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zhabash\Documents\"/>
    </mc:Choice>
  </mc:AlternateContent>
  <bookViews>
    <workbookView xWindow="0" yWindow="0" windowWidth="38670" windowHeight="12105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anr-02152019-csv" sheetId="9" r:id="rId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9301" i="8" l="1"/>
  <c r="B49601" i="8"/>
  <c r="B49801" i="8"/>
  <c r="B11001" i="8"/>
  <c r="B49501" i="8"/>
  <c r="B49901" i="8"/>
  <c r="B48101" i="8"/>
  <c r="B49401" i="8"/>
  <c r="B49101" i="8"/>
  <c r="B49201" i="8"/>
  <c r="B49701" i="8"/>
  <c r="B48701" i="8"/>
  <c r="B48901" i="8"/>
  <c r="B49001" i="8"/>
  <c r="B48501" i="8"/>
  <c r="B48401" i="8"/>
  <c r="B48001" i="8"/>
  <c r="B48801" i="8"/>
  <c r="B47701" i="8"/>
  <c r="B48301" i="8"/>
  <c r="B48601" i="8"/>
  <c r="B47801" i="8"/>
  <c r="B47201" i="8"/>
  <c r="B47601" i="8"/>
  <c r="B48201" i="8"/>
  <c r="B47501" i="8"/>
  <c r="B47301" i="8"/>
  <c r="B47901" i="8"/>
  <c r="B47401" i="8"/>
  <c r="B46601" i="8"/>
  <c r="B47001" i="8"/>
  <c r="B47101" i="8"/>
  <c r="B46801" i="8"/>
  <c r="B46901" i="8"/>
  <c r="B46301" i="8"/>
  <c r="B45901" i="8"/>
  <c r="B46101" i="8"/>
  <c r="B45601" i="8"/>
  <c r="B46701" i="8"/>
  <c r="B46501" i="8"/>
  <c r="B46401" i="8"/>
  <c r="B46201" i="8"/>
  <c r="B44901" i="8"/>
  <c r="B45801" i="8"/>
  <c r="B45401" i="8"/>
  <c r="B45501" i="8"/>
  <c r="B46001" i="8"/>
  <c r="B45201" i="8"/>
  <c r="B45701" i="8"/>
  <c r="B44401" i="8"/>
  <c r="B45301" i="8"/>
  <c r="B44701" i="8"/>
  <c r="B44301" i="8"/>
  <c r="B44101" i="8"/>
  <c r="B45101" i="8"/>
  <c r="B45001" i="8"/>
  <c r="B44601" i="8"/>
  <c r="B44001" i="8"/>
  <c r="B44801" i="8"/>
  <c r="B44201" i="8"/>
  <c r="B44501" i="8"/>
  <c r="B43001" i="8"/>
  <c r="B43901" i="8"/>
  <c r="B43601" i="8"/>
  <c r="B43701" i="8"/>
  <c r="B43801" i="8"/>
  <c r="B43401" i="8"/>
  <c r="B42701" i="8"/>
  <c r="B43201" i="8"/>
  <c r="B42801" i="8"/>
  <c r="B43501" i="8"/>
  <c r="B43301" i="8"/>
  <c r="B42901" i="8"/>
  <c r="B43101" i="8"/>
  <c r="B41601" i="8"/>
  <c r="B42501" i="8"/>
  <c r="B42601" i="8"/>
  <c r="B42301" i="8"/>
  <c r="B42401" i="8"/>
  <c r="B42201" i="8"/>
  <c r="B42101" i="8"/>
  <c r="B41901" i="8"/>
  <c r="B42001" i="8"/>
  <c r="B41701" i="8"/>
  <c r="B41501" i="8"/>
  <c r="B41401" i="8"/>
  <c r="B41801" i="8"/>
  <c r="B41101" i="8"/>
  <c r="B40601" i="8"/>
  <c r="B40301" i="8"/>
  <c r="B41301" i="8"/>
  <c r="B40801" i="8"/>
  <c r="B41201" i="8"/>
  <c r="B40701" i="8"/>
  <c r="B39801" i="8"/>
  <c r="B40901" i="8"/>
  <c r="B41001" i="8"/>
  <c r="B40001" i="8"/>
  <c r="B40401" i="8"/>
  <c r="B40501" i="8"/>
  <c r="B40201" i="8"/>
  <c r="B39501" i="8"/>
  <c r="B39401" i="8"/>
  <c r="B39701" i="8"/>
  <c r="B39201" i="8"/>
  <c r="B39001" i="8"/>
  <c r="B39601" i="8"/>
  <c r="B39301" i="8"/>
  <c r="B39901" i="8"/>
  <c r="B40101" i="8"/>
  <c r="B38401" i="8"/>
  <c r="B39101" i="8"/>
  <c r="B38301" i="8"/>
  <c r="B38501" i="8"/>
  <c r="B38701" i="8"/>
  <c r="B38801" i="8"/>
  <c r="B38901" i="8"/>
  <c r="B38601" i="8"/>
  <c r="B38201" i="8"/>
  <c r="B37301" i="8"/>
  <c r="B37901" i="8"/>
  <c r="B37701" i="8"/>
  <c r="B38101" i="8"/>
  <c r="B37401" i="8"/>
  <c r="B36901" i="8"/>
  <c r="B37101" i="8"/>
  <c r="B38001" i="8"/>
  <c r="B37201" i="8"/>
  <c r="B37601" i="8"/>
  <c r="B37801" i="8"/>
  <c r="B37501" i="8"/>
  <c r="B36601" i="8"/>
  <c r="B37001" i="8"/>
  <c r="B36401" i="8"/>
  <c r="B35901" i="8"/>
  <c r="B36501" i="8"/>
  <c r="B36801" i="8"/>
  <c r="B36701" i="8"/>
  <c r="B36201" i="8"/>
  <c r="B36301" i="8"/>
  <c r="B36101" i="8"/>
  <c r="B35801" i="8"/>
  <c r="B35701" i="8"/>
  <c r="B36001" i="8"/>
  <c r="B34901" i="8"/>
  <c r="B35601" i="8"/>
  <c r="B34401" i="8"/>
  <c r="B34801" i="8"/>
  <c r="B35401" i="8"/>
  <c r="B35201" i="8"/>
  <c r="B35301" i="8"/>
  <c r="B35501" i="8"/>
  <c r="B35101" i="8"/>
  <c r="B34301" i="8"/>
  <c r="B35001" i="8"/>
  <c r="B34601" i="8"/>
  <c r="B34701" i="8"/>
  <c r="B33901" i="8"/>
  <c r="B33401" i="8"/>
  <c r="B34001" i="8"/>
  <c r="B34201" i="8"/>
  <c r="B34501" i="8"/>
  <c r="B33701" i="8"/>
  <c r="B33601" i="8"/>
  <c r="B34101" i="8"/>
  <c r="B33801" i="8"/>
  <c r="B32601" i="8"/>
  <c r="B33501" i="8"/>
  <c r="B32801" i="8"/>
  <c r="B33301" i="8"/>
  <c r="B32501" i="8"/>
  <c r="B33001" i="8"/>
  <c r="B33101" i="8"/>
  <c r="B32201" i="8"/>
  <c r="B33201" i="8"/>
  <c r="B32001" i="8"/>
  <c r="B32901" i="8"/>
  <c r="B32701" i="8"/>
  <c r="B32401" i="8"/>
  <c r="B31101" i="8"/>
  <c r="B31001" i="8"/>
  <c r="B31601" i="8"/>
  <c r="B32301" i="8"/>
  <c r="B31701" i="8"/>
  <c r="B32101" i="8"/>
  <c r="B31901" i="8"/>
  <c r="B31801" i="8"/>
  <c r="B30701" i="8"/>
  <c r="B31501" i="8"/>
  <c r="B30801" i="8"/>
  <c r="B31301" i="8"/>
  <c r="B31201" i="8"/>
  <c r="B31401" i="8"/>
  <c r="B30901" i="8"/>
  <c r="B30201" i="8"/>
  <c r="B30501" i="8"/>
  <c r="B29501" i="8"/>
  <c r="B30301" i="8"/>
  <c r="B30001" i="8"/>
  <c r="B30101" i="8"/>
  <c r="B29101" i="8"/>
  <c r="B30601" i="8"/>
  <c r="B29801" i="8"/>
  <c r="B30401" i="8"/>
  <c r="B29301" i="8"/>
  <c r="B29201" i="8"/>
  <c r="B29701" i="8"/>
  <c r="B29601" i="8"/>
  <c r="B29901" i="8"/>
  <c r="B29001" i="8"/>
  <c r="B28301" i="8"/>
  <c r="B29401" i="8"/>
  <c r="B28501" i="8"/>
  <c r="B28201" i="8"/>
  <c r="B28701" i="8"/>
  <c r="B28801" i="8"/>
  <c r="B28601" i="8"/>
  <c r="B28901" i="8"/>
  <c r="B28101" i="8"/>
  <c r="B27801" i="8"/>
  <c r="B28401" i="8"/>
  <c r="B27401" i="8"/>
  <c r="B26701" i="8"/>
  <c r="B27701" i="8"/>
  <c r="B26801" i="8"/>
  <c r="B27301" i="8"/>
  <c r="B27901" i="8"/>
  <c r="B28001" i="8"/>
  <c r="B27201" i="8"/>
  <c r="B27101" i="8"/>
  <c r="B27501" i="8"/>
  <c r="B27601" i="8"/>
  <c r="B26201" i="8"/>
  <c r="B26101" i="8"/>
  <c r="B26301" i="8"/>
  <c r="B26901" i="8"/>
  <c r="B25601" i="8"/>
  <c r="B26601" i="8"/>
  <c r="B27001" i="8"/>
  <c r="B26001" i="8"/>
  <c r="B26501" i="8"/>
  <c r="B25701" i="8"/>
  <c r="B26401" i="8"/>
  <c r="B25901" i="8"/>
  <c r="B25501" i="8"/>
  <c r="B25401" i="8"/>
  <c r="B25301" i="8"/>
  <c r="B24301" i="8"/>
  <c r="B24201" i="8"/>
  <c r="B24901" i="8"/>
  <c r="B24801" i="8"/>
  <c r="B25001" i="8"/>
  <c r="B24401" i="8"/>
  <c r="B25101" i="8"/>
  <c r="B25201" i="8"/>
  <c r="B24501" i="8"/>
  <c r="B24701" i="8"/>
  <c r="B24601" i="8"/>
  <c r="B24101" i="8"/>
  <c r="B23401" i="8"/>
  <c r="B23501" i="8"/>
  <c r="B22701" i="8"/>
  <c r="B23601" i="8"/>
  <c r="B23801" i="8"/>
  <c r="B24001" i="8"/>
  <c r="B23901" i="8"/>
  <c r="B23301" i="8"/>
  <c r="B23201" i="8"/>
  <c r="B22601" i="8"/>
  <c r="B23701" i="8"/>
  <c r="B22301" i="8"/>
  <c r="B22901" i="8"/>
  <c r="B23001" i="8"/>
  <c r="B22801" i="8"/>
  <c r="B23101" i="8"/>
  <c r="B22201" i="8"/>
  <c r="B20601" i="8"/>
  <c r="B22501" i="8"/>
  <c r="B22101" i="8"/>
  <c r="B21101" i="8"/>
  <c r="B22401" i="8"/>
  <c r="B21901" i="8"/>
  <c r="B21601" i="8"/>
  <c r="B21801" i="8"/>
  <c r="B21701" i="8"/>
  <c r="B22001" i="8"/>
  <c r="B21501" i="8"/>
  <c r="B20701" i="8"/>
  <c r="B21401" i="8"/>
  <c r="B20901" i="8"/>
  <c r="B21301" i="8"/>
  <c r="B21001" i="8"/>
  <c r="B18901" i="8"/>
  <c r="B21201" i="8"/>
  <c r="B20201" i="8"/>
  <c r="B19801" i="8"/>
  <c r="B20801" i="8"/>
  <c r="B20101" i="8"/>
  <c r="B20001" i="8"/>
  <c r="B20401" i="8"/>
  <c r="B20501" i="8"/>
  <c r="B19701" i="8"/>
  <c r="B19201" i="8"/>
  <c r="B20301" i="8"/>
  <c r="B19901" i="8"/>
  <c r="B18501" i="8"/>
  <c r="B19601" i="8"/>
  <c r="B19001" i="8"/>
  <c r="B19501" i="8"/>
  <c r="B19401" i="8"/>
  <c r="B19301" i="8"/>
  <c r="B18801" i="8"/>
  <c r="B18301" i="8"/>
  <c r="B19101" i="8"/>
  <c r="B17801" i="8"/>
  <c r="B18601" i="8"/>
  <c r="B18101" i="8"/>
  <c r="B18001" i="8"/>
  <c r="B18401" i="8"/>
  <c r="B17901" i="8"/>
  <c r="B18701" i="8"/>
  <c r="B18201" i="8"/>
  <c r="B17401" i="8"/>
  <c r="B17701" i="8"/>
  <c r="B17601" i="8"/>
  <c r="B17501" i="8"/>
  <c r="B17101" i="8"/>
  <c r="B17201" i="8"/>
  <c r="B16801" i="8"/>
  <c r="B17301" i="8"/>
  <c r="B15901" i="8"/>
  <c r="B16101" i="8"/>
  <c r="B16301" i="8"/>
  <c r="B16701" i="8"/>
  <c r="B16901" i="8"/>
  <c r="B17001" i="8"/>
  <c r="B16601" i="8"/>
  <c r="B16401" i="8"/>
  <c r="B16501" i="8"/>
  <c r="B15401" i="8"/>
  <c r="B16201" i="8"/>
  <c r="B15301" i="8"/>
  <c r="B14501" i="8"/>
  <c r="B16001" i="8"/>
  <c r="B15501" i="8"/>
  <c r="B15801" i="8"/>
  <c r="B15701" i="8"/>
  <c r="B15101" i="8"/>
  <c r="B14701" i="8"/>
  <c r="B14801" i="8"/>
  <c r="B15201" i="8"/>
  <c r="B15001" i="8"/>
  <c r="B15601" i="8"/>
  <c r="B14201" i="8"/>
  <c r="B14601" i="8"/>
  <c r="B13201" i="8"/>
  <c r="B14301" i="8"/>
  <c r="B14401" i="8"/>
  <c r="B14001" i="8"/>
  <c r="B14901" i="8"/>
  <c r="B13901" i="8"/>
  <c r="B13601" i="8"/>
  <c r="B13301" i="8"/>
  <c r="B13701" i="8"/>
  <c r="B13501" i="8"/>
  <c r="B13801" i="8"/>
  <c r="B14101" i="8"/>
  <c r="B13401" i="8"/>
  <c r="B12801" i="8"/>
  <c r="B12601" i="8"/>
  <c r="B13101" i="8"/>
  <c r="B12901" i="8"/>
  <c r="B12701" i="8"/>
  <c r="B13001" i="8"/>
  <c r="B12101" i="8"/>
  <c r="B10701" i="8"/>
  <c r="B12501" i="8"/>
  <c r="B12401" i="8"/>
  <c r="B12001" i="8"/>
  <c r="B11401" i="8"/>
  <c r="B12301" i="8"/>
  <c r="B12201" i="8"/>
  <c r="B11701" i="8"/>
  <c r="B11501" i="8"/>
  <c r="B11801" i="8"/>
  <c r="B11901" i="8"/>
  <c r="B11301" i="8"/>
  <c r="B11101" i="8"/>
  <c r="B11201" i="8"/>
  <c r="B11601" i="8"/>
  <c r="B10901" i="8"/>
  <c r="B10201" i="8"/>
  <c r="B10801" i="8"/>
  <c r="B10501" i="8"/>
  <c r="B10601" i="8"/>
  <c r="B10301" i="8"/>
  <c r="B10101" i="8"/>
  <c r="B10001" i="8"/>
  <c r="B10401" i="8"/>
  <c r="B8201" i="8"/>
  <c r="B9301" i="8"/>
  <c r="B8801" i="8"/>
  <c r="B9401" i="8"/>
  <c r="B9201" i="8"/>
  <c r="B9801" i="8"/>
  <c r="B9901" i="8"/>
  <c r="B9701" i="8"/>
  <c r="B9501" i="8"/>
  <c r="B8901" i="8"/>
  <c r="B9601" i="8"/>
  <c r="B9001" i="8"/>
  <c r="B8601" i="8"/>
  <c r="B9101" i="8"/>
  <c r="B7401" i="8"/>
  <c r="B8501" i="8"/>
  <c r="B8401" i="8"/>
  <c r="B8001" i="8"/>
  <c r="B8701" i="8"/>
  <c r="B7501" i="8"/>
  <c r="B7701" i="8"/>
  <c r="B7901" i="8"/>
  <c r="B8301" i="8"/>
  <c r="B7201" i="8"/>
  <c r="B6901" i="8"/>
  <c r="B8101" i="8"/>
  <c r="B7801" i="8"/>
  <c r="B7601" i="8"/>
  <c r="B7301" i="8"/>
  <c r="B6401" i="8"/>
  <c r="B7001" i="8"/>
  <c r="B7101" i="8"/>
  <c r="B6701" i="8"/>
  <c r="B6101" i="8"/>
  <c r="B6801" i="8"/>
  <c r="B6601" i="8"/>
  <c r="B5901" i="8"/>
  <c r="B6201" i="8"/>
  <c r="B5801" i="8"/>
  <c r="B6501" i="8"/>
  <c r="B6301" i="8"/>
  <c r="B6001" i="8"/>
  <c r="B5701" i="8"/>
  <c r="B5601" i="8"/>
  <c r="B5401" i="8"/>
  <c r="B5001" i="8"/>
  <c r="B5301" i="8"/>
  <c r="B5501" i="8"/>
  <c r="B4701" i="8"/>
  <c r="B5101" i="8"/>
  <c r="B4601" i="8"/>
  <c r="B5201" i="8"/>
  <c r="B4801" i="8"/>
  <c r="B4901" i="8"/>
  <c r="B4001" i="8"/>
  <c r="B4201" i="8"/>
  <c r="B4501" i="8"/>
  <c r="B3901" i="8"/>
  <c r="B4301" i="8"/>
  <c r="B3101" i="8"/>
  <c r="B4101" i="8"/>
  <c r="B3801" i="8"/>
  <c r="B4401" i="8"/>
  <c r="B3601" i="8"/>
  <c r="B3501" i="8"/>
  <c r="B3201" i="8"/>
  <c r="B3701" i="8"/>
  <c r="B3401" i="8"/>
  <c r="B2401" i="8"/>
  <c r="B3301" i="8"/>
  <c r="B2801" i="8"/>
  <c r="B2701" i="8"/>
  <c r="B2901" i="8"/>
  <c r="B2601" i="8"/>
  <c r="B2501" i="8"/>
  <c r="B3001" i="8"/>
  <c r="B801" i="8"/>
  <c r="B1701" i="8"/>
  <c r="B2301" i="8"/>
  <c r="B2201" i="8"/>
  <c r="B2001" i="8"/>
  <c r="B1501" i="8"/>
  <c r="B2101" i="8"/>
  <c r="B1301" i="8"/>
  <c r="B1901" i="8"/>
  <c r="B901" i="8"/>
  <c r="B1601" i="8"/>
  <c r="B1801" i="8"/>
  <c r="B1401" i="8"/>
  <c r="B1201" i="8"/>
  <c r="B1" i="8"/>
  <c r="B401" i="8"/>
  <c r="B201" i="8"/>
  <c r="B701" i="8"/>
  <c r="B301" i="8"/>
  <c r="B101" i="8"/>
  <c r="B1001" i="8"/>
  <c r="B501" i="8"/>
  <c r="B601" i="8"/>
  <c r="B1101" i="8"/>
  <c r="B79101" i="8"/>
  <c r="B79001" i="8"/>
  <c r="B78901" i="8"/>
  <c r="B78801" i="8"/>
  <c r="B78701" i="8"/>
  <c r="B78601" i="8"/>
  <c r="B78501" i="8"/>
  <c r="B78401" i="8"/>
  <c r="B78301" i="8"/>
  <c r="B78201" i="8"/>
  <c r="B78101" i="8"/>
  <c r="B78001" i="8"/>
  <c r="B77901" i="8"/>
  <c r="B77801" i="8"/>
  <c r="B77701" i="8"/>
  <c r="B77601" i="8"/>
  <c r="B77501" i="8"/>
  <c r="B77401" i="8"/>
  <c r="B77301" i="8"/>
  <c r="B77201" i="8"/>
  <c r="B77101" i="8"/>
  <c r="B77001" i="8"/>
  <c r="B76901" i="8"/>
  <c r="B76801" i="8"/>
  <c r="B76701" i="8"/>
  <c r="B76601" i="8"/>
  <c r="B76501" i="8"/>
  <c r="B76401" i="8"/>
  <c r="B76301" i="8"/>
  <c r="B76201" i="8"/>
  <c r="B76101" i="8"/>
  <c r="B76001" i="8"/>
  <c r="B75901" i="8"/>
  <c r="B75801" i="8"/>
  <c r="B75701" i="8"/>
  <c r="B75601" i="8"/>
  <c r="B75501" i="8"/>
  <c r="B75401" i="8"/>
  <c r="B75301" i="8"/>
  <c r="B75201" i="8"/>
  <c r="B75101" i="8"/>
  <c r="B75001" i="8"/>
  <c r="B74901" i="8"/>
  <c r="B74801" i="8"/>
  <c r="B74701" i="8"/>
  <c r="B74601" i="8"/>
  <c r="B74501" i="8"/>
  <c r="B74401" i="8"/>
  <c r="B74301" i="8"/>
  <c r="B74201" i="8"/>
  <c r="B74101" i="8"/>
  <c r="B74001" i="8"/>
  <c r="B73901" i="8"/>
  <c r="B73801" i="8"/>
  <c r="B73701" i="8"/>
  <c r="B73601" i="8"/>
  <c r="B73501" i="8"/>
  <c r="B73401" i="8"/>
  <c r="B73301" i="8"/>
  <c r="B73201" i="8"/>
  <c r="B73101" i="8"/>
  <c r="B73001" i="8"/>
  <c r="B72901" i="8"/>
  <c r="B72801" i="8"/>
  <c r="B72701" i="8"/>
  <c r="B72601" i="8"/>
  <c r="B72501" i="8"/>
  <c r="B72401" i="8"/>
  <c r="B72301" i="8"/>
  <c r="B72201" i="8"/>
  <c r="B72101" i="8"/>
  <c r="B72001" i="8"/>
  <c r="B71901" i="8"/>
  <c r="B71801" i="8"/>
  <c r="B71701" i="8"/>
  <c r="B71601" i="8"/>
  <c r="B71501" i="8"/>
  <c r="B71401" i="8"/>
  <c r="B71301" i="8"/>
  <c r="B71201" i="8"/>
  <c r="B71101" i="8"/>
  <c r="B71001" i="8"/>
  <c r="B70901" i="8"/>
  <c r="B70801" i="8"/>
  <c r="B70701" i="8"/>
  <c r="B70601" i="8"/>
  <c r="B70501" i="8"/>
  <c r="B70401" i="8"/>
  <c r="B70301" i="8"/>
  <c r="B70201" i="8"/>
  <c r="B70101" i="8"/>
  <c r="B70001" i="8"/>
  <c r="B69901" i="8"/>
  <c r="B69801" i="8"/>
  <c r="B69701" i="8"/>
  <c r="B69601" i="8"/>
  <c r="B69501" i="8"/>
  <c r="B69401" i="8"/>
  <c r="B69301" i="8"/>
  <c r="B69201" i="8"/>
  <c r="B69101" i="8"/>
  <c r="B69001" i="8"/>
  <c r="B68901" i="8"/>
  <c r="B68801" i="8"/>
  <c r="B68701" i="8"/>
  <c r="B68601" i="8"/>
  <c r="B68501" i="8"/>
  <c r="B68401" i="8"/>
  <c r="B68301" i="8"/>
  <c r="B68201" i="8"/>
  <c r="B68101" i="8"/>
  <c r="B68001" i="8"/>
  <c r="B67901" i="8"/>
  <c r="B67801" i="8"/>
  <c r="B67701" i="8"/>
  <c r="B67601" i="8"/>
  <c r="B67501" i="8"/>
  <c r="B67401" i="8"/>
  <c r="B67301" i="8"/>
  <c r="B67201" i="8"/>
  <c r="B67101" i="8"/>
  <c r="B67001" i="8"/>
  <c r="B66901" i="8"/>
  <c r="B66801" i="8"/>
  <c r="B66701" i="8"/>
  <c r="B66601" i="8"/>
  <c r="B66501" i="8"/>
  <c r="B66401" i="8"/>
  <c r="B66301" i="8"/>
  <c r="B66201" i="8"/>
  <c r="B66101" i="8"/>
  <c r="B66001" i="8"/>
  <c r="B65901" i="8"/>
  <c r="B65801" i="8"/>
  <c r="B65701" i="8"/>
  <c r="B65601" i="8"/>
  <c r="B65501" i="8"/>
  <c r="B65401" i="8"/>
  <c r="B65301" i="8"/>
  <c r="B65201" i="8"/>
  <c r="B65101" i="8"/>
  <c r="B65001" i="8"/>
  <c r="B64901" i="8"/>
  <c r="B64801" i="8"/>
  <c r="B64701" i="8"/>
  <c r="B64601" i="8"/>
  <c r="B64501" i="8"/>
  <c r="B64401" i="8"/>
  <c r="B64301" i="8"/>
  <c r="B64201" i="8"/>
  <c r="B64101" i="8"/>
  <c r="B64001" i="8"/>
  <c r="B63901" i="8"/>
  <c r="B63801" i="8"/>
  <c r="B63701" i="8"/>
  <c r="B63601" i="8"/>
  <c r="B63501" i="8"/>
  <c r="B63401" i="8"/>
  <c r="B63301" i="8"/>
  <c r="B63201" i="8"/>
  <c r="B63101" i="8"/>
  <c r="B63001" i="8"/>
  <c r="B62901" i="8"/>
  <c r="B62801" i="8"/>
  <c r="B62701" i="8"/>
  <c r="B62601" i="8"/>
  <c r="B62501" i="8"/>
  <c r="B62401" i="8"/>
  <c r="B62301" i="8"/>
  <c r="B62201" i="8"/>
  <c r="B62101" i="8"/>
  <c r="B62001" i="8"/>
  <c r="B61901" i="8"/>
  <c r="B61801" i="8"/>
  <c r="B61701" i="8"/>
  <c r="B61601" i="8"/>
  <c r="B61501" i="8"/>
  <c r="B61401" i="8"/>
  <c r="B61301" i="8"/>
  <c r="B61201" i="8"/>
  <c r="B61101" i="8"/>
  <c r="B61001" i="8"/>
  <c r="B60901" i="8"/>
  <c r="B60801" i="8"/>
  <c r="B60701" i="8"/>
  <c r="B60601" i="8"/>
  <c r="B60501" i="8"/>
  <c r="B60401" i="8"/>
  <c r="B60301" i="8"/>
  <c r="B60201" i="8"/>
  <c r="B60101" i="8"/>
  <c r="B60001" i="8"/>
  <c r="B59901" i="8"/>
  <c r="B59801" i="8"/>
  <c r="B59701" i="8"/>
  <c r="B59601" i="8"/>
  <c r="B59501" i="8"/>
  <c r="B59401" i="8"/>
  <c r="B59301" i="8"/>
  <c r="B59201" i="8"/>
  <c r="B59101" i="8"/>
  <c r="B59001" i="8"/>
  <c r="B58901" i="8"/>
  <c r="B58801" i="8"/>
  <c r="B58701" i="8"/>
  <c r="B58601" i="8"/>
  <c r="B58501" i="8"/>
  <c r="B58401" i="8"/>
  <c r="B58301" i="8"/>
  <c r="B58201" i="8"/>
  <c r="B58101" i="8"/>
  <c r="B58001" i="8"/>
  <c r="B57901" i="8"/>
  <c r="B57801" i="8"/>
  <c r="B57701" i="8"/>
  <c r="B57601" i="8"/>
  <c r="B57501" i="8"/>
  <c r="B57401" i="8"/>
  <c r="B57301" i="8"/>
  <c r="B57201" i="8"/>
  <c r="B57101" i="8"/>
  <c r="B57001" i="8"/>
  <c r="B56901" i="8"/>
  <c r="B56801" i="8"/>
  <c r="B56701" i="8"/>
  <c r="B56601" i="8"/>
  <c r="B56501" i="8"/>
  <c r="B56401" i="8"/>
  <c r="B56301" i="8"/>
  <c r="B56201" i="8"/>
  <c r="B56101" i="8"/>
  <c r="B56001" i="8"/>
  <c r="B55901" i="8"/>
  <c r="B55801" i="8"/>
  <c r="B55701" i="8"/>
  <c r="B55601" i="8"/>
  <c r="B55501" i="8"/>
  <c r="B55401" i="8"/>
  <c r="B55301" i="8"/>
  <c r="B55201" i="8"/>
  <c r="B55101" i="8"/>
  <c r="B55001" i="8"/>
  <c r="B54901" i="8"/>
  <c r="B54801" i="8"/>
  <c r="B54701" i="8"/>
  <c r="B54601" i="8"/>
  <c r="B54501" i="8"/>
  <c r="B54401" i="8"/>
  <c r="B54301" i="8"/>
  <c r="B54201" i="8"/>
  <c r="B54101" i="8"/>
  <c r="B54001" i="8"/>
  <c r="B53901" i="8"/>
  <c r="B53801" i="8"/>
  <c r="B53701" i="8"/>
  <c r="B53601" i="8"/>
  <c r="B53501" i="8"/>
  <c r="B53401" i="8"/>
  <c r="B53301" i="8"/>
  <c r="B53201" i="8"/>
  <c r="B53101" i="8"/>
  <c r="B53001" i="8"/>
  <c r="B52901" i="8"/>
  <c r="B52801" i="8"/>
  <c r="B52701" i="8"/>
  <c r="B52601" i="8"/>
  <c r="B52501" i="8"/>
  <c r="B52401" i="8"/>
  <c r="B52301" i="8"/>
  <c r="B52201" i="8"/>
  <c r="B52101" i="8"/>
  <c r="B52001" i="8"/>
  <c r="B51901" i="8"/>
  <c r="B51801" i="8"/>
  <c r="B51701" i="8"/>
  <c r="B51601" i="8"/>
  <c r="B51501" i="8"/>
  <c r="B51401" i="8"/>
  <c r="B51301" i="8"/>
  <c r="B51201" i="8"/>
  <c r="B51101" i="8"/>
  <c r="B51001" i="8"/>
  <c r="B50901" i="8"/>
  <c r="B50801" i="8"/>
  <c r="B50701" i="8"/>
  <c r="B50601" i="8"/>
  <c r="B50501" i="8"/>
  <c r="B50401" i="8"/>
  <c r="B50301" i="8"/>
  <c r="B50201" i="8"/>
  <c r="B50101" i="8"/>
  <c r="B50001" i="8"/>
  <c r="B25801" i="8"/>
</calcChain>
</file>

<file path=xl/sharedStrings.xml><?xml version="1.0" encoding="utf-8"?>
<sst xmlns="http://schemas.openxmlformats.org/spreadsheetml/2006/main" count="126750" uniqueCount="4437">
  <si>
    <t>Symbol </t>
  </si>
  <si>
    <t>Name </t>
  </si>
  <si>
    <t>Last </t>
  </si>
  <si>
    <t>Change </t>
  </si>
  <si>
    <t>%Chg </t>
  </si>
  <si>
    <t>Options Vol. </t>
  </si>
  <si>
    <t>% Put Options </t>
  </si>
  <si>
    <t>% Call Options </t>
  </si>
  <si>
    <t>Put/Call </t>
  </si>
  <si>
    <t>Time </t>
  </si>
  <si>
    <t>Links </t>
  </si>
  <si>
    <t> NVDA</t>
  </si>
  <si>
    <t>Nvidia Corp</t>
  </si>
  <si>
    <t> BAC</t>
  </si>
  <si>
    <t>Bank of America Corp</t>
  </si>
  <si>
    <t> AAPL</t>
  </si>
  <si>
    <t>Apple Inc</t>
  </si>
  <si>
    <t> AMD</t>
  </si>
  <si>
    <t>Adv Micro Devices</t>
  </si>
  <si>
    <t> FB</t>
  </si>
  <si>
    <t>Facebook Inc</t>
  </si>
  <si>
    <t> MU</t>
  </si>
  <si>
    <t>Micron Technology</t>
  </si>
  <si>
    <t> GE</t>
  </si>
  <si>
    <t>General Electric Company</t>
  </si>
  <si>
    <t> NFLX</t>
  </si>
  <si>
    <t>Netflix Inc</t>
  </si>
  <si>
    <t> AMZN</t>
  </si>
  <si>
    <t>Amazon.com Inc</t>
  </si>
  <si>
    <t> BABA</t>
  </si>
  <si>
    <t>Alibaba Group Holding</t>
  </si>
  <si>
    <t> KO</t>
  </si>
  <si>
    <t>Coca-Cola Company</t>
  </si>
  <si>
    <t> LLY</t>
  </si>
  <si>
    <t>Eli Lilly and Company</t>
  </si>
  <si>
    <t> TSLA</t>
  </si>
  <si>
    <t>Tesla Inc</t>
  </si>
  <si>
    <t> MSFT</t>
  </si>
  <si>
    <t>Microsoft Corp</t>
  </si>
  <si>
    <t> T</t>
  </si>
  <si>
    <t>AT&amp;T Inc</t>
  </si>
  <si>
    <t> INTC</t>
  </si>
  <si>
    <t>Intel Corp</t>
  </si>
  <si>
    <t> CSCO</t>
  </si>
  <si>
    <t>Cisco Systems Inc</t>
  </si>
  <si>
    <t> VALE</t>
  </si>
  <si>
    <t>Vale S.A.</t>
  </si>
  <si>
    <t> CGC</t>
  </si>
  <si>
    <t>Canopy Growth Corp</t>
  </si>
  <si>
    <t> JPM</t>
  </si>
  <si>
    <t>JP Morgan Chase &amp; CO</t>
  </si>
  <si>
    <t> EBAY</t>
  </si>
  <si>
    <t>Ebay Inc</t>
  </si>
  <si>
    <t> BMY</t>
  </si>
  <si>
    <t>Bristol-Myers Squibb Company</t>
  </si>
  <si>
    <t> BA</t>
  </si>
  <si>
    <t>Boeing Company</t>
  </si>
  <si>
    <t> PG</t>
  </si>
  <si>
    <t>Procter &amp; Gamble Company</t>
  </si>
  <si>
    <t> JD</t>
  </si>
  <si>
    <t>Jd.com Inc Ads</t>
  </si>
  <si>
    <t> EA</t>
  </si>
  <si>
    <t>Electronic Arts Inc</t>
  </si>
  <si>
    <t> C</t>
  </si>
  <si>
    <t>Citigroup Inc</t>
  </si>
  <si>
    <t> DIS</t>
  </si>
  <si>
    <t>Walt Disney Company</t>
  </si>
  <si>
    <t> QCOM</t>
  </si>
  <si>
    <t>Qualcomm Inc</t>
  </si>
  <si>
    <t> DISCA</t>
  </si>
  <si>
    <t>Discovery Comm A</t>
  </si>
  <si>
    <t> NWL</t>
  </si>
  <si>
    <t>Newell Rubbermaid Inc</t>
  </si>
  <si>
    <t> TWTR</t>
  </si>
  <si>
    <t>Twitter Inc</t>
  </si>
  <si>
    <t> WMT</t>
  </si>
  <si>
    <t>Wal-Mart Stores</t>
  </si>
  <si>
    <t> CTL</t>
  </si>
  <si>
    <t>Centurylink</t>
  </si>
  <si>
    <t> MRK</t>
  </si>
  <si>
    <t>Merck &amp; Company</t>
  </si>
  <si>
    <t> AAL</t>
  </si>
  <si>
    <t>American Airlines Gp</t>
  </si>
  <si>
    <t> XOM</t>
  </si>
  <si>
    <t>Exxon Mobil Corp</t>
  </si>
  <si>
    <t> CRON</t>
  </si>
  <si>
    <t>Cronos Group Inc</t>
  </si>
  <si>
    <t> PBR</t>
  </si>
  <si>
    <t>Petroleo Brasileiro S.A. Petrobras</t>
  </si>
  <si>
    <t> SNAP</t>
  </si>
  <si>
    <t>Snap Inc</t>
  </si>
  <si>
    <t> SQ</t>
  </si>
  <si>
    <t>Square</t>
  </si>
  <si>
    <t> FCX</t>
  </si>
  <si>
    <t>Freeport-Mcmoran Inc</t>
  </si>
  <si>
    <t> SLB</t>
  </si>
  <si>
    <t>Schlumberger N.V.</t>
  </si>
  <si>
    <t> CVS</t>
  </si>
  <si>
    <t>CVS Corp</t>
  </si>
  <si>
    <t> AMAT</t>
  </si>
  <si>
    <t>Applied Materials</t>
  </si>
  <si>
    <t> GS</t>
  </si>
  <si>
    <t>Goldman Sachs Group</t>
  </si>
  <si>
    <t> SBUX</t>
  </si>
  <si>
    <t>Starbucks Corp</t>
  </si>
  <si>
    <t> MS</t>
  </si>
  <si>
    <t>Morgan Stanley</t>
  </si>
  <si>
    <t> ET</t>
  </si>
  <si>
    <t>Energy Transfer LP</t>
  </si>
  <si>
    <t> CZR</t>
  </si>
  <si>
    <t>Caesars Entertainment Corp</t>
  </si>
  <si>
    <t> HD</t>
  </si>
  <si>
    <t>Home Depot</t>
  </si>
  <si>
    <t> DE</t>
  </si>
  <si>
    <t>Deere &amp; Company</t>
  </si>
  <si>
    <t> PFE</t>
  </si>
  <si>
    <t>Pfizer Inc</t>
  </si>
  <si>
    <t> CAT</t>
  </si>
  <si>
    <t>Caterpillar Inc</t>
  </si>
  <si>
    <t> CELG</t>
  </si>
  <si>
    <t>Celgene Corp</t>
  </si>
  <si>
    <t> NIO</t>
  </si>
  <si>
    <t>Nio Inc</t>
  </si>
  <si>
    <t> GM</t>
  </si>
  <si>
    <t>General Motors Company</t>
  </si>
  <si>
    <t> CHK</t>
  </si>
  <si>
    <t>Chesapeake Energy Corp</t>
  </si>
  <si>
    <t> WFC</t>
  </si>
  <si>
    <t>Wells Fargo &amp; Company</t>
  </si>
  <si>
    <t> BIDU</t>
  </si>
  <si>
    <t>Baidu Inc</t>
  </si>
  <si>
    <t> TWLO</t>
  </si>
  <si>
    <t>Twilio</t>
  </si>
  <si>
    <t> F</t>
  </si>
  <si>
    <t>Ford Motor Company</t>
  </si>
  <si>
    <t> ATVI</t>
  </si>
  <si>
    <t>Activision Blizzard</t>
  </si>
  <si>
    <t> ACB</t>
  </si>
  <si>
    <t>Aurora Cannabis Inc</t>
  </si>
  <si>
    <t> CRM</t>
  </si>
  <si>
    <t>Salesforce.com Inc</t>
  </si>
  <si>
    <t> ELAN</t>
  </si>
  <si>
    <t>Elanco Animal Health Inc</t>
  </si>
  <si>
    <t> BHC</t>
  </si>
  <si>
    <t>Bausch Health Companies Inc</t>
  </si>
  <si>
    <t> X</t>
  </si>
  <si>
    <t>United States Steel Corp</t>
  </si>
  <si>
    <t> PEP</t>
  </si>
  <si>
    <t>Pepsico Inc</t>
  </si>
  <si>
    <t> HAL</t>
  </si>
  <si>
    <t>Halliburton Company</t>
  </si>
  <si>
    <t> JNJ</t>
  </si>
  <si>
    <t>Johnson &amp; Johnson</t>
  </si>
  <si>
    <t> MAT</t>
  </si>
  <si>
    <t>Mattel Inc</t>
  </si>
  <si>
    <t> RIG</t>
  </si>
  <si>
    <t>Transocean Inc</t>
  </si>
  <si>
    <t> XPO</t>
  </si>
  <si>
    <t>Xpo Logistics Inc</t>
  </si>
  <si>
    <t> TEVA</t>
  </si>
  <si>
    <t>Teva Pharmaceutical Industries Ltd</t>
  </si>
  <si>
    <t> V</t>
  </si>
  <si>
    <t>Visa Inc</t>
  </si>
  <si>
    <t> GOOG</t>
  </si>
  <si>
    <t>Alphabet Class C</t>
  </si>
  <si>
    <t> ZNGA</t>
  </si>
  <si>
    <t>Zynga Inc Cl A</t>
  </si>
  <si>
    <t> MDR</t>
  </si>
  <si>
    <t>McDermott International</t>
  </si>
  <si>
    <t> IBM</t>
  </si>
  <si>
    <t>International Business Machines</t>
  </si>
  <si>
    <t> MCD</t>
  </si>
  <si>
    <t>McDonald's Corp</t>
  </si>
  <si>
    <t> TLRY</t>
  </si>
  <si>
    <t>Tilray Inc</t>
  </si>
  <si>
    <t> GOOGL</t>
  </si>
  <si>
    <t>Alphabet Class A</t>
  </si>
  <si>
    <t> NVAX</t>
  </si>
  <si>
    <t>Novavax Inc</t>
  </si>
  <si>
    <t> ROKU</t>
  </si>
  <si>
    <t>Roku Inc</t>
  </si>
  <si>
    <t> SIRI</t>
  </si>
  <si>
    <t>Sirius XM Holdings I</t>
  </si>
  <si>
    <t> FDX</t>
  </si>
  <si>
    <t>Fedex Corp</t>
  </si>
  <si>
    <t> AMRN</t>
  </si>
  <si>
    <t>Amarin Corp Ads</t>
  </si>
  <si>
    <t> PYPL</t>
  </si>
  <si>
    <t>Paypal Holdings</t>
  </si>
  <si>
    <t> CL</t>
  </si>
  <si>
    <t>Colgate-Palmolive Company</t>
  </si>
  <si>
    <t> BBBY</t>
  </si>
  <si>
    <t>Bed Bath &amp; Beyond</t>
  </si>
  <si>
    <t> ITUB</t>
  </si>
  <si>
    <t>Itau Unibanco Banco Holding S.A.</t>
  </si>
  <si>
    <t> GILD</t>
  </si>
  <si>
    <t>Gilead Sciences Inc</t>
  </si>
  <si>
    <t> NKE</t>
  </si>
  <si>
    <t>Nike Inc</t>
  </si>
  <si>
    <t> YELP</t>
  </si>
  <si>
    <t>Yelp Inc</t>
  </si>
  <si>
    <t> ABBV</t>
  </si>
  <si>
    <t>Abbvie Inc</t>
  </si>
  <si>
    <t> CLF</t>
  </si>
  <si>
    <t>Cleveland-Cliffs Inc</t>
  </si>
  <si>
    <t> MT</t>
  </si>
  <si>
    <t>Arcelormittal</t>
  </si>
  <si>
    <t> COTY</t>
  </si>
  <si>
    <t>Coty Inc</t>
  </si>
  <si>
    <t> IMMU</t>
  </si>
  <si>
    <t>Immunomedics Inc</t>
  </si>
  <si>
    <t> TGT</t>
  </si>
  <si>
    <t>Target Corp</t>
  </si>
  <si>
    <t> DAL</t>
  </si>
  <si>
    <t>Delta Air Lines Inc</t>
  </si>
  <si>
    <t> ORCL</t>
  </si>
  <si>
    <t>Oracle Corp</t>
  </si>
  <si>
    <t> VZ</t>
  </si>
  <si>
    <t>Verizon Communications Inc</t>
  </si>
  <si>
    <t> IQ</t>
  </si>
  <si>
    <t>Iqiyi Inc. ADR</t>
  </si>
  <si>
    <t> CVX</t>
  </si>
  <si>
    <t>Chevron Corp</t>
  </si>
  <si>
    <t> M</t>
  </si>
  <si>
    <t>Macy's Inc</t>
  </si>
  <si>
    <t> GOLD</t>
  </si>
  <si>
    <t>Barrick Gold Corp.</t>
  </si>
  <si>
    <t> MO</t>
  </si>
  <si>
    <t>Altria Group</t>
  </si>
  <si>
    <t> UPS</t>
  </si>
  <si>
    <t>United Parcel Service</t>
  </si>
  <si>
    <t> BB</t>
  </si>
  <si>
    <t>Blackberry Ltd</t>
  </si>
  <si>
    <t> COG</t>
  </si>
  <si>
    <t>Cabot Oil &amp; Gas Corp</t>
  </si>
  <si>
    <t> WYNN</t>
  </si>
  <si>
    <t>Wynn Resorts Ltd</t>
  </si>
  <si>
    <t> LRCX</t>
  </si>
  <si>
    <t>Lam Research Corp</t>
  </si>
  <si>
    <t> AUY</t>
  </si>
  <si>
    <t>Yamana Gold</t>
  </si>
  <si>
    <t> YPF</t>
  </si>
  <si>
    <t>Ypf Sociedad Anonima</t>
  </si>
  <si>
    <t> AABA</t>
  </si>
  <si>
    <t>Altaba Inc</t>
  </si>
  <si>
    <t> CBS</t>
  </si>
  <si>
    <t>CBS Corp</t>
  </si>
  <si>
    <t> GOOS</t>
  </si>
  <si>
    <t>Canada Goose Holdings Inc Subordinate Voting Sh</t>
  </si>
  <si>
    <t> NEM</t>
  </si>
  <si>
    <t>Newmont Mining Corp</t>
  </si>
  <si>
    <t> MGM</t>
  </si>
  <si>
    <t>MGM Resorts International</t>
  </si>
  <si>
    <t> MA</t>
  </si>
  <si>
    <t>Mastercard Inc</t>
  </si>
  <si>
    <t> FIT</t>
  </si>
  <si>
    <t>Fitbit Inc</t>
  </si>
  <si>
    <t> AIG</t>
  </si>
  <si>
    <t>American International Group</t>
  </si>
  <si>
    <t> DWDP</t>
  </si>
  <si>
    <t>Dowdupont Inc</t>
  </si>
  <si>
    <t> FOXA</t>
  </si>
  <si>
    <t>21st Centry Fox Class A</t>
  </si>
  <si>
    <t> MDLZ</t>
  </si>
  <si>
    <t>Mondelez Intl Cmn A</t>
  </si>
  <si>
    <t> PM</t>
  </si>
  <si>
    <t>Philip Morris International Inc</t>
  </si>
  <si>
    <t> ADBE</t>
  </si>
  <si>
    <t>Adobe Systems Inc</t>
  </si>
  <si>
    <t> AGN</t>
  </si>
  <si>
    <t>Allergan Plc</t>
  </si>
  <si>
    <t> AXTA</t>
  </si>
  <si>
    <t>Axalta Coating Systems Ltd</t>
  </si>
  <si>
    <t> TRGP</t>
  </si>
  <si>
    <t>Targa Resources</t>
  </si>
  <si>
    <t> VLO</t>
  </si>
  <si>
    <t>Valero Energy Corp</t>
  </si>
  <si>
    <t> CMG</t>
  </si>
  <si>
    <t>Chipotle Mexican Grill</t>
  </si>
  <si>
    <t> PCG</t>
  </si>
  <si>
    <t>Pacific Gas &amp; Electric CO</t>
  </si>
  <si>
    <t> BP</t>
  </si>
  <si>
    <t>BP Plc</t>
  </si>
  <si>
    <t> SYMC</t>
  </si>
  <si>
    <t>Symantec Corp</t>
  </si>
  <si>
    <t> EXAS</t>
  </si>
  <si>
    <t>Exact Sciences Cor</t>
  </si>
  <si>
    <t> DBX</t>
  </si>
  <si>
    <t>Dropbox Inc</t>
  </si>
  <si>
    <t> DISH</t>
  </si>
  <si>
    <t>Dish Network Corp</t>
  </si>
  <si>
    <t> ANET</t>
  </si>
  <si>
    <t>Arista Networks Inc</t>
  </si>
  <si>
    <t> PYX</t>
  </si>
  <si>
    <t>Pyxus International Inc</t>
  </si>
  <si>
    <t> APC</t>
  </si>
  <si>
    <t>Anadarko Petroleum Corp</t>
  </si>
  <si>
    <t> NBR</t>
  </si>
  <si>
    <t>Nabors Industries</t>
  </si>
  <si>
    <t> NTNX</t>
  </si>
  <si>
    <t>Nutanix Inc</t>
  </si>
  <si>
    <t> FCAU</t>
  </si>
  <si>
    <t>Fiat Chrysler Automobiles N.V.</t>
  </si>
  <si>
    <t> MPC</t>
  </si>
  <si>
    <t>Marathon Petroleum Corp</t>
  </si>
  <si>
    <t> WDC</t>
  </si>
  <si>
    <t>Western Digital Cp</t>
  </si>
  <si>
    <t> BKNG</t>
  </si>
  <si>
    <t>Booking Holdings Inc</t>
  </si>
  <si>
    <t> CS</t>
  </si>
  <si>
    <t>Credit Suisse Group</t>
  </si>
  <si>
    <t> UAL</t>
  </si>
  <si>
    <t>United Continental Holdings</t>
  </si>
  <si>
    <t> USB</t>
  </si>
  <si>
    <t>U.S. Bancorp</t>
  </si>
  <si>
    <t> AXL</t>
  </si>
  <si>
    <t>American Axle &amp; Manufacturing</t>
  </si>
  <si>
    <t> LOW</t>
  </si>
  <si>
    <t>Lowe's Companies</t>
  </si>
  <si>
    <t> DVN</t>
  </si>
  <si>
    <t>Devon Energy Corp</t>
  </si>
  <si>
    <t> TXN</t>
  </si>
  <si>
    <t>Texas Instruments</t>
  </si>
  <si>
    <t> NUE</t>
  </si>
  <si>
    <t>Nucor Corp</t>
  </si>
  <si>
    <t> PAA</t>
  </si>
  <si>
    <t>Plains All American Pipeline LP</t>
  </si>
  <si>
    <t> SE</t>
  </si>
  <si>
    <t>Sea Limited ADR</t>
  </si>
  <si>
    <t>unch</t>
  </si>
  <si>
    <t> MDT</t>
  </si>
  <si>
    <t>Medtronic Inc</t>
  </si>
  <si>
    <t> UXIN</t>
  </si>
  <si>
    <t>Uxin Limited Ads</t>
  </si>
  <si>
    <t> XLNX</t>
  </si>
  <si>
    <t>Xilinx Inc</t>
  </si>
  <si>
    <t> I</t>
  </si>
  <si>
    <t>Intelsat S.A.</t>
  </si>
  <si>
    <t> WMB</t>
  </si>
  <si>
    <t>Williams Companies</t>
  </si>
  <si>
    <t> MRVL</t>
  </si>
  <si>
    <t>Marvell Tech Group</t>
  </si>
  <si>
    <t> BBD</t>
  </si>
  <si>
    <t>Banco Bradesco S.A.</t>
  </si>
  <si>
    <t> IMGN</t>
  </si>
  <si>
    <t>Immunogen Inc</t>
  </si>
  <si>
    <t> UNH</t>
  </si>
  <si>
    <t>Unitedhealth Group Inc</t>
  </si>
  <si>
    <t> CMCSA</t>
  </si>
  <si>
    <t>Comcast Corp A</t>
  </si>
  <si>
    <t> HAS</t>
  </si>
  <si>
    <t>Hasbro Inc</t>
  </si>
  <si>
    <t> NLSN</t>
  </si>
  <si>
    <t>Nielsen Holdings Plc</t>
  </si>
  <si>
    <t> AMGN</t>
  </si>
  <si>
    <t>Amgen Inc</t>
  </si>
  <si>
    <t> STX</t>
  </si>
  <si>
    <t>Seagate Tech Ord Shs</t>
  </si>
  <si>
    <t> AKS</t>
  </si>
  <si>
    <t>AK Steel Holding Corp</t>
  </si>
  <si>
    <t> NXPI</t>
  </si>
  <si>
    <t>Nxp Semiconductors</t>
  </si>
  <si>
    <t> BX</t>
  </si>
  <si>
    <t>The Blackstone Group LP</t>
  </si>
  <si>
    <t> UTX</t>
  </si>
  <si>
    <t>United Technologies Corp</t>
  </si>
  <si>
    <t> FSLR</t>
  </si>
  <si>
    <t>First Solar Inc</t>
  </si>
  <si>
    <t> AVGO</t>
  </si>
  <si>
    <t>Broadcom Ltd</t>
  </si>
  <si>
    <t> COST</t>
  </si>
  <si>
    <t>Costco Wholesale</t>
  </si>
  <si>
    <t> UAA</t>
  </si>
  <si>
    <t>Under Armour</t>
  </si>
  <si>
    <t> SYF</t>
  </si>
  <si>
    <t>Synchrony Financial</t>
  </si>
  <si>
    <t> LVS</t>
  </si>
  <si>
    <t>Las Vegas Sands</t>
  </si>
  <si>
    <t> NOK</t>
  </si>
  <si>
    <t>Nokia Corp</t>
  </si>
  <si>
    <t> FTR</t>
  </si>
  <si>
    <t>Frontier Commun Cp</t>
  </si>
  <si>
    <t> LULU</t>
  </si>
  <si>
    <t>Lululemon Athletica</t>
  </si>
  <si>
    <t> LNG</t>
  </si>
  <si>
    <t>Cheniere Energy</t>
  </si>
  <si>
    <t> BKS</t>
  </si>
  <si>
    <t>Barnes &amp; Noble</t>
  </si>
  <si>
    <t> KMI</t>
  </si>
  <si>
    <t>Kinder Morgan</t>
  </si>
  <si>
    <t> DB</t>
  </si>
  <si>
    <t>Deutsche Bank Ag</t>
  </si>
  <si>
    <t> MRO</t>
  </si>
  <si>
    <t>Marathon Oil Corp</t>
  </si>
  <si>
    <t> HLF</t>
  </si>
  <si>
    <t>Herbalife Ltd</t>
  </si>
  <si>
    <t> CLR</t>
  </si>
  <si>
    <t>Continental Resources</t>
  </si>
  <si>
    <t> QHC</t>
  </si>
  <si>
    <t>Quorum Health Corp</t>
  </si>
  <si>
    <t> BHP</t>
  </si>
  <si>
    <t>Bhp Billiton Ltd</t>
  </si>
  <si>
    <t> VKTX</t>
  </si>
  <si>
    <t>Viking Thera</t>
  </si>
  <si>
    <t> ELLI</t>
  </si>
  <si>
    <t>Ellie Mae Inc</t>
  </si>
  <si>
    <t> ABT</t>
  </si>
  <si>
    <t>Abbott Laboratories</t>
  </si>
  <si>
    <t> NTAP</t>
  </si>
  <si>
    <t>Netapp Inc</t>
  </si>
  <si>
    <t> DUK</t>
  </si>
  <si>
    <t>Duke Energy Corp</t>
  </si>
  <si>
    <t> KEY</t>
  </si>
  <si>
    <t>Keycorp</t>
  </si>
  <si>
    <t> UNP</t>
  </si>
  <si>
    <t>Union Pacific Corp</t>
  </si>
  <si>
    <t> VMW</t>
  </si>
  <si>
    <t>Vmware Inc</t>
  </si>
  <si>
    <t> HSBC</t>
  </si>
  <si>
    <t>HSBC Holdings Plc</t>
  </si>
  <si>
    <t> CRC</t>
  </si>
  <si>
    <t>California Resources Corporatio</t>
  </si>
  <si>
    <t> LEAF</t>
  </si>
  <si>
    <t>Leaf Group Ltd</t>
  </si>
  <si>
    <t> OXY</t>
  </si>
  <si>
    <t>Occidental Petroleum Corp</t>
  </si>
  <si>
    <t> CSX</t>
  </si>
  <si>
    <t>CSX Corp</t>
  </si>
  <si>
    <t> HIIQ</t>
  </si>
  <si>
    <t>Health Insurance Inn</t>
  </si>
  <si>
    <t> GRUB</t>
  </si>
  <si>
    <t>Grubhub Inc</t>
  </si>
  <si>
    <t> GME</t>
  </si>
  <si>
    <t>Gamestop Corp</t>
  </si>
  <si>
    <t> CHTR</t>
  </si>
  <si>
    <t>Charter Communicatio</t>
  </si>
  <si>
    <t> CAR</t>
  </si>
  <si>
    <t>Avis Budget Group I</t>
  </si>
  <si>
    <t> URI</t>
  </si>
  <si>
    <t>United Rentals</t>
  </si>
  <si>
    <t> HES</t>
  </si>
  <si>
    <t>Hess Corp</t>
  </si>
  <si>
    <t> MHK</t>
  </si>
  <si>
    <t>Mohawk Industries</t>
  </si>
  <si>
    <t> SRPT</t>
  </si>
  <si>
    <t>Sarepta Therapeutics</t>
  </si>
  <si>
    <t> ICPT</t>
  </si>
  <si>
    <t>Intercept Pharmaceut</t>
  </si>
  <si>
    <t> ZAYO</t>
  </si>
  <si>
    <t>Zayo Group Holdings Inc</t>
  </si>
  <si>
    <t> COP</t>
  </si>
  <si>
    <t>Conocophillips</t>
  </si>
  <si>
    <t> UNIT</t>
  </si>
  <si>
    <t>Uniti Group Inc</t>
  </si>
  <si>
    <t> FEYE</t>
  </si>
  <si>
    <t>Fireeye Inc</t>
  </si>
  <si>
    <t> WBA</t>
  </si>
  <si>
    <t>Walgreens Boots Alliance</t>
  </si>
  <si>
    <t> CTRP</t>
  </si>
  <si>
    <t>Ctrip.com Intl Ltd</t>
  </si>
  <si>
    <t> RIO</t>
  </si>
  <si>
    <t>Rio Tinto Plc</t>
  </si>
  <si>
    <t> AA</t>
  </si>
  <si>
    <t>Alcoa Corp</t>
  </si>
  <si>
    <t> S</t>
  </si>
  <si>
    <t>Sprint Corp</t>
  </si>
  <si>
    <t> MMM</t>
  </si>
  <si>
    <t>3M Company</t>
  </si>
  <si>
    <t> MET</t>
  </si>
  <si>
    <t>Metlife Inc</t>
  </si>
  <si>
    <t> ALLY</t>
  </si>
  <si>
    <t>Ally Financial</t>
  </si>
  <si>
    <t> AZN</t>
  </si>
  <si>
    <t>Astrazeneca Plc</t>
  </si>
  <si>
    <t> NBEV</t>
  </si>
  <si>
    <t>New Age Beverages Corp</t>
  </si>
  <si>
    <t> DHI</t>
  </si>
  <si>
    <t>D.R. Horton</t>
  </si>
  <si>
    <t> CI</t>
  </si>
  <si>
    <t>Cigna Corp</t>
  </si>
  <si>
    <t> WDAY</t>
  </si>
  <si>
    <t>Workday Inc</t>
  </si>
  <si>
    <t> GG</t>
  </si>
  <si>
    <t>Goldcorp Inc</t>
  </si>
  <si>
    <t> WLL</t>
  </si>
  <si>
    <t>Whiting Petroleum Corp</t>
  </si>
  <si>
    <t> KKR</t>
  </si>
  <si>
    <t>KKR &amp; Co. LP</t>
  </si>
  <si>
    <t> SPWR</t>
  </si>
  <si>
    <t>Sunpower Corp</t>
  </si>
  <si>
    <t> DBD</t>
  </si>
  <si>
    <t>Diebold Nixdorf Inc</t>
  </si>
  <si>
    <t> CVNA</t>
  </si>
  <si>
    <t>Carvana Co. Class A</t>
  </si>
  <si>
    <t> TTWO</t>
  </si>
  <si>
    <t>Take-Two Interacti</t>
  </si>
  <si>
    <t> SPOT</t>
  </si>
  <si>
    <t>Spotify Technology S.A.</t>
  </si>
  <si>
    <t> SHOP</t>
  </si>
  <si>
    <t>Shopify Inc</t>
  </si>
  <si>
    <t> CPRI</t>
  </si>
  <si>
    <t>Capri Holdings Ltd.</t>
  </si>
  <si>
    <t> HON</t>
  </si>
  <si>
    <t>Honeywell International Inc</t>
  </si>
  <si>
    <t> LUV</t>
  </si>
  <si>
    <t>Southwest Airlines Company</t>
  </si>
  <si>
    <t> LM</t>
  </si>
  <si>
    <t>Legg Mason Inc</t>
  </si>
  <si>
    <t> W</t>
  </si>
  <si>
    <t>Wayfair Inc</t>
  </si>
  <si>
    <t> NOW</t>
  </si>
  <si>
    <t>Servicenow Inc</t>
  </si>
  <si>
    <t> EXC</t>
  </si>
  <si>
    <t>Exelon Corp</t>
  </si>
  <si>
    <t> GRPN</t>
  </si>
  <si>
    <t>Groupon Cl A</t>
  </si>
  <si>
    <t> BLMN</t>
  </si>
  <si>
    <t>Bloomin' Brands Inc</t>
  </si>
  <si>
    <t> WPX</t>
  </si>
  <si>
    <t>Wpx Energy Inc</t>
  </si>
  <si>
    <t> CVE</t>
  </si>
  <si>
    <t>Cenovus Energy Inc</t>
  </si>
  <si>
    <t> BK</t>
  </si>
  <si>
    <t>Bank of New York Mellon Corp</t>
  </si>
  <si>
    <t> CYH</t>
  </si>
  <si>
    <t>Community Health Systems</t>
  </si>
  <si>
    <t> PVG</t>
  </si>
  <si>
    <t>Pretium Res Inc</t>
  </si>
  <si>
    <t> TAK</t>
  </si>
  <si>
    <t>Takeda Pharmaceutical CO Ltd.</t>
  </si>
  <si>
    <t> RDFN</t>
  </si>
  <si>
    <t>Redfin Corp</t>
  </si>
  <si>
    <t> RTN</t>
  </si>
  <si>
    <t>Raytheon Company</t>
  </si>
  <si>
    <t> WFT</t>
  </si>
  <si>
    <t>Weatherford International Ltd</t>
  </si>
  <si>
    <t> PANW</t>
  </si>
  <si>
    <t>Palo Alto Networks Inc</t>
  </si>
  <si>
    <t> SWN</t>
  </si>
  <si>
    <t>Southwestern Energy Company</t>
  </si>
  <si>
    <t> OSTK</t>
  </si>
  <si>
    <t>Overstock.com Inc</t>
  </si>
  <si>
    <t> SFIX</t>
  </si>
  <si>
    <t>Stitch Fix Inc</t>
  </si>
  <si>
    <t> PRU</t>
  </si>
  <si>
    <t>Prudential Financial Inflation Retail</t>
  </si>
  <si>
    <t> SPLK</t>
  </si>
  <si>
    <t>Splunk Inc</t>
  </si>
  <si>
    <t> ECA</t>
  </si>
  <si>
    <t>Encana Corp</t>
  </si>
  <si>
    <t> TME</t>
  </si>
  <si>
    <t>Tencent Music Entertainment Group ADR</t>
  </si>
  <si>
    <t> FOSL</t>
  </si>
  <si>
    <t>Fossil Group</t>
  </si>
  <si>
    <t> AXP</t>
  </si>
  <si>
    <t>American Express Company</t>
  </si>
  <si>
    <t> BTG</t>
  </si>
  <si>
    <t>B2Gold Corp</t>
  </si>
  <si>
    <t> STZ</t>
  </si>
  <si>
    <t>Constellation Brands Inc</t>
  </si>
  <si>
    <t> CYBR</t>
  </si>
  <si>
    <t>Cyberark Soft Ord</t>
  </si>
  <si>
    <t> STLD</t>
  </si>
  <si>
    <t>Steel Dynamics Inc</t>
  </si>
  <si>
    <t> Z</t>
  </si>
  <si>
    <t>Zillow Group Cl C</t>
  </si>
  <si>
    <t> SO</t>
  </si>
  <si>
    <t>Southern Company</t>
  </si>
  <si>
    <t> BSX</t>
  </si>
  <si>
    <t>Boston Scientific Corp</t>
  </si>
  <si>
    <t> VOD</t>
  </si>
  <si>
    <t>Vodafone Grp Plc Ads</t>
  </si>
  <si>
    <t> SN</t>
  </si>
  <si>
    <t>Sanchez Energy Corp</t>
  </si>
  <si>
    <t> HOLX</t>
  </si>
  <si>
    <t>Hologic Inc</t>
  </si>
  <si>
    <t> RF</t>
  </si>
  <si>
    <t>Regions Financial Corp</t>
  </si>
  <si>
    <t> BIIB</t>
  </si>
  <si>
    <t>Biogen Inc</t>
  </si>
  <si>
    <t> CREE</t>
  </si>
  <si>
    <t>Cree Inc</t>
  </si>
  <si>
    <t> TECK</t>
  </si>
  <si>
    <t>Teck Resources Ltd</t>
  </si>
  <si>
    <t> SCHW</t>
  </si>
  <si>
    <t>The Charles Schwab Corp</t>
  </si>
  <si>
    <t> COF</t>
  </si>
  <si>
    <t>Capital One Financial Corp</t>
  </si>
  <si>
    <t> CF</t>
  </si>
  <si>
    <t>Cf Industries Holdings</t>
  </si>
  <si>
    <t> GLW</t>
  </si>
  <si>
    <t>Corning Inc</t>
  </si>
  <si>
    <t> ISRG</t>
  </si>
  <si>
    <t>Intuitive Surg Inc</t>
  </si>
  <si>
    <t> ESV</t>
  </si>
  <si>
    <t>Ensco Plc</t>
  </si>
  <si>
    <t> GIS</t>
  </si>
  <si>
    <t>General Mills</t>
  </si>
  <si>
    <t> NTES</t>
  </si>
  <si>
    <t>Netease Inc Ads</t>
  </si>
  <si>
    <t> WTW</t>
  </si>
  <si>
    <t>Weight Watchers International Inc</t>
  </si>
  <si>
    <t> YNDX</t>
  </si>
  <si>
    <t>Yandex N.V.</t>
  </si>
  <si>
    <t> INFN</t>
  </si>
  <si>
    <t>Infinera Corp</t>
  </si>
  <si>
    <t> CLVS</t>
  </si>
  <si>
    <t>Clovis Oncology Inc</t>
  </si>
  <si>
    <t> BUD</t>
  </si>
  <si>
    <t>Anheuser-Busch Inbev S.A.</t>
  </si>
  <si>
    <t> FGEN</t>
  </si>
  <si>
    <t>Fibrogen Inc CS</t>
  </si>
  <si>
    <t> KSS</t>
  </si>
  <si>
    <t>Kohl's Corp</t>
  </si>
  <si>
    <t> PHM</t>
  </si>
  <si>
    <t>Pultegroup</t>
  </si>
  <si>
    <t> DLTR</t>
  </si>
  <si>
    <t>Dollar Tree Inc</t>
  </si>
  <si>
    <t> JCP</t>
  </si>
  <si>
    <t>J.C. Penney Company Inc</t>
  </si>
  <si>
    <t> XRX</t>
  </si>
  <si>
    <t>Xerox Corp</t>
  </si>
  <si>
    <t> WY</t>
  </si>
  <si>
    <t>Weyerhaeuser Company</t>
  </si>
  <si>
    <t> GNW</t>
  </si>
  <si>
    <t>Genworth Financial Inc</t>
  </si>
  <si>
    <t> PNC</t>
  </si>
  <si>
    <t>PNC Bank</t>
  </si>
  <si>
    <t> ZION</t>
  </si>
  <si>
    <t>Zions Bancorporation</t>
  </si>
  <si>
    <t> GOGO</t>
  </si>
  <si>
    <t>Gogo Inc</t>
  </si>
  <si>
    <t> RRC</t>
  </si>
  <si>
    <t>Range Resources Corp</t>
  </si>
  <si>
    <t> EOG</t>
  </si>
  <si>
    <t>Eog Resources</t>
  </si>
  <si>
    <t> TTM</t>
  </si>
  <si>
    <t>Tata Motors Ltd</t>
  </si>
  <si>
    <t> ZIOP</t>
  </si>
  <si>
    <t>Ziopharm Oncology IN</t>
  </si>
  <si>
    <t> AMRS</t>
  </si>
  <si>
    <t>Amyris Inc</t>
  </si>
  <si>
    <t> BBY</t>
  </si>
  <si>
    <t>Best Buy CO</t>
  </si>
  <si>
    <t> ALXN</t>
  </si>
  <si>
    <t>Alexion Pharm Inc</t>
  </si>
  <si>
    <t> CIEN</t>
  </si>
  <si>
    <t>Ciena Corp</t>
  </si>
  <si>
    <t> ZTS</t>
  </si>
  <si>
    <t>Zoetis Inc Class A</t>
  </si>
  <si>
    <t> MLM</t>
  </si>
  <si>
    <t>Martin Marietta Materials</t>
  </si>
  <si>
    <t> SWKS</t>
  </si>
  <si>
    <t>Skyworks Solutions</t>
  </si>
  <si>
    <t> TTD</t>
  </si>
  <si>
    <t>Trade Desk Inc</t>
  </si>
  <si>
    <t> EXPE</t>
  </si>
  <si>
    <t>Expedia Group Inc</t>
  </si>
  <si>
    <t> SEM</t>
  </si>
  <si>
    <t>Select Medical Holdings Corp</t>
  </si>
  <si>
    <t> CSIQ</t>
  </si>
  <si>
    <t>Canadian Solar Inc</t>
  </si>
  <si>
    <t> AEM</t>
  </si>
  <si>
    <t>Agnico-Eagle Mines Ltd</t>
  </si>
  <si>
    <t> SU</t>
  </si>
  <si>
    <t>Suncor Energy Inc</t>
  </si>
  <si>
    <t> OPK</t>
  </si>
  <si>
    <t>Opko Health Inc</t>
  </si>
  <si>
    <t> VRTX</t>
  </si>
  <si>
    <t>Vertex Pharmaceutic</t>
  </si>
  <si>
    <t> CRR</t>
  </si>
  <si>
    <t>Carbo Ceramics</t>
  </si>
  <si>
    <t> LEN</t>
  </si>
  <si>
    <t>Lennar Corp</t>
  </si>
  <si>
    <t> TNDM</t>
  </si>
  <si>
    <t>Tandem Diabetes Care</t>
  </si>
  <si>
    <t> CAG</t>
  </si>
  <si>
    <t>Conagra Brands Inc</t>
  </si>
  <si>
    <t> BILI</t>
  </si>
  <si>
    <t>Bilibili Inc. ADR</t>
  </si>
  <si>
    <t> CXO</t>
  </si>
  <si>
    <t>Concho Resources Inc</t>
  </si>
  <si>
    <t> HPQ</t>
  </si>
  <si>
    <t>Hewlett-Packard Company</t>
  </si>
  <si>
    <t> EMR</t>
  </si>
  <si>
    <t>Emerson Electric Company</t>
  </si>
  <si>
    <t> NSC</t>
  </si>
  <si>
    <t>Norfolk Southern Corp</t>
  </si>
  <si>
    <t> TSN</t>
  </si>
  <si>
    <t>Tyson Foods</t>
  </si>
  <si>
    <t> MNST</t>
  </si>
  <si>
    <t>Monster Beverage Cp</t>
  </si>
  <si>
    <t> WPM</t>
  </si>
  <si>
    <t>Wheaton Precious Metals</t>
  </si>
  <si>
    <t> AJRD</t>
  </si>
  <si>
    <t>Aerojet Rocketdyne Holdings</t>
  </si>
  <si>
    <t> MYL</t>
  </si>
  <si>
    <t>Mylan NV Ord Shs</t>
  </si>
  <si>
    <t> GLNG</t>
  </si>
  <si>
    <t>Golar Lng Ltd</t>
  </si>
  <si>
    <t> PXD</t>
  </si>
  <si>
    <t>Pioneer Natural Resources CO</t>
  </si>
  <si>
    <t> UN</t>
  </si>
  <si>
    <t>Unilever NV</t>
  </si>
  <si>
    <t> LB</t>
  </si>
  <si>
    <t>L Brands Inc</t>
  </si>
  <si>
    <t> ALGN</t>
  </si>
  <si>
    <t>Align Technology I</t>
  </si>
  <si>
    <t> CX</t>
  </si>
  <si>
    <t>Cemex S.A.B. DE C.V.</t>
  </si>
  <si>
    <t> VIPS</t>
  </si>
  <si>
    <t>Vipshop Holdings Ltd</t>
  </si>
  <si>
    <t> MDCO</t>
  </si>
  <si>
    <t>Medicines CO</t>
  </si>
  <si>
    <t> PSX</t>
  </si>
  <si>
    <t>Phillips 66</t>
  </si>
  <si>
    <t> LKQ</t>
  </si>
  <si>
    <t>LKQ Corp</t>
  </si>
  <si>
    <t> TPX</t>
  </si>
  <si>
    <t>Tempur-Pedic International Inc</t>
  </si>
  <si>
    <t> LOGM</t>
  </si>
  <si>
    <t>Logmein Inc</t>
  </si>
  <si>
    <t> ING</t>
  </si>
  <si>
    <t>VOYA Group N.V.</t>
  </si>
  <si>
    <t> VTR</t>
  </si>
  <si>
    <t>Ventas Inc</t>
  </si>
  <si>
    <t> IP</t>
  </si>
  <si>
    <t>International Paper Company</t>
  </si>
  <si>
    <t> MDRX</t>
  </si>
  <si>
    <t>Allscripts Hlthcare</t>
  </si>
  <si>
    <t> WB</t>
  </si>
  <si>
    <t>Weibo Corp Ads</t>
  </si>
  <si>
    <t> CME</t>
  </si>
  <si>
    <t>CME Group Inc</t>
  </si>
  <si>
    <t> MAR</t>
  </si>
  <si>
    <t>Marriot Int Class A</t>
  </si>
  <si>
    <t> CPE</t>
  </si>
  <si>
    <t>Callon Petroleum Company</t>
  </si>
  <si>
    <t> MLNX</t>
  </si>
  <si>
    <t>Mellanox Technologies</t>
  </si>
  <si>
    <t> VIAB</t>
  </si>
  <si>
    <t>Viacom Inc Cl B</t>
  </si>
  <si>
    <t> TRIP</t>
  </si>
  <si>
    <t>Tripadvisor Inc</t>
  </si>
  <si>
    <t> AKAM</t>
  </si>
  <si>
    <t>Akamai Technologies</t>
  </si>
  <si>
    <t> CC</t>
  </si>
  <si>
    <t>Chemours Company</t>
  </si>
  <si>
    <t> TAP</t>
  </si>
  <si>
    <t>Molson Coors Brewing Company</t>
  </si>
  <si>
    <t> TMUS</t>
  </si>
  <si>
    <t>T-Mobile US</t>
  </si>
  <si>
    <t> KR</t>
  </si>
  <si>
    <t>Kroger Company</t>
  </si>
  <si>
    <t> SWK</t>
  </si>
  <si>
    <t>Stanley Black &amp; Decker Inc</t>
  </si>
  <si>
    <t> REGN</t>
  </si>
  <si>
    <t>Regeneron Pharmaceutical</t>
  </si>
  <si>
    <t> KGC</t>
  </si>
  <si>
    <t>Kinross Gold Corp</t>
  </si>
  <si>
    <t> LMT</t>
  </si>
  <si>
    <t>Lockheed Martin Corp</t>
  </si>
  <si>
    <t> JBLU</t>
  </si>
  <si>
    <t>Jetblue Airways Cp</t>
  </si>
  <si>
    <t> GRMN</t>
  </si>
  <si>
    <t>Garmin Ltd</t>
  </si>
  <si>
    <t> ADSK</t>
  </si>
  <si>
    <t>Autodesk Inc</t>
  </si>
  <si>
    <t> EXEL</t>
  </si>
  <si>
    <t>Exelixis Inc</t>
  </si>
  <si>
    <t> RCII</t>
  </si>
  <si>
    <t>Rent-A-Center Inc</t>
  </si>
  <si>
    <t> GPRO</t>
  </si>
  <si>
    <t>Gopro Inc Cl A</t>
  </si>
  <si>
    <t> AFL</t>
  </si>
  <si>
    <t>Aflac Incorporated</t>
  </si>
  <si>
    <t> DAN</t>
  </si>
  <si>
    <t>Dana Inc</t>
  </si>
  <si>
    <t> ADP</t>
  </si>
  <si>
    <t>Automatic Data Procs</t>
  </si>
  <si>
    <t> APA</t>
  </si>
  <si>
    <t>Apache Corp</t>
  </si>
  <si>
    <t> IRBT</t>
  </si>
  <si>
    <t>Irobot Corp</t>
  </si>
  <si>
    <t> SIX</t>
  </si>
  <si>
    <t>Six Flags Entertainment Corp</t>
  </si>
  <si>
    <t> AVP</t>
  </si>
  <si>
    <t>Avon Products</t>
  </si>
  <si>
    <t> AMN</t>
  </si>
  <si>
    <t>Amn Healthcare Services Inc</t>
  </si>
  <si>
    <t> DNR</t>
  </si>
  <si>
    <t>Denbury Resources</t>
  </si>
  <si>
    <t> IR</t>
  </si>
  <si>
    <t>Ingersoll-Rand Plc [Ireland]</t>
  </si>
  <si>
    <t> DDD</t>
  </si>
  <si>
    <t>3D Systems Corp</t>
  </si>
  <si>
    <t> TPR</t>
  </si>
  <si>
    <t>Tapestry Inc</t>
  </si>
  <si>
    <t> RH</t>
  </si>
  <si>
    <t>Restoration Hardware Holdings</t>
  </si>
  <si>
    <t> YUM</t>
  </si>
  <si>
    <t>Yum! Brands</t>
  </si>
  <si>
    <t> OKE</t>
  </si>
  <si>
    <t>Oneok Inc</t>
  </si>
  <si>
    <t> ICE</t>
  </si>
  <si>
    <t>Intercontinental Exchange</t>
  </si>
  <si>
    <t> SC</t>
  </si>
  <si>
    <t>Santander Consumer USA Holdings</t>
  </si>
  <si>
    <t> BBT</t>
  </si>
  <si>
    <t>BB&amp;T Corp</t>
  </si>
  <si>
    <t> SGMO</t>
  </si>
  <si>
    <t>Sangamo Therapeutics</t>
  </si>
  <si>
    <t> NTR</t>
  </si>
  <si>
    <t>Nutrien Ltd</t>
  </si>
  <si>
    <t> BCS</t>
  </si>
  <si>
    <t>Barclays Plc</t>
  </si>
  <si>
    <t> RDN</t>
  </si>
  <si>
    <t>Radian Group Inc</t>
  </si>
  <si>
    <t> QEP</t>
  </si>
  <si>
    <t>Qep Resources</t>
  </si>
  <si>
    <t> HCLP</t>
  </si>
  <si>
    <t>Hi-Crush Partners LP</t>
  </si>
  <si>
    <t> ETH</t>
  </si>
  <si>
    <t>Ethan Allen Interiors Inc</t>
  </si>
  <si>
    <t> CTSH</t>
  </si>
  <si>
    <t>Cognizant Tech Sol</t>
  </si>
  <si>
    <t> EIX</t>
  </si>
  <si>
    <t>Edison International</t>
  </si>
  <si>
    <t> KHC</t>
  </si>
  <si>
    <t>Kraft Heinz CO</t>
  </si>
  <si>
    <t> GT</t>
  </si>
  <si>
    <t>Goodyear Tire Rubber</t>
  </si>
  <si>
    <t> CORT</t>
  </si>
  <si>
    <t>Corcept Therapeutics</t>
  </si>
  <si>
    <t> EPD</t>
  </si>
  <si>
    <t>Enterprise Products Partners LP</t>
  </si>
  <si>
    <t> AES</t>
  </si>
  <si>
    <t>The Aes Corp</t>
  </si>
  <si>
    <t> RESI</t>
  </si>
  <si>
    <t>Altisource Residential Corporat</t>
  </si>
  <si>
    <t> KNX</t>
  </si>
  <si>
    <t>Knight-Swift Transporation Inc</t>
  </si>
  <si>
    <t> BAX</t>
  </si>
  <si>
    <t>Baxter International Inc</t>
  </si>
  <si>
    <t> JWN</t>
  </si>
  <si>
    <t>Nordstrom</t>
  </si>
  <si>
    <t> ALL</t>
  </si>
  <si>
    <t>Allstate Corp</t>
  </si>
  <si>
    <t> MTG</t>
  </si>
  <si>
    <t>Mgic Investment Corp</t>
  </si>
  <si>
    <t> MTCH</t>
  </si>
  <si>
    <t>Match Group Inc CS</t>
  </si>
  <si>
    <t> CIT</t>
  </si>
  <si>
    <t>Cit Group Inc [Del]</t>
  </si>
  <si>
    <t> SKX</t>
  </si>
  <si>
    <t>Skechers U.S.A.</t>
  </si>
  <si>
    <t> ADM</t>
  </si>
  <si>
    <t>Archer Daniels Midland Company</t>
  </si>
  <si>
    <t> VNOM</t>
  </si>
  <si>
    <t>Viper Energy LP</t>
  </si>
  <si>
    <t> AG</t>
  </si>
  <si>
    <t>First Majestic Silver</t>
  </si>
  <si>
    <t> NOC</t>
  </si>
  <si>
    <t>Northrop Grumman Corp</t>
  </si>
  <si>
    <t> SNV</t>
  </si>
  <si>
    <t>Synovus Financial Corp</t>
  </si>
  <si>
    <t> OAS</t>
  </si>
  <si>
    <t>Oasis Petroleum Inc</t>
  </si>
  <si>
    <t> CNQ</t>
  </si>
  <si>
    <t>Canadian Natural Resources</t>
  </si>
  <si>
    <t> CRZO</t>
  </si>
  <si>
    <t>Carrizo Oil &amp; Gas</t>
  </si>
  <si>
    <t> TAL</t>
  </si>
  <si>
    <t>Tal Education Group</t>
  </si>
  <si>
    <t> LOXO</t>
  </si>
  <si>
    <t>Loxo Oncology CS</t>
  </si>
  <si>
    <t> HBI</t>
  </si>
  <si>
    <t>Hanesbrands Inc</t>
  </si>
  <si>
    <t> CBOE</t>
  </si>
  <si>
    <t>CBOE Global Markets Inc</t>
  </si>
  <si>
    <t> PRTA</t>
  </si>
  <si>
    <t>Prothena Corp</t>
  </si>
  <si>
    <t> GSK</t>
  </si>
  <si>
    <t>Glaxosmithkline Plc</t>
  </si>
  <si>
    <t> OLED</t>
  </si>
  <si>
    <t>Universal Display</t>
  </si>
  <si>
    <t> PZZA</t>
  </si>
  <si>
    <t>Papa John's Intl</t>
  </si>
  <si>
    <t> SGMS</t>
  </si>
  <si>
    <t>Scientific Games</t>
  </si>
  <si>
    <t> ASND</t>
  </si>
  <si>
    <t>Ascendis Pharma Ads</t>
  </si>
  <si>
    <t> CCJ</t>
  </si>
  <si>
    <t>Cameco Corp</t>
  </si>
  <si>
    <t> TJX</t>
  </si>
  <si>
    <t>TJX Companies</t>
  </si>
  <si>
    <t> JBL</t>
  </si>
  <si>
    <t>Jabil Circuit</t>
  </si>
  <si>
    <t> THC</t>
  </si>
  <si>
    <t>Tenet Healthcare Corp</t>
  </si>
  <si>
    <t> FDC</t>
  </si>
  <si>
    <t>First Data Corp</t>
  </si>
  <si>
    <t> MBI</t>
  </si>
  <si>
    <t>MBIA Inc</t>
  </si>
  <si>
    <t> UFS</t>
  </si>
  <si>
    <t>Domtar Corp</t>
  </si>
  <si>
    <t> ADI</t>
  </si>
  <si>
    <t>Analog Devices</t>
  </si>
  <si>
    <t> RIOT</t>
  </si>
  <si>
    <t>Riot Blockchain Inc</t>
  </si>
  <si>
    <t> ETN</t>
  </si>
  <si>
    <t>Eaton Corp</t>
  </si>
  <si>
    <t> WHR</t>
  </si>
  <si>
    <t>Whirlpool Corp</t>
  </si>
  <si>
    <t> ARRY</t>
  </si>
  <si>
    <t>Array Biopharma Inc</t>
  </si>
  <si>
    <t> FNV</t>
  </si>
  <si>
    <t>Franco Nev Corp</t>
  </si>
  <si>
    <t> NCR</t>
  </si>
  <si>
    <t>NCR Corp</t>
  </si>
  <si>
    <t> DKS</t>
  </si>
  <si>
    <t>Dick's Sporting Goods Inc</t>
  </si>
  <si>
    <t> AZO</t>
  </si>
  <si>
    <t>Autozone</t>
  </si>
  <si>
    <t> RACE</t>
  </si>
  <si>
    <t>Ferrari N.V.</t>
  </si>
  <si>
    <t> DELL</t>
  </si>
  <si>
    <t>Dell Technologies Inc.</t>
  </si>
  <si>
    <t> NRG</t>
  </si>
  <si>
    <t>NRG Energy</t>
  </si>
  <si>
    <t> FANG</t>
  </si>
  <si>
    <t>Diamondback Energy</t>
  </si>
  <si>
    <t> NGL</t>
  </si>
  <si>
    <t>Ngl Energy Partners LP</t>
  </si>
  <si>
    <t> STNG</t>
  </si>
  <si>
    <t>Scorpio Tankers Inc</t>
  </si>
  <si>
    <t> NYCB</t>
  </si>
  <si>
    <t>New York Community Bancorp</t>
  </si>
  <si>
    <t> CMI</t>
  </si>
  <si>
    <t>Cummins Inc</t>
  </si>
  <si>
    <t> AMTD</t>
  </si>
  <si>
    <t>TD Ameritrade HD</t>
  </si>
  <si>
    <t> PAGP</t>
  </si>
  <si>
    <t>Plains Gp Holdings LP</t>
  </si>
  <si>
    <t> MLCO</t>
  </si>
  <si>
    <t>Melco Resorts &amp; Entertainment</t>
  </si>
  <si>
    <t> LITE</t>
  </si>
  <si>
    <t>Lumentum Hld</t>
  </si>
  <si>
    <t> ENB</t>
  </si>
  <si>
    <t>Enbridge Inc</t>
  </si>
  <si>
    <t> CTXS</t>
  </si>
  <si>
    <t>Citrix Systems Inc</t>
  </si>
  <si>
    <t> NKTR</t>
  </si>
  <si>
    <t>Nektar Therapeutics</t>
  </si>
  <si>
    <t> ARNC</t>
  </si>
  <si>
    <t>Arconic Inc</t>
  </si>
  <si>
    <t> HP</t>
  </si>
  <si>
    <t>Helmerich &amp; Payne</t>
  </si>
  <si>
    <t> MCO</t>
  </si>
  <si>
    <t>Moody's Corp</t>
  </si>
  <si>
    <t> EXP</t>
  </si>
  <si>
    <t>Eagle Materials Inc</t>
  </si>
  <si>
    <t> FLR</t>
  </si>
  <si>
    <t>Fluor Corp</t>
  </si>
  <si>
    <t> KBH</t>
  </si>
  <si>
    <t>KB Home</t>
  </si>
  <si>
    <t> CP</t>
  </si>
  <si>
    <t>Canadian Pacific Railway</t>
  </si>
  <si>
    <t> GDDY</t>
  </si>
  <si>
    <t>Godaddy Inc</t>
  </si>
  <si>
    <t> UA</t>
  </si>
  <si>
    <t>Under Armour Inc Class C Comm</t>
  </si>
  <si>
    <t> ULTA</t>
  </si>
  <si>
    <t>Ulta Salon Cosmetic</t>
  </si>
  <si>
    <t> RCL</t>
  </si>
  <si>
    <t>Royal Caribbean Cruises Ltd</t>
  </si>
  <si>
    <t> OFG</t>
  </si>
  <si>
    <t>Oriental Financial Group</t>
  </si>
  <si>
    <t> QURE</t>
  </si>
  <si>
    <t>Uniqure N.V.</t>
  </si>
  <si>
    <t> URBN</t>
  </si>
  <si>
    <t>Urban Outfitters Inc</t>
  </si>
  <si>
    <t> DG</t>
  </si>
  <si>
    <t>Dollar General Corp</t>
  </si>
  <si>
    <t> TRUE</t>
  </si>
  <si>
    <t>Truecar Inc</t>
  </si>
  <si>
    <t> DFS</t>
  </si>
  <si>
    <t>Discover Financial Services</t>
  </si>
  <si>
    <t> YETI</t>
  </si>
  <si>
    <t>Yeti Holdings Inc.</t>
  </si>
  <si>
    <t> SPG</t>
  </si>
  <si>
    <t>Simon Property Group</t>
  </si>
  <si>
    <t> BLK</t>
  </si>
  <si>
    <t>Blackrock</t>
  </si>
  <si>
    <t> STT</t>
  </si>
  <si>
    <t>State Street Corp</t>
  </si>
  <si>
    <t> SYY</t>
  </si>
  <si>
    <t>Sysco Corp</t>
  </si>
  <si>
    <t> ACN</t>
  </si>
  <si>
    <t>Accenture Plc</t>
  </si>
  <si>
    <t> CHRW</t>
  </si>
  <si>
    <t>C.H. Robinson Ww</t>
  </si>
  <si>
    <t> DY</t>
  </si>
  <si>
    <t>Dycom Industries</t>
  </si>
  <si>
    <t> GPOR</t>
  </si>
  <si>
    <t>Gulfport Energy Corp</t>
  </si>
  <si>
    <t> AAOI</t>
  </si>
  <si>
    <t>Applied Optoelect</t>
  </si>
  <si>
    <t> OMC</t>
  </si>
  <si>
    <t>Omnicom Group Inc</t>
  </si>
  <si>
    <t> BERY</t>
  </si>
  <si>
    <t>Berry Global Group</t>
  </si>
  <si>
    <t>NVDA US Equity</t>
  </si>
  <si>
    <t xml:space="preserve"> </t>
  </si>
  <si>
    <t>BAC US Equity</t>
  </si>
  <si>
    <t>AAPL US Equity</t>
  </si>
  <si>
    <t>AMD US Equity</t>
  </si>
  <si>
    <t>FB US Equity</t>
  </si>
  <si>
    <t>MU US Equity</t>
  </si>
  <si>
    <t>GE US Equity</t>
  </si>
  <si>
    <t>NFLX US Equity</t>
  </si>
  <si>
    <t>AMZN US Equity</t>
  </si>
  <si>
    <t>BABA US Equity</t>
  </si>
  <si>
    <t>KO US Equity</t>
  </si>
  <si>
    <t>LLY US Equity</t>
  </si>
  <si>
    <t>TSLA US Equity</t>
  </si>
  <si>
    <t>MSFT US Equity</t>
  </si>
  <si>
    <t>T US Equity</t>
  </si>
  <si>
    <t>INTC US Equity</t>
  </si>
  <si>
    <t>CSCO US Equity</t>
  </si>
  <si>
    <t>VALE US Equity</t>
  </si>
  <si>
    <t>CGC US Equity</t>
  </si>
  <si>
    <t>JPM US Equity</t>
  </si>
  <si>
    <t>EBAY US Equity</t>
  </si>
  <si>
    <t>BMY US Equity</t>
  </si>
  <si>
    <t>BA US Equity</t>
  </si>
  <si>
    <t>PG US Equity</t>
  </si>
  <si>
    <t>JD US Equity</t>
  </si>
  <si>
    <t>EA US Equity</t>
  </si>
  <si>
    <t>C US Equity</t>
  </si>
  <si>
    <t>DIS US Equity</t>
  </si>
  <si>
    <t>QCOM US Equity</t>
  </si>
  <si>
    <t>DISCA US Equity</t>
  </si>
  <si>
    <t>NWL US Equity</t>
  </si>
  <si>
    <t>TWTR US Equity</t>
  </si>
  <si>
    <t>WMT US Equity</t>
  </si>
  <si>
    <t>CTL US Equity</t>
  </si>
  <si>
    <t>MRK US Equity</t>
  </si>
  <si>
    <t>AAL US Equity</t>
  </si>
  <si>
    <t>XOM US Equity</t>
  </si>
  <si>
    <t>CRON US Equity</t>
  </si>
  <si>
    <t>PBR US Equity</t>
  </si>
  <si>
    <t>SNAP US Equity</t>
  </si>
  <si>
    <t>SQ US Equity</t>
  </si>
  <si>
    <t>FCX US Equity</t>
  </si>
  <si>
    <t>SLB US Equity</t>
  </si>
  <si>
    <t>CVS US Equity</t>
  </si>
  <si>
    <t>AMAT US Equity</t>
  </si>
  <si>
    <t>GS US Equity</t>
  </si>
  <si>
    <t>SBUX US Equity</t>
  </si>
  <si>
    <t>MS US Equity</t>
  </si>
  <si>
    <t>ET US Equity</t>
  </si>
  <si>
    <t>CZR US Equity</t>
  </si>
  <si>
    <t>HD US Equity</t>
  </si>
  <si>
    <t>DE US Equity</t>
  </si>
  <si>
    <t>PFE US Equity</t>
  </si>
  <si>
    <t>CAT US Equity</t>
  </si>
  <si>
    <t>CELG US Equity</t>
  </si>
  <si>
    <t>NIO US Equity</t>
  </si>
  <si>
    <t>GM US Equity</t>
  </si>
  <si>
    <t>CHK US Equity</t>
  </si>
  <si>
    <t>WFC US Equity</t>
  </si>
  <si>
    <t>BIDU US Equity</t>
  </si>
  <si>
    <t>TWLO US Equity</t>
  </si>
  <si>
    <t>F US Equity</t>
  </si>
  <si>
    <t>ATVI US Equity</t>
  </si>
  <si>
    <t>ACB US Equity</t>
  </si>
  <si>
    <t>CRM US Equity</t>
  </si>
  <si>
    <t>ELAN US Equity</t>
  </si>
  <si>
    <t>BHC US Equity</t>
  </si>
  <si>
    <t>X US Equity</t>
  </si>
  <si>
    <t>PEP US Equity</t>
  </si>
  <si>
    <t>HAL US Equity</t>
  </si>
  <si>
    <t>JNJ US Equity</t>
  </si>
  <si>
    <t>MAT US Equity</t>
  </si>
  <si>
    <t>RIG US Equity</t>
  </si>
  <si>
    <t>XPO US Equity</t>
  </si>
  <si>
    <t>TEVA US Equity</t>
  </si>
  <si>
    <t>V US Equity</t>
  </si>
  <si>
    <t>GOOG US Equity</t>
  </si>
  <si>
    <t>ZNGA US Equity</t>
  </si>
  <si>
    <t>MDR US Equity</t>
  </si>
  <si>
    <t>IBM US Equity</t>
  </si>
  <si>
    <t>MCD US Equity</t>
  </si>
  <si>
    <t>TLRY US Equity</t>
  </si>
  <si>
    <t>GOOGL US Equity</t>
  </si>
  <si>
    <t>NVAX US Equity</t>
  </si>
  <si>
    <t>ROKU US Equity</t>
  </si>
  <si>
    <t>SIRI US Equity</t>
  </si>
  <si>
    <t>FDX US Equity</t>
  </si>
  <si>
    <t>AMRN US Equity</t>
  </si>
  <si>
    <t>PYPL US Equity</t>
  </si>
  <si>
    <t>CL US Equity</t>
  </si>
  <si>
    <t>BBBY US Equity</t>
  </si>
  <si>
    <t>ITUB US Equity</t>
  </si>
  <si>
    <t>GILD US Equity</t>
  </si>
  <si>
    <t>NKE US Equity</t>
  </si>
  <si>
    <t>YELP US Equity</t>
  </si>
  <si>
    <t>ABBV US Equity</t>
  </si>
  <si>
    <t>CLF US Equity</t>
  </si>
  <si>
    <t>MT US Equity</t>
  </si>
  <si>
    <t>COTY US Equity</t>
  </si>
  <si>
    <t>IMMU US Equity</t>
  </si>
  <si>
    <t>TGT US Equity</t>
  </si>
  <si>
    <t>DAL US Equity</t>
  </si>
  <si>
    <t>ORCL US Equity</t>
  </si>
  <si>
    <t>VZ US Equity</t>
  </si>
  <si>
    <t>IQ US Equity</t>
  </si>
  <si>
    <t>CVX US Equity</t>
  </si>
  <si>
    <t>M US Equity</t>
  </si>
  <si>
    <t>GOLD US Equity</t>
  </si>
  <si>
    <t>MO US Equity</t>
  </si>
  <si>
    <t>UPS US Equity</t>
  </si>
  <si>
    <t>BB US Equity</t>
  </si>
  <si>
    <t>COG US Equity</t>
  </si>
  <si>
    <t>WYNN US Equity</t>
  </si>
  <si>
    <t>LRCX US Equity</t>
  </si>
  <si>
    <t>AUY US Equity</t>
  </si>
  <si>
    <t>YPF US Equity</t>
  </si>
  <si>
    <t>AABA US Equity</t>
  </si>
  <si>
    <t>CBS US Equity</t>
  </si>
  <si>
    <t>GOOS US Equity</t>
  </si>
  <si>
    <t>NEM US Equity</t>
  </si>
  <si>
    <t>MGM US Equity</t>
  </si>
  <si>
    <t>MA US Equity</t>
  </si>
  <si>
    <t>FIT US Equity</t>
  </si>
  <si>
    <t>AIG US Equity</t>
  </si>
  <si>
    <t>DWDP US Equity</t>
  </si>
  <si>
    <t>FOXA US Equity</t>
  </si>
  <si>
    <t>MDLZ US Equity</t>
  </si>
  <si>
    <t>PM US Equity</t>
  </si>
  <si>
    <t>ADBE US Equity</t>
  </si>
  <si>
    <t>AGN US Equity</t>
  </si>
  <si>
    <t>AXTA US Equity</t>
  </si>
  <si>
    <t>TRGP US Equity</t>
  </si>
  <si>
    <t>VLO US Equity</t>
  </si>
  <si>
    <t>CMG US Equity</t>
  </si>
  <si>
    <t>PCG US Equity</t>
  </si>
  <si>
    <t>BP US Equity</t>
  </si>
  <si>
    <t>SYMC US Equity</t>
  </si>
  <si>
    <t>EXAS US Equity</t>
  </si>
  <si>
    <t>DBX US Equity</t>
  </si>
  <si>
    <t>DISH US Equity</t>
  </si>
  <si>
    <t>ANET US Equity</t>
  </si>
  <si>
    <t>PYX US Equity</t>
  </si>
  <si>
    <t>APC US Equity</t>
  </si>
  <si>
    <t>NBR US Equity</t>
  </si>
  <si>
    <t>NTNX US Equity</t>
  </si>
  <si>
    <t>FCAU US Equity</t>
  </si>
  <si>
    <t>MPC US Equity</t>
  </si>
  <si>
    <t>WDC US Equity</t>
  </si>
  <si>
    <t>BKNG US Equity</t>
  </si>
  <si>
    <t>CS US Equity</t>
  </si>
  <si>
    <t>UAL US Equity</t>
  </si>
  <si>
    <t>USB US Equity</t>
  </si>
  <si>
    <t>AXL US Equity</t>
  </si>
  <si>
    <t>LOW US Equity</t>
  </si>
  <si>
    <t>DVN US Equity</t>
  </si>
  <si>
    <t>TXN US Equity</t>
  </si>
  <si>
    <t>NUE US Equity</t>
  </si>
  <si>
    <t>PAA US Equity</t>
  </si>
  <si>
    <t>SE US Equity</t>
  </si>
  <si>
    <t>MDT US Equity</t>
  </si>
  <si>
    <t>UXIN US Equity</t>
  </si>
  <si>
    <t>XLNX US Equity</t>
  </si>
  <si>
    <t>I US Equity</t>
  </si>
  <si>
    <t>WMB US Equity</t>
  </si>
  <si>
    <t>MRVL US Equity</t>
  </si>
  <si>
    <t>BBD US Equity</t>
  </si>
  <si>
    <t>IMGN US Equity</t>
  </si>
  <si>
    <t>UNH US Equity</t>
  </si>
  <si>
    <t>CMCSA US Equity</t>
  </si>
  <si>
    <t>HAS US Equity</t>
  </si>
  <si>
    <t>NLSN US Equity</t>
  </si>
  <si>
    <t>AMGN US Equity</t>
  </si>
  <si>
    <t>STX US Equity</t>
  </si>
  <si>
    <t>AKS US Equity</t>
  </si>
  <si>
    <t>NXPI US Equity</t>
  </si>
  <si>
    <t>BX US Equity</t>
  </si>
  <si>
    <t>UTX US Equity</t>
  </si>
  <si>
    <t>FSLR US Equity</t>
  </si>
  <si>
    <t>AVGO US Equity</t>
  </si>
  <si>
    <t>COST US Equity</t>
  </si>
  <si>
    <t>UAA US Equity</t>
  </si>
  <si>
    <t>SYF US Equity</t>
  </si>
  <si>
    <t>LVS US Equity</t>
  </si>
  <si>
    <t>NOK US Equity</t>
  </si>
  <si>
    <t>FTR US Equity</t>
  </si>
  <si>
    <t>LULU US Equity</t>
  </si>
  <si>
    <t>LNG US Equity</t>
  </si>
  <si>
    <t>BKS US Equity</t>
  </si>
  <si>
    <t>KMI US Equity</t>
  </si>
  <si>
    <t>DB US Equity</t>
  </si>
  <si>
    <t>MRO US Equity</t>
  </si>
  <si>
    <t>HLF US Equity</t>
  </si>
  <si>
    <t>CLR US Equity</t>
  </si>
  <si>
    <t>QHC US Equity</t>
  </si>
  <si>
    <t>BHP US Equity</t>
  </si>
  <si>
    <t>VKTX US Equity</t>
  </si>
  <si>
    <t>ELLI US Equity</t>
  </si>
  <si>
    <t>ABT US Equity</t>
  </si>
  <si>
    <t>NTAP US Equity</t>
  </si>
  <si>
    <t>DUK US Equity</t>
  </si>
  <si>
    <t>KEY US Equity</t>
  </si>
  <si>
    <t>UNP US Equity</t>
  </si>
  <si>
    <t>VMW US Equity</t>
  </si>
  <si>
    <t>HSBC US Equity</t>
  </si>
  <si>
    <t>CRC US Equity</t>
  </si>
  <si>
    <t>LEAF US Equity</t>
  </si>
  <si>
    <t>OXY US Equity</t>
  </si>
  <si>
    <t>CSX US Equity</t>
  </si>
  <si>
    <t>HIIQ US Equity</t>
  </si>
  <si>
    <t>GRUB US Equity</t>
  </si>
  <si>
    <t>GME US Equity</t>
  </si>
  <si>
    <t>CHTR US Equity</t>
  </si>
  <si>
    <t>CAR US Equity</t>
  </si>
  <si>
    <t>URI US Equity</t>
  </si>
  <si>
    <t>HES US Equity</t>
  </si>
  <si>
    <t>MHK US Equity</t>
  </si>
  <si>
    <t>SRPT US Equity</t>
  </si>
  <si>
    <t>ICPT US Equity</t>
  </si>
  <si>
    <t>ZAYO US Equity</t>
  </si>
  <si>
    <t>COP US Equity</t>
  </si>
  <si>
    <t>UNIT US Equity</t>
  </si>
  <si>
    <t>FEYE US Equity</t>
  </si>
  <si>
    <t>WBA US Equity</t>
  </si>
  <si>
    <t>CTRP US Equity</t>
  </si>
  <si>
    <t>RIO US Equity</t>
  </si>
  <si>
    <t>AA US Equity</t>
  </si>
  <si>
    <t>S US Equity</t>
  </si>
  <si>
    <t>MMM US Equity</t>
  </si>
  <si>
    <t>MET US Equity</t>
  </si>
  <si>
    <t>ALLY US Equity</t>
  </si>
  <si>
    <t>AZN US Equity</t>
  </si>
  <si>
    <t>NBEV US Equity</t>
  </si>
  <si>
    <t>DHI US Equity</t>
  </si>
  <si>
    <t>CI US Equity</t>
  </si>
  <si>
    <t>WDAY US Equity</t>
  </si>
  <si>
    <t>GG US Equity</t>
  </si>
  <si>
    <t>WLL US Equity</t>
  </si>
  <si>
    <t>KKR US Equity</t>
  </si>
  <si>
    <t>SPWR US Equity</t>
  </si>
  <si>
    <t>DBD US Equity</t>
  </si>
  <si>
    <t>CVNA US Equity</t>
  </si>
  <si>
    <t>TTWO US Equity</t>
  </si>
  <si>
    <t>SPOT US Equity</t>
  </si>
  <si>
    <t>SHOP US Equity</t>
  </si>
  <si>
    <t>CPRI US Equity</t>
  </si>
  <si>
    <t>HON US Equity</t>
  </si>
  <si>
    <t>LUV US Equity</t>
  </si>
  <si>
    <t>LM US Equity</t>
  </si>
  <si>
    <t>W US Equity</t>
  </si>
  <si>
    <t>NOW US Equity</t>
  </si>
  <si>
    <t>EXC US Equity</t>
  </si>
  <si>
    <t>GRPN US Equity</t>
  </si>
  <si>
    <t>BLMN US Equity</t>
  </si>
  <si>
    <t>WPX US Equity</t>
  </si>
  <si>
    <t>CVE US Equity</t>
  </si>
  <si>
    <t>BK US Equity</t>
  </si>
  <si>
    <t>CYH US Equity</t>
  </si>
  <si>
    <t>PVG US Equity</t>
  </si>
  <si>
    <t>TAK US Equity</t>
  </si>
  <si>
    <t>RDFN US Equity</t>
  </si>
  <si>
    <t>RTN US Equity</t>
  </si>
  <si>
    <t>WFT US Equity</t>
  </si>
  <si>
    <t>PANW US Equity</t>
  </si>
  <si>
    <t>SWN US Equity</t>
  </si>
  <si>
    <t>OSTK US Equity</t>
  </si>
  <si>
    <t>SFIX US Equity</t>
  </si>
  <si>
    <t>PRU US Equity</t>
  </si>
  <si>
    <t>SPLK US Equity</t>
  </si>
  <si>
    <t>ECA US Equity</t>
  </si>
  <si>
    <t>TME US Equity</t>
  </si>
  <si>
    <t>FOSL US Equity</t>
  </si>
  <si>
    <t>AXP US Equity</t>
  </si>
  <si>
    <t>BTG US Equity</t>
  </si>
  <si>
    <t>STZ US Equity</t>
  </si>
  <si>
    <t>CYBR US Equity</t>
  </si>
  <si>
    <t>STLD US Equity</t>
  </si>
  <si>
    <t>Z US Equity</t>
  </si>
  <si>
    <t>SO US Equity</t>
  </si>
  <si>
    <t>BSX US Equity</t>
  </si>
  <si>
    <t>VOD US Equity</t>
  </si>
  <si>
    <t>SN US Equity</t>
  </si>
  <si>
    <t>HOLX US Equity</t>
  </si>
  <si>
    <t>RF US Equity</t>
  </si>
  <si>
    <t>BIIB US Equity</t>
  </si>
  <si>
    <t>CREE US Equity</t>
  </si>
  <si>
    <t>TECK US Equity</t>
  </si>
  <si>
    <t>SCHW US Equity</t>
  </si>
  <si>
    <t>COF US Equity</t>
  </si>
  <si>
    <t>CF US Equity</t>
  </si>
  <si>
    <t>GLW US Equity</t>
  </si>
  <si>
    <t>ISRG US Equity</t>
  </si>
  <si>
    <t>ESV US Equity</t>
  </si>
  <si>
    <t>GIS US Equity</t>
  </si>
  <si>
    <t>NTES US Equity</t>
  </si>
  <si>
    <t>WTW US Equity</t>
  </si>
  <si>
    <t>YNDX US Equity</t>
  </si>
  <si>
    <t>INFN US Equity</t>
  </si>
  <si>
    <t>CLVS US Equity</t>
  </si>
  <si>
    <t>BUD US Equity</t>
  </si>
  <si>
    <t>FGEN US Equity</t>
  </si>
  <si>
    <t>KSS US Equity</t>
  </si>
  <si>
    <t>PHM US Equity</t>
  </si>
  <si>
    <t>DLTR US Equity</t>
  </si>
  <si>
    <t>JCP US Equity</t>
  </si>
  <si>
    <t>XRX US Equity</t>
  </si>
  <si>
    <t>WY US Equity</t>
  </si>
  <si>
    <t>GNW US Equity</t>
  </si>
  <si>
    <t>PNC US Equity</t>
  </si>
  <si>
    <t>ZION US Equity</t>
  </si>
  <si>
    <t>GOGO US Equity</t>
  </si>
  <si>
    <t>RRC US Equity</t>
  </si>
  <si>
    <t>EOG US Equity</t>
  </si>
  <si>
    <t>TTM US Equity</t>
  </si>
  <si>
    <t>ZIOP US Equity</t>
  </si>
  <si>
    <t>AMRS US Equity</t>
  </si>
  <si>
    <t>BBY US Equity</t>
  </si>
  <si>
    <t>ALXN US Equity</t>
  </si>
  <si>
    <t>CIEN US Equity</t>
  </si>
  <si>
    <t>ZTS US Equity</t>
  </si>
  <si>
    <t>MLM US Equity</t>
  </si>
  <si>
    <t>SWKS US Equity</t>
  </si>
  <si>
    <t>TTD US Equity</t>
  </si>
  <si>
    <t>EXPE US Equity</t>
  </si>
  <si>
    <t>SEM US Equity</t>
  </si>
  <si>
    <t>CSIQ US Equity</t>
  </si>
  <si>
    <t>AEM US Equity</t>
  </si>
  <si>
    <t>SU US Equity</t>
  </si>
  <si>
    <t>OPK US Equity</t>
  </si>
  <si>
    <t>VRTX US Equity</t>
  </si>
  <si>
    <t>CRR US Equity</t>
  </si>
  <si>
    <t>LEN US Equity</t>
  </si>
  <si>
    <t>TNDM US Equity</t>
  </si>
  <si>
    <t>CAG US Equity</t>
  </si>
  <si>
    <t>BILI US Equity</t>
  </si>
  <si>
    <t>CXO US Equity</t>
  </si>
  <si>
    <t>HPQ US Equity</t>
  </si>
  <si>
    <t>EMR US Equity</t>
  </si>
  <si>
    <t>NSC US Equity</t>
  </si>
  <si>
    <t>TSN US Equity</t>
  </si>
  <si>
    <t>MNST US Equity</t>
  </si>
  <si>
    <t>WPM US Equity</t>
  </si>
  <si>
    <t>AJRD US Equity</t>
  </si>
  <si>
    <t>MYL US Equity</t>
  </si>
  <si>
    <t>GLNG US Equity</t>
  </si>
  <si>
    <t>PXD US Equity</t>
  </si>
  <si>
    <t>UN US Equity</t>
  </si>
  <si>
    <t>LB US Equity</t>
  </si>
  <si>
    <t>ALGN US Equity</t>
  </si>
  <si>
    <t>CX US Equity</t>
  </si>
  <si>
    <t>VIPS US Equity</t>
  </si>
  <si>
    <t>MDCO US Equity</t>
  </si>
  <si>
    <t>PSX US Equity</t>
  </si>
  <si>
    <t>LKQ US Equity</t>
  </si>
  <si>
    <t>TPX US Equity</t>
  </si>
  <si>
    <t>LOGM US Equity</t>
  </si>
  <si>
    <t>ING US Equity</t>
  </si>
  <si>
    <t>VTR US Equity</t>
  </si>
  <si>
    <t>IP US Equity</t>
  </si>
  <si>
    <t>MDRX US Equity</t>
  </si>
  <si>
    <t>WB US Equity</t>
  </si>
  <si>
    <t>CME US Equity</t>
  </si>
  <si>
    <t>MAR US Equity</t>
  </si>
  <si>
    <t>CPE US Equity</t>
  </si>
  <si>
    <t>MLNX US Equity</t>
  </si>
  <si>
    <t>VIAB US Equity</t>
  </si>
  <si>
    <t>TRIP US Equity</t>
  </si>
  <si>
    <t>AKAM US Equity</t>
  </si>
  <si>
    <t>CC US Equity</t>
  </si>
  <si>
    <t>TAP US Equity</t>
  </si>
  <si>
    <t>TMUS US Equity</t>
  </si>
  <si>
    <t>KR US Equity</t>
  </si>
  <si>
    <t>SWK US Equity</t>
  </si>
  <si>
    <t>REGN US Equity</t>
  </si>
  <si>
    <t>KGC US Equity</t>
  </si>
  <si>
    <t>LMT US Equity</t>
  </si>
  <si>
    <t>JBLU US Equity</t>
  </si>
  <si>
    <t>GRMN US Equity</t>
  </si>
  <si>
    <t>ADSK US Equity</t>
  </si>
  <si>
    <t>EXEL US Equity</t>
  </si>
  <si>
    <t>RCII US Equity</t>
  </si>
  <si>
    <t>GPRO US Equity</t>
  </si>
  <si>
    <t>AFL US Equity</t>
  </si>
  <si>
    <t>DAN US Equity</t>
  </si>
  <si>
    <t>ADP US Equity</t>
  </si>
  <si>
    <t>APA US Equity</t>
  </si>
  <si>
    <t>IRBT US Equity</t>
  </si>
  <si>
    <t>SIX US Equity</t>
  </si>
  <si>
    <t>AVP US Equity</t>
  </si>
  <si>
    <t>AMN US Equity</t>
  </si>
  <si>
    <t>DNR US Equity</t>
  </si>
  <si>
    <t>IR US Equity</t>
  </si>
  <si>
    <t>DDD US Equity</t>
  </si>
  <si>
    <t>TPR US Equity</t>
  </si>
  <si>
    <t>RH US Equity</t>
  </si>
  <si>
    <t>YUM US Equity</t>
  </si>
  <si>
    <t>OKE US Equity</t>
  </si>
  <si>
    <t>ICE US Equity</t>
  </si>
  <si>
    <t>SC US Equity</t>
  </si>
  <si>
    <t>BBT US Equity</t>
  </si>
  <si>
    <t>SGMO US Equity</t>
  </si>
  <si>
    <t>NTR US Equity</t>
  </si>
  <si>
    <t>BCS US Equity</t>
  </si>
  <si>
    <t>RDN US Equity</t>
  </si>
  <si>
    <t>QEP US Equity</t>
  </si>
  <si>
    <t>HCLP US Equity</t>
  </si>
  <si>
    <t>ETH US Equity</t>
  </si>
  <si>
    <t>CTSH US Equity</t>
  </si>
  <si>
    <t>EIX US Equity</t>
  </si>
  <si>
    <t>KHC US Equity</t>
  </si>
  <si>
    <t>GT US Equity</t>
  </si>
  <si>
    <t>CORT US Equity</t>
  </si>
  <si>
    <t>EPD US Equity</t>
  </si>
  <si>
    <t>AES US Equity</t>
  </si>
  <si>
    <t>RESI US Equity</t>
  </si>
  <si>
    <t>KNX US Equity</t>
  </si>
  <si>
    <t>BAX US Equity</t>
  </si>
  <si>
    <t>JWN US Equity</t>
  </si>
  <si>
    <t>ALL US Equity</t>
  </si>
  <si>
    <t>MTG US Equity</t>
  </si>
  <si>
    <t>MTCH US Equity</t>
  </si>
  <si>
    <t>CIT US Equity</t>
  </si>
  <si>
    <t>SKX US Equity</t>
  </si>
  <si>
    <t>ADM US Equity</t>
  </si>
  <si>
    <t>VNOM US Equity</t>
  </si>
  <si>
    <t>AG US Equity</t>
  </si>
  <si>
    <t>NOC US Equity</t>
  </si>
  <si>
    <t>SNV US Equity</t>
  </si>
  <si>
    <t>OAS US Equity</t>
  </si>
  <si>
    <t>CNQ US Equity</t>
  </si>
  <si>
    <t>CRZO US Equity</t>
  </si>
  <si>
    <t>TAL US Equity</t>
  </si>
  <si>
    <t>LOXO US Equity</t>
  </si>
  <si>
    <t>HBI US Equity</t>
  </si>
  <si>
    <t>CBOE US Equity</t>
  </si>
  <si>
    <t>PRTA US Equity</t>
  </si>
  <si>
    <t>GSK US Equity</t>
  </si>
  <si>
    <t>OLED US Equity</t>
  </si>
  <si>
    <t>PZZA US Equity</t>
  </si>
  <si>
    <t>SGMS US Equity</t>
  </si>
  <si>
    <t>ASND US Equity</t>
  </si>
  <si>
    <t>CCJ US Equity</t>
  </si>
  <si>
    <t>TJX US Equity</t>
  </si>
  <si>
    <t>JBL US Equity</t>
  </si>
  <si>
    <t>THC US Equity</t>
  </si>
  <si>
    <t>FDC US Equity</t>
  </si>
  <si>
    <t>MBI US Equity</t>
  </si>
  <si>
    <t>UFS US Equity</t>
  </si>
  <si>
    <t>ADI US Equity</t>
  </si>
  <si>
    <t>RIOT US Equity</t>
  </si>
  <si>
    <t>ETN US Equity</t>
  </si>
  <si>
    <t>WHR US Equity</t>
  </si>
  <si>
    <t>ARRY US Equity</t>
  </si>
  <si>
    <t>FNV US Equity</t>
  </si>
  <si>
    <t>NCR US Equity</t>
  </si>
  <si>
    <t>DKS US Equity</t>
  </si>
  <si>
    <t>AZO US Equity</t>
  </si>
  <si>
    <t>RACE US Equity</t>
  </si>
  <si>
    <t>DELL US Equity</t>
  </si>
  <si>
    <t>NRG US Equity</t>
  </si>
  <si>
    <t>FANG US Equity</t>
  </si>
  <si>
    <t>NGL US Equity</t>
  </si>
  <si>
    <t>STNG US Equity</t>
  </si>
  <si>
    <t>NYCB US Equity</t>
  </si>
  <si>
    <t>CMI US Equity</t>
  </si>
  <si>
    <t>AMTD US Equity</t>
  </si>
  <si>
    <t>PAGP US Equity</t>
  </si>
  <si>
    <t>MLCO US Equity</t>
  </si>
  <si>
    <t>LITE US Equity</t>
  </si>
  <si>
    <t>ENB US Equity</t>
  </si>
  <si>
    <t>CTXS US Equity</t>
  </si>
  <si>
    <t>NKTR US Equity</t>
  </si>
  <si>
    <t>ARNC US Equity</t>
  </si>
  <si>
    <t>HP US Equity</t>
  </si>
  <si>
    <t>MCO US Equity</t>
  </si>
  <si>
    <t>EXP US Equity</t>
  </si>
  <si>
    <t>FLR US Equity</t>
  </si>
  <si>
    <t>KBH US Equity</t>
  </si>
  <si>
    <t>CP US Equity</t>
  </si>
  <si>
    <t>GDDY US Equity</t>
  </si>
  <si>
    <t>UA US Equity</t>
  </si>
  <si>
    <t>ULTA US Equity</t>
  </si>
  <si>
    <t>RCL US Equity</t>
  </si>
  <si>
    <t>OFG US Equity</t>
  </si>
  <si>
    <t>QURE US Equity</t>
  </si>
  <si>
    <t>URBN US Equity</t>
  </si>
  <si>
    <t>DG US Equity</t>
  </si>
  <si>
    <t>TRUE US Equity</t>
  </si>
  <si>
    <t>DFS US Equity</t>
  </si>
  <si>
    <t>YETI US Equity</t>
  </si>
  <si>
    <t>SPG US Equity</t>
  </si>
  <si>
    <t>BLK US Equity</t>
  </si>
  <si>
    <t>STT US Equity</t>
  </si>
  <si>
    <t>SYY US Equity</t>
  </si>
  <si>
    <t>ACN US Equity</t>
  </si>
  <si>
    <t>CHRW US Equity</t>
  </si>
  <si>
    <t>DY US Equity</t>
  </si>
  <si>
    <t>GPOR US Equity</t>
  </si>
  <si>
    <t>AAOI US Equity</t>
  </si>
  <si>
    <t>OMC US Equity</t>
  </si>
  <si>
    <t>BERY US Equity</t>
  </si>
  <si>
    <t xml:space="preserve"> "</t>
  </si>
  <si>
    <t>NVDA US Equity\n \n \n \n \n \n \n \n \n \n \n \n \n \n \n \n \n \n \n \n \n \n \n \n \n</t>
  </si>
  <si>
    <t>BAC US Equity\n \n \n \n \n \n \n \n \n \n \n \n \n \n \n \n \n \n \n \n \n \n \n \n \n</t>
  </si>
  <si>
    <t>AAPL US Equity\n \n \n \n \n \n \n \n \n \n \n \n \n \n \n \n \n \n \n \n \n \n \n \n \n</t>
  </si>
  <si>
    <t>AMD US Equity\n \n \n \n \n \n \n \n \n \n \n \n \n \n \n \n \n \n \n \n \n \n \n \n \n</t>
  </si>
  <si>
    <t>FB US Equity\n \n \n \n \n \n \n \n \n \n \n \n \n \n \n \n \n \n \n \n \n \n \n \n \n</t>
  </si>
  <si>
    <t>MU US Equity\n \n \n \n \n \n \n \n \n \n \n \n \n \n \n \n \n \n \n \n \n \n \n \n \n</t>
  </si>
  <si>
    <t>GE US Equity\n \n \n \n \n \n \n \n \n \n \n \n \n \n \n \n \n \n \n \n \n \n \n \n \n</t>
  </si>
  <si>
    <t>NFLX US Equity\n \n \n \n \n \n \n \n \n \n \n \n \n \n \n \n \n \n \n \n \n \n \n \n \n</t>
  </si>
  <si>
    <t>AMZN US Equity\n \n \n \n \n \n \n \n \n \n \n \n \n \n \n \n \n \n \n \n \n \n \n \n \n</t>
  </si>
  <si>
    <t>BABA US Equity\n \n \n \n \n \n \n \n \n \n \n \n \n \n \n \n \n \n \n \n \n \n \n \n \n</t>
  </si>
  <si>
    <t>KO US Equity\n \n \n \n \n \n \n \n \n \n \n \n \n \n \n \n \n \n \n \n \n \n \n \n \n</t>
  </si>
  <si>
    <t>LLY US Equity\n \n \n \n \n \n \n \n \n \n \n \n \n \n \n \n \n \n \n \n \n \n \n \n \n</t>
  </si>
  <si>
    <t>TSLA US Equity\n \n \n \n \n \n \n \n \n \n \n \n \n \n \n \n \n \n \n \n \n \n \n \n \n</t>
  </si>
  <si>
    <t>MSFT US Equity\n \n \n \n \n \n \n \n \n \n \n \n \n \n \n \n \n \n \n \n \n \n \n \n \n</t>
  </si>
  <si>
    <t>T US Equity\n \n \n \n \n \n \n \n \n \n \n \n \n \n \n \n \n \n \n \n \n \n \n \n \n</t>
  </si>
  <si>
    <t>INTC US Equity\n \n \n \n \n \n \n \n \n \n \n \n \n \n \n \n \n \n \n \n \n \n \n \n \n</t>
  </si>
  <si>
    <t>CSCO US Equity\n \n \n \n \n \n \n \n \n \n \n \n \n \n \n \n \n \n \n \n \n \n \n \n \n</t>
  </si>
  <si>
    <t>VALE US Equity\n \n \n \n \n \n \n \n \n \n \n \n \n \n \n \n \n \n \n \n \n \n \n \n \n</t>
  </si>
  <si>
    <t>CGC US Equity\n \n \n \n \n \n \n \n \n \n \n \n \n \n \n \n \n \n \n \n \n \n \n \n \n</t>
  </si>
  <si>
    <t>JPM US Equity\n \n \n \n \n \n \n \n \n \n \n \n \n \n \n \n \n \n \n \n \n \n \n \n \n</t>
  </si>
  <si>
    <t>EBAY US Equity\n \n \n \n \n \n \n \n \n \n \n \n \n \n \n \n \n \n \n \n \n \n \n \n \n</t>
  </si>
  <si>
    <t>BMY US Equity\n \n \n \n \n \n \n \n \n \n \n \n \n \n \n \n \n \n \n \n \n \n \n \n \n</t>
  </si>
  <si>
    <t>BA US Equity\n \n \n \n \n \n \n \n \n \n \n \n \n \n \n \n \n \n \n \n \n \n \n \n \n</t>
  </si>
  <si>
    <t>PG US Equity\n \n \n \n \n \n \n \n \n \n \n \n \n \n \n \n \n \n \n \n \n \n \n \n \n</t>
  </si>
  <si>
    <t>JD US Equity\n \n \n \n \n \n \n \n \n \n \n \n \n \n \n \n \n \n \n \n \n \n \n \n \n</t>
  </si>
  <si>
    <t>EA US Equity\n \n \n \n \n \n \n \n \n \n \n \n \n \n \n \n \n \n \n \n \n \n \n \n \n</t>
  </si>
  <si>
    <t>C US Equity\n \n \n \n \n \n \n \n \n \n \n \n \n \n \n \n \n \n \n \n \n \n \n \n \n</t>
  </si>
  <si>
    <t>DIS US Equity\n \n \n \n \n \n \n \n \n \n \n \n \n \n \n \n \n \n \n \n \n \n \n \n \n</t>
  </si>
  <si>
    <t>QCOM US Equity\n \n \n \n \n \n \n \n \n \n \n \n \n \n \n \n \n \n \n \n \n \n \n \n \n</t>
  </si>
  <si>
    <t>DISCA US Equity\n \n \n \n \n \n \n \n \n \n \n \n \n \n \n \n \n \n \n \n \n \n \n \n \n</t>
  </si>
  <si>
    <t>NWL US Equity\n \n \n \n \n \n \n \n \n \n \n \n \n \n \n \n \n \n \n \n \n \n \n \n \n</t>
  </si>
  <si>
    <t>TWTR US Equity\n \n \n \n \n \n \n \n \n \n \n \n \n \n \n \n \n \n \n \n \n \n \n \n \n</t>
  </si>
  <si>
    <t>WMT US Equity\n \n \n \n \n \n \n \n \n \n \n \n \n \n \n \n \n \n \n \n \n \n \n \n \n</t>
  </si>
  <si>
    <t>CTL US Equity\n \n \n \n \n \n \n \n \n \n \n \n \n \n \n \n \n \n \n \n \n \n \n \n \n</t>
  </si>
  <si>
    <t>MRK US Equity\n \n \n \n \n \n \n \n \n \n \n \n \n \n \n \n \n \n \n \n \n \n \n \n \n</t>
  </si>
  <si>
    <t>AAL US Equity\n \n \n \n \n \n \n \n \n \n \n \n \n \n \n \n \n \n \n \n \n \n \n \n \n</t>
  </si>
  <si>
    <t>XOM US Equity\n \n \n \n \n \n \n \n \n \n \n \n \n \n \n \n \n \n \n \n \n \n \n \n \n</t>
  </si>
  <si>
    <t>CRON US Equity\n \n \n \n \n \n \n \n \n \n \n \n \n \n \n \n \n \n \n \n \n \n \n \n \n</t>
  </si>
  <si>
    <t>PBR US Equity\n \n \n \n \n \n \n \n \n \n \n \n \n \n \n \n \n \n \n \n \n \n \n \n \n</t>
  </si>
  <si>
    <t>SNAP US Equity\n \n \n \n \n \n \n \n \n \n \n \n \n \n \n \n \n \n \n \n \n \n \n \n \n</t>
  </si>
  <si>
    <t>SQ US Equity\n \n \n \n \n \n \n \n \n \n \n \n \n \n \n \n \n \n \n \n \n \n \n \n \n</t>
  </si>
  <si>
    <t>FCX US Equity\n \n \n \n \n \n \n \n \n \n \n \n \n \n \n \n \n \n \n \n \n \n \n \n \n</t>
  </si>
  <si>
    <t>SLB US Equity\n \n \n \n \n \n \n \n \n \n \n \n \n \n \n \n \n \n \n \n \n \n \n \n \n</t>
  </si>
  <si>
    <t>CVS US Equity\n \n \n \n \n \n \n \n \n \n \n \n \n \n \n \n \n \n \n \n \n \n \n \n \n</t>
  </si>
  <si>
    <t>AMAT US Equity\n \n \n \n \n \n \n \n \n \n \n \n \n \n \n \n \n \n \n \n \n \n \n \n \n</t>
  </si>
  <si>
    <t>GS US Equity\n \n \n \n \n \n \n \n \n \n \n \n \n \n \n \n \n \n \n \n \n \n \n \n \n</t>
  </si>
  <si>
    <t>SBUX US Equity\n \n \n \n \n \n \n \n \n \n \n \n \n \n \n \n \n \n \n \n \n \n \n \n \n</t>
  </si>
  <si>
    <t>MS US Equity\n \n \n \n \n \n \n \n \n \n \n \n \n \n \n \n \n \n \n \n \n \n \n \n \n</t>
  </si>
  <si>
    <t>ET US Equity\n \n \n \n \n \n \n \n \n \n \n \n \n \n \n \n \n \n \n \n \n \n \n \n \n</t>
  </si>
  <si>
    <t>CZR US Equity\n \n \n \n \n \n \n \n \n \n \n \n \n \n \n \n \n \n \n \n \n \n \n \n \n</t>
  </si>
  <si>
    <t>HD US Equity\n \n \n \n \n \n \n \n \n \n \n \n \n \n \n \n \n \n \n \n \n \n \n \n \n</t>
  </si>
  <si>
    <t>DE US Equity\n \n \n \n \n \n \n \n \n \n \n \n \n \n \n \n \n \n \n \n \n \n \n \n \n</t>
  </si>
  <si>
    <t>PFE US Equity\n \n \n \n \n \n \n \n \n \n \n \n \n \n \n \n \n \n \n \n \n \n \n \n \n</t>
  </si>
  <si>
    <t>CAT US Equity\n \n \n \n \n \n \n \n \n \n \n \n \n \n \n \n \n \n \n \n \n \n \n \n \n</t>
  </si>
  <si>
    <t>CELG US Equity\n \n \n \n \n \n \n \n \n \n \n \n \n \n \n \n \n \n \n \n \n \n \n \n \n</t>
  </si>
  <si>
    <t>NIO US Equity\n \n \n \n \n \n \n \n \n \n \n \n \n \n \n \n \n \n \n \n \n \n \n \n \n</t>
  </si>
  <si>
    <t>GM US Equity\n \n \n \n \n \n \n \n \n \n \n \n \n \n \n \n \n \n \n \n \n \n \n \n \n</t>
  </si>
  <si>
    <t>CHK US Equity\n \n \n \n \n \n \n \n \n \n \n \n \n \n \n \n \n \n \n \n \n \n \n \n \n</t>
  </si>
  <si>
    <t>WFC US Equity\n \n \n \n \n \n \n \n \n \n \n \n \n \n \n \n \n \n \n \n \n \n \n \n \n</t>
  </si>
  <si>
    <t>BIDU US Equity\n \n \n \n \n \n \n \n \n \n \n \n \n \n \n \n \n \n \n \n \n \n \n \n \n</t>
  </si>
  <si>
    <t>TWLO US Equity\n \n \n \n \n \n \n \n \n \n \n \n \n \n \n \n \n \n \n \n \n \n \n \n \n</t>
  </si>
  <si>
    <t>F US Equity\n \n \n \n \n \n \n \n \n \n \n \n \n \n \n \n \n \n \n \n \n \n \n \n \n</t>
  </si>
  <si>
    <t>ATVI US Equity\n \n \n \n \n \n \n \n \n \n \n \n \n \n \n \n \n \n \n \n \n \n \n \n \n</t>
  </si>
  <si>
    <t>ACB US Equity\n \n \n \n \n \n \n \n \n \n \n \n \n \n \n \n \n \n \n \n \n \n \n \n \n</t>
  </si>
  <si>
    <t>CRM US Equity\n \n \n \n \n \n \n \n \n \n \n \n \n \n \n \n \n \n \n \n \n \n \n \n \n</t>
  </si>
  <si>
    <t>ELAN US Equity\n \n \n \n \n \n \n \n \n \n \n \n \n \n \n \n \n \n \n \n \n \n \n \n \n</t>
  </si>
  <si>
    <t>BHC US Equity\n \n \n \n \n \n \n \n \n \n \n \n \n \n \n \n \n \n \n \n \n \n \n \n \n</t>
  </si>
  <si>
    <t>X US Equity\n \n \n \n \n \n \n \n \n \n \n \n \n \n \n \n \n \n \n \n \n \n \n \n \n</t>
  </si>
  <si>
    <t>PEP US Equity\n \n \n \n \n \n \n \n \n \n \n \n \n \n \n \n \n \n \n \n \n \n \n \n \n</t>
  </si>
  <si>
    <t>HAL US Equity\n \n \n \n \n \n \n \n \n \n \n \n \n \n \n \n \n \n \n \n \n \n \n \n \n</t>
  </si>
  <si>
    <t>JNJ US Equity\n \n \n \n \n \n \n \n \n \n \n \n \n \n \n \n \n \n \n \n \n \n \n \n \n</t>
  </si>
  <si>
    <t>MAT US Equity\n \n \n \n \n \n \n \n \n \n \n \n \n \n \n \n \n \n \n \n \n \n \n \n \n</t>
  </si>
  <si>
    <t>RIG US Equity\n \n \n \n \n \n \n \n \n \n \n \n \n \n \n \n \n \n \n \n \n \n \n \n \n</t>
  </si>
  <si>
    <t>XPO US Equity\n \n \n \n \n \n \n \n \n \n \n \n \n \n \n \n \n \n \n \n \n \n \n \n \n</t>
  </si>
  <si>
    <t>TEVA US Equity\n \n \n \n \n \n \n \n \n \n \n \n \n \n \n \n \n \n \n \n \n \n \n \n \n</t>
  </si>
  <si>
    <t>V US Equity\n \n \n \n \n \n \n \n \n \n \n \n \n \n \n \n \n \n \n \n \n \n \n \n \n</t>
  </si>
  <si>
    <t>GOOG US Equity\n \n \n \n \n \n \n \n \n \n \n \n \n \n \n \n \n \n \n \n \n \n \n \n \n</t>
  </si>
  <si>
    <t>ZNGA US Equity\n \n \n \n \n \n \n \n \n \n \n \n \n \n \n \n \n \n \n \n \n \n \n \n \n</t>
  </si>
  <si>
    <t>MDR US Equity\n \n \n \n \n \n \n \n \n \n \n \n \n \n \n \n \n \n \n \n \n \n \n \n \n</t>
  </si>
  <si>
    <t>IBM US Equity\n \n \n \n \n \n \n \n \n \n \n \n \n \n \n \n \n \n \n \n \n \n \n \n \n</t>
  </si>
  <si>
    <t>MCD US Equity\n \n \n \n \n \n \n \n \n \n \n \n \n \n \n \n \n \n \n \n \n \n \n \n \n</t>
  </si>
  <si>
    <t>TLRY US Equity\n \n \n \n \n \n \n \n \n \n \n \n \n \n \n \n \n \n \n \n \n \n \n \n \n</t>
  </si>
  <si>
    <t>GOOGL US Equity\n \n \n \n \n \n \n \n \n \n \n \n \n \n \n \n \n \n \n \n \n \n \n \n \n</t>
  </si>
  <si>
    <t>NVAX US Equity\n \n \n \n \n \n \n \n \n \n \n \n \n \n \n \n \n \n \n \n \n \n \n \n \n</t>
  </si>
  <si>
    <t>ROKU US Equity\n \n \n \n \n \n \n \n \n \n \n \n \n \n \n \n \n \n \n \n \n \n \n \n \n</t>
  </si>
  <si>
    <t>SIRI US Equity\n \n \n \n \n \n \n \n \n \n \n \n \n \n \n \n \n \n \n \n \n \n \n \n \n</t>
  </si>
  <si>
    <t>FDX US Equity\n \n \n \n \n \n \n \n \n \n \n \n \n \n \n \n \n \n \n \n \n \n \n \n \n</t>
  </si>
  <si>
    <t>AMRN US Equity\n \n \n \n \n \n \n \n \n \n \n \n \n \n \n \n \n \n \n \n \n \n \n \n \n</t>
  </si>
  <si>
    <t>PYPL US Equity\n \n \n \n \n \n \n \n \n \n \n \n \n \n \n \n \n \n \n \n \n \n \n \n \n</t>
  </si>
  <si>
    <t>CL US Equity\n \n \n \n \n \n \n \n \n \n \n \n \n \n \n \n \n \n \n \n \n \n \n \n \n</t>
  </si>
  <si>
    <t>BBBY US Equity\n \n \n \n \n \n \n \n \n \n \n \n \n \n \n \n \n \n \n \n \n \n \n \n \n</t>
  </si>
  <si>
    <t>ITUB US Equity\n \n \n \n \n \n \n \n \n \n \n \n \n \n \n \n \n \n \n \n \n \n \n \n \n</t>
  </si>
  <si>
    <t>GILD US Equity\n \n \n \n \n \n \n \n \n \n \n \n \n \n \n \n \n \n \n \n \n \n \n \n \n</t>
  </si>
  <si>
    <t>NKE US Equity\n \n \n \n \n \n \n \n \n \n \n \n \n \n \n \n \n \n \n \n \n \n \n \n \n</t>
  </si>
  <si>
    <t>YELP US Equity\n \n \n \n \n \n \n \n \n \n \n \n \n \n \n \n \n \n \n \n \n \n \n \n \n</t>
  </si>
  <si>
    <t>ABBV US Equity\n \n \n \n \n \n \n \n \n \n \n \n \n \n \n \n \n \n \n \n \n \n \n \n \n</t>
  </si>
  <si>
    <t>CLF US Equity\n \n \n \n \n \n \n \n \n \n \n \n \n \n \n \n \n \n \n \n \n \n \n \n \n</t>
  </si>
  <si>
    <t>MT US Equity\n \n \n \n \n \n \n \n \n \n \n \n \n \n \n \n \n \n \n \n \n \n \n \n \n</t>
  </si>
  <si>
    <t>COTY US Equity\n \n \n \n \n \n \n \n \n \n \n \n \n \n \n \n \n \n \n \n \n \n \n \n \n</t>
  </si>
  <si>
    <t>IMMU US Equity\n \n \n \n \n \n \n \n \n \n \n \n \n \n \n \n \n \n \n \n \n \n \n \n \n</t>
  </si>
  <si>
    <t>TGT US Equity\n \n \n \n \n \n \n \n \n \n \n \n \n \n \n \n \n \n \n \n \n \n \n \n \n</t>
  </si>
  <si>
    <t>DAL US Equity\n \n \n \n \n \n \n \n \n \n \n \n \n \n \n \n \n \n \n \n \n \n \n \n \n</t>
  </si>
  <si>
    <t>ORCL US Equity\n \n \n \n \n \n \n \n \n \n \n \n \n \n \n \n \n \n \n \n \n \n \n \n \n</t>
  </si>
  <si>
    <t>VZ US Equity\n \n \n \n \n \n \n \n \n \n \n \n \n \n \n \n \n \n \n \n \n \n \n \n \n</t>
  </si>
  <si>
    <t>IQ US Equity\n \n \n \n \n \n \n \n \n \n \n \n \n \n \n \n \n \n \n \n \n \n \n \n \n</t>
  </si>
  <si>
    <t>CVX US Equity\n \n \n \n \n \n \n \n \n \n \n \n \n \n \n \n \n \n \n \n \n \n \n \n \n</t>
  </si>
  <si>
    <t>M US Equity\n \n \n \n \n \n \n \n \n \n \n \n \n \n \n \n \n \n \n \n \n \n \n \n \n</t>
  </si>
  <si>
    <t>GOLD US Equity\n \n \n \n \n \n \n \n \n \n \n \n \n \n \n \n \n \n \n \n \n \n \n \n \n</t>
  </si>
  <si>
    <t>MO US Equity\n \n \n \n \n \n \n \n \n \n \n \n \n \n \n \n \n \n \n \n \n \n \n \n \n</t>
  </si>
  <si>
    <t>UPS US Equity\n \n \n \n \n \n \n \n \n \n \n \n \n \n \n \n \n \n \n \n \n \n \n \n \n</t>
  </si>
  <si>
    <t>BB US Equity\n \n \n \n \n \n \n \n \n \n \n \n \n \n \n \n \n \n \n \n \n \n \n \n \n</t>
  </si>
  <si>
    <t>COG US Equity\n \n \n \n \n \n \n \n \n \n \n \n \n \n \n \n \n \n \n \n \n \n \n \n \n</t>
  </si>
  <si>
    <t>WYNN US Equity\n \n \n \n \n \n \n \n \n \n \n \n \n \n \n \n \n \n \n \n \n \n \n \n \n</t>
  </si>
  <si>
    <t>LRCX US Equity\n \n \n \n \n \n \n \n \n \n \n \n \n \n \n \n \n \n \n \n \n \n \n \n \n</t>
  </si>
  <si>
    <t>AUY US Equity\n \n \n \n \n \n \n \n \n \n \n \n \n \n \n \n \n \n \n \n \n \n \n \n \n</t>
  </si>
  <si>
    <t>YPF US Equity\n \n \n \n \n \n \n \n \n \n \n \n \n \n \n \n \n \n \n \n \n \n \n \n \n</t>
  </si>
  <si>
    <t>AABA US Equity\n \n \n \n \n \n \n \n \n \n \n \n \n \n \n \n \n \n \n \n \n \n \n \n \n</t>
  </si>
  <si>
    <t>CBS US Equity\n \n \n \n \n \n \n \n \n \n \n \n \n \n \n \n \n \n \n \n \n \n \n \n \n</t>
  </si>
  <si>
    <t>GOOS US Equity\n \n \n \n \n \n \n \n \n \n \n \n \n \n \n \n \n \n \n \n \n \n \n \n \n</t>
  </si>
  <si>
    <t>NEM US Equity\n \n \n \n \n \n \n \n \n \n \n \n \n \n \n \n \n \n \n \n \n \n \n \n \n</t>
  </si>
  <si>
    <t>MGM US Equity\n \n \n \n \n \n \n \n \n \n \n \n \n \n \n \n \n \n \n \n \n \n \n \n \n</t>
  </si>
  <si>
    <t>MA US Equity\n \n \n \n \n \n \n \n \n \n \n \n \n \n \n \n \n \n \n \n \n \n \n \n \n</t>
  </si>
  <si>
    <t>FIT US Equity\n \n \n \n \n \n \n \n \n \n \n \n \n \n \n \n \n \n \n \n \n \n \n \n \n</t>
  </si>
  <si>
    <t>AIG US Equity\n \n \n \n \n \n \n \n \n \n \n \n \n \n \n \n \n \n \n \n \n \n \n \n \n</t>
  </si>
  <si>
    <t>DWDP US Equity\n \n \n \n \n \n \n \n \n \n \n \n \n \n \n \n \n \n \n \n \n \n \n \n \n</t>
  </si>
  <si>
    <t>FOXA US Equity\n \n \n \n \n \n \n \n \n \n \n \n \n \n \n \n \n \n \n \n \n \n \n \n \n</t>
  </si>
  <si>
    <t>MDLZ US Equity\n \n \n \n \n \n \n \n \n \n \n \n \n \n \n \n \n \n \n \n \n \n \n \n \n</t>
  </si>
  <si>
    <t>PM US Equity\n \n \n \n \n \n \n \n \n \n \n \n \n \n \n \n \n \n \n \n \n \n \n \n \n</t>
  </si>
  <si>
    <t>ADBE US Equity\n \n \n \n \n \n \n \n \n \n \n \n \n \n \n \n \n \n \n \n \n \n \n \n \n</t>
  </si>
  <si>
    <t>AGN US Equity\n \n \n \n \n \n \n \n \n \n \n \n \n \n \n \n \n \n \n \n \n \n \n \n \n</t>
  </si>
  <si>
    <t>AXTA US Equity\n \n \n \n \n \n \n \n \n \n \n \n \n \n \n \n \n \n \n \n \n \n \n \n \n</t>
  </si>
  <si>
    <t>TRGP US Equity\n \n \n \n \n \n \n \n \n \n \n \n \n \n \n \n \n \n \n \n \n \n \n \n \n</t>
  </si>
  <si>
    <t>VLO US Equity\n \n \n \n \n \n \n \n \n \n \n \n \n \n \n \n \n \n \n \n \n \n \n \n \n</t>
  </si>
  <si>
    <t>CMG US Equity\n \n \n \n \n \n \n \n \n \n \n \n \n \n \n \n \n \n \n \n \n \n \n \n \n</t>
  </si>
  <si>
    <t>PCG US Equity\n \n \n \n \n \n \n \n \n \n \n \n \n \n \n \n \n \n \n \n \n \n \n \n \n</t>
  </si>
  <si>
    <t>BP US Equity\n \n \n \n \n \n \n \n \n \n \n \n \n \n \n \n \n \n \n \n \n \n \n \n \n</t>
  </si>
  <si>
    <t>SYMC US Equity\n \n \n \n \n \n \n \n \n \n \n \n \n \n \n \n \n \n \n \n \n \n \n \n \n</t>
  </si>
  <si>
    <t>EXAS US Equity\n \n \n \n \n \n \n \n \n \n \n \n \n \n \n \n \n \n \n \n \n \n \n \n \n</t>
  </si>
  <si>
    <t>DBX US Equity\n \n \n \n \n \n \n \n \n \n \n \n \n \n \n \n \n \n \n \n \n \n \n \n \n</t>
  </si>
  <si>
    <t>DISH US Equity\n \n \n \n \n \n \n \n \n \n \n \n \n \n \n \n \n \n \n \n \n \n \n \n \n</t>
  </si>
  <si>
    <t>ANET US Equity\n \n \n \n \n \n \n \n \n \n \n \n \n \n \n \n \n \n \n \n \n \n \n \n \n</t>
  </si>
  <si>
    <t>PYX US Equity\n \n \n \n \n \n \n \n \n \n \n \n \n \n \n \n \n \n \n \n \n \n \n \n \n</t>
  </si>
  <si>
    <t>APC US Equity\n \n \n \n \n \n \n \n \n \n \n \n \n \n \n \n \n \n \n \n \n \n \n \n \n</t>
  </si>
  <si>
    <t>NBR US Equity\n \n \n \n \n \n \n \n \n \n \n \n \n \n \n \n \n \n \n \n \n \n \n \n \n</t>
  </si>
  <si>
    <t>NTNX US Equity\n \n \n \n \n \n \n \n \n \n \n \n \n \n \n \n \n \n \n \n \n \n \n \n \n</t>
  </si>
  <si>
    <t>FCAU US Equity\n \n \n \n \n \n \n \n \n \n \n \n \n \n \n \n \n \n \n \n \n \n \n \n \n</t>
  </si>
  <si>
    <t>MPC US Equity\n \n \n \n \n \n \n \n \n \n \n \n \n \n \n \n \n \n \n \n \n \n \n \n \n</t>
  </si>
  <si>
    <t>WDC US Equity\n \n \n \n \n \n \n \n \n \n \n \n \n \n \n \n \n \n \n \n \n \n \n \n \n</t>
  </si>
  <si>
    <t>BKNG US Equity\n \n \n \n \n \n \n \n \n \n \n \n \n \n \n \n \n \n \n \n \n \n \n \n \n</t>
  </si>
  <si>
    <t>CS US Equity\n \n \n \n \n \n \n \n \n \n \n \n \n \n \n \n \n \n \n \n \n \n \n \n \n</t>
  </si>
  <si>
    <t>UAL US Equity\n \n \n \n \n \n \n \n \n \n \n \n \n \n \n \n \n \n \n \n \n \n \n \n \n</t>
  </si>
  <si>
    <t>USB US Equity\n \n \n \n \n \n \n \n \n \n \n \n \n \n \n \n \n \n \n \n \n \n \n \n \n</t>
  </si>
  <si>
    <t>AXL US Equity\n \n \n \n \n \n \n \n \n \n \n \n \n \n \n \n \n \n \n \n \n \n \n \n \n</t>
  </si>
  <si>
    <t>LOW US Equity\n \n \n \n \n \n \n \n \n \n \n \n \n \n \n \n \n \n \n \n \n \n \n \n \n</t>
  </si>
  <si>
    <t>DVN US Equity\n \n \n \n \n \n \n \n \n \n \n \n \n \n \n \n \n \n \n \n \n \n \n \n \n</t>
  </si>
  <si>
    <t>TXN US Equity\n \n \n \n \n \n \n \n \n \n \n \n \n \n \n \n \n \n \n \n \n \n \n \n \n</t>
  </si>
  <si>
    <t>NUE US Equity\n \n \n \n \n \n \n \n \n \n \n \n \n \n \n \n \n \n \n \n \n \n \n \n \n</t>
  </si>
  <si>
    <t>PAA US Equity\n \n \n \n \n \n \n \n \n \n \n \n \n \n \n \n \n \n \n \n \n \n \n \n \n</t>
  </si>
  <si>
    <t>SE US Equity\n \n \n \n \n \n \n \n \n \n \n \n \n \n \n \n \n \n \n \n \n \n \n \n \n</t>
  </si>
  <si>
    <t>MDT US Equity\n \n \n \n \n \n \n \n \n \n \n \n \n \n \n \n \n \n \n \n \n \n \n \n \n</t>
  </si>
  <si>
    <t>UXIN US Equity\n \n \n \n \n \n \n \n \n \n \n \n \n \n \n \n \n \n \n \n \n \n \n \n \n</t>
  </si>
  <si>
    <t>XLNX US Equity\n \n \n \n \n \n \n \n \n \n \n \n \n \n \n \n \n \n \n \n \n \n \n \n \n</t>
  </si>
  <si>
    <t>I US Equity\n \n \n \n \n \n \n \n \n \n \n \n \n \n \n \n \n \n \n \n \n \n \n \n \n</t>
  </si>
  <si>
    <t>WMB US Equity\n \n \n \n \n \n \n \n \n \n \n \n \n \n \n \n \n \n \n \n \n \n \n \n \n</t>
  </si>
  <si>
    <t>MRVL US Equity\n \n \n \n \n \n \n \n \n \n \n \n \n \n \n \n \n \n \n \n \n \n \n \n \n</t>
  </si>
  <si>
    <t>BBD US Equity\n \n \n \n \n \n \n \n \n \n \n \n \n \n \n \n \n \n \n \n \n \n \n \n \n</t>
  </si>
  <si>
    <t>IMGN US Equity\n \n \n \n \n \n \n \n \n \n \n \n \n \n \n \n \n \n \n \n \n \n \n \n \n</t>
  </si>
  <si>
    <t>UNH US Equity\n \n \n \n \n \n \n \n \n \n \n \n \n \n \n \n \n \n \n \n \n \n \n \n \n</t>
  </si>
  <si>
    <t>CMCSA US Equity\n \n \n \n \n \n \n \n \n \n \n \n \n \n \n \n \n \n \n \n \n \n \n \n \n</t>
  </si>
  <si>
    <t>HAS US Equity\n \n \n \n \n \n \n \n \n \n \n \n \n \n \n \n \n \n \n \n \n \n \n \n \n</t>
  </si>
  <si>
    <t>NLSN US Equity\n \n \n \n \n \n \n \n \n \n \n \n \n \n \n \n \n \n \n \n \n \n \n \n \n</t>
  </si>
  <si>
    <t>AMGN US Equity\n \n \n \n \n \n \n \n \n \n \n \n \n \n \n \n \n \n \n \n \n \n \n \n \n</t>
  </si>
  <si>
    <t>STX US Equity\n \n \n \n \n \n \n \n \n \n \n \n \n \n \n \n \n \n \n \n \n \n \n \n \n</t>
  </si>
  <si>
    <t>AKS US Equity\n \n \n \n \n \n \n \n \n \n \n \n \n \n \n \n \n \n \n \n \n \n \n \n \n</t>
  </si>
  <si>
    <t>NXPI US Equity\n \n \n \n \n \n \n \n \n \n \n \n \n \n \n \n \n \n \n \n \n \n \n \n \n</t>
  </si>
  <si>
    <t>BX US Equity\n \n \n \n \n \n \n \n \n \n \n \n \n \n \n \n \n \n \n \n \n \n \n \n \n</t>
  </si>
  <si>
    <t>UTX US Equity\n \n \n \n \n \n \n \n \n \n \n \n \n \n \n \n \n \n \n \n \n \n \n \n \n</t>
  </si>
  <si>
    <t>FSLR US Equity\n \n \n \n \n \n \n \n \n \n \n \n \n \n \n \n \n \n \n \n \n \n \n \n \n</t>
  </si>
  <si>
    <t>AVGO US Equity\n \n \n \n \n \n \n \n \n \n \n \n \n \n \n \n \n \n \n \n \n \n \n \n \n</t>
  </si>
  <si>
    <t>COST US Equity\n \n \n \n \n \n \n \n \n \n \n \n \n \n \n \n \n \n \n \n \n \n \n \n \n</t>
  </si>
  <si>
    <t>UAA US Equity\n \n \n \n \n \n \n \n \n \n \n \n \n \n \n \n \n \n \n \n \n \n \n \n \n</t>
  </si>
  <si>
    <t>SYF US Equity\n \n \n \n \n \n \n \n \n \n \n \n \n \n \n \n \n \n \n \n \n \n \n \n \n</t>
  </si>
  <si>
    <t>LVS US Equity\n \n \n \n \n \n \n \n \n \n \n \n \n \n \n \n \n \n \n \n \n \n \n \n \n</t>
  </si>
  <si>
    <t>NOK US Equity\n \n \n \n \n \n \n \n \n \n \n \n \n \n \n \n \n \n \n \n \n \n \n \n \n</t>
  </si>
  <si>
    <t>FTR US Equity\n \n \n \n \n \n \n \n \n \n \n \n \n \n \n \n \n \n \n \n \n \n \n \n \n</t>
  </si>
  <si>
    <t>LULU US Equity\n \n \n \n \n \n \n \n \n \n \n \n \n \n \n \n \n \n \n \n \n \n \n \n \n</t>
  </si>
  <si>
    <t>LNG US Equity\n \n \n \n \n \n \n \n \n \n \n \n \n \n \n \n \n \n \n \n \n \n \n \n \n</t>
  </si>
  <si>
    <t>BKS US Equity\n \n \n \n \n \n \n \n \n \n \n \n \n \n \n \n \n \n \n \n \n \n \n \n \n</t>
  </si>
  <si>
    <t>KMI US Equity\n \n \n \n \n \n \n \n \n \n \n \n \n \n \n \n \n \n \n \n \n \n \n \n \n</t>
  </si>
  <si>
    <t>DB US Equity\n \n \n \n \n \n \n \n \n \n \n \n \n \n \n \n \n \n \n \n \n \n \n \n \n</t>
  </si>
  <si>
    <t>MRO US Equity\n \n \n \n \n \n \n \n \n \n \n \n \n \n \n \n \n \n \n \n \n \n \n \n \n</t>
  </si>
  <si>
    <t>HLF US Equity\n \n \n \n \n \n \n \n \n \n \n \n \n \n \n \n \n \n \n \n \n \n \n \n \n</t>
  </si>
  <si>
    <t>CLR US Equity\n \n \n \n \n \n \n \n \n \n \n \n \n \n \n \n \n \n \n \n \n \n \n \n \n</t>
  </si>
  <si>
    <t>QHC US Equity\n \n \n \n \n \n \n \n \n \n \n \n \n \n \n \n \n \n \n \n \n \n \n \n \n</t>
  </si>
  <si>
    <t>BHP US Equity\n \n \n \n \n \n \n \n \n \n \n \n \n \n \n \n \n \n \n \n \n \n \n \n \n</t>
  </si>
  <si>
    <t>VKTX US Equity\n \n \n \n \n \n \n \n \n \n \n \n \n \n \n \n \n \n \n \n \n \n \n \n \n</t>
  </si>
  <si>
    <t>ELLI US Equity\n \n \n \n \n \n \n \n \n \n \n \n \n \n \n \n \n \n \n \n \n \n \n \n \n</t>
  </si>
  <si>
    <t>ABT US Equity\n \n \n \n \n \n \n \n \n \n \n \n \n \n \n \n \n \n \n \n \n \n \n \n \n</t>
  </si>
  <si>
    <t>NTAP US Equity\n \n \n \n \n \n \n \n \n \n \n \n \n \n \n \n \n \n \n \n \n \n \n \n \n</t>
  </si>
  <si>
    <t>DUK US Equity\n \n \n \n \n \n \n \n \n \n \n \n \n \n \n \n \n \n \n \n \n \n \n \n \n</t>
  </si>
  <si>
    <t>KEY US Equity\n \n \n \n \n \n \n \n \n \n \n \n \n \n \n \n \n \n \n \n \n \n \n \n \n</t>
  </si>
  <si>
    <t>UNP US Equity\n \n \n \n \n \n \n \n \n \n \n \n \n \n \n \n \n \n \n \n \n \n \n \n \n</t>
  </si>
  <si>
    <t>VMW US Equity\n \n \n \n \n \n \n \n \n \n \n \n \n \n \n \n \n \n \n \n \n \n \n \n \n</t>
  </si>
  <si>
    <t>HSBC US Equity\n \n \n \n \n \n \n \n \n \n \n \n \n \n \n \n \n \n \n \n \n \n \n \n \n</t>
  </si>
  <si>
    <t>CRC US Equity\n \n \n \n \n \n \n \n \n \n \n \n \n \n \n \n \n \n \n \n \n \n \n \n \n</t>
  </si>
  <si>
    <t>LEAF US Equity\n \n \n \n \n \n \n \n \n \n \n \n \n \n \n \n \n \n \n \n \n \n \n \n \n</t>
  </si>
  <si>
    <t>OXY US Equity\n \n \n \n \n \n \n \n \n \n \n \n \n \n \n \n \n \n \n \n \n \n \n \n \n</t>
  </si>
  <si>
    <t>CSX US Equity\n \n \n \n \n \n \n \n \n \n \n \n \n \n \n \n \n \n \n \n \n \n \n \n \n</t>
  </si>
  <si>
    <t>HIIQ US Equity\n \n \n \n \n \n \n \n \n \n \n \n \n \n \n \n \n \n \n \n \n \n \n \n \n</t>
  </si>
  <si>
    <t>GRUB US Equity\n \n \n \n \n \n \n \n \n \n \n \n \n \n \n \n \n \n \n \n \n \n \n \n \n</t>
  </si>
  <si>
    <t>GME US Equity\n \n \n \n \n \n \n \n \n \n \n \n \n \n \n \n \n \n \n \n \n \n \n \n \n</t>
  </si>
  <si>
    <t>CHTR US Equity\n \n \n \n \n \n \n \n \n \n \n \n \n \n \n \n \n \n \n \n \n \n \n \n \n</t>
  </si>
  <si>
    <t>CAR US Equity\n \n \n \n \n \n \n \n \n \n \n \n \n \n \n \n \n \n \n \n \n \n \n \n \n</t>
  </si>
  <si>
    <t>URI US Equity\n \n \n \n \n \n \n \n \n \n \n \n \n \n \n \n \n \n \n \n \n \n \n \n \n</t>
  </si>
  <si>
    <t>HES US Equity\n \n \n \n \n \n \n \n \n \n \n \n \n \n \n \n \n \n \n \n \n \n \n \n \n</t>
  </si>
  <si>
    <t>MHK US Equity\n \n \n \n \n \n \n \n \n \n \n \n \n \n \n \n \n \n \n \n \n \n \n \n \n</t>
  </si>
  <si>
    <t>SRPT US Equity\n \n \n \n \n \n \n \n \n \n \n \n \n \n \n \n \n \n \n \n \n \n \n \n \n</t>
  </si>
  <si>
    <t>ICPT US Equity\n \n \n \n \n \n \n \n \n \n \n \n \n \n \n \n \n \n \n \n \n \n \n \n \n</t>
  </si>
  <si>
    <t>ZAYO US Equity\n \n \n \n \n \n \n \n \n \n \n \n \n \n \n \n \n \n \n \n \n \n \n \n \n</t>
  </si>
  <si>
    <t>COP US Equity\n \n \n \n \n \n \n \n \n \n \n \n \n \n \n \n \n \n \n \n \n \n \n \n \n</t>
  </si>
  <si>
    <t>UNIT US Equity\n \n \n \n \n \n \n \n \n \n \n \n \n \n \n \n \n \n \n \n \n \n \n \n \n</t>
  </si>
  <si>
    <t>FEYE US Equity\n \n \n \n \n \n \n \n \n \n \n \n \n \n \n \n \n \n \n \n \n \n \n \n \n</t>
  </si>
  <si>
    <t>WBA US Equity\n \n \n \n \n \n \n \n \n \n \n \n \n \n \n \n \n \n \n \n \n \n \n \n \n</t>
  </si>
  <si>
    <t>CTRP US Equity\n \n \n \n \n \n \n \n \n \n \n \n \n \n \n \n \n \n \n \n \n \n \n \n \n</t>
  </si>
  <si>
    <t>RIO US Equity\n \n \n \n \n \n \n \n \n \n \n \n \n \n \n \n \n \n \n \n \n \n \n \n \n</t>
  </si>
  <si>
    <t>AA US Equity\n \n \n \n \n \n \n \n \n \n \n \n \n \n \n \n \n \n \n \n \n \n \n \n \n</t>
  </si>
  <si>
    <t>S US Equity\n \n \n \n \n \n \n \n \n \n \n \n \n \n \n \n \n \n \n \n \n \n \n \n \n</t>
  </si>
  <si>
    <t>MMM US Equity\n \n \n \n \n \n \n \n \n \n \n \n \n \n \n \n \n \n \n \n \n \n \n \n \n</t>
  </si>
  <si>
    <t>MET US Equity\n \n \n \n \n \n \n \n \n \n \n \n \n \n \n \n \n \n \n \n \n \n \n \n \n</t>
  </si>
  <si>
    <t>ALLY US Equity\n \n \n \n \n \n \n \n \n \n \n \n \n \n \n \n \n \n \n \n \n \n \n \n \n</t>
  </si>
  <si>
    <t>AZN US Equity\n \n \n \n \n \n \n \n \n \n \n \n \n \n \n \n \n \n \n \n \n \n \n \n \n</t>
  </si>
  <si>
    <t>NBEV US Equity\n \n \n \n \n \n \n \n \n \n \n \n \n \n \n \n \n \n \n \n \n \n \n \n \n</t>
  </si>
  <si>
    <t>DHI US Equity\n \n \n \n \n \n \n \n \n \n \n \n \n \n \n \n \n \n \n \n \n \n \n \n \n</t>
  </si>
  <si>
    <t>CI US Equity\n \n \n \n \n \n \n \n \n \n \n \n \n \n \n \n \n \n \n \n \n \n \n \n \n</t>
  </si>
  <si>
    <t>WDAY US Equity\n \n \n \n \n \n \n \n \n \n \n \n \n \n \n \n \n \n \n \n \n \n \n \n \n</t>
  </si>
  <si>
    <t>GG US Equity\n \n \n \n \n \n \n \n \n \n \n \n \n \n \n \n \n \n \n \n \n \n \n \n \n</t>
  </si>
  <si>
    <t>WLL US Equity\n \n \n \n \n \n \n \n \n \n \n \n \n \n \n \n \n \n \n \n \n \n \n \n \n</t>
  </si>
  <si>
    <t>KKR US Equity\n \n \n \n \n \n \n \n \n \n \n \n \n \n \n \n \n \n \n \n \n \n \n \n \n</t>
  </si>
  <si>
    <t>SPWR US Equity\n \n \n \n \n \n \n \n \n \n \n \n \n \n \n \n \n \n \n \n \n \n \n \n \n</t>
  </si>
  <si>
    <t>DBD US Equity\n \n \n \n \n \n \n \n \n \n \n \n \n \n \n \n \n \n \n \n \n \n \n \n \n</t>
  </si>
  <si>
    <t>CVNA US Equity\n \n \n \n \n \n \n \n \n \n \n \n \n \n \n \n \n \n \n \n \n \n \n \n \n</t>
  </si>
  <si>
    <t>TTWO US Equity\n \n \n \n \n \n \n \n \n \n \n \n \n \n \n \n \n \n \n \n \n \n \n \n \n</t>
  </si>
  <si>
    <t>SPOT US Equity\n \n \n \n \n \n \n \n \n \n \n \n \n \n \n \n \n \n \n \n \n \n \n \n \n</t>
  </si>
  <si>
    <t>SHOP US Equity\n \n \n \n \n \n \n \n \n \n \n \n \n \n \n \n \n \n \n \n \n \n \n \n \n</t>
  </si>
  <si>
    <t>CPRI US Equity\n \n \n \n \n \n \n \n \n \n \n \n \n \n \n \n \n \n \n \n \n \n \n \n \n</t>
  </si>
  <si>
    <t>HON US Equity\n \n \n \n \n \n \n \n \n \n \n \n \n \n \n \n \n \n \n \n \n \n \n \n \n</t>
  </si>
  <si>
    <t>LUV US Equity\n \n \n \n \n \n \n \n \n \n \n \n \n \n \n \n \n \n \n \n \n \n \n \n \n</t>
  </si>
  <si>
    <t>LM US Equity\n \n \n \n \n \n \n \n \n \n \n \n \n \n \n \n \n \n \n \n \n \n \n \n \n</t>
  </si>
  <si>
    <t>W US Equity\n \n \n \n \n \n \n \n \n \n \n \n \n \n \n \n \n \n \n \n \n \n \n \n \n</t>
  </si>
  <si>
    <t>NOW US Equity\n \n \n \n \n \n \n \n \n \n \n \n \n \n \n \n \n \n \n \n \n \n \n \n \n</t>
  </si>
  <si>
    <t>EXC US Equity\n \n \n \n \n \n \n \n \n \n \n \n \n \n \n \n \n \n \n \n \n \n \n \n \n</t>
  </si>
  <si>
    <t>GRPN US Equity\n \n \n \n \n \n \n \n \n \n \n \n \n \n \n \n \n \n \n \n \n \n \n \n \n</t>
  </si>
  <si>
    <t>BLMN US Equity\n \n \n \n \n \n \n \n \n \n \n \n \n \n \n \n \n \n \n \n \n \n \n \n \n</t>
  </si>
  <si>
    <t>WPX US Equity\n \n \n \n \n \n \n \n \n \n \n \n \n \n \n \n \n \n \n \n \n \n \n \n \n</t>
  </si>
  <si>
    <t>CVE US Equity\n \n \n \n \n \n \n \n \n \n \n \n \n \n \n \n \n \n \n \n \n \n \n \n \n</t>
  </si>
  <si>
    <t>BK US Equity\n \n \n \n \n \n \n \n \n \n \n \n \n \n \n \n \n \n \n \n \n \n \n \n \n</t>
  </si>
  <si>
    <t>CYH US Equity\n \n \n \n \n \n \n \n \n \n \n \n \n \n \n \n \n \n \n \n \n \n \n \n \n</t>
  </si>
  <si>
    <t>PVG US Equity\n \n \n \n \n \n \n \n \n \n \n \n \n \n \n \n \n \n \n \n \n \n \n \n \n</t>
  </si>
  <si>
    <t>TAK US Equity\n \n \n \n \n \n \n \n \n \n \n \n \n \n \n \n \n \n \n \n \n \n \n \n \n</t>
  </si>
  <si>
    <t>RDFN US Equity\n \n \n \n \n \n \n \n \n \n \n \n \n \n \n \n \n \n \n \n \n \n \n \n \n</t>
  </si>
  <si>
    <t>RTN US Equity\n \n \n \n \n \n \n \n \n \n \n \n \n \n \n \n \n \n \n \n \n \n \n \n \n</t>
  </si>
  <si>
    <t>WFT US Equity\n \n \n \n \n \n \n \n \n \n \n \n \n \n \n \n \n \n \n \n \n \n \n \n \n</t>
  </si>
  <si>
    <t>PANW US Equity\n \n \n \n \n \n \n \n \n \n \n \n \n \n \n \n \n \n \n \n \n \n \n \n \n</t>
  </si>
  <si>
    <t>SWN US Equity\n \n \n \n \n \n \n \n \n \n \n \n \n \n \n \n \n \n \n \n \n \n \n \n \n</t>
  </si>
  <si>
    <t>OSTK US Equity\n \n \n \n \n \n \n \n \n \n \n \n \n \n \n \n \n \n \n \n \n \n \n \n \n</t>
  </si>
  <si>
    <t>SFIX US Equity\n \n \n \n \n \n \n \n \n \n \n \n \n \n \n \n \n \n \n \n \n \n \n \n \n</t>
  </si>
  <si>
    <t>PRU US Equity\n \n \n \n \n \n \n \n \n \n \n \n \n \n \n \n \n \n \n \n \n \n \n \n \n</t>
  </si>
  <si>
    <t>SPLK US Equity\n \n \n \n \n \n \n \n \n \n \n \n \n \n \n \n \n \n \n \n \n \n \n \n \n</t>
  </si>
  <si>
    <t>ECA US Equity\n \n \n \n \n \n \n \n \n \n \n \n \n \n \n \n \n \n \n \n \n \n \n \n \n</t>
  </si>
  <si>
    <t>TME US Equity\n \n \n \n \n \n \n \n \n \n \n \n \n \n \n \n \n \n \n \n \n \n \n \n \n</t>
  </si>
  <si>
    <t>FOSL US Equity\n \n \n \n \n \n \n \n \n \n \n \n \n \n \n \n \n \n \n \n \n \n \n \n \n</t>
  </si>
  <si>
    <t>AXP US Equity\n \n \n \n \n \n \n \n \n \n \n \n \n \n \n \n \n \n \n \n \n \n \n \n \n</t>
  </si>
  <si>
    <t>BTG US Equity\n \n \n \n \n \n \n \n \n \n \n \n \n \n \n \n \n \n \n \n \n \n \n \n \n</t>
  </si>
  <si>
    <t>STZ US Equity\n \n \n \n \n \n \n \n \n \n \n \n \n \n \n \n \n \n \n \n \n \n \n \n \n</t>
  </si>
  <si>
    <t>CYBR US Equity\n \n \n \n \n \n \n \n \n \n \n \n \n \n \n \n \n \n \n \n \n \n \n \n \n</t>
  </si>
  <si>
    <t>STLD US Equity\n \n \n \n \n \n \n \n \n \n \n \n \n \n \n \n \n \n \n \n \n \n \n \n \n</t>
  </si>
  <si>
    <t>Z US Equity\n \n \n \n \n \n \n \n \n \n \n \n \n \n \n \n \n \n \n \n \n \n \n \n \n</t>
  </si>
  <si>
    <t>SO US Equity\n \n \n \n \n \n \n \n \n \n \n \n \n \n \n \n \n \n \n \n \n \n \n \n \n</t>
  </si>
  <si>
    <t>BSX US Equity\n \n \n \n \n \n \n \n \n \n \n \n \n \n \n \n \n \n \n \n \n \n \n \n \n</t>
  </si>
  <si>
    <t>VOD US Equity\n \n \n \n \n \n \n \n \n \n \n \n \n \n \n \n \n \n \n \n \n \n \n \n \n</t>
  </si>
  <si>
    <t>SN US Equity\n \n \n \n \n \n \n \n \n \n \n \n \n \n \n \n \n \n \n \n \n \n \n \n \n</t>
  </si>
  <si>
    <t>HOLX US Equity\n \n \n \n \n \n \n \n \n \n \n \n \n \n \n \n \n \n \n \n \n \n \n \n \n</t>
  </si>
  <si>
    <t>RF US Equity\n \n \n \n \n \n \n \n \n \n \n \n \n \n \n \n \n \n \n \n \n \n \n \n \n</t>
  </si>
  <si>
    <t>BIIB US Equity\n \n \n \n \n \n \n \n \n \n \n \n \n \n \n \n \n \n \n \n \n \n \n \n \n</t>
  </si>
  <si>
    <t>CREE US Equity\n \n \n \n \n \n \n \n \n \n \n \n \n \n \n \n \n \n \n \n \n \n \n \n \n</t>
  </si>
  <si>
    <t>TECK US Equity\n \n \n \n \n \n \n \n \n \n \n \n \n \n \n \n \n \n \n \n \n \n \n \n \n</t>
  </si>
  <si>
    <t>SCHW US Equity\n \n \n \n \n \n \n \n \n \n \n \n \n \n \n \n \n \n \n \n \n \n \n \n \n</t>
  </si>
  <si>
    <t>COF US Equity\n \n \n \n \n \n \n \n \n \n \n \n \n \n \n \n \n \n \n \n \n \n \n \n \n</t>
  </si>
  <si>
    <t>CF US Equity\n \n \n \n \n \n \n \n \n \n \n \n \n \n \n \n \n \n \n \n \n \n \n \n \n</t>
  </si>
  <si>
    <t>GLW US Equity\n \n \n \n \n \n \n \n \n \n \n \n \n \n \n \n \n \n \n \n \n \n \n \n \n</t>
  </si>
  <si>
    <t>ISRG US Equity\n \n \n \n \n \n \n \n \n \n \n \n \n \n \n \n \n \n \n \n \n \n \n \n \n</t>
  </si>
  <si>
    <t>ESV US Equity\n \n \n \n \n \n \n \n \n \n \n \n \n \n \n \n \n \n \n \n \n \n \n \n \n</t>
  </si>
  <si>
    <t>GIS US Equity\n \n \n \n \n \n \n \n \n \n \n \n \n \n \n \n \n \n \n \n \n \n \n \n \n</t>
  </si>
  <si>
    <t>NTES US Equity\n \n \n \n \n \n \n \n \n \n \n \n \n \n \n \n \n \n \n \n \n \n \n \n \n</t>
  </si>
  <si>
    <t>WTW US Equity\n \n \n \n \n \n \n \n \n \n \n \n \n \n \n \n \n \n \n \n \n \n \n \n \n</t>
  </si>
  <si>
    <t>YNDX US Equity\n \n \n \n \n \n \n \n \n \n \n \n \n \n \n \n \n \n \n \n \n \n \n \n \n</t>
  </si>
  <si>
    <t>INFN US Equity\n \n \n \n \n \n \n \n \n \n \n \n \n \n \n \n \n \n \n \n \n \n \n \n \n</t>
  </si>
  <si>
    <t>CLVS US Equity\n \n \n \n \n \n \n \n \n \n \n \n \n \n \n \n \n \n \n \n \n \n \n \n \n</t>
  </si>
  <si>
    <t>BUD US Equity\n \n \n \n \n \n \n \n \n \n \n \n \n \n \n \n \n \n \n \n \n \n \n \n \n</t>
  </si>
  <si>
    <t>FGEN US Equity\n \n \n \n \n \n \n \n \n \n \n \n \n \n \n \n \n \n \n \n \n \n \n \n \n</t>
  </si>
  <si>
    <t>KSS US Equity\n \n \n \n \n \n \n \n \n \n \n \n \n \n \n \n \n \n \n \n \n \n \n \n \n</t>
  </si>
  <si>
    <t>PHM US Equity\n \n \n \n \n \n \n \n \n \n \n \n \n \n \n \n \n \n \n \n \n \n \n \n \n</t>
  </si>
  <si>
    <t>DLTR US Equity\n \n \n \n \n \n \n \n \n \n \n \n \n \n \n \n \n \n \n \n \n \n \n \n \n</t>
  </si>
  <si>
    <t>JCP US Equity\n \n \n \n \n \n \n \n \n \n \n \n \n \n \n \n \n \n \n \n \n \n \n \n \n</t>
  </si>
  <si>
    <t>XRX US Equity\n \n \n \n \n \n \n \n \n \n \n \n \n \n \n \n \n \n \n \n \n \n \n \n \n</t>
  </si>
  <si>
    <t>WY US Equity\n \n \n \n \n \n \n \n \n \n \n \n \n \n \n \n \n \n \n \n \n \n \n \n \n</t>
  </si>
  <si>
    <t>GNW US Equity\n \n \n \n \n \n \n \n \n \n \n \n \n \n \n \n \n \n \n \n \n \n \n \n \n</t>
  </si>
  <si>
    <t>PNC US Equity\n \n \n \n \n \n \n \n \n \n \n \n \n \n \n \n \n \n \n \n \n \n \n \n \n</t>
  </si>
  <si>
    <t>ZION US Equity\n \n \n \n \n \n \n \n \n \n \n \n \n \n \n \n \n \n \n \n \n \n \n \n \n</t>
  </si>
  <si>
    <t>GOGO US Equity\n \n \n \n \n \n \n \n \n \n \n \n \n \n \n \n \n \n \n \n \n \n \n \n \n</t>
  </si>
  <si>
    <t>RRC US Equity\n \n \n \n \n \n \n \n \n \n \n \n \n \n \n \n \n \n \n \n \n \n \n \n \n</t>
  </si>
  <si>
    <t>EOG US Equity\n \n \n \n \n \n \n \n \n \n \n \n \n \n \n \n \n \n \n \n \n \n \n \n \n</t>
  </si>
  <si>
    <t>TTM US Equity\n \n \n \n \n \n \n \n \n \n \n \n \n \n \n \n \n \n \n \n \n \n \n \n \n</t>
  </si>
  <si>
    <t>ZIOP US Equity\n \n \n \n \n \n \n \n \n \n \n \n \n \n \n \n \n \n \n \n \n \n \n \n \n</t>
  </si>
  <si>
    <t>AMRS US Equity\n \n \n \n \n \n \n \n \n \n \n \n \n \n \n \n \n \n \n \n \n \n \n \n \n</t>
  </si>
  <si>
    <t>BBY US Equity\n \n \n \n \n \n \n \n \n \n \n \n \n \n \n \n \n \n \n \n \n \n \n \n \n</t>
  </si>
  <si>
    <t>ALXN US Equity\n \n \n \n \n \n \n \n \n \n \n \n \n \n \n \n \n \n \n \n \n \n \n \n \n</t>
  </si>
  <si>
    <t>CIEN US Equity\n \n \n \n \n \n \n \n \n \n \n \n \n \n \n \n \n \n \n \n \n \n \n \n \n</t>
  </si>
  <si>
    <t>ZTS US Equity\n \n \n \n \n \n \n \n \n \n \n \n \n \n \n \n \n \n \n \n \n \n \n \n \n</t>
  </si>
  <si>
    <t>MLM US Equity\n \n \n \n \n \n \n \n \n \n \n \n \n \n \n \n \n \n \n \n \n \n \n \n \n</t>
  </si>
  <si>
    <t>SWKS US Equity\n \n \n \n \n \n \n \n \n \n \n \n \n \n \n \n \n \n \n \n \n \n \n \n \n</t>
  </si>
  <si>
    <t>TTD US Equity\n \n \n \n \n \n \n \n \n \n \n \n \n \n \n \n \n \n \n \n \n \n \n \n \n</t>
  </si>
  <si>
    <t>EXPE US Equity\n \n \n \n \n \n \n \n \n \n \n \n \n \n \n \n \n \n \n \n \n \n \n \n \n</t>
  </si>
  <si>
    <t>SEM US Equity\n \n \n \n \n \n \n \n \n \n \n \n \n \n \n \n \n \n \n \n \n \n \n \n \n</t>
  </si>
  <si>
    <t>CSIQ US Equity\n \n \n \n \n \n \n \n \n \n \n \n \n \n \n \n \n \n \n \n \n \n \n \n \n</t>
  </si>
  <si>
    <t>AEM US Equity\n \n \n \n \n \n \n \n \n \n \n \n \n \n \n \n \n \n \n \n \n \n \n \n \n</t>
  </si>
  <si>
    <t>SU US Equity\n \n \n \n \n \n \n \n \n \n \n \n \n \n \n \n \n \n \n \n \n \n \n \n \n</t>
  </si>
  <si>
    <t>OPK US Equity\n \n \n \n \n \n \n \n \n \n \n \n \n \n \n \n \n \n \n \n \n \n \n \n \n</t>
  </si>
  <si>
    <t>VRTX US Equity\n \n \n \n \n \n \n \n \n \n \n \n \n \n \n \n \n \n \n \n \n \n \n \n \n</t>
  </si>
  <si>
    <t>CRR US Equity\n \n \n \n \n \n \n \n \n \n \n \n \n \n \n \n \n \n \n \n \n \n \n \n \n</t>
  </si>
  <si>
    <t>LEN US Equity\n \n \n \n \n \n \n \n \n \n \n \n \n \n \n \n \n \n \n \n \n \n \n \n \n</t>
  </si>
  <si>
    <t>TNDM US Equity\n \n \n \n \n \n \n \n \n \n \n \n \n \n \n \n \n \n \n \n \n \n \n \n \n</t>
  </si>
  <si>
    <t>CAG US Equity\n \n \n \n \n \n \n \n \n \n \n \n \n \n \n \n \n \n \n \n \n \n \n \n \n</t>
  </si>
  <si>
    <t>BILI US Equity\n \n \n \n \n \n \n \n \n \n \n \n \n \n \n \n \n \n \n \n \n \n \n \n \n</t>
  </si>
  <si>
    <t>CXO US Equity\n \n \n \n \n \n \n \n \n \n \n \n \n \n \n \n \n \n \n \n \n \n \n \n \n</t>
  </si>
  <si>
    <t>HPQ US Equity\n \n \n \n \n \n \n \n \n \n \n \n \n \n \n \n \n \n \n \n \n \n \n \n \n</t>
  </si>
  <si>
    <t>EMR US Equity\n \n \n \n \n \n \n \n \n \n \n \n \n \n \n \n \n \n \n \n \n \n \n \n \n</t>
  </si>
  <si>
    <t>NSC US Equity\n \n \n \n \n \n \n \n \n \n \n \n \n \n \n \n \n \n \n \n \n \n \n \n \n</t>
  </si>
  <si>
    <t>TSN US Equity\n \n \n \n \n \n \n \n \n \n \n \n \n \n \n \n \n \n \n \n \n \n \n \n \n</t>
  </si>
  <si>
    <t>MNST US Equity\n \n \n \n \n \n \n \n \n \n \n \n \n \n \n \n \n \n \n \n \n \n \n \n \n</t>
  </si>
  <si>
    <t>WPM US Equity\n \n \n \n \n \n \n \n \n \n \n \n \n \n \n \n \n \n \n \n \n \n \n \n \n</t>
  </si>
  <si>
    <t>AJRD US Equity\n \n \n \n \n \n \n \n \n \n \n \n \n \n \n \n \n \n \n \n \n \n \n \n \n</t>
  </si>
  <si>
    <t>MYL US Equity\n \n \n \n \n \n \n \n \n \n \n \n \n \n \n \n \n \n \n \n \n \n \n \n \n</t>
  </si>
  <si>
    <t>GLNG US Equity\n \n \n \n \n \n \n \n \n \n \n \n \n \n \n \n \n \n \n \n \n \n \n \n \n</t>
  </si>
  <si>
    <t>PXD US Equity\n \n \n \n \n \n \n \n \n \n \n \n \n \n \n \n \n \n \n \n \n \n \n \n \n</t>
  </si>
  <si>
    <t>UN US Equity\n \n \n \n \n \n \n \n \n \n \n \n \n \n \n \n \n \n \n \n \n \n \n \n \n</t>
  </si>
  <si>
    <t>LB US Equity\n \n \n \n \n \n \n \n \n \n \n \n \n \n \n \n \n \n \n \n \n \n \n \n \n</t>
  </si>
  <si>
    <t>ALGN US Equity\n \n \n \n \n \n \n \n \n \n \n \n \n \n \n \n \n \n \n \n \n \n \n \n \n</t>
  </si>
  <si>
    <t>CX US Equity\n \n \n \n \n \n \n \n \n \n \n \n \n \n \n \n \n \n \n \n \n \n \n \n \n</t>
  </si>
  <si>
    <t>VIPS US Equity\n \n \n \n \n \n \n \n \n \n \n \n \n \n \n \n \n \n \n \n \n \n \n \n \n</t>
  </si>
  <si>
    <t>MDCO US Equity\n \n \n \n \n \n \n \n \n \n \n \n \n \n \n \n \n \n \n \n \n \n \n \n \n</t>
  </si>
  <si>
    <t>PSX US Equity\n \n \n \n \n \n \n \n \n \n \n \n \n \n \n \n \n \n \n \n \n \n \n \n \n</t>
  </si>
  <si>
    <t>LKQ US Equity\n \n \n \n \n \n \n \n \n \n \n \n \n \n \n \n \n \n \n \n \n \n \n \n \n</t>
  </si>
  <si>
    <t>TPX US Equity\n \n \n \n \n \n \n \n \n \n \n \n \n \n \n \n \n \n \n \n \n \n \n \n \n</t>
  </si>
  <si>
    <t>LOGM US Equity\n \n \n \n \n \n \n \n \n \n \n \n \n \n \n \n \n \n \n \n \n \n \n \n \n</t>
  </si>
  <si>
    <t>ING US Equity\n \n \n \n \n \n \n \n \n \n \n \n \n \n \n \n \n \n \n \n \n \n \n \n \n</t>
  </si>
  <si>
    <t>VTR US Equity\n \n \n \n \n \n \n \n \n \n \n \n \n \n \n \n \n \n \n \n \n \n \n \n \n</t>
  </si>
  <si>
    <t>IP US Equity\n \n \n \n \n \n \n \n \n \n \n \n \n \n \n \n \n \n \n \n \n \n \n \n \n</t>
  </si>
  <si>
    <t>MDRX US Equity\n \n \n \n \n \n \n \n \n \n \n \n \n \n \n \n \n \n \n \n \n \n \n \n \n</t>
  </si>
  <si>
    <t>WB US Equity\n \n \n \n \n \n \n \n \n \n \n \n \n \n \n \n \n \n \n \n \n \n \n \n \n</t>
  </si>
  <si>
    <t>CME US Equity\n \n \n \n \n \n \n \n \n \n \n \n \n \n \n \n \n \n \n \n \n \n \n \n \n</t>
  </si>
  <si>
    <t>MAR US Equity\n \n \n \n \n \n \n \n \n \n \n \n \n \n \n \n \n \n \n \n \n \n \n \n \n</t>
  </si>
  <si>
    <t>CPE US Equity\n \n \n \n \n \n \n \n \n \n \n \n \n \n \n \n \n \n \n \n \n \n \n \n \n</t>
  </si>
  <si>
    <t>MLNX US Equity\n \n \n \n \n \n \n \n \n \n \n \n \n \n \n \n \n \n \n \n \n \n \n \n \n</t>
  </si>
  <si>
    <t>VIAB US Equity\n \n \n \n \n \n \n \n \n \n \n \n \n \n \n \n \n \n \n \n \n \n \n \n \n</t>
  </si>
  <si>
    <t>TRIP US Equity\n \n \n \n \n \n \n \n \n \n \n \n \n \n \n \n \n \n \n \n \n \n \n \n \n</t>
  </si>
  <si>
    <t>AKAM US Equity\n \n \n \n \n \n \n \n \n \n \n \n \n \n \n \n \n \n \n \n \n \n \n \n \n</t>
  </si>
  <si>
    <t>CC US Equity\n \n \n \n \n \n \n \n \n \n \n \n \n \n \n \n \n \n \n \n \n \n \n \n \n</t>
  </si>
  <si>
    <t>TAP US Equity\n \n \n \n \n \n \n \n \n \n \n \n \n \n \n \n \n \n \n \n \n \n \n \n \n</t>
  </si>
  <si>
    <t>TMUS US Equity\n \n \n \n \n \n \n \n \n \n \n \n \n \n \n \n \n \n \n \n \n \n \n \n \n</t>
  </si>
  <si>
    <t>KR US Equity\n \n \n \n \n \n \n \n \n \n \n \n \n \n \n \n \n \n \n \n \n \n \n \n \n</t>
  </si>
  <si>
    <t>SWK US Equity\n \n \n \n \n \n \n \n \n \n \n \n \n \n \n \n \n \n \n \n \n \n \n \n \n</t>
  </si>
  <si>
    <t>REGN US Equity\n \n \n \n \n \n \n \n \n \n \n \n \n \n \n \n \n \n \n \n \n \n \n \n \n</t>
  </si>
  <si>
    <t>KGC US Equity\n \n \n \n \n \n \n \n \n \n \n \n \n \n \n \n \n \n \n \n \n \n \n \n \n</t>
  </si>
  <si>
    <t>LMT US Equity\n \n \n \n \n \n \n \n \n \n \n \n \n \n \n \n \n \n \n \n \n \n \n \n \n</t>
  </si>
  <si>
    <t>JBLU US Equity\n \n \n \n \n \n \n \n \n \n \n \n \n \n \n \n \n \n \n \n \n \n \n \n \n</t>
  </si>
  <si>
    <t>GRMN US Equity\n \n \n \n \n \n \n \n \n \n \n \n \n \n \n \n \n \n \n \n \n \n \n \n \n</t>
  </si>
  <si>
    <t>ADSK US Equity\n \n \n \n \n \n \n \n \n \n \n \n \n \n \n \n \n \n \n \n \n \n \n \n \n</t>
  </si>
  <si>
    <t>EXEL US Equity\n \n \n \n \n \n \n \n \n \n \n \n \n \n \n \n \n \n \n \n \n \n \n \n \n</t>
  </si>
  <si>
    <t>RCII US Equity\n \n \n \n \n \n \n \n \n \n \n \n \n \n \n \n \n \n \n \n \n \n \n \n \n</t>
  </si>
  <si>
    <t>GPRO US Equity\n \n \n \n \n \n \n \n \n \n \n \n \n \n \n \n \n \n \n \n \n \n \n \n \n</t>
  </si>
  <si>
    <t>AFL US Equity\n \n \n \n \n \n \n \n \n \n \n \n \n \n \n \n \n \n \n \n \n \n \n \n \n</t>
  </si>
  <si>
    <t>DAN US Equity\n \n \n \n \n \n \n \n \n \n \n \n \n \n \n \n \n \n \n \n \n \n \n \n \n</t>
  </si>
  <si>
    <t>ADP US Equity\n \n \n \n \n \n \n \n \n \n \n \n \n \n \n \n \n \n \n \n \n \n \n \n \n</t>
  </si>
  <si>
    <t>APA US Equity\n \n \n \n \n \n \n \n \n \n \n \n \n \n \n \n \n \n \n \n \n \n \n \n \n</t>
  </si>
  <si>
    <t>IRBT US Equity\n \n \n \n \n \n \n \n \n \n \n \n \n \n \n \n \n \n \n \n \n \n \n \n \n</t>
  </si>
  <si>
    <t>SIX US Equity\n \n \n \n \n \n \n \n \n \n \n \n \n \n \n \n \n \n \n \n \n \n \n \n \n</t>
  </si>
  <si>
    <t>AVP US Equity\n \n \n \n \n \n \n \n \n \n \n \n \n \n \n \n \n \n \n \n \n \n \n \n \n</t>
  </si>
  <si>
    <t>AMN US Equity\n \n \n \n \n \n \n \n \n \n \n \n \n \n \n \n \n \n \n \n \n \n \n \n \n</t>
  </si>
  <si>
    <t>DNR US Equity\n \n \n \n \n \n \n \n \n \n \n \n \n \n \n \n \n \n \n \n \n \n \n \n \n</t>
  </si>
  <si>
    <t>IR US Equity\n \n \n \n \n \n \n \n \n \n \n \n \n \n \n \n \n \n \n \n \n \n \n \n \n</t>
  </si>
  <si>
    <t>DDD US Equity\n \n \n \n \n \n \n \n \n \n \n \n \n \n \n \n \n \n \n \n \n \n \n \n \n</t>
  </si>
  <si>
    <t>TPR US Equity\n \n \n \n \n \n \n \n \n \n \n \n \n \n \n \n \n \n \n \n \n \n \n \n \n</t>
  </si>
  <si>
    <t>RH US Equity\n \n \n \n \n \n \n \n \n \n \n \n \n \n \n \n \n \n \n \n \n \n \n \n \n</t>
  </si>
  <si>
    <t>YUM US Equity\n \n \n \n \n \n \n \n \n \n \n \n \n \n \n \n \n \n \n \n \n \n \n \n \n</t>
  </si>
  <si>
    <t>OKE US Equity\n \n \n \n \n \n \n \n \n \n \n \n \n \n \n \n \n \n \n \n \n \n \n \n \n</t>
  </si>
  <si>
    <t>ICE US Equity\n \n \n \n \n \n \n \n \n \n \n \n \n \n \n \n \n \n \n \n \n \n \n \n \n</t>
  </si>
  <si>
    <t>SC US Equity\n \n \n \n \n \n \n \n \n \n \n \n \n \n \n \n \n \n \n \n \n \n \n \n \n</t>
  </si>
  <si>
    <t>BBT US Equity\n \n \n \n \n \n \n \n \n \n \n \n \n \n \n \n \n \n \n \n \n \n \n \n \n</t>
  </si>
  <si>
    <t>SGMO US Equity\n \n \n \n \n \n \n \n \n \n \n \n \n \n \n \n \n \n \n \n \n \n \n \n \n</t>
  </si>
  <si>
    <t>NTR US Equity\n \n \n \n \n \n \n \n \n \n \n \n \n \n \n \n \n \n \n \n \n \n \n \n \n</t>
  </si>
  <si>
    <t>BCS US Equity\n \n \n \n \n \n \n \n \n \n \n \n \n \n \n \n \n \n \n \n \n \n \n \n \n</t>
  </si>
  <si>
    <t>RDN US Equity\n \n \n \n \n \n \n \n \n \n \n \n \n \n \n \n \n \n \n \n \n \n \n \n \n</t>
  </si>
  <si>
    <t>QEP US Equity\n \n \n \n \n \n \n \n \n \n \n \n \n \n \n \n \n \n \n \n \n \n \n \n \n</t>
  </si>
  <si>
    <t>HCLP US Equity\n \n \n \n \n \n \n \n \n \n \n \n \n \n \n \n \n \n \n \n \n \n \n \n \n</t>
  </si>
  <si>
    <t>ETH US Equity\n \n \n \n \n \n \n \n \n \n \n \n \n \n \n \n \n \n \n \n \n \n \n \n \n</t>
  </si>
  <si>
    <t>CTSH US Equity\n \n \n \n \n \n \n \n \n \n \n \n \n \n \n \n \n \n \n \n \n \n \n \n \n</t>
  </si>
  <si>
    <t>EIX US Equity\n \n \n \n \n \n \n \n \n \n \n \n \n \n \n \n \n \n \n \n \n \n \n \n \n</t>
  </si>
  <si>
    <t>KHC US Equity\n \n \n \n \n \n \n \n \n \n \n \n \n \n \n \n \n \n \n \n \n \n \n \n \n</t>
  </si>
  <si>
    <t>GT US Equity\n \n \n \n \n \n \n \n \n \n \n \n \n \n \n \n \n \n \n \n \n \n \n \n \n</t>
  </si>
  <si>
    <t>CORT US Equity\n \n \n \n \n \n \n \n \n \n \n \n \n \n \n \n \n \n \n \n \n \n \n \n \n</t>
  </si>
  <si>
    <t>EPD US Equity\n \n \n \n \n \n \n \n \n \n \n \n \n \n \n \n \n \n \n \n \n \n \n \n \n</t>
  </si>
  <si>
    <t>AES US Equity\n \n \n \n \n \n \n \n \n \n \n \n \n \n \n \n \n \n \n \n \n \n \n \n \n</t>
  </si>
  <si>
    <t>RESI US Equity\n \n \n \n \n \n \n \n \n \n \n \n \n \n \n \n \n \n \n \n \n \n \n \n \n</t>
  </si>
  <si>
    <t>KNX US Equity\n \n \n \n \n \n \n \n \n \n \n \n \n \n \n \n \n \n \n \n \n \n \n \n \n</t>
  </si>
  <si>
    <t>BAX US Equity\n \n \n \n \n \n \n \n \n \n \n \n \n \n \n \n \n \n \n \n \n \n \n \n \n</t>
  </si>
  <si>
    <t>JWN US Equity\n \n \n \n \n \n \n \n \n \n \n \n \n \n \n \n \n \n \n \n \n \n \n \n \n</t>
  </si>
  <si>
    <t>ALL US Equity\n \n \n \n \n \n \n \n \n \n \n \n \n \n \n \n \n \n \n \n \n \n \n \n \n</t>
  </si>
  <si>
    <t>MTG US Equity\n \n \n \n \n \n \n \n \n \n \n \n \n \n \n \n \n \n \n \n \n \n \n \n \n</t>
  </si>
  <si>
    <t>MTCH US Equity\n \n \n \n \n \n \n \n \n \n \n \n \n \n \n \n \n \n \n \n \n \n \n \n \n</t>
  </si>
  <si>
    <t>CIT US Equity\n \n \n \n \n \n \n \n \n \n \n \n \n \n \n \n \n \n \n \n \n \n \n \n \n</t>
  </si>
  <si>
    <t>SKX US Equity\n \n \n \n \n \n \n \n \n \n \n \n \n \n \n \n \n \n \n \n \n \n \n \n \n</t>
  </si>
  <si>
    <t>ADM US Equity\n \n \n \n \n \n \n \n \n \n \n \n \n \n \n \n \n \n \n \n \n \n \n \n \n</t>
  </si>
  <si>
    <t>VNOM US Equity\n \n \n \n \n \n \n \n \n \n \n \n \n \n \n \n \n \n \n \n \n \n \n \n \n</t>
  </si>
  <si>
    <t>AG US Equity\n \n \n \n \n \n \n \n \n \n \n \n \n \n \n \n \n \n \n \n \n \n \n \n \n</t>
  </si>
  <si>
    <t>NOC US Equity\n \n \n \n \n \n \n \n \n \n \n \n \n \n \n \n \n \n \n \n \n \n \n \n \n</t>
  </si>
  <si>
    <t>SNV US Equity\n \n \n \n \n \n \n \n \n \n \n \n \n \n \n \n \n \n \n \n \n \n \n \n \n</t>
  </si>
  <si>
    <t>OAS US Equity\n \n \n \n \n \n \n \n \n \n \n \n \n \n \n \n \n \n \n \n \n \n \n \n \n</t>
  </si>
  <si>
    <t>CNQ US Equity\n \n \n \n \n \n \n \n \n \n \n \n \n \n \n \n \n \n \n \n \n \n \n \n \n</t>
  </si>
  <si>
    <t>CRZO US Equity\n \n \n \n \n \n \n \n \n \n \n \n \n \n \n \n \n \n \n \n \n \n \n \n \n</t>
  </si>
  <si>
    <t>TAL US Equity\n \n \n \n \n \n \n \n \n \n \n \n \n \n \n \n \n \n \n \n \n \n \n \n \n</t>
  </si>
  <si>
    <t>LOXO US Equity\n \n \n \n \n \n \n \n \n \n \n \n \n \n \n \n \n \n \n \n \n \n \n \n \n</t>
  </si>
  <si>
    <t>HBI US Equity\n \n \n \n \n \n \n \n \n \n \n \n \n \n \n \n \n \n \n \n \n \n \n \n \n</t>
  </si>
  <si>
    <t>CBOE US Equity\n \n \n \n \n \n \n \n \n \n \n \n \n \n \n \n \n \n \n \n \n \n \n \n \n</t>
  </si>
  <si>
    <t>PRTA US Equity\n \n \n \n \n \n \n \n \n \n \n \n \n \n \n \n \n \n \n \n \n \n \n \n \n</t>
  </si>
  <si>
    <t>GSK US Equity\n \n \n \n \n \n \n \n \n \n \n \n \n \n \n \n \n \n \n \n \n \n \n \n \n</t>
  </si>
  <si>
    <t>OLED US Equity\n \n \n \n \n \n \n \n \n \n \n \n \n \n \n \n \n \n \n \n \n \n \n \n \n</t>
  </si>
  <si>
    <t>PZZA US Equity\n \n \n \n \n \n \n \n \n \n \n \n \n \n \n \n \n \n \n \n \n \n \n \n \n</t>
  </si>
  <si>
    <t>SGMS US Equity\n \n \n \n \n \n \n \n \n \n \n \n \n \n \n \n \n \n \n \n \n \n \n \n \n</t>
  </si>
  <si>
    <t>ASND US Equity\n \n \n \n \n \n \n \n \n \n \n \n \n \n \n \n \n \n \n \n \n \n \n \n \n</t>
  </si>
  <si>
    <t>CCJ US Equity\n \n \n \n \n \n \n \n \n \n \n \n \n \n \n \n \n \n \n \n \n \n \n \n \n</t>
  </si>
  <si>
    <t>TJX US Equity\n \n \n \n \n \n \n \n \n \n \n \n \n \n \n \n \n \n \n \n \n \n \n \n \n</t>
  </si>
  <si>
    <t>JBL US Equity\n \n \n \n \n \n \n \n \n \n \n \n \n \n \n \n \n \n \n \n \n \n \n \n \n</t>
  </si>
  <si>
    <t>THC US Equity\n \n \n \n \n \n \n \n \n \n \n \n \n \n \n \n \n \n \n \n \n \n \n \n \n</t>
  </si>
  <si>
    <t>FDC US Equity\n \n \n \n \n \n \n \n \n \n \n \n \n \n \n \n \n \n \n \n \n \n \n \n \n</t>
  </si>
  <si>
    <t>MBI US Equity\n \n \n \n \n \n \n \n \n \n \n \n \n \n \n \n \n \n \n \n \n \n \n \n \n</t>
  </si>
  <si>
    <t>UFS US Equity\n \n \n \n \n \n \n \n \n \n \n \n \n \n \n \n \n \n \n \n \n \n \n \n \n</t>
  </si>
  <si>
    <t>ADI US Equity\n \n \n \n \n \n \n \n \n \n \n \n \n \n \n \n \n \n \n \n \n \n \n \n \n</t>
  </si>
  <si>
    <t>RIOT US Equity\n \n \n \n \n \n \n \n \n \n \n \n \n \n \n \n \n \n \n \n \n \n \n \n \n</t>
  </si>
  <si>
    <t>ETN US Equity\n \n \n \n \n \n \n \n \n \n \n \n \n \n \n \n \n \n \n \n \n \n \n \n \n</t>
  </si>
  <si>
    <t>WHR US Equity\n \n \n \n \n \n \n \n \n \n \n \n \n \n \n \n \n \n \n \n \n \n \n \n \n</t>
  </si>
  <si>
    <t>ARRY US Equity\n \n \n \n \n \n \n \n \n \n \n \n \n \n \n \n \n \n \n \n \n \n \n \n \n</t>
  </si>
  <si>
    <t>FNV US Equity\n \n \n \n \n \n \n \n \n \n \n \n \n \n \n \n \n \n \n \n \n \n \n \n \n</t>
  </si>
  <si>
    <t>NCR US Equity\n \n \n \n \n \n \n \n \n \n \n \n \n \n \n \n \n \n \n \n \n \n \n \n \n</t>
  </si>
  <si>
    <t>DKS US Equity\n \n \n \n \n \n \n \n \n \n \n \n \n \n \n \n \n \n \n \n \n \n \n \n \n</t>
  </si>
  <si>
    <t>AZO US Equity\n \n \n \n \n \n \n \n \n \n \n \n \n \n \n \n \n \n \n \n \n \n \n \n \n</t>
  </si>
  <si>
    <t>RACE US Equity\n \n \n \n \n \n \n \n \n \n \n \n \n \n \n \n \n \n \n \n \n \n \n \n \n</t>
  </si>
  <si>
    <t>DELL US Equity\n \n \n \n \n \n \n \n \n \n \n \n \n \n \n \n \n \n \n \n \n \n \n \n \n</t>
  </si>
  <si>
    <t>NRG US Equity\n \n \n \n \n \n \n \n \n \n \n \n \n \n \n \n \n \n \n \n \n \n \n \n \n</t>
  </si>
  <si>
    <t>FANG US Equity\n \n \n \n \n \n \n \n \n \n \n \n \n \n \n \n \n \n \n \n \n \n \n \n \n</t>
  </si>
  <si>
    <t>NGL US Equity\n \n \n \n \n \n \n \n \n \n \n \n \n \n \n \n \n \n \n \n \n \n \n \n \n</t>
  </si>
  <si>
    <t>STNG US Equity\n \n \n \n \n \n \n \n \n \n \n \n \n \n \n \n \n \n \n \n \n \n \n \n \n</t>
  </si>
  <si>
    <t>NYCB US Equity\n \n \n \n \n \n \n \n \n \n \n \n \n \n \n \n \n \n \n \n \n \n \n \n \n</t>
  </si>
  <si>
    <t>CMI US Equity\n \n \n \n \n \n \n \n \n \n \n \n \n \n \n \n \n \n \n \n \n \n \n \n \n</t>
  </si>
  <si>
    <t>AMTD US Equity\n \n \n \n \n \n \n \n \n \n \n \n \n \n \n \n \n \n \n \n \n \n \n \n \n</t>
  </si>
  <si>
    <t>PAGP US Equity\n \n \n \n \n \n \n \n \n \n \n \n \n \n \n \n \n \n \n \n \n \n \n \n \n</t>
  </si>
  <si>
    <t>MLCO US Equity\n \n \n \n \n \n \n \n \n \n \n \n \n \n \n \n \n \n \n \n \n \n \n \n \n</t>
  </si>
  <si>
    <t>LITE US Equity\n \n \n \n \n \n \n \n \n \n \n \n \n \n \n \n \n \n \n \n \n \n \n \n \n</t>
  </si>
  <si>
    <t>ENB US Equity\n \n \n \n \n \n \n \n \n \n \n \n \n \n \n \n \n \n \n \n \n \n \n \n \n</t>
  </si>
  <si>
    <t>CTXS US Equity\n \n \n \n \n \n \n \n \n \n \n \n \n \n \n \n \n \n \n \n \n \n \n \n \n</t>
  </si>
  <si>
    <t>NKTR US Equity\n \n \n \n \n \n \n \n \n \n \n \n \n \n \n \n \n \n \n \n \n \n \n \n \n</t>
  </si>
  <si>
    <t>ARNC US Equity\n \n \n \n \n \n \n \n \n \n \n \n \n \n \n \n \n \n \n \n \n \n \n \n \n</t>
  </si>
  <si>
    <t>HP US Equity\n \n \n \n \n \n \n \n \n \n \n \n \n \n \n \n \n \n \n \n \n \n \n \n \n</t>
  </si>
  <si>
    <t>MCO US Equity\n \n \n \n \n \n \n \n \n \n \n \n \n \n \n \n \n \n \n \n \n \n \n \n \n</t>
  </si>
  <si>
    <t>EXP US Equity\n \n \n \n \n \n \n \n \n \n \n \n \n \n \n \n \n \n \n \n \n \n \n \n \n</t>
  </si>
  <si>
    <t>FLR US Equity\n \n \n \n \n \n \n \n \n \n \n \n \n \n \n \n \n \n \n \n \n \n \n \n \n</t>
  </si>
  <si>
    <t>KBH US Equity\n \n \n \n \n \n \n \n \n \n \n \n \n \n \n \n \n \n \n \n \n \n \n \n \n</t>
  </si>
  <si>
    <t>CP US Equity\n \n \n \n \n \n \n \n \n \n \n \n \n \n \n \n \n \n \n \n \n \n \n \n \n</t>
  </si>
  <si>
    <t>GDDY US Equity\n \n \n \n \n \n \n \n \n \n \n \n \n \n \n \n \n \n \n \n \n \n \n \n \n</t>
  </si>
  <si>
    <t>UA US Equity\n \n \n \n \n \n \n \n \n \n \n \n \n \n \n \n \n \n \n \n \n \n \n \n \n</t>
  </si>
  <si>
    <t>ULTA US Equity\n \n \n \n \n \n \n \n \n \n \n \n \n \n \n \n \n \n \n \n \n \n \n \n \n</t>
  </si>
  <si>
    <t>RCL US Equity\n \n \n \n \n \n \n \n \n \n \n \n \n \n \n \n \n \n \n \n \n \n \n \n \n</t>
  </si>
  <si>
    <t>OFG US Equity\n \n \n \n \n \n \n \n \n \n \n \n \n \n \n \n \n \n \n \n \n \n \n \n \n</t>
  </si>
  <si>
    <t>QURE US Equity\n \n \n \n \n \n \n \n \n \n \n \n \n \n \n \n \n \n \n \n \n \n \n \n \n</t>
  </si>
  <si>
    <t>URBN US Equity\n \n \n \n \n \n \n \n \n \n \n \n \n \n \n \n \n \n \n \n \n \n \n \n \n</t>
  </si>
  <si>
    <t>DG US Equity\n \n \n \n \n \n \n \n \n \n \n \n \n \n \n \n \n \n \n \n \n \n \n \n \n</t>
  </si>
  <si>
    <t>TRUE US Equity\n \n \n \n \n \n \n \n \n \n \n \n \n \n \n \n \n \n \n \n \n \n \n \n \n</t>
  </si>
  <si>
    <t>DFS US Equity\n \n \n \n \n \n \n \n \n \n \n \n \n \n \n \n \n \n \n \n \n \n \n \n \n</t>
  </si>
  <si>
    <t>YETI US Equity\n \n \n \n \n \n \n \n \n \n \n \n \n \n \n \n \n \n \n \n \n \n \n \n \n</t>
  </si>
  <si>
    <t>SPG US Equity\n \n \n \n \n \n \n \n \n \n \n \n \n \n \n \n \n \n \n \n \n \n \n \n \n</t>
  </si>
  <si>
    <t>BLK US Equity\n \n \n \n \n \n \n \n \n \n \n \n \n \n \n \n \n \n \n \n \n \n \n \n \n</t>
  </si>
  <si>
    <t>STT US Equity\n \n \n \n \n \n \n \n \n \n \n \n \n \n \n \n \n \n \n \n \n \n \n \n \n</t>
  </si>
  <si>
    <t>SYY US Equity\n \n \n \n \n \n \n \n \n \n \n \n \n \n \n \n \n \n \n \n \n \n \n \n \n</t>
  </si>
  <si>
    <t>ACN US Equity\n \n \n \n \n \n \n \n \n \n \n \n \n \n \n \n \n \n \n \n \n \n \n \n \n</t>
  </si>
  <si>
    <t>CHRW US Equity\n \n \n \n \n \n \n \n \n \n \n \n \n \n \n \n \n \n \n \n \n \n \n \n \n</t>
  </si>
  <si>
    <t>DY US Equity\n \n \n \n \n \n \n \n \n \n \n \n \n \n \n \n \n \n \n \n \n \n \n \n \n</t>
  </si>
  <si>
    <t>GPOR US Equity\n \n \n \n \n \n \n \n \n \n \n \n \n \n \n \n \n \n \n \n \n \n \n \n \n</t>
  </si>
  <si>
    <t>AAOI US Equity\n \n \n \n \n \n \n \n \n \n \n \n \n \n \n \n \n \n \n \n \n \n \n \n \n</t>
  </si>
  <si>
    <t>OMC US Equity\n \n \n \n \n \n \n \n \n \n \n \n \n \n \n \n \n \n \n \n \n \n \n \n \n</t>
  </si>
  <si>
    <t>BERY US Equity\n \n \n \n \n \n \n \n \n \n \n \n \n \n \n \n \n \n \n \n \n \n \n \n \n</t>
  </si>
  <si>
    <t>AMBRISH SRIVASTAVA</t>
  </si>
  <si>
    <t>market perform</t>
  </si>
  <si>
    <t>M</t>
  </si>
  <si>
    <t>Not Provided</t>
  </si>
  <si>
    <t>JOSEPH MOORE</t>
  </si>
  <si>
    <t>Equalwt/Cautious</t>
  </si>
  <si>
    <t>12 month</t>
  </si>
  <si>
    <t>Goldman Sachs</t>
  </si>
  <si>
    <t>TOSHIYA HARI</t>
  </si>
  <si>
    <t>Buy/Neutral</t>
  </si>
  <si>
    <t>Argus Research Corp</t>
  </si>
  <si>
    <t>JAMES KELLEHER</t>
  </si>
  <si>
    <t>buy</t>
  </si>
  <si>
    <t>Credit Suisse</t>
  </si>
  <si>
    <t>JOHN PITZER</t>
  </si>
  <si>
    <t>outperform</t>
  </si>
  <si>
    <t>#N/A N/A</t>
  </si>
  <si>
    <t>SunTrust Robinson Humphrey</t>
  </si>
  <si>
    <t>WILLIAM STEIN</t>
  </si>
  <si>
    <t>J.P. Morgan</t>
  </si>
  <si>
    <t>HARLAN SUR</t>
  </si>
  <si>
    <t>overweight</t>
  </si>
  <si>
    <t>9 month</t>
  </si>
  <si>
    <t>Jefferies</t>
  </si>
  <si>
    <t>MARK LIPACIS</t>
  </si>
  <si>
    <t>Needham &amp; Co</t>
  </si>
  <si>
    <t>RAJVINDRA GILL</t>
  </si>
  <si>
    <t>underperform</t>
  </si>
  <si>
    <t>Macquarie</t>
  </si>
  <si>
    <t>SRINI PAJJURI</t>
  </si>
  <si>
    <t>neutral</t>
  </si>
  <si>
    <t>Oppenheimer &amp; Co</t>
  </si>
  <si>
    <t>RICHARD SCHAFER</t>
  </si>
  <si>
    <t>Mizuho Securities USA Inc</t>
  </si>
  <si>
    <t>VIJAY RAKESH</t>
  </si>
  <si>
    <t>Cowen</t>
  </si>
  <si>
    <t>MATTHEW RAMSAY</t>
  </si>
  <si>
    <t>Morningstar, Inc</t>
  </si>
  <si>
    <t>ABHINAV DAVULURI</t>
  </si>
  <si>
    <t>sell</t>
  </si>
  <si>
    <t>Susquehanna Financial</t>
  </si>
  <si>
    <t>CHRISTOPHER ROLLAND</t>
  </si>
  <si>
    <t>Positive</t>
  </si>
  <si>
    <t>New Street Research</t>
  </si>
  <si>
    <t>PIERRE FERRAGU</t>
  </si>
  <si>
    <t>Benchmark Company LLC</t>
  </si>
  <si>
    <t>GARY MOBLEY</t>
  </si>
  <si>
    <t>MKM Partners</t>
  </si>
  <si>
    <t>RUBEN ROY</t>
  </si>
  <si>
    <t>Barclays</t>
  </si>
  <si>
    <t>BLAYNE CURTIS</t>
  </si>
  <si>
    <t>Rosenblatt Securities</t>
  </si>
  <si>
    <t>HANS MOSESMANN</t>
  </si>
  <si>
    <t>RBC Capital Markets</t>
  </si>
  <si>
    <t>MITCH STEVES</t>
  </si>
  <si>
    <t>KeyBanc Capital Markets</t>
  </si>
  <si>
    <t>WESTON TWIGG</t>
  </si>
  <si>
    <t>sector weight</t>
  </si>
  <si>
    <t>Raymond James</t>
  </si>
  <si>
    <t>CHRISTOPHER CASO</t>
  </si>
  <si>
    <t>Stifel</t>
  </si>
  <si>
    <t>KEVIN CASSIDY</t>
  </si>
  <si>
    <t>hold</t>
  </si>
  <si>
    <t>Evercore ISI</t>
  </si>
  <si>
    <t>C MUSE</t>
  </si>
  <si>
    <t>Wells Fargo Securities</t>
  </si>
  <si>
    <t>AARON RAKERS</t>
  </si>
  <si>
    <t>Exane BNP Paribas</t>
  </si>
  <si>
    <t>DAVID O'CONNOR</t>
  </si>
  <si>
    <t>ISS-EVA</t>
  </si>
  <si>
    <t>ANTHONY CAMPAGNA</t>
  </si>
  <si>
    <t>U</t>
  </si>
  <si>
    <t>DZ Bank AG</t>
  </si>
  <si>
    <t>INGO WERMANN</t>
  </si>
  <si>
    <t>D</t>
  </si>
  <si>
    <t>Daiwa Securities</t>
  </si>
  <si>
    <t>Louis Miscioscia</t>
  </si>
  <si>
    <t>M Science</t>
  </si>
  <si>
    <t>PAUL NAKAZATO</t>
  </si>
  <si>
    <t>no rating system</t>
  </si>
  <si>
    <t>Zacks Investment Research</t>
  </si>
  <si>
    <t>TEAM COVERAGE</t>
  </si>
  <si>
    <t>Tigress Financial Partners</t>
  </si>
  <si>
    <t>IVAN FEINSETH</t>
  </si>
  <si>
    <t>FBN Securities</t>
  </si>
  <si>
    <t>SHEBLY SEYRAFI</t>
  </si>
  <si>
    <t>Summit Insights Group</t>
  </si>
  <si>
    <t>KINNGAI CHAN</t>
  </si>
  <si>
    <t>William O'Neil &amp; Co Incorporated</t>
  </si>
  <si>
    <t>ROMEO ALVAREZ</t>
  </si>
  <si>
    <t>not rated</t>
  </si>
  <si>
    <t>Citic Securities Co., Ltd</t>
  </si>
  <si>
    <t>YINGBO XU</t>
  </si>
  <si>
    <t>Phillip Securities</t>
  </si>
  <si>
    <t>KANG-WEI HO</t>
  </si>
  <si>
    <t>Erste Group</t>
  </si>
  <si>
    <t>HANS ENGEL</t>
  </si>
  <si>
    <t>Ameriprise Advisor Services, Inc</t>
  </si>
  <si>
    <t>CURTIS TRIMBLE</t>
  </si>
  <si>
    <t>LAUREN CASSEL</t>
  </si>
  <si>
    <t>Equalwt/In-Line</t>
  </si>
  <si>
    <t>RJ HOTTOVY</t>
  </si>
  <si>
    <t>OMAR SAAD</t>
  </si>
  <si>
    <t>long</t>
  </si>
  <si>
    <t>Canaccord Genuity</t>
  </si>
  <si>
    <t>CAMILO LYON</t>
  </si>
  <si>
    <t>Nomura Instinet</t>
  </si>
  <si>
    <t>SIMEON SIEGEL</t>
  </si>
  <si>
    <t>reduce</t>
  </si>
  <si>
    <t>N</t>
  </si>
  <si>
    <t>ADAM ROBERT THALHIMER</t>
  </si>
  <si>
    <t>JENNIFER FRITZSCHE</t>
  </si>
  <si>
    <t>NOELLE DILTS</t>
  </si>
  <si>
    <t>TAHIRA AFZAL</t>
  </si>
  <si>
    <t>CHIP MOORE</t>
  </si>
  <si>
    <t>Craig-Hallum Capital Group LLC</t>
  </si>
  <si>
    <t>CHRISTIAN SCHWAB</t>
  </si>
  <si>
    <t>D.A. Davidson &amp; Co</t>
  </si>
  <si>
    <t>BRENT THIELMAN</t>
  </si>
  <si>
    <t>18 month</t>
  </si>
  <si>
    <t>Stephens Inc</t>
  </si>
  <si>
    <t>BLAKE HIRSCHMAN</t>
  </si>
  <si>
    <t>B Riley FBR, Inc.</t>
  </si>
  <si>
    <t>ALEX RYGIEL</t>
  </si>
  <si>
    <t>JIM BIRCHENOUGH</t>
  </si>
  <si>
    <t>Cantor Fitzgerald</t>
  </si>
  <si>
    <t>ELEMER PIROS</t>
  </si>
  <si>
    <t>EDWARD NASH</t>
  </si>
  <si>
    <t>HC Wainwright &amp; Co LLC</t>
  </si>
  <si>
    <t>DEBJIT CHATTOPADHYAY</t>
  </si>
  <si>
    <t>Kempen &amp; Co</t>
  </si>
  <si>
    <t>Suzanne van Voorthuizen</t>
  </si>
  <si>
    <t>Janney Montgomery Scott LLC</t>
  </si>
  <si>
    <t>Zhong Yun</t>
  </si>
  <si>
    <t>SVB Leerink</t>
  </si>
  <si>
    <t>JOSEPH SCHWARTZ</t>
  </si>
  <si>
    <t>JOSHUA SCHIMMER</t>
  </si>
  <si>
    <t>Guggenheim Securities</t>
  </si>
  <si>
    <t>WHITNEY IJEM</t>
  </si>
  <si>
    <t>Chardan</t>
  </si>
  <si>
    <t>GBOLAHAN AMUSA</t>
  </si>
  <si>
    <t>GEORGE ZAVOICO</t>
  </si>
  <si>
    <t>JAMIE COOK</t>
  </si>
  <si>
    <t>Vertical Research Partners</t>
  </si>
  <si>
    <t>MICHAEL DUDAS</t>
  </si>
  <si>
    <t>Baird</t>
  </si>
  <si>
    <t>ANDREW WITTMANN</t>
  </si>
  <si>
    <t>ADAM SEIDEN</t>
  </si>
  <si>
    <t>equalweight</t>
  </si>
  <si>
    <t>SAMEER RATHOD</t>
  </si>
  <si>
    <t>DANIEL SCOTT</t>
  </si>
  <si>
    <t>JERRY REVICH</t>
  </si>
  <si>
    <t>buy/attractive</t>
  </si>
  <si>
    <t>KEITH SCHOONMAKER</t>
  </si>
  <si>
    <t>YURI LYNK</t>
  </si>
  <si>
    <t>GHANSHAM PANJABI</t>
  </si>
  <si>
    <t>ARUN VISWANATHAN</t>
  </si>
  <si>
    <t>restricted</t>
  </si>
  <si>
    <t>DANIEL RIZZO</t>
  </si>
  <si>
    <t>SALVATOR TIANO</t>
  </si>
  <si>
    <t>BMO Capital Markets</t>
  </si>
  <si>
    <t>MARK WILDE</t>
  </si>
  <si>
    <t>NEEL KUMAR</t>
  </si>
  <si>
    <t>ADAM JOSEPHSON</t>
  </si>
  <si>
    <t>SCOTT GAFFNER</t>
  </si>
  <si>
    <t>suspended coverage</t>
  </si>
  <si>
    <t>BRIAN MAGUIRE</t>
  </si>
  <si>
    <t>LARS KJELLBERG</t>
  </si>
  <si>
    <t>GABE HAJDE</t>
  </si>
  <si>
    <t>TYLER LANGTON</t>
  </si>
  <si>
    <t>underweight</t>
  </si>
  <si>
    <t>DAVID KANG</t>
  </si>
  <si>
    <t>Northland Securities Inc</t>
  </si>
  <si>
    <t>TIM SAVAGEAUX</t>
  </si>
  <si>
    <t>SIMON LEOPOLD</t>
  </si>
  <si>
    <t>strong buy</t>
  </si>
  <si>
    <t>ROD HALL</t>
  </si>
  <si>
    <t>MARK KELLEHER</t>
  </si>
  <si>
    <t>SAMIK CHATTERJEE</t>
  </si>
  <si>
    <t>ALEXANDER HENDERSON</t>
  </si>
  <si>
    <t>MICHAEL GENOVESE</t>
  </si>
  <si>
    <t>META MARSHALL</t>
  </si>
  <si>
    <t>JOHN MARCHETTI</t>
  </si>
  <si>
    <t>RICHARD SHANNON</t>
  </si>
  <si>
    <t>Piper Jaffray</t>
  </si>
  <si>
    <t>TROY JENSEN</t>
  </si>
  <si>
    <t>JUN ZHANG</t>
  </si>
  <si>
    <t>GEORGE NOTTER</t>
  </si>
  <si>
    <t>SETH SEIFMAN</t>
  </si>
  <si>
    <t>Longbow Research</t>
  </si>
  <si>
    <t>CHRISTOPHER OLIN</t>
  </si>
  <si>
    <t>RAJEEV LALWANI</t>
  </si>
  <si>
    <t>MARTIN ENGLERT</t>
  </si>
  <si>
    <t>Seaport Global Securities</t>
  </si>
  <si>
    <t>JOSH SULLIVAN</t>
  </si>
  <si>
    <t>GAUTAM KHANNA</t>
  </si>
  <si>
    <t>Melius Research LLC</t>
  </si>
  <si>
    <t>CARTER COPELAND</t>
  </si>
  <si>
    <t>CURT WOODWORTH</t>
  </si>
  <si>
    <t>ANDREW LANE</t>
  </si>
  <si>
    <t>DAVID STRAUSS</t>
  </si>
  <si>
    <t>MATTHEW KORN</t>
  </si>
  <si>
    <t>neutral/attractive</t>
  </si>
  <si>
    <t>JOHN EADE</t>
  </si>
  <si>
    <t>SANJAY SAKHRANI</t>
  </si>
  <si>
    <t>VINCENT CAINTIC</t>
  </si>
  <si>
    <t>Sandler O'Neill &amp; Partners, LP</t>
  </si>
  <si>
    <t>CHRISTOPHER DONAT</t>
  </si>
  <si>
    <t>DONALD FANDETTI</t>
  </si>
  <si>
    <t>MARK DEVRIES</t>
  </si>
  <si>
    <t>MOSHE ORENBUCH</t>
  </si>
  <si>
    <t>JOHN HECHT</t>
  </si>
  <si>
    <t>JOHN PANCARI</t>
  </si>
  <si>
    <t>in-line</t>
  </si>
  <si>
    <t>BETSY GRASECK</t>
  </si>
  <si>
    <t>Overwt/Attractive</t>
  </si>
  <si>
    <t>RYAN NASH</t>
  </si>
  <si>
    <t>RICHARD SHANE</t>
  </si>
  <si>
    <t>William Blair &amp; Co</t>
  </si>
  <si>
    <t>ROBERT NAPOLI</t>
  </si>
  <si>
    <t>Buckingham Research Group</t>
  </si>
  <si>
    <t>CHRISTOPHER BRENDLER</t>
  </si>
  <si>
    <t>JMP Securities</t>
  </si>
  <si>
    <t>DAVID SCHARF</t>
  </si>
  <si>
    <t>market outperform</t>
  </si>
  <si>
    <t>COLIN PLUNKETT</t>
  </si>
  <si>
    <t>Compass Point Research &amp; Trading LLC</t>
  </si>
  <si>
    <t>WILLIAM RYAN</t>
  </si>
  <si>
    <t>JAMES FOTHERINGHAM</t>
  </si>
  <si>
    <t>STEPHEN BIGGAR</t>
  </si>
  <si>
    <t>DOMINICK GABRIELE</t>
  </si>
  <si>
    <t>BILL CARCACHE</t>
  </si>
  <si>
    <t>CHRISTOPHER HORVERS</t>
  </si>
  <si>
    <t>Consumer Edge Research</t>
  </si>
  <si>
    <t>DAVID SCHICK</t>
  </si>
  <si>
    <t>BRIAN NAGEL</t>
  </si>
  <si>
    <t>SIMEON GUTMAN</t>
  </si>
  <si>
    <t>R SCOT CICCARELLI</t>
  </si>
  <si>
    <t>sector perform</t>
  </si>
  <si>
    <t>SETH SIGMAN</t>
  </si>
  <si>
    <t>ZACHARY FADEM</t>
  </si>
  <si>
    <t>DANIEL WEWER</t>
  </si>
  <si>
    <t>ALI FAGHRI</t>
  </si>
  <si>
    <t>Wedbush</t>
  </si>
  <si>
    <t>SETH BASHAM</t>
  </si>
  <si>
    <t>ZAIN AKBARI</t>
  </si>
  <si>
    <t>Atlantic Equities LLP</t>
  </si>
  <si>
    <t>SAM HUDSON</t>
  </si>
  <si>
    <t>DEBORAH CIERVO</t>
  </si>
  <si>
    <t>Daniel Imbro</t>
  </si>
  <si>
    <t>BRET JORDAN</t>
  </si>
  <si>
    <t>DANIEL HOFKIN</t>
  </si>
  <si>
    <t>MATTHEW MCCLINTOCK</t>
  </si>
  <si>
    <t>Wolfe Research</t>
  </si>
  <si>
    <t>CHRIS BOTTIGLIERI</t>
  </si>
  <si>
    <t>Northcoast Research</t>
  </si>
  <si>
    <t>SETH WOOLF</t>
  </si>
  <si>
    <t>VIVEK JUNEJA</t>
  </si>
  <si>
    <t>STEVEN CHUBAK</t>
  </si>
  <si>
    <t>peerperform</t>
  </si>
  <si>
    <t>Edward Jones</t>
  </si>
  <si>
    <t>KYLE SANDERS</t>
  </si>
  <si>
    <t>SUSAN ROTH KATZKE</t>
  </si>
  <si>
    <t>Keefe, Bruyette &amp; Woods</t>
  </si>
  <si>
    <t>BRIAN KLEINHANZL</t>
  </si>
  <si>
    <t>TAKAHIRO YANO</t>
  </si>
  <si>
    <t>JEFFERY HARTE</t>
  </si>
  <si>
    <t>GERARD CASSIDY</t>
  </si>
  <si>
    <t>MICHAEL MAYO</t>
  </si>
  <si>
    <t>Vining Sparks</t>
  </si>
  <si>
    <t>MARTY MOSBY</t>
  </si>
  <si>
    <t>ALEXANDER BLOSTEIN</t>
  </si>
  <si>
    <t>KENNETH USDIN</t>
  </si>
  <si>
    <t>DAVID LONG</t>
  </si>
  <si>
    <t>GLENN SCHORR</t>
  </si>
  <si>
    <t>JAMES MITCHELL</t>
  </si>
  <si>
    <t>ERIC COMPTON</t>
  </si>
  <si>
    <t>JASON GOLDBERG</t>
  </si>
  <si>
    <t>LORI WILKING-PRZEKOP</t>
  </si>
  <si>
    <t>PETER LAWSON</t>
  </si>
  <si>
    <t>Thomas Smith</t>
  </si>
  <si>
    <t>PAUL CHOI</t>
  </si>
  <si>
    <t>neutral/neutral</t>
  </si>
  <si>
    <t>EUN YANG</t>
  </si>
  <si>
    <t>VARUN KUMAR</t>
  </si>
  <si>
    <t>STEPHEN WILLEY</t>
  </si>
  <si>
    <t>MICHAEL SCHMIDT</t>
  </si>
  <si>
    <t>CHRIS SHIBUTANI</t>
  </si>
  <si>
    <t>EDWARD TENTHOFF</t>
  </si>
  <si>
    <t>ANUPAM RAMA</t>
  </si>
  <si>
    <t>CASEY LEA</t>
  </si>
  <si>
    <t>SCOTT GROUP</t>
  </si>
  <si>
    <t>FAHEEM SABEIHA</t>
  </si>
  <si>
    <t>LOGAN PURK</t>
  </si>
  <si>
    <t>SETH WEBER</t>
  </si>
  <si>
    <t>JOSEPH O'DEA</t>
  </si>
  <si>
    <t>NEIL FROHNAPPLE</t>
  </si>
  <si>
    <t>DAVID RASO</t>
  </si>
  <si>
    <t>COURTNEY YAKAVONIS</t>
  </si>
  <si>
    <t>DAVID LEIKER</t>
  </si>
  <si>
    <t>KRISTINE KUBACKI</t>
  </si>
  <si>
    <t>NOAH KAYE</t>
  </si>
  <si>
    <t>JOEL TISS</t>
  </si>
  <si>
    <t>ANN DUIGNAN</t>
  </si>
  <si>
    <t>STEPHEN VOLKMANN</t>
  </si>
  <si>
    <t>LARRY DE MARIA</t>
  </si>
  <si>
    <t>MICHAEL BAUDENDISTEL</t>
  </si>
  <si>
    <t>Loop Capital Markets</t>
  </si>
  <si>
    <t>Jeffrey Kauffman</t>
  </si>
  <si>
    <t>ANDREW CASEY</t>
  </si>
  <si>
    <t>ALEXANDER POTTER</t>
  </si>
  <si>
    <t>ROB WERTHEIMER</t>
  </si>
  <si>
    <t>First Global Stockbroking</t>
  </si>
  <si>
    <t>DEVINA MEHRA</t>
  </si>
  <si>
    <t>TIAGO FAUTH</t>
  </si>
  <si>
    <t>JESSICA FYE</t>
  </si>
  <si>
    <t>LIANA MOUSSATOS</t>
  </si>
  <si>
    <t>MICHELLE GILSON</t>
  </si>
  <si>
    <t>ALETHIA YOUNG</t>
  </si>
  <si>
    <t>ADAM WALSH</t>
  </si>
  <si>
    <t>ASHTYN EVANS</t>
  </si>
  <si>
    <t>DAMIEN CONOVER</t>
  </si>
  <si>
    <t>STEVEN SCALA</t>
  </si>
  <si>
    <t>SEAMUS FERNANDEZ</t>
  </si>
  <si>
    <t>ANDREW HEANEY</t>
  </si>
  <si>
    <t>GLEN MANNA</t>
  </si>
  <si>
    <t>ALEXANDER TWERDAHL</t>
  </si>
  <si>
    <t>BRETT RABATIN</t>
  </si>
  <si>
    <t>JOHN VINH</t>
  </si>
  <si>
    <t>TORE SVANBERG</t>
  </si>
  <si>
    <t>CRAIG HETTENBACH</t>
  </si>
  <si>
    <t>HARSH KUMAR</t>
  </si>
  <si>
    <t>BRIAN COLELLO</t>
  </si>
  <si>
    <t>CODY ACREE</t>
  </si>
  <si>
    <t>Sell/Neutral</t>
  </si>
  <si>
    <t>TRISTAN GERRA</t>
  </si>
  <si>
    <t>JOHN NELSON</t>
  </si>
  <si>
    <t>TIMOTHY REZVAN</t>
  </si>
  <si>
    <t>Tudor Pickering &amp; Co</t>
  </si>
  <si>
    <t>JEOFFREY LAMBUJON</t>
  </si>
  <si>
    <t>DAVID MEATS</t>
  </si>
  <si>
    <t>NEAL DINGMANN</t>
  </si>
  <si>
    <t>PAUL SANKEY</t>
  </si>
  <si>
    <t>PHILLIP JUNGWIRTH</t>
  </si>
  <si>
    <t>Roth Capital Partners</t>
  </si>
  <si>
    <t>JOHN WHITE</t>
  </si>
  <si>
    <t>Peters &amp; Co Ltd</t>
  </si>
  <si>
    <t>HARBIE JAWANDA</t>
  </si>
  <si>
    <t>sector outperform</t>
  </si>
  <si>
    <t>STEPHEN RICHARDSON</t>
  </si>
  <si>
    <t>Williams Capital</t>
  </si>
  <si>
    <t>GABRIELE SORBARA</t>
  </si>
  <si>
    <t>JEFF GRAMPP</t>
  </si>
  <si>
    <t>IFS Securities</t>
  </si>
  <si>
    <t>ELI KANTOR</t>
  </si>
  <si>
    <t>JOSH SILVERSTEIN</t>
  </si>
  <si>
    <t>BIJU PERINCHERIL</t>
  </si>
  <si>
    <t>Capital One Securities, Inc.</t>
  </si>
  <si>
    <t>RICHARD TULLIS</t>
  </si>
  <si>
    <t>Leo Mariani</t>
  </si>
  <si>
    <t>US Capital Advisors</t>
  </si>
  <si>
    <t>CAMERON HORWITZ</t>
  </si>
  <si>
    <t>DERRICK WHITFIELD</t>
  </si>
  <si>
    <t>MARK LEAR</t>
  </si>
  <si>
    <t>DREW VENKER</t>
  </si>
  <si>
    <t>GAIL NICHOLSON</t>
  </si>
  <si>
    <t>MIKE KELLY</t>
  </si>
  <si>
    <t>BETTY JIANG</t>
  </si>
  <si>
    <t>Imperial Capital LLC</t>
  </si>
  <si>
    <t>JASON WANGLER</t>
  </si>
  <si>
    <t>NITIN KUMAR</t>
  </si>
  <si>
    <t>JOHN FREEMAN</t>
  </si>
  <si>
    <t>JEANINE WAI</t>
  </si>
  <si>
    <t>RYAN TODD</t>
  </si>
  <si>
    <t>Johnson Rice &amp; Co</t>
  </si>
  <si>
    <t>CHARLES MEADE</t>
  </si>
  <si>
    <t>TD Securities</t>
  </si>
  <si>
    <t>JUAN JARRAH</t>
  </si>
  <si>
    <t>action list buy</t>
  </si>
  <si>
    <t>Scotia Howard Weil Inc</t>
  </si>
  <si>
    <t>PHILIP STUART</t>
  </si>
  <si>
    <t>DAVID DECKELBAUM</t>
  </si>
  <si>
    <t>KENLEY SCOTT</t>
  </si>
  <si>
    <t>MICHAEL GLICK</t>
  </si>
  <si>
    <t>Rating Suspended</t>
  </si>
  <si>
    <t>Alliance Global Partners</t>
  </si>
  <si>
    <t>JOEL MUSANTE</t>
  </si>
  <si>
    <t>BRIAN NOWAK</t>
  </si>
  <si>
    <t>HEATH TERRY</t>
  </si>
  <si>
    <t>sell/attractive</t>
  </si>
  <si>
    <t>THOMAS WHITE</t>
  </si>
  <si>
    <t>DOUGLAS ANMUTH</t>
  </si>
  <si>
    <t>KYLE EVANS</t>
  </si>
  <si>
    <t>JOHN BLACKLEDGE</t>
  </si>
  <si>
    <t>RONALD JOSEY</t>
  </si>
  <si>
    <t>STEVEN DYER</t>
  </si>
  <si>
    <t>DANIEL KURNOS</t>
  </si>
  <si>
    <t>BTIG LLC</t>
  </si>
  <si>
    <t>MARVIN FONG</t>
  </si>
  <si>
    <t>SAMEET SINHA</t>
  </si>
  <si>
    <t>MARK MAHANEY</t>
  </si>
  <si>
    <t>NAVED KHAN</t>
  </si>
  <si>
    <t>MATTHEW GILLMOR</t>
  </si>
  <si>
    <t>BRIAN TANQUILUT</t>
  </si>
  <si>
    <t>FRANK MORGAN</t>
  </si>
  <si>
    <t>SCOTT FIDEL</t>
  </si>
  <si>
    <t>SARAH JAMES</t>
  </si>
  <si>
    <t>JAKE STROLE</t>
  </si>
  <si>
    <t>JUSTIN LAKE</t>
  </si>
  <si>
    <t>ANA GUPTE</t>
  </si>
  <si>
    <t>ANN HYNES</t>
  </si>
  <si>
    <t>MATTHEW LAREW</t>
  </si>
  <si>
    <t>PETER COSTA</t>
  </si>
  <si>
    <t>DAVID MACDONALD</t>
  </si>
  <si>
    <t>Nephron Research LLC</t>
  </si>
  <si>
    <t>JOSHUA RASKIN</t>
  </si>
  <si>
    <t>STEVEN VALIQUETTE</t>
  </si>
  <si>
    <t>ZACHARY SOPCAK</t>
  </si>
  <si>
    <t>Underwt/In-Line</t>
  </si>
  <si>
    <t>STEPHEN TANAL</t>
  </si>
  <si>
    <t>neutral/cautious</t>
  </si>
  <si>
    <t>A J RICE</t>
  </si>
  <si>
    <t>GARY TAYLOR</t>
  </si>
  <si>
    <t>JOHN RANSOM</t>
  </si>
  <si>
    <t>DANE LEONE</t>
  </si>
  <si>
    <t>MATTHEW HARRISON</t>
  </si>
  <si>
    <t>Overwt/In-Line</t>
  </si>
  <si>
    <t>ANDREW BERENS</t>
  </si>
  <si>
    <t>JAY OLSON</t>
  </si>
  <si>
    <t>TYLER VAN BUREN</t>
  </si>
  <si>
    <t>DAVID BOUCHEY</t>
  </si>
  <si>
    <t>Konstantinos Aprilakis</t>
  </si>
  <si>
    <t>CHRISTOPHER HARRIS</t>
  </si>
  <si>
    <t>MICHAEL CYPRYS</t>
  </si>
  <si>
    <t>GREGGORY WARREN</t>
  </si>
  <si>
    <t>ROBERT LEE</t>
  </si>
  <si>
    <t>DANIEL FANNON</t>
  </si>
  <si>
    <t>Gabelli &amp; Co</t>
  </si>
  <si>
    <t>MACRAE SYKES</t>
  </si>
  <si>
    <t>JEREMY CAMPBELL</t>
  </si>
  <si>
    <t>CRAIG SIEGENTHALER</t>
  </si>
  <si>
    <t>KENNETH WORTHINGTON</t>
  </si>
  <si>
    <t>DANIEL SALMON</t>
  </si>
  <si>
    <t>ROBIN DIEDRICH</t>
  </si>
  <si>
    <t>TIMOTHY NOLLEN</t>
  </si>
  <si>
    <t>ALI MOGHARABI</t>
  </si>
  <si>
    <t>JULIEN ROCH</t>
  </si>
  <si>
    <t>MoffettNathanson</t>
  </si>
  <si>
    <t>MICHAEL NATHANSON</t>
  </si>
  <si>
    <t>Huber Research Partners</t>
  </si>
  <si>
    <t>CRAIG HUBER</t>
  </si>
  <si>
    <t>BENJAMIN SWINBURNE</t>
  </si>
  <si>
    <t>STEVEN CAHALL</t>
  </si>
  <si>
    <t>ALEXIA QUADRANI</t>
  </si>
  <si>
    <t>DAVID JOYCE</t>
  </si>
  <si>
    <t>HAMILTON FABER</t>
  </si>
  <si>
    <t>Redburn</t>
  </si>
  <si>
    <t>BIANCA DALLAL</t>
  </si>
  <si>
    <t>DREW BORST</t>
  </si>
  <si>
    <t>JOSHUA WILSON</t>
  </si>
  <si>
    <t>GARIK SHMOIS</t>
  </si>
  <si>
    <t>Thompson Research Group</t>
  </si>
  <si>
    <t>KATHRYN THOMPSON</t>
  </si>
  <si>
    <t>TREY GROOMS</t>
  </si>
  <si>
    <t>ADAM BAUMGARTEN</t>
  </si>
  <si>
    <t>KEVIN HOCEVAR</t>
  </si>
  <si>
    <t>PHILIP NG</t>
  </si>
  <si>
    <t>STANLEY ELLIOTT</t>
  </si>
  <si>
    <t>3 month</t>
  </si>
  <si>
    <t>Thompson, Davis &amp; Co</t>
  </si>
  <si>
    <t>DEAN KIM</t>
  </si>
  <si>
    <t>STERLING AUTY</t>
  </si>
  <si>
    <t>AARON KESSLER</t>
  </si>
  <si>
    <t>MICHAEL OLSON</t>
  </si>
  <si>
    <t>SPENSER MARSHALL</t>
  </si>
  <si>
    <t>BRENT THILL</t>
  </si>
  <si>
    <t>DEEPAK MATHIVANAN</t>
  </si>
  <si>
    <t>MARK GRANT</t>
  </si>
  <si>
    <t>MATTHEW PFAU</t>
  </si>
  <si>
    <t>BRIAN ESSEX</t>
  </si>
  <si>
    <t>YGAL AROUNIAN</t>
  </si>
  <si>
    <t>JASON HELFSTEIN</t>
  </si>
  <si>
    <t>ANDY HSIEH</t>
  </si>
  <si>
    <t>ARLINDA LEE</t>
  </si>
  <si>
    <t>DIFEI YANG</t>
  </si>
  <si>
    <t>ROBERT HAZLETT</t>
  </si>
  <si>
    <t>KAREN ANDERSEN</t>
  </si>
  <si>
    <t>DAVID STEINBERG</t>
  </si>
  <si>
    <t>JASON SEIDL</t>
  </si>
  <si>
    <t>DANIEL SHERMAN</t>
  </si>
  <si>
    <t>J BRUCE CHAN</t>
  </si>
  <si>
    <t>MATTHEW YOUNG</t>
  </si>
  <si>
    <t>BRANDON OGLENSKI</t>
  </si>
  <si>
    <t>SCOTT SCHNEEBERGER</t>
  </si>
  <si>
    <t>PATRICK BROWN</t>
  </si>
  <si>
    <t>TODD FOWLER</t>
  </si>
  <si>
    <t>FADI CHAMOUN</t>
  </si>
  <si>
    <t>RAVI SHANKER</t>
  </si>
  <si>
    <t>Underwt/Cautious</t>
  </si>
  <si>
    <t>ALLISON LANDRY</t>
  </si>
  <si>
    <t>BRIAN OSSENBECK</t>
  </si>
  <si>
    <t>BENJAMIN HARTFORD</t>
  </si>
  <si>
    <t>JACK ATKINS</t>
  </si>
  <si>
    <t>BASCOME MAJORS</t>
  </si>
  <si>
    <t>CASEY DEAK</t>
  </si>
  <si>
    <t>DAVID CAMPBELL</t>
  </si>
  <si>
    <t>SHAHRIAR POURREZA</t>
  </si>
  <si>
    <t>ALI AGHA</t>
  </si>
  <si>
    <t>STEVEN FLEISHMAN</t>
  </si>
  <si>
    <t>ANGIE STOROZYNSKI</t>
  </si>
  <si>
    <t>GREG GORDON</t>
  </si>
  <si>
    <t>TRAVIS MILLER</t>
  </si>
  <si>
    <t>MICHAEL LAPIDES</t>
  </si>
  <si>
    <t>STEPHEN BYRD</t>
  </si>
  <si>
    <t>COLLYN GILBERT</t>
  </si>
  <si>
    <t>MATTHEW BREESE</t>
  </si>
  <si>
    <t>PETER WINTER</t>
  </si>
  <si>
    <t>KEN ZERBE</t>
  </si>
  <si>
    <t>STEVEN ALEXOPOULOS</t>
  </si>
  <si>
    <t>AUSTIN NICHOLAS</t>
  </si>
  <si>
    <t>MATTHEW KEATING</t>
  </si>
  <si>
    <t>WILLIAM WALLACE</t>
  </si>
  <si>
    <t>MARK FITZGIBBON</t>
  </si>
  <si>
    <t>FIG Partners LLC</t>
  </si>
  <si>
    <t>CHRISTOPHER MARINAC</t>
  </si>
  <si>
    <t>American Capital Partners, LLC</t>
  </si>
  <si>
    <t>ANTHONY POLINI</t>
  </si>
  <si>
    <t>STEPHEN MOSS</t>
  </si>
  <si>
    <t>SCOTT VALENTIN</t>
  </si>
  <si>
    <t>MICHAEL DAHL</t>
  </si>
  <si>
    <t>SAMUEL DARKATSH</t>
  </si>
  <si>
    <t>MEGAN MCGRATH</t>
  </si>
  <si>
    <t>David MacGregor</t>
  </si>
  <si>
    <t>SUSAN MAKLARI</t>
  </si>
  <si>
    <t>ALVARO LACAYO</t>
  </si>
  <si>
    <t>MICHAEL REHAUT</t>
  </si>
  <si>
    <t>KENNETH ZENER</t>
  </si>
  <si>
    <t>Accountability Research Corp</t>
  </si>
  <si>
    <t>MARK SUAREZ</t>
  </si>
  <si>
    <t>Cross Research</t>
  </si>
  <si>
    <t>STEVEN FOX</t>
  </si>
  <si>
    <t>MARK DELANEY</t>
  </si>
  <si>
    <t>MATTHEW SHEERIN</t>
  </si>
  <si>
    <t>PAUL COSTER</t>
  </si>
  <si>
    <t>SEAN HANNAN</t>
  </si>
  <si>
    <t>GUS PAPAGEORGIOU</t>
  </si>
  <si>
    <t>STEVEN MILUNOVICH</t>
  </si>
  <si>
    <t>ADAM TINDLE</t>
  </si>
  <si>
    <t>SHAWN HARRISON</t>
  </si>
  <si>
    <t>CHARLENE LIU</t>
  </si>
  <si>
    <t>KENNETH FONG</t>
  </si>
  <si>
    <t>CICC</t>
  </si>
  <si>
    <t>SHENGYONG GOH</t>
  </si>
  <si>
    <t>DAVID BAIN</t>
  </si>
  <si>
    <t>GF Securities Co. Ltd.</t>
  </si>
  <si>
    <t>XiangYu Hu</t>
  </si>
  <si>
    <t>accumulate</t>
  </si>
  <si>
    <t>SIMON CHEUNG</t>
  </si>
  <si>
    <t>ANDREW CHUNG</t>
  </si>
  <si>
    <t>HARRY CURTIS</t>
  </si>
  <si>
    <t>JOSEPH GREFF</t>
  </si>
  <si>
    <t>PRAVEEN CHOUDHARY</t>
  </si>
  <si>
    <t>CHELSEY TAM</t>
  </si>
  <si>
    <t>JARED SHOJAIAN</t>
  </si>
  <si>
    <t>Guotai Junan</t>
  </si>
  <si>
    <t>NOAH HUDSON</t>
  </si>
  <si>
    <t>Union Gaming Research</t>
  </si>
  <si>
    <t>GRANT GOVERTSEN</t>
  </si>
  <si>
    <t>China Renaissance</t>
  </si>
  <si>
    <t>ANGELA LEE</t>
  </si>
  <si>
    <t>China Merchants Securities</t>
  </si>
  <si>
    <t>ANGELAMARIA HANLEE</t>
  </si>
  <si>
    <t>BNP Paribas Equity Research</t>
  </si>
  <si>
    <t>GABRIEL CHAN</t>
  </si>
  <si>
    <t>PAUL QUINN</t>
  </si>
  <si>
    <t>STEVEN CHERCOVER</t>
  </si>
  <si>
    <t>DARYL SWETLISHOFF</t>
  </si>
  <si>
    <t>SEAN STEUART</t>
  </si>
  <si>
    <t>MARK CONNELLY</t>
  </si>
  <si>
    <t>CIBC Capital Markets</t>
  </si>
  <si>
    <t>HAMIR PATEL</t>
  </si>
  <si>
    <t>Scotiabank</t>
  </si>
  <si>
    <t>BENOIT LAPRADE</t>
  </si>
  <si>
    <t>CHIP DILLON</t>
  </si>
  <si>
    <t>DAVID KATZ</t>
  </si>
  <si>
    <t>JOSEPH STAUFF</t>
  </si>
  <si>
    <t>CAMERON MCKNIGHT</t>
  </si>
  <si>
    <t>Telsey Advisory Group</t>
  </si>
  <si>
    <t>BRIAN MCGILL</t>
  </si>
  <si>
    <t>BARRY JONAS</t>
  </si>
  <si>
    <t>STEVEN WIECZYNSKI</t>
  </si>
  <si>
    <t>JOHN DECREE</t>
  </si>
  <si>
    <t>MIKE MALOUF</t>
  </si>
  <si>
    <t>CHAD BEYNON</t>
  </si>
  <si>
    <t>MICHAEL YEE</t>
  </si>
  <si>
    <t>CHRISTOPHER MARAI</t>
  </si>
  <si>
    <t>KENNEN MACKAY</t>
  </si>
  <si>
    <t>MATT LILLIS</t>
  </si>
  <si>
    <t>GEOFFREY MEACHAM</t>
  </si>
  <si>
    <t>DAVID BUCK</t>
  </si>
  <si>
    <t>Ladenburg Thalmann &amp; Co</t>
  </si>
  <si>
    <t>MATT KAPLAN</t>
  </si>
  <si>
    <t>CHARLES DUNCAN</t>
  </si>
  <si>
    <t>H COOLEY MAY</t>
  </si>
  <si>
    <t>Vertical Group</t>
  </si>
  <si>
    <t>HEATHER JONES</t>
  </si>
  <si>
    <t>BEN KALLO</t>
  </si>
  <si>
    <t>Monness, Crespi, Hardt &amp; Co</t>
  </si>
  <si>
    <t>CHRIS SHAW</t>
  </si>
  <si>
    <t>ERIC LARSON</t>
  </si>
  <si>
    <t>SETH GOLDSTEIN</t>
  </si>
  <si>
    <t>VINCENT ANDERSON</t>
  </si>
  <si>
    <t>KENNETH ZASLOW</t>
  </si>
  <si>
    <t>VINCENT ANDREWS</t>
  </si>
  <si>
    <t>ADAM SAMUELSON</t>
  </si>
  <si>
    <t>ROBERT MOSKOW</t>
  </si>
  <si>
    <t>PHILIPP CURRLE</t>
  </si>
  <si>
    <t>HARRY FONG</t>
  </si>
  <si>
    <t>RANDY BINNER</t>
  </si>
  <si>
    <t>BOSE GEORGE</t>
  </si>
  <si>
    <t>JACK WALSH</t>
  </si>
  <si>
    <t>DOUGLAS HARTER</t>
  </si>
  <si>
    <t>JACK MICENKO</t>
  </si>
  <si>
    <t>CHRIS GAMAITONI</t>
  </si>
  <si>
    <t>MARK DWELLE</t>
  </si>
  <si>
    <t>MARK PALMER</t>
  </si>
  <si>
    <t>MICHAEL ROSE</t>
  </si>
  <si>
    <t>Hovde Group</t>
  </si>
  <si>
    <t>WILLIAM CURTISS</t>
  </si>
  <si>
    <t>BRADY GAILEY</t>
  </si>
  <si>
    <t>KEVIN BARKER</t>
  </si>
  <si>
    <t>GARRETT HOLLAND</t>
  </si>
  <si>
    <t>BRAD MILSAPS</t>
  </si>
  <si>
    <t>CASEY HAIRE</t>
  </si>
  <si>
    <t>JENNIFER DEMBA</t>
  </si>
  <si>
    <t>TYLER STAFFORD</t>
  </si>
  <si>
    <t>JARED SHAW</t>
  </si>
  <si>
    <t>JOSEPH FELDMAN</t>
  </si>
  <si>
    <t>ADRIENNE TENNANT</t>
  </si>
  <si>
    <t>JIM CHARTIER</t>
  </si>
  <si>
    <t>JOHN KERNAN</t>
  </si>
  <si>
    <t>STEVEN FORBES</t>
  </si>
  <si>
    <t>TOM NIKIC</t>
  </si>
  <si>
    <t>ERIC TRACY</t>
  </si>
  <si>
    <t>PETER BENEDICT</t>
  </si>
  <si>
    <t>JIM DUFFY</t>
  </si>
  <si>
    <t>CHRISTOPHER GRAJA</t>
  </si>
  <si>
    <t>CHRISTOPHER SVEZIA</t>
  </si>
  <si>
    <t>no position</t>
  </si>
  <si>
    <t>SAM POSER</t>
  </si>
  <si>
    <t>JOHN TOMLINSON</t>
  </si>
  <si>
    <t>DAVID ROSS</t>
  </si>
  <si>
    <t>BRAD DELCO</t>
  </si>
  <si>
    <t>MATTHEW BROOKLIER</t>
  </si>
  <si>
    <t>KEVIN STERLING</t>
  </si>
  <si>
    <t>Overwt/Cautious</t>
  </si>
  <si>
    <t>Aegis Capital Corp.</t>
  </si>
  <si>
    <t>JEFFREY KAUFFMAN</t>
  </si>
  <si>
    <t>JOSEPH SPAK</t>
  </si>
  <si>
    <t>JAMES PICARIELLO</t>
  </si>
  <si>
    <t>GLENN CHIN</t>
  </si>
  <si>
    <t>BRIAN JOHNSON</t>
  </si>
  <si>
    <t>RYAN BRINKMAN</t>
  </si>
  <si>
    <t>ROD LACHE</t>
  </si>
  <si>
    <t>CHRISTOPHER VAN HORN</t>
  </si>
  <si>
    <t>CHRISTOPHER PRYKULL</t>
  </si>
  <si>
    <t>TYLER BATORY</t>
  </si>
  <si>
    <t>JAMES HARDIMAN</t>
  </si>
  <si>
    <t>Berenberg</t>
  </si>
  <si>
    <t>BRENNAN MATTHEWS</t>
  </si>
  <si>
    <t>MICHAEL SWARTZ</t>
  </si>
  <si>
    <t>Ryan Sundby</t>
  </si>
  <si>
    <t>BRETT ANDRESS</t>
  </si>
  <si>
    <t>IAN ZAFFINO</t>
  </si>
  <si>
    <t>TIMOTHY CONDER</t>
  </si>
  <si>
    <t>MATTHEW BROOKS</t>
  </si>
  <si>
    <t>BYRNE HOBART</t>
  </si>
  <si>
    <t>Penserra Securities</t>
  </si>
  <si>
    <t>LEE GIORDANO</t>
  </si>
  <si>
    <t>JEFFREY HUNG</t>
  </si>
  <si>
    <t>SILVAN TUERKCAN</t>
  </si>
  <si>
    <t>CHAD MESSER</t>
  </si>
  <si>
    <t>National Securities</t>
  </si>
  <si>
    <t>JONATHAN ASCHOFF</t>
  </si>
  <si>
    <t>BORIS PEAKER</t>
  </si>
  <si>
    <t>RICHARD KWAS</t>
  </si>
  <si>
    <t>NIGEL COE</t>
  </si>
  <si>
    <t>JOSHUA POKRZYWINSKI</t>
  </si>
  <si>
    <t>TIMOTHY WOJS</t>
  </si>
  <si>
    <t>DEANE DRAY</t>
  </si>
  <si>
    <t>JOHN WALSH</t>
  </si>
  <si>
    <t>ROBERT MCCARTHY</t>
  </si>
  <si>
    <t>NICHOLAS HEYMANN</t>
  </si>
  <si>
    <t>JEFFREY HAMMOND</t>
  </si>
  <si>
    <t>BRIAN BERNARD</t>
  </si>
  <si>
    <t>CHRIS DANKERT</t>
  </si>
  <si>
    <t>JULIAN MITCHELL</t>
  </si>
  <si>
    <t>JEFFREY SPRAGUE</t>
  </si>
  <si>
    <t>STEVE TUSA</t>
  </si>
  <si>
    <t>JOSEPH RITCHIE</t>
  </si>
  <si>
    <t>SCOTT DAVIS</t>
  </si>
  <si>
    <t>JOHNNY WONG</t>
  </si>
  <si>
    <t>YUE WU</t>
  </si>
  <si>
    <t>AARON JU</t>
  </si>
  <si>
    <t>Industrial Securities</t>
  </si>
  <si>
    <t>JIAN SONG</t>
  </si>
  <si>
    <t>First Shanghai Securities Ltd</t>
  </si>
  <si>
    <t>CHUCK LI</t>
  </si>
  <si>
    <t>SHENG ZHONG</t>
  </si>
  <si>
    <t>Equalwt/Attractive</t>
  </si>
  <si>
    <t>JENNY TSAI</t>
  </si>
  <si>
    <t>CHRISTINE CHO</t>
  </si>
  <si>
    <t>Nomura</t>
  </si>
  <si>
    <t>ANDREW ORCHARD</t>
  </si>
  <si>
    <t>BOCOM International Holdings</t>
  </si>
  <si>
    <t>CONNIE GU</t>
  </si>
  <si>
    <t>THOMAS CHONG</t>
  </si>
  <si>
    <t>John Wang</t>
  </si>
  <si>
    <t>Bank of China International</t>
  </si>
  <si>
    <t>TINA LI</t>
  </si>
  <si>
    <t>CIMB</t>
  </si>
  <si>
    <t>Lei Yang</t>
  </si>
  <si>
    <t>add</t>
  </si>
  <si>
    <t>YAFEI OU</t>
  </si>
  <si>
    <t>JOHN CHOI</t>
  </si>
  <si>
    <t>UOB Kay Hian</t>
  </si>
  <si>
    <t>JULIA PAN</t>
  </si>
  <si>
    <t>FAWNE JIANG</t>
  </si>
  <si>
    <t>CCB International Securities Ltd</t>
  </si>
  <si>
    <t>ERIC QIU</t>
  </si>
  <si>
    <t>Haitong International</t>
  </si>
  <si>
    <t>MAGGIE ZHENG</t>
  </si>
  <si>
    <t>NICKY GE NAN</t>
  </si>
  <si>
    <t>LEON CHIK</t>
  </si>
  <si>
    <t>JIN YOON</t>
  </si>
  <si>
    <t>DBS Bank</t>
  </si>
  <si>
    <t>Manyi Lu</t>
  </si>
  <si>
    <t>TH Capital LLC</t>
  </si>
  <si>
    <t>TIAN HOU</t>
  </si>
  <si>
    <t>Blue Lotus Capital Advisors Ltd.</t>
  </si>
  <si>
    <t>ERIC WEN</t>
  </si>
  <si>
    <t>Sinolink Securities Co Ltd</t>
  </si>
  <si>
    <t>JINGCAO WU</t>
  </si>
  <si>
    <t>HENRY GUO</t>
  </si>
  <si>
    <t>DEREK HIGA</t>
  </si>
  <si>
    <t>YA JIANG</t>
  </si>
  <si>
    <t>BRIAN KLOCK</t>
  </si>
  <si>
    <t>LANA CHAN</t>
  </si>
  <si>
    <t>TERRY MCEVOY</t>
  </si>
  <si>
    <t>DAVID KONRAD</t>
  </si>
  <si>
    <t>STEPHEN SCOUTEN</t>
  </si>
  <si>
    <t>DAVID GEORGE</t>
  </si>
  <si>
    <t>BRIAN YARBROUGH</t>
  </si>
  <si>
    <t>ANDREW BARISH</t>
  </si>
  <si>
    <t>JOHN STASZAK</t>
  </si>
  <si>
    <t>JOHN IVANKOE</t>
  </si>
  <si>
    <t>CHRISTOPHER O'CULL</t>
  </si>
  <si>
    <t>ANDREW STRELZIK</t>
  </si>
  <si>
    <t>JOHN GLASS</t>
  </si>
  <si>
    <t>DAVID TARANTINO</t>
  </si>
  <si>
    <t>ERIC GONZALEZ</t>
  </si>
  <si>
    <t>BRIAN BITTNER</t>
  </si>
  <si>
    <t>JON TOWER</t>
  </si>
  <si>
    <t>Gordon Haskett</t>
  </si>
  <si>
    <t>JEFFREY FARMER</t>
  </si>
  <si>
    <t>ANDREW CHARLES</t>
  </si>
  <si>
    <t>ALTON STUMP</t>
  </si>
  <si>
    <t>PETER SALEH</t>
  </si>
  <si>
    <t>JEFFREY BERNSTEIN</t>
  </si>
  <si>
    <t>JEREMY SCOTT</t>
  </si>
  <si>
    <t>KAREN HOLTHOUSE</t>
  </si>
  <si>
    <t>TROY LI</t>
  </si>
  <si>
    <t>WhiteSand Research LLC</t>
  </si>
  <si>
    <t>DAN PERLIN</t>
  </si>
  <si>
    <t>DAVID KONING</t>
  </si>
  <si>
    <t>JOSEPH FORESI</t>
  </si>
  <si>
    <t>MOSHE KATRI</t>
  </si>
  <si>
    <t>JOSH OLSON</t>
  </si>
  <si>
    <t>Societe Generale</t>
  </si>
  <si>
    <t>RICHARD NGUYEN</t>
  </si>
  <si>
    <t>ANDREW LANGE</t>
  </si>
  <si>
    <t>ASHWIN MEHTA</t>
  </si>
  <si>
    <t>TIEN-TSIN HUANG</t>
  </si>
  <si>
    <t>JOSEPH VAFI</t>
  </si>
  <si>
    <t>BRYAN BERGIN</t>
  </si>
  <si>
    <t>LISA ELLIS</t>
  </si>
  <si>
    <t>KEITH BACHMAN</t>
  </si>
  <si>
    <t>CHARLES BRENNAN</t>
  </si>
  <si>
    <t>FRANK ATKINS</t>
  </si>
  <si>
    <t>SURINDER THIND</t>
  </si>
  <si>
    <t>MAYANK TANDON</t>
  </si>
  <si>
    <t>MAGGIE NOLAN</t>
  </si>
  <si>
    <t>ARVIND RAMNANI</t>
  </si>
  <si>
    <t>DAVID TOGUT</t>
  </si>
  <si>
    <t>GEORGIOS KERTSOS</t>
  </si>
  <si>
    <t>GLENN GREENE</t>
  </si>
  <si>
    <t>EDWARD CASO</t>
  </si>
  <si>
    <t>JAMIE FRIEDMAN</t>
  </si>
  <si>
    <t>DARRIN PELLER</t>
  </si>
  <si>
    <t>HSBC</t>
  </si>
  <si>
    <t>YOGESH AGGARWAL</t>
  </si>
  <si>
    <t>JAMES SCHNEIDER</t>
  </si>
  <si>
    <t>SHEILA KAHYAOGLU</t>
  </si>
  <si>
    <t>ROBERT STALLARD</t>
  </si>
  <si>
    <t>RICHARD SAFRAN</t>
  </si>
  <si>
    <t>JEFF WINDAU</t>
  </si>
  <si>
    <t>JOSEPH DENARDI</t>
  </si>
  <si>
    <t>HUNTER KEAY</t>
  </si>
  <si>
    <t>CHRIS HIGGINS</t>
  </si>
  <si>
    <t>PETER ARMENT</t>
  </si>
  <si>
    <t>CHARLES MINERVINO</t>
  </si>
  <si>
    <t>Alembic Global Advisors</t>
  </si>
  <si>
    <t>PETER SKIBITSKI</t>
  </si>
  <si>
    <t>ROBERT CZERWENSKY</t>
  </si>
  <si>
    <t>NOAH POPONAK</t>
  </si>
  <si>
    <t>ANDREW GOLLAN</t>
  </si>
  <si>
    <t>CAI VON RUMOHR</t>
  </si>
  <si>
    <t>ROBERT SPINGARN</t>
  </si>
  <si>
    <t>FREDERICK SCHULTZ</t>
  </si>
  <si>
    <t>RICHARD VALERA</t>
  </si>
  <si>
    <t>WILLIAM POWER</t>
  </si>
  <si>
    <t>DMITRY NETIS</t>
  </si>
  <si>
    <t>SHAUL EYAL</t>
  </si>
  <si>
    <t>TIMOTHY KLASELL</t>
  </si>
  <si>
    <t>RAIMO LENSCHOW</t>
  </si>
  <si>
    <t>MATTHEW HEDBERG</t>
  </si>
  <si>
    <t>ALEX KURTZ</t>
  </si>
  <si>
    <t>ALEX ZUKIN</t>
  </si>
  <si>
    <t>CORNELIO ASH</t>
  </si>
  <si>
    <t>undervalued</t>
  </si>
  <si>
    <t>BEN BIENVENU</t>
  </si>
  <si>
    <t>ANDREW WOLF</t>
  </si>
  <si>
    <t>ROBERT SUMMERS</t>
  </si>
  <si>
    <t>KEN GOLDMAN</t>
  </si>
  <si>
    <t>EDWARD KELLY</t>
  </si>
  <si>
    <t>CHARLES CERANKOSKY</t>
  </si>
  <si>
    <t>CHRISTOPHER MANDEVILLE</t>
  </si>
  <si>
    <t>KELLY BANIA</t>
  </si>
  <si>
    <t>JOHN HEINBOCKEL</t>
  </si>
  <si>
    <t>KAREN SHORT</t>
  </si>
  <si>
    <t>SCOTT MUSHKIN</t>
  </si>
  <si>
    <t>JUDAH FROMMER</t>
  </si>
  <si>
    <t>VINCENT SINISI</t>
  </si>
  <si>
    <t>PATRICIA BAKER</t>
  </si>
  <si>
    <t>Pivotal Research Group LLC</t>
  </si>
  <si>
    <t>AJAY JAIN</t>
  </si>
  <si>
    <t>RUPESH PARIKH</t>
  </si>
  <si>
    <t>MATTHEW GOODMAN</t>
  </si>
  <si>
    <t>PATRICK DIEDRICKSON</t>
  </si>
  <si>
    <t>Jeffrey Garro</t>
  </si>
  <si>
    <t>SEAN DODGE</t>
  </si>
  <si>
    <t>STEVEN HALPER</t>
  </si>
  <si>
    <t>ERIC PERCHER</t>
  </si>
  <si>
    <t>RICHARD CLOSE</t>
  </si>
  <si>
    <t>CHARLES RHYEE</t>
  </si>
  <si>
    <t>ROBERT JONES</t>
  </si>
  <si>
    <t>MOHAN NAIDU</t>
  </si>
  <si>
    <t>DAVID LARSEN</t>
  </si>
  <si>
    <t>JAMIE STOCKTON</t>
  </si>
  <si>
    <t>DONALD HOOKER</t>
  </si>
  <si>
    <t>ALEXANDER DRAPER</t>
  </si>
  <si>
    <t>ROSS MUKEN</t>
  </si>
  <si>
    <t>VISHNU LEKRAJ</t>
  </si>
  <si>
    <t>ANNE SAMUEL</t>
  </si>
  <si>
    <t>Dougherty &amp; Company LLC</t>
  </si>
  <si>
    <t>EUGENE MANNHEIMER</t>
  </si>
  <si>
    <t>JASPER HELLWEG</t>
  </si>
  <si>
    <t>SEAN WIELAND</t>
  </si>
  <si>
    <t>RICKY GOLDWASSER</t>
  </si>
  <si>
    <t>TIMOTHY HORAN</t>
  </si>
  <si>
    <t>KEITH WEISS</t>
  </si>
  <si>
    <t>GREG MILLER</t>
  </si>
  <si>
    <t>BRANDON NISPEL</t>
  </si>
  <si>
    <t>MICHAEL TURITS</t>
  </si>
  <si>
    <t>ROBERT GUTMAN</t>
  </si>
  <si>
    <t>JEFF VAN RHEE</t>
  </si>
  <si>
    <t>JEFFREY KVAAL</t>
  </si>
  <si>
    <t>BRAD ZELNICK</t>
  </si>
  <si>
    <t>JAMES BREEN</t>
  </si>
  <si>
    <t>COLBY SYNESAEL</t>
  </si>
  <si>
    <t>MATTHEW DOLGIN</t>
  </si>
  <si>
    <t>JAMES FISH</t>
  </si>
  <si>
    <t>ROB SANDERSON</t>
  </si>
  <si>
    <t>HEATHER BELLINI</t>
  </si>
  <si>
    <t>GREG MCDOWELL</t>
  </si>
  <si>
    <t>AKSHAY JAGDALE</t>
  </si>
  <si>
    <t>REBECCA SCHEUNEMAN</t>
  </si>
  <si>
    <t>MICHAEL LAVERY</t>
  </si>
  <si>
    <t>BENJAMIN M THEURER</t>
  </si>
  <si>
    <t>TIMOTHY RAMEY</t>
  </si>
  <si>
    <t>BRIAN HOLLAND</t>
  </si>
  <si>
    <t>SAMEER PANJWANI</t>
  </si>
  <si>
    <t>GABRIEL DAOUD JR</t>
  </si>
  <si>
    <t>Coker &amp; Palmer</t>
  </si>
  <si>
    <t>NOEL PARKS</t>
  </si>
  <si>
    <t>IRENE HAAS</t>
  </si>
  <si>
    <t>BRAD HEFFERN</t>
  </si>
  <si>
    <t>PHILLIPS JOHNSTON</t>
  </si>
  <si>
    <t>RONALD E MILLS</t>
  </si>
  <si>
    <t>KASHY HARRISON</t>
  </si>
  <si>
    <t>WILLIAM THOMPSON</t>
  </si>
  <si>
    <t>REHAN RASHID</t>
  </si>
  <si>
    <t>focus list</t>
  </si>
  <si>
    <t>RANDALL STANICKY</t>
  </si>
  <si>
    <t>AMI FADIA</t>
  </si>
  <si>
    <t>ELLIOT WILBUR</t>
  </si>
  <si>
    <t>MICHAEL WATERHOUSE</t>
  </si>
  <si>
    <t>LOUISE CHEN</t>
  </si>
  <si>
    <t>DAVID MARIS</t>
  </si>
  <si>
    <t>IRINA KOFFLER</t>
  </si>
  <si>
    <t>KEN CACCIATORE</t>
  </si>
  <si>
    <t>GARY NACHMAN</t>
  </si>
  <si>
    <t>DAVID RISINGER</t>
  </si>
  <si>
    <t>CHRISTOPHER SCHOTT</t>
  </si>
  <si>
    <t>UMER RAFFAT</t>
  </si>
  <si>
    <t>TIM CHIANG</t>
  </si>
  <si>
    <t>E ROBINSON</t>
  </si>
  <si>
    <t>Shore Capital Stockbrokers</t>
  </si>
  <si>
    <t>TARA RAVEENDRAN</t>
  </si>
  <si>
    <t>corporate</t>
  </si>
  <si>
    <t>ADNAN BUTT</t>
  </si>
  <si>
    <t>Mayank Mamtani</t>
  </si>
  <si>
    <t>BIREN AMIN</t>
  </si>
  <si>
    <t>AKASH TEWARI</t>
  </si>
  <si>
    <t>CARTER DRISCOLL</t>
  </si>
  <si>
    <t>AMIT DAYAL</t>
  </si>
  <si>
    <t>STEPHEN EAST</t>
  </si>
  <si>
    <t>CARL REICHARDT</t>
  </si>
  <si>
    <t>STEPHEN KIM</t>
  </si>
  <si>
    <t>MATTHEW BOULEY</t>
  </si>
  <si>
    <t>HAENDEL ST. JUSTE</t>
  </si>
  <si>
    <t>JAY MCCANLESS</t>
  </si>
  <si>
    <t>PETER MARTIN</t>
  </si>
  <si>
    <t>BUCK HORNE</t>
  </si>
  <si>
    <t>JADE RAHMANI</t>
  </si>
  <si>
    <t>STEVE BLITZ</t>
  </si>
  <si>
    <t>MARK ALTSCHWAGER</t>
  </si>
  <si>
    <t>short</t>
  </si>
  <si>
    <t>ROXANNE MEYER</t>
  </si>
  <si>
    <t>DANA TELSEY</t>
  </si>
  <si>
    <t>SUSAN ANDERSON</t>
  </si>
  <si>
    <t>KIMBERLY GREENBERGER</t>
  </si>
  <si>
    <t>ALEXANDRA WALVIS</t>
  </si>
  <si>
    <t>KATE FITZSIMONS</t>
  </si>
  <si>
    <t>RANDAL KONIK</t>
  </si>
  <si>
    <t>EDWARD YRUMA</t>
  </si>
  <si>
    <t>CHETHAN MALLELA</t>
  </si>
  <si>
    <t>IKE BORUCHOW</t>
  </si>
  <si>
    <t>OLIVER CHEN</t>
  </si>
  <si>
    <t>JOHN MORRIS</t>
  </si>
  <si>
    <t>JENNIFER REDDING</t>
  </si>
  <si>
    <t>MICHAEL BINETTI</t>
  </si>
  <si>
    <t>MATTHEW BOSS</t>
  </si>
  <si>
    <t>LAURA CHAMPINE</t>
  </si>
  <si>
    <t>ROBERT DRBUL</t>
  </si>
  <si>
    <t>JAIME KATZ</t>
  </si>
  <si>
    <t>DANIELA NEDIALKOVA</t>
  </si>
  <si>
    <t>RYAN KRUEGER</t>
  </si>
  <si>
    <t>JIMMY BHULLAR</t>
  </si>
  <si>
    <t>JOHN KREGER</t>
  </si>
  <si>
    <t>KEVIN KEDRA</t>
  </si>
  <si>
    <t>DEBBIE WANG</t>
  </si>
  <si>
    <t>ERIN WILSON WRIGHT</t>
  </si>
  <si>
    <t>JONATHAN BLOCK</t>
  </si>
  <si>
    <t>KEVIN ELLICH</t>
  </si>
  <si>
    <t>ALEX ARFAEI</t>
  </si>
  <si>
    <t>LINDA BOLTON WEISER</t>
  </si>
  <si>
    <t>Sidoti &amp; Company LLC</t>
  </si>
  <si>
    <t>FRANK CAMMA</t>
  </si>
  <si>
    <t>ALEX FUHRMAN</t>
  </si>
  <si>
    <t>CHRISTINA BRATHWAITE</t>
  </si>
  <si>
    <t>JASON ENGLISH</t>
  </si>
  <si>
    <t>KARA ANDERSON</t>
  </si>
  <si>
    <t>TRISTAN D'ABOVILLE</t>
  </si>
  <si>
    <t>MATTHEW PORTILLO</t>
  </si>
  <si>
    <t>PAUL GRIGEL</t>
  </si>
  <si>
    <t>John Gerdes</t>
  </si>
  <si>
    <t>SCOTT HANOLD</t>
  </si>
  <si>
    <t>MICHAEL SCHMITZ</t>
  </si>
  <si>
    <t>ARUN JAYARAM</t>
  </si>
  <si>
    <t>WILLIAM FEATHERSTON</t>
  </si>
  <si>
    <t>BRIAN SINGER</t>
  </si>
  <si>
    <t>MUFG Securities Americas, Inc</t>
  </si>
  <si>
    <t>MICHAEL MCALLISTER</t>
  </si>
  <si>
    <t>PETER KISSEL</t>
  </si>
  <si>
    <t>CAROLINE LEVY</t>
  </si>
  <si>
    <t>ROBERT OTTENSTEIN</t>
  </si>
  <si>
    <t>BRETT COOPER</t>
  </si>
  <si>
    <t>LAURENT GRANDET</t>
  </si>
  <si>
    <t>EDWARD MUNDY</t>
  </si>
  <si>
    <t>DAVID COLEMAN</t>
  </si>
  <si>
    <t>JARED DINGES</t>
  </si>
  <si>
    <t>PHILIP GORHAM</t>
  </si>
  <si>
    <t>MANAV GUPTA</t>
  </si>
  <si>
    <t>GMP</t>
  </si>
  <si>
    <t>MICHAEL DUNN</t>
  </si>
  <si>
    <t>MATTHEW MURPHY</t>
  </si>
  <si>
    <t>JENNIFER ROWLAND</t>
  </si>
  <si>
    <t>TYLER REARDON</t>
  </si>
  <si>
    <t>JASON BOUVIER</t>
  </si>
  <si>
    <t>National Bank Financial</t>
  </si>
  <si>
    <t>TRAVIS WOOD</t>
  </si>
  <si>
    <t>Cormark Securities Inc.</t>
  </si>
  <si>
    <t>AMIR ARIF</t>
  </si>
  <si>
    <t>RANDY OLLENBERGER</t>
  </si>
  <si>
    <t>BRIAN BAGNELL</t>
  </si>
  <si>
    <t>Veritas Investment Research Co</t>
  </si>
  <si>
    <t>JEFFREY CRAIG</t>
  </si>
  <si>
    <t>JOE GEMINO</t>
  </si>
  <si>
    <t>HARSHIT GUPTA</t>
  </si>
  <si>
    <t>PAUL CHENG</t>
  </si>
  <si>
    <t>BENNY WONG</t>
  </si>
  <si>
    <t>GREG PARDY</t>
  </si>
  <si>
    <t>PHIL GRESH</t>
  </si>
  <si>
    <t>CHRIS COX</t>
  </si>
  <si>
    <t>JON MORRISON</t>
  </si>
  <si>
    <t>Desjardins Securities</t>
  </si>
  <si>
    <t>JUSTIN BOUCHARD</t>
  </si>
  <si>
    <t>Eight Capital</t>
  </si>
  <si>
    <t>PHIL SKOLNICK</t>
  </si>
  <si>
    <t>MENNO HULSHOF</t>
  </si>
  <si>
    <t>ROGER READ</t>
  </si>
  <si>
    <t>AltaCorp Capital Inc.</t>
  </si>
  <si>
    <t>NICHOLAS LUPICK</t>
  </si>
  <si>
    <t>DENNIS FONG</t>
  </si>
  <si>
    <t>NEIL MEHTA</t>
  </si>
  <si>
    <t>ANTHONY CHUKUMBA</t>
  </si>
  <si>
    <t>CHUCK GROM</t>
  </si>
  <si>
    <t>Buy/Cautious</t>
  </si>
  <si>
    <t>BRADLEY THOMAS</t>
  </si>
  <si>
    <t>PETER KEITH</t>
  </si>
  <si>
    <t>JUSTIN PATTERSON</t>
  </si>
  <si>
    <t>SCOTT DEVITT</t>
  </si>
  <si>
    <t>KEVIN KOPELMAN</t>
  </si>
  <si>
    <t>DAN WASIOLEK</t>
  </si>
  <si>
    <t>ANTHONY DICLEMENTE</t>
  </si>
  <si>
    <t>STEPHEN JU</t>
  </si>
  <si>
    <t>LAURA MARTIN</t>
  </si>
  <si>
    <t>JED KELLY</t>
  </si>
  <si>
    <t>JAMES LEE</t>
  </si>
  <si>
    <t>ROBERT COOLBRITH</t>
  </si>
  <si>
    <t>JAKE FULLER</t>
  </si>
  <si>
    <t>SHYAM PATIL</t>
  </si>
  <si>
    <t>JAMES CORDWELL</t>
  </si>
  <si>
    <t>Millman Research Associates</t>
  </si>
  <si>
    <t>MICHAEL MILLMAN</t>
  </si>
  <si>
    <t>Ascendiant Capital Markets</t>
  </si>
  <si>
    <t>EDWARD WOO</t>
  </si>
  <si>
    <t>ALEX BRIGNALL</t>
  </si>
  <si>
    <t>Miller Tabak + Co., LLC</t>
  </si>
  <si>
    <t>MANISH HEMRAJANI</t>
  </si>
  <si>
    <t>DAVID LEWIS</t>
  </si>
  <si>
    <t>RICHARD NEWITTER</t>
  </si>
  <si>
    <t>LAWRENCE BIEGELSEN</t>
  </si>
  <si>
    <t>JP MCKIM</t>
  </si>
  <si>
    <t>JASON MILLS</t>
  </si>
  <si>
    <t>LAWRENCE KEUSCH</t>
  </si>
  <si>
    <t>VIJAY KUMAR</t>
  </si>
  <si>
    <t>BRANDON HENRY</t>
  </si>
  <si>
    <t>CRAIG BIJOU</t>
  </si>
  <si>
    <t>ALEX MOROZOV</t>
  </si>
  <si>
    <t>ISAAC RO</t>
  </si>
  <si>
    <t>TYCHO PETERSON</t>
  </si>
  <si>
    <t>FREDERICK WISE</t>
  </si>
  <si>
    <t>SEAN LAVIN</t>
  </si>
  <si>
    <t>RAJAN GUPTA</t>
  </si>
  <si>
    <t>SURAJ KALIA</t>
  </si>
  <si>
    <t>First Analysis Corp</t>
  </si>
  <si>
    <t>TRACY MARSHBANKS</t>
  </si>
  <si>
    <t>KYLE VOIGT</t>
  </si>
  <si>
    <t>MICHAEL WONG</t>
  </si>
  <si>
    <t>WILLIAM NANCE</t>
  </si>
  <si>
    <t>RICHARD REPETTO</t>
  </si>
  <si>
    <t>DEVIN RYAN</t>
  </si>
  <si>
    <t>CHRISTOPHER ALLEN</t>
  </si>
  <si>
    <t>PATRICK O'SHAUGHNESSY</t>
  </si>
  <si>
    <t>CHRISTOPHER SHUTLER</t>
  </si>
  <si>
    <t>Odeon Capital Group LLC</t>
  </si>
  <si>
    <t>ANDREW GADLIN</t>
  </si>
  <si>
    <t>Underwt/Attractive</t>
  </si>
  <si>
    <t>HOLLY STEWART</t>
  </si>
  <si>
    <t>BRIAN VELIE</t>
  </si>
  <si>
    <t>JANE TROTSENKO</t>
  </si>
  <si>
    <t>AARON BILKOSKI</t>
  </si>
  <si>
    <t>SUBASH CHANDRA</t>
  </si>
  <si>
    <t>JEFFREY STAFFORD</t>
  </si>
  <si>
    <t>WELLES FITZPATRICK</t>
  </si>
  <si>
    <t>Century Financial Brokers</t>
  </si>
  <si>
    <t>ARUN JOHN</t>
  </si>
  <si>
    <t>KAHORI TAMADA</t>
  </si>
  <si>
    <t>top pick</t>
  </si>
  <si>
    <t>KATHRYN HUBERTY</t>
  </si>
  <si>
    <t>MATT SUMMERVILLE</t>
  </si>
  <si>
    <t>KARTIK MEHTA</t>
  </si>
  <si>
    <t>JOHN T WILLIAMS</t>
  </si>
  <si>
    <t>MEGHNA LADHA</t>
  </si>
  <si>
    <t>ROB OLIVER</t>
  </si>
  <si>
    <t>STEWART MATERNE</t>
  </si>
  <si>
    <t>JASON ADER</t>
  </si>
  <si>
    <t>JOHN DIFUCCI</t>
  </si>
  <si>
    <t>DANIEL IVES</t>
  </si>
  <si>
    <t>BRAD REBACK</t>
  </si>
  <si>
    <t>ITTAI KIDRON</t>
  </si>
  <si>
    <t>PHILIP WINSLOW</t>
  </si>
  <si>
    <t>JOEL FISHBEIN</t>
  </si>
  <si>
    <t>ALEXANDER SLAGLE</t>
  </si>
  <si>
    <t>WILL SLABAUGH</t>
  </si>
  <si>
    <t>FOTIS GIANNAKOULIS</t>
  </si>
  <si>
    <t>JONATHAN CHAPPELL</t>
  </si>
  <si>
    <t>LIAM BURKE</t>
  </si>
  <si>
    <t>NOAH PARQUETTE</t>
  </si>
  <si>
    <t>RANDY GIVEANS</t>
  </si>
  <si>
    <t>BEN NOLAN</t>
  </si>
  <si>
    <t>Fearnley Securities</t>
  </si>
  <si>
    <t>PEDER JARLSBY</t>
  </si>
  <si>
    <t>MAGNUS FYHR</t>
  </si>
  <si>
    <t>GREGORY LEWIS</t>
  </si>
  <si>
    <t>Arctic Securities ASA</t>
  </si>
  <si>
    <t>JO RINGHEIM</t>
  </si>
  <si>
    <t>Pareto Securities</t>
  </si>
  <si>
    <t>EIRIK HAAVALDSEN</t>
  </si>
  <si>
    <t>6 month</t>
  </si>
  <si>
    <t>DNB Markets</t>
  </si>
  <si>
    <t>NICOLAY DYVIK</t>
  </si>
  <si>
    <t>Clarksons Platou Securities AS</t>
  </si>
  <si>
    <t>FRODE MORKEDAL</t>
  </si>
  <si>
    <t>DAVID GROSSMAN</t>
  </si>
  <si>
    <t>Nirmal Bang Institutional Equities</t>
  </si>
  <si>
    <t>GIRISH PAI</t>
  </si>
  <si>
    <t>ANTHONY PAOLONE</t>
  </si>
  <si>
    <t>MIKE GRONDAHL</t>
  </si>
  <si>
    <t>AARON HECHT</t>
  </si>
  <si>
    <t>FREDERICK SMALL</t>
  </si>
  <si>
    <t>RYAN THOMPSON</t>
  </si>
  <si>
    <t>OVAIS HABIB</t>
  </si>
  <si>
    <t>DANIEL EARLE</t>
  </si>
  <si>
    <t>DON DEMARCO</t>
  </si>
  <si>
    <t>RICHARD GRAY</t>
  </si>
  <si>
    <t>JAKE SEKELSKY</t>
  </si>
  <si>
    <t>HEIKO IHLE</t>
  </si>
  <si>
    <t>Echelon Wealth Partners Inc</t>
  </si>
  <si>
    <t>GABRIEL GONZALEZ</t>
  </si>
  <si>
    <t>MICHAEL NG</t>
  </si>
  <si>
    <t>YOUSSEF SQUALI</t>
  </si>
  <si>
    <t>BENJAMIN SCHACHTER</t>
  </si>
  <si>
    <t>JONATHAN KEES</t>
  </si>
  <si>
    <t>VICTOR ANTHONY</t>
  </si>
  <si>
    <t>MARK KELLEY</t>
  </si>
  <si>
    <t>ROSS SANDLER</t>
  </si>
  <si>
    <t>BRANDON ROSS</t>
  </si>
  <si>
    <t>MICHAEL SCIALLA</t>
  </si>
  <si>
    <t>BRITTANY WEISSMAN</t>
  </si>
  <si>
    <t>JONATHAN FEENEY</t>
  </si>
  <si>
    <t>CHRISTOPHER GROWE</t>
  </si>
  <si>
    <t>JAMES TARGETT</t>
  </si>
  <si>
    <t>DARA MOHSENIAN</t>
  </si>
  <si>
    <t>JOHN BAUMGARTNER</t>
  </si>
  <si>
    <t>ANDREW LAZAR</t>
  </si>
  <si>
    <t>SRIRAM GURIJALA</t>
  </si>
  <si>
    <t>ERIN LASH</t>
  </si>
  <si>
    <t>STEPHAN LINGNAU</t>
  </si>
  <si>
    <t>CHERILYN RADBOURNE</t>
  </si>
  <si>
    <t>KONARK GUPTA</t>
  </si>
  <si>
    <t>BENOIT POIRIER</t>
  </si>
  <si>
    <t>WALTER SPRACKLIN</t>
  </si>
  <si>
    <t>STEVEN HANSEN</t>
  </si>
  <si>
    <t>TURAN QUETTAWALA</t>
  </si>
  <si>
    <t>KEVIN CHIANG</t>
  </si>
  <si>
    <t>DAN FONG</t>
  </si>
  <si>
    <t>JUSTIN LONG</t>
  </si>
  <si>
    <t>RICK PATERSON</t>
  </si>
  <si>
    <t>MARK LEVIN</t>
  </si>
  <si>
    <t>CAMERON DOERKSEN</t>
  </si>
  <si>
    <t>STEVEN KWOK</t>
  </si>
  <si>
    <t>JOHN ROWAN</t>
  </si>
  <si>
    <t>GIULIANO BOLOGNA</t>
  </si>
  <si>
    <t>ANDREW KLIGERMAN</t>
  </si>
  <si>
    <t>C GREGORY PETERS</t>
  </si>
  <si>
    <t>JOHN BARNIDGE</t>
  </si>
  <si>
    <t>NIGEL DALLY</t>
  </si>
  <si>
    <t>MARK HUGHES</t>
  </si>
  <si>
    <t>LARRY GREENBERG</t>
  </si>
  <si>
    <t>THOMAS GALLAGHER</t>
  </si>
  <si>
    <t>JAY GELB</t>
  </si>
  <si>
    <t>ALEX SCOTT</t>
  </si>
  <si>
    <t>LAUREN LIEBERMAN</t>
  </si>
  <si>
    <t>NIK MODI</t>
  </si>
  <si>
    <t>STEPHANIE WISSINK</t>
  </si>
  <si>
    <t>MARK ASTRACHAN</t>
  </si>
  <si>
    <t>DERYA GUZEL</t>
  </si>
  <si>
    <t>CHARLIE ANDERSON</t>
  </si>
  <si>
    <t>NIKOLAY TODOROV</t>
  </si>
  <si>
    <t>YUUJI ANDERSON</t>
  </si>
  <si>
    <t>GORDON DOUTHAT</t>
  </si>
  <si>
    <t>LENNY RAYMOND</t>
  </si>
  <si>
    <t>TOM HAYES</t>
  </si>
  <si>
    <t>JUSTIN BERGNER</t>
  </si>
  <si>
    <t>ROBERT BARRY</t>
  </si>
  <si>
    <t>MICHAEL WOOD</t>
  </si>
  <si>
    <t>NADJA HEINI</t>
  </si>
  <si>
    <t>KENNETH HILL</t>
  </si>
  <si>
    <t>CHRIS TURNER</t>
  </si>
  <si>
    <t>NICHOLAS WATTS</t>
  </si>
  <si>
    <t>SONIA VORA</t>
  </si>
  <si>
    <t>KEVIN GRUNDY</t>
  </si>
  <si>
    <t>BONNIE HERZOG</t>
  </si>
  <si>
    <t>VIVIEN AZER</t>
  </si>
  <si>
    <t>WILLIAM CHAPPELL</t>
  </si>
  <si>
    <t>AMIT SHARMA</t>
  </si>
  <si>
    <t>ANDREA TEIXEIRA</t>
  </si>
  <si>
    <t>JUDY HONG</t>
  </si>
  <si>
    <t>STEPHANIE WAKEHAM</t>
  </si>
  <si>
    <t>RICK PATEL</t>
  </si>
  <si>
    <t>DYLAN CARDEN</t>
  </si>
  <si>
    <t>ERINN MURPHY</t>
  </si>
  <si>
    <t>MATTHEW JACOB</t>
  </si>
  <si>
    <t>ERWAN RAMBOURG</t>
  </si>
  <si>
    <t>Value Investment Principals</t>
  </si>
  <si>
    <t>VIJAY LOHIA</t>
  </si>
  <si>
    <t>RICK SNYDER</t>
  </si>
  <si>
    <t>RICHARD HILGERT</t>
  </si>
  <si>
    <t>ALEX POON</t>
  </si>
  <si>
    <t>ALEX YAO</t>
  </si>
  <si>
    <t>CARLTON LAI</t>
  </si>
  <si>
    <t>PETTER WANG</t>
  </si>
  <si>
    <t>SWS Research</t>
  </si>
  <si>
    <t>Alicia Fu</t>
  </si>
  <si>
    <t>Guoyuan Securities (HK) Ltd</t>
  </si>
  <si>
    <t>CHENGRU LI</t>
  </si>
  <si>
    <t>SISI TANG</t>
  </si>
  <si>
    <t>YING PAN</t>
  </si>
  <si>
    <t>BILL SUTHERLAND</t>
  </si>
  <si>
    <t>PATRICK FEELEY</t>
  </si>
  <si>
    <t>BRIAN SKORNEY</t>
  </si>
  <si>
    <t>HARTAJ SINGH</t>
  </si>
  <si>
    <t>DO KIM</t>
  </si>
  <si>
    <t>LIISA BAYKO</t>
  </si>
  <si>
    <t>ALAN CARR</t>
  </si>
  <si>
    <t>GEOFFREY PORGES</t>
  </si>
  <si>
    <t>PAUL MATTEIS</t>
  </si>
  <si>
    <t>ANDREW FEIN</t>
  </si>
  <si>
    <t>Maxim Group LLC</t>
  </si>
  <si>
    <t>JASON MCCARTHY</t>
  </si>
  <si>
    <t>TERENCE FLYNN</t>
  </si>
  <si>
    <t>BRIAN ABRAHAMS</t>
  </si>
  <si>
    <t>CORY KASIMOV</t>
  </si>
  <si>
    <t>Y KATHERINE XU</t>
  </si>
  <si>
    <t>PHILIP NADEAU</t>
  </si>
  <si>
    <t>Hua Tai Securities Co., Ltd</t>
  </si>
  <si>
    <t>SAIYI HE</t>
  </si>
  <si>
    <t>JAMIE SHEN</t>
  </si>
  <si>
    <t>HANS CHUNG</t>
  </si>
  <si>
    <t>BILLY LEUNG</t>
  </si>
  <si>
    <t>RONNIE HO</t>
  </si>
  <si>
    <t>JIALONG SHI</t>
  </si>
  <si>
    <t>MONICA CHEN</t>
  </si>
  <si>
    <t>WENDY HUANG</t>
  </si>
  <si>
    <t>ICBC Research</t>
  </si>
  <si>
    <t>VICKY WU</t>
  </si>
  <si>
    <t>RONALD KEUNG</t>
  </si>
  <si>
    <t>Everbright Securities Co., Ltd</t>
  </si>
  <si>
    <t>BO QIN</t>
  </si>
  <si>
    <t>JON LOPEZ</t>
  </si>
  <si>
    <t>TIMOTHY LONG</t>
  </si>
  <si>
    <t>PAUL SILVERSTEIN</t>
  </si>
  <si>
    <t>CATHARINE TREBNICK</t>
  </si>
  <si>
    <t>RYAN KOONTZ</t>
  </si>
  <si>
    <t>CHRISTOPHER KOTOWSKI</t>
  </si>
  <si>
    <t>RICHARD RAMSDEN</t>
  </si>
  <si>
    <t>R SCOTT SIEFERS</t>
  </si>
  <si>
    <t>JOHN EGBERT</t>
  </si>
  <si>
    <t>YIWEN ZHANG</t>
  </si>
  <si>
    <t>BINNIE WONG</t>
  </si>
  <si>
    <t>GARY YU</t>
  </si>
  <si>
    <t>PIYUSH MUBAYI</t>
  </si>
  <si>
    <t>Spin-Off Research</t>
  </si>
  <si>
    <t>JOHN HERRLIN</t>
  </si>
  <si>
    <t>DEVIN MCDERMOTT</t>
  </si>
  <si>
    <t>JOHN ASCHENBECK</t>
  </si>
  <si>
    <t>DAVID BEARD</t>
  </si>
  <si>
    <t>BRIAN YOUNGBERG</t>
  </si>
  <si>
    <t>JOSEPH ALLMAN</t>
  </si>
  <si>
    <t>DREW LIPKE</t>
  </si>
  <si>
    <t>STEVE WEINSTEIN</t>
  </si>
  <si>
    <t>RALPH SCHACKART</t>
  </si>
  <si>
    <t>DOUG SCHENKEL</t>
  </si>
  <si>
    <t>DAVID TOUNG</t>
  </si>
  <si>
    <t>BRIAN WEINSTEIN</t>
  </si>
  <si>
    <t>MICHAEL MATSON</t>
  </si>
  <si>
    <t>JACK MEEHAN</t>
  </si>
  <si>
    <t>GLENN NOVARRO</t>
  </si>
  <si>
    <t>JAYSON BEDFORD</t>
  </si>
  <si>
    <t>RAJ DENHOY</t>
  </si>
  <si>
    <t>MARK MASSARO</t>
  </si>
  <si>
    <t>WILLIAM QUIRK</t>
  </si>
  <si>
    <t>WILLIAM BONELLO</t>
  </si>
  <si>
    <t>ANDREW SMITH</t>
  </si>
  <si>
    <t>CHARLES FISHMAN</t>
  </si>
  <si>
    <t>PAUL FREMONT</t>
  </si>
  <si>
    <t>MICHAEL WEINSTEIN</t>
  </si>
  <si>
    <t>PAUL RIDZON</t>
  </si>
  <si>
    <t>SHELBY TUCKER</t>
  </si>
  <si>
    <t>ANDREW WEISEL</t>
  </si>
  <si>
    <t>CHRISTOPHER TURNURE</t>
  </si>
  <si>
    <t>JACOB KILSTEIN</t>
  </si>
  <si>
    <t>NEIL KALTON</t>
  </si>
  <si>
    <t>ERIC BEAUMONT</t>
  </si>
  <si>
    <t>MITUL GIROTRA</t>
  </si>
  <si>
    <t>EDWARD LEWIS</t>
  </si>
  <si>
    <t>TAKAAKI HIRONAKA</t>
  </si>
  <si>
    <t>CARLOS LABOY</t>
  </si>
  <si>
    <t>ANITA SONI</t>
  </si>
  <si>
    <t>ANDREW KAIP</t>
  </si>
  <si>
    <t>speculative outperform</t>
  </si>
  <si>
    <t>DAN ROLLINS</t>
  </si>
  <si>
    <t>Global Mining Research Pty Ltd</t>
  </si>
  <si>
    <t>DAVID RADCLYFFE</t>
  </si>
  <si>
    <t>JOSEPH REAGOR</t>
  </si>
  <si>
    <t>Numis Securities</t>
  </si>
  <si>
    <t>JONATHAN GUY</t>
  </si>
  <si>
    <t>BHAKTI PAVANI</t>
  </si>
  <si>
    <t>JOHN MCCLINTOCK</t>
  </si>
  <si>
    <t>OSCAR CABRERA</t>
  </si>
  <si>
    <t>JACKIE PRZYBYLOWSKI</t>
  </si>
  <si>
    <t>Paradigm Capital Inc</t>
  </si>
  <si>
    <t>DAVID DAVIDSON</t>
  </si>
  <si>
    <t>PIYUSH SOOD</t>
  </si>
  <si>
    <t>STEPHEN WALKER</t>
  </si>
  <si>
    <t>MICHAEL GAMBARDELLA</t>
  </si>
  <si>
    <t>BRIAN MACARTHUR</t>
  </si>
  <si>
    <t>OREST WOWKODAW</t>
  </si>
  <si>
    <t>focus stock</t>
  </si>
  <si>
    <t>RALPH PROFITI</t>
  </si>
  <si>
    <t>DALTON BARETTO</t>
  </si>
  <si>
    <t>SHANE NAGLE</t>
  </si>
  <si>
    <t>MATHEW HODGE</t>
  </si>
  <si>
    <t>HARRIET LI</t>
  </si>
  <si>
    <t>Matthew Murphy</t>
  </si>
  <si>
    <t>Clarksons Platou Securities Inc</t>
  </si>
  <si>
    <t>JEREMY SUSSMAN</t>
  </si>
  <si>
    <t>LUCAS PIPES</t>
  </si>
  <si>
    <t>TONY ROBSON</t>
  </si>
  <si>
    <t>MICHAEL SIPERCO</t>
  </si>
  <si>
    <t>ALEC MEIKLE</t>
  </si>
  <si>
    <t>Under Review</t>
  </si>
  <si>
    <t>CHARLES STEHLY</t>
  </si>
  <si>
    <t>CHRISTOPHER BROWN</t>
  </si>
  <si>
    <t>GERALD O'HARA</t>
  </si>
  <si>
    <t>STEPHEN ELLIS</t>
  </si>
  <si>
    <t>MATTHEW BORSCH</t>
  </si>
  <si>
    <t>MICHAEL WIEDERHORN</t>
  </si>
  <si>
    <t>JOHN BOYLAN</t>
  </si>
  <si>
    <t>DAVID WINDLEY</t>
  </si>
  <si>
    <t>MICHAEL NEWSHEL</t>
  </si>
  <si>
    <t>Joshua Aguilar</t>
  </si>
  <si>
    <t>CHRISTOPHER GLYNN</t>
  </si>
  <si>
    <t>JOHN INCH</t>
  </si>
  <si>
    <t>RICHARD RADBOURNE</t>
  </si>
  <si>
    <t>JAIRAM NATHAN</t>
  </si>
  <si>
    <t>PUNEET GARG</t>
  </si>
  <si>
    <t>Fairly Valued</t>
  </si>
  <si>
    <t>DREW CRUM</t>
  </si>
  <si>
    <t>DOUGLAS CREUTZ</t>
  </si>
  <si>
    <t>GERRICK JOHNSON</t>
  </si>
  <si>
    <t>NEIL MACKER</t>
  </si>
  <si>
    <t>JEFF COHEN</t>
  </si>
  <si>
    <t>MICHAEL PACHTER</t>
  </si>
  <si>
    <t>MATTHEW HARRIGAN</t>
  </si>
  <si>
    <t>ALEC BOCCANFUSO</t>
  </si>
  <si>
    <t>MICHAEL HICKEY</t>
  </si>
  <si>
    <t>ERIC HANDLER</t>
  </si>
  <si>
    <t>RAYMOND STOCHEL</t>
  </si>
  <si>
    <t>TIMOTHY O'SHEA</t>
  </si>
  <si>
    <t>COLIN SEBASTIAN</t>
  </si>
  <si>
    <t>EVAN WINGREN</t>
  </si>
  <si>
    <t>ANDREW UERKWITZ</t>
  </si>
  <si>
    <t>Ryan Gee</t>
  </si>
  <si>
    <t>COREY BARRETT</t>
  </si>
  <si>
    <t>EDUARDO ROYES</t>
  </si>
  <si>
    <t>TRULS OLSEN</t>
  </si>
  <si>
    <t>JUDSON BAILEY</t>
  </si>
  <si>
    <t>MARTIN HUSEBY KARLSEN</t>
  </si>
  <si>
    <t>GEORG VENTURATOS</t>
  </si>
  <si>
    <t>SpareBank 1 Markets AS</t>
  </si>
  <si>
    <t>KJETIL HAUKAS</t>
  </si>
  <si>
    <t>JAMES WICKLUND</t>
  </si>
  <si>
    <t>LUKE LEMOINE</t>
  </si>
  <si>
    <t>JAMES WEST</t>
  </si>
  <si>
    <t>BARD ROSEF</t>
  </si>
  <si>
    <t>TAYLOR ZURCHER</t>
  </si>
  <si>
    <t>SEAN MEAKIM</t>
  </si>
  <si>
    <t>MARC BIANCHI</t>
  </si>
  <si>
    <t>IAN MACPHERSON</t>
  </si>
  <si>
    <t>Thomas Curran</t>
  </si>
  <si>
    <t>DANIEL BOYD</t>
  </si>
  <si>
    <t>EDWARD MUZTAFAGO</t>
  </si>
  <si>
    <t>PRESTON CALDWELL</t>
  </si>
  <si>
    <t>J DAVID ANDERSON</t>
  </si>
  <si>
    <t>ABHISHEK KUMAR</t>
  </si>
  <si>
    <t>MICHAEL URBAN</t>
  </si>
  <si>
    <t>Nordea</t>
  </si>
  <si>
    <t>JANNE KVERNLAND</t>
  </si>
  <si>
    <t>EIRIK ROHMESMO</t>
  </si>
  <si>
    <t>STIAN MALTERUDBAKKEN</t>
  </si>
  <si>
    <t>K BLAKE HANCOCK</t>
  </si>
  <si>
    <t>BYRON POPE</t>
  </si>
  <si>
    <t>BRADLEY HANDLER</t>
  </si>
  <si>
    <t>BLAKE GENDRON</t>
  </si>
  <si>
    <t>DANIEL BURKE</t>
  </si>
  <si>
    <t>STEPHEN GENGARO</t>
  </si>
  <si>
    <t>KENNETH SILL</t>
  </si>
  <si>
    <t>MARSHALL J ADKINS</t>
  </si>
  <si>
    <t>SIMON WONG</t>
  </si>
  <si>
    <t>BILL HERBERT</t>
  </si>
  <si>
    <t>KURT HALLEAD</t>
  </si>
  <si>
    <t>CONNOR LYNAGH</t>
  </si>
  <si>
    <t>Griffin Securities</t>
  </si>
  <si>
    <t>KEVIN SIMPSON</t>
  </si>
  <si>
    <t>DAVID GAGLIANO</t>
  </si>
  <si>
    <t>DAVID LIPSCHITZ</t>
  </si>
  <si>
    <t>CHRISTOPHER LAFEMINA</t>
  </si>
  <si>
    <t>PARETOSH MISRA</t>
  </si>
  <si>
    <t>Renaissance Macro Research LLC</t>
  </si>
  <si>
    <t>PETER WARD</t>
  </si>
  <si>
    <t>KIRK LUDTKE</t>
  </si>
  <si>
    <t>JUSTIN FURBY</t>
  </si>
  <si>
    <t>JOSEPH BONNER</t>
  </si>
  <si>
    <t>CHRISTOPHER MERWIN</t>
  </si>
  <si>
    <t>JACK ANDREWS</t>
  </si>
  <si>
    <t>SARAH HINDLIAN</t>
  </si>
  <si>
    <t>BRIAN SCHWARTZ</t>
  </si>
  <si>
    <t>J WOOD</t>
  </si>
  <si>
    <t>PATRICK WALRAVENS</t>
  </si>
  <si>
    <t>DIMITRI KALLIANIOTIS</t>
  </si>
  <si>
    <t>SAMAD SAMANA</t>
  </si>
  <si>
    <t>ROB OWENS</t>
  </si>
  <si>
    <t>TOM RODERICK</t>
  </si>
  <si>
    <t>RICHARD DAVIS</t>
  </si>
  <si>
    <t>ADAM HOLT</t>
  </si>
  <si>
    <t>THOMAS HUGHES</t>
  </si>
  <si>
    <t>RITU BARAL</t>
  </si>
  <si>
    <t>YASMEEN RAHIMI</t>
  </si>
  <si>
    <t>STEVEN SEEDHOUSE</t>
  </si>
  <si>
    <t>MICHAEL MORABITO</t>
  </si>
  <si>
    <t>Laidlaw &amp; Co</t>
  </si>
  <si>
    <t>FRANCOIS BRISEBOIS</t>
  </si>
  <si>
    <t>SALVEEN RICHTER</t>
  </si>
  <si>
    <t>KENNETH TALANIAN</t>
  </si>
  <si>
    <t>STEVEN KOENIG</t>
  </si>
  <si>
    <t>MELISSA FRANCHI</t>
  </si>
  <si>
    <t>HOWARD SMITH</t>
  </si>
  <si>
    <t>JONATHAN RUYKHAVER</t>
  </si>
  <si>
    <t>JONATHAN HO</t>
  </si>
  <si>
    <t>ERIK SUPPIGER</t>
  </si>
  <si>
    <t>HENDI SUSANTO</t>
  </si>
  <si>
    <t>Mark Cash</t>
  </si>
  <si>
    <t>ROBERT BREZA</t>
  </si>
  <si>
    <t>SAKET KALIA</t>
  </si>
  <si>
    <t>GABRIELA BORGES</t>
  </si>
  <si>
    <t>GUR TALPAZ</t>
  </si>
  <si>
    <t>ANDREW NOWINSKI</t>
  </si>
  <si>
    <t>MARIA RIPPS</t>
  </si>
  <si>
    <t>TOM CHAMPION</t>
  </si>
  <si>
    <t>JASON KREYER</t>
  </si>
  <si>
    <t>JOHN HEALY</t>
  </si>
  <si>
    <t>WILLIAM KIRKNESS</t>
  </si>
  <si>
    <t>CHRISTOPHER PASQUALE</t>
  </si>
  <si>
    <t>ROBERT MARCUS</t>
  </si>
  <si>
    <t>KRISTEN STEWART</t>
  </si>
  <si>
    <t>MATT MIKSIC</t>
  </si>
  <si>
    <t>DANIELLE ANTALFFY</t>
  </si>
  <si>
    <t>JOANNE WUENSCH</t>
  </si>
  <si>
    <t>JOSHUA JENNINGS</t>
  </si>
  <si>
    <t>JENNIE TSAI</t>
  </si>
  <si>
    <t>short-term market perform</t>
  </si>
  <si>
    <t>JEFFREY OSBORNE</t>
  </si>
  <si>
    <t>PHILIP SHEN</t>
  </si>
  <si>
    <t>BRIAN LEE</t>
  </si>
  <si>
    <t>COLIN RUSCH</t>
  </si>
  <si>
    <t>GORDON JOHNSON</t>
  </si>
  <si>
    <t>PAVEL MOLCHANOV</t>
  </si>
  <si>
    <t>MOSES SUTTON</t>
  </si>
  <si>
    <t>JOSEPH OSHA</t>
  </si>
  <si>
    <t>Williams Research Partners</t>
  </si>
  <si>
    <t>BRAD MEIKLE</t>
  </si>
  <si>
    <t>JOSE RUIZ</t>
  </si>
  <si>
    <t>STEPHEN WHITE</t>
  </si>
  <si>
    <t>SETH ROSENFELD</t>
  </si>
  <si>
    <t>TYLER KENYON</t>
  </si>
  <si>
    <t>DEREK HERNANDEZ</t>
  </si>
  <si>
    <t>PHILIP GIBBS</t>
  </si>
  <si>
    <t>R.W. Pressprich &amp; Co</t>
  </si>
  <si>
    <t>MELISSA TAN</t>
  </si>
  <si>
    <t>FELICIA KANTOR HENDRIX</t>
  </si>
  <si>
    <t>MARK BACHMAN</t>
  </si>
  <si>
    <t>JORGE KURI</t>
  </si>
  <si>
    <t>Equalwt/No Rating</t>
  </si>
  <si>
    <t>DOMINGOS FALAVINA</t>
  </si>
  <si>
    <t>JASON MOLLIN</t>
  </si>
  <si>
    <t>Itau BBA Securities</t>
  </si>
  <si>
    <t>THIAGO BATISTA</t>
  </si>
  <si>
    <t>Nau Securities Ltd</t>
  </si>
  <si>
    <t>INIGO VEGA</t>
  </si>
  <si>
    <t>Grupo Santander</t>
  </si>
  <si>
    <t>HENRIQUE NAVARRO</t>
  </si>
  <si>
    <t>CARLOS GOMEZ-LOPEZ</t>
  </si>
  <si>
    <t>MATTHEW DIFRISCO</t>
  </si>
  <si>
    <t>DARREN AFTAHI</t>
  </si>
  <si>
    <t>TOM FORTE</t>
  </si>
  <si>
    <t>MATTHEW TRUSZ</t>
  </si>
  <si>
    <t>BRAD ERICKSON</t>
  </si>
  <si>
    <t>ANDY HARGREAVES</t>
  </si>
  <si>
    <t>MICHAEL BLUM</t>
  </si>
  <si>
    <t>DANILO JUVANE</t>
  </si>
  <si>
    <t>DANIEL WALK</t>
  </si>
  <si>
    <t>ETHAN BELLAMY</t>
  </si>
  <si>
    <t>SPIRO DOUNIS</t>
  </si>
  <si>
    <t>JUSTIN JENKINS</t>
  </si>
  <si>
    <t>GABRIEL MOREEN</t>
  </si>
  <si>
    <t>COLTON BEAN</t>
  </si>
  <si>
    <t>REBECCA FOLLOWILL</t>
  </si>
  <si>
    <t>ELVIRA SCOTTO</t>
  </si>
  <si>
    <t>CHRISTOPHER SIGHINOLFI</t>
  </si>
  <si>
    <t>SELMAN AKYOL</t>
  </si>
  <si>
    <t>SUNIL SIBAL</t>
  </si>
  <si>
    <t>KEITH STANLEY</t>
  </si>
  <si>
    <t>TRISTAN RICHARDSON</t>
  </si>
  <si>
    <t>JEREMY TONET</t>
  </si>
  <si>
    <t>N QUINN BOLTON</t>
  </si>
  <si>
    <t>ALESSANDRA VECCHI</t>
  </si>
  <si>
    <t>CATHERINE RAMSEY SCHULTE</t>
  </si>
  <si>
    <t>PUNEET SOUDA</t>
  </si>
  <si>
    <t>DREW JONES</t>
  </si>
  <si>
    <t>BRANDON COUILLARD</t>
  </si>
  <si>
    <t>PER OSTLUND</t>
  </si>
  <si>
    <t>BRUCE JACKSON</t>
  </si>
  <si>
    <t>PATRICK DONNELLY</t>
  </si>
  <si>
    <t>JONATHAN MATUSZEWSKI</t>
  </si>
  <si>
    <t>JOHN BAUGH</t>
  </si>
  <si>
    <t>KEITH HUGHES</t>
  </si>
  <si>
    <t>BERYL BUGATCH</t>
  </si>
  <si>
    <t>ANNABEL SAMIMY</t>
  </si>
  <si>
    <t>MARC GOODMAN</t>
  </si>
  <si>
    <t>VAMIL DIVAN</t>
  </si>
  <si>
    <t>ELMAR KRAUS</t>
  </si>
  <si>
    <t>TIM LUGO</t>
  </si>
  <si>
    <t>DAVID AMSELLEM</t>
  </si>
  <si>
    <t>JOHANN SCHOLTZ</t>
  </si>
  <si>
    <t>KRISH SANKAR</t>
  </si>
  <si>
    <t>MEHDI HOSSEINI</t>
  </si>
  <si>
    <t>PATRICK HO</t>
  </si>
  <si>
    <t>CRAIG ELLIS</t>
  </si>
  <si>
    <t>TAMMY QIU</t>
  </si>
  <si>
    <t>THOMAS DIFFELY</t>
  </si>
  <si>
    <t>MARCI RYVICKER</t>
  </si>
  <si>
    <t>DOUGLAS MITCHELSON</t>
  </si>
  <si>
    <t>BRETT HARRISS</t>
  </si>
  <si>
    <t>DOUGLAS ARTHUR</t>
  </si>
  <si>
    <t>KANNAN VENKATESHWAR</t>
  </si>
  <si>
    <t>VIJAY JAYANT</t>
  </si>
  <si>
    <t>ALAN GOULD</t>
  </si>
  <si>
    <t>SIMON BAKER</t>
  </si>
  <si>
    <t>MICHAEL MORRIS</t>
  </si>
  <si>
    <t>RICHARD GREENFIELD</t>
  </si>
  <si>
    <t>NICOLE MILLER REGAN</t>
  </si>
  <si>
    <t>NICK SETYAN</t>
  </si>
  <si>
    <t>BRIAN VACCARO</t>
  </si>
  <si>
    <t>LYNNE COLLIER</t>
  </si>
  <si>
    <t>STEPHEN ANDERSON</t>
  </si>
  <si>
    <t>JAKE BARTLETT</t>
  </si>
  <si>
    <t>SHARON ZACKFIA</t>
  </si>
  <si>
    <t>ROBERT DERRINGTON</t>
  </si>
  <si>
    <t>LAURENT VASILESCU</t>
  </si>
  <si>
    <t>DIETER HEIN</t>
  </si>
  <si>
    <t>KIAN ABOUHOSSEIN</t>
  </si>
  <si>
    <t>MAGDALENA STOKLOSA</t>
  </si>
  <si>
    <t>AMIT GOEL</t>
  </si>
  <si>
    <t>ANDREW LIM</t>
  </si>
  <si>
    <t>TOM HALLETT</t>
  </si>
  <si>
    <t>Day by Day</t>
  </si>
  <si>
    <t>VALERIE GASTALDY</t>
  </si>
  <si>
    <t>ANKE REINGEN</t>
  </si>
  <si>
    <t>Bankhaus Lampe</t>
  </si>
  <si>
    <t>NEIL SMITH</t>
  </si>
  <si>
    <t>CHRISTIAN KOCH</t>
  </si>
  <si>
    <t>Mediobanca SpA</t>
  </si>
  <si>
    <t>ADAM TERELAK</t>
  </si>
  <si>
    <t>ALEVIZOS ALEVIZAKOS</t>
  </si>
  <si>
    <t>PHILIPP HAESSLER</t>
  </si>
  <si>
    <t>Kepler Cheuvreux</t>
  </si>
  <si>
    <t>JACQUES-HENRI GAULARD</t>
  </si>
  <si>
    <t>JON PEACE</t>
  </si>
  <si>
    <t>Oddo BHF</t>
  </si>
  <si>
    <t>JEAN SASSUS</t>
  </si>
  <si>
    <t>EOIN MULLANY</t>
  </si>
  <si>
    <t>JEREMY SIGEE</t>
  </si>
  <si>
    <t>Commerzbank</t>
  </si>
  <si>
    <t>CHRISTOPH BLIEFFERT</t>
  </si>
  <si>
    <t>Nord/LB</t>
  </si>
  <si>
    <t>MICHAEL SEUFERT</t>
  </si>
  <si>
    <t>Landesbank Baden-Wuerttemberg</t>
  </si>
  <si>
    <t>INGO FROMMEN</t>
  </si>
  <si>
    <t>Independent Research GmbH</t>
  </si>
  <si>
    <t>Markus Riesselmann</t>
  </si>
  <si>
    <t>Bankhaus Metzler</t>
  </si>
  <si>
    <t>JOCHEN SCHMITT</t>
  </si>
  <si>
    <t>MainFirst Bank AG</t>
  </si>
  <si>
    <t>DANIEL REGLI</t>
  </si>
  <si>
    <t>AURELIA FAURE</t>
  </si>
  <si>
    <t>M.M. Warburg Investment Research</t>
  </si>
  <si>
    <t>ANDREAS PLAESIER</t>
  </si>
  <si>
    <t>JERNEJ OMAHEN</t>
  </si>
  <si>
    <t>Banco Sabadell</t>
  </si>
  <si>
    <t>MARIA PAZ OJEDA</t>
  </si>
  <si>
    <t>Hammer Partners SA</t>
  </si>
  <si>
    <t>ENRICO RACIOPPI</t>
  </si>
  <si>
    <t>HELANE BECKER</t>
  </si>
  <si>
    <t>JOEL SPUNGIN</t>
  </si>
  <si>
    <t>RAMSEY EL-ASSAL</t>
  </si>
  <si>
    <t>JEFF CANTWELL</t>
  </si>
  <si>
    <t>GEORGE MIHALOS</t>
  </si>
  <si>
    <t>JAMES FAUCETTE</t>
  </si>
  <si>
    <t>JASON S DELEEUW</t>
  </si>
  <si>
    <t>JIM MARRONE</t>
  </si>
  <si>
    <t>KUNAAL MALDE</t>
  </si>
  <si>
    <t>JOSH BECK</t>
  </si>
  <si>
    <t>JOHN DAVIS</t>
  </si>
  <si>
    <t>WERNER EISENMANN</t>
  </si>
  <si>
    <t>ANDREW JEFFREY</t>
  </si>
  <si>
    <t>BRETT HUFF</t>
  </si>
  <si>
    <t>THOMAS MCCROHAN</t>
  </si>
  <si>
    <t>BRETT HORN</t>
  </si>
  <si>
    <t>MICHAEL DEL GROSSO</t>
  </si>
  <si>
    <t>HOWARD MASON</t>
  </si>
  <si>
    <t>MARTIN KRAJHANZL</t>
  </si>
  <si>
    <t>SUSAN DONOFRIO</t>
  </si>
  <si>
    <t>Christopher Stathoulopoulos</t>
  </si>
  <si>
    <t>DARRYL GENOVESI</t>
  </si>
  <si>
    <t>JAMIE BAKER</t>
  </si>
  <si>
    <t>DANIEL MCKENZIE</t>
  </si>
  <si>
    <t>JOSE CAIADO DE SOUSA</t>
  </si>
  <si>
    <t>MICHAEL DERCHIN</t>
  </si>
  <si>
    <t>Danny Goode</t>
  </si>
  <si>
    <t>CATHERINE O'BRIEN</t>
  </si>
  <si>
    <t>SAVANTHI SYTH</t>
  </si>
  <si>
    <t>DUANE PFENNIGWERTH</t>
  </si>
  <si>
    <t>Churchill Research</t>
  </si>
  <si>
    <t>MICHAEL CHURCHILL</t>
  </si>
  <si>
    <t>Barrington Research</t>
  </si>
  <si>
    <t>JAMES GOSS</t>
  </si>
  <si>
    <t>DAVID MILLER</t>
  </si>
  <si>
    <t>AMY YONG</t>
  </si>
  <si>
    <t>ZACK SILVER</t>
  </si>
  <si>
    <t>JOHN TINKER</t>
  </si>
  <si>
    <t>JEFFREY WLODARCZAK</t>
  </si>
  <si>
    <t>BRIAN RUSSO</t>
  </si>
  <si>
    <t>SEBASTIANO PETTI</t>
  </si>
  <si>
    <t>BRETT FELDMAN</t>
  </si>
  <si>
    <t>GRAEME KREINDLER</t>
  </si>
  <si>
    <t>SCOTT FORTUNE</t>
  </si>
  <si>
    <t>JEFF STENT</t>
  </si>
  <si>
    <t>ROSIE EDWARDS</t>
  </si>
  <si>
    <t>MICHAEL POHN</t>
  </si>
  <si>
    <t>JASON GAMMEL</t>
  </si>
  <si>
    <t>DAVID HEWITT</t>
  </si>
  <si>
    <t>GORDON GRAY</t>
  </si>
  <si>
    <t>BLAKE FERNANDEZ</t>
  </si>
  <si>
    <t>WILLIAM SELESKY</t>
  </si>
  <si>
    <t>SVEN DIERMEIER</t>
  </si>
  <si>
    <t>SAM MARGOLIN</t>
  </si>
  <si>
    <t>BIRAJ BORKHATARIA</t>
  </si>
  <si>
    <t>DOUGLAS TERRESON</t>
  </si>
  <si>
    <t>HENRY TARR</t>
  </si>
  <si>
    <t>ALLEN GOOD</t>
  </si>
  <si>
    <t>JAMES EVANS</t>
  </si>
  <si>
    <t>JASON GABELMAN</t>
  </si>
  <si>
    <t>Halyk Finance</t>
  </si>
  <si>
    <t>ALTYNAY IBRAIMOVA</t>
  </si>
  <si>
    <t>ROB WEST</t>
  </si>
  <si>
    <t>ANDREA BALLONI</t>
  </si>
  <si>
    <t>Banca IMI</t>
  </si>
  <si>
    <t>MONICA BOSIO</t>
  </si>
  <si>
    <t>FRANCOIS MAURY</t>
  </si>
  <si>
    <t>Banca Akros (ESN)</t>
  </si>
  <si>
    <t>GABRIELE GAMBAROVA</t>
  </si>
  <si>
    <t>Fidentiis Equities</t>
  </si>
  <si>
    <t>MARCO OPIPARI</t>
  </si>
  <si>
    <t>AlphaValue</t>
  </si>
  <si>
    <t>HANS-PETER WODNIOK</t>
  </si>
  <si>
    <t>STEPHEN REITMAN</t>
  </si>
  <si>
    <t>ANINDYA DAS</t>
  </si>
  <si>
    <t>PIERRE QUEMENER</t>
  </si>
  <si>
    <t>Equita SIM SpA</t>
  </si>
  <si>
    <t>MARTINO DEAMBROGGI</t>
  </si>
  <si>
    <t>CHARLES COLDICOTT</t>
  </si>
  <si>
    <t>DOMINIC O'BRIEN</t>
  </si>
  <si>
    <t>DEMIAN FLOWERS</t>
  </si>
  <si>
    <t>ADAM JONAS</t>
  </si>
  <si>
    <t>Intermonte</t>
  </si>
  <si>
    <t>ALBERTO VILLA</t>
  </si>
  <si>
    <t>JOSE ASUMENDI</t>
  </si>
  <si>
    <t>PHILIPPE HOUCHOIS</t>
  </si>
  <si>
    <t>ARNDT ELLINGHORST</t>
  </si>
  <si>
    <t>GIULIO PESCATORE</t>
  </si>
  <si>
    <t>ALEXANDER HAISSL</t>
  </si>
  <si>
    <t>ALBERTO ROLLA</t>
  </si>
  <si>
    <t>STEPHANIE BENJAMIN</t>
  </si>
  <si>
    <t>DAVID KERSTENS</t>
  </si>
  <si>
    <t>R.F. Lafferty &amp; Co</t>
  </si>
  <si>
    <t>LIANXIU DUAN</t>
  </si>
  <si>
    <t>TJ SCHULTZ</t>
  </si>
  <si>
    <t>THERESA CHEN</t>
  </si>
  <si>
    <t>JONATHAN KOMP</t>
  </si>
  <si>
    <t>CRISTINA FERNANDEZ</t>
  </si>
  <si>
    <t>JOHN GUY</t>
  </si>
  <si>
    <t>MITCHEL KUMMETZ</t>
  </si>
  <si>
    <t>no action</t>
  </si>
  <si>
    <t>JANINE STICHTER</t>
  </si>
  <si>
    <t>TOMMY MOLL</t>
  </si>
  <si>
    <t>WALT CHANCELLOR</t>
  </si>
  <si>
    <t>BARRY MACCARTHY</t>
  </si>
  <si>
    <t>Will Foley</t>
  </si>
  <si>
    <t>JAMES RICCHIUTI</t>
  </si>
  <si>
    <t>SCOTT SEARLE</t>
  </si>
  <si>
    <t>SHANNON CROSS</t>
  </si>
  <si>
    <t>Costigan Reports Inc</t>
  </si>
  <si>
    <t>ROBERT COSTIGAN</t>
  </si>
  <si>
    <t>GARY HOVIS</t>
  </si>
  <si>
    <t>COSMOS CHIU</t>
  </si>
  <si>
    <t>Industrial Alliance Securities</t>
  </si>
  <si>
    <t>GEORGE TOPPING</t>
  </si>
  <si>
    <t>FAHAD TARIQ</t>
  </si>
  <si>
    <t>CAREY MACRURY</t>
  </si>
  <si>
    <t>STEVEN BUTLER</t>
  </si>
  <si>
    <t>GREG BARNES</t>
  </si>
  <si>
    <t>TANYA JAKUSCONEK</t>
  </si>
  <si>
    <t>JOSH WOLFSON</t>
  </si>
  <si>
    <t>JOHN BRIDGES</t>
  </si>
  <si>
    <t>DON MACLEAN</t>
  </si>
  <si>
    <t>Timothy Howard</t>
  </si>
  <si>
    <t>MICHAEL ZAREMSKI</t>
  </si>
  <si>
    <t>JIM SHANAHAN</t>
  </si>
  <si>
    <t>AMIT KUMAR</t>
  </si>
  <si>
    <t>J PAUL NEWSOME</t>
  </si>
  <si>
    <t>MATTHEW CARLETTI</t>
  </si>
  <si>
    <t>MEYER SHIELDS</t>
  </si>
  <si>
    <t>YARON KINAR</t>
  </si>
  <si>
    <t>BIJAN MOAZAMI</t>
  </si>
  <si>
    <t>KEITH CORNELIUS</t>
  </si>
  <si>
    <t>ADAM KLAUBER</t>
  </si>
  <si>
    <t>ELYSE GREENSPAN</t>
  </si>
  <si>
    <t>KAI PAN</t>
  </si>
  <si>
    <t>ROBERT GLASSPIEGEL</t>
  </si>
  <si>
    <t>JONATHAN DORSHEIMER</t>
  </si>
  <si>
    <t>BRIAN DRAB</t>
  </si>
  <si>
    <t>ANANDA BARUAH</t>
  </si>
  <si>
    <t>DAVID RYZHIK</t>
  </si>
  <si>
    <t>Fintrust Investment Advisors</t>
  </si>
  <si>
    <t>CLIFF HODGE</t>
  </si>
  <si>
    <t>BEN PHAM</t>
  </si>
  <si>
    <t>ROBERT KWAN</t>
  </si>
  <si>
    <t>ANDREW KUSKE</t>
  </si>
  <si>
    <t>ROBERT HOPE</t>
  </si>
  <si>
    <t>DAVID GALISON</t>
  </si>
  <si>
    <t>LINDA EZERGAILIS</t>
  </si>
  <si>
    <t>PATRICK KENNY</t>
  </si>
  <si>
    <t>IAN GILLIES</t>
  </si>
  <si>
    <t>PRANEETH SATISH</t>
  </si>
  <si>
    <t>ROBERT CATELLIER</t>
  </si>
  <si>
    <t>MATTHEW TAYLOR</t>
  </si>
  <si>
    <t>TOM HEMS</t>
  </si>
  <si>
    <t>DARRYL MCCOUBREY</t>
  </si>
  <si>
    <t>ALEX KANIA</t>
  </si>
  <si>
    <t>MICHAEL LATIMORE</t>
  </si>
  <si>
    <t>MARK STROUSE</t>
  </si>
  <si>
    <t>BRIAN GESUALE</t>
  </si>
  <si>
    <t>GARP Research</t>
  </si>
  <si>
    <t>BILL BAKER</t>
  </si>
  <si>
    <t>TIMOTHY WILLI</t>
  </si>
  <si>
    <t>BRADLEY BERNING</t>
  </si>
  <si>
    <t>DAN DOLEV</t>
  </si>
  <si>
    <t>BOBBY GRIFFIN</t>
  </si>
  <si>
    <t>MICHAEL PETUSKY</t>
  </si>
  <si>
    <t>YALE JEN</t>
  </si>
  <si>
    <t>I.B.I.</t>
  </si>
  <si>
    <t>DAVID MANDEL</t>
  </si>
  <si>
    <t>PAMELA KAUFMAN</t>
  </si>
  <si>
    <t>Cannonball Research</t>
  </si>
  <si>
    <t>VASILY KARASYOV</t>
  </si>
  <si>
    <t>MARK ZGUTOWICZ</t>
  </si>
  <si>
    <t>ANDREW BOONE</t>
  </si>
  <si>
    <t>MICHAEL MCCORMACK</t>
  </si>
  <si>
    <t>SIMON FLANNERY</t>
  </si>
  <si>
    <t>RICHARD PRENTISS</t>
  </si>
  <si>
    <t>JONATHAN CHAPLIN</t>
  </si>
  <si>
    <t>OTTAVIO ADORISIO</t>
  </si>
  <si>
    <t>JONATHAN ATKIN</t>
  </si>
  <si>
    <t>PHILIP CUSICK</t>
  </si>
  <si>
    <t>MICHAEL HODEL</t>
  </si>
  <si>
    <t>CRAIG MOFFETT</t>
  </si>
  <si>
    <t>ROE Equity Research</t>
  </si>
  <si>
    <t>KEVIN ROE</t>
  </si>
  <si>
    <t>SUNIL RAJGOPAL</t>
  </si>
  <si>
    <t>WALTER PIECYK</t>
  </si>
  <si>
    <t>BINBIN DING</t>
  </si>
  <si>
    <t>GREGORY ZHAO</t>
  </si>
  <si>
    <t>ALVIN JIANG</t>
  </si>
  <si>
    <t>MARTIN BAO</t>
  </si>
  <si>
    <t>ELLA JI</t>
  </si>
  <si>
    <t>KAREN CHAN</t>
  </si>
  <si>
    <t>GRACE CHEN</t>
  </si>
  <si>
    <t>JASON ZHOU</t>
  </si>
  <si>
    <t>MARK WEINTRAUB</t>
  </si>
  <si>
    <t>COLLIN MINGS</t>
  </si>
  <si>
    <t>CHARLES GROSS</t>
  </si>
  <si>
    <t>NIKOLAJ LIPPMANN</t>
  </si>
  <si>
    <t>On Field Investment Research</t>
  </si>
  <si>
    <t>YASSINE TOUAHRI</t>
  </si>
  <si>
    <t>PAUL ROGER</t>
  </si>
  <si>
    <t>LUIS PRIETO</t>
  </si>
  <si>
    <t>VANESSA QUIROGA</t>
  </si>
  <si>
    <t>ADRIAN HUERTA</t>
  </si>
  <si>
    <t>Banco BTG Pactual SA</t>
  </si>
  <si>
    <t>GORDON LEE</t>
  </si>
  <si>
    <t>FRANCISCO SUAREZ SAVIN</t>
  </si>
  <si>
    <t>DANIEL SASSON</t>
  </si>
  <si>
    <t>KRISTOFFER INTON</t>
  </si>
  <si>
    <t>Bradesco BBI</t>
  </si>
  <si>
    <t>RODOLFO RAMOS CEVALLOS</t>
  </si>
  <si>
    <t>CECILIA JIMENEZ</t>
  </si>
  <si>
    <t>GBM</t>
  </si>
  <si>
    <t>LILIAN OCHOA</t>
  </si>
  <si>
    <t>EDUARDO ALTAMIRANO</t>
  </si>
  <si>
    <t>Interacciones Casa de Bolsa</t>
  </si>
  <si>
    <t>JOSE HELUE</t>
  </si>
  <si>
    <t>MICHAEL WEBBER</t>
  </si>
  <si>
    <t>ESPEN FJERMESTAD</t>
  </si>
  <si>
    <t>ALONSO GUERRA-GARCIA</t>
  </si>
  <si>
    <t>AXEL STYRMAN</t>
  </si>
  <si>
    <t>DONALD MCLEE</t>
  </si>
  <si>
    <t>Drewry Financial Services Ltd</t>
  </si>
  <si>
    <t>SANTOSH GUPTA</t>
  </si>
  <si>
    <t>SEB Equities</t>
  </si>
  <si>
    <t>OLE G STENHAGEN</t>
  </si>
  <si>
    <t>Martin Auster</t>
  </si>
  <si>
    <t>MICHAEL ULZ</t>
  </si>
  <si>
    <t>CHRISTOPHER RAYMOND</t>
  </si>
  <si>
    <t>Seth Sherwood</t>
  </si>
  <si>
    <t>ALLEN KLEE</t>
  </si>
  <si>
    <t>CRAIG IRWIN</t>
  </si>
  <si>
    <t>TOM SEPENZIS</t>
  </si>
  <si>
    <t>DAN GRAGER</t>
  </si>
  <si>
    <t>MIRIAM ADISA</t>
  </si>
  <si>
    <t>Raiffeisen Centrobank AG</t>
  </si>
  <si>
    <t>SERGEY LIBIN</t>
  </si>
  <si>
    <t>ALEXEI GOGOLEV</t>
  </si>
  <si>
    <t>SEBASTIAN PATULEA</t>
  </si>
  <si>
    <t>Alfa-Bank</t>
  </si>
  <si>
    <t>ALEXANDRA MELNIKOVA</t>
  </si>
  <si>
    <t>Renaissance Capital</t>
  </si>
  <si>
    <t>DAVID FERGUSON</t>
  </si>
  <si>
    <t>VTB Capital</t>
  </si>
  <si>
    <t>VLADIMIR BESPALOV</t>
  </si>
  <si>
    <t>Uralsib</t>
  </si>
  <si>
    <t>KONSTANTIN CHERNYSHEV</t>
  </si>
  <si>
    <t>BCS</t>
  </si>
  <si>
    <t>MARIA SUKHANOVA</t>
  </si>
  <si>
    <t>13 month</t>
  </si>
  <si>
    <t>SOVA Capital</t>
  </si>
  <si>
    <t>ALEXANDER VENGRANOVICH</t>
  </si>
  <si>
    <t>Gazprombank</t>
  </si>
  <si>
    <t>IGOR GONCHAROV</t>
  </si>
  <si>
    <t>MASHA KAHN</t>
  </si>
  <si>
    <t>VYACHESLAV DEGTYAREV</t>
  </si>
  <si>
    <t>Sberbank CIB</t>
  </si>
  <si>
    <t>SVETLANA SUKHANOVA</t>
  </si>
  <si>
    <t>Veles Capital</t>
  </si>
  <si>
    <t>ARTEM MYKHAILIN</t>
  </si>
  <si>
    <t>DURGESH CHOPRA</t>
  </si>
  <si>
    <t>BRYCE ADAMS</t>
  </si>
  <si>
    <t>BRIAN QUAST</t>
  </si>
  <si>
    <t>STEVEN GREEN</t>
  </si>
  <si>
    <t>MICHAEL GRAY</t>
  </si>
  <si>
    <t>CRAIG STANLEY</t>
  </si>
  <si>
    <t>Haywood Securities Inc.</t>
  </si>
  <si>
    <t>GEORDIE MARK</t>
  </si>
  <si>
    <t>TARA HASSAN</t>
  </si>
  <si>
    <t>Clarus Securities</t>
  </si>
  <si>
    <t>JAMIE SPRATT</t>
  </si>
  <si>
    <t>PI Financial Corp.</t>
  </si>
  <si>
    <t>CHRIS THOMPSON</t>
  </si>
  <si>
    <t>KYLE JOSEPH</t>
  </si>
  <si>
    <t>TIM VIERENGEL</t>
  </si>
  <si>
    <t>Kansas City Capital Associates</t>
  </si>
  <si>
    <t>JONATHAN BRAATZ</t>
  </si>
  <si>
    <t>JEFFREY VAN SINDEREN</t>
  </si>
  <si>
    <t>MIRCEA DOBRE</t>
  </si>
  <si>
    <t>JonesTrading</t>
  </si>
  <si>
    <t>EDUARDO SEDA</t>
  </si>
  <si>
    <t>BARRETT BLASCHKE</t>
  </si>
  <si>
    <t>JAMIE ROLLO</t>
  </si>
  <si>
    <t>STEPHEN GRAMBLING</t>
  </si>
  <si>
    <t>CHARLES SCHOLES</t>
  </si>
  <si>
    <t>PAUL GOLDING</t>
  </si>
  <si>
    <t>BRANDT MONTOUR</t>
  </si>
  <si>
    <t>STUART GORDON</t>
  </si>
  <si>
    <t>TERJE FATNES</t>
  </si>
  <si>
    <t>Danske Bank</t>
  </si>
  <si>
    <t>MARTIN STENSHALL</t>
  </si>
  <si>
    <t>LARS-DANIEL WESTBY</t>
  </si>
  <si>
    <t>ABG Sundal Collier</t>
  </si>
  <si>
    <t>ALEXANDER HOST</t>
  </si>
  <si>
    <t>MAGNUS BERG</t>
  </si>
  <si>
    <t>CHRISTOPHER COOLEY</t>
  </si>
  <si>
    <t>STEVE BEUCHAW</t>
  </si>
  <si>
    <t>JEFFREY JOHNSON</t>
  </si>
  <si>
    <t>ELIZABETH ANDERSON</t>
  </si>
  <si>
    <t>RAVI MISRA</t>
  </si>
  <si>
    <t>DAVID KEISER</t>
  </si>
  <si>
    <t>MATTHEW O'BRIEN</t>
  </si>
  <si>
    <t>JAVIER GONZALEZ LASTRA</t>
  </si>
  <si>
    <t>Bryan Garnier &amp; Co</t>
  </si>
  <si>
    <t>NIKOLAAS FAES</t>
  </si>
  <si>
    <t>TRISTAN VAN STRIEN</t>
  </si>
  <si>
    <t>CINDY LUU</t>
  </si>
  <si>
    <t>KRIS ZACK</t>
  </si>
  <si>
    <t>ZACH PARHAM</t>
  </si>
  <si>
    <t>DAVID HOWARD</t>
  </si>
  <si>
    <t>MICHAEL HALLORAN</t>
  </si>
  <si>
    <t>SIMON TOENNESSEN</t>
  </si>
  <si>
    <t>RIKIN PATEL</t>
  </si>
  <si>
    <t>CHARLES NEIVERT</t>
  </si>
  <si>
    <t>JOEL JACKSON</t>
  </si>
  <si>
    <t>JEFFREY ZEKAUSKAS</t>
  </si>
  <si>
    <t>MICHAEL TUPHOLME</t>
  </si>
  <si>
    <t>DONALD CARSON</t>
  </si>
  <si>
    <t>DUFFY FISCHER</t>
  </si>
  <si>
    <t>ANDREW WONG</t>
  </si>
  <si>
    <t>CHRISTOPHER PARKINSON</t>
  </si>
  <si>
    <t>JACOB BOUT</t>
  </si>
  <si>
    <t>BEN ISAACSON</t>
  </si>
  <si>
    <t>ALEXANDRE FALCAO</t>
  </si>
  <si>
    <t>JOHN CAMPBELL</t>
  </si>
  <si>
    <t>Stephen Sheldon</t>
  </si>
  <si>
    <t>FAROOQ HAMED</t>
  </si>
  <si>
    <t>MIKE PARKIN</t>
  </si>
  <si>
    <t>SIDDARTH SUBRAMANI</t>
  </si>
  <si>
    <t>SUMANT KULKARNI</t>
  </si>
  <si>
    <t>THOMAS SHRADER</t>
  </si>
  <si>
    <t>SALIM SYED</t>
  </si>
  <si>
    <t>MATT PHIPPS</t>
  </si>
  <si>
    <t>STEVE CHESNEY</t>
  </si>
  <si>
    <t>BRIAN WHITE</t>
  </si>
  <si>
    <t>IMTIAZ KOUJALGI</t>
  </si>
  <si>
    <t>EDWARD PARKER</t>
  </si>
  <si>
    <t>STEPHEN BERSEY</t>
  </si>
  <si>
    <t>MARSHALL SENK</t>
  </si>
  <si>
    <t>MARK MURPHY</t>
  </si>
  <si>
    <t>BHAVAN SURI</t>
  </si>
  <si>
    <t>NEHAL CHOKSHI</t>
  </si>
  <si>
    <t>SRINI NANDURY</t>
  </si>
  <si>
    <t>ALEX LIU</t>
  </si>
  <si>
    <t>Brandy Mengqi Sun</t>
  </si>
  <si>
    <t>MATT MA</t>
  </si>
  <si>
    <t>PEI PEI</t>
  </si>
  <si>
    <t>SUNNY ZHENG</t>
  </si>
  <si>
    <t>ROSS MACMILLAN</t>
  </si>
  <si>
    <t>MONIKA GARG</t>
  </si>
  <si>
    <t>KEVIN KRISHNARATNE</t>
  </si>
  <si>
    <t>SUTHAN SUKUMAR</t>
  </si>
  <si>
    <t>KEN WONG</t>
  </si>
  <si>
    <t>RONALD BOOKBINDER</t>
  </si>
  <si>
    <t>TERRY TILLMAN</t>
  </si>
  <si>
    <t>BRIAN PETERSON</t>
  </si>
  <si>
    <t>TODD COUPLAND</t>
  </si>
  <si>
    <t>DAVID HYNES</t>
  </si>
  <si>
    <t>KOJI IKEDA</t>
  </si>
  <si>
    <t>Mackie Research Capital Corp.</t>
  </si>
  <si>
    <t>NIKHIL THADANI</t>
  </si>
  <si>
    <t>RICHARD TSE</t>
  </si>
  <si>
    <t>YUN KIM</t>
  </si>
  <si>
    <t>MATT ARNOLD</t>
  </si>
  <si>
    <t>LAURENCE ALEXANDER</t>
  </si>
  <si>
    <t>SCOTT HENRY</t>
  </si>
  <si>
    <t>Zacks Sponsored Small Cap Research</t>
  </si>
  <si>
    <t>DAVID BAUTZ</t>
  </si>
  <si>
    <t>JOSEPH PANTGINIS</t>
  </si>
  <si>
    <t>GREGORY WILLIAMS</t>
  </si>
  <si>
    <t>KUTGUN MARAL</t>
  </si>
  <si>
    <t>FRANK LOUTHAN</t>
  </si>
  <si>
    <t>ERIC COLDWELL</t>
  </si>
  <si>
    <t>LISA GILL</t>
  </si>
  <si>
    <t>KEVIN REEVEY</t>
  </si>
  <si>
    <t>DANIELLE BRILL</t>
  </si>
  <si>
    <t>Gena Wang</t>
  </si>
  <si>
    <t>WBB Securities, LLC</t>
  </si>
  <si>
    <t>STEPHEN BROZAK</t>
  </si>
  <si>
    <t>BENTLEY CROSS</t>
  </si>
  <si>
    <t>GREGORY MCNIFF</t>
  </si>
  <si>
    <t>Oscar Gruss &amp; Son Inc</t>
  </si>
  <si>
    <t>ALFREDO SCIALABBA</t>
  </si>
  <si>
    <t>JAIME PEREZ</t>
  </si>
  <si>
    <t>ARMINTAS SINKEVICIUS</t>
  </si>
  <si>
    <t>RICK NELSON</t>
  </si>
  <si>
    <t>MARK GOODRIDGE</t>
  </si>
  <si>
    <t>VARUN AHUJA</t>
  </si>
  <si>
    <t>01 Partners</t>
  </si>
  <si>
    <t>Vincent Fernando</t>
  </si>
  <si>
    <t>CONRAD WERNER</t>
  </si>
  <si>
    <t>MIANG CHUEN KOH</t>
  </si>
  <si>
    <t>SHARON LUI</t>
  </si>
  <si>
    <t>HUGO PATERNOSTER</t>
  </si>
  <si>
    <t>KARL ACKERMAN</t>
  </si>
  <si>
    <t>MARK MILLER</t>
  </si>
  <si>
    <t>KYLE MAY</t>
  </si>
  <si>
    <t>J WESTON</t>
  </si>
  <si>
    <t>JAMES CARREKER</t>
  </si>
  <si>
    <t>HARSHITA POLISHETTY</t>
  </si>
  <si>
    <t>JOSEPH CATANZARO</t>
  </si>
  <si>
    <t>CHRIS HOWERTON</t>
  </si>
  <si>
    <t>THOMAS ALLEN</t>
  </si>
  <si>
    <t>ADAM TRIVISON</t>
  </si>
  <si>
    <t>ZHE ZHOU</t>
  </si>
  <si>
    <t>DAVID HEGER</t>
  </si>
  <si>
    <t>VINCE VALENTINI</t>
  </si>
  <si>
    <t>JEFFREY FAN</t>
  </si>
  <si>
    <t>MATTHIAS VOLKERT</t>
  </si>
  <si>
    <t>VICENTE NETO</t>
  </si>
  <si>
    <t>RODOLFO ANGELE</t>
  </si>
  <si>
    <t>WALTER CHIARVESIO</t>
  </si>
  <si>
    <t>BRUNO MONTANARI</t>
  </si>
  <si>
    <t>Overwt/No Rating</t>
  </si>
  <si>
    <t>DANIEL GUARDIOLA</t>
  </si>
  <si>
    <t>ALEJANDRA ARANDA</t>
  </si>
  <si>
    <t>LILYANNA YANG</t>
  </si>
  <si>
    <t>BRUNO PASCON</t>
  </si>
  <si>
    <t>REGIS CARDOSO</t>
  </si>
  <si>
    <t>Capital Markets Argentina</t>
  </si>
  <si>
    <t>ALEJANDRO QUELCH</t>
  </si>
  <si>
    <t>TPCG Valores</t>
  </si>
  <si>
    <t>FLORENCIA TORRES</t>
  </si>
  <si>
    <t>AR Partners SA</t>
  </si>
  <si>
    <t>SANTIAGO WESENACK</t>
  </si>
  <si>
    <t>Allaria Ledesma y Cia</t>
  </si>
  <si>
    <t>GUIDO BIZZOZERO</t>
  </si>
  <si>
    <t>Puente Hnos Sociedad de Bolsa SA</t>
  </si>
  <si>
    <t>JUAN MANUEL VAZQUEZ</t>
  </si>
  <si>
    <t>KEVIN DEGEETER</t>
  </si>
  <si>
    <t>ERIC JOSEPH</t>
  </si>
  <si>
    <t>VERNON BERNARDINO</t>
  </si>
  <si>
    <t>MICHAEL HIGGINS</t>
  </si>
  <si>
    <t>KEAY NAKAE</t>
  </si>
  <si>
    <t>MARTIN MALLOY</t>
  </si>
  <si>
    <t>SVEINUNG ALVESTAD</t>
  </si>
  <si>
    <t>FREDRIK STENE</t>
  </si>
  <si>
    <t>DANIEL GALVES</t>
  </si>
  <si>
    <t>BIN WANG</t>
  </si>
  <si>
    <t>YUQIAN DING</t>
  </si>
  <si>
    <t>LEI WANG</t>
  </si>
  <si>
    <t>JACK YEUNG</t>
  </si>
  <si>
    <t>NICK LAI</t>
  </si>
  <si>
    <t>T WALKLEY</t>
  </si>
  <si>
    <t>DANIEL CHAN</t>
  </si>
  <si>
    <t>PAUL TREIBER</t>
  </si>
  <si>
    <t>DESMOND LAU</t>
  </si>
  <si>
    <t>STEVEN LI</t>
  </si>
  <si>
    <t>PAUL STEEP</t>
  </si>
  <si>
    <t>MATT BOTTOMLEY</t>
  </si>
  <si>
    <t>speculative buy</t>
  </si>
  <si>
    <t>MARTIN LANDRY</t>
  </si>
  <si>
    <t>STUART ROLFE</t>
  </si>
  <si>
    <t>JASON ZANDBERG</t>
  </si>
  <si>
    <t>Beacon Securities Ltd</t>
  </si>
  <si>
    <t>VAHAN AJAMIAN</t>
  </si>
  <si>
    <t>Greg Mcleish</t>
  </si>
  <si>
    <t>MATTHEW THORNTON</t>
  </si>
  <si>
    <t>5 month</t>
  </si>
  <si>
    <t>MICHAEL GRAHAM</t>
  </si>
  <si>
    <t>LAWRENCE BERLIN</t>
  </si>
  <si>
    <t>VIDAR LYNGVAER</t>
  </si>
  <si>
    <t>STEPHEN SIMKO</t>
  </si>
  <si>
    <t>JOHN HEAGERTY</t>
  </si>
  <si>
    <t>negative</t>
  </si>
  <si>
    <t>JOSEPH ALTOBELLO</t>
  </si>
  <si>
    <t>CHAS MANSO</t>
  </si>
  <si>
    <t>LARS LUSEBRINK</t>
  </si>
  <si>
    <t>JON ANDERSEN</t>
  </si>
  <si>
    <t>DANIEL BAKER</t>
  </si>
  <si>
    <t>YIFU AN</t>
  </si>
  <si>
    <t>CMB International Capital Corp Ltd</t>
  </si>
  <si>
    <t>SOPHIE HUANG</t>
  </si>
  <si>
    <t>Sealand Securities</t>
  </si>
  <si>
    <t>PENGJU DAI</t>
  </si>
  <si>
    <t>GUO CHENGGANG</t>
  </si>
  <si>
    <t>PETER RICHARDSON</t>
  </si>
  <si>
    <t>TIMOTHY ANDERSON</t>
  </si>
  <si>
    <t>FLORENT CESPEDES</t>
  </si>
  <si>
    <t>JEREMY HAMBLIN</t>
  </si>
  <si>
    <t>KRISTINE KOERBER</t>
  </si>
  <si>
    <t>JEROME RAMEL</t>
  </si>
  <si>
    <t>AUGUSTE RICHARD</t>
  </si>
  <si>
    <t>MARKUS FRIEBEL</t>
  </si>
  <si>
    <t>SUJI DE SILVA</t>
  </si>
  <si>
    <t>Hamburger Sparkasse</t>
  </si>
  <si>
    <t>MARCO GUENTHER</t>
  </si>
  <si>
    <t>Freedom Finance</t>
  </si>
  <si>
    <t>DANIYAR ORAZBAYEV</t>
  </si>
  <si>
    <t>KYLE BAUSER</t>
  </si>
  <si>
    <t>ALEXANDER NOWAK</t>
  </si>
  <si>
    <t>Lake Street Capital Markets LLC</t>
  </si>
  <si>
    <t>BROOKS O' NEIL</t>
  </si>
  <si>
    <t>MATHEW BLACKMAN</t>
  </si>
  <si>
    <t>STEVEN LICHTMAN</t>
  </si>
  <si>
    <t>Great Lakes Review</t>
  </si>
  <si>
    <t>ELLIOTT LEO SCHLANG</t>
  </si>
  <si>
    <t>RYAN MERKEL</t>
  </si>
  <si>
    <t>CRAIG KENNISON</t>
  </si>
  <si>
    <t>MICHAEL HOFFMAN</t>
  </si>
  <si>
    <t>GARY PRESTOPINO</t>
  </si>
  <si>
    <t>CL King &amp; Associates</t>
  </si>
  <si>
    <t>SCOTT STEMBER</t>
  </si>
  <si>
    <t>sector underperform</t>
  </si>
  <si>
    <t>HENRIK MADSEN</t>
  </si>
  <si>
    <t>JACOB WILLOUGHBY</t>
  </si>
  <si>
    <t>Sell/Cautious</t>
  </si>
  <si>
    <t>MICHAEL WU</t>
  </si>
  <si>
    <t>CHRISTOPHE CHERBLANC</t>
  </si>
  <si>
    <t>KEVIN DEDE</t>
  </si>
  <si>
    <t>tender</t>
  </si>
  <si>
    <t>DAVID TAMBERRINO</t>
  </si>
  <si>
    <t>ANTHONY DEEM</t>
  </si>
  <si>
    <t>ASHIK KURIAN</t>
  </si>
  <si>
    <t>ALEXANDRU-CRISTIAN DIRPES</t>
  </si>
  <si>
    <t>MAURY RAYCROFT</t>
  </si>
  <si>
    <t>DAVID SWARTZ</t>
  </si>
  <si>
    <t>STEVEN MAROTTA</t>
  </si>
  <si>
    <t>SHACHI SEKSARIA</t>
  </si>
  <si>
    <t>SHANNON COYNE</t>
  </si>
  <si>
    <t>BRIAN TUNICK</t>
  </si>
  <si>
    <t>JOHN MCNULTY</t>
  </si>
  <si>
    <t>MATTHEW DEYOE</t>
  </si>
  <si>
    <t>JAMES SHEEHAN</t>
  </si>
  <si>
    <t>SRIHARSHA PAPPU</t>
  </si>
  <si>
    <t>ROBERT KOORT</t>
  </si>
  <si>
    <t>RENI BENJAMIN</t>
  </si>
  <si>
    <t>SWAYAMPAKULA RAMAKANTH</t>
  </si>
  <si>
    <t>JASON PLAGMAN</t>
  </si>
  <si>
    <t>MARK MARCON</t>
  </si>
  <si>
    <t>JACOB JOHNSON</t>
  </si>
  <si>
    <t>SAM ENGLAND</t>
  </si>
  <si>
    <t>MITRA RAMGOPAL</t>
  </si>
  <si>
    <t>JEFFREY SILBER</t>
  </si>
  <si>
    <t>TOBEY SOMMER</t>
  </si>
  <si>
    <t>TIMOTHY MCHUGH</t>
  </si>
  <si>
    <t>Jun Liu</t>
  </si>
  <si>
    <t>MICHAEL MUELLER</t>
  </si>
  <si>
    <t>JORDAN SADLER</t>
  </si>
  <si>
    <t>DANIEL BERNSTEIN</t>
  </si>
  <si>
    <t>JONATHAN HUGHES</t>
  </si>
  <si>
    <t>JOHN KIM</t>
  </si>
  <si>
    <t>MICHAEL CARROLL</t>
  </si>
  <si>
    <t>ERIC FLEMING</t>
  </si>
  <si>
    <t>CHAD VANACORE</t>
  </si>
  <si>
    <t>SHEILA MCGRATH</t>
  </si>
  <si>
    <t>NICHOLAS YULICO</t>
  </si>
  <si>
    <t>TODD STENDER</t>
  </si>
  <si>
    <t>KEVIN BROWN</t>
  </si>
  <si>
    <t>KARIN FORD</t>
  </si>
  <si>
    <t>OMOTAYO OKUSANYA</t>
  </si>
  <si>
    <t>MICHAEL GORMAN</t>
  </si>
  <si>
    <t>ANDREW ROSIVACH</t>
  </si>
  <si>
    <t>JAY VLEESCHHOUWER</t>
  </si>
  <si>
    <t>ADAM BORG</t>
  </si>
  <si>
    <t>GAL MUNDA</t>
  </si>
  <si>
    <t>Bucephalus Research</t>
  </si>
  <si>
    <t>ALEXANDER MEDD</t>
  </si>
  <si>
    <t>ROMMEL DIONISIO</t>
  </si>
  <si>
    <t>ANTHONY VENDETTI</t>
  </si>
  <si>
    <t>STEVEN RUGGIERO</t>
  </si>
  <si>
    <t>MARY GILBERT</t>
  </si>
  <si>
    <t>KENNETH LEE</t>
  </si>
  <si>
    <t>MICHAEL GALLO</t>
  </si>
  <si>
    <t>KEVIN HEAL</t>
  </si>
  <si>
    <t>BORA LEE</t>
  </si>
  <si>
    <t>RYAN FLANAGAN</t>
  </si>
  <si>
    <t>ANDREW BISCHOF</t>
  </si>
  <si>
    <t>ALLAN NICHOLS</t>
  </si>
  <si>
    <t>WILTON FRY</t>
  </si>
  <si>
    <t>NICK DEMPSEY</t>
  </si>
  <si>
    <t>GILES THORNE</t>
  </si>
  <si>
    <t>LANCE VITANZA</t>
  </si>
  <si>
    <t>DANIEL OVIN</t>
  </si>
  <si>
    <t>VICTOR HOGLUND</t>
  </si>
  <si>
    <t>NICK DELFAS</t>
  </si>
  <si>
    <t>ERLAN ABDIKARIMOV</t>
  </si>
  <si>
    <t>ACHAL SULTANIA</t>
  </si>
  <si>
    <t>SANDEEP DESHPANDE</t>
  </si>
  <si>
    <t>ALEXANDER DUVAL</t>
  </si>
  <si>
    <t>STEFAN SLOWINSKI</t>
  </si>
  <si>
    <t>JAY TOBIN</t>
  </si>
  <si>
    <t>CRAIG WEILAND</t>
  </si>
  <si>
    <t>MATTHEW BLAIR</t>
  </si>
  <si>
    <t>MICHAEL HARRISON</t>
  </si>
  <si>
    <t>LAURENT FAVRE</t>
  </si>
  <si>
    <t>MICHAEL SISON</t>
  </si>
  <si>
    <t>ALEKSEY YEFREMOV</t>
  </si>
  <si>
    <t>KEVIN MCCARTHY</t>
  </si>
  <si>
    <t>ANTHONY STOSS</t>
  </si>
  <si>
    <t>MICHELE DELLA VIGNA</t>
  </si>
  <si>
    <t>SAMI BADRI</t>
  </si>
  <si>
    <t>OWEN BENNETT</t>
  </si>
  <si>
    <t>GAURAV JAIN</t>
  </si>
  <si>
    <t>Cenkos Securities Ltd</t>
  </si>
  <si>
    <t>RAE MAILE</t>
  </si>
  <si>
    <t>JOE LACHKY</t>
  </si>
  <si>
    <t>MARK LLANES</t>
  </si>
  <si>
    <t>HASSAN AHMED</t>
  </si>
  <si>
    <t>Fermium Research LLC</t>
  </si>
  <si>
    <t>FRANK MITSCH</t>
  </si>
  <si>
    <t>DOUGLAS MIEHM</t>
  </si>
  <si>
    <t>RAGHURAM SELVARAJU</t>
  </si>
  <si>
    <t>LENNOX GIBBS</t>
  </si>
  <si>
    <t>DANA FLANDERS</t>
  </si>
  <si>
    <t>JING HE</t>
  </si>
  <si>
    <t>BRIAN FITZGERALD</t>
  </si>
  <si>
    <t>Daishin Securities(AGCO, Maybank, OKasa</t>
  </si>
  <si>
    <t>JUNG-WOOK CHOI</t>
  </si>
  <si>
    <t>ROBERT BERG</t>
  </si>
  <si>
    <t>JUSTIN SMITH</t>
  </si>
  <si>
    <t>SATOSHI TANAKA</t>
  </si>
  <si>
    <t>WOLFGANG DONIE</t>
  </si>
  <si>
    <t>JOHN NEWMAN</t>
  </si>
  <si>
    <t>ALEX SCHWARTZ</t>
  </si>
  <si>
    <t>GIACOMO ROMEO</t>
  </si>
  <si>
    <t>GAVIN WYLIE</t>
  </si>
  <si>
    <t>CHRISTIAN AUDI</t>
  </si>
  <si>
    <t>Andre Hachem</t>
  </si>
  <si>
    <t>XP Investimentos</t>
  </si>
  <si>
    <t>GABRIEL FRANCISCO</t>
  </si>
  <si>
    <t>ANTONIO JUNQUEIRA</t>
  </si>
  <si>
    <t>Mariana de Barros Bertone</t>
  </si>
  <si>
    <t>JEREMY BRAGG</t>
  </si>
  <si>
    <t>KENNETH HERBERT</t>
  </si>
  <si>
    <t>ANDREW KESSNER</t>
  </si>
  <si>
    <t>SHLOMO ROSENBAUM</t>
  </si>
  <si>
    <t>WILLIAM WARMINGTON</t>
  </si>
  <si>
    <t>PETER APPERT</t>
  </si>
  <si>
    <t>MANAV PATNAIK</t>
  </si>
  <si>
    <t>TONI KAPLAN</t>
  </si>
  <si>
    <t>GEORGE TONG</t>
  </si>
  <si>
    <t>KI BIN KIM</t>
  </si>
  <si>
    <t>WES GOLLADAY</t>
  </si>
  <si>
    <t>JEFFREY DONNELLY</t>
  </si>
  <si>
    <t>STEVE SAKWA</t>
  </si>
  <si>
    <t>ROSS SMOTRICH</t>
  </si>
  <si>
    <t>R JEREMY METZ</t>
  </si>
  <si>
    <t>RICHARD HILL</t>
  </si>
  <si>
    <t>ALEXANDER GOLDFARB</t>
  </si>
  <si>
    <t>SIMON YARMAK</t>
  </si>
  <si>
    <t>JAMES SULLIVAN</t>
  </si>
  <si>
    <t>CAITLIN BURROWS</t>
  </si>
  <si>
    <t>DAMIAN WITKOWSKI</t>
  </si>
  <si>
    <t>JOHN ZAMPARO</t>
  </si>
  <si>
    <t>JESSE PYTLAK</t>
  </si>
  <si>
    <t>Creative Global Investments</t>
  </si>
  <si>
    <t>CARLO R BESENIUS</t>
  </si>
  <si>
    <t>PAUL PENNEY</t>
  </si>
  <si>
    <t>Louie DiPalma</t>
  </si>
  <si>
    <t>TAVY ROSNER</t>
  </si>
  <si>
    <t>Makor Capital</t>
  </si>
  <si>
    <t>DAFNA YAGUR</t>
  </si>
  <si>
    <t>GREG KONRAD</t>
  </si>
  <si>
    <t>MICHAEL CIARMOLI</t>
  </si>
  <si>
    <t>GEORGE GODFREY</t>
  </si>
  <si>
    <t>ANDREW LEE</t>
  </si>
  <si>
    <t>MICHAEL WARD</t>
  </si>
  <si>
    <t>DEREK GLYNN</t>
  </si>
  <si>
    <t>MARK ROSEN</t>
  </si>
  <si>
    <t>KANG-HO PARK</t>
  </si>
  <si>
    <t>FRANK SPARACINO</t>
  </si>
  <si>
    <t>GEORGE SUTTON</t>
  </si>
  <si>
    <t>MARK ARGENTO</t>
  </si>
  <si>
    <t>PETER WELFORD</t>
  </si>
  <si>
    <t>PETER OSTLING</t>
  </si>
  <si>
    <t>BILL PETERSON</t>
  </si>
  <si>
    <t>EDDY WANG</t>
  </si>
  <si>
    <t>JONATHAN CHANG</t>
  </si>
  <si>
    <t>STEFAN ROEHLE</t>
  </si>
  <si>
    <t>dropped coverage</t>
  </si>
  <si>
    <t>ERIC MARTINUZZI</t>
  </si>
  <si>
    <t>GEORGE IWANYC</t>
  </si>
  <si>
    <t>MANAS TIWARI</t>
  </si>
  <si>
    <t>JAMES RUTHERFORD</t>
  </si>
  <si>
    <t>BRENT BRACELIN</t>
  </si>
  <si>
    <t>CHRISTOPHER EBERLE</t>
  </si>
  <si>
    <t>William Fitzsimmons</t>
  </si>
  <si>
    <t>EDUARDO ROSMAN</t>
  </si>
  <si>
    <t>MEAGHEN ANNETT</t>
  </si>
  <si>
    <t>JAMES DURRAN</t>
  </si>
  <si>
    <t>MARK PETRIE</t>
  </si>
  <si>
    <t>KATHLEEN WONG</t>
  </si>
  <si>
    <t>KERRY SMITH</t>
  </si>
  <si>
    <t>INGO SCHMIDT</t>
  </si>
  <si>
    <t>DANIEL POLITZER</t>
  </si>
  <si>
    <t>CHRIS MCNALLY</t>
  </si>
  <si>
    <t>JOSEPH AMATURO</t>
  </si>
  <si>
    <t>RICHARD CARLSON</t>
  </si>
  <si>
    <t>DAVID WHISTON</t>
  </si>
  <si>
    <t>Scott Pope</t>
  </si>
  <si>
    <t>RIZK MAIDI</t>
  </si>
  <si>
    <t>NICHOLAS DEL DEO</t>
  </si>
  <si>
    <t>JUSTIN BURGIN</t>
  </si>
  <si>
    <t>CHRIS MANCINI</t>
  </si>
  <si>
    <t>ALEXANDER PEARCE</t>
  </si>
  <si>
    <t>Punto Casa de Bolsa</t>
  </si>
  <si>
    <t>MARTIN LARA</t>
  </si>
  <si>
    <t>EDWARD STERCK</t>
  </si>
  <si>
    <t>GRANT SPORRE</t>
  </si>
  <si>
    <t>CARLOS DE ALBA</t>
  </si>
  <si>
    <t>THIAGO LOFIEGO</t>
  </si>
  <si>
    <t>GUSTAVO ALLEVATO</t>
  </si>
  <si>
    <t>Banco do Brasil SA</t>
  </si>
  <si>
    <t>GABRIELA CORTEZ</t>
  </si>
  <si>
    <t>ALFONSO SALAZAR</t>
  </si>
  <si>
    <t>AMOS FLETCHER</t>
  </si>
  <si>
    <t>CAIO RIBEIRO</t>
  </si>
  <si>
    <t>LEONARDO CORREA</t>
  </si>
  <si>
    <t>JOHANN PRETORIUS</t>
  </si>
  <si>
    <t>MARCOS ASSUMPCAO</t>
  </si>
  <si>
    <t>TYLER BRODA</t>
  </si>
  <si>
    <t>JONATHAN BRANDT</t>
  </si>
  <si>
    <t>SYLVAIN BRUNET</t>
  </si>
  <si>
    <t>Banco Safra de Investimento</t>
  </si>
  <si>
    <t>GUSTAVO SADKA</t>
  </si>
  <si>
    <t>KAREL LUKETIC</t>
  </si>
  <si>
    <t>CHRISTIAN GEORGES</t>
  </si>
  <si>
    <t>RODRIGO GARCILAZO</t>
  </si>
  <si>
    <t>Drexel Hamilton LLC</t>
  </si>
  <si>
    <t>DAVID WILLIAMS</t>
  </si>
  <si>
    <t>JOHN WATSON</t>
  </si>
  <si>
    <t>TIM MONACHELLO</t>
  </si>
  <si>
    <t>SAMANTHA HOH</t>
  </si>
  <si>
    <t>JOHN DANIEL</t>
  </si>
  <si>
    <t>ALBERTO CHECCHINATO</t>
  </si>
  <si>
    <t>Invest Securities SA</t>
  </si>
  <si>
    <t>JEAN-LOUIS SEMPE</t>
  </si>
  <si>
    <t>ADAM HULL</t>
  </si>
  <si>
    <t>GUNGUN VERMA</t>
  </si>
  <si>
    <t>STUART PEARSON</t>
  </si>
  <si>
    <t>NANDAN AMLADI</t>
  </si>
  <si>
    <t>KEVIN MCVEIGH</t>
  </si>
  <si>
    <t>RICHARD ESKELSEN</t>
  </si>
  <si>
    <t>CJS Securities</t>
  </si>
  <si>
    <t>CRAIG BIBB</t>
  </si>
  <si>
    <t>ROHIT SETH</t>
  </si>
  <si>
    <t>MATTHEW LUCHINI</t>
  </si>
  <si>
    <t>WILLIAM CROW</t>
  </si>
  <si>
    <t>Michael Bellisario</t>
  </si>
  <si>
    <t>RICHARD HIGHTOWER</t>
  </si>
  <si>
    <t>ANTHONY POWELL</t>
  </si>
  <si>
    <t>EDWARD WHITE</t>
  </si>
  <si>
    <t>TAMI ZAKARIA</t>
  </si>
  <si>
    <t>TREVOR TURNBULL</t>
  </si>
  <si>
    <t>Edison</t>
  </si>
  <si>
    <t>CHARLES GIBSON</t>
  </si>
  <si>
    <t>DIMITRY KHMELNITSKY</t>
  </si>
  <si>
    <t>JON ARFSTROM</t>
  </si>
  <si>
    <t>TIMOTHY COFFEY</t>
  </si>
  <si>
    <t>GARY TENNER</t>
  </si>
  <si>
    <t>SUSANNA CHUI</t>
  </si>
  <si>
    <t>TAO HONG</t>
  </si>
  <si>
    <t>LEO LIU</t>
  </si>
  <si>
    <t>ABC International</t>
  </si>
  <si>
    <t>STEVE CHOW</t>
  </si>
  <si>
    <t>DANNY LAW</t>
  </si>
  <si>
    <t>QIAN HUANG</t>
  </si>
  <si>
    <t>YU ZHOU</t>
  </si>
  <si>
    <t>BRUCE NUDELL</t>
  </si>
  <si>
    <t>ED RIDLEY-DAY</t>
  </si>
  <si>
    <t>ANDREW PUSATERI</t>
  </si>
  <si>
    <t>MICHAEL ERSTAD</t>
  </si>
  <si>
    <t>HAMZAH MAZARI</t>
  </si>
  <si>
    <t>SCOTT BERG</t>
  </si>
  <si>
    <t>COREY GREENDALE</t>
  </si>
  <si>
    <t>RICHARD BALDRY</t>
  </si>
  <si>
    <t>HENRY COFFEY</t>
  </si>
  <si>
    <t>JACK VANDER AARDE</t>
  </si>
  <si>
    <t>ALLISON TAYLOR RUDARY</t>
  </si>
  <si>
    <t>YIDONG ZHANG</t>
  </si>
  <si>
    <t>ROUGANG GU</t>
  </si>
  <si>
    <t>86Research</t>
  </si>
  <si>
    <t>JUAN LIN</t>
  </si>
  <si>
    <t>JEFFREY MEULER</t>
  </si>
  <si>
    <t>ANDREW STEINERMAN</t>
  </si>
  <si>
    <t>RISHI JALURIA</t>
  </si>
  <si>
    <t>JOHN BRICK</t>
  </si>
  <si>
    <t>JACOB ALLEN</t>
  </si>
  <si>
    <t>PETER LOW</t>
  </si>
  <si>
    <t>CELINE PANNUTI</t>
  </si>
  <si>
    <t>EAMONN FERRY</t>
  </si>
  <si>
    <t>SBG Securities</t>
  </si>
  <si>
    <t>REY WIUM</t>
  </si>
  <si>
    <t>ALAN ERSKINE</t>
  </si>
  <si>
    <t>GILLIAN SURBEY</t>
  </si>
  <si>
    <t>TYLER MAGUIRE</t>
  </si>
  <si>
    <t>MARGARET KACZOR</t>
  </si>
  <si>
    <t>DANIEL GAROFALO</t>
  </si>
  <si>
    <t>RICHARD WILLIAMS</t>
  </si>
  <si>
    <t>ESTHER RAJAVELU</t>
  </si>
  <si>
    <t>STEVEN TEPPER</t>
  </si>
  <si>
    <t>Meitav Investment House Ltd</t>
  </si>
  <si>
    <t>JONATHAN KREIZMAN</t>
  </si>
  <si>
    <t>STEPHEN MCGARRY</t>
  </si>
  <si>
    <t>Bank of Jerusalem</t>
  </si>
  <si>
    <t>CLIVE BLACK</t>
  </si>
  <si>
    <t>RAYNA KUMAR</t>
  </si>
  <si>
    <t>MAYNARD UM</t>
  </si>
  <si>
    <t>FRANK SCHWOPE</t>
  </si>
  <si>
    <t>E Sun Securities</t>
  </si>
  <si>
    <t>SHANYAO KE</t>
  </si>
  <si>
    <t>21 month</t>
  </si>
  <si>
    <t>ALLEN GILLESPIE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</si>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</sst>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2"/>
      <color theme="1"/>
      <name val="Calibri"/>
      <family val="2"/>
      <scheme val="minor"/>
    </font>
    <font>
      <sz val="14"/>
      <color rgb="FF000000"/>
      <name val="Arial"/>
      <family val="2"/>
    </font>
    <font>
      <sz val="14"/>
      <color rgb="FF000000"/>
      <name val="Arial"/>
      <family val="2"/>
    </font>
    <font>
      <sz val="14"/>
      <color rgb="FF007D34"/>
      <name val="Arial"/>
      <family val="2"/>
    </font>
    <font>
      <sz val="14"/>
      <color rgb="FF000000"/>
      <name val="Barfont"/>
    </font>
    <font>
      <sz val="14"/>
      <color rgb="FFC40000"/>
      <name val="Arial"/>
      <family val="2"/>
    </font>
    <font>
      <sz val="14"/>
      <color rgb="FF5900B2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7" fillId="0" borderId="0" xfId="1"/>
    <xf numFmtId="0" fontId="3" fillId="0" borderId="0" xfId="0" applyFont="1"/>
    <xf numFmtId="10" fontId="3" fillId="0" borderId="0" xfId="0" applyNumberFormat="1" applyFont="1"/>
    <xf numFmtId="3" fontId="2" fillId="0" borderId="0" xfId="0" applyNumberFormat="1" applyFont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10" fontId="5" fillId="0" borderId="0" xfId="0" applyNumberFormat="1" applyFont="1"/>
    <xf numFmtId="4" fontId="2" fillId="0" borderId="0" xfId="0" applyNumberFormat="1" applyFont="1"/>
    <xf numFmtId="0" fontId="6" fillId="0" borderId="0" xfId="0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Raymond James</v>
        <stp/>
        <stp>##V3_BDSV12</stp>
        <stp>ZIOP US Equity</stp>
        <stp>BEST_ANALYST_RECS_BULK</stp>
        <stp>[anr-02152019-csv.xlsx]Sheet8!R31301C2</stp>
        <stp>cols=10;rows=5</stp>
        <tr r="B31301" s="8"/>
      </tp>
      <tp t="s">
        <v>Clarksons Platou Securities Inc</v>
        <stp/>
        <stp>##V3_BDSV12</stp>
        <stp>MT US Equity</stp>
        <stp>BEST_ANALYST_RECS_BULK</stp>
        <stp>[anr-02152019-csv.xlsx]Sheet8!R9701C2</stp>
        <stp>cols=10;rows=4</stp>
        <tr r="B9701" s="8"/>
      </tp>
      <tp t="s">
        <v>J.P. Morgan</v>
        <stp/>
        <stp>##V3_BDSV12</stp>
        <stp>UXIN US Equity</stp>
        <stp>BEST_ANALYST_RECS_BULK</stp>
        <stp>[anr-02152019-csv.xlsx]Sheet8!R16001C2</stp>
        <stp>cols=10;rows=4</stp>
        <tr r="B16001" s="8"/>
      </tp>
      <tp t="s">
        <v>SunTrust Robinson Humphrey</v>
        <stp/>
        <stp>##V3_BDSV12</stp>
        <stp>VKTX US Equity</stp>
        <stp>BEST_ANALYST_RECS_BULK</stp>
        <stp>[anr-02152019-csv.xlsx]Sheet8!R19501C2</stp>
        <stp>cols=10;rows=9</stp>
        <tr r="B19501" s="8"/>
      </tp>
      <tp t="s">
        <v>D.A. Davidson &amp; Co</v>
        <stp/>
        <stp>##V3_BDSV12</stp>
        <stp>DBD US Equity</stp>
        <stp>BEST_ANALYST_RECS_BULK</stp>
        <stp>[anr-02152019-csv.xlsx]Sheet8!R23901C2</stp>
        <stp>cols=10;rows=6</stp>
        <tr r="B23901" s="8"/>
      </tp>
      <tp t="s">
        <v>Zacks Investment Research</v>
        <stp/>
        <stp>##V3_BDSV12</stp>
        <stp>BCS US Equity</stp>
        <stp>BEST_ANALYST_RECS_BULK</stp>
        <stp>[anr-02152019-csv.xlsx]Sheet8!R40101C2</stp>
        <stp>cols=10;rows=3</stp>
        <tr r="B40101" s="8"/>
      </tp>
      <tp t="s">
        <v>RBC Capital Markets</v>
        <stp/>
        <stp>##V3_BDSV12</stp>
        <stp>DAN US Equity</stp>
        <stp>BEST_ANALYST_RECS_BULK</stp>
        <stp>[anr-02152019-csv.xlsx]Sheet8!R38201C2</stp>
        <stp>cols=10;rows=8</stp>
        <tr r="B38201" s="8"/>
      </tp>
      <tp t="s">
        <v>Keefe, Bruyette &amp; Woods</v>
        <stp/>
        <stp>##V3_BDSV12</stp>
        <stp>GNW US Equity</stp>
        <stp>BEST_ANALYST_RECS_BULK</stp>
        <stp>[anr-02152019-csv.xlsx]Sheet8!R30601C2</stp>
        <stp>cols=10;rows=5</stp>
        <tr r="B30601" s="8"/>
      </tp>
      <tp t="s">
        <v>D.A. Davidson &amp; Co</v>
        <stp/>
        <stp>##V3_BDSV12</stp>
        <stp>AVP US Equity</stp>
        <stp>BEST_ANALYST_RECS_BULK</stp>
        <stp>[anr-02152019-csv.xlsx]Sheet8!R38701C2</stp>
        <stp>cols=10;rows=8</stp>
        <tr r="B38701" s="8"/>
      </tp>
      <tp t="s">
        <v>Consumer Edge Research</v>
        <stp/>
        <stp>##V3_BDSV12</stp>
        <stp>BKS US Equity</stp>
        <stp>BEST_ANALYST_RECS_BULK</stp>
        <stp>[anr-02152019-csv.xlsx]Sheet8!R18701C2</stp>
        <stp>cols=10;rows=4</stp>
        <tr r="B18701" s="8"/>
      </tp>
      <tp t="s">
        <v>Edward Jones</v>
        <stp/>
        <stp>##V3_BDSV12</stp>
        <stp>BHP US Equity</stp>
        <stp>BEST_ANALYST_RECS_BULK</stp>
        <stp>[anr-02152019-csv.xlsx]Sheet8!R19401C2</stp>
        <stp>cols=10;rows=4</stp>
        <tr r="B19401" s="8"/>
      </tp>
      <tp t="s">
        <v>BMO Capital Markets</v>
        <stp/>
        <stp>##V3_BDSV12</stp>
        <stp>AZN US Equity</stp>
        <stp>BEST_ANALYST_RECS_BULK</stp>
        <stp>[anr-02152019-csv.xlsx]Sheet8!R23001C2</stp>
        <stp>cols=10;rows=9</stp>
        <tr r="B23001" s="8"/>
      </tp>
      <tp t="s">
        <v>Edward Jones</v>
        <stp/>
        <stp>##V3_BDSV12</stp>
        <stp>GSK US Equity</stp>
        <stp>BEST_ANALYST_RECS_BULK</stp>
        <stp>[anr-02152019-csv.xlsx]Sheet8!R43501C2</stp>
        <stp>cols=10;rows=8</stp>
        <tr r="B43501" s="8"/>
      </tp>
      <tp t="s">
        <v>Piper Jaffray</v>
        <stp/>
        <stp>##V3_BDSV12</stp>
        <stp>CRR US Equity</stp>
        <stp>BEST_ANALYST_RECS_BULK</stp>
        <stp>[anr-02152019-csv.xlsx]Sheet8!R32901C2</stp>
        <stp>cols=10;rows=6</stp>
        <tr r="B32901" s="8"/>
      </tp>
      <tp t="s">
        <v>Raymond James</v>
        <stp/>
        <stp>##V3_BDSV12</stp>
        <stp>ETH US Equity</stp>
        <stp>BEST_ANALYST_RECS_BULK</stp>
        <stp>[anr-02152019-csv.xlsx]Sheet8!R40501C2</stp>
        <stp>cols=10;rows=8</stp>
        <tr r="B40501" s="8"/>
      </tp>
      <tp t="s">
        <v>Wolfe Research</v>
        <stp/>
        <stp>##V3_BDSV12</stp>
        <stp>CRC US Equity</stp>
        <stp>BEST_ANALYST_RECS_BULK</stp>
        <stp>[anr-02152019-csv.xlsx]Sheet8!R20401C2</stp>
        <stp>cols=10;rows=9</stp>
        <tr r="B20401" s="8"/>
      </tp>
      <tp t="s">
        <v>Zacks Investment Research</v>
        <stp/>
        <stp>##V3_BDSV12</stp>
        <stp>OPK US Equity</stp>
        <stp>BEST_ANALYST_RECS_BULK</stp>
        <stp>[anr-02152019-csv.xlsx]Sheet8!R32701C2</stp>
        <stp>cols=10;rows=6</stp>
        <tr r="B32701" s="8"/>
      </tp>
      <tp t="s">
        <v>Jefferies</v>
        <stp/>
        <stp>##V3_BDSV12</stp>
        <stp>PZZA US Equity</stp>
        <stp>BEST_ANALYST_RECS_BULK</stp>
        <stp>[anr-02152019-csv.xlsx]Sheet8!R43701C2</stp>
        <stp>cols=10;rows=9</stp>
        <tr r="B43701" s="8"/>
      </tp>
      <tp t="s">
        <v>RBC Capital Markets</v>
        <stp/>
        <stp>##V3_BDSV12</stp>
        <stp>NGL US Equity</stp>
        <stp>BEST_ANALYST_RECS_BULK</stp>
        <stp>[anr-02152019-csv.xlsx]Sheet8!R46001C2</stp>
        <stp>cols=10;rows=7</stp>
        <tr r="B46001" s="8"/>
      </tp>
      <tp t="s">
        <v>Morningstar, Inc</v>
        <stp/>
        <stp>##V3_BDSV12</stp>
        <stp>ING US Equity</stp>
        <stp>BEST_ANALYST_RECS_BULK</stp>
        <stp>[anr-02152019-csv.xlsx]Sheet8!R35501C2</stp>
        <stp>cols=10;rows=1</stp>
        <tr r="B35501" s="8"/>
      </tp>
      <tp t="s">
        <v>Keefe, Bruyette &amp; Woods</v>
        <stp/>
        <stp>##V3_BDSV12</stp>
        <stp>OFG US Equity</stp>
        <stp>BEST_ANALYST_RECS_BULK</stp>
        <stp>[anr-02152019-csv.xlsx]Sheet8!R48201C2</stp>
        <stp>cols=10;rows=4</stp>
        <tr r="B48201" s="8"/>
      </tp>
      <tp t="s">
        <v>MKM Partners</v>
        <stp/>
        <stp>##V3_BDSV12</stp>
        <stp>MBI US Equity</stp>
        <stp>BEST_ANALYST_RECS_BULK</stp>
        <stp>[anr-02152019-csv.xlsx]Sheet8!R44501C2</stp>
        <stp>cols=10;rows=4</stp>
        <tr r="B44501" s="8"/>
      </tp>
      <tp t="s">
        <v>Zacks Investment Research</v>
        <stp/>
        <stp>##V3_BDSV12</stp>
        <stp>HLF US Equity</stp>
        <stp>BEST_ANALYST_RECS_BULK</stp>
        <stp>[anr-02152019-csv.xlsx]Sheet8!R19101C2</stp>
        <stp>cols=10;rows=7</stp>
        <tr r="B19101" s="8"/>
      </tp>
      <tp t="s">
        <v>Morningstar, Inc</v>
        <stp/>
        <stp>##V3_BDSV12</stp>
        <stp>TTM US Equity</stp>
        <stp>BEST_ANALYST_RECS_BULK</stp>
        <stp>[anr-02152019-csv.xlsx]Sheet8!R31201C2</stp>
        <stp>cols=10;rows=2</stp>
        <tr r="B31201" s="8"/>
      </tp>
      <tp t="s">
        <v>Edward Jones</v>
        <stp/>
        <stp>##V3_BDSV12</stp>
        <stp>VOD US Equity</stp>
        <stp>BEST_ANALYST_RECS_BULK</stp>
        <stp>[anr-02152019-csv.xlsx]Sheet8!R27901C2</stp>
        <stp>cols=10;rows=6</stp>
        <tr r="B27901" s="8"/>
      </tp>
      <tp t="s">
        <v>RBC Capital Markets</v>
        <stp/>
        <stp>##V3_BDSV12</stp>
        <stp>QHC US Equity</stp>
        <stp>BEST_ANALYST_RECS_BULK</stp>
        <stp>[anr-02152019-csv.xlsx]Sheet8!R19301C2</stp>
        <stp>cols=10;rows=4</stp>
        <tr r="B19301" s="8"/>
      </tp>
      <tp t="s">
        <v>Baird</v>
        <stp/>
        <stp>##V3_BDSV12</stp>
        <stp>SEM US Equity</stp>
        <stp>BEST_ANALYST_RECS_BULK</stp>
        <stp>[anr-02152019-csv.xlsx]Sheet8!R32301C2</stp>
        <stp>cols=10;rows=8</stp>
        <tr r="B32301" s="8"/>
      </tp>
      <tp t="s">
        <v>Jefferies</v>
        <stp/>
        <stp>##V3_BDSV12</stp>
        <stp>RIO US Equity</stp>
        <stp>BEST_ANALYST_RECS_BULK</stp>
        <stp>[anr-02152019-csv.xlsx]Sheet8!R22401C2</stp>
        <stp>cols=10;rows=4</stp>
        <tr r="B22401" s="8"/>
      </tp>
      <tp t="s">
        <v>ISS-EVA</v>
        <stp/>
        <stp>##V3_BDSV12</stp>
        <stp>PYX US Equity</stp>
        <stp>BEST_ANALYST_RECS_BULK</stp>
        <stp>[anr-02152019-csv.xlsx]Sheet8!R14101C2</stp>
        <stp>cols=10;rows=1</stp>
        <tr r="B14101" s="8"/>
      </tp>
      <tp t="s">
        <v>Zacks Investment Research</v>
        <stp/>
        <stp>##V3_BDSV12</stp>
        <stp>XRX US Equity</stp>
        <stp>BEST_ANALYST_RECS_BULK</stp>
        <stp>[anr-02152019-csv.xlsx]Sheet8!R30401C2</stp>
        <stp>cols=10;rows=8</stp>
        <tr r="B30401" s="8"/>
      </tp>
      <tp t="s">
        <v>Credit Suisse</v>
        <stp/>
        <stp>##V3_BDSV12</stp>
        <stp>RESI US Equity</stp>
        <stp>BEST_ANALYST_RECS_BULK</stp>
        <stp>[anr-02152019-csv.xlsx]Sheet8!R41301C2</stp>
        <stp>cols=10;rows=7</stp>
        <tr r="B41301" s="8"/>
      </tp>
      <tp t="s">
        <v>HC Wainwright &amp; Co LLC</v>
        <stp/>
        <stp>##V3_BDSV12</stp>
        <stp>RIOT US Equity</stp>
        <stp>BEST_ANALYST_RECS_BULK</stp>
        <stp>[anr-02152019-csv.xlsx]Sheet8!R44801C2</stp>
        <stp>cols=10;rows=2</stp>
        <tr r="B44801" s="8"/>
      </tp>
      <tp t="s">
        <v>Wells Fargo Securities</v>
        <stp/>
        <stp>##V3_BDSV12</stp>
        <stp>SGMO US Equity</stp>
        <stp>BEST_ANALYST_RECS_BULK</stp>
        <stp>[anr-02152019-csv.xlsx]Sheet8!R39901C2</stp>
        <stp>cols=10;rows=8</stp>
        <tr r="B39901" s="8"/>
      </tp>
      <tp t="s">
        <v>ISS-EVA</v>
        <stp/>
        <stp>##V3_BDSV12</stp>
        <stp>LEAF US Equity</stp>
        <stp>BEST_ANALYST_RECS_BULK</stp>
        <stp>[anr-02152019-csv.xlsx]Sheet8!R20501C2</stp>
        <stp>cols=10;rows=4</stp>
        <tr r="B20501" s="8"/>
      </tp>
      <tp t="s">
        <v>Morgan Stanley</v>
        <stp/>
        <stp>##V3_BDSV12</stp>
        <stp>UA US Equity</stp>
        <stp>BEST_ANALYST_RECS_BULK</stp>
        <stp>[anr-02152019-csv.xlsx]Sheet8!R47901C2</stp>
        <stp>cols=10;rows=5</stp>
        <tr r="B47901" s="8"/>
      </tp>
      <tp t="s">
        <v>BMO Capital Markets</v>
        <stp/>
        <stp>##V3_BDSV12</stp>
        <stp>AG US Equity</stp>
        <stp>BEST_ANALYST_RECS_BULK</stp>
        <stp>[anr-02152019-csv.xlsx]Sheet8!R42401C2</stp>
        <stp>cols=10;rows=9</stp>
        <tr r="B42401" s="8"/>
      </tp>
      <tp t="s">
        <v>Morningstar, Inc</v>
        <stp/>
        <stp>##V3_BDSV12</stp>
        <stp>UN US Equity</stp>
        <stp>BEST_ANALYST_RECS_BULK</stp>
        <stp>[anr-02152019-csv.xlsx]Sheet8!R34501C2</stp>
        <stp>cols=10;rows=2</stp>
        <tr r="B34501" s="8"/>
      </tp>
      <tp t="s">
        <v>Northland Securities Inc</v>
        <stp/>
        <stp>##V3_BDSV12</stp>
        <stp>NBEV US Equity</stp>
        <stp>BEST_ANALYST_RECS_BULK</stp>
        <stp>[anr-02152019-csv.xlsx]Sheet8!R23101C2</stp>
        <stp>cols=10;rows=4</stp>
        <tr r="B23101" s="8"/>
      </tp>
      <tp t="s">
        <v>RBC Capital Markets</v>
        <stp/>
        <stp>##V3_BDSV12</stp>
        <stp>SN US Equity</stp>
        <stp>BEST_ANALYST_RECS_BULK</stp>
        <stp>[anr-02152019-csv.xlsx]Sheet8!R28001C2</stp>
        <stp>cols=10;rows=7</stp>
        <tr r="B28001" s="8"/>
      </tp>
      <tp t="s">
        <v>Stifel</v>
        <stp/>
        <stp>##V3_BDSV12</stp>
        <stp>SE US Equity</stp>
        <stp>BEST_ANALYST_RECS_BULK</stp>
        <stp>[anr-02152019-csv.xlsx]Sheet8!R15801C2</stp>
        <stp>cols=10;rows=9</stp>
        <tr r="B15801" s="8"/>
      </tp>
      <tp t="s">
        <v>Morningstar, Inc</v>
        <stp/>
        <stp>##V3_BDSV12</stp>
        <stp>CS US Equity</stp>
        <stp>BEST_ANALYST_RECS_BULK</stp>
        <stp>[anr-02152019-csv.xlsx]Sheet8!R14901C2</stp>
        <stp>cols=10;rows=1</stp>
        <tr r="B14901" s="8"/>
      </tp>
      <tp t="s">
        <v>D.A. Davidson &amp; Co</v>
        <stp/>
        <stp>##V3_BDSV12</stp>
        <stp>OSTK US Equity</stp>
        <stp>BEST_ANALYST_RECS_BULK</stp>
        <stp>[anr-02152019-csv.xlsx]Sheet8!R26401C2</stp>
        <stp>cols=10;rows=3</stp>
        <tr r="B26401" s="8"/>
      </tp>
      <tp t="s">
        <v>Edward Jones</v>
        <stp/>
        <stp>##V3_BDSV12</stp>
        <stp>HSBC US Equity</stp>
        <stp>BEST_ANALYST_RECS_BULK</stp>
        <stp>[anr-02152019-csv.xlsx]Sheet8!R20301C2</stp>
        <stp>cols=10;rows=5</stp>
        <tr r="B20301" s="8"/>
      </tp>
      <tp t="s">
        <v>B Riley FBR, Inc.</v>
        <stp/>
        <stp>##V3_BDSV12</stp>
        <stp>HIIQ US Equity</stp>
        <stp>BEST_ANALYST_RECS_BULK</stp>
        <stp>[anr-02152019-csv.xlsx]Sheet8!R20801C2</stp>
        <stp>cols=10;rows=9</stp>
        <tr r="B20801" s="8"/>
      </tp>
      <tp t="s">
        <v>J.P. Morgan</v>
        <stp/>
        <stp>##V3_BDSV12</stp>
        <stp>DELL US Equity</stp>
        <stp>BEST_ANALYST_RECS_BULK</stp>
        <stp>[anr-02152019-csv.xlsx]Sheet8!R45701C2</stp>
        <stp>cols=10;rows=8</stp>
        <tr r="B45701" s="8"/>
      </tp>
      <tp t="s">
        <v>Stifel</v>
        <stp/>
        <stp>##V3_BDSV12</stp>
        <stp>FGEN US Equity</stp>
        <stp>BEST_ANALYST_RECS_BULK</stp>
        <stp>[anr-02152019-csv.xlsx]Sheet8!R29901C2</stp>
        <stp>cols=10;rows=7</stp>
        <tr r="B29901" s="8"/>
      </tp>
      <tp t="s">
        <v>Zacks Investment Research</v>
        <stp/>
        <stp>##V3_BDSV12</stp>
        <stp>FOSL US Equity</stp>
        <stp>BEST_ANALYST_RECS_BULK</stp>
        <stp>[anr-02152019-csv.xlsx]Sheet8!R27001C2</stp>
        <stp>cols=10;rows=8</stp>
        <tr r="B27001" s="8"/>
      </tp>
      <tp t="s">
        <v>Zacks Investment Research</v>
        <stp/>
        <stp>##V3_BDSV12</stp>
        <stp>GPRO US Equity</stp>
        <stp>BEST_ANALYST_RECS_BULK</stp>
        <stp>[anr-02152019-csv.xlsx]Sheet8!R38001C2</stp>
        <stp>cols=10;rows=8</stp>
        <tr r="B38001" s="8"/>
      </tp>
      <tp t="s">
        <v>Northland Securities Inc</v>
        <stp/>
        <stp>##V3_BDSV12</stp>
        <stp>GOGO US Equity</stp>
        <stp>BEST_ANALYST_RECS_BULK</stp>
        <stp>[anr-02152019-csv.xlsx]Sheet8!R30901C2</stp>
        <stp>cols=10;rows=8</stp>
        <tr r="B30901" s="8"/>
      </tp>
      <tp t="s">
        <v>Credit Suisse</v>
        <stp/>
        <stp>##V3_BDSV12</stp>
        <stp>ASND US Equity</stp>
        <stp>BEST_ANALYST_RECS_BULK</stp>
        <stp>[anr-02152019-csv.xlsx]Sheet8!R43901C2</stp>
        <stp>cols=10;rows=8</stp>
        <tr r="B43901" s="8"/>
      </tp>
      <tp t="s">
        <v>Morningstar, Inc</v>
        <stp/>
        <stp>##V3_BDSV12</stp>
        <stp>AABA US Equity</stp>
        <stp>BEST_ANALYST_RECS_BULK</stp>
        <stp>[anr-02152019-csv.xlsx]Sheet8!R11601C2</stp>
        <stp>cols=10;rows=4</stp>
        <tr r="B11601" s="8"/>
      </tp>
      <tp t="s">
        <v>B Riley FBR, Inc.</v>
        <stp/>
        <stp>##V3_BDSV12</stp>
        <stp>AMRS US Equity</stp>
        <stp>BEST_ANALYST_RECS_BULK</stp>
        <stp>[anr-02152019-csv.xlsx]Sheet8!R31401C2</stp>
        <stp>cols=10;rows=3</stp>
        <tr r="B31401" s="8"/>
      </tp>
      <tp t="s">
        <v>Jefferies</v>
        <stp/>
        <stp>##V3_BDSV12</stp>
        <stp>AJRD US Equity</stp>
        <stp>BEST_ANALYST_RECS_BULK</stp>
        <stp>[anr-02152019-csv.xlsx]Sheet8!R34101C2</stp>
        <stp>cols=10;rows=6</stp>
        <tr r="B34101" s="8"/>
      </tp>
      <tp t="s">
        <v>Zacks Investment Research</v>
        <stp/>
        <stp>##V3_BDSV12</stp>
        <stp>CORT US Equity</stp>
        <stp>BEST_ANALYST_RECS_BULK</stp>
        <stp>[anr-02152019-csv.xlsx]Sheet8!R41001C2</stp>
        <stp>cols=10;rows=6</stp>
        <tr r="B41001" s="8"/>
      </tp>
    </main>
    <main first="bloomberg.rtd">
      <tp t="s">
        <v>Guggenheim Securities</v>
        <stp/>
        <stp>##V3_BDSV12</stp>
        <stp>YELP US Equity</stp>
        <stp>BEST_ANALYST_RECS_BULK</stp>
        <stp>[anr-02152019-csv.xlsx]Sheet8!R9401C2</stp>
        <stp>cols=10;rows=31</stp>
        <tr r="B9401" s="8"/>
      </tp>
      <tp t="s">
        <v>Wolfe Research</v>
        <stp/>
        <stp>##V3_BDSV12</stp>
        <stp>DISCA US Equity</stp>
        <stp>BEST_ANALYST_RECS_BULK</stp>
        <stp>[anr-02152019-csv.xlsx]Sheet8!R2901C2</stp>
        <stp>cols=10;rows=24</stp>
        <tr r="B2901" s="8"/>
      </tp>
      <tp t="s">
        <v>Cowen</v>
        <stp/>
        <stp>##V3_BDSV12</stp>
        <stp>ZNGA US Equity</stp>
        <stp>BEST_ANALYST_RECS_BULK</stp>
        <stp>[anr-02152019-csv.xlsx]Sheet8!R7701C2</stp>
        <stp>cols=10;rows=18</stp>
        <tr r="B7701" s="8"/>
      </tp>
      <tp t="s">
        <v>BMO Capital Markets</v>
        <stp/>
        <stp>##V3_BDSV12</stp>
        <stp>GOOGL US Equity</stp>
        <stp>BEST_ANALYST_RECS_BULK</stp>
        <stp>[anr-02152019-csv.xlsx]Sheet8!R8201C2</stp>
        <stp>cols=10;rows=47</stp>
        <tr r="B8201" s="8"/>
      </tp>
      <tp t="s">
        <v>KeyBanc Capital Markets</v>
        <stp/>
        <stp>##V3_BDSV12</stp>
        <stp>QCOM US Equity</stp>
        <stp>BEST_ANALYST_RECS_BULK</stp>
        <stp>[anr-02152019-csv.xlsx]Sheet8!R2801C2</stp>
        <stp>cols=10;rows=27</stp>
        <tr r="B2801" s="8"/>
      </tp>
      <tp t="s">
        <v>RBC Capital Markets</v>
        <stp/>
        <stp>##V3_BDSV12</stp>
        <stp>PYPL US Equity</stp>
        <stp>BEST_ANALYST_RECS_BULK</stp>
        <stp>[anr-02152019-csv.xlsx]Sheet8!R8801C2</stp>
        <stp>cols=10;rows=46</stp>
        <tr r="B8801" s="8"/>
      </tp>
      <tp t="s">
        <v>Guggenheim Securities</v>
        <stp/>
        <stp>##V3_BDSV12</stp>
        <stp>MCD US Equity</stp>
        <stp>BEST_ANALYST_RECS_BULK</stp>
        <stp>[anr-02152019-csv.xlsx]Sheet8!R8001C2</stp>
        <stp>cols=10;rows=33</stp>
        <tr r="B8001" s="8"/>
      </tp>
      <tp t="s">
        <v>Morgan Stanley</v>
        <stp/>
        <stp>##V3_BDSV12</stp>
        <stp>CZR US Equity</stp>
        <stp>BEST_ANALYST_RECS_BULK</stp>
        <stp>[anr-02152019-csv.xlsx]Sheet8!R4901C2</stp>
        <stp>cols=10;rows=13</stp>
        <tr r="B4901" s="8"/>
      </tp>
      <tp t="s">
        <v>BMO Capital Markets</v>
        <stp/>
        <stp>##V3_BDSV12</stp>
        <stp>DIS US Equity</stp>
        <stp>BEST_ANALYST_RECS_BULK</stp>
        <stp>[anr-02152019-csv.xlsx]Sheet8!R2701C2</stp>
        <stp>cols=10;rows=30</stp>
        <tr r="B2701" s="8"/>
      </tp>
      <tp t="s">
        <v>Stifel</v>
        <stp/>
        <stp>##V3_BDSV12</stp>
        <stp>BHC US Equity</stp>
        <stp>BEST_ANALYST_RECS_BULK</stp>
        <stp>[anr-02152019-csv.xlsx]Sheet8!R6601C2</stp>
        <stp>cols=10;rows=19</stp>
        <tr r="B6601" s="8"/>
      </tp>
      <tp t="s">
        <v>Wells Fargo Securities</v>
        <stp/>
        <stp>##V3_BDSV12</stp>
        <stp>CVS US Equity</stp>
        <stp>BEST_ANALYST_RECS_BULK</stp>
        <stp>[anr-02152019-csv.xlsx]Sheet8!R4301C2</stp>
        <stp>cols=10;rows=26</stp>
        <tr r="B4301" s="8"/>
      </tp>
      <tp t="s">
        <v>Baird</v>
        <stp/>
        <stp>##V3_BDSV12</stp>
        <stp>NKE US Equity</stp>
        <stp>BEST_ANALYST_RECS_BULK</stp>
        <stp>[anr-02152019-csv.xlsx]Sheet8!R9301C2</stp>
        <stp>cols=10;rows=35</stp>
        <tr r="B9301" s="8"/>
      </tp>
      <tp t="s">
        <v>Tudor Pickering &amp; Co</v>
        <stp/>
        <stp>##V3_BDSV12</stp>
        <stp>CHK US Equity</stp>
        <stp>BEST_ANALYST_RECS_BULK</stp>
        <stp>[anr-02152019-csv.xlsx]Sheet8!R5701C2</stp>
        <stp>cols=10;rows=24</stp>
        <tr r="B5701" s="8"/>
      </tp>
      <tp t="s">
        <v>Zacks Investment Research</v>
        <stp/>
        <stp>##V3_BDSV12</stp>
        <stp>CAT US Equity</stp>
        <stp>BEST_ANALYST_RECS_BULK</stp>
        <stp>[anr-02152019-csv.xlsx]Sheet8!R5301C2</stp>
        <stp>cols=10;rows=28</stp>
        <tr r="B5301" s="8"/>
      </tp>
      <tp t="s">
        <v>Eight Capital</v>
        <stp/>
        <stp>##V3_BDSV12</stp>
        <stp>CGC US Equity</stp>
        <stp>BEST_ANALYST_RECS_BULK</stp>
        <stp>[anr-02152019-csv.xlsx]Sheet8!R1801C2</stp>
        <stp>cols=10;rows=13</stp>
        <tr r="B1801" s="8"/>
      </tp>
      <tp t="s">
        <v>Guggenheim Securities</v>
        <stp/>
        <stp>##V3_BDSV12</stp>
        <stp>BMY US Equity</stp>
        <stp>BEST_ANALYST_RECS_BULK</stp>
        <stp>[anr-02152019-csv.xlsx]Sheet8!R2101C2</stp>
        <stp>cols=10;rows=20</stp>
        <tr r="B2101" s="8"/>
      </tp>
      <tp t="s">
        <v>Morgan Stanley</v>
        <stp/>
        <stp>##V3_BDSV12</stp>
        <stp>CRM US Equity</stp>
        <stp>BEST_ANALYST_RECS_BULK</stp>
        <stp>[anr-02152019-csv.xlsx]Sheet8!R6401C2</stp>
        <stp>cols=10;rows=43</stp>
        <tr r="B6401" s="8"/>
      </tp>
      <tp t="s">
        <v>Oppenheimer &amp; Co</v>
        <stp/>
        <stp>##V3_BDSV12</stp>
        <stp>CTL US Equity</stp>
        <stp>BEST_ANALYST_RECS_BULK</stp>
        <stp>[anr-02152019-csv.xlsx]Sheet8!R3301C2</stp>
        <stp>cols=10;rows=17</stp>
        <tr r="B3301" s="8"/>
      </tp>
      <tp t="s">
        <v>Zacks Investment Research</v>
        <stp/>
        <stp>##V3_BDSV12</stp>
        <stp>AAL US Equity</stp>
        <stp>BEST_ANALYST_RECS_BULK</stp>
        <stp>[anr-02152019-csv.xlsx]Sheet8!R3501C2</stp>
        <stp>cols=10;rows=22</stp>
        <tr r="B3501" s="8"/>
      </tp>
      <tp t="s">
        <v>CIBC Capital Markets</v>
        <stp/>
        <stp>##V3_BDSV12</stp>
        <stp>FCX US Equity</stp>
        <stp>BEST_ANALYST_RECS_BULK</stp>
        <stp>[anr-02152019-csv.xlsx]Sheet8!R4101C2</stp>
        <stp>cols=10;rows=22</stp>
        <tr r="B4101" s="8"/>
      </tp>
      <tp t="s">
        <v>Morgan Stanley</v>
        <stp/>
        <stp>##V3_BDSV12</stp>
        <stp>LLY US Equity</stp>
        <stp>BEST_ANALYST_RECS_BULK</stp>
        <stp>[anr-02152019-csv.xlsx]Sheet8!R1101C2</stp>
        <stp>cols=10;rows=20</stp>
        <tr r="B1101" s="8"/>
      </tp>
      <tp t="s">
        <v>SVB Leerink</v>
        <stp/>
        <stp>##V3_BDSV12</stp>
        <stp>JNJ US Equity</stp>
        <stp>BEST_ANALYST_RECS_BULK</stp>
        <stp>[anr-02152019-csv.xlsx]Sheet8!R7001C2</stp>
        <stp>cols=10;rows=24</stp>
        <tr r="B7001" s="8"/>
      </tp>
      <tp t="s">
        <v>Guggenheim Securities</v>
        <stp/>
        <stp>##V3_BDSV12</stp>
        <stp>MRK US Equity</stp>
        <stp>BEST_ANALYST_RECS_BULK</stp>
        <stp>[anr-02152019-csv.xlsx]Sheet8!R3401C2</stp>
        <stp>cols=10;rows=18</stp>
        <tr r="B3401" s="8"/>
      </tp>
      <tp t="s">
        <v>Jefferies</v>
        <stp/>
        <stp>##V3_BDSV12</stp>
        <stp>HAL US Equity</stp>
        <stp>BEST_ANALYST_RECS_BULK</stp>
        <stp>[anr-02152019-csv.xlsx]Sheet8!R6901C2</stp>
        <stp>cols=10;rows=32</stp>
        <tr r="B6901" s="8"/>
      </tp>
      <tp t="s">
        <v>Cantor Fitzgerald</v>
        <stp/>
        <stp>##V3_BDSV12</stp>
        <stp>IBM US Equity</stp>
        <stp>BEST_ANALYST_RECS_BULK</stp>
        <stp>[anr-02152019-csv.xlsx]Sheet8!R7901C2</stp>
        <stp>cols=10;rows=26</stp>
        <tr r="B7901" s="8"/>
      </tp>
      <tp t="s">
        <v>Baird</v>
        <stp/>
        <stp>##V3_BDSV12</stp>
        <stp>FDX US Equity</stp>
        <stp>BEST_ANALYST_RECS_BULK</stp>
        <stp>[anr-02152019-csv.xlsx]Sheet8!R8601C2</stp>
        <stp>cols=10;rows=28</stp>
        <tr r="B8601" s="8"/>
      </tp>
      <tp t="s">
        <v>BMO Capital Markets</v>
        <stp/>
        <stp>##V3_BDSV12</stp>
        <stp>NWL US Equity</stp>
        <stp>BEST_ANALYST_RECS_BULK</stp>
        <stp>[anr-02152019-csv.xlsx]Sheet8!R3001C2</stp>
        <stp>cols=10;rows=12</stp>
        <tr r="B3001" s="8"/>
      </tp>
      <tp t="s">
        <v>Macquarie</v>
        <stp/>
        <stp>##V3_BDSV12</stp>
        <stp>CLF US Equity</stp>
        <stp>BEST_ANALYST_RECS_BULK</stp>
        <stp>[anr-02152019-csv.xlsx]Sheet8!R9601C2</stp>
        <stp>cols=10;rows=15</stp>
        <tr r="B9601" s="8"/>
      </tp>
      <tp t="s">
        <v>Argus Research Corp</v>
        <stp/>
        <stp>##V3_BDSV12</stp>
        <stp>MAT US Equity</stp>
        <stp>BEST_ANALYST_RECS_BULK</stp>
        <stp>[anr-02152019-csv.xlsx]Sheet8!R7101C2</stp>
        <stp>cols=10;rows=16</stp>
        <tr r="B7101" s="8"/>
      </tp>
      <tp t="s">
        <v>Baird</v>
        <stp/>
        <stp>##V3_BDSV12</stp>
        <stp>JPM US Equity</stp>
        <stp>BEST_ANALYST_RECS_BULK</stp>
        <stp>[anr-02152019-csv.xlsx]Sheet8!R1901C2</stp>
        <stp>cols=10;rows=31</stp>
        <tr r="B1901" s="8"/>
      </tp>
      <tp t="s">
        <v>RBC Capital Markets</v>
        <stp/>
        <stp>##V3_BDSV12</stp>
        <stp>WMT US Equity</stp>
        <stp>BEST_ANALYST_RECS_BULK</stp>
        <stp>[anr-02152019-csv.xlsx]Sheet8!R3201C2</stp>
        <stp>cols=10;rows=34</stp>
        <tr r="B3201" s="8"/>
      </tp>
      <tp t="s">
        <v>Jefferies</v>
        <stp/>
        <stp>##V3_BDSV12</stp>
        <stp>RIG US Equity</stp>
        <stp>BEST_ANALYST_RECS_BULK</stp>
        <stp>[anr-02152019-csv.xlsx]Sheet8!R7201C2</stp>
        <stp>cols=10;rows=33</stp>
        <tr r="B7201" s="8"/>
      </tp>
      <tp t="s">
        <v>Edward Jones</v>
        <stp/>
        <stp>##V3_BDSV12</stp>
        <stp>PFE US Equity</stp>
        <stp>BEST_ANALYST_RECS_BULK</stp>
        <stp>[anr-02152019-csv.xlsx]Sheet8!R5201C2</stp>
        <stp>cols=10;rows=19</stp>
        <tr r="B5201" s="8"/>
      </tp>
      <tp t="s">
        <v>BMO Capital Markets</v>
        <stp/>
        <stp>##V3_BDSV12</stp>
        <stp>PEP US Equity</stp>
        <stp>BEST_ANALYST_RECS_BULK</stp>
        <stp>[anr-02152019-csv.xlsx]Sheet8!R6801C2</stp>
        <stp>cols=10;rows=24</stp>
        <tr r="B6801" s="8"/>
      </tp>
      <tp t="s">
        <v>Jefferies</v>
        <stp/>
        <stp>##V3_BDSV12</stp>
        <stp>SLB US Equity</stp>
        <stp>BEST_ANALYST_RECS_BULK</stp>
        <stp>[anr-02152019-csv.xlsx]Sheet8!R4201C2</stp>
        <stp>cols=10;rows=34</stp>
        <tr r="B4201" s="8"/>
      </tp>
      <tp t="s">
        <v>Macquarie</v>
        <stp/>
        <stp>##V3_BDSV12</stp>
        <stp>PBR US Equity</stp>
        <stp>BEST_ANALYST_RECS_BULK</stp>
        <stp>[anr-02152019-csv.xlsx]Sheet8!R3801C2</stp>
        <stp>cols=10;rows=19</stp>
        <tr r="B3801" s="8"/>
      </tp>
      <tp t="s">
        <v>Credit Suisse</v>
        <stp/>
        <stp>##V3_BDSV12</stp>
        <stp>WFC US Equity</stp>
        <stp>BEST_ANALYST_RECS_BULK</stp>
        <stp>[anr-02152019-csv.xlsx]Sheet8!R5801C2</stp>
        <stp>cols=10;rows=32</stp>
        <tr r="B5801" s="8"/>
      </tp>
      <tp t="s">
        <v>SunTrust Robinson Humphrey</v>
        <stp/>
        <stp>##V3_BDSV12</stp>
        <stp>XPO US Equity</stp>
        <stp>BEST_ANALYST_RECS_BULK</stp>
        <stp>[anr-02152019-csv.xlsx]Sheet8!R7301C2</stp>
        <stp>cols=10;rows=20</stp>
        <tr r="B7301" s="8"/>
      </tp>
      <tp t="s">
        <v>Jefferies</v>
        <stp/>
        <stp>##V3_BDSV12</stp>
        <stp>XOM US Equity</stp>
        <stp>BEST_ANALYST_RECS_BULK</stp>
        <stp>[anr-02152019-csv.xlsx]Sheet8!R3601C2</stp>
        <stp>cols=10;rows=28</stp>
        <tr r="B3601" s="8"/>
      </tp>
      <tp t="s">
        <v>Edward Jones</v>
        <stp/>
        <stp>##V3_BDSV12</stp>
        <stp>SBUX US Equity</stp>
        <stp>BEST_ANALYST_RECS_BULK</stp>
        <stp>[anr-02152019-csv.xlsx]Sheet8!R4601C2</stp>
        <stp>cols=10;rows=33</stp>
        <tr r="B4601" s="8"/>
      </tp>
      <tp t="s">
        <v>Macquarie</v>
        <stp/>
        <stp>##V3_BDSV12</stp>
        <stp>SIRI US Equity</stp>
        <stp>BEST_ANALYST_RECS_BULK</stp>
        <stp>[anr-02152019-csv.xlsx]Sheet8!R8501C2</stp>
        <stp>cols=10;rows=18</stp>
        <tr r="B8501" s="8"/>
      </tp>
      <tp t="s">
        <v>RBC Capital Markets</v>
        <stp/>
        <stp>##V3_BDSV12</stp>
        <stp>SNAP US Equity</stp>
        <stp>BEST_ANALYST_RECS_BULK</stp>
        <stp>[anr-02152019-csv.xlsx]Sheet8!R3901C2</stp>
        <stp>cols=10;rows=34</stp>
        <tr r="B3901" s="8"/>
      </tp>
      <tp t="s">
        <v>Oppenheimer &amp; Co</v>
        <stp/>
        <stp>##V3_BDSV12</stp>
        <stp>CMCSA US Equity</stp>
        <stp>BEST_ANALYST_RECS_BULK</stp>
        <stp>[anr-02152019-csv.xlsx]Sheet8!R16801C2</stp>
        <stp>cols=10;rows=34</stp>
        <tr r="B16801" s="8"/>
      </tp>
      <tp t="s">
        <v>Wedbush</v>
        <stp/>
        <stp>##V3_BDSV12</stp>
        <stp>ROKU US Equity</stp>
        <stp>BEST_ANALYST_RECS_BULK</stp>
        <stp>[anr-02152019-csv.xlsx]Sheet8!R8401C2</stp>
        <stp>cols=10;rows=14</stp>
        <tr r="B8401" s="8"/>
      </tp>
      <tp t="s">
        <v>BMO Capital Markets</v>
        <stp/>
        <stp>##V3_BDSV12</stp>
        <stp>TWTR US Equity</stp>
        <stp>BEST_ANALYST_RECS_BULK</stp>
        <stp>[anr-02152019-csv.xlsx]Sheet8!R3101C2</stp>
        <stp>cols=10;rows=37</stp>
        <tr r="B3101" s="8"/>
      </tp>
      <tp t="s">
        <v>Oppenheimer &amp; Co</v>
        <stp/>
        <stp>##V3_BDSV12</stp>
        <stp>TSLA US Equity</stp>
        <stp>BEST_ANALYST_RECS_BULK</stp>
        <stp>[anr-02152019-csv.xlsx]Sheet8!R1201C2</stp>
        <stp>cols=10;rows=36</stp>
        <tr r="B1201" s="8"/>
      </tp>
      <tp t="s">
        <v>Oppenheimer &amp; Co</v>
        <stp/>
        <stp>##V3_BDSV12</stp>
        <stp>TWLO US Equity</stp>
        <stp>BEST_ANALYST_RECS_BULK</stp>
        <stp>[anr-02152019-csv.xlsx]Sheet8!R6001C2</stp>
        <stp>cols=10;rows=22</stp>
        <tr r="B6001" s="8"/>
      </tp>
      <tp t="s">
        <v>RBC Capital Markets</v>
        <stp/>
        <stp>##V3_BDSV12</stp>
        <stp>TEVA US Equity</stp>
        <stp>BEST_ANALYST_RECS_BULK</stp>
        <stp>[anr-02152019-csv.xlsx]Sheet8!R7401C2</stp>
        <stp>cols=10;rows=26</stp>
        <tr r="B7401" s="8"/>
      </tp>
      <tp t="s">
        <v>BMO Capital Markets</v>
        <stp/>
        <stp>##V3_BDSV12</stp>
        <stp>MU US Equity</stp>
        <stp>BEST_ANALYST_RECS_BULK</stp>
        <stp>[anr-02152019-csv.xlsx]Sheet8!R501C2</stp>
        <stp>cols=10;rows=29</stp>
        <tr r="B501" s="8"/>
      </tp>
      <tp t="s">
        <v>BMO Capital Markets</v>
        <stp/>
        <stp>##V3_BDSV12</stp>
        <stp>VALE US Equity</stp>
        <stp>BEST_ANALYST_RECS_BULK</stp>
        <stp>[anr-02152019-csv.xlsx]Sheet8!R1701C2</stp>
        <stp>cols=10;rows=25</stp>
        <tr r="B1701" s="8"/>
      </tp>
      <tp t="s">
        <v>BMO Capital Markets</v>
        <stp/>
        <stp>##V3_BDSV12</stp>
        <stp>INTC US Equity</stp>
        <stp>BEST_ANALYST_RECS_BULK</stp>
        <stp>[anr-02152019-csv.xlsx]Sheet8!R1501C2</stp>
        <stp>cols=10;rows=40</stp>
        <tr r="B1501" s="8"/>
      </tp>
      <tp t="s">
        <v>#N/A Invalid Security</v>
        <stp/>
        <stp>##V3_BDSV12</stp>
        <stp/>
        <stp>BEST_ANALYST_RECS_BULK</stp>
        <stp>[anr-02152019-csv.xlsx]Sheet8!R73301C2</stp>
        <tr r="B73301" s="8"/>
      </tp>
      <tp t="s">
        <v>#N/A Invalid Security</v>
        <stp/>
        <stp>##V3_BDSV12</stp>
        <stp/>
        <stp>BEST_ANALYST_RECS_BULK</stp>
        <stp>[anr-02152019-csv.xlsx]Sheet8!R73201C2</stp>
        <tr r="B73201" s="8"/>
      </tp>
      <tp t="s">
        <v>#N/A Invalid Security</v>
        <stp/>
        <stp>##V3_BDSV12</stp>
        <stp/>
        <stp>BEST_ANALYST_RECS_BULK</stp>
        <stp>[anr-02152019-csv.xlsx]Sheet8!R73101C2</stp>
        <tr r="B73101" s="8"/>
      </tp>
      <tp t="s">
        <v>#N/A Invalid Security</v>
        <stp/>
        <stp>##V3_BDSV12</stp>
        <stp/>
        <stp>BEST_ANALYST_RECS_BULK</stp>
        <stp>[anr-02152019-csv.xlsx]Sheet8!R73001C2</stp>
        <tr r="B73001" s="8"/>
      </tp>
      <tp t="s">
        <v>#N/A Invalid Security</v>
        <stp/>
        <stp>##V3_BDSV12</stp>
        <stp/>
        <stp>BEST_ANALYST_RECS_BULK</stp>
        <stp>[anr-02152019-csv.xlsx]Sheet8!R73701C2</stp>
        <tr r="B73701" s="8"/>
      </tp>
      <tp t="s">
        <v>#N/A Invalid Security</v>
        <stp/>
        <stp>##V3_BDSV12</stp>
        <stp/>
        <stp>BEST_ANALYST_RECS_BULK</stp>
        <stp>[anr-02152019-csv.xlsx]Sheet8!R73601C2</stp>
        <tr r="B73601" s="8"/>
      </tp>
      <tp t="s">
        <v>#N/A Invalid Security</v>
        <stp/>
        <stp>##V3_BDSV12</stp>
        <stp/>
        <stp>BEST_ANALYST_RECS_BULK</stp>
        <stp>[anr-02152019-csv.xlsx]Sheet8!R73501C2</stp>
        <tr r="B73501" s="8"/>
      </tp>
      <tp t="s">
        <v>#N/A Invalid Security</v>
        <stp/>
        <stp>##V3_BDSV12</stp>
        <stp/>
        <stp>BEST_ANALYST_RECS_BULK</stp>
        <stp>[anr-02152019-csv.xlsx]Sheet8!R73401C2</stp>
        <tr r="B73401" s="8"/>
      </tp>
      <tp t="s">
        <v>#N/A Invalid Security</v>
        <stp/>
        <stp>##V3_BDSV12</stp>
        <stp/>
        <stp>BEST_ANALYST_RECS_BULK</stp>
        <stp>[anr-02152019-csv.xlsx]Sheet8!R73901C2</stp>
        <tr r="B73901" s="8"/>
      </tp>
      <tp t="s">
        <v>#N/A Invalid Security</v>
        <stp/>
        <stp>##V3_BDSV12</stp>
        <stp/>
        <stp>BEST_ANALYST_RECS_BULK</stp>
        <stp>[anr-02152019-csv.xlsx]Sheet8!R73801C2</stp>
        <tr r="B73801" s="8"/>
      </tp>
      <tp t="s">
        <v>#N/A Invalid Security</v>
        <stp/>
        <stp>##V3_BDSV12</stp>
        <stp/>
        <stp>BEST_ANALYST_RECS_BULK</stp>
        <stp>[anr-02152019-csv.xlsx]Sheet8!R72301C2</stp>
        <tr r="B72301" s="8"/>
      </tp>
      <tp t="s">
        <v>#N/A Invalid Security</v>
        <stp/>
        <stp>##V3_BDSV12</stp>
        <stp/>
        <stp>BEST_ANALYST_RECS_BULK</stp>
        <stp>[anr-02152019-csv.xlsx]Sheet8!R72201C2</stp>
        <tr r="B72201" s="8"/>
      </tp>
      <tp t="s">
        <v>#N/A Invalid Security</v>
        <stp/>
        <stp>##V3_BDSV12</stp>
        <stp/>
        <stp>BEST_ANALYST_RECS_BULK</stp>
        <stp>[anr-02152019-csv.xlsx]Sheet8!R72101C2</stp>
        <tr r="B72101" s="8"/>
      </tp>
      <tp t="s">
        <v>#N/A Invalid Security</v>
        <stp/>
        <stp>##V3_BDSV12</stp>
        <stp/>
        <stp>BEST_ANALYST_RECS_BULK</stp>
        <stp>[anr-02152019-csv.xlsx]Sheet8!R72001C2</stp>
        <tr r="B72001" s="8"/>
      </tp>
      <tp t="s">
        <v>#N/A Invalid Security</v>
        <stp/>
        <stp>##V3_BDSV12</stp>
        <stp/>
        <stp>BEST_ANALYST_RECS_BULK</stp>
        <stp>[anr-02152019-csv.xlsx]Sheet8!R72701C2</stp>
        <tr r="B72701" s="8"/>
      </tp>
      <tp t="s">
        <v>#N/A Invalid Security</v>
        <stp/>
        <stp>##V3_BDSV12</stp>
        <stp/>
        <stp>BEST_ANALYST_RECS_BULK</stp>
        <stp>[anr-02152019-csv.xlsx]Sheet8!R72601C2</stp>
        <tr r="B72601" s="8"/>
      </tp>
      <tp t="s">
        <v>#N/A Invalid Security</v>
        <stp/>
        <stp>##V3_BDSV12</stp>
        <stp/>
        <stp>BEST_ANALYST_RECS_BULK</stp>
        <stp>[anr-02152019-csv.xlsx]Sheet8!R72501C2</stp>
        <tr r="B72501" s="8"/>
      </tp>
      <tp t="s">
        <v>#N/A Invalid Security</v>
        <stp/>
        <stp>##V3_BDSV12</stp>
        <stp/>
        <stp>BEST_ANALYST_RECS_BULK</stp>
        <stp>[anr-02152019-csv.xlsx]Sheet8!R72401C2</stp>
        <tr r="B72401" s="8"/>
      </tp>
      <tp t="s">
        <v>#N/A Invalid Security</v>
        <stp/>
        <stp>##V3_BDSV12</stp>
        <stp/>
        <stp>BEST_ANALYST_RECS_BULK</stp>
        <stp>[anr-02152019-csv.xlsx]Sheet8!R72901C2</stp>
        <tr r="B72901" s="8"/>
      </tp>
      <tp t="s">
        <v>#N/A Invalid Security</v>
        <stp/>
        <stp>##V3_BDSV12</stp>
        <stp/>
        <stp>BEST_ANALYST_RECS_BULK</stp>
        <stp>[anr-02152019-csv.xlsx]Sheet8!R72801C2</stp>
        <tr r="B72801" s="8"/>
      </tp>
      <tp t="s">
        <v>#N/A Invalid Security</v>
        <stp/>
        <stp>##V3_BDSV12</stp>
        <stp/>
        <stp>BEST_ANALYST_RECS_BULK</stp>
        <stp>[anr-02152019-csv.xlsx]Sheet8!R71301C2</stp>
        <tr r="B71301" s="8"/>
      </tp>
      <tp t="s">
        <v>#N/A Invalid Security</v>
        <stp/>
        <stp>##V3_BDSV12</stp>
        <stp/>
        <stp>BEST_ANALYST_RECS_BULK</stp>
        <stp>[anr-02152019-csv.xlsx]Sheet8!R71201C2</stp>
        <tr r="B71201" s="8"/>
      </tp>
      <tp t="s">
        <v>#N/A Invalid Security</v>
        <stp/>
        <stp>##V3_BDSV12</stp>
        <stp/>
        <stp>BEST_ANALYST_RECS_BULK</stp>
        <stp>[anr-02152019-csv.xlsx]Sheet8!R71101C2</stp>
        <tr r="B71101" s="8"/>
      </tp>
      <tp t="s">
        <v>#N/A Invalid Security</v>
        <stp/>
        <stp>##V3_BDSV12</stp>
        <stp/>
        <stp>BEST_ANALYST_RECS_BULK</stp>
        <stp>[anr-02152019-csv.xlsx]Sheet8!R71001C2</stp>
        <tr r="B71001" s="8"/>
      </tp>
      <tp t="s">
        <v>#N/A Invalid Security</v>
        <stp/>
        <stp>##V3_BDSV12</stp>
        <stp/>
        <stp>BEST_ANALYST_RECS_BULK</stp>
        <stp>[anr-02152019-csv.xlsx]Sheet8!R71701C2</stp>
        <tr r="B71701" s="8"/>
      </tp>
      <tp t="s">
        <v>#N/A Invalid Security</v>
        <stp/>
        <stp>##V3_BDSV12</stp>
        <stp/>
        <stp>BEST_ANALYST_RECS_BULK</stp>
        <stp>[anr-02152019-csv.xlsx]Sheet8!R71601C2</stp>
        <tr r="B71601" s="8"/>
      </tp>
      <tp t="s">
        <v>#N/A Invalid Security</v>
        <stp/>
        <stp>##V3_BDSV12</stp>
        <stp/>
        <stp>BEST_ANALYST_RECS_BULK</stp>
        <stp>[anr-02152019-csv.xlsx]Sheet8!R71501C2</stp>
        <tr r="B71501" s="8"/>
      </tp>
      <tp t="s">
        <v>#N/A Invalid Security</v>
        <stp/>
        <stp>##V3_BDSV12</stp>
        <stp/>
        <stp>BEST_ANALYST_RECS_BULK</stp>
        <stp>[anr-02152019-csv.xlsx]Sheet8!R71401C2</stp>
        <tr r="B71401" s="8"/>
      </tp>
      <tp t="s">
        <v>#N/A Invalid Security</v>
        <stp/>
        <stp>##V3_BDSV12</stp>
        <stp/>
        <stp>BEST_ANALYST_RECS_BULK</stp>
        <stp>[anr-02152019-csv.xlsx]Sheet8!R71901C2</stp>
        <tr r="B71901" s="8"/>
      </tp>
      <tp t="s">
        <v>#N/A Invalid Security</v>
        <stp/>
        <stp>##V3_BDSV12</stp>
        <stp/>
        <stp>BEST_ANALYST_RECS_BULK</stp>
        <stp>[anr-02152019-csv.xlsx]Sheet8!R71801C2</stp>
        <tr r="B71801" s="8"/>
      </tp>
      <tp t="s">
        <v>#N/A Invalid Security</v>
        <stp/>
        <stp>##V3_BDSV12</stp>
        <stp/>
        <stp>BEST_ANALYST_RECS_BULK</stp>
        <stp>[anr-02152019-csv.xlsx]Sheet8!R70301C2</stp>
        <tr r="B70301" s="8"/>
      </tp>
      <tp t="s">
        <v>#N/A Invalid Security</v>
        <stp/>
        <stp>##V3_BDSV12</stp>
        <stp/>
        <stp>BEST_ANALYST_RECS_BULK</stp>
        <stp>[anr-02152019-csv.xlsx]Sheet8!R70201C2</stp>
        <tr r="B70201" s="8"/>
      </tp>
      <tp t="s">
        <v>#N/A Invalid Security</v>
        <stp/>
        <stp>##V3_BDSV12</stp>
        <stp/>
        <stp>BEST_ANALYST_RECS_BULK</stp>
        <stp>[anr-02152019-csv.xlsx]Sheet8!R70101C2</stp>
        <tr r="B70101" s="8"/>
      </tp>
      <tp t="s">
        <v>#N/A Invalid Security</v>
        <stp/>
        <stp>##V3_BDSV12</stp>
        <stp/>
        <stp>BEST_ANALYST_RECS_BULK</stp>
        <stp>[anr-02152019-csv.xlsx]Sheet8!R70001C2</stp>
        <tr r="B70001" s="8"/>
      </tp>
      <tp t="s">
        <v>#N/A Invalid Security</v>
        <stp/>
        <stp>##V3_BDSV12</stp>
        <stp/>
        <stp>BEST_ANALYST_RECS_BULK</stp>
        <stp>[anr-02152019-csv.xlsx]Sheet8!R70701C2</stp>
        <tr r="B70701" s="8"/>
      </tp>
      <tp t="s">
        <v>#N/A Invalid Security</v>
        <stp/>
        <stp>##V3_BDSV12</stp>
        <stp/>
        <stp>BEST_ANALYST_RECS_BULK</stp>
        <stp>[anr-02152019-csv.xlsx]Sheet8!R70601C2</stp>
        <tr r="B70601" s="8"/>
      </tp>
      <tp t="s">
        <v>#N/A Invalid Security</v>
        <stp/>
        <stp>##V3_BDSV12</stp>
        <stp/>
        <stp>BEST_ANALYST_RECS_BULK</stp>
        <stp>[anr-02152019-csv.xlsx]Sheet8!R70501C2</stp>
        <tr r="B70501" s="8"/>
      </tp>
      <tp t="s">
        <v>#N/A Invalid Security</v>
        <stp/>
        <stp>##V3_BDSV12</stp>
        <stp/>
        <stp>BEST_ANALYST_RECS_BULK</stp>
        <stp>[anr-02152019-csv.xlsx]Sheet8!R70401C2</stp>
        <tr r="B70401" s="8"/>
      </tp>
      <tp t="s">
        <v>#N/A Invalid Security</v>
        <stp/>
        <stp>##V3_BDSV12</stp>
        <stp/>
        <stp>BEST_ANALYST_RECS_BULK</stp>
        <stp>[anr-02152019-csv.xlsx]Sheet8!R70901C2</stp>
        <tr r="B70901" s="8"/>
      </tp>
      <tp t="s">
        <v>#N/A Invalid Security</v>
        <stp/>
        <stp>##V3_BDSV12</stp>
        <stp/>
        <stp>BEST_ANALYST_RECS_BULK</stp>
        <stp>[anr-02152019-csv.xlsx]Sheet8!R70801C2</stp>
        <tr r="B70801" s="8"/>
      </tp>
      <tp t="s">
        <v>#N/A Invalid Security</v>
        <stp/>
        <stp>##V3_BDSV12</stp>
        <stp/>
        <stp>BEST_ANALYST_RECS_BULK</stp>
        <stp>[anr-02152019-csv.xlsx]Sheet8!R77301C2</stp>
        <tr r="B77301" s="8"/>
      </tp>
      <tp t="s">
        <v>#N/A Invalid Security</v>
        <stp/>
        <stp>##V3_BDSV12</stp>
        <stp/>
        <stp>BEST_ANALYST_RECS_BULK</stp>
        <stp>[anr-02152019-csv.xlsx]Sheet8!R77201C2</stp>
        <tr r="B77201" s="8"/>
      </tp>
      <tp t="s">
        <v>#N/A Invalid Security</v>
        <stp/>
        <stp>##V3_BDSV12</stp>
        <stp/>
        <stp>BEST_ANALYST_RECS_BULK</stp>
        <stp>[anr-02152019-csv.xlsx]Sheet8!R77101C2</stp>
        <tr r="B77101" s="8"/>
      </tp>
      <tp t="s">
        <v>#N/A Invalid Security</v>
        <stp/>
        <stp>##V3_BDSV12</stp>
        <stp/>
        <stp>BEST_ANALYST_RECS_BULK</stp>
        <stp>[anr-02152019-csv.xlsx]Sheet8!R77001C2</stp>
        <tr r="B77001" s="8"/>
      </tp>
      <tp t="s">
        <v>#N/A Invalid Security</v>
        <stp/>
        <stp>##V3_BDSV12</stp>
        <stp/>
        <stp>BEST_ANALYST_RECS_BULK</stp>
        <stp>[anr-02152019-csv.xlsx]Sheet8!R77701C2</stp>
        <tr r="B77701" s="8"/>
      </tp>
      <tp t="s">
        <v>#N/A Invalid Security</v>
        <stp/>
        <stp>##V3_BDSV12</stp>
        <stp/>
        <stp>BEST_ANALYST_RECS_BULK</stp>
        <stp>[anr-02152019-csv.xlsx]Sheet8!R77601C2</stp>
        <tr r="B77601" s="8"/>
      </tp>
      <tp t="s">
        <v>#N/A Invalid Security</v>
        <stp/>
        <stp>##V3_BDSV12</stp>
        <stp/>
        <stp>BEST_ANALYST_RECS_BULK</stp>
        <stp>[anr-02152019-csv.xlsx]Sheet8!R77501C2</stp>
        <tr r="B77501" s="8"/>
      </tp>
      <tp t="s">
        <v>#N/A Invalid Security</v>
        <stp/>
        <stp>##V3_BDSV12</stp>
        <stp/>
        <stp>BEST_ANALYST_RECS_BULK</stp>
        <stp>[anr-02152019-csv.xlsx]Sheet8!R77401C2</stp>
        <tr r="B77401" s="8"/>
      </tp>
      <tp t="s">
        <v>#N/A Invalid Security</v>
        <stp/>
        <stp>##V3_BDSV12</stp>
        <stp/>
        <stp>BEST_ANALYST_RECS_BULK</stp>
        <stp>[anr-02152019-csv.xlsx]Sheet8!R77901C2</stp>
        <tr r="B77901" s="8"/>
      </tp>
      <tp t="s">
        <v>#N/A Invalid Security</v>
        <stp/>
        <stp>##V3_BDSV12</stp>
        <stp/>
        <stp>BEST_ANALYST_RECS_BULK</stp>
        <stp>[anr-02152019-csv.xlsx]Sheet8!R77801C2</stp>
        <tr r="B77801" s="8"/>
      </tp>
      <tp t="s">
        <v>#N/A Invalid Security</v>
        <stp/>
        <stp>##V3_BDSV12</stp>
        <stp/>
        <stp>BEST_ANALYST_RECS_BULK</stp>
        <stp>[anr-02152019-csv.xlsx]Sheet8!R76301C2</stp>
        <tr r="B76301" s="8"/>
      </tp>
      <tp t="s">
        <v>#N/A Invalid Security</v>
        <stp/>
        <stp>##V3_BDSV12</stp>
        <stp/>
        <stp>BEST_ANALYST_RECS_BULK</stp>
        <stp>[anr-02152019-csv.xlsx]Sheet8!R76201C2</stp>
        <tr r="B76201" s="8"/>
      </tp>
      <tp t="s">
        <v>#N/A Invalid Security</v>
        <stp/>
        <stp>##V3_BDSV12</stp>
        <stp/>
        <stp>BEST_ANALYST_RECS_BULK</stp>
        <stp>[anr-02152019-csv.xlsx]Sheet8!R76101C2</stp>
        <tr r="B76101" s="8"/>
      </tp>
      <tp t="s">
        <v>#N/A Invalid Security</v>
        <stp/>
        <stp>##V3_BDSV12</stp>
        <stp/>
        <stp>BEST_ANALYST_RECS_BULK</stp>
        <stp>[anr-02152019-csv.xlsx]Sheet8!R76001C2</stp>
        <tr r="B76001" s="8"/>
      </tp>
      <tp t="s">
        <v>#N/A Invalid Security</v>
        <stp/>
        <stp>##V3_BDSV12</stp>
        <stp/>
        <stp>BEST_ANALYST_RECS_BULK</stp>
        <stp>[anr-02152019-csv.xlsx]Sheet8!R76701C2</stp>
        <tr r="B76701" s="8"/>
      </tp>
      <tp t="s">
        <v>#N/A Invalid Security</v>
        <stp/>
        <stp>##V3_BDSV12</stp>
        <stp/>
        <stp>BEST_ANALYST_RECS_BULK</stp>
        <stp>[anr-02152019-csv.xlsx]Sheet8!R76601C2</stp>
        <tr r="B76601" s="8"/>
      </tp>
      <tp t="s">
        <v>#N/A Invalid Security</v>
        <stp/>
        <stp>##V3_BDSV12</stp>
        <stp/>
        <stp>BEST_ANALYST_RECS_BULK</stp>
        <stp>[anr-02152019-csv.xlsx]Sheet8!R76501C2</stp>
        <tr r="B76501" s="8"/>
      </tp>
      <tp t="s">
        <v>#N/A Invalid Security</v>
        <stp/>
        <stp>##V3_BDSV12</stp>
        <stp/>
        <stp>BEST_ANALYST_RECS_BULK</stp>
        <stp>[anr-02152019-csv.xlsx]Sheet8!R76401C2</stp>
        <tr r="B76401" s="8"/>
      </tp>
      <tp t="s">
        <v>#N/A Invalid Security</v>
        <stp/>
        <stp>##V3_BDSV12</stp>
        <stp/>
        <stp>BEST_ANALYST_RECS_BULK</stp>
        <stp>[anr-02152019-csv.xlsx]Sheet8!R76901C2</stp>
        <tr r="B76901" s="8"/>
      </tp>
      <tp t="s">
        <v>#N/A Invalid Security</v>
        <stp/>
        <stp>##V3_BDSV12</stp>
        <stp/>
        <stp>BEST_ANALYST_RECS_BULK</stp>
        <stp>[anr-02152019-csv.xlsx]Sheet8!R76801C2</stp>
        <tr r="B76801" s="8"/>
      </tp>
      <tp t="s">
        <v>#N/A Invalid Security</v>
        <stp/>
        <stp>##V3_BDSV12</stp>
        <stp/>
        <stp>BEST_ANALYST_RECS_BULK</stp>
        <stp>[anr-02152019-csv.xlsx]Sheet8!R75301C2</stp>
        <tr r="B75301" s="8"/>
      </tp>
      <tp t="s">
        <v>#N/A Invalid Security</v>
        <stp/>
        <stp>##V3_BDSV12</stp>
        <stp/>
        <stp>BEST_ANALYST_RECS_BULK</stp>
        <stp>[anr-02152019-csv.xlsx]Sheet8!R75201C2</stp>
        <tr r="B75201" s="8"/>
      </tp>
      <tp t="s">
        <v>#N/A Invalid Security</v>
        <stp/>
        <stp>##V3_BDSV12</stp>
        <stp/>
        <stp>BEST_ANALYST_RECS_BULK</stp>
        <stp>[anr-02152019-csv.xlsx]Sheet8!R75101C2</stp>
        <tr r="B75101" s="8"/>
      </tp>
      <tp t="s">
        <v>#N/A Invalid Security</v>
        <stp/>
        <stp>##V3_BDSV12</stp>
        <stp/>
        <stp>BEST_ANALYST_RECS_BULK</stp>
        <stp>[anr-02152019-csv.xlsx]Sheet8!R75001C2</stp>
        <tr r="B75001" s="8"/>
      </tp>
      <tp t="s">
        <v>#N/A Invalid Security</v>
        <stp/>
        <stp>##V3_BDSV12</stp>
        <stp/>
        <stp>BEST_ANALYST_RECS_BULK</stp>
        <stp>[anr-02152019-csv.xlsx]Sheet8!R75701C2</stp>
        <tr r="B75701" s="8"/>
      </tp>
      <tp t="s">
        <v>#N/A Invalid Security</v>
        <stp/>
        <stp>##V3_BDSV12</stp>
        <stp/>
        <stp>BEST_ANALYST_RECS_BULK</stp>
        <stp>[anr-02152019-csv.xlsx]Sheet8!R75601C2</stp>
        <tr r="B75601" s="8"/>
      </tp>
      <tp t="s">
        <v>#N/A Invalid Security</v>
        <stp/>
        <stp>##V3_BDSV12</stp>
        <stp/>
        <stp>BEST_ANALYST_RECS_BULK</stp>
        <stp>[anr-02152019-csv.xlsx]Sheet8!R75501C2</stp>
        <tr r="B75501" s="8"/>
      </tp>
      <tp t="s">
        <v>#N/A Invalid Security</v>
        <stp/>
        <stp>##V3_BDSV12</stp>
        <stp/>
        <stp>BEST_ANALYST_RECS_BULK</stp>
        <stp>[anr-02152019-csv.xlsx]Sheet8!R75401C2</stp>
        <tr r="B75401" s="8"/>
      </tp>
      <tp t="s">
        <v>#N/A Invalid Security</v>
        <stp/>
        <stp>##V3_BDSV12</stp>
        <stp/>
        <stp>BEST_ANALYST_RECS_BULK</stp>
        <stp>[anr-02152019-csv.xlsx]Sheet8!R75901C2</stp>
        <tr r="B75901" s="8"/>
      </tp>
      <tp t="s">
        <v>#N/A Invalid Security</v>
        <stp/>
        <stp>##V3_BDSV12</stp>
        <stp/>
        <stp>BEST_ANALYST_RECS_BULK</stp>
        <stp>[anr-02152019-csv.xlsx]Sheet8!R75801C2</stp>
        <tr r="B75801" s="8"/>
      </tp>
      <tp t="s">
        <v>#N/A Invalid Security</v>
        <stp/>
        <stp>##V3_BDSV12</stp>
        <stp/>
        <stp>BEST_ANALYST_RECS_BULK</stp>
        <stp>[anr-02152019-csv.xlsx]Sheet8!R74301C2</stp>
        <tr r="B74301" s="8"/>
      </tp>
      <tp t="s">
        <v>#N/A Invalid Security</v>
        <stp/>
        <stp>##V3_BDSV12</stp>
        <stp/>
        <stp>BEST_ANALYST_RECS_BULK</stp>
        <stp>[anr-02152019-csv.xlsx]Sheet8!R74201C2</stp>
        <tr r="B74201" s="8"/>
      </tp>
      <tp t="s">
        <v>#N/A Invalid Security</v>
        <stp/>
        <stp>##V3_BDSV12</stp>
        <stp/>
        <stp>BEST_ANALYST_RECS_BULK</stp>
        <stp>[anr-02152019-csv.xlsx]Sheet8!R74101C2</stp>
        <tr r="B74101" s="8"/>
      </tp>
      <tp t="s">
        <v>#N/A Invalid Security</v>
        <stp/>
        <stp>##V3_BDSV12</stp>
        <stp/>
        <stp>BEST_ANALYST_RECS_BULK</stp>
        <stp>[anr-02152019-csv.xlsx]Sheet8!R74001C2</stp>
        <tr r="B74001" s="8"/>
      </tp>
      <tp t="s">
        <v>#N/A Invalid Security</v>
        <stp/>
        <stp>##V3_BDSV12</stp>
        <stp/>
        <stp>BEST_ANALYST_RECS_BULK</stp>
        <stp>[anr-02152019-csv.xlsx]Sheet8!R74701C2</stp>
        <tr r="B74701" s="8"/>
      </tp>
      <tp t="s">
        <v>#N/A Invalid Security</v>
        <stp/>
        <stp>##V3_BDSV12</stp>
        <stp/>
        <stp>BEST_ANALYST_RECS_BULK</stp>
        <stp>[anr-02152019-csv.xlsx]Sheet8!R74601C2</stp>
        <tr r="B74601" s="8"/>
      </tp>
      <tp t="s">
        <v>#N/A Invalid Security</v>
        <stp/>
        <stp>##V3_BDSV12</stp>
        <stp/>
        <stp>BEST_ANALYST_RECS_BULK</stp>
        <stp>[anr-02152019-csv.xlsx]Sheet8!R74501C2</stp>
        <tr r="B74501" s="8"/>
      </tp>
      <tp t="s">
        <v>#N/A Invalid Security</v>
        <stp/>
        <stp>##V3_BDSV12</stp>
        <stp/>
        <stp>BEST_ANALYST_RECS_BULK</stp>
        <stp>[anr-02152019-csv.xlsx]Sheet8!R74401C2</stp>
        <tr r="B74401" s="8"/>
      </tp>
      <tp t="s">
        <v>#N/A Invalid Security</v>
        <stp/>
        <stp>##V3_BDSV12</stp>
        <stp/>
        <stp>BEST_ANALYST_RECS_BULK</stp>
        <stp>[anr-02152019-csv.xlsx]Sheet8!R74901C2</stp>
        <tr r="B74901" s="8"/>
      </tp>
      <tp t="s">
        <v>#N/A Invalid Security</v>
        <stp/>
        <stp>##V3_BDSV12</stp>
        <stp/>
        <stp>BEST_ANALYST_RECS_BULK</stp>
        <stp>[anr-02152019-csv.xlsx]Sheet8!R74801C2</stp>
        <tr r="B74801" s="8"/>
      </tp>
      <tp t="s">
        <v>#N/A Invalid Security</v>
        <stp/>
        <stp>##V3_BDSV12</stp>
        <stp/>
        <stp>BEST_ANALYST_RECS_BULK</stp>
        <stp>[anr-02152019-csv.xlsx]Sheet8!R79101C2</stp>
        <tr r="B79101" s="8"/>
      </tp>
      <tp t="s">
        <v>#N/A Invalid Security</v>
        <stp/>
        <stp>##V3_BDSV12</stp>
        <stp/>
        <stp>BEST_ANALYST_RECS_BULK</stp>
        <stp>[anr-02152019-csv.xlsx]Sheet8!R79001C2</stp>
        <tr r="B79001" s="8"/>
      </tp>
      <tp t="s">
        <v>#N/A Invalid Security</v>
        <stp/>
        <stp>##V3_BDSV12</stp>
        <stp/>
        <stp>BEST_ANALYST_RECS_BULK</stp>
        <stp>[anr-02152019-csv.xlsx]Sheet8!R78301C2</stp>
        <tr r="B78301" s="8"/>
      </tp>
      <tp t="s">
        <v>#N/A Invalid Security</v>
        <stp/>
        <stp>##V3_BDSV12</stp>
        <stp/>
        <stp>BEST_ANALYST_RECS_BULK</stp>
        <stp>[anr-02152019-csv.xlsx]Sheet8!R78201C2</stp>
        <tr r="B78201" s="8"/>
      </tp>
      <tp t="s">
        <v>#N/A Invalid Security</v>
        <stp/>
        <stp>##V3_BDSV12</stp>
        <stp/>
        <stp>BEST_ANALYST_RECS_BULK</stp>
        <stp>[anr-02152019-csv.xlsx]Sheet8!R78101C2</stp>
        <tr r="B78101" s="8"/>
      </tp>
      <tp t="s">
        <v>#N/A Invalid Security</v>
        <stp/>
        <stp>##V3_BDSV12</stp>
        <stp/>
        <stp>BEST_ANALYST_RECS_BULK</stp>
        <stp>[anr-02152019-csv.xlsx]Sheet8!R78001C2</stp>
        <tr r="B78001" s="8"/>
      </tp>
      <tp t="s">
        <v>#N/A Invalid Security</v>
        <stp/>
        <stp>##V3_BDSV12</stp>
        <stp/>
        <stp>BEST_ANALYST_RECS_BULK</stp>
        <stp>[anr-02152019-csv.xlsx]Sheet8!R78701C2</stp>
        <tr r="B78701" s="8"/>
      </tp>
      <tp t="s">
        <v>#N/A Invalid Security</v>
        <stp/>
        <stp>##V3_BDSV12</stp>
        <stp/>
        <stp>BEST_ANALYST_RECS_BULK</stp>
        <stp>[anr-02152019-csv.xlsx]Sheet8!R78601C2</stp>
        <tr r="B78601" s="8"/>
      </tp>
      <tp t="s">
        <v>#N/A Invalid Security</v>
        <stp/>
        <stp>##V3_BDSV12</stp>
        <stp/>
        <stp>BEST_ANALYST_RECS_BULK</stp>
        <stp>[anr-02152019-csv.xlsx]Sheet8!R78501C2</stp>
        <tr r="B78501" s="8"/>
      </tp>
      <tp t="s">
        <v>#N/A Invalid Security</v>
        <stp/>
        <stp>##V3_BDSV12</stp>
        <stp/>
        <stp>BEST_ANALYST_RECS_BULK</stp>
        <stp>[anr-02152019-csv.xlsx]Sheet8!R78401C2</stp>
        <tr r="B78401" s="8"/>
      </tp>
      <tp t="s">
        <v>#N/A Invalid Security</v>
        <stp/>
        <stp>##V3_BDSV12</stp>
        <stp/>
        <stp>BEST_ANALYST_RECS_BULK</stp>
        <stp>[anr-02152019-csv.xlsx]Sheet8!R78901C2</stp>
        <tr r="B78901" s="8"/>
      </tp>
      <tp t="s">
        <v>#N/A Invalid Security</v>
        <stp/>
        <stp>##V3_BDSV12</stp>
        <stp/>
        <stp>BEST_ANALYST_RECS_BULK</stp>
        <stp>[anr-02152019-csv.xlsx]Sheet8!R78801C2</stp>
        <tr r="B78801" s="8"/>
      </tp>
      <tp t="s">
        <v>#N/A Invalid Security</v>
        <stp/>
        <stp>##V3_BDSV12</stp>
        <stp/>
        <stp>BEST_ANALYST_RECS_BULK</stp>
        <stp>[anr-02152019-csv.xlsx]Sheet8!R63301C2</stp>
        <tr r="B63301" s="8"/>
      </tp>
      <tp t="s">
        <v>#N/A Invalid Security</v>
        <stp/>
        <stp>##V3_BDSV12</stp>
        <stp/>
        <stp>BEST_ANALYST_RECS_BULK</stp>
        <stp>[anr-02152019-csv.xlsx]Sheet8!R63201C2</stp>
        <tr r="B63201" s="8"/>
      </tp>
      <tp t="s">
        <v>#N/A Invalid Security</v>
        <stp/>
        <stp>##V3_BDSV12</stp>
        <stp/>
        <stp>BEST_ANALYST_RECS_BULK</stp>
        <stp>[anr-02152019-csv.xlsx]Sheet8!R63101C2</stp>
        <tr r="B63101" s="8"/>
      </tp>
      <tp t="s">
        <v>#N/A Invalid Security</v>
        <stp/>
        <stp>##V3_BDSV12</stp>
        <stp/>
        <stp>BEST_ANALYST_RECS_BULK</stp>
        <stp>[anr-02152019-csv.xlsx]Sheet8!R63001C2</stp>
        <tr r="B63001" s="8"/>
      </tp>
      <tp t="s">
        <v>#N/A Invalid Security</v>
        <stp/>
        <stp>##V3_BDSV12</stp>
        <stp/>
        <stp>BEST_ANALYST_RECS_BULK</stp>
        <stp>[anr-02152019-csv.xlsx]Sheet8!R63701C2</stp>
        <tr r="B63701" s="8"/>
      </tp>
      <tp t="s">
        <v>#N/A Invalid Security</v>
        <stp/>
        <stp>##V3_BDSV12</stp>
        <stp/>
        <stp>BEST_ANALYST_RECS_BULK</stp>
        <stp>[anr-02152019-csv.xlsx]Sheet8!R63601C2</stp>
        <tr r="B63601" s="8"/>
      </tp>
      <tp t="s">
        <v>#N/A Invalid Security</v>
        <stp/>
        <stp>##V3_BDSV12</stp>
        <stp/>
        <stp>BEST_ANALYST_RECS_BULK</stp>
        <stp>[anr-02152019-csv.xlsx]Sheet8!R63501C2</stp>
        <tr r="B63501" s="8"/>
      </tp>
      <tp t="s">
        <v>#N/A Invalid Security</v>
        <stp/>
        <stp>##V3_BDSV12</stp>
        <stp/>
        <stp>BEST_ANALYST_RECS_BULK</stp>
        <stp>[anr-02152019-csv.xlsx]Sheet8!R63401C2</stp>
        <tr r="B63401" s="8"/>
      </tp>
      <tp t="s">
        <v>#N/A Invalid Security</v>
        <stp/>
        <stp>##V3_BDSV12</stp>
        <stp/>
        <stp>BEST_ANALYST_RECS_BULK</stp>
        <stp>[anr-02152019-csv.xlsx]Sheet8!R63901C2</stp>
        <tr r="B63901" s="8"/>
      </tp>
      <tp t="s">
        <v>#N/A Invalid Security</v>
        <stp/>
        <stp>##V3_BDSV12</stp>
        <stp/>
        <stp>BEST_ANALYST_RECS_BULK</stp>
        <stp>[anr-02152019-csv.xlsx]Sheet8!R63801C2</stp>
        <tr r="B63801" s="8"/>
      </tp>
      <tp t="s">
        <v>#N/A Invalid Security</v>
        <stp/>
        <stp>##V3_BDSV12</stp>
        <stp/>
        <stp>BEST_ANALYST_RECS_BULK</stp>
        <stp>[anr-02152019-csv.xlsx]Sheet8!R62301C2</stp>
        <tr r="B62301" s="8"/>
      </tp>
      <tp t="s">
        <v>#N/A Invalid Security</v>
        <stp/>
        <stp>##V3_BDSV12</stp>
        <stp/>
        <stp>BEST_ANALYST_RECS_BULK</stp>
        <stp>[anr-02152019-csv.xlsx]Sheet8!R62201C2</stp>
        <tr r="B62201" s="8"/>
      </tp>
      <tp t="s">
        <v>#N/A Invalid Security</v>
        <stp/>
        <stp>##V3_BDSV12</stp>
        <stp/>
        <stp>BEST_ANALYST_RECS_BULK</stp>
        <stp>[anr-02152019-csv.xlsx]Sheet8!R62101C2</stp>
        <tr r="B62101" s="8"/>
      </tp>
      <tp t="s">
        <v>#N/A Invalid Security</v>
        <stp/>
        <stp>##V3_BDSV12</stp>
        <stp/>
        <stp>BEST_ANALYST_RECS_BULK</stp>
        <stp>[anr-02152019-csv.xlsx]Sheet8!R62001C2</stp>
        <tr r="B62001" s="8"/>
      </tp>
      <tp t="s">
        <v>#N/A Invalid Security</v>
        <stp/>
        <stp>##V3_BDSV12</stp>
        <stp/>
        <stp>BEST_ANALYST_RECS_BULK</stp>
        <stp>[anr-02152019-csv.xlsx]Sheet8!R62701C2</stp>
        <tr r="B62701" s="8"/>
      </tp>
      <tp t="s">
        <v>#N/A Invalid Security</v>
        <stp/>
        <stp>##V3_BDSV12</stp>
        <stp/>
        <stp>BEST_ANALYST_RECS_BULK</stp>
        <stp>[anr-02152019-csv.xlsx]Sheet8!R62601C2</stp>
        <tr r="B62601" s="8"/>
      </tp>
      <tp t="s">
        <v>#N/A Invalid Security</v>
        <stp/>
        <stp>##V3_BDSV12</stp>
        <stp/>
        <stp>BEST_ANALYST_RECS_BULK</stp>
        <stp>[anr-02152019-csv.xlsx]Sheet8!R62501C2</stp>
        <tr r="B62501" s="8"/>
      </tp>
      <tp t="s">
        <v>#N/A Invalid Security</v>
        <stp/>
        <stp>##V3_BDSV12</stp>
        <stp/>
        <stp>BEST_ANALYST_RECS_BULK</stp>
        <stp>[anr-02152019-csv.xlsx]Sheet8!R62401C2</stp>
        <tr r="B62401" s="8"/>
      </tp>
      <tp t="s">
        <v>#N/A Invalid Security</v>
        <stp/>
        <stp>##V3_BDSV12</stp>
        <stp/>
        <stp>BEST_ANALYST_RECS_BULK</stp>
        <stp>[anr-02152019-csv.xlsx]Sheet8!R62901C2</stp>
        <tr r="B62901" s="8"/>
      </tp>
      <tp t="s">
        <v>#N/A Invalid Security</v>
        <stp/>
        <stp>##V3_BDSV12</stp>
        <stp/>
        <stp>BEST_ANALYST_RECS_BULK</stp>
        <stp>[anr-02152019-csv.xlsx]Sheet8!R62801C2</stp>
        <tr r="B62801" s="8"/>
      </tp>
      <tp t="s">
        <v>#N/A Invalid Security</v>
        <stp/>
        <stp>##V3_BDSV12</stp>
        <stp/>
        <stp>BEST_ANALYST_RECS_BULK</stp>
        <stp>[anr-02152019-csv.xlsx]Sheet8!R61301C2</stp>
        <tr r="B61301" s="8"/>
      </tp>
      <tp t="s">
        <v>#N/A Invalid Security</v>
        <stp/>
        <stp>##V3_BDSV12</stp>
        <stp/>
        <stp>BEST_ANALYST_RECS_BULK</stp>
        <stp>[anr-02152019-csv.xlsx]Sheet8!R61201C2</stp>
        <tr r="B61201" s="8"/>
      </tp>
      <tp t="s">
        <v>#N/A Invalid Security</v>
        <stp/>
        <stp>##V3_BDSV12</stp>
        <stp/>
        <stp>BEST_ANALYST_RECS_BULK</stp>
        <stp>[anr-02152019-csv.xlsx]Sheet8!R61101C2</stp>
        <tr r="B61101" s="8"/>
      </tp>
      <tp t="s">
        <v>#N/A Invalid Security</v>
        <stp/>
        <stp>##V3_BDSV12</stp>
        <stp/>
        <stp>BEST_ANALYST_RECS_BULK</stp>
        <stp>[anr-02152019-csv.xlsx]Sheet8!R61001C2</stp>
        <tr r="B61001" s="8"/>
      </tp>
      <tp t="s">
        <v>#N/A Invalid Security</v>
        <stp/>
        <stp>##V3_BDSV12</stp>
        <stp/>
        <stp>BEST_ANALYST_RECS_BULK</stp>
        <stp>[anr-02152019-csv.xlsx]Sheet8!R61701C2</stp>
        <tr r="B61701" s="8"/>
      </tp>
      <tp t="s">
        <v>#N/A Invalid Security</v>
        <stp/>
        <stp>##V3_BDSV12</stp>
        <stp/>
        <stp>BEST_ANALYST_RECS_BULK</stp>
        <stp>[anr-02152019-csv.xlsx]Sheet8!R61601C2</stp>
        <tr r="B61601" s="8"/>
      </tp>
      <tp t="s">
        <v>#N/A Invalid Security</v>
        <stp/>
        <stp>##V3_BDSV12</stp>
        <stp/>
        <stp>BEST_ANALYST_RECS_BULK</stp>
        <stp>[anr-02152019-csv.xlsx]Sheet8!R61501C2</stp>
        <tr r="B61501" s="8"/>
      </tp>
      <tp t="s">
        <v>#N/A Invalid Security</v>
        <stp/>
        <stp>##V3_BDSV12</stp>
        <stp/>
        <stp>BEST_ANALYST_RECS_BULK</stp>
        <stp>[anr-02152019-csv.xlsx]Sheet8!R61401C2</stp>
        <tr r="B61401" s="8"/>
      </tp>
      <tp t="s">
        <v>#N/A Invalid Security</v>
        <stp/>
        <stp>##V3_BDSV12</stp>
        <stp/>
        <stp>BEST_ANALYST_RECS_BULK</stp>
        <stp>[anr-02152019-csv.xlsx]Sheet8!R61901C2</stp>
        <tr r="B61901" s="8"/>
      </tp>
      <tp t="s">
        <v>#N/A Invalid Security</v>
        <stp/>
        <stp>##V3_BDSV12</stp>
        <stp/>
        <stp>BEST_ANALYST_RECS_BULK</stp>
        <stp>[anr-02152019-csv.xlsx]Sheet8!R61801C2</stp>
        <tr r="B61801" s="8"/>
      </tp>
      <tp t="s">
        <v>#N/A Invalid Security</v>
        <stp/>
        <stp>##V3_BDSV12</stp>
        <stp/>
        <stp>BEST_ANALYST_RECS_BULK</stp>
        <stp>[anr-02152019-csv.xlsx]Sheet8!R60301C2</stp>
        <tr r="B60301" s="8"/>
      </tp>
      <tp t="s">
        <v>#N/A Invalid Security</v>
        <stp/>
        <stp>##V3_BDSV12</stp>
        <stp/>
        <stp>BEST_ANALYST_RECS_BULK</stp>
        <stp>[anr-02152019-csv.xlsx]Sheet8!R60201C2</stp>
        <tr r="B60201" s="8"/>
      </tp>
      <tp t="s">
        <v>#N/A Invalid Security</v>
        <stp/>
        <stp>##V3_BDSV12</stp>
        <stp/>
        <stp>BEST_ANALYST_RECS_BULK</stp>
        <stp>[anr-02152019-csv.xlsx]Sheet8!R60101C2</stp>
        <tr r="B60101" s="8"/>
      </tp>
      <tp t="s">
        <v>#N/A Invalid Security</v>
        <stp/>
        <stp>##V3_BDSV12</stp>
        <stp/>
        <stp>BEST_ANALYST_RECS_BULK</stp>
        <stp>[anr-02152019-csv.xlsx]Sheet8!R60001C2</stp>
        <tr r="B60001" s="8"/>
      </tp>
      <tp t="s">
        <v>#N/A Invalid Security</v>
        <stp/>
        <stp>##V3_BDSV12</stp>
        <stp/>
        <stp>BEST_ANALYST_RECS_BULK</stp>
        <stp>[anr-02152019-csv.xlsx]Sheet8!R60701C2</stp>
        <tr r="B60701" s="8"/>
      </tp>
      <tp t="s">
        <v>#N/A Invalid Security</v>
        <stp/>
        <stp>##V3_BDSV12</stp>
        <stp/>
        <stp>BEST_ANALYST_RECS_BULK</stp>
        <stp>[anr-02152019-csv.xlsx]Sheet8!R60601C2</stp>
        <tr r="B60601" s="8"/>
      </tp>
      <tp t="s">
        <v>#N/A Invalid Security</v>
        <stp/>
        <stp>##V3_BDSV12</stp>
        <stp/>
        <stp>BEST_ANALYST_RECS_BULK</stp>
        <stp>[anr-02152019-csv.xlsx]Sheet8!R60501C2</stp>
        <tr r="B60501" s="8"/>
      </tp>
      <tp t="s">
        <v>#N/A Invalid Security</v>
        <stp/>
        <stp>##V3_BDSV12</stp>
        <stp/>
        <stp>BEST_ANALYST_RECS_BULK</stp>
        <stp>[anr-02152019-csv.xlsx]Sheet8!R60401C2</stp>
        <tr r="B60401" s="8"/>
      </tp>
      <tp t="s">
        <v>#N/A Invalid Security</v>
        <stp/>
        <stp>##V3_BDSV12</stp>
        <stp/>
        <stp>BEST_ANALYST_RECS_BULK</stp>
        <stp>[anr-02152019-csv.xlsx]Sheet8!R60901C2</stp>
        <tr r="B60901" s="8"/>
      </tp>
      <tp t="s">
        <v>#N/A Invalid Security</v>
        <stp/>
        <stp>##V3_BDSV12</stp>
        <stp/>
        <stp>BEST_ANALYST_RECS_BULK</stp>
        <stp>[anr-02152019-csv.xlsx]Sheet8!R60801C2</stp>
        <tr r="B60801" s="8"/>
      </tp>
      <tp t="s">
        <v>#N/A Invalid Security</v>
        <stp/>
        <stp>##V3_BDSV12</stp>
        <stp/>
        <stp>BEST_ANALYST_RECS_BULK</stp>
        <stp>[anr-02152019-csv.xlsx]Sheet8!R67301C2</stp>
        <tr r="B67301" s="8"/>
      </tp>
      <tp t="s">
        <v>#N/A Invalid Security</v>
        <stp/>
        <stp>##V3_BDSV12</stp>
        <stp/>
        <stp>BEST_ANALYST_RECS_BULK</stp>
        <stp>[anr-02152019-csv.xlsx]Sheet8!R67201C2</stp>
        <tr r="B67201" s="8"/>
      </tp>
      <tp t="s">
        <v>#N/A Invalid Security</v>
        <stp/>
        <stp>##V3_BDSV12</stp>
        <stp/>
        <stp>BEST_ANALYST_RECS_BULK</stp>
        <stp>[anr-02152019-csv.xlsx]Sheet8!R67101C2</stp>
        <tr r="B67101" s="8"/>
      </tp>
      <tp t="s">
        <v>#N/A Invalid Security</v>
        <stp/>
        <stp>##V3_BDSV12</stp>
        <stp/>
        <stp>BEST_ANALYST_RECS_BULK</stp>
        <stp>[anr-02152019-csv.xlsx]Sheet8!R67001C2</stp>
        <tr r="B67001" s="8"/>
      </tp>
      <tp t="s">
        <v>#N/A Invalid Security</v>
        <stp/>
        <stp>##V3_BDSV12</stp>
        <stp/>
        <stp>BEST_ANALYST_RECS_BULK</stp>
        <stp>[anr-02152019-csv.xlsx]Sheet8!R67701C2</stp>
        <tr r="B67701" s="8"/>
      </tp>
      <tp t="s">
        <v>#N/A Invalid Security</v>
        <stp/>
        <stp>##V3_BDSV12</stp>
        <stp/>
        <stp>BEST_ANALYST_RECS_BULK</stp>
        <stp>[anr-02152019-csv.xlsx]Sheet8!R67601C2</stp>
        <tr r="B67601" s="8"/>
      </tp>
      <tp t="s">
        <v>#N/A Invalid Security</v>
        <stp/>
        <stp>##V3_BDSV12</stp>
        <stp/>
        <stp>BEST_ANALYST_RECS_BULK</stp>
        <stp>[anr-02152019-csv.xlsx]Sheet8!R67501C2</stp>
        <tr r="B67501" s="8"/>
      </tp>
      <tp t="s">
        <v>#N/A Invalid Security</v>
        <stp/>
        <stp>##V3_BDSV12</stp>
        <stp/>
        <stp>BEST_ANALYST_RECS_BULK</stp>
        <stp>[anr-02152019-csv.xlsx]Sheet8!R67401C2</stp>
        <tr r="B67401" s="8"/>
      </tp>
      <tp t="s">
        <v>#N/A Invalid Security</v>
        <stp/>
        <stp>##V3_BDSV12</stp>
        <stp/>
        <stp>BEST_ANALYST_RECS_BULK</stp>
        <stp>[anr-02152019-csv.xlsx]Sheet8!R67901C2</stp>
        <tr r="B67901" s="8"/>
      </tp>
      <tp t="s">
        <v>#N/A Invalid Security</v>
        <stp/>
        <stp>##V3_BDSV12</stp>
        <stp/>
        <stp>BEST_ANALYST_RECS_BULK</stp>
        <stp>[anr-02152019-csv.xlsx]Sheet8!R67801C2</stp>
        <tr r="B67801" s="8"/>
      </tp>
      <tp t="s">
        <v>#N/A Invalid Security</v>
        <stp/>
        <stp>##V3_BDSV12</stp>
        <stp/>
        <stp>BEST_ANALYST_RECS_BULK</stp>
        <stp>[anr-02152019-csv.xlsx]Sheet8!R66301C2</stp>
        <tr r="B66301" s="8"/>
      </tp>
      <tp t="s">
        <v>#N/A Invalid Security</v>
        <stp/>
        <stp>##V3_BDSV12</stp>
        <stp/>
        <stp>BEST_ANALYST_RECS_BULK</stp>
        <stp>[anr-02152019-csv.xlsx]Sheet8!R66201C2</stp>
        <tr r="B66201" s="8"/>
      </tp>
      <tp t="s">
        <v>#N/A Invalid Security</v>
        <stp/>
        <stp>##V3_BDSV12</stp>
        <stp/>
        <stp>BEST_ANALYST_RECS_BULK</stp>
        <stp>[anr-02152019-csv.xlsx]Sheet8!R66101C2</stp>
        <tr r="B66101" s="8"/>
      </tp>
      <tp t="s">
        <v>#N/A Invalid Security</v>
        <stp/>
        <stp>##V3_BDSV12</stp>
        <stp/>
        <stp>BEST_ANALYST_RECS_BULK</stp>
        <stp>[anr-02152019-csv.xlsx]Sheet8!R66001C2</stp>
        <tr r="B66001" s="8"/>
      </tp>
      <tp t="s">
        <v>#N/A Invalid Security</v>
        <stp/>
        <stp>##V3_BDSV12</stp>
        <stp/>
        <stp>BEST_ANALYST_RECS_BULK</stp>
        <stp>[anr-02152019-csv.xlsx]Sheet8!R66701C2</stp>
        <tr r="B66701" s="8"/>
      </tp>
      <tp t="s">
        <v>#N/A Invalid Security</v>
        <stp/>
        <stp>##V3_BDSV12</stp>
        <stp/>
        <stp>BEST_ANALYST_RECS_BULK</stp>
        <stp>[anr-02152019-csv.xlsx]Sheet8!R66601C2</stp>
        <tr r="B66601" s="8"/>
      </tp>
      <tp t="s">
        <v>#N/A Invalid Security</v>
        <stp/>
        <stp>##V3_BDSV12</stp>
        <stp/>
        <stp>BEST_ANALYST_RECS_BULK</stp>
        <stp>[anr-02152019-csv.xlsx]Sheet8!R66501C2</stp>
        <tr r="B66501" s="8"/>
      </tp>
      <tp t="s">
        <v>#N/A Invalid Security</v>
        <stp/>
        <stp>##V3_BDSV12</stp>
        <stp/>
        <stp>BEST_ANALYST_RECS_BULK</stp>
        <stp>[anr-02152019-csv.xlsx]Sheet8!R66401C2</stp>
        <tr r="B66401" s="8"/>
      </tp>
      <tp t="s">
        <v>#N/A Invalid Security</v>
        <stp/>
        <stp>##V3_BDSV12</stp>
        <stp/>
        <stp>BEST_ANALYST_RECS_BULK</stp>
        <stp>[anr-02152019-csv.xlsx]Sheet8!R66901C2</stp>
        <tr r="B66901" s="8"/>
      </tp>
      <tp t="s">
        <v>#N/A Invalid Security</v>
        <stp/>
        <stp>##V3_BDSV12</stp>
        <stp/>
        <stp>BEST_ANALYST_RECS_BULK</stp>
        <stp>[anr-02152019-csv.xlsx]Sheet8!R66801C2</stp>
        <tr r="B66801" s="8"/>
      </tp>
      <tp t="s">
        <v>#N/A Invalid Security</v>
        <stp/>
        <stp>##V3_BDSV12</stp>
        <stp/>
        <stp>BEST_ANALYST_RECS_BULK</stp>
        <stp>[anr-02152019-csv.xlsx]Sheet8!R65301C2</stp>
        <tr r="B65301" s="8"/>
      </tp>
      <tp t="s">
        <v>#N/A Invalid Security</v>
        <stp/>
        <stp>##V3_BDSV12</stp>
        <stp/>
        <stp>BEST_ANALYST_RECS_BULK</stp>
        <stp>[anr-02152019-csv.xlsx]Sheet8!R65201C2</stp>
        <tr r="B65201" s="8"/>
      </tp>
      <tp t="s">
        <v>#N/A Invalid Security</v>
        <stp/>
        <stp>##V3_BDSV12</stp>
        <stp/>
        <stp>BEST_ANALYST_RECS_BULK</stp>
        <stp>[anr-02152019-csv.xlsx]Sheet8!R65101C2</stp>
        <tr r="B65101" s="8"/>
      </tp>
      <tp t="s">
        <v>#N/A Invalid Security</v>
        <stp/>
        <stp>##V3_BDSV12</stp>
        <stp/>
        <stp>BEST_ANALYST_RECS_BULK</stp>
        <stp>[anr-02152019-csv.xlsx]Sheet8!R65001C2</stp>
        <tr r="B65001" s="8"/>
      </tp>
      <tp t="s">
        <v>#N/A Invalid Security</v>
        <stp/>
        <stp>##V3_BDSV12</stp>
        <stp/>
        <stp>BEST_ANALYST_RECS_BULK</stp>
        <stp>[anr-02152019-csv.xlsx]Sheet8!R65701C2</stp>
        <tr r="B65701" s="8"/>
      </tp>
      <tp t="s">
        <v>#N/A Invalid Security</v>
        <stp/>
        <stp>##V3_BDSV12</stp>
        <stp/>
        <stp>BEST_ANALYST_RECS_BULK</stp>
        <stp>[anr-02152019-csv.xlsx]Sheet8!R65601C2</stp>
        <tr r="B65601" s="8"/>
      </tp>
      <tp t="s">
        <v>#N/A Invalid Security</v>
        <stp/>
        <stp>##V3_BDSV12</stp>
        <stp/>
        <stp>BEST_ANALYST_RECS_BULK</stp>
        <stp>[anr-02152019-csv.xlsx]Sheet8!R65501C2</stp>
        <tr r="B65501" s="8"/>
      </tp>
      <tp t="s">
        <v>#N/A Invalid Security</v>
        <stp/>
        <stp>##V3_BDSV12</stp>
        <stp/>
        <stp>BEST_ANALYST_RECS_BULK</stp>
        <stp>[anr-02152019-csv.xlsx]Sheet8!R65401C2</stp>
        <tr r="B65401" s="8"/>
      </tp>
      <tp t="s">
        <v>#N/A Invalid Security</v>
        <stp/>
        <stp>##V3_BDSV12</stp>
        <stp/>
        <stp>BEST_ANALYST_RECS_BULK</stp>
        <stp>[anr-02152019-csv.xlsx]Sheet8!R65901C2</stp>
        <tr r="B65901" s="8"/>
      </tp>
      <tp t="s">
        <v>#N/A Invalid Security</v>
        <stp/>
        <stp>##V3_BDSV12</stp>
        <stp/>
        <stp>BEST_ANALYST_RECS_BULK</stp>
        <stp>[anr-02152019-csv.xlsx]Sheet8!R65801C2</stp>
        <tr r="B65801" s="8"/>
      </tp>
      <tp t="s">
        <v>#N/A Invalid Security</v>
        <stp/>
        <stp>##V3_BDSV12</stp>
        <stp/>
        <stp>BEST_ANALYST_RECS_BULK</stp>
        <stp>[anr-02152019-csv.xlsx]Sheet8!R64301C2</stp>
        <tr r="B64301" s="8"/>
      </tp>
      <tp t="s">
        <v>#N/A Invalid Security</v>
        <stp/>
        <stp>##V3_BDSV12</stp>
        <stp/>
        <stp>BEST_ANALYST_RECS_BULK</stp>
        <stp>[anr-02152019-csv.xlsx]Sheet8!R64201C2</stp>
        <tr r="B64201" s="8"/>
      </tp>
      <tp t="s">
        <v>#N/A Invalid Security</v>
        <stp/>
        <stp>##V3_BDSV12</stp>
        <stp/>
        <stp>BEST_ANALYST_RECS_BULK</stp>
        <stp>[anr-02152019-csv.xlsx]Sheet8!R64101C2</stp>
        <tr r="B64101" s="8"/>
      </tp>
      <tp t="s">
        <v>#N/A Invalid Security</v>
        <stp/>
        <stp>##V3_BDSV12</stp>
        <stp/>
        <stp>BEST_ANALYST_RECS_BULK</stp>
        <stp>[anr-02152019-csv.xlsx]Sheet8!R64001C2</stp>
        <tr r="B64001" s="8"/>
      </tp>
      <tp t="s">
        <v>#N/A Invalid Security</v>
        <stp/>
        <stp>##V3_BDSV12</stp>
        <stp/>
        <stp>BEST_ANALYST_RECS_BULK</stp>
        <stp>[anr-02152019-csv.xlsx]Sheet8!R64701C2</stp>
        <tr r="B64701" s="8"/>
      </tp>
      <tp t="s">
        <v>#N/A Invalid Security</v>
        <stp/>
        <stp>##V3_BDSV12</stp>
        <stp/>
        <stp>BEST_ANALYST_RECS_BULK</stp>
        <stp>[anr-02152019-csv.xlsx]Sheet8!R64601C2</stp>
        <tr r="B64601" s="8"/>
      </tp>
      <tp t="s">
        <v>#N/A Invalid Security</v>
        <stp/>
        <stp>##V3_BDSV12</stp>
        <stp/>
        <stp>BEST_ANALYST_RECS_BULK</stp>
        <stp>[anr-02152019-csv.xlsx]Sheet8!R64501C2</stp>
        <tr r="B64501" s="8"/>
      </tp>
      <tp t="s">
        <v>#N/A Invalid Security</v>
        <stp/>
        <stp>##V3_BDSV12</stp>
        <stp/>
        <stp>BEST_ANALYST_RECS_BULK</stp>
        <stp>[anr-02152019-csv.xlsx]Sheet8!R64401C2</stp>
        <tr r="B64401" s="8"/>
      </tp>
      <tp t="s">
        <v>#N/A Invalid Security</v>
        <stp/>
        <stp>##V3_BDSV12</stp>
        <stp/>
        <stp>BEST_ANALYST_RECS_BULK</stp>
        <stp>[anr-02152019-csv.xlsx]Sheet8!R64901C2</stp>
        <tr r="B64901" s="8"/>
      </tp>
      <tp t="s">
        <v>#N/A Invalid Security</v>
        <stp/>
        <stp>##V3_BDSV12</stp>
        <stp/>
        <stp>BEST_ANALYST_RECS_BULK</stp>
        <stp>[anr-02152019-csv.xlsx]Sheet8!R64801C2</stp>
        <tr r="B64801" s="8"/>
      </tp>
      <tp t="s">
        <v>#N/A Invalid Security</v>
        <stp/>
        <stp>##V3_BDSV12</stp>
        <stp/>
        <stp>BEST_ANALYST_RECS_BULK</stp>
        <stp>[anr-02152019-csv.xlsx]Sheet8!R69301C2</stp>
        <tr r="B69301" s="8"/>
      </tp>
      <tp t="s">
        <v>#N/A Invalid Security</v>
        <stp/>
        <stp>##V3_BDSV12</stp>
        <stp/>
        <stp>BEST_ANALYST_RECS_BULK</stp>
        <stp>[anr-02152019-csv.xlsx]Sheet8!R69201C2</stp>
        <tr r="B69201" s="8"/>
      </tp>
      <tp t="s">
        <v>#N/A Invalid Security</v>
        <stp/>
        <stp>##V3_BDSV12</stp>
        <stp/>
        <stp>BEST_ANALYST_RECS_BULK</stp>
        <stp>[anr-02152019-csv.xlsx]Sheet8!R69101C2</stp>
        <tr r="B69101" s="8"/>
      </tp>
      <tp t="s">
        <v>#N/A Invalid Security</v>
        <stp/>
        <stp>##V3_BDSV12</stp>
        <stp/>
        <stp>BEST_ANALYST_RECS_BULK</stp>
        <stp>[anr-02152019-csv.xlsx]Sheet8!R69001C2</stp>
        <tr r="B69001" s="8"/>
      </tp>
      <tp t="s">
        <v>#N/A Invalid Security</v>
        <stp/>
        <stp>##V3_BDSV12</stp>
        <stp/>
        <stp>BEST_ANALYST_RECS_BULK</stp>
        <stp>[anr-02152019-csv.xlsx]Sheet8!R69701C2</stp>
        <tr r="B69701" s="8"/>
      </tp>
      <tp t="s">
        <v>#N/A Invalid Security</v>
        <stp/>
        <stp>##V3_BDSV12</stp>
        <stp/>
        <stp>BEST_ANALYST_RECS_BULK</stp>
        <stp>[anr-02152019-csv.xlsx]Sheet8!R69601C2</stp>
        <tr r="B69601" s="8"/>
      </tp>
      <tp t="s">
        <v>#N/A Invalid Security</v>
        <stp/>
        <stp>##V3_BDSV12</stp>
        <stp/>
        <stp>BEST_ANALYST_RECS_BULK</stp>
        <stp>[anr-02152019-csv.xlsx]Sheet8!R69501C2</stp>
        <tr r="B69501" s="8"/>
      </tp>
      <tp t="s">
        <v>#N/A Invalid Security</v>
        <stp/>
        <stp>##V3_BDSV12</stp>
        <stp/>
        <stp>BEST_ANALYST_RECS_BULK</stp>
        <stp>[anr-02152019-csv.xlsx]Sheet8!R69401C2</stp>
        <tr r="B69401" s="8"/>
      </tp>
      <tp t="s">
        <v>#N/A Invalid Security</v>
        <stp/>
        <stp>##V3_BDSV12</stp>
        <stp/>
        <stp>BEST_ANALYST_RECS_BULK</stp>
        <stp>[anr-02152019-csv.xlsx]Sheet8!R69901C2</stp>
        <tr r="B69901" s="8"/>
      </tp>
      <tp t="s">
        <v>#N/A Invalid Security</v>
        <stp/>
        <stp>##V3_BDSV12</stp>
        <stp/>
        <stp>BEST_ANALYST_RECS_BULK</stp>
        <stp>[anr-02152019-csv.xlsx]Sheet8!R69801C2</stp>
        <tr r="B69801" s="8"/>
      </tp>
      <tp t="s">
        <v>#N/A Invalid Security</v>
        <stp/>
        <stp>##V3_BDSV12</stp>
        <stp/>
        <stp>BEST_ANALYST_RECS_BULK</stp>
        <stp>[anr-02152019-csv.xlsx]Sheet8!R68301C2</stp>
        <tr r="B68301" s="8"/>
      </tp>
      <tp t="s">
        <v>#N/A Invalid Security</v>
        <stp/>
        <stp>##V3_BDSV12</stp>
        <stp/>
        <stp>BEST_ANALYST_RECS_BULK</stp>
        <stp>[anr-02152019-csv.xlsx]Sheet8!R68201C2</stp>
        <tr r="B68201" s="8"/>
      </tp>
      <tp t="s">
        <v>#N/A Invalid Security</v>
        <stp/>
        <stp>##V3_BDSV12</stp>
        <stp/>
        <stp>BEST_ANALYST_RECS_BULK</stp>
        <stp>[anr-02152019-csv.xlsx]Sheet8!R68101C2</stp>
        <tr r="B68101" s="8"/>
      </tp>
      <tp t="s">
        <v>#N/A Invalid Security</v>
        <stp/>
        <stp>##V3_BDSV12</stp>
        <stp/>
        <stp>BEST_ANALYST_RECS_BULK</stp>
        <stp>[anr-02152019-csv.xlsx]Sheet8!R68001C2</stp>
        <tr r="B68001" s="8"/>
      </tp>
      <tp t="s">
        <v>#N/A Invalid Security</v>
        <stp/>
        <stp>##V3_BDSV12</stp>
        <stp/>
        <stp>BEST_ANALYST_RECS_BULK</stp>
        <stp>[anr-02152019-csv.xlsx]Sheet8!R68701C2</stp>
        <tr r="B68701" s="8"/>
      </tp>
      <tp t="s">
        <v>#N/A Invalid Security</v>
        <stp/>
        <stp>##V3_BDSV12</stp>
        <stp/>
        <stp>BEST_ANALYST_RECS_BULK</stp>
        <stp>[anr-02152019-csv.xlsx]Sheet8!R68601C2</stp>
        <tr r="B68601" s="8"/>
      </tp>
      <tp t="s">
        <v>#N/A Invalid Security</v>
        <stp/>
        <stp>##V3_BDSV12</stp>
        <stp/>
        <stp>BEST_ANALYST_RECS_BULK</stp>
        <stp>[anr-02152019-csv.xlsx]Sheet8!R68501C2</stp>
        <tr r="B68501" s="8"/>
      </tp>
      <tp t="s">
        <v>#N/A Invalid Security</v>
        <stp/>
        <stp>##V3_BDSV12</stp>
        <stp/>
        <stp>BEST_ANALYST_RECS_BULK</stp>
        <stp>[anr-02152019-csv.xlsx]Sheet8!R68401C2</stp>
        <tr r="B68401" s="8"/>
      </tp>
      <tp t="s">
        <v>#N/A Invalid Security</v>
        <stp/>
        <stp>##V3_BDSV12</stp>
        <stp/>
        <stp>BEST_ANALYST_RECS_BULK</stp>
        <stp>[anr-02152019-csv.xlsx]Sheet8!R68901C2</stp>
        <tr r="B68901" s="8"/>
      </tp>
      <tp t="s">
        <v>#N/A Invalid Security</v>
        <stp/>
        <stp>##V3_BDSV12</stp>
        <stp/>
        <stp>BEST_ANALYST_RECS_BULK</stp>
        <stp>[anr-02152019-csv.xlsx]Sheet8!R68801C2</stp>
        <tr r="B68801" s="8"/>
      </tp>
      <tp t="s">
        <v>#N/A Invalid Security</v>
        <stp/>
        <stp>##V3_BDSV12</stp>
        <stp/>
        <stp>BEST_ANALYST_RECS_BULK</stp>
        <stp>[anr-02152019-csv.xlsx]Sheet8!R53301C2</stp>
        <tr r="B53301" s="8"/>
      </tp>
      <tp t="s">
        <v>#N/A Invalid Security</v>
        <stp/>
        <stp>##V3_BDSV12</stp>
        <stp/>
        <stp>BEST_ANALYST_RECS_BULK</stp>
        <stp>[anr-02152019-csv.xlsx]Sheet8!R53201C2</stp>
        <tr r="B53201" s="8"/>
      </tp>
      <tp t="s">
        <v>#N/A Invalid Security</v>
        <stp/>
        <stp>##V3_BDSV12</stp>
        <stp/>
        <stp>BEST_ANALYST_RECS_BULK</stp>
        <stp>[anr-02152019-csv.xlsx]Sheet8!R53101C2</stp>
        <tr r="B53101" s="8"/>
      </tp>
      <tp t="s">
        <v>#N/A Invalid Security</v>
        <stp/>
        <stp>##V3_BDSV12</stp>
        <stp/>
        <stp>BEST_ANALYST_RECS_BULK</stp>
        <stp>[anr-02152019-csv.xlsx]Sheet8!R53001C2</stp>
        <tr r="B53001" s="8"/>
      </tp>
      <tp t="s">
        <v>#N/A Invalid Security</v>
        <stp/>
        <stp>##V3_BDSV12</stp>
        <stp/>
        <stp>BEST_ANALYST_RECS_BULK</stp>
        <stp>[anr-02152019-csv.xlsx]Sheet8!R53701C2</stp>
        <tr r="B53701" s="8"/>
      </tp>
      <tp t="s">
        <v>#N/A Invalid Security</v>
        <stp/>
        <stp>##V3_BDSV12</stp>
        <stp/>
        <stp>BEST_ANALYST_RECS_BULK</stp>
        <stp>[anr-02152019-csv.xlsx]Sheet8!R53601C2</stp>
        <tr r="B53601" s="8"/>
      </tp>
      <tp t="s">
        <v>#N/A Invalid Security</v>
        <stp/>
        <stp>##V3_BDSV12</stp>
        <stp/>
        <stp>BEST_ANALYST_RECS_BULK</stp>
        <stp>[anr-02152019-csv.xlsx]Sheet8!R53501C2</stp>
        <tr r="B53501" s="8"/>
      </tp>
      <tp t="s">
        <v>#N/A Invalid Security</v>
        <stp/>
        <stp>##V3_BDSV12</stp>
        <stp/>
        <stp>BEST_ANALYST_RECS_BULK</stp>
        <stp>[anr-02152019-csv.xlsx]Sheet8!R53401C2</stp>
        <tr r="B53401" s="8"/>
      </tp>
      <tp t="s">
        <v>#N/A Invalid Security</v>
        <stp/>
        <stp>##V3_BDSV12</stp>
        <stp/>
        <stp>BEST_ANALYST_RECS_BULK</stp>
        <stp>[anr-02152019-csv.xlsx]Sheet8!R53901C2</stp>
        <tr r="B53901" s="8"/>
      </tp>
      <tp t="s">
        <v>#N/A Invalid Security</v>
        <stp/>
        <stp>##V3_BDSV12</stp>
        <stp/>
        <stp>BEST_ANALYST_RECS_BULK</stp>
        <stp>[anr-02152019-csv.xlsx]Sheet8!R53801C2</stp>
        <tr r="B53801" s="8"/>
      </tp>
      <tp t="s">
        <v>#N/A Invalid Security</v>
        <stp/>
        <stp>##V3_BDSV12</stp>
        <stp/>
        <stp>BEST_ANALYST_RECS_BULK</stp>
        <stp>[anr-02152019-csv.xlsx]Sheet8!R52301C2</stp>
        <tr r="B52301" s="8"/>
      </tp>
      <tp t="s">
        <v>#N/A Invalid Security</v>
        <stp/>
        <stp>##V3_BDSV12</stp>
        <stp/>
        <stp>BEST_ANALYST_RECS_BULK</stp>
        <stp>[anr-02152019-csv.xlsx]Sheet8!R52201C2</stp>
        <tr r="B52201" s="8"/>
      </tp>
      <tp t="s">
        <v>#N/A Invalid Security</v>
        <stp/>
        <stp>##V3_BDSV12</stp>
        <stp/>
        <stp>BEST_ANALYST_RECS_BULK</stp>
        <stp>[anr-02152019-csv.xlsx]Sheet8!R52101C2</stp>
        <tr r="B52101" s="8"/>
      </tp>
      <tp t="s">
        <v>#N/A Invalid Security</v>
        <stp/>
        <stp>##V3_BDSV12</stp>
        <stp/>
        <stp>BEST_ANALYST_RECS_BULK</stp>
        <stp>[anr-02152019-csv.xlsx]Sheet8!R52001C2</stp>
        <tr r="B52001" s="8"/>
      </tp>
      <tp t="s">
        <v>#N/A Invalid Security</v>
        <stp/>
        <stp>##V3_BDSV12</stp>
        <stp/>
        <stp>BEST_ANALYST_RECS_BULK</stp>
        <stp>[anr-02152019-csv.xlsx]Sheet8!R52701C2</stp>
        <tr r="B52701" s="8"/>
      </tp>
      <tp t="s">
        <v>#N/A Invalid Security</v>
        <stp/>
        <stp>##V3_BDSV12</stp>
        <stp/>
        <stp>BEST_ANALYST_RECS_BULK</stp>
        <stp>[anr-02152019-csv.xlsx]Sheet8!R52601C2</stp>
        <tr r="B52601" s="8"/>
      </tp>
      <tp t="s">
        <v>#N/A Invalid Security</v>
        <stp/>
        <stp>##V3_BDSV12</stp>
        <stp/>
        <stp>BEST_ANALYST_RECS_BULK</stp>
        <stp>[anr-02152019-csv.xlsx]Sheet8!R52501C2</stp>
        <tr r="B52501" s="8"/>
      </tp>
      <tp t="s">
        <v>#N/A Invalid Security</v>
        <stp/>
        <stp>##V3_BDSV12</stp>
        <stp/>
        <stp>BEST_ANALYST_RECS_BULK</stp>
        <stp>[anr-02152019-csv.xlsx]Sheet8!R52401C2</stp>
        <tr r="B52401" s="8"/>
      </tp>
      <tp t="s">
        <v>#N/A Invalid Security</v>
        <stp/>
        <stp>##V3_BDSV12</stp>
        <stp/>
        <stp>BEST_ANALYST_RECS_BULK</stp>
        <stp>[anr-02152019-csv.xlsx]Sheet8!R52901C2</stp>
        <tr r="B52901" s="8"/>
      </tp>
      <tp t="s">
        <v>#N/A Invalid Security</v>
        <stp/>
        <stp>##V3_BDSV12</stp>
        <stp/>
        <stp>BEST_ANALYST_RECS_BULK</stp>
        <stp>[anr-02152019-csv.xlsx]Sheet8!R52801C2</stp>
        <tr r="B52801" s="8"/>
      </tp>
      <tp t="s">
        <v>#N/A Invalid Security</v>
        <stp/>
        <stp>##V3_BDSV12</stp>
        <stp/>
        <stp>BEST_ANALYST_RECS_BULK</stp>
        <stp>[anr-02152019-csv.xlsx]Sheet8!R51301C2</stp>
        <tr r="B51301" s="8"/>
      </tp>
      <tp t="s">
        <v>#N/A Invalid Security</v>
        <stp/>
        <stp>##V3_BDSV12</stp>
        <stp/>
        <stp>BEST_ANALYST_RECS_BULK</stp>
        <stp>[anr-02152019-csv.xlsx]Sheet8!R51201C2</stp>
        <tr r="B51201" s="8"/>
      </tp>
      <tp t="s">
        <v>#N/A Invalid Security</v>
        <stp/>
        <stp>##V3_BDSV12</stp>
        <stp/>
        <stp>BEST_ANALYST_RECS_BULK</stp>
        <stp>[anr-02152019-csv.xlsx]Sheet8!R51101C2</stp>
        <tr r="B51101" s="8"/>
      </tp>
      <tp t="s">
        <v>#N/A Invalid Security</v>
        <stp/>
        <stp>##V3_BDSV12</stp>
        <stp/>
        <stp>BEST_ANALYST_RECS_BULK</stp>
        <stp>[anr-02152019-csv.xlsx]Sheet8!R51001C2</stp>
        <tr r="B51001" s="8"/>
      </tp>
      <tp t="s">
        <v>#N/A Invalid Security</v>
        <stp/>
        <stp>##V3_BDSV12</stp>
        <stp/>
        <stp>BEST_ANALYST_RECS_BULK</stp>
        <stp>[anr-02152019-csv.xlsx]Sheet8!R51701C2</stp>
        <tr r="B51701" s="8"/>
      </tp>
      <tp t="s">
        <v>#N/A Invalid Security</v>
        <stp/>
        <stp>##V3_BDSV12</stp>
        <stp/>
        <stp>BEST_ANALYST_RECS_BULK</stp>
        <stp>[anr-02152019-csv.xlsx]Sheet8!R51601C2</stp>
        <tr r="B51601" s="8"/>
      </tp>
      <tp t="s">
        <v>#N/A Invalid Security</v>
        <stp/>
        <stp>##V3_BDSV12</stp>
        <stp/>
        <stp>BEST_ANALYST_RECS_BULK</stp>
        <stp>[anr-02152019-csv.xlsx]Sheet8!R51501C2</stp>
        <tr r="B51501" s="8"/>
      </tp>
      <tp t="s">
        <v>#N/A Invalid Security</v>
        <stp/>
        <stp>##V3_BDSV12</stp>
        <stp/>
        <stp>BEST_ANALYST_RECS_BULK</stp>
        <stp>[anr-02152019-csv.xlsx]Sheet8!R51401C2</stp>
        <tr r="B51401" s="8"/>
      </tp>
      <tp t="s">
        <v>#N/A Invalid Security</v>
        <stp/>
        <stp>##V3_BDSV12</stp>
        <stp/>
        <stp>BEST_ANALYST_RECS_BULK</stp>
        <stp>[anr-02152019-csv.xlsx]Sheet8!R51901C2</stp>
        <tr r="B51901" s="8"/>
      </tp>
      <tp t="s">
        <v>#N/A Invalid Security</v>
        <stp/>
        <stp>##V3_BDSV12</stp>
        <stp/>
        <stp>BEST_ANALYST_RECS_BULK</stp>
        <stp>[anr-02152019-csv.xlsx]Sheet8!R51801C2</stp>
        <tr r="B51801" s="8"/>
      </tp>
      <tp t="s">
        <v>#N/A Invalid Security</v>
        <stp/>
        <stp>##V3_BDSV12</stp>
        <stp/>
        <stp>BEST_ANALYST_RECS_BULK</stp>
        <stp>[anr-02152019-csv.xlsx]Sheet8!R50301C2</stp>
        <tr r="B50301" s="8"/>
      </tp>
      <tp t="s">
        <v>#N/A Invalid Security</v>
        <stp/>
        <stp>##V3_BDSV12</stp>
        <stp/>
        <stp>BEST_ANALYST_RECS_BULK</stp>
        <stp>[anr-02152019-csv.xlsx]Sheet8!R50201C2</stp>
        <tr r="B50201" s="8"/>
      </tp>
      <tp t="s">
        <v>#N/A Invalid Security</v>
        <stp/>
        <stp>##V3_BDSV12</stp>
        <stp/>
        <stp>BEST_ANALYST_RECS_BULK</stp>
        <stp>[anr-02152019-csv.xlsx]Sheet8!R50101C2</stp>
        <tr r="B50101" s="8"/>
      </tp>
      <tp t="s">
        <v>#N/A Invalid Security</v>
        <stp/>
        <stp>##V3_BDSV12</stp>
        <stp/>
        <stp>BEST_ANALYST_RECS_BULK</stp>
        <stp>[anr-02152019-csv.xlsx]Sheet8!R50001C2</stp>
        <tr r="B50001" s="8"/>
      </tp>
      <tp t="s">
        <v>#N/A Invalid Security</v>
        <stp/>
        <stp>##V3_BDSV12</stp>
        <stp/>
        <stp>BEST_ANALYST_RECS_BULK</stp>
        <stp>[anr-02152019-csv.xlsx]Sheet8!R50701C2</stp>
        <tr r="B50701" s="8"/>
      </tp>
      <tp t="s">
        <v>#N/A Invalid Security</v>
        <stp/>
        <stp>##V3_BDSV12</stp>
        <stp/>
        <stp>BEST_ANALYST_RECS_BULK</stp>
        <stp>[anr-02152019-csv.xlsx]Sheet8!R50601C2</stp>
        <tr r="B50601" s="8"/>
      </tp>
      <tp t="s">
        <v>#N/A Invalid Security</v>
        <stp/>
        <stp>##V3_BDSV12</stp>
        <stp/>
        <stp>BEST_ANALYST_RECS_BULK</stp>
        <stp>[anr-02152019-csv.xlsx]Sheet8!R50501C2</stp>
        <tr r="B50501" s="8"/>
      </tp>
      <tp t="s">
        <v>#N/A Invalid Security</v>
        <stp/>
        <stp>##V3_BDSV12</stp>
        <stp/>
        <stp>BEST_ANALYST_RECS_BULK</stp>
        <stp>[anr-02152019-csv.xlsx]Sheet8!R50401C2</stp>
        <tr r="B50401" s="8"/>
      </tp>
      <tp t="s">
        <v>#N/A Invalid Security</v>
        <stp/>
        <stp>##V3_BDSV12</stp>
        <stp/>
        <stp>BEST_ANALYST_RECS_BULK</stp>
        <stp>[anr-02152019-csv.xlsx]Sheet8!R50901C2</stp>
        <tr r="B50901" s="8"/>
      </tp>
      <tp t="s">
        <v>#N/A Invalid Security</v>
        <stp/>
        <stp>##V3_BDSV12</stp>
        <stp/>
        <stp>BEST_ANALYST_RECS_BULK</stp>
        <stp>[anr-02152019-csv.xlsx]Sheet8!R50801C2</stp>
        <tr r="B50801" s="8"/>
      </tp>
      <tp t="s">
        <v>#N/A Invalid Security</v>
        <stp/>
        <stp>##V3_BDSV12</stp>
        <stp/>
        <stp>BEST_ANALYST_RECS_BULK</stp>
        <stp>[anr-02152019-csv.xlsx]Sheet8!R57301C2</stp>
        <tr r="B57301" s="8"/>
      </tp>
      <tp t="s">
        <v>#N/A Invalid Security</v>
        <stp/>
        <stp>##V3_BDSV12</stp>
        <stp/>
        <stp>BEST_ANALYST_RECS_BULK</stp>
        <stp>[anr-02152019-csv.xlsx]Sheet8!R57201C2</stp>
        <tr r="B57201" s="8"/>
      </tp>
      <tp t="s">
        <v>#N/A Invalid Security</v>
        <stp/>
        <stp>##V3_BDSV12</stp>
        <stp/>
        <stp>BEST_ANALYST_RECS_BULK</stp>
        <stp>[anr-02152019-csv.xlsx]Sheet8!R57101C2</stp>
        <tr r="B57101" s="8"/>
      </tp>
      <tp t="s">
        <v>#N/A Invalid Security</v>
        <stp/>
        <stp>##V3_BDSV12</stp>
        <stp/>
        <stp>BEST_ANALYST_RECS_BULK</stp>
        <stp>[anr-02152019-csv.xlsx]Sheet8!R57001C2</stp>
        <tr r="B57001" s="8"/>
      </tp>
      <tp t="s">
        <v>#N/A Invalid Security</v>
        <stp/>
        <stp>##V3_BDSV12</stp>
        <stp/>
        <stp>BEST_ANALYST_RECS_BULK</stp>
        <stp>[anr-02152019-csv.xlsx]Sheet8!R57701C2</stp>
        <tr r="B57701" s="8"/>
      </tp>
      <tp t="s">
        <v>#N/A Invalid Security</v>
        <stp/>
        <stp>##V3_BDSV12</stp>
        <stp/>
        <stp>BEST_ANALYST_RECS_BULK</stp>
        <stp>[anr-02152019-csv.xlsx]Sheet8!R57601C2</stp>
        <tr r="B57601" s="8"/>
      </tp>
      <tp t="s">
        <v>#N/A Invalid Security</v>
        <stp/>
        <stp>##V3_BDSV12</stp>
        <stp/>
        <stp>BEST_ANALYST_RECS_BULK</stp>
        <stp>[anr-02152019-csv.xlsx]Sheet8!R57501C2</stp>
        <tr r="B57501" s="8"/>
      </tp>
      <tp t="s">
        <v>#N/A Invalid Security</v>
        <stp/>
        <stp>##V3_BDSV12</stp>
        <stp/>
        <stp>BEST_ANALYST_RECS_BULK</stp>
        <stp>[anr-02152019-csv.xlsx]Sheet8!R57401C2</stp>
        <tr r="B57401" s="8"/>
      </tp>
      <tp t="s">
        <v>#N/A Invalid Security</v>
        <stp/>
        <stp>##V3_BDSV12</stp>
        <stp/>
        <stp>BEST_ANALYST_RECS_BULK</stp>
        <stp>[anr-02152019-csv.xlsx]Sheet8!R57901C2</stp>
        <tr r="B57901" s="8"/>
      </tp>
      <tp t="s">
        <v>#N/A Invalid Security</v>
        <stp/>
        <stp>##V3_BDSV12</stp>
        <stp/>
        <stp>BEST_ANALYST_RECS_BULK</stp>
        <stp>[anr-02152019-csv.xlsx]Sheet8!R57801C2</stp>
        <tr r="B57801" s="8"/>
      </tp>
      <tp t="s">
        <v>#N/A Invalid Security</v>
        <stp/>
        <stp>##V3_BDSV12</stp>
        <stp/>
        <stp>BEST_ANALYST_RECS_BULK</stp>
        <stp>[anr-02152019-csv.xlsx]Sheet8!R56301C2</stp>
        <tr r="B56301" s="8"/>
      </tp>
      <tp t="s">
        <v>#N/A Invalid Security</v>
        <stp/>
        <stp>##V3_BDSV12</stp>
        <stp/>
        <stp>BEST_ANALYST_RECS_BULK</stp>
        <stp>[anr-02152019-csv.xlsx]Sheet8!R56201C2</stp>
        <tr r="B56201" s="8"/>
      </tp>
      <tp t="s">
        <v>#N/A Invalid Security</v>
        <stp/>
        <stp>##V3_BDSV12</stp>
        <stp/>
        <stp>BEST_ANALYST_RECS_BULK</stp>
        <stp>[anr-02152019-csv.xlsx]Sheet8!R56101C2</stp>
        <tr r="B56101" s="8"/>
      </tp>
      <tp t="s">
        <v>#N/A Invalid Security</v>
        <stp/>
        <stp>##V3_BDSV12</stp>
        <stp/>
        <stp>BEST_ANALYST_RECS_BULK</stp>
        <stp>[anr-02152019-csv.xlsx]Sheet8!R56001C2</stp>
        <tr r="B56001" s="8"/>
      </tp>
      <tp t="s">
        <v>#N/A Invalid Security</v>
        <stp/>
        <stp>##V3_BDSV12</stp>
        <stp/>
        <stp>BEST_ANALYST_RECS_BULK</stp>
        <stp>[anr-02152019-csv.xlsx]Sheet8!R56701C2</stp>
        <tr r="B56701" s="8"/>
      </tp>
      <tp t="s">
        <v>#N/A Invalid Security</v>
        <stp/>
        <stp>##V3_BDSV12</stp>
        <stp/>
        <stp>BEST_ANALYST_RECS_BULK</stp>
        <stp>[anr-02152019-csv.xlsx]Sheet8!R56601C2</stp>
        <tr r="B56601" s="8"/>
      </tp>
      <tp t="s">
        <v>#N/A Invalid Security</v>
        <stp/>
        <stp>##V3_BDSV12</stp>
        <stp/>
        <stp>BEST_ANALYST_RECS_BULK</stp>
        <stp>[anr-02152019-csv.xlsx]Sheet8!R56501C2</stp>
        <tr r="B56501" s="8"/>
      </tp>
      <tp t="s">
        <v>#N/A Invalid Security</v>
        <stp/>
        <stp>##V3_BDSV12</stp>
        <stp/>
        <stp>BEST_ANALYST_RECS_BULK</stp>
        <stp>[anr-02152019-csv.xlsx]Sheet8!R56401C2</stp>
        <tr r="B56401" s="8"/>
      </tp>
      <tp t="s">
        <v>#N/A Invalid Security</v>
        <stp/>
        <stp>##V3_BDSV12</stp>
        <stp/>
        <stp>BEST_ANALYST_RECS_BULK</stp>
        <stp>[anr-02152019-csv.xlsx]Sheet8!R56901C2</stp>
        <tr r="B56901" s="8"/>
      </tp>
      <tp t="s">
        <v>#N/A Invalid Security</v>
        <stp/>
        <stp>##V3_BDSV12</stp>
        <stp/>
        <stp>BEST_ANALYST_RECS_BULK</stp>
        <stp>[anr-02152019-csv.xlsx]Sheet8!R56801C2</stp>
        <tr r="B56801" s="8"/>
      </tp>
      <tp t="s">
        <v>#N/A Invalid Security</v>
        <stp/>
        <stp>##V3_BDSV12</stp>
        <stp/>
        <stp>BEST_ANALYST_RECS_BULK</stp>
        <stp>[anr-02152019-csv.xlsx]Sheet8!R55301C2</stp>
        <tr r="B55301" s="8"/>
      </tp>
      <tp t="s">
        <v>#N/A Invalid Security</v>
        <stp/>
        <stp>##V3_BDSV12</stp>
        <stp/>
        <stp>BEST_ANALYST_RECS_BULK</stp>
        <stp>[anr-02152019-csv.xlsx]Sheet8!R55201C2</stp>
        <tr r="B55201" s="8"/>
      </tp>
      <tp t="s">
        <v>#N/A Invalid Security</v>
        <stp/>
        <stp>##V3_BDSV12</stp>
        <stp/>
        <stp>BEST_ANALYST_RECS_BULK</stp>
        <stp>[anr-02152019-csv.xlsx]Sheet8!R55101C2</stp>
        <tr r="B55101" s="8"/>
      </tp>
      <tp t="s">
        <v>#N/A Invalid Security</v>
        <stp/>
        <stp>##V3_BDSV12</stp>
        <stp/>
        <stp>BEST_ANALYST_RECS_BULK</stp>
        <stp>[anr-02152019-csv.xlsx]Sheet8!R55001C2</stp>
        <tr r="B55001" s="8"/>
      </tp>
      <tp t="s">
        <v>#N/A Invalid Security</v>
        <stp/>
        <stp>##V3_BDSV12</stp>
        <stp/>
        <stp>BEST_ANALYST_RECS_BULK</stp>
        <stp>[anr-02152019-csv.xlsx]Sheet8!R55701C2</stp>
        <tr r="B55701" s="8"/>
      </tp>
      <tp t="s">
        <v>#N/A Invalid Security</v>
        <stp/>
        <stp>##V3_BDSV12</stp>
        <stp/>
        <stp>BEST_ANALYST_RECS_BULK</stp>
        <stp>[anr-02152019-csv.xlsx]Sheet8!R55601C2</stp>
        <tr r="B55601" s="8"/>
      </tp>
      <tp t="s">
        <v>#N/A Invalid Security</v>
        <stp/>
        <stp>##V3_BDSV12</stp>
        <stp/>
        <stp>BEST_ANALYST_RECS_BULK</stp>
        <stp>[anr-02152019-csv.xlsx]Sheet8!R55501C2</stp>
        <tr r="B55501" s="8"/>
      </tp>
      <tp t="s">
        <v>#N/A Invalid Security</v>
        <stp/>
        <stp>##V3_BDSV12</stp>
        <stp/>
        <stp>BEST_ANALYST_RECS_BULK</stp>
        <stp>[anr-02152019-csv.xlsx]Sheet8!R55401C2</stp>
        <tr r="B55401" s="8"/>
      </tp>
      <tp t="s">
        <v>#N/A Invalid Security</v>
        <stp/>
        <stp>##V3_BDSV12</stp>
        <stp/>
        <stp>BEST_ANALYST_RECS_BULK</stp>
        <stp>[anr-02152019-csv.xlsx]Sheet8!R55901C2</stp>
        <tr r="B55901" s="8"/>
      </tp>
      <tp t="s">
        <v>#N/A Invalid Security</v>
        <stp/>
        <stp>##V3_BDSV12</stp>
        <stp/>
        <stp>BEST_ANALYST_RECS_BULK</stp>
        <stp>[anr-02152019-csv.xlsx]Sheet8!R55801C2</stp>
        <tr r="B55801" s="8"/>
      </tp>
      <tp t="s">
        <v>#N/A Invalid Security</v>
        <stp/>
        <stp>##V3_BDSV12</stp>
        <stp/>
        <stp>BEST_ANALYST_RECS_BULK</stp>
        <stp>[anr-02152019-csv.xlsx]Sheet8!R54301C2</stp>
        <tr r="B54301" s="8"/>
      </tp>
      <tp t="s">
        <v>#N/A Invalid Security</v>
        <stp/>
        <stp>##V3_BDSV12</stp>
        <stp/>
        <stp>BEST_ANALYST_RECS_BULK</stp>
        <stp>[anr-02152019-csv.xlsx]Sheet8!R54201C2</stp>
        <tr r="B54201" s="8"/>
      </tp>
      <tp t="s">
        <v>#N/A Invalid Security</v>
        <stp/>
        <stp>##V3_BDSV12</stp>
        <stp/>
        <stp>BEST_ANALYST_RECS_BULK</stp>
        <stp>[anr-02152019-csv.xlsx]Sheet8!R54101C2</stp>
        <tr r="B54101" s="8"/>
      </tp>
      <tp t="s">
        <v>#N/A Invalid Security</v>
        <stp/>
        <stp>##V3_BDSV12</stp>
        <stp/>
        <stp>BEST_ANALYST_RECS_BULK</stp>
        <stp>[anr-02152019-csv.xlsx]Sheet8!R54001C2</stp>
        <tr r="B54001" s="8"/>
      </tp>
      <tp t="s">
        <v>#N/A Invalid Security</v>
        <stp/>
        <stp>##V3_BDSV12</stp>
        <stp/>
        <stp>BEST_ANALYST_RECS_BULK</stp>
        <stp>[anr-02152019-csv.xlsx]Sheet8!R54701C2</stp>
        <tr r="B54701" s="8"/>
      </tp>
      <tp t="s">
        <v>#N/A Invalid Security</v>
        <stp/>
        <stp>##V3_BDSV12</stp>
        <stp/>
        <stp>BEST_ANALYST_RECS_BULK</stp>
        <stp>[anr-02152019-csv.xlsx]Sheet8!R54601C2</stp>
        <tr r="B54601" s="8"/>
      </tp>
      <tp t="s">
        <v>#N/A Invalid Security</v>
        <stp/>
        <stp>##V3_BDSV12</stp>
        <stp/>
        <stp>BEST_ANALYST_RECS_BULK</stp>
        <stp>[anr-02152019-csv.xlsx]Sheet8!R54501C2</stp>
        <tr r="B54501" s="8"/>
      </tp>
      <tp t="s">
        <v>#N/A Invalid Security</v>
        <stp/>
        <stp>##V3_BDSV12</stp>
        <stp/>
        <stp>BEST_ANALYST_RECS_BULK</stp>
        <stp>[anr-02152019-csv.xlsx]Sheet8!R54401C2</stp>
        <tr r="B54401" s="8"/>
      </tp>
      <tp t="s">
        <v>#N/A Invalid Security</v>
        <stp/>
        <stp>##V3_BDSV12</stp>
        <stp/>
        <stp>BEST_ANALYST_RECS_BULK</stp>
        <stp>[anr-02152019-csv.xlsx]Sheet8!R54901C2</stp>
        <tr r="B54901" s="8"/>
      </tp>
      <tp t="s">
        <v>#N/A Invalid Security</v>
        <stp/>
        <stp>##V3_BDSV12</stp>
        <stp/>
        <stp>BEST_ANALYST_RECS_BULK</stp>
        <stp>[anr-02152019-csv.xlsx]Sheet8!R54801C2</stp>
        <tr r="B54801" s="8"/>
      </tp>
      <tp t="s">
        <v>#N/A Invalid Security</v>
        <stp/>
        <stp>##V3_BDSV12</stp>
        <stp/>
        <stp>BEST_ANALYST_RECS_BULK</stp>
        <stp>[anr-02152019-csv.xlsx]Sheet8!R59301C2</stp>
        <tr r="B59301" s="8"/>
      </tp>
      <tp t="s">
        <v>#N/A Invalid Security</v>
        <stp/>
        <stp>##V3_BDSV12</stp>
        <stp/>
        <stp>BEST_ANALYST_RECS_BULK</stp>
        <stp>[anr-02152019-csv.xlsx]Sheet8!R59201C2</stp>
        <tr r="B59201" s="8"/>
      </tp>
      <tp t="s">
        <v>#N/A Invalid Security</v>
        <stp/>
        <stp>##V3_BDSV12</stp>
        <stp/>
        <stp>BEST_ANALYST_RECS_BULK</stp>
        <stp>[anr-02152019-csv.xlsx]Sheet8!R59101C2</stp>
        <tr r="B59101" s="8"/>
      </tp>
      <tp t="s">
        <v>#N/A Invalid Security</v>
        <stp/>
        <stp>##V3_BDSV12</stp>
        <stp/>
        <stp>BEST_ANALYST_RECS_BULK</stp>
        <stp>[anr-02152019-csv.xlsx]Sheet8!R59001C2</stp>
        <tr r="B59001" s="8"/>
      </tp>
      <tp t="s">
        <v>#N/A Invalid Security</v>
        <stp/>
        <stp>##V3_BDSV12</stp>
        <stp/>
        <stp>BEST_ANALYST_RECS_BULK</stp>
        <stp>[anr-02152019-csv.xlsx]Sheet8!R59701C2</stp>
        <tr r="B59701" s="8"/>
      </tp>
      <tp t="s">
        <v>#N/A Invalid Security</v>
        <stp/>
        <stp>##V3_BDSV12</stp>
        <stp/>
        <stp>BEST_ANALYST_RECS_BULK</stp>
        <stp>[anr-02152019-csv.xlsx]Sheet8!R59601C2</stp>
        <tr r="B59601" s="8"/>
      </tp>
      <tp t="s">
        <v>#N/A Invalid Security</v>
        <stp/>
        <stp>##V3_BDSV12</stp>
        <stp/>
        <stp>BEST_ANALYST_RECS_BULK</stp>
        <stp>[anr-02152019-csv.xlsx]Sheet8!R59501C2</stp>
        <tr r="B59501" s="8"/>
      </tp>
      <tp t="s">
        <v>#N/A Invalid Security</v>
        <stp/>
        <stp>##V3_BDSV12</stp>
        <stp/>
        <stp>BEST_ANALYST_RECS_BULK</stp>
        <stp>[anr-02152019-csv.xlsx]Sheet8!R59401C2</stp>
        <tr r="B59401" s="8"/>
      </tp>
      <tp t="s">
        <v>#N/A Invalid Security</v>
        <stp/>
        <stp>##V3_BDSV12</stp>
        <stp/>
        <stp>BEST_ANALYST_RECS_BULK</stp>
        <stp>[anr-02152019-csv.xlsx]Sheet8!R59901C2</stp>
        <tr r="B59901" s="8"/>
      </tp>
      <tp t="s">
        <v>#N/A Invalid Security</v>
        <stp/>
        <stp>##V3_BDSV12</stp>
        <stp/>
        <stp>BEST_ANALYST_RECS_BULK</stp>
        <stp>[anr-02152019-csv.xlsx]Sheet8!R59801C2</stp>
        <tr r="B59801" s="8"/>
      </tp>
      <tp t="s">
        <v>#N/A Invalid Security</v>
        <stp/>
        <stp>##V3_BDSV12</stp>
        <stp/>
        <stp>BEST_ANALYST_RECS_BULK</stp>
        <stp>[anr-02152019-csv.xlsx]Sheet8!R58301C2</stp>
        <tr r="B58301" s="8"/>
      </tp>
      <tp t="s">
        <v>#N/A Invalid Security</v>
        <stp/>
        <stp>##V3_BDSV12</stp>
        <stp/>
        <stp>BEST_ANALYST_RECS_BULK</stp>
        <stp>[anr-02152019-csv.xlsx]Sheet8!R58201C2</stp>
        <tr r="B58201" s="8"/>
      </tp>
      <tp t="s">
        <v>#N/A Invalid Security</v>
        <stp/>
        <stp>##V3_BDSV12</stp>
        <stp/>
        <stp>BEST_ANALYST_RECS_BULK</stp>
        <stp>[anr-02152019-csv.xlsx]Sheet8!R58101C2</stp>
        <tr r="B58101" s="8"/>
      </tp>
      <tp t="s">
        <v>#N/A Invalid Security</v>
        <stp/>
        <stp>##V3_BDSV12</stp>
        <stp/>
        <stp>BEST_ANALYST_RECS_BULK</stp>
        <stp>[anr-02152019-csv.xlsx]Sheet8!R58001C2</stp>
        <tr r="B58001" s="8"/>
      </tp>
      <tp t="s">
        <v>#N/A Invalid Security</v>
        <stp/>
        <stp>##V3_BDSV12</stp>
        <stp/>
        <stp>BEST_ANALYST_RECS_BULK</stp>
        <stp>[anr-02152019-csv.xlsx]Sheet8!R58701C2</stp>
        <tr r="B58701" s="8"/>
      </tp>
      <tp t="s">
        <v>#N/A Invalid Security</v>
        <stp/>
        <stp>##V3_BDSV12</stp>
        <stp/>
        <stp>BEST_ANALYST_RECS_BULK</stp>
        <stp>[anr-02152019-csv.xlsx]Sheet8!R58601C2</stp>
        <tr r="B58601" s="8"/>
      </tp>
      <tp t="s">
        <v>#N/A Invalid Security</v>
        <stp/>
        <stp>##V3_BDSV12</stp>
        <stp/>
        <stp>BEST_ANALYST_RECS_BULK</stp>
        <stp>[anr-02152019-csv.xlsx]Sheet8!R58501C2</stp>
        <tr r="B58501" s="8"/>
      </tp>
      <tp t="s">
        <v>#N/A Invalid Security</v>
        <stp/>
        <stp>##V3_BDSV12</stp>
        <stp/>
        <stp>BEST_ANALYST_RECS_BULK</stp>
        <stp>[anr-02152019-csv.xlsx]Sheet8!R58401C2</stp>
        <tr r="B58401" s="8"/>
      </tp>
      <tp t="s">
        <v>#N/A Invalid Security</v>
        <stp/>
        <stp>##V3_BDSV12</stp>
        <stp/>
        <stp>BEST_ANALYST_RECS_BULK</stp>
        <stp>[anr-02152019-csv.xlsx]Sheet8!R58901C2</stp>
        <tr r="B58901" s="8"/>
      </tp>
      <tp t="s">
        <v>#N/A Invalid Security</v>
        <stp/>
        <stp>##V3_BDSV12</stp>
        <stp/>
        <stp>BEST_ANALYST_RECS_BULK</stp>
        <stp>[anr-02152019-csv.xlsx]Sheet8!R58801C2</stp>
        <tr r="B58801" s="8"/>
      </tp>
      <tp t="s">
        <v>Credit Suisse</v>
        <stp/>
        <stp>##V3_BDSV12</stp>
        <stp>MSFT US Equity</stp>
        <stp>BEST_ANALYST_RECS_BULK</stp>
        <stp>[anr-02152019-csv.xlsx]Sheet8!R1301C2</stp>
        <stp>cols=10;rows=37</stp>
        <tr r="B1301" s="8"/>
      </tp>
      <tp t="s">
        <v>Telsey Advisory Group</v>
        <stp/>
        <stp>##V3_BDSV12</stp>
        <stp>HD US Equity</stp>
        <stp>BEST_ANALYST_RECS_BULK</stp>
        <stp>[anr-02152019-csv.xlsx]Sheet8!R5001C2</stp>
        <stp>cols=10;rows=34</stp>
        <tr r="B5001" s="8"/>
      </tp>
      <tp t="s">
        <v>Credit Suisse</v>
        <stp/>
        <stp>##V3_BDSV12</stp>
        <stp>GS US Equity</stp>
        <stp>BEST_ANALYST_RECS_BULK</stp>
        <stp>[anr-02152019-csv.xlsx]Sheet8!R4501C2</stp>
        <stp>cols=10;rows=25</stp>
        <tr r="B4501" s="8"/>
      </tp>
      <tp t="s">
        <v>Wells Fargo Securities</v>
        <stp/>
        <stp>##V3_BDSV12</stp>
        <stp>MS US Equity</stp>
        <stp>BEST_ANALYST_RECS_BULK</stp>
        <stp>[anr-02152019-csv.xlsx]Sheet8!R4701C2</stp>
        <stp>cols=10;rows=28</stp>
        <tr r="B4701" s="8"/>
      </tp>
      <tp t="s">
        <v>RBC Capital Markets</v>
        <stp/>
        <stp>##V3_BDSV12</stp>
        <stp>SQ US Equity</stp>
        <stp>BEST_ANALYST_RECS_BULK</stp>
        <stp>[anr-02152019-csv.xlsx]Sheet8!R4001C2</stp>
        <stp>cols=10;rows=38</stp>
        <tr r="B4001" s="8"/>
      </tp>
      <tp t="s">
        <v>BMO Capital Markets</v>
        <stp/>
        <stp>##V3_BDSV12</stp>
        <stp>DE US Equity</stp>
        <stp>BEST_ANALYST_RECS_BULK</stp>
        <stp>[anr-02152019-csv.xlsx]Sheet8!R5101C2</stp>
        <stp>cols=10;rows=22</stp>
        <tr r="B5101" s="8"/>
      </tp>
      <tp t="s">
        <v>Buckingham Research Group</v>
        <stp/>
        <stp>##V3_BDSV12</stp>
        <stp>GM US Equity</stp>
        <stp>BEST_ANALYST_RECS_BULK</stp>
        <stp>[anr-02152019-csv.xlsx]Sheet8!R5601C2</stp>
        <stp>cols=10;rows=24</stp>
        <tr r="B5601" s="8"/>
      </tp>
      <tp t="s">
        <v>J.P. Morgan</v>
        <stp/>
        <stp>##V3_BDSV12</stp>
        <stp>ET US Equity</stp>
        <stp>BEST_ANALYST_RECS_BULK</stp>
        <stp>[anr-02152019-csv.xlsx]Sheet8!R4801C2</stp>
        <stp>cols=10;rows=17</stp>
        <tr r="B4801" s="8"/>
      </tp>
      <tp t="s">
        <v>BMO Capital Markets</v>
        <stp/>
        <stp>##V3_BDSV12</stp>
        <stp>KO US Equity</stp>
        <stp>BEST_ANALYST_RECS_BULK</stp>
        <stp>[anr-02152019-csv.xlsx]Sheet8!R1001C2</stp>
        <stp>cols=10;rows=26</stp>
        <tr r="B1001" s="8"/>
      </tp>
      <tp t="s">
        <v>Stifel</v>
        <stp/>
        <stp>##V3_BDSV12</stp>
        <stp>PG US Equity</stp>
        <stp>BEST_ANALYST_RECS_BULK</stp>
        <stp>[anr-02152019-csv.xlsx]Sheet8!R2301C2</stp>
        <stp>cols=10;rows=28</stp>
        <tr r="B2301" s="8"/>
      </tp>
      <tp t="s">
        <v>Jefferies</v>
        <stp/>
        <stp>##V3_BDSV12</stp>
        <stp>BA US Equity</stp>
        <stp>BEST_ANALYST_RECS_BULK</stp>
        <stp>[anr-02152019-csv.xlsx]Sheet8!R2201C2</stp>
        <stp>cols=10;rows=28</stp>
        <tr r="B2201" s="8"/>
      </tp>
      <tp t="s">
        <v>Mizuho Securities USA Inc</v>
        <stp/>
        <stp>##V3_BDSV12</stp>
        <stp>JD US Equity</stp>
        <stp>BEST_ANALYST_RECS_BULK</stp>
        <stp>[anr-02152019-csv.xlsx]Sheet8!R2401C2</stp>
        <stp>cols=10;rows=37</stp>
        <tr r="B2401" s="8"/>
      </tp>
      <tp t="s">
        <v>Oppenheimer &amp; Co</v>
        <stp/>
        <stp>##V3_BDSV12</stp>
        <stp>EA US Equity</stp>
        <stp>BEST_ANALYST_RECS_BULK</stp>
        <stp>[anr-02152019-csv.xlsx]Sheet8!R2501C2</stp>
        <stp>cols=10;rows=33</stp>
        <tr r="B2501" s="8"/>
      </tp>
      <tp t="s">
        <v>Stifel</v>
        <stp/>
        <stp>##V3_BDSV12</stp>
        <stp>CL US Equity</stp>
        <stp>BEST_ANALYST_RECS_BULK</stp>
        <stp>[anr-02152019-csv.xlsx]Sheet8!R8901C2</stp>
        <stp>cols=10;rows=25</stp>
        <tr r="B8901" s="8"/>
      </tp>
      <tp t="s">
        <v>BMO Capital Markets</v>
        <stp/>
        <stp>##V3_BDSV12</stp>
        <stp>ATVI US Equity</stp>
        <stp>BEST_ANALYST_RECS_BULK</stp>
        <stp>[anr-02152019-csv.xlsx]Sheet8!R6201C2</stp>
        <stp>cols=10;rows=33</stp>
        <tr r="B6201" s="8"/>
      </tp>
      <tp t="s">
        <v>Morgan Stanley</v>
        <stp/>
        <stp>##V3_BDSV12</stp>
        <stp>AMAT US Equity</stp>
        <stp>BEST_ANALYST_RECS_BULK</stp>
        <stp>[anr-02152019-csv.xlsx]Sheet8!R4401C2</stp>
        <stp>cols=10;rows=27</stp>
        <tr r="B4401" s="8"/>
      </tp>
      <tp t="s">
        <v>SVB Leerink</v>
        <stp/>
        <stp>##V3_BDSV12</stp>
        <stp>ABBV US Equity</stp>
        <stp>BEST_ANALYST_RECS_BULK</stp>
        <stp>[anr-02152019-csv.xlsx]Sheet8!R9501C2</stp>
        <stp>cols=10;rows=19</stp>
        <tr r="B9501" s="8"/>
      </tp>
      <tp t="s">
        <v>Nomura Instinet</v>
        <stp/>
        <stp>##V3_BDSV12</stp>
        <stp>CSCO US Equity</stp>
        <stp>BEST_ANALYST_RECS_BULK</stp>
        <stp>[anr-02152019-csv.xlsx]Sheet8!R1601C2</stp>
        <stp>cols=10;rows=34</stp>
        <tr r="B1601" s="8"/>
      </tp>
      <tp t="s">
        <v>Zacks Investment Research</v>
        <stp/>
        <stp>##V3_BDSV12</stp>
        <stp>COTY US Equity</stp>
        <stp>BEST_ANALYST_RECS_BULK</stp>
        <stp>[anr-02152019-csv.xlsx]Sheet8!R9801C2</stp>
        <stp>cols=10;rows=16</stp>
        <tr r="B9801" s="8"/>
      </tp>
      <tp t="s">
        <v>Baird</v>
        <stp/>
        <stp>##V3_BDSV12</stp>
        <stp>CELG US Equity</stp>
        <stp>BEST_ANALYST_RECS_BULK</stp>
        <stp>[anr-02152019-csv.xlsx]Sheet8!R5401C2</stp>
        <stp>cols=10;rows=29</stp>
        <tr r="B5401" s="8"/>
      </tp>
      <tp t="s">
        <v>BMO Capital Markets</v>
        <stp/>
        <stp>##V3_BDSV12</stp>
        <stp>FB US Equity</stp>
        <stp>BEST_ANALYST_RECS_BULK</stp>
        <stp>[anr-02152019-csv.xlsx]Sheet8!R401C2</stp>
        <stp>cols=10;rows=51</stp>
        <tr r="B401" s="8"/>
      </tp>
      <tp t="s">
        <v>Mizuho Securities USA Inc</v>
        <stp/>
        <stp>##V3_BDSV12</stp>
        <stp>BIDU US Equity</stp>
        <stp>BEST_ANALYST_RECS_BULK</stp>
        <stp>[anr-02152019-csv.xlsx]Sheet8!R5901C2</stp>
        <stp>cols=10;rows=36</stp>
        <tr r="B5901" s="8"/>
      </tp>
      <tp t="s">
        <v>Zacks Investment Research</v>
        <stp/>
        <stp>##V3_BDSV12</stp>
        <stp>BBBY US Equity</stp>
        <stp>BEST_ANALYST_RECS_BULK</stp>
        <stp>[anr-02152019-csv.xlsx]Sheet8!R9001C2</stp>
        <stp>cols=10;rows=21</stp>
        <tr r="B9001" s="8"/>
      </tp>
      <tp t="s">
        <v>BMO Capital Markets</v>
        <stp/>
        <stp>##V3_BDSV12</stp>
        <stp>EBAY US Equity</stp>
        <stp>BEST_ANALYST_RECS_BULK</stp>
        <stp>[anr-02152019-csv.xlsx]Sheet8!R2001C2</stp>
        <stp>cols=10;rows=38</stp>
        <tr r="B2001" s="8"/>
      </tp>
      <tp t="s">
        <v>William Blair &amp; Co</v>
        <stp/>
        <stp>##V3_BDSV12</stp>
        <stp>ELAN US Equity</stp>
        <stp>BEST_ANALYST_RECS_BULK</stp>
        <stp>[anr-02152019-csv.xlsx]Sheet8!R6501C2</stp>
        <stp>cols=10;rows=13</stp>
        <tr r="B6501" s="8"/>
      </tp>
      <tp t="s">
        <v>Edward Jones</v>
        <stp/>
        <stp>##V3_BDSV12</stp>
        <stp>GE US Equity</stp>
        <stp>BEST_ANALYST_RECS_BULK</stp>
        <stp>[anr-02152019-csv.xlsx]Sheet8!R601C2</stp>
        <stp>cols=10;rows=25</stp>
        <tr r="B601" s="8"/>
      </tp>
      <tp t="s">
        <v>RBC Capital Markets</v>
        <stp/>
        <stp>##V3_BDSV12</stp>
        <stp>GILD US Equity</stp>
        <stp>BEST_ANALYST_RECS_BULK</stp>
        <stp>[anr-02152019-csv.xlsx]Sheet8!R9201C2</stp>
        <stp>cols=10;rows=30</stp>
        <tr r="B9201" s="8"/>
      </tp>
      <tp t="s">
        <v>Oppenheimer &amp; Co</v>
        <stp/>
        <stp>##V3_BDSV12</stp>
        <stp>GOOG US Equity</stp>
        <stp>BEST_ANALYST_RECS_BULK</stp>
        <stp>[anr-02152019-csv.xlsx]Sheet8!R7601C2</stp>
        <stp>cols=10;rows=14</stp>
        <tr r="B7601" s="8"/>
      </tp>
      <tp t="s">
        <v>Canaccord Genuity</v>
        <stp/>
        <stp>##V3_BDSV12</stp>
        <stp>ACB US Equity</stp>
        <stp>BEST_ANALYST_RECS_BULK</stp>
        <stp>[anr-02152019-csv.xlsx]Sheet8!R6301C2</stp>
        <stp>cols=10;rows=9</stp>
        <tr r="B6301" s="8"/>
      </tp>
      <tp t="s">
        <v>Oppenheimer &amp; Co</v>
        <stp/>
        <stp>##V3_BDSV12</stp>
        <stp>NVAX US Equity</stp>
        <stp>BEST_ANALYST_RECS_BULK</stp>
        <stp>[anr-02152019-csv.xlsx]Sheet8!R8301C2</stp>
        <stp>cols=10;rows=9</stp>
        <tr r="B8301" s="8"/>
      </tp>
      <tp t="s">
        <v>Piper Jaffray</v>
        <stp/>
        <stp>##V3_BDSV12</stp>
        <stp>TLRY US Equity</stp>
        <stp>BEST_ANALYST_RECS_BULK</stp>
        <stp>[anr-02152019-csv.xlsx]Sheet8!R8101C2</stp>
        <stp>cols=10;rows=7</stp>
        <tr r="B8101" s="8"/>
      </tp>
      <tp t="s">
        <v>Morgan Stanley</v>
        <stp/>
        <stp>##V3_BDSV12</stp>
        <stp>IMMU US Equity</stp>
        <stp>BEST_ANALYST_RECS_BULK</stp>
        <stp>[anr-02152019-csv.xlsx]Sheet8!R9901C2</stp>
        <stp>cols=10;rows=9</stp>
        <tr r="B9901" s="8"/>
      </tp>
      <tp t="s">
        <v>Wolfe Research</v>
        <stp/>
        <stp>##V3_BDSV12</stp>
        <stp>NIO US Equity</stp>
        <stp>BEST_ANALYST_RECS_BULK</stp>
        <stp>[anr-02152019-csv.xlsx]Sheet8!R5501C2</stp>
        <stp>cols=10;rows=6</stp>
        <tr r="B5501" s="8"/>
      </tp>
      <tp t="s">
        <v>Goldman Sachs</v>
        <stp/>
        <stp>##V3_BDSV12</stp>
        <stp>I US Equity</stp>
        <stp>BEST_ANALYST_RECS_BULK</stp>
        <stp>[anr-02152019-csv.xlsx]Sheet8!R16201C2</stp>
        <stp>cols=10;rows=9</stp>
        <tr r="B16201" s="8"/>
      </tp>
      <tp t="s">
        <v>Raymond James</v>
        <stp/>
        <stp>##V3_BDSV12</stp>
        <stp>Z US Equity</stp>
        <stp>BEST_ANALYST_RECS_BULK</stp>
        <stp>[anr-02152019-csv.xlsx]Sheet8!R27601C2</stp>
        <stp>cols=10;rows=8</stp>
        <tr r="B27601" s="8"/>
      </tp>
      <tp t="s">
        <v>Cantor Fitzgerald</v>
        <stp/>
        <stp>##V3_BDSV12</stp>
        <stp>AMRN US Equity</stp>
        <stp>BEST_ANALYST_RECS_BULK</stp>
        <stp>[anr-02152019-csv.xlsx]Sheet8!R8701C2</stp>
        <stp>cols=10;rows=4</stp>
        <tr r="B8701" s="8"/>
      </tp>
      <tp t="s">
        <v>GMP</v>
        <stp/>
        <stp>##V3_BDSV12</stp>
        <stp>CRON US Equity</stp>
        <stp>BEST_ANALYST_RECS_BULK</stp>
        <stp>[anr-02152019-csv.xlsx]Sheet8!R3701C2</stp>
        <stp>cols=10;rows=8</stp>
        <tr r="B3701" s="8"/>
      </tp>
      <tp t="s">
        <v>Vertical Research Partners</v>
        <stp/>
        <stp>##V3_BDSV12</stp>
        <stp>MDR US Equity</stp>
        <stp>BEST_ANALYST_RECS_BULK</stp>
        <stp>[anr-02152019-csv.xlsx]Sheet8!R7801C2</stp>
        <stp>cols=10;rows=9</stp>
        <tr r="B7801" s="8"/>
      </tp>
      <tp t="s">
        <v>BMO Capital Markets</v>
        <stp/>
        <stp>##V3_BDSV12</stp>
        <stp>NVDA US Equity</stp>
        <stp>BEST_ANALYST_RECS_BULK</stp>
        <stp>[anr-02152019-csv.xlsx]Sheet8!R1C2</stp>
        <stp>cols=10;rows=40</stp>
        <tr r="B1" s="8"/>
      </tp>
      <tp t="s">
        <v>Morgan Stanley</v>
        <stp/>
        <stp>##V3_BDSV12</stp>
        <stp>ITUB US Equity</stp>
        <stp>BEST_ANALYST_RECS_BULK</stp>
        <stp>[anr-02152019-csv.xlsx]Sheet8!R9101C2</stp>
        <stp>cols=10;rows=9</stp>
        <tr r="B9101" s="8"/>
      </tp>
      <tp t="s">
        <v>Edward Jones</v>
        <stp/>
        <stp>##V3_BDSV12</stp>
        <stp>BLK US Equity</stp>
        <stp>BEST_ANALYST_RECS_BULK</stp>
        <stp>[anr-02152019-csv.xlsx]Sheet8!R49001C2</stp>
        <stp>cols=10;rows=16</stp>
        <tr r="B49001" s="8"/>
      </tp>
      <tp t="s">
        <v>Morgan Stanley</v>
        <stp/>
        <stp>##V3_BDSV12</stp>
        <stp>BAX US Equity</stp>
        <stp>BEST_ANALYST_RECS_BULK</stp>
        <stp>[anr-02152019-csv.xlsx]Sheet8!R41501C2</stp>
        <stp>cols=10;rows=20</stp>
        <tr r="B41501" s="8"/>
      </tp>
      <tp t="s">
        <v>Morgan Stanley</v>
        <stp/>
        <stp>##V3_BDSV12</stp>
        <stp>EMR US Equity</stp>
        <stp>BEST_ANALYST_RECS_BULK</stp>
        <stp>[anr-02152019-csv.xlsx]Sheet8!R33601C2</stp>
        <stp>cols=10;rows=26</stp>
        <tr r="B33601" s="8"/>
      </tp>
      <tp t="s">
        <v>Mizuho Securities USA Inc</v>
        <stp/>
        <stp>##V3_BDSV12</stp>
        <stp>EOG US Equity</stp>
        <stp>BEST_ANALYST_RECS_BULK</stp>
        <stp>[anr-02152019-csv.xlsx]Sheet8!R31101C2</stp>
        <stp>cols=10;rows=39</stp>
        <tr r="B31101" s="8"/>
      </tp>
      <tp t="s">
        <v>RBC Capital Markets</v>
        <stp/>
        <stp>##V3_BDSV12</stp>
        <stp>DHI US Equity</stp>
        <stp>BEST_ANALYST_RECS_BULK</stp>
        <stp>[anr-02152019-csv.xlsx]Sheet8!R23201C2</stp>
        <stp>cols=10;rows=21</stp>
        <tr r="B23201" s="8"/>
      </tp>
      <tp t="s">
        <v>BMO Capital Markets</v>
        <stp/>
        <stp>##V3_BDSV12</stp>
        <stp>AMD US Equity</stp>
        <stp>BEST_ANALYST_RECS_BULK</stp>
        <stp>[anr-02152019-csv.xlsx]Sheet8!R301C2</stp>
        <stp>cols=10;rows=35</stp>
        <tr r="B301" s="8"/>
      </tp>
      <tp t="s">
        <v>BMO Capital Markets</v>
        <stp/>
        <stp>##V3_BDSV12</stp>
        <stp>CVNA US Equity</stp>
        <stp>BEST_ANALYST_RECS_BULK</stp>
        <stp>[anr-02152019-csv.xlsx]Sheet8!R24001C2</stp>
        <stp>cols=10;rows=15</stp>
        <tr r="B24001" s="8"/>
      </tp>
      <tp t="s">
        <v>KeyBanc Capital Markets</v>
        <stp/>
        <stp>##V3_BDSV12</stp>
        <stp>SWKS US Equity</stp>
        <stp>BEST_ANALYST_RECS_BULK</stp>
        <stp>[anr-02152019-csv.xlsx]Sheet8!R32001C2</stp>
        <stp>cols=10;rows=29</stp>
        <tr r="B32001" s="8"/>
      </tp>
      <tp t="s">
        <v>Canaccord Genuity</v>
        <stp/>
        <stp>##V3_BDSV12</stp>
        <stp>LULU US Equity</stp>
        <stp>BEST_ANALYST_RECS_BULK</stp>
        <stp>[anr-02152019-csv.xlsx]Sheet8!R18501C2</stp>
        <stp>cols=10;rows=35</stp>
        <tr r="B18501" s="8"/>
      </tp>
      <tp t="s">
        <v>Goldman Sachs</v>
        <stp/>
        <stp>##V3_BDSV12</stp>
        <stp>GPOR US Equity</stp>
        <stp>BEST_ANALYST_RECS_BULK</stp>
        <stp>[anr-02152019-csv.xlsx]Sheet8!R49601C2</stp>
        <stp>cols=10;rows=29</stp>
        <tr r="B49601" s="8"/>
      </tp>
      <tp t="s">
        <v>Macquarie</v>
        <stp/>
        <stp>##V3_BDSV12</stp>
        <stp>ECA US Equity</stp>
        <stp>BEST_ANALYST_RECS_BULK</stp>
        <stp>[anr-02152019-csv.xlsx]Sheet8!R26801C2</stp>
        <stp>cols=10;rows=35</stp>
        <tr r="B26801" s="8"/>
      </tp>
      <tp t="s">
        <v>CIBC Capital Markets</v>
        <stp/>
        <stp>##V3_BDSV12</stp>
        <stp>CCJ US Equity</stp>
        <stp>BEST_ANALYST_RECS_BULK</stp>
        <stp>[anr-02152019-csv.xlsx]Sheet8!R44001C2</stp>
        <stp>cols=10;rows=12</stp>
        <tr r="B44001" s="8"/>
      </tp>
      <tp t="s">
        <v>RBC Capital Markets</v>
        <stp/>
        <stp>##V3_BDSV12</stp>
        <stp>DNR US Equity</stp>
        <stp>BEST_ANALYST_RECS_BULK</stp>
        <stp>[anr-02152019-csv.xlsx]Sheet8!R38901C2</stp>
        <stp>cols=10;rows=12</stp>
        <tr r="B38901" s="8"/>
      </tp>
      <tp t="s">
        <v>#N/A N/A</v>
        <stp/>
        <stp>##V3_BDSV12</stp>
        <stp>TAK US Equity</stp>
        <stp>BEST_ANALYST_RECS_BULK</stp>
        <stp>[anr-02152019-csv.xlsx]Sheet8!R25801C2</stp>
        <tr r="B25801" s="8"/>
      </tp>
      <tp t="s">
        <v>RBC Capital Markets</v>
        <stp/>
        <stp>##V3_BDSV12</stp>
        <stp>CNQ US Equity</stp>
        <stp>BEST_ANALYST_RECS_BULK</stp>
        <stp>[anr-02152019-csv.xlsx]Sheet8!R42801C2</stp>
        <stp>cols=10;rows=30</stp>
        <tr r="B42801" s="8"/>
      </tp>
      <tp t="s">
        <v>Zacks Investment Research</v>
        <stp/>
        <stp>##V3_BDSV12</stp>
        <stp>DDD US Equity</stp>
        <stp>BEST_ANALYST_RECS_BULK</stp>
        <stp>[anr-02152019-csv.xlsx]Sheet8!R39101C2</stp>
        <stp>cols=10;rows=13</stp>
        <tr r="B39101" s="8"/>
      </tp>
      <tp t="s">
        <v>Zacks Investment Research</v>
        <stp/>
        <stp>##V3_BDSV12</stp>
        <stp>FIT US Equity</stp>
        <stp>BEST_ANALYST_RECS_BULK</stp>
        <stp>[anr-02152019-csv.xlsx]Sheet8!R12201C2</stp>
        <stp>cols=10;rows=12</stp>
        <tr r="B12201" s="8"/>
      </tp>
      <tp t="s">
        <v>Keefe, Bruyette &amp; Woods</v>
        <stp/>
        <stp>##V3_BDSV12</stp>
        <stp>CIT US Equity</stp>
        <stp>BEST_ANALYST_RECS_BULK</stp>
        <stp>[anr-02152019-csv.xlsx]Sheet8!R42001C2</stp>
        <stp>cols=10;rows=12</stp>
        <tr r="B42001" s="8"/>
      </tp>
      <tp t="s">
        <v>Argus Research Corp</v>
        <stp/>
        <stp>##V3_BDSV12</stp>
        <stp>CMI US Equity</stp>
        <stp>BEST_ANALYST_RECS_BULK</stp>
        <stp>[anr-02152019-csv.xlsx]Sheet8!R46301C2</stp>
        <stp>cols=10;rows=29</stp>
        <tr r="B46301" s="8"/>
      </tp>
      <tp t="s">
        <v>Guggenheim Securities</v>
        <stp/>
        <stp>##V3_BDSV12</stp>
        <stp>EXC US Equity</stp>
        <stp>BEST_ANALYST_RECS_BULK</stp>
        <stp>[anr-02152019-csv.xlsx]Sheet8!R25001C2</stp>
        <stp>cols=10;rows=21</stp>
        <tr r="B25001" s="8"/>
      </tp>
      <tp t="s">
        <v>Morgan Stanley</v>
        <stp/>
        <stp>##V3_BDSV12</stp>
        <stp>FTR US Equity</stp>
        <stp>BEST_ANALYST_RECS_BULK</stp>
        <stp>[anr-02152019-csv.xlsx]Sheet8!R18401C2</stp>
        <stp>cols=10;rows=11</stp>
        <tr r="B18401" s="8"/>
      </tp>
      <tp t="s">
        <v>Jefferies</v>
        <stp/>
        <stp>##V3_BDSV12</stp>
        <stp>ESV US Equity</stp>
        <stp>BEST_ANALYST_RECS_BULK</stp>
        <stp>[anr-02152019-csv.xlsx]Sheet8!R29101C2</stp>
        <stp>cols=10;rows=30</stp>
        <tr r="B29101" s="8"/>
      </tp>
      <tp t="s">
        <v>BMO Capital Markets</v>
        <stp/>
        <stp>##V3_BDSV12</stp>
        <stp>NFLX US Equity</stp>
        <stp>BEST_ANALYST_RECS_BULK</stp>
        <stp>[anr-02152019-csv.xlsx]Sheet8!R701C2</stp>
        <stp>cols=10;rows=44</stp>
        <tr r="B701" s="8"/>
      </tp>
      <tp t="s">
        <v>Morgan Stanley</v>
        <stp/>
        <stp>##V3_BDSV12</stp>
        <stp>NTAP US Equity</stp>
        <stp>BEST_ANALYST_RECS_BULK</stp>
        <stp>[anr-02152019-csv.xlsx]Sheet8!R19801C2</stp>
        <stp>cols=10;rows=30</stp>
        <tr r="B19801" s="8"/>
      </tp>
      <tp t="s">
        <v>BTIG LLC</v>
        <stp/>
        <stp>##V3_BDSV12</stp>
        <stp>NTNX US Equity</stp>
        <stp>BEST_ANALYST_RECS_BULK</stp>
        <stp>[anr-02152019-csv.xlsx]Sheet8!R14401C2</stp>
        <stp>cols=10;rows=22</stp>
        <tr r="B14401" s="8"/>
      </tp>
      <tp t="s">
        <v>Goldman Sachs</v>
        <stp/>
        <stp>##V3_BDSV12</stp>
        <stp>CRZO US Equity</stp>
        <stp>BEST_ANALYST_RECS_BULK</stp>
        <stp>[anr-02152019-csv.xlsx]Sheet8!R42901C2</stp>
        <stp>cols=10;rows=24</stp>
        <tr r="B42901" s="8"/>
      </tp>
      <tp t="s">
        <v>Morgan Stanley</v>
        <stp/>
        <stp>##V3_BDSV12</stp>
        <stp>TRUE US Equity</stp>
        <stp>BEST_ANALYST_RECS_BULK</stp>
        <stp>[anr-02152019-csv.xlsx]Sheet8!R48601C2</stp>
        <stp>cols=10;rows=14</stp>
        <tr r="B48601" s="8"/>
      </tp>
      <tp t="s">
        <v>Mizuho Securities USA Inc</v>
        <stp/>
        <stp>##V3_BDSV12</stp>
        <stp>CTRP US Equity</stp>
        <stp>BEST_ANALYST_RECS_BULK</stp>
        <stp>[anr-02152019-csv.xlsx]Sheet8!R22301C2</stp>
        <stp>cols=10;rows=33</stp>
        <tr r="B22301" s="8"/>
      </tp>
      <tp t="s">
        <v>Stifel</v>
        <stp/>
        <stp>##V3_BDSV12</stp>
        <stp>TTWO US Equity</stp>
        <stp>BEST_ANALYST_RECS_BULK</stp>
        <stp>[anr-02152019-csv.xlsx]Sheet8!R24101C2</stp>
        <stp>cols=10;rows=27</stp>
        <tr r="B24101" s="8"/>
      </tp>
      <tp t="s">
        <v>Jefferies</v>
        <stp/>
        <stp>##V3_BDSV12</stp>
        <stp>PRTA US Equity</stp>
        <stp>BEST_ANALYST_RECS_BULK</stp>
        <stp>[anr-02152019-csv.xlsx]Sheet8!R43401C2</stp>
        <stp>cols=10;rows=10</stp>
        <tr r="B43401" s="8"/>
      </tp>
      <tp t="s">
        <v>SunTrust Robinson Humphrey</v>
        <stp/>
        <stp>##V3_BDSV12</stp>
        <stp>ARRY US Equity</stp>
        <stp>BEST_ANALYST_RECS_BULK</stp>
        <stp>[anr-02152019-csv.xlsx]Sheet8!R45101C2</stp>
        <stp>cols=10;rows=12</stp>
        <tr r="B45101" s="8"/>
      </tp>
      <tp t="s">
        <v>Jefferies</v>
        <stp/>
        <stp>##V3_BDSV12</stp>
        <stp>STLD US Equity</stp>
        <stp>BEST_ANALYST_RECS_BULK</stp>
        <stp>[anr-02152019-csv.xlsx]Sheet8!R27501C2</stp>
        <stp>cols=10;rows=14</stp>
        <tr r="B27501" s="8"/>
      </tp>
      <tp t="s">
        <v>J.P. Morgan</v>
        <stp/>
        <stp>##V3_BDSV12</stp>
        <stp>ARNC US Equity</stp>
        <stp>BEST_ANALYST_RECS_BULK</stp>
        <stp>[anr-02152019-csv.xlsx]Sheet8!R47101C2</stp>
        <stp>cols=10;rows=14</stp>
        <tr r="B47101" s="8"/>
      </tp>
      <tp t="s">
        <v>Zacks Investment Research</v>
        <stp/>
        <stp>##V3_BDSV12</stp>
        <stp>URBN US Equity</stp>
        <stp>BEST_ANALYST_RECS_BULK</stp>
        <stp>[anr-02152019-csv.xlsx]Sheet8!R48401C2</stp>
        <stp>cols=10;rows=22</stp>
        <tr r="B48401" s="8"/>
      </tp>
      <tp t="s">
        <v>M Science</v>
        <stp/>
        <stp>##V3_BDSV12</stp>
        <stp>NTES US Equity</stp>
        <stp>BEST_ANALYST_RECS_BULK</stp>
        <stp>[anr-02152019-csv.xlsx]Sheet8!R29301C2</stp>
        <stp>cols=10;rows=30</stp>
        <tr r="B29301" s="8"/>
      </tp>
      <tp t="s">
        <v>BMO Capital Markets</v>
        <stp/>
        <stp>##V3_BDSV12</stp>
        <stp>DWDP US Equity</stp>
        <stp>BEST_ANALYST_RECS_BULK</stp>
        <stp>[anr-02152019-csv.xlsx]Sheet8!R12401C2</stp>
        <stp>cols=10;rows=28</stp>
        <tr r="B12401" s="8"/>
      </tp>
      <tp t="s">
        <v>Macquarie</v>
        <stp/>
        <stp>##V3_BDSV12</stp>
        <stp>ADM US Equity</stp>
        <stp>BEST_ANALYST_RECS_BULK</stp>
        <stp>[anr-02152019-csv.xlsx]Sheet8!R42201C2</stp>
        <stp>cols=10;rows=16</stp>
        <tr r="B42201" s="8"/>
      </tp>
      <tp t="s">
        <v>Cross Research</v>
        <stp/>
        <stp>##V3_BDSV12</stp>
        <stp>GLW US Equity</stp>
        <stp>BEST_ANALYST_RECS_BULK</stp>
        <stp>[anr-02152019-csv.xlsx]Sheet8!R28901C2</stp>
        <stp>cols=10;rows=12</stp>
        <tr r="B28901" s="8"/>
      </tp>
      <tp t="s">
        <v>Morgan Stanley</v>
        <stp/>
        <stp>##V3_BDSV12</stp>
        <stp>AES US Equity</stp>
        <stp>BEST_ANALYST_RECS_BULK</stp>
        <stp>[anr-02152019-csv.xlsx]Sheet8!R41201C2</stp>
        <stp>cols=10;rows=11</stp>
        <tr r="B41201" s="8"/>
      </tp>
      <tp t="s">
        <v>KeyBanc Capital Markets</v>
        <stp/>
        <stp>##V3_BDSV12</stp>
        <stp>ADI US Equity</stp>
        <stp>BEST_ANALYST_RECS_BULK</stp>
        <stp>[anr-02152019-csv.xlsx]Sheet8!R44701C2</stp>
        <stp>cols=10;rows=23</stp>
        <tr r="B44701" s="8"/>
      </tp>
      <tp t="s">
        <v>Cowen</v>
        <stp/>
        <stp>##V3_BDSV12</stp>
        <stp>DAL US Equity</stp>
        <stp>BEST_ANALYST_RECS_BULK</stp>
        <stp>[anr-02152019-csv.xlsx]Sheet8!R10101C2</stp>
        <stp>cols=10;rows=22</stp>
        <tr r="B10101" s="8"/>
      </tp>
      <tp t="s">
        <v>D.A. Davidson &amp; Co</v>
        <stp/>
        <stp>##V3_BDSV12</stp>
        <stp>DBX US Equity</stp>
        <stp>BEST_ANALYST_RECS_BULK</stp>
        <stp>[anr-02152019-csv.xlsx]Sheet8!R13801C2</stp>
        <stp>cols=10;rows=16</stp>
        <tr r="B13801" s="8"/>
      </tp>
      <tp t="s">
        <v>Stifel</v>
        <stp/>
        <stp>##V3_BDSV12</stp>
        <stp>GIS US Equity</stp>
        <stp>BEST_ANALYST_RECS_BULK</stp>
        <stp>[anr-02152019-csv.xlsx]Sheet8!R29201C2</stp>
        <stp>cols=10;rows=17</stp>
        <tr r="B29201" s="8"/>
      </tp>
      <tp t="s">
        <v>Credit Suisse</v>
        <stp/>
        <stp>##V3_BDSV12</stp>
        <stp>ALL US Equity</stp>
        <stp>BEST_ANALYST_RECS_BULK</stp>
        <stp>[anr-02152019-csv.xlsx]Sheet8!R41701C2</stp>
        <stp>cols=10;rows=21</stp>
        <tr r="B41701" s="8"/>
      </tp>
      <tp t="s">
        <v>Zacks Investment Research</v>
        <stp/>
        <stp>##V3_BDSV12</stp>
        <stp>GME US Equity</stp>
        <stp>BEST_ANALYST_RECS_BULK</stp>
        <stp>[anr-02152019-csv.xlsx]Sheet8!R21001C2</stp>
        <stp>cols=10;rows=13</stp>
        <tr r="B21001" s="8"/>
      </tp>
      <tp t="s">
        <v>RBC Capital Markets</v>
        <stp/>
        <stp>##V3_BDSV12</stp>
        <stp>ACN US Equity</stp>
        <stp>BEST_ANALYST_RECS_BULK</stp>
        <stp>[anr-02152019-csv.xlsx]Sheet8!R49301C2</stp>
        <stp>cols=10;rows=27</stp>
        <tr r="B49301" s="8"/>
      </tp>
      <tp t="s">
        <v>Tudor Pickering &amp; Co</v>
        <stp/>
        <stp>##V3_BDSV12</stp>
        <stp>DVN US Equity</stp>
        <stp>BEST_ANALYST_RECS_BULK</stp>
        <stp>[anr-02152019-csv.xlsx]Sheet8!R15401C2</stp>
        <stp>cols=10;rows=36</stp>
        <tr r="B15401" s="8"/>
      </tp>
      <tp t="s">
        <v>Zacks Investment Research</v>
        <stp/>
        <stp>##V3_BDSV12</stp>
        <stp>AZO US Equity</stp>
        <stp>BEST_ANALYST_RECS_BULK</stp>
        <stp>[anr-02152019-csv.xlsx]Sheet8!R45501C2</stp>
        <stp>cols=10;rows=21</stp>
        <tr r="B45501" s="8"/>
      </tp>
      <tp t="s">
        <v>Credit Suisse</v>
        <stp/>
        <stp>##V3_BDSV12</stp>
        <stp>DUK US Equity</stp>
        <stp>BEST_ANALYST_RECS_BULK</stp>
        <stp>[anr-02152019-csv.xlsx]Sheet8!R19901C2</stp>
        <stp>cols=10;rows=19</stp>
        <tr r="B19901" s="8"/>
      </tp>
      <tp t="s">
        <v>KeyBanc Capital Markets</v>
        <stp/>
        <stp>##V3_BDSV12</stp>
        <stp>AVGO US Equity</stp>
        <stp>BEST_ANALYST_RECS_BULK</stp>
        <stp>[anr-02152019-csv.xlsx]Sheet8!R17801C2</stp>
        <stp>cols=10;rows=34</stp>
        <tr r="B17801" s="8"/>
      </tp>
      <tp t="s">
        <v>Raymond James</v>
        <stp/>
        <stp>##V3_BDSV12</stp>
        <stp>CLR US Equity</stp>
        <stp>BEST_ANALYST_RECS_BULK</stp>
        <stp>[anr-02152019-csv.xlsx]Sheet8!R19201C2</stp>
        <stp>cols=10;rows=39</stp>
        <tr r="B19201" s="8"/>
      </tp>
      <tp t="s">
        <v>Jefferies</v>
        <stp/>
        <stp>##V3_BDSV12</stp>
        <stp>AMN US Equity</stp>
        <stp>BEST_ANALYST_RECS_BULK</stp>
        <stp>[anr-02152019-csv.xlsx]Sheet8!R38801C2</stp>
        <stp>cols=10;rows=12</stp>
        <tr r="B38801" s="8"/>
      </tp>
      <tp t="s">
        <v>Raymond James</v>
        <stp/>
        <stp>##V3_BDSV12</stp>
        <stp>AEM US Equity</stp>
        <stp>BEST_ANALYST_RECS_BULK</stp>
        <stp>[anr-02152019-csv.xlsx]Sheet8!R32501C2</stp>
        <stp>cols=10;rows=23</stp>
        <tr r="B32501" s="8"/>
      </tp>
      <tp t="s">
        <v>Baird</v>
        <stp/>
        <stp>##V3_BDSV12</stp>
        <stp>FDC US Equity</stp>
        <stp>BEST_ANALYST_RECS_BULK</stp>
        <stp>[anr-02152019-csv.xlsx]Sheet8!R44401C2</stp>
        <stp>cols=10;rows=33</stp>
        <tr r="B44401" s="8"/>
      </tp>
      <tp t="s">
        <v>BMO Capital Markets</v>
        <stp/>
        <stp>##V3_BDSV12</stp>
        <stp>CBS US Equity</stp>
        <stp>BEST_ANALYST_RECS_BULK</stp>
        <stp>[anr-02152019-csv.xlsx]Sheet8!R11701C2</stp>
        <stp>cols=10;rows=30</stp>
        <tr r="B11701" s="8"/>
      </tp>
      <tp t="s">
        <v>Baird</v>
        <stp/>
        <stp>##V3_BDSV12</stp>
        <stp>ADP US Equity</stp>
        <stp>BEST_ANALYST_RECS_BULK</stp>
        <stp>[anr-02152019-csv.xlsx]Sheet8!R38301C2</stp>
        <stp>cols=10;rows=23</stp>
        <tr r="B38301" s="8"/>
      </tp>
      <tp t="s">
        <v>Zacks Investment Research</v>
        <stp/>
        <stp>##V3_BDSV12</stp>
        <stp>AFL US Equity</stp>
        <stp>BEST_ANALYST_RECS_BULK</stp>
        <stp>[anr-02152019-csv.xlsx]Sheet8!R38101C2</stp>
        <stp>cols=10;rows=14</stp>
        <tr r="B38101" s="8"/>
      </tp>
      <tp t="s">
        <v>Stifel</v>
        <stp/>
        <stp>##V3_BDSV12</stp>
        <stp>CMG US Equity</stp>
        <stp>BEST_ANALYST_RECS_BULK</stp>
        <stp>[anr-02152019-csv.xlsx]Sheet8!R13301C2</stp>
        <stp>cols=10;rows=32</stp>
        <tr r="B13301" s="8"/>
      </tp>
      <tp t="s">
        <v>Tudor Pickering &amp; Co</v>
        <stp/>
        <stp>##V3_BDSV12</stp>
        <stp>COG US Equity</stp>
        <stp>BEST_ANALYST_RECS_BULK</stp>
        <stp>[anr-02152019-csv.xlsx]Sheet8!R11101C2</stp>
        <stp>cols=10;rows=30</stp>
        <tr r="B11101" s="8"/>
      </tp>
      <tp t="s">
        <v>CIBC Capital Markets</v>
        <stp/>
        <stp>##V3_BDSV12</stp>
        <stp>FNV US Equity</stp>
        <stp>BEST_ANALYST_RECS_BULK</stp>
        <stp>[anr-02152019-csv.xlsx]Sheet8!R45201C2</stp>
        <stp>cols=10;rows=19</stp>
        <tr r="B45201" s="8"/>
      </tp>
      <tp t="s">
        <v>Credit Suisse</v>
        <stp/>
        <stp>##V3_BDSV12</stp>
        <stp>FLR US Equity</stp>
        <stp>BEST_ANALYST_RECS_BULK</stp>
        <stp>[anr-02152019-csv.xlsx]Sheet8!R47501C2</stp>
        <stp>cols=10;rows=13</stp>
        <tr r="B47501" s="8"/>
      </tp>
      <tp t="s">
        <v>Jefferies</v>
        <stp/>
        <stp>##V3_BDSV12</stp>
        <stp>CVX US Equity</stp>
        <stp>BEST_ANALYST_RECS_BULK</stp>
        <stp>[anr-02152019-csv.xlsx]Sheet8!R10501C2</stp>
        <stp>cols=10;rows=28</stp>
        <tr r="B10501" s="8"/>
      </tp>
      <tp t="s">
        <v>Mizuho Securities USA Inc</v>
        <stp/>
        <stp>##V3_BDSV12</stp>
        <stp>APA US Equity</stp>
        <stp>BEST_ANALYST_RECS_BULK</stp>
        <stp>[anr-02152019-csv.xlsx]Sheet8!R38401C2</stp>
        <stp>cols=10;rows=30</stp>
        <tr r="B38401" s="8"/>
      </tp>
      <tp t="s">
        <v>Baird</v>
        <stp/>
        <stp>##V3_BDSV12</stp>
        <stp>CTXS US Equity</stp>
        <stp>BEST_ANALYST_RECS_BULK</stp>
        <stp>[anr-02152019-csv.xlsx]Sheet8!R46901C2</stp>
        <stp>cols=10;rows=19</stp>
        <tr r="B46901" s="8"/>
      </tp>
      <tp t="s">
        <v>Janney Montgomery Scott LLC</v>
        <stp/>
        <stp>##V3_BDSV12</stp>
        <stp>SRPT US Equity</stp>
        <stp>BEST_ANALYST_RECS_BULK</stp>
        <stp>[anr-02152019-csv.xlsx]Sheet8!R21601C2</stp>
        <stp>cols=10;rows=24</stp>
        <tr r="B21601" s="8"/>
      </tp>
      <tp t="s">
        <v>RBC Capital Markets</v>
        <stp/>
        <stp>##V3_BDSV12</stp>
        <stp>CTSH US Equity</stp>
        <stp>BEST_ANALYST_RECS_BULK</stp>
        <stp>[anr-02152019-csv.xlsx]Sheet8!R40601C2</stp>
        <stp>cols=10;rows=33</stp>
        <tr r="B40601" s="8"/>
      </tp>
      <tp t="s">
        <v>Oppenheimer &amp; Co</v>
        <stp/>
        <stp>##V3_BDSV12</stp>
        <stp>GRUB US Equity</stp>
        <stp>BEST_ANALYST_RECS_BULK</stp>
        <stp>[anr-02152019-csv.xlsx]Sheet8!R20901C2</stp>
        <stp>cols=10;rows=30</stp>
        <tr r="B20901" s="8"/>
      </tp>
      <tp t="s">
        <v>Morgan Stanley</v>
        <stp/>
        <stp>##V3_BDSV12</stp>
        <stp>GRPN US Equity</stp>
        <stp>BEST_ANALYST_RECS_BULK</stp>
        <stp>[anr-02152019-csv.xlsx]Sheet8!R25101C2</stp>
        <stp>cols=10;rows=17</stp>
        <tr r="B25101" s="8"/>
      </tp>
      <tp t="s">
        <v>Guggenheim Securities</v>
        <stp/>
        <stp>##V3_BDSV12</stp>
        <stp>CSIQ US Equity</stp>
        <stp>BEST_ANALYST_RECS_BULK</stp>
        <stp>[anr-02152019-csv.xlsx]Sheet8!R32401C2</stp>
        <stp>cols=10;rows=10</stp>
        <tr r="B32401" s="8"/>
      </tp>
      <tp t="s">
        <v>Morgan Stanley</v>
        <stp/>
        <stp>##V3_BDSV12</stp>
        <stp>STNG US Equity</stp>
        <stp>BEST_ANALYST_RECS_BULK</stp>
        <stp>[anr-02152019-csv.xlsx]Sheet8!R46101C2</stp>
        <stp>cols=10;rows=14</stp>
        <tr r="B46101" s="8"/>
      </tp>
      <tp t="s">
        <v>Cowen</v>
        <stp/>
        <stp>##V3_BDSV12</stp>
        <stp>CREE US Equity</stp>
        <stp>BEST_ANALYST_RECS_BULK</stp>
        <stp>[anr-02152019-csv.xlsx]Sheet8!R28401C2</stp>
        <stp>cols=10;rows=13</stp>
        <tr r="B28401" s="8"/>
      </tp>
      <tp t="s">
        <v>BMO Capital Markets</v>
        <stp/>
        <stp>##V3_BDSV12</stp>
        <stp>MTCH US Equity</stp>
        <stp>BEST_ANALYST_RECS_BULK</stp>
        <stp>[anr-02152019-csv.xlsx]Sheet8!R41901C2</stp>
        <stp>cols=10;rows=21</stp>
        <tr r="B41901" s="8"/>
      </tp>
      <tp t="s">
        <v>Morgan Stanley</v>
        <stp/>
        <stp>##V3_BDSV12</stp>
        <stp>BBD US Equity</stp>
        <stp>BEST_ANALYST_RECS_BULK</stp>
        <stp>[anr-02152019-csv.xlsx]Sheet8!R16501C2</stp>
        <stp>cols=10;rows=10</stp>
        <tr r="B16501" s="8"/>
      </tp>
      <tp t="s">
        <v>Credit Suisse</v>
        <stp/>
        <stp>##V3_BDSV12</stp>
        <stp>AXP US Equity</stp>
        <stp>BEST_ANALYST_RECS_BULK</stp>
        <stp>[anr-02152019-csv.xlsx]Sheet8!R27101C2</stp>
        <stp>cols=10;rows=32</stp>
        <tr r="B27101" s="8"/>
      </tp>
      <tp t="s">
        <v>Wells Fargo Securities</v>
        <stp/>
        <stp>##V3_BDSV12</stp>
        <stp>QURE US Equity</stp>
        <stp>BEST_ANALYST_RECS_BULK</stp>
        <stp>[anr-02152019-csv.xlsx]Sheet8!R48301C2</stp>
        <stp>cols=10;rows=11</stp>
        <tr r="B48301" s="8"/>
      </tp>
      <tp t="s">
        <v>Morgan Stanley</v>
        <stp/>
        <stp>##V3_BDSV12</stp>
        <stp>ISRG US Equity</stp>
        <stp>BEST_ANALYST_RECS_BULK</stp>
        <stp>[anr-02152019-csv.xlsx]Sheet8!R29001C2</stp>
        <stp>cols=10;rows=20</stp>
        <tr r="B29001" s="8"/>
      </tp>
      <tp t="s">
        <v>Baird</v>
        <stp/>
        <stp>##V3_BDSV12</stp>
        <stp>VRTX US Equity</stp>
        <stp>BEST_ANALYST_RECS_BULK</stp>
        <stp>[anr-02152019-csv.xlsx]Sheet8!R32801C2</stp>
        <stp>cols=10;rows=24</stp>
        <tr r="B32801" s="8"/>
      </tp>
      <tp t="s">
        <v>Dougherty &amp; Company LLC</v>
        <stp/>
        <stp>##V3_BDSV12</stp>
        <stp>GRMN US Equity</stp>
        <stp>BEST_ANALYST_RECS_BULK</stp>
        <stp>[anr-02152019-csv.xlsx]Sheet8!R37601C2</stp>
        <stp>cols=10;rows=11</stp>
        <tr r="B37601" s="8"/>
      </tp>
      <tp t="s">
        <v>Zacks Investment Research</v>
        <stp/>
        <stp>##V3_BDSV12</stp>
        <stp>IRBT US Equity</stp>
        <stp>BEST_ANALYST_RECS_BULK</stp>
        <stp>[anr-02152019-csv.xlsx]Sheet8!R38501C2</stp>
        <stp>cols=10;rows=12</stp>
        <tr r="B38501" s="8"/>
      </tp>
      <tp t="s">
        <v>Credit Suisse</v>
        <stp/>
        <stp>##V3_BDSV12</stp>
        <stp>TRIP US Equity</stp>
        <stp>BEST_ANALYST_RECS_BULK</stp>
        <stp>[anr-02152019-csv.xlsx]Sheet8!R36501C2</stp>
        <stp>cols=10;rows=26</stp>
        <tr r="B36501" s="8"/>
      </tp>
      <tp t="s">
        <v>Stifel</v>
        <stp/>
        <stp>##V3_BDSV12</stp>
        <stp>AGN US Equity</stp>
        <stp>BEST_ANALYST_RECS_BULK</stp>
        <stp>[anr-02152019-csv.xlsx]Sheet8!R12901C2</stp>
        <stp>cols=10;rows=23</stp>
        <tr r="B12901" s="8"/>
      </tp>
      <tp t="s">
        <v>Stifel</v>
        <stp/>
        <stp>##V3_BDSV12</stp>
        <stp>CAG US Equity</stp>
        <stp>BEST_ANALYST_RECS_BULK</stp>
        <stp>[anr-02152019-csv.xlsx]Sheet8!R33201C2</stp>
        <stp>cols=10;rows=12</stp>
        <tr r="B33201" s="8"/>
      </tp>
      <tp t="s">
        <v>Keefe, Bruyette &amp; Woods</v>
        <stp/>
        <stp>##V3_BDSV12</stp>
        <stp>DFS US Equity</stp>
        <stp>BEST_ANALYST_RECS_BULK</stp>
        <stp>[anr-02152019-csv.xlsx]Sheet8!R48701C2</stp>
        <stp>cols=10;rows=22</stp>
        <tr r="B48701" s="8"/>
      </tp>
      <tp t="s">
        <v>Telsey Advisory Group</v>
        <stp/>
        <stp>##V3_BDSV12</stp>
        <stp>DKS US Equity</stp>
        <stp>BEST_ANALYST_RECS_BULK</stp>
        <stp>[anr-02152019-csv.xlsx]Sheet8!R45401C2</stp>
        <stp>cols=10;rows=26</stp>
        <tr r="B45401" s="8"/>
      </tp>
      <tp t="s">
        <v>Jefferies</v>
        <stp/>
        <stp>##V3_BDSV12</stp>
        <stp>AKS US Equity</stp>
        <stp>BEST_ANALYST_RECS_BULK</stp>
        <stp>[anr-02152019-csv.xlsx]Sheet8!R17301C2</stp>
        <stp>cols=10;rows=16</stp>
        <tr r="B17301" s="8"/>
      </tp>
      <tp t="s">
        <v>Argus Research Corp</v>
        <stp/>
        <stp>##V3_BDSV12</stp>
        <stp>AIG US Equity</stp>
        <stp>BEST_ANALYST_RECS_BULK</stp>
        <stp>[anr-02152019-csv.xlsx]Sheet8!R12301C2</stp>
        <stp>cols=10;rows=19</stp>
        <tr r="B12301" s="8"/>
      </tp>
      <tp t="s">
        <v>J.P. Morgan</v>
        <stp/>
        <stp>##V3_BDSV12</stp>
        <stp>CME US Equity</stp>
        <stp>BEST_ANALYST_RECS_BULK</stp>
        <stp>[anr-02152019-csv.xlsx]Sheet8!R36001C2</stp>
        <stp>cols=10;rows=17</stp>
        <tr r="B36001" s="8"/>
      </tp>
      <tp t="s">
        <v>Morgan Stanley</v>
        <stp/>
        <stp>##V3_BDSV12</stp>
        <stp>ABT US Equity</stp>
        <stp>BEST_ANALYST_RECS_BULK</stp>
        <stp>[anr-02152019-csv.xlsx]Sheet8!R19701C2</stp>
        <stp>cols=10;rows=26</stp>
        <tr r="B19701" s="8"/>
      </tp>
      <tp t="s">
        <v>Credit Suisse</v>
        <stp/>
        <stp>##V3_BDSV12</stp>
        <stp>AUY US Equity</stp>
        <stp>BEST_ANALYST_RECS_BULK</stp>
        <stp>[anr-02152019-csv.xlsx]Sheet8!R11401C2</stp>
        <stp>cols=10;rows=21</stp>
        <tr r="B11401" s="8"/>
      </tp>
      <tp t="s">
        <v>Morgan Stanley</v>
        <stp/>
        <stp>##V3_BDSV12</stp>
        <stp>BSX US Equity</stp>
        <stp>BEST_ANALYST_RECS_BULK</stp>
        <stp>[anr-02152019-csv.xlsx]Sheet8!R27801C2</stp>
        <stp>cols=10;rows=27</stp>
        <tr r="B27801" s="8"/>
      </tp>
      <tp t="s">
        <v>SunTrust Robinson Humphrey</v>
        <stp/>
        <stp>##V3_BDSV12</stp>
        <stp>APC US Equity</stp>
        <stp>BEST_ANALYST_RECS_BULK</stp>
        <stp>[anr-02152019-csv.xlsx]Sheet8!R14201C2</stp>
        <stp>cols=10;rows=36</stp>
        <tr r="B14201" s="8"/>
      </tp>
      <tp t="s">
        <v>Zacks Investment Research</v>
        <stp/>
        <stp>##V3_BDSV12</stp>
        <stp>CPE US Equity</stp>
        <stp>BEST_ANALYST_RECS_BULK</stp>
        <stp>[anr-02152019-csv.xlsx]Sheet8!R36201C2</stp>
        <stp>cols=10;rows=27</stp>
        <tr r="B36201" s="8"/>
      </tp>
      <tp t="s">
        <v>CIBC Capital Markets</v>
        <stp/>
        <stp>##V3_BDSV12</stp>
        <stp>BTG US Equity</stp>
        <stp>BEST_ANALYST_RECS_BULK</stp>
        <stp>[anr-02152019-csv.xlsx]Sheet8!R27201C2</stp>
        <stp>cols=10;rows=18</stp>
        <tr r="B27201" s="8"/>
      </tp>
      <tp t="s">
        <v>Morgan Stanley</v>
        <stp/>
        <stp>##V3_BDSV12</stp>
        <stp>AXL US Equity</stp>
        <stp>BEST_ANALYST_RECS_BULK</stp>
        <stp>[anr-02152019-csv.xlsx]Sheet8!R15201C2</stp>
        <stp>cols=10;rows=10</stp>
        <tr r="B15201" s="8"/>
      </tp>
      <tp t="s">
        <v>Macquarie</v>
        <stp/>
        <stp>##V3_BDSV12</stp>
        <stp>BUD US Equity</stp>
        <stp>BEST_ANALYST_RECS_BULK</stp>
        <stp>[anr-02152019-csv.xlsx]Sheet8!R29801C2</stp>
        <stp>cols=10;rows=10</stp>
        <tr r="B29801" s="8"/>
      </tp>
      <tp t="s">
        <v>Tudor Pickering &amp; Co</v>
        <stp/>
        <stp>##V3_BDSV12</stp>
        <stp>CXO US Equity</stp>
        <stp>BEST_ANALYST_RECS_BULK</stp>
        <stp>[anr-02152019-csv.xlsx]Sheet8!R33401C2</stp>
        <stp>cols=10;rows=37</stp>
        <tr r="B33401" s="8"/>
      </tp>
      <tp t="s">
        <v>Nomura Instinet</v>
        <stp/>
        <stp>##V3_BDSV12</stp>
        <stp>CPRI US Equity</stp>
        <stp>BEST_ANALYST_RECS_BULK</stp>
        <stp>[anr-02152019-csv.xlsx]Sheet8!R24401C2</stp>
        <stp>cols=10;rows=27</stp>
        <tr r="B24401" s="8"/>
      </tp>
      <tp t="s">
        <v>Credit Suisse</v>
        <stp/>
        <stp>##V3_BDSV12</stp>
        <stp>SPWR US Equity</stp>
        <stp>BEST_ANALYST_RECS_BULK</stp>
        <stp>[anr-02152019-csv.xlsx]Sheet8!R23801C2</stp>
        <stp>cols=10;rows=13</stp>
        <tr r="B23801" s="8"/>
      </tp>
      <tp t="s">
        <v>Macquarie</v>
        <stp/>
        <stp>##V3_BDSV12</stp>
        <stp>SPOT US Equity</stp>
        <stp>BEST_ANALYST_RECS_BULK</stp>
        <stp>[anr-02152019-csv.xlsx]Sheet8!R24201C2</stp>
        <stp>cols=10;rows=31</stp>
        <tr r="B24201" s="8"/>
      </tp>
      <tp t="s">
        <v>Baird</v>
        <stp/>
        <stp>##V3_BDSV12</stp>
        <stp>SPLK US Equity</stp>
        <stp>BEST_ANALYST_RECS_BULK</stp>
        <stp>[anr-02152019-csv.xlsx]Sheet8!R26701C2</stp>
        <stp>cols=10;rows=36</stp>
        <tr r="B26701" s="8"/>
      </tp>
      <tp t="s">
        <v>Cowen</v>
        <stp/>
        <stp>##V3_BDSV12</stp>
        <stp>FSLR US Equity</stp>
        <stp>BEST_ANALYST_RECS_BULK</stp>
        <stp>[anr-02152019-csv.xlsx]Sheet8!R17701C2</stp>
        <stp>cols=10;rows=20</stp>
        <tr r="B17701" s="8"/>
      </tp>
      <tp t="s">
        <v>Credit Suisse</v>
        <stp/>
        <stp>##V3_BDSV12</stp>
        <stp>COF US Equity</stp>
        <stp>BEST_ANALYST_RECS_BULK</stp>
        <stp>[anr-02152019-csv.xlsx]Sheet8!R28701C2</stp>
        <stp>cols=10;rows=23</stp>
        <tr r="B28701" s="8"/>
      </tp>
      <tp t="s">
        <v>Telsey Advisory Group</v>
        <stp/>
        <stp>##V3_BDSV12</stp>
        <stp>BBY US Equity</stp>
        <stp>BEST_ANALYST_RECS_BULK</stp>
        <stp>[anr-02152019-csv.xlsx]Sheet8!R31501C2</stp>
        <stp>cols=10;rows=23</stp>
        <tr r="B31501" s="8"/>
      </tp>
      <tp t="s">
        <v>M Science</v>
        <stp/>
        <stp>##V3_BDSV12</stp>
        <stp>CAR US Equity</stp>
        <stp>BEST_ANALYST_RECS_BULK</stp>
        <stp>[anr-02152019-csv.xlsx]Sheet8!R21201C2</stp>
        <stp>cols=10;rows=11</stp>
        <tr r="B21201" s="8"/>
      </tp>
      <tp t="s">
        <v>Jefferies</v>
        <stp/>
        <stp>##V3_BDSV12</stp>
        <stp>COP US Equity</stp>
        <stp>BEST_ANALYST_RECS_BULK</stp>
        <stp>[anr-02152019-csv.xlsx]Sheet8!R21901C2</stp>
        <stp>cols=10;rows=22</stp>
        <tr r="B21901" s="8"/>
      </tp>
      <tp t="s">
        <v>BMO Capital Markets</v>
        <stp/>
        <stp>##V3_BDSV12</stp>
        <stp>ENB US Equity</stp>
        <stp>BEST_ANALYST_RECS_BULK</stp>
        <stp>[anr-02152019-csv.xlsx]Sheet8!R46801C2</stp>
        <stp>cols=10;rows=23</stp>
        <tr r="B46801" s="8"/>
      </tp>
      <tp t="s">
        <v>Wells Fargo Securities</v>
        <stp/>
        <stp>##V3_BDSV12</stp>
        <stp>EIX US Equity</stp>
        <stp>BEST_ANALYST_RECS_BULK</stp>
        <stp>[anr-02152019-csv.xlsx]Sheet8!R40701C2</stp>
        <stp>cols=10;rows=17</stp>
        <tr r="B40701" s="8"/>
      </tp>
      <tp t="s">
        <v>Edward Jones</v>
        <stp/>
        <stp>##V3_BDSV12</stp>
        <stp>BBT US Equity</stp>
        <stp>BEST_ANALYST_RECS_BULK</stp>
        <stp>[anr-02152019-csv.xlsx]Sheet8!R39801C2</stp>
        <stp>cols=10;rows=23</stp>
        <tr r="B39801" s="8"/>
      </tp>
      <tp t="s">
        <v>Zacks Investment Research</v>
        <stp/>
        <stp>##V3_BDSV12</stp>
        <stp>ETN US Equity</stp>
        <stp>BEST_ANALYST_RECS_BULK</stp>
        <stp>[anr-02152019-csv.xlsx]Sheet8!R44901C2</stp>
        <stp>cols=10;rows=24</stp>
        <tr r="B44901" s="8"/>
      </tp>
      <tp t="s">
        <v>Zacks Investment Research</v>
        <stp/>
        <stp>##V3_BDSV12</stp>
        <stp>EPD US Equity</stp>
        <stp>BEST_ANALYST_RECS_BULK</stp>
        <stp>[anr-02152019-csv.xlsx]Sheet8!R41101C2</stp>
        <stp>cols=10;rows=24</stp>
        <tr r="B41101" s="8"/>
      </tp>
      <tp t="s">
        <v>TD Securities</v>
        <stp/>
        <stp>##V3_BDSV12</stp>
        <stp>CSX US Equity</stp>
        <stp>BEST_ANALYST_RECS_BULK</stp>
        <stp>[anr-02152019-csv.xlsx]Sheet8!R20701C2</stp>
        <stp>cols=10;rows=24</stp>
        <tr r="B20701" s="8"/>
      </tp>
      <tp t="s">
        <v>Credit Suisse</v>
        <stp/>
        <stp>##V3_BDSV12</stp>
        <stp>CVE US Equity</stp>
        <stp>BEST_ANALYST_RECS_BULK</stp>
        <stp>[anr-02152019-csv.xlsx]Sheet8!R25401C2</stp>
        <stp>cols=10;rows=29</stp>
        <tr r="B25401" s="8"/>
      </tp>
      <tp t="s">
        <v>Raymond James</v>
        <stp/>
        <stp>##V3_BDSV12</stp>
        <stp>EXP US Equity</stp>
        <stp>BEST_ANALYST_RECS_BULK</stp>
        <stp>[anr-02152019-csv.xlsx]Sheet8!R47401C2</stp>
        <stp>cols=10;rows=13</stp>
        <tr r="B47401" s="8"/>
      </tp>
      <tp t="s">
        <v>Baird</v>
        <stp/>
        <stp>##V3_BDSV12</stp>
        <stp>CYH US Equity</stp>
        <stp>BEST_ANALYST_RECS_BULK</stp>
        <stp>[anr-02152019-csv.xlsx]Sheet8!R25601C2</stp>
        <stp>cols=10;rows=18</stp>
        <tr r="B25601" s="8"/>
      </tp>
      <tp t="s">
        <v>Baird</v>
        <stp/>
        <stp>##V3_BDSV12</stp>
        <stp>BAC US Equity</stp>
        <stp>BEST_ANALYST_RECS_BULK</stp>
        <stp>[anr-02152019-csv.xlsx]Sheet8!R101C2</stp>
        <stp>cols=10;rows=33</stp>
        <tr r="B101" s="8"/>
      </tp>
      <tp t="s">
        <v>BMO Capital Markets</v>
        <stp/>
        <stp>##V3_BDSV12</stp>
        <stp>MRVL US Equity</stp>
        <stp>BEST_ANALYST_RECS_BULK</stp>
        <stp>[anr-02152019-csv.xlsx]Sheet8!R16401C2</stp>
        <stp>cols=10;rows=27</stp>
        <tr r="B16401" s="8"/>
      </tp>
      <tp t="s">
        <v>Macquarie</v>
        <stp/>
        <stp>##V3_BDSV12</stp>
        <stp>ORCL US Equity</stp>
        <stp>BEST_ANALYST_RECS_BULK</stp>
        <stp>[anr-02152019-csv.xlsx]Sheet8!R10201C2</stp>
        <stp>cols=10;rows=37</stp>
        <tr r="B10201" s="8"/>
      </tp>
      <tp t="s">
        <v>Summit Insights Group</v>
        <stp/>
        <stp>##V3_BDSV12</stp>
        <stp>LRCX US Equity</stp>
        <stp>BEST_ANALYST_RECS_BULK</stp>
        <stp>[anr-02152019-csv.xlsx]Sheet8!R11301C2</stp>
        <stp>cols=10;rows=22</stp>
        <tr r="B11301" s="8"/>
      </tp>
      <tp t="s">
        <v>Capital One Securities, Inc.</v>
        <stp/>
        <stp>##V3_BDSV12</stp>
        <stp>TRGP US Equity</stp>
        <stp>BEST_ANALYST_RECS_BULK</stp>
        <stp>[anr-02152019-csv.xlsx]Sheet8!R13101C2</stp>
        <stp>cols=10;rows=20</stp>
        <tr r="B13101" s="8"/>
      </tp>
      <tp t="s">
        <v>Zacks Investment Research</v>
        <stp/>
        <stp>##V3_BDSV12</stp>
        <stp>JBL US Equity</stp>
        <stp>BEST_ANALYST_RECS_BULK</stp>
        <stp>[anr-02152019-csv.xlsx]Sheet8!R44201C2</stp>
        <stp>cols=10;rows=12</stp>
        <tr r="B44201" s="8"/>
      </tp>
      <tp t="s">
        <v>Morgan Stanley</v>
        <stp/>
        <stp>##V3_BDSV12</stp>
        <stp>MAR US Equity</stp>
        <stp>BEST_ANALYST_RECS_BULK</stp>
        <stp>[anr-02152019-csv.xlsx]Sheet8!R36101C2</stp>
        <stp>cols=10;rows=25</stp>
        <tr r="B36101" s="8"/>
      </tp>
      <tp t="s">
        <v>Stephens Inc</v>
        <stp/>
        <stp>##V3_BDSV12</stp>
        <stp>MLM US Equity</stp>
        <stp>BEST_ANALYST_RECS_BULK</stp>
        <stp>[anr-02152019-csv.xlsx]Sheet8!R31901C2</stp>
        <stp>cols=10;rows=16</stp>
        <tr r="B31901" s="8"/>
      </tp>
      <tp t="s">
        <v>M Science</v>
        <stp/>
        <stp>##V3_BDSV12</stp>
        <stp>JWN US Equity</stp>
        <stp>BEST_ANALYST_RECS_BULK</stp>
        <stp>[anr-02152019-csv.xlsx]Sheet8!R41601C2</stp>
        <stp>cols=10;rows=24</stp>
        <tr r="B41601" s="8"/>
      </tp>
      <tp t="s">
        <v>Cowen</v>
        <stp/>
        <stp>##V3_BDSV12</stp>
        <stp>LUV US Equity</stp>
        <stp>BEST_ANALYST_RECS_BULK</stp>
        <stp>[anr-02152019-csv.xlsx]Sheet8!R24601C2</stp>
        <stp>cols=10;rows=22</stp>
        <tr r="B24601" s="8"/>
      </tp>
      <tp t="s">
        <v>RBC Capital Markets</v>
        <stp/>
        <stp>##V3_BDSV12</stp>
        <stp>MYL US Equity</stp>
        <stp>BEST_ANALYST_RECS_BULK</stp>
        <stp>[anr-02152019-csv.xlsx]Sheet8!R34201C2</stp>
        <stp>cols=10;rows=18</stp>
        <tr r="B34201" s="8"/>
      </tp>
      <tp t="s">
        <v>Morgan Stanley</v>
        <stp/>
        <stp>##V3_BDSV12</stp>
        <stp>M US Equity</stp>
        <stp>BEST_ANALYST_RECS_BULK</stp>
        <stp>[anr-02152019-csv.xlsx]Sheet8!R10601C2</stp>
        <stp>cols=10;rows=21</stp>
        <tr r="B10601" s="8"/>
      </tp>
      <tp t="s">
        <v>B Riley FBR, Inc.</v>
        <stp/>
        <stp>##V3_BDSV12</stp>
        <stp>MET US Equity</stp>
        <stp>BEST_ANALYST_RECS_BULK</stp>
        <stp>[anr-02152019-csv.xlsx]Sheet8!R22801C2</stp>
        <stp>cols=10;rows=17</stp>
        <tr r="B22801" s="8"/>
      </tp>
      <tp t="s">
        <v>Argus Research Corp</v>
        <stp/>
        <stp>##V3_BDSV12</stp>
        <stp>NOK US Equity</stp>
        <stp>BEST_ANALYST_RECS_BULK</stp>
        <stp>[anr-02152019-csv.xlsx]Sheet8!R18301C2</stp>
        <stp>cols=10;rows=14</stp>
        <tr r="B18301" s="8"/>
      </tp>
      <tp t="s">
        <v>CIBC Capital Markets</v>
        <stp/>
        <stp>##V3_BDSV12</stp>
        <stp>NEM US Equity</stp>
        <stp>BEST_ANALYST_RECS_BULK</stp>
        <stp>[anr-02152019-csv.xlsx]Sheet8!R11901C2</stp>
        <stp>cols=10;rows=21</stp>
        <tr r="B11901" s="8"/>
      </tp>
      <tp t="s">
        <v>Jefferies</v>
        <stp/>
        <stp>##V3_BDSV12</stp>
        <stp>NBR US Equity</stp>
        <stp>BEST_ANALYST_RECS_BULK</stp>
        <stp>[anr-02152019-csv.xlsx]Sheet8!R14301C2</stp>
        <stp>cols=10;rows=25</stp>
        <tr r="B14301" s="8"/>
      </tp>
      <tp t="s">
        <v>RBC Capital Markets</v>
        <stp/>
        <stp>##V3_BDSV12</stp>
        <stp>LEN US Equity</stp>
        <stp>BEST_ANALYST_RECS_BULK</stp>
        <stp>[anr-02152019-csv.xlsx]Sheet8!R33001C2</stp>
        <stp>cols=10;rows=20</stp>
        <tr r="B33001" s="8"/>
      </tp>
      <tp t="s">
        <v>RBC Capital Markets</v>
        <stp/>
        <stp>##V3_BDSV12</stp>
        <stp>KBH US Equity</stp>
        <stp>BEST_ANALYST_RECS_BULK</stp>
        <stp>[anr-02152019-csv.xlsx]Sheet8!R47601C2</stp>
        <stp>cols=10;rows=19</stp>
        <tr r="B47601" s="8"/>
      </tp>
      <tp t="s">
        <v>Wolfe Research</v>
        <stp/>
        <stp>##V3_BDSV12</stp>
        <stp>KNX US Equity</stp>
        <stp>BEST_ANALYST_RECS_BULK</stp>
        <stp>[anr-02152019-csv.xlsx]Sheet8!R41401C2</stp>
        <stp>cols=10;rows=18</stp>
        <tr r="B41401" s="8"/>
      </tp>
      <tp t="s">
        <v>Zacks Investment Research</v>
        <stp/>
        <stp>##V3_BDSV12</stp>
        <stp>LKQ US Equity</stp>
        <stp>BEST_ANALYST_RECS_BULK</stp>
        <stp>[anr-02152019-csv.xlsx]Sheet8!R35201C2</stp>
        <stp>cols=10;rows=17</stp>
        <tr r="B35201" s="8"/>
      </tp>
      <tp t="s">
        <v>Wolfe Research</v>
        <stp/>
        <stp>##V3_BDSV12</stp>
        <stp>MMM US Equity</stp>
        <stp>BEST_ANALYST_RECS_BULK</stp>
        <stp>[anr-02152019-csv.xlsx]Sheet8!R22701C2</stp>
        <stp>cols=10;rows=21</stp>
        <tr r="B22701" s="8"/>
      </tp>
      <tp t="s">
        <v>Zacks Investment Research</v>
        <stp/>
        <stp>##V3_BDSV12</stp>
        <stp>KHC US Equity</stp>
        <stp>BEST_ANALYST_RECS_BULK</stp>
        <stp>[anr-02152019-csv.xlsx]Sheet8!R40801C2</stp>
        <stp>cols=10;rows=22</stp>
        <tr r="B40801" s="8"/>
      </tp>
      <tp t="s">
        <v>RBC Capital Markets</v>
        <stp/>
        <stp>##V3_BDSV12</stp>
        <stp>MHK US Equity</stp>
        <stp>BEST_ANALYST_RECS_BULK</stp>
        <stp>[anr-02152019-csv.xlsx]Sheet8!R21501C2</stp>
        <stp>cols=10;rows=22</stp>
        <tr r="B21501" s="8"/>
      </tp>
      <tp t="s">
        <v>Jefferies</v>
        <stp/>
        <stp>##V3_BDSV12</stp>
        <stp>LMT US Equity</stp>
        <stp>BEST_ANALYST_RECS_BULK</stp>
        <stp>[anr-02152019-csv.xlsx]Sheet8!R37401C2</stp>
        <stp>cols=10;rows=23</stp>
        <tr r="B37401" s="8"/>
      </tp>
      <tp t="s">
        <v>Jefferies</v>
        <stp/>
        <stp>##V3_BDSV12</stp>
        <stp>NUE US Equity</stp>
        <stp>BEST_ANALYST_RECS_BULK</stp>
        <stp>[anr-02152019-csv.xlsx]Sheet8!R15601C2</stp>
        <stp>cols=10;rows=15</stp>
        <tr r="B15601" s="8"/>
      </tp>
      <tp t="s">
        <v>Zacks Investment Research</v>
        <stp/>
        <stp>##V3_BDSV12</stp>
        <stp>NYCB US Equity</stp>
        <stp>BEST_ANALYST_RECS_BULK</stp>
        <stp>[anr-02152019-csv.xlsx]Sheet8!R46201C2</stp>
        <stp>cols=10;rows=16</stp>
        <tr r="B46201" s="8"/>
      </tp>
      <tp t="s">
        <v>Morgan Stanley</v>
        <stp/>
        <stp>##V3_BDSV12</stp>
        <stp>MGM US Equity</stp>
        <stp>BEST_ANALYST_RECS_BULK</stp>
        <stp>[anr-02152019-csv.xlsx]Sheet8!R12001C2</stp>
        <stp>cols=10;rows=21</stp>
        <tr r="B12001" s="8"/>
      </tp>
      <tp t="s">
        <v>William Blair &amp; Co</v>
        <stp/>
        <stp>##V3_BDSV12</stp>
        <stp>S US Equity</stp>
        <stp>BEST_ANALYST_RECS_BULK</stp>
        <stp>[anr-02152019-csv.xlsx]Sheet8!R22601C2</stp>
        <stp>cols=10;rows=27</stp>
        <tr r="B22601" s="8"/>
      </tp>
      <tp t="s">
        <v>D.A. Davidson &amp; Co</v>
        <stp/>
        <stp>##V3_BDSV12</stp>
        <stp>W US Equity</stp>
        <stp>BEST_ANALYST_RECS_BULK</stp>
        <stp>[anr-02152019-csv.xlsx]Sheet8!R24801C2</stp>
        <stp>cols=10;rows=27</stp>
        <tr r="B24801" s="8"/>
      </tp>
      <tp t="s">
        <v>Morgan Stanley</v>
        <stp/>
        <stp>##V3_BDSV12</stp>
        <stp>MDT US Equity</stp>
        <stp>BEST_ANALYST_RECS_BULK</stp>
        <stp>[anr-02152019-csv.xlsx]Sheet8!R15901C2</stp>
        <stp>cols=10;rows=30</stp>
        <tr r="B15901" s="8"/>
      </tp>
      <tp t="s">
        <v>Macquarie</v>
        <stp/>
        <stp>##V3_BDSV12</stp>
        <stp>HBI US Equity</stp>
        <stp>BEST_ANALYST_RECS_BULK</stp>
        <stp>[anr-02152019-csv.xlsx]Sheet8!R43201C2</stp>
        <stp>cols=10;rows=16</stp>
        <tr r="B43201" s="8"/>
      </tp>
      <tp t="s">
        <v>Edward Jones</v>
        <stp/>
        <stp>##V3_BDSV12</stp>
        <stp>OKE US Equity</stp>
        <stp>BEST_ANALYST_RECS_BULK</stp>
        <stp>[anr-02152019-csv.xlsx]Sheet8!R39501C2</stp>
        <stp>cols=10;rows=22</stp>
        <tr r="B39501" s="8"/>
      </tp>
      <tp t="s">
        <v>Baird</v>
        <stp/>
        <stp>##V3_BDSV12</stp>
        <stp>NOW US Equity</stp>
        <stp>BEST_ANALYST_RECS_BULK</stp>
        <stp>[anr-02152019-csv.xlsx]Sheet8!R24901C2</stp>
        <stp>cols=10;rows=34</stp>
        <tr r="B24901" s="8"/>
      </tp>
      <tp t="s">
        <v>Mizuho Securities USA Inc</v>
        <stp/>
        <stp>##V3_BDSV12</stp>
        <stp>MPC US Equity</stp>
        <stp>BEST_ANALYST_RECS_BULK</stp>
        <stp>[anr-02152019-csv.xlsx]Sheet8!R14601C2</stp>
        <stp>cols=10;rows=23</stp>
        <tr r="B14601" s="8"/>
      </tp>
      <tp t="s">
        <v>SunTrust Robinson Humphrey</v>
        <stp/>
        <stp>##V3_BDSV12</stp>
        <stp>MRO US Equity</stp>
        <stp>BEST_ANALYST_RECS_BULK</stp>
        <stp>[anr-02152019-csv.xlsx]Sheet8!R19001C2</stp>
        <stp>cols=10;rows=31</stp>
        <tr r="B19001" s="8"/>
      </tp>
      <tp t="s">
        <v>Keefe, Bruyette &amp; Woods</v>
        <stp/>
        <stp>##V3_BDSV12</stp>
        <stp>C US Equity</stp>
        <stp>BEST_ANALYST_RECS_BULK</stp>
        <stp>[anr-02152019-csv.xlsx]Sheet8!R2601C2</stp>
        <stp>cols=10;rows=29</stp>
        <tr r="B2601" s="8"/>
      </tp>
      <tp t="s">
        <v>RBC Capital Markets</v>
        <stp/>
        <stp>##V3_BDSV12</stp>
        <stp>V US Equity</stp>
        <stp>BEST_ANALYST_RECS_BULK</stp>
        <stp>[anr-02152019-csv.xlsx]Sheet8!R7501C2</stp>
        <stp>cols=10;rows=42</stp>
        <tr r="B7501" s="8"/>
      </tp>
      <tp t="s">
        <v>Oppenheimer &amp; Co</v>
        <stp/>
        <stp>##V3_BDSV12</stp>
        <stp>T US Equity</stp>
        <stp>BEST_ANALYST_RECS_BULK</stp>
        <stp>[anr-02152019-csv.xlsx]Sheet8!R1401C2</stp>
        <stp>cols=10;rows=35</stp>
        <tr r="B1401" s="8"/>
      </tp>
      <tp t="s">
        <v>Morgan Stanley</v>
        <stp/>
        <stp>##V3_BDSV12</stp>
        <stp>F US Equity</stp>
        <stp>BEST_ANALYST_RECS_BULK</stp>
        <stp>[anr-02152019-csv.xlsx]Sheet8!R6101C2</stp>
        <stp>cols=10;rows=24</stp>
        <tr r="B6101" s="8"/>
      </tp>
      <tp t="s">
        <v>Jefferies</v>
        <stp/>
        <stp>##V3_BDSV12</stp>
        <stp>X US Equity</stp>
        <stp>BEST_ANALYST_RECS_BULK</stp>
        <stp>[anr-02152019-csv.xlsx]Sheet8!R6701C2</stp>
        <stp>cols=10;rows=18</stp>
        <tr r="B6701" s="8"/>
      </tp>
      <tp t="s">
        <v>Cowen</v>
        <stp/>
        <stp>##V3_BDSV12</stp>
        <stp>LNG US Equity</stp>
        <stp>BEST_ANALYST_RECS_BULK</stp>
        <stp>[anr-02152019-csv.xlsx]Sheet8!R18601C2</stp>
        <stp>cols=10;rows=17</stp>
        <tr r="B18601" s="8"/>
      </tp>
      <tp t="s">
        <v>Telsey Advisory Group</v>
        <stp/>
        <stp>##V3_BDSV12</stp>
        <stp>LOW US Equity</stp>
        <stp>BEST_ANALYST_RECS_BULK</stp>
        <stp>[anr-02152019-csv.xlsx]Sheet8!R15301C2</stp>
        <stp>cols=10;rows=30</stp>
        <tr r="B15301" s="8"/>
      </tp>
      <tp t="s">
        <v>TD Securities</v>
        <stp/>
        <stp>##V3_BDSV12</stp>
        <stp>NSC US Equity</stp>
        <stp>BEST_ANALYST_RECS_BULK</stp>
        <stp>[anr-02152019-csv.xlsx]Sheet8!R33701C2</stp>
        <stp>cols=10;rows=24</stp>
        <tr r="B33701" s="8"/>
      </tp>
      <tp t="s">
        <v>Jefferies</v>
        <stp/>
        <stp>##V3_BDSV12</stp>
        <stp>LVS US Equity</stp>
        <stp>BEST_ANALYST_RECS_BULK</stp>
        <stp>[anr-02152019-csv.xlsx]Sheet8!R18201C2</stp>
        <stp>cols=10;rows=19</stp>
        <tr r="B18201" s="8"/>
      </tp>
      <tp t="s">
        <v>Jefferies</v>
        <stp/>
        <stp>##V3_BDSV12</stp>
        <stp>OXY US Equity</stp>
        <stp>BEST_ANALYST_RECS_BULK</stp>
        <stp>[anr-02152019-csv.xlsx]Sheet8!R20601C2</stp>
        <stp>cols=10;rows=27</stp>
        <tr r="B20601" s="8"/>
      </tp>
      <tp t="s">
        <v>Edward Jones</v>
        <stp/>
        <stp>##V3_BDSV12</stp>
        <stp>HES US Equity</stp>
        <stp>BEST_ANALYST_RECS_BULK</stp>
        <stp>[anr-02152019-csv.xlsx]Sheet8!R21401C2</stp>
        <stp>cols=10;rows=25</stp>
        <tr r="B21401" s="8"/>
      </tp>
      <tp t="s">
        <v>RBC Capital Markets</v>
        <stp/>
        <stp>##V3_BDSV12</stp>
        <stp>NCR US Equity</stp>
        <stp>BEST_ANALYST_RECS_BULK</stp>
        <stp>[anr-02152019-csv.xlsx]Sheet8!R45301C2</stp>
        <stp>cols=10;rows=11</stp>
        <tr r="B45301" s="8"/>
      </tp>
      <tp t="s">
        <v>Edward Jones</v>
        <stp/>
        <stp>##V3_BDSV12</stp>
        <stp>KMI US Equity</stp>
        <stp>BEST_ANALYST_RECS_BULK</stp>
        <stp>[anr-02152019-csv.xlsx]Sheet8!R18801C2</stp>
        <stp>cols=10;rows=21</stp>
        <tr r="B18801" s="8"/>
      </tp>
      <tp t="s">
        <v>Jefferies</v>
        <stp/>
        <stp>##V3_BDSV12</stp>
        <stp>NOC US Equity</stp>
        <stp>BEST_ANALYST_RECS_BULK</stp>
        <stp>[anr-02152019-csv.xlsx]Sheet8!R42501C2</stp>
        <stp>cols=10;rows=20</stp>
        <tr r="B42501" s="8"/>
      </tp>
      <tp t="s">
        <v>Zacks Investment Research</v>
        <stp/>
        <stp>##V3_BDSV12</stp>
        <stp>ICE US Equity</stp>
        <stp>BEST_ANALYST_RECS_BULK</stp>
        <stp>[anr-02152019-csv.xlsx]Sheet8!R39601C2</stp>
        <stp>cols=10;rows=16</stp>
        <tr r="B39601" s="8"/>
      </tp>
      <tp t="s">
        <v>Jefferies</v>
        <stp/>
        <stp>##V3_BDSV12</stp>
        <stp>HON US Equity</stp>
        <stp>BEST_ANALYST_RECS_BULK</stp>
        <stp>[anr-02152019-csv.xlsx]Sheet8!R24501C2</stp>
        <stp>cols=10;rows=27</stp>
        <tr r="B24501" s="8"/>
      </tp>
      <tp t="s">
        <v>Macquarie</v>
        <stp/>
        <stp>##V3_BDSV12</stp>
        <stp>NTR US Equity</stp>
        <stp>BEST_ANALYST_RECS_BULK</stp>
        <stp>[anr-02152019-csv.xlsx]Sheet8!R40001C2</stp>
        <stp>cols=10;rows=23</stp>
        <tr r="B40001" s="8"/>
      </tp>
      <tp t="s">
        <v>Guggenheim Securities</v>
        <stp/>
        <stp>##V3_BDSV12</stp>
        <stp>NRG US Equity</stp>
        <stp>BEST_ANALYST_RECS_BULK</stp>
        <stp>[anr-02152019-csv.xlsx]Sheet8!R45801C2</stp>
        <stp>cols=10;rows=10</stp>
        <tr r="B45801" s="8"/>
      </tp>
      <tp t="s">
        <v>Jefferies</v>
        <stp/>
        <stp>##V3_BDSV12</stp>
        <stp>WYNN US Equity</stp>
        <stp>BEST_ANALYST_RECS_BULK</stp>
        <stp>[anr-02152019-csv.xlsx]Sheet8!R11201C2</stp>
        <stp>cols=10;rows=18</stp>
        <tr r="B11201" s="8"/>
      </tp>
      <tp t="s">
        <v>Raymond James</v>
        <stp/>
        <stp>##V3_BDSV12</stp>
        <stp>SYMC US Equity</stp>
        <stp>BEST_ANALYST_RECS_BULK</stp>
        <stp>[anr-02152019-csv.xlsx]Sheet8!R13601C2</stp>
        <stp>cols=10;rows=26</stp>
        <tr r="B13601" s="8"/>
      </tp>
      <tp t="s">
        <v>BMO Capital Markets</v>
        <stp/>
        <stp>##V3_BDSV12</stp>
        <stp>OMC US Equity</stp>
        <stp>BEST_ANALYST_RECS_BULK</stp>
        <stp>[anr-02152019-csv.xlsx]Sheet8!R49801C2</stp>
        <stp>cols=10;rows=17</stp>
        <tr r="B49801" s="8"/>
      </tp>
      <tp t="s">
        <v>Tudor Pickering &amp; Co</v>
        <stp/>
        <stp>##V3_BDSV12</stp>
        <stp>OAS US Equity</stp>
        <stp>BEST_ANALYST_RECS_BULK</stp>
        <stp>[anr-02152019-csv.xlsx]Sheet8!R42701C2</stp>
        <stp>cols=10;rows=32</stp>
        <tr r="B42701" s="8"/>
      </tp>
      <tp t="s">
        <v>BMO Capital Markets</v>
        <stp/>
        <stp>##V3_BDSV12</stp>
        <stp>HPQ US Equity</stp>
        <stp>BEST_ANALYST_RECS_BULK</stp>
        <stp>[anr-02152019-csv.xlsx]Sheet8!R33501C2</stp>
        <stp>cols=10;rows=15</stp>
        <tr r="B33501" s="8"/>
      </tp>
      <tp t="s">
        <v>BMO Capital Markets</v>
        <stp/>
        <stp>##V3_BDSV12</stp>
        <stp>AXTA US Equity</stp>
        <stp>BEST_ANALYST_RECS_BULK</stp>
        <stp>[anr-02152019-csv.xlsx]Sheet8!R13001C2</stp>
        <stp>cols=10;rows=16</stp>
        <tr r="B13001" s="8"/>
      </tp>
      <tp t="s">
        <v>KeyBanc Capital Markets</v>
        <stp/>
        <stp>##V3_BDSV12</stp>
        <stp>NXPI US Equity</stp>
        <stp>BEST_ANALYST_RECS_BULK</stp>
        <stp>[anr-02152019-csv.xlsx]Sheet8!R17401C2</stp>
        <stp>cols=10;rows=20</stp>
        <tr r="B17401" s="8"/>
      </tp>
      <tp t="s">
        <v>Baird</v>
        <stp/>
        <stp>##V3_BDSV12</stp>
        <stp>EXAS US Equity</stp>
        <stp>BEST_ANALYST_RECS_BULK</stp>
        <stp>[anr-02152019-csv.xlsx]Sheet8!R13701C2</stp>
        <stp>cols=10;rows=12</stp>
        <tr r="B13701" s="8"/>
      </tp>
      <tp t="s">
        <v>CIBC Capital Markets</v>
        <stp/>
        <stp>##V3_BDSV12</stp>
        <stp>KGC US Equity</stp>
        <stp>BEST_ANALYST_RECS_BULK</stp>
        <stp>[anr-02152019-csv.xlsx]Sheet8!R37301C2</stp>
        <stp>cols=10;rows=25</stp>
        <tr r="B37301" s="8"/>
      </tp>
      <tp t="s">
        <v>Morgan Stanley</v>
        <stp/>
        <stp>##V3_BDSV12</stp>
        <stp>KSS US Equity</stp>
        <stp>BEST_ANALYST_RECS_BULK</stp>
        <stp>[anr-02152019-csv.xlsx]Sheet8!R30001C2</stp>
        <stp>cols=10;rows=21</stp>
        <tr r="B30001" s="8"/>
      </tp>
      <tp t="s">
        <v>Jefferies</v>
        <stp/>
        <stp>##V3_BDSV12</stp>
        <stp>HAS US Equity</stp>
        <stp>BEST_ANALYST_RECS_BULK</stp>
        <stp>[anr-02152019-csv.xlsx]Sheet8!R16901C2</stp>
        <stp>cols=10;rows=18</stp>
        <tr r="B16901" s="8"/>
      </tp>
      <tp t="s">
        <v>Zacks Investment Research</v>
        <stp/>
        <stp>##V3_BDSV12</stp>
        <stp>KEY US Equity</stp>
        <stp>BEST_ANALYST_RECS_BULK</stp>
        <stp>[anr-02152019-csv.xlsx]Sheet8!R20001C2</stp>
        <stp>cols=10;rows=26</stp>
        <tr r="B20001" s="8"/>
      </tp>
      <tp t="s">
        <v>BMO Capital Markets</v>
        <stp/>
        <stp>##V3_BDSV12</stp>
        <stp>MCO US Equity</stp>
        <stp>BEST_ANALYST_RECS_BULK</stp>
        <stp>[anr-02152019-csv.xlsx]Sheet8!R47301C2</stp>
        <stp>cols=10;rows=17</stp>
        <tr r="B47301" s="8"/>
      </tp>
      <tp t="s">
        <v>Zacks Investment Research</v>
        <stp/>
        <stp>##V3_BDSV12</stp>
        <stp>JCP US Equity</stp>
        <stp>BEST_ANALYST_RECS_BULK</stp>
        <stp>[anr-02152019-csv.xlsx]Sheet8!R30301C2</stp>
        <stp>cols=10;rows=18</stp>
        <tr r="B30301" s="8"/>
      </tp>
      <tp t="s">
        <v>Morgan Stanley</v>
        <stp/>
        <stp>##V3_BDSV12</stp>
        <stp>KKR US Equity</stp>
        <stp>BEST_ANALYST_RECS_BULK</stp>
        <stp>[anr-02152019-csv.xlsx]Sheet8!R23701C2</stp>
        <stp>cols=10;rows=13</stp>
        <tr r="B23701" s="8"/>
      </tp>
      <tp t="s">
        <v>MKM Partners</v>
        <stp/>
        <stp>##V3_BDSV12</stp>
        <stp>MTG US Equity</stp>
        <stp>BEST_ANALYST_RECS_BULK</stp>
        <stp>[anr-02152019-csv.xlsx]Sheet8!R41801C2</stp>
        <stp>cols=10;rows=12</stp>
        <tr r="B41801" s="8"/>
      </tp>
      <tp t="s">
        <v>Zacks Investment Research</v>
        <stp/>
        <stp>##V3_BDSV12</stp>
        <stp>EXPE US Equity</stp>
        <stp>BEST_ANALYST_RECS_BULK</stp>
        <stp>[anr-02152019-csv.xlsx]Sheet8!R32201C2</stp>
        <stp>cols=10;rows=34</stp>
        <tr r="B32201" s="8"/>
      </tp>
      <tp t="s">
        <v>Morgan Stanley</v>
        <stp/>
        <stp>##V3_BDSV12</stp>
        <stp>EXEL US Equity</stp>
        <stp>BEST_ANALYST_RECS_BULK</stp>
        <stp>[anr-02152019-csv.xlsx]Sheet8!R37801C2</stp>
        <stp>cols=10;rows=15</stp>
        <tr r="B37801" s="8"/>
      </tp>
      <tp t="s">
        <v>Morgan Stanley</v>
        <stp/>
        <stp>##V3_BDSV12</stp>
        <stp>CYBR US Equity</stp>
        <stp>BEST_ANALYST_RECS_BULK</stp>
        <stp>[anr-02152019-csv.xlsx]Sheet8!R27401C2</stp>
        <stp>cols=10;rows=22</stp>
        <tr r="B27401" s="8"/>
      </tp>
      <tp t="s">
        <v>Keefe, Bruyette &amp; Woods</v>
        <stp/>
        <stp>##V3_BDSV12</stp>
        <stp>RDN US Equity</stp>
        <stp>BEST_ANALYST_RECS_BULK</stp>
        <stp>[anr-02152019-csv.xlsx]Sheet8!R40201C2</stp>
        <stp>cols=10;rows=12</stp>
        <tr r="B40201" s="8"/>
      </tp>
      <tp t="s">
        <v>Longbow Research</v>
        <stp/>
        <stp>##V3_BDSV12</stp>
        <stp>WDC US Equity</stp>
        <stp>BEST_ANALYST_RECS_BULK</stp>
        <stp>[anr-02152019-csv.xlsx]Sheet8!R14701C2</stp>
        <stp>cols=10;rows=28</stp>
        <tr r="B14701" s="8"/>
      </tp>
      <tp t="s">
        <v>Macquarie</v>
        <stp/>
        <stp>##V3_BDSV12</stp>
        <stp>TME US Equity</stp>
        <stp>BEST_ANALYST_RECS_BULK</stp>
        <stp>[anr-02152019-csv.xlsx]Sheet8!R26901C2</stp>
        <stp>cols=10;rows=10</stp>
        <tr r="B26901" s="8"/>
      </tp>
      <tp t="s">
        <v>William Blair &amp; Co</v>
        <stp/>
        <stp>##V3_BDSV12</stp>
        <stp>RCL US Equity</stp>
        <stp>BEST_ANALYST_RECS_BULK</stp>
        <stp>[anr-02152019-csv.xlsx]Sheet8!R48101C2</stp>
        <stp>cols=10;rows=27</stp>
        <tr r="B48101" s="8"/>
      </tp>
      <tp t="s">
        <v>RBC Capital Markets</v>
        <stp/>
        <stp>##V3_BDSV12</stp>
        <stp>WMB US Equity</stp>
        <stp>BEST_ANALYST_RECS_BULK</stp>
        <stp>[anr-02152019-csv.xlsx]Sheet8!R16301C2</stp>
        <stp>cols=10;rows=21</stp>
        <tr r="B16301" s="8"/>
      </tp>
      <tp t="s">
        <v>Wolfe Research</v>
        <stp/>
        <stp>##V3_BDSV12</stp>
        <stp>SFIX US Equity</stp>
        <stp>BEST_ANALYST_RECS_BULK</stp>
        <stp>[anr-02152019-csv.xlsx]Sheet8!R26501C2</stp>
        <stp>cols=10;rows=13</stp>
        <tr r="B26501" s="8"/>
      </tp>
      <tp t="s">
        <v>Morningstar, Inc</v>
        <stp/>
        <stp>##V3_BDSV12</stp>
        <stp>TAP US Equity</stp>
        <stp>BEST_ANALYST_RECS_BULK</stp>
        <stp>[anr-02152019-csv.xlsx]Sheet8!R36801C2</stp>
        <stp>cols=10;rows=18</stp>
        <tr r="B36801" s="8"/>
      </tp>
      <tp t="s">
        <v>TD Securities</v>
        <stp/>
        <stp>##V3_BDSV12</stp>
        <stp>UNP US Equity</stp>
        <stp>BEST_ANALYST_RECS_BULK</stp>
        <stp>[anr-02152019-csv.xlsx]Sheet8!R20101C2</stp>
        <stp>cols=10;rows=28</stp>
        <tr r="B20101" s="8"/>
      </tp>
      <tp t="s">
        <v>Raymond James</v>
        <stp/>
        <stp>##V3_BDSV12</stp>
        <stp>SNV US Equity</stp>
        <stp>BEST_ANALYST_RECS_BULK</stp>
        <stp>[anr-02152019-csv.xlsx]Sheet8!R42601C2</stp>
        <stp>cols=10;rows=18</stp>
        <tr r="B42601" s="8"/>
      </tp>
      <tp t="s">
        <v>Mizuho Securities USA Inc</v>
        <stp/>
        <stp>##V3_BDSV12</stp>
        <stp>VLO US Equity</stp>
        <stp>BEST_ANALYST_RECS_BULK</stp>
        <stp>[anr-02152019-csv.xlsx]Sheet8!R13201C2</stp>
        <stp>cols=10;rows=23</stp>
        <tr r="B13201" s="8"/>
      </tp>
      <tp t="s">
        <v>ISS-EVA</v>
        <stp/>
        <stp>##V3_BDSV12</stp>
        <stp>SKX US Equity</stp>
        <stp>BEST_ANALYST_RECS_BULK</stp>
        <stp>[anr-02152019-csv.xlsx]Sheet8!R42101C2</stp>
        <stp>cols=10;rows=16</stp>
        <tr r="B42101" s="8"/>
      </tp>
      <tp t="s">
        <v>SunTrust Robinson Humphrey</v>
        <stp/>
        <stp>##V3_BDSV12</stp>
        <stp>TTD US Equity</stp>
        <stp>BEST_ANALYST_RECS_BULK</stp>
        <stp>[anr-02152019-csv.xlsx]Sheet8!R32101C2</stp>
        <stp>cols=10;rows=15</stp>
        <tr r="B32101" s="8"/>
      </tp>
      <tp t="s">
        <v>Wedbush</v>
        <stp/>
        <stp>##V3_BDSV12</stp>
        <stp>TPX US Equity</stp>
        <stp>BEST_ANALYST_RECS_BULK</stp>
        <stp>[anr-02152019-csv.xlsx]Sheet8!R35301C2</stp>
        <stp>cols=10;rows=13</stp>
        <tr r="B35301" s="8"/>
      </tp>
      <tp t="s">
        <v>Buckingham Research Group</v>
        <stp/>
        <stp>##V3_BDSV12</stp>
        <stp>URI US Equity</stp>
        <stp>BEST_ANALYST_RECS_BULK</stp>
        <stp>[anr-02152019-csv.xlsx]Sheet8!R21301C2</stp>
        <stp>cols=10;rows=18</stp>
        <tr r="B21301" s="8"/>
      </tp>
      <tp t="s">
        <v>Edward Jones</v>
        <stp/>
        <stp>##V3_BDSV12</stp>
        <stp>SYY US Equity</stp>
        <stp>BEST_ANALYST_RECS_BULK</stp>
        <stp>[anr-02152019-csv.xlsx]Sheet8!R49201C2</stp>
        <stp>cols=10;rows=17</stp>
        <tr r="B49201" s="8"/>
      </tp>
      <tp t="s">
        <v>Vertical Group</v>
        <stp/>
        <stp>##V3_BDSV12</stp>
        <stp>TSN US Equity</stp>
        <stp>BEST_ANALYST_RECS_BULK</stp>
        <stp>[anr-02152019-csv.xlsx]Sheet8!R33801C2</stp>
        <stp>cols=10;rows=16</stp>
        <tr r="B33801" s="8"/>
      </tp>
      <tp t="s">
        <v>J.P. Morgan</v>
        <stp/>
        <stp>##V3_BDSV12</stp>
        <stp>STT US Equity</stp>
        <stp>BEST_ANALYST_RECS_BULK</stp>
        <stp>[anr-02152019-csv.xlsx]Sheet8!R49101C2</stp>
        <stp>cols=10;rows=22</stp>
        <tr r="B49101" s="8"/>
      </tp>
      <tp t="s">
        <v>Credit Suisse</v>
        <stp/>
        <stp>##V3_BDSV12</stp>
        <stp>TPR US Equity</stp>
        <stp>BEST_ANALYST_RECS_BULK</stp>
        <stp>[anr-02152019-csv.xlsx]Sheet8!R39201C2</stp>
        <stp>cols=10;rows=36</stp>
        <tr r="B39201" s="8"/>
      </tp>
      <tp t="s">
        <v>Mizuho Securities USA Inc</v>
        <stp/>
        <stp>##V3_BDSV12</stp>
        <stp>SPG US Equity</stp>
        <stp>BEST_ANALYST_RECS_BULK</stp>
        <stp>[anr-02152019-csv.xlsx]Sheet8!R48901C2</stp>
        <stp>cols=10;rows=22</stp>
        <tr r="B48901" s="8"/>
      </tp>
      <tp t="s">
        <v>Goldman Sachs</v>
        <stp/>
        <stp>##V3_BDSV12</stp>
        <stp>FANG US Equity</stp>
        <stp>BEST_ANALYST_RECS_BULK</stp>
        <stp>[anr-02152019-csv.xlsx]Sheet8!R45901C2</stp>
        <stp>cols=10;rows=38</stp>
        <tr r="B45901" s="8"/>
      </tp>
      <tp t="s">
        <v>Stifel</v>
        <stp/>
        <stp>##V3_BDSV12</stp>
        <stp>MDLZ US Equity</stp>
        <stp>BEST_ANALYST_RECS_BULK</stp>
        <stp>[anr-02152019-csv.xlsx]Sheet8!R12601C2</stp>
        <stp>cols=10;rows=21</stp>
        <tr r="B12601" s="8"/>
      </tp>
      <tp t="s">
        <v>Baird</v>
        <stp/>
        <stp>##V3_BDSV12</stp>
        <stp>ADBE US Equity</stp>
        <stp>BEST_ANALYST_RECS_BULK</stp>
        <stp>[anr-02152019-csv.xlsx]Sheet8!R12801C2</stp>
        <stp>cols=10;rows=33</stp>
        <tr r="B12801" s="8"/>
      </tp>
      <tp t="s">
        <v>BMO Capital Markets</v>
        <stp/>
        <stp>##V3_BDSV12</stp>
        <stp>PAGP US Equity</stp>
        <stp>BEST_ANALYST_RECS_BULK</stp>
        <stp>[anr-02152019-csv.xlsx]Sheet8!R46501C2</stp>
        <stp>cols=10;rows=17</stp>
        <tr r="B46501" s="8"/>
      </tp>
      <tp t="s">
        <v>Craig-Hallum Capital Group LLC</v>
        <stp/>
        <stp>##V3_BDSV12</stp>
        <stp>AAOI US Equity</stp>
        <stp>BEST_ANALYST_RECS_BULK</stp>
        <stp>[anr-02152019-csv.xlsx]Sheet8!R49701C2</stp>
        <stp>cols=10;rows=10</stp>
        <tr r="B49701" s="8"/>
      </tp>
      <tp t="s">
        <v>Societe Generale</v>
        <stp/>
        <stp>##V3_BDSV12</stp>
        <stp>RACE US Equity</stp>
        <stp>BEST_ANALYST_RECS_BULK</stp>
        <stp>[anr-02152019-csv.xlsx]Sheet8!R45601C2</stp>
        <stp>cols=10;rows=21</stp>
        <tr r="B45601" s="8"/>
      </tp>
      <tp t="s">
        <v>Cowen</v>
        <stp/>
        <stp>##V3_BDSV12</stp>
        <stp>UAL US Equity</stp>
        <stp>BEST_ANALYST_RECS_BULK</stp>
        <stp>[anr-02152019-csv.xlsx]Sheet8!R15001C2</stp>
        <stp>cols=10;rows=23</stp>
        <tr r="B15001" s="8"/>
      </tp>
      <tp t="s">
        <v>Oppenheimer &amp; Co</v>
        <stp/>
        <stp>##V3_BDSV12</stp>
        <stp>VMW US Equity</stp>
        <stp>BEST_ANALYST_RECS_BULK</stp>
        <stp>[anr-02152019-csv.xlsx]Sheet8!R20201C2</stp>
        <stp>cols=10;rows=30</stp>
        <tr r="B20201" s="8"/>
      </tp>
      <tp t="s">
        <v>BMO Capital Markets</v>
        <stp/>
        <stp>##V3_BDSV12</stp>
        <stp>UNH US Equity</stp>
        <stp>BEST_ANALYST_RECS_BULK</stp>
        <stp>[anr-02152019-csv.xlsx]Sheet8!R16701C2</stp>
        <stp>cols=10;rows=26</stp>
        <tr r="B16701" s="8"/>
      </tp>
      <tp t="s">
        <v>Baird</v>
        <stp/>
        <stp>##V3_BDSV12</stp>
        <stp>UAA US Equity</stp>
        <stp>BEST_ANALYST_RECS_BULK</stp>
        <stp>[anr-02152019-csv.xlsx]Sheet8!R18001C2</stp>
        <stp>cols=10;rows=32</stp>
        <tr r="B18001" s="8"/>
      </tp>
      <tp t="s">
        <v>Edward Jones</v>
        <stp/>
        <stp>##V3_BDSV12</stp>
        <stp>USB US Equity</stp>
        <stp>BEST_ANALYST_RECS_BULK</stp>
        <stp>[anr-02152019-csv.xlsx]Sheet8!R15101C2</stp>
        <stp>cols=10;rows=25</stp>
        <tr r="B15101" s="8"/>
      </tp>
      <tp t="s">
        <v>CIBC Capital Markets</v>
        <stp/>
        <stp>##V3_BDSV12</stp>
        <stp>WPM US Equity</stp>
        <stp>BEST_ANALYST_RECS_BULK</stp>
        <stp>[anr-02152019-csv.xlsx]Sheet8!R34001C2</stp>
        <stp>cols=10;rows=18</stp>
        <tr r="B34001" s="8"/>
      </tp>
      <tp t="s">
        <v>Cowen</v>
        <stp/>
        <stp>##V3_BDSV12</stp>
        <stp>UPS US Equity</stp>
        <stp>BEST_ANALYST_RECS_BULK</stp>
        <stp>[anr-02152019-csv.xlsx]Sheet8!R10901C2</stp>
        <stp>cols=10;rows=28</stp>
        <tr r="B10901" s="8"/>
      </tp>
      <tp t="s">
        <v>Jefferies</v>
        <stp/>
        <stp>##V3_BDSV12</stp>
        <stp>UTX US Equity</stp>
        <stp>BEST_ANALYST_RECS_BULK</stp>
        <stp>[anr-02152019-csv.xlsx]Sheet8!R17601C2</stp>
        <stp>cols=10;rows=22</stp>
        <tr r="B17601" s="8"/>
      </tp>
      <tp t="s">
        <v>Zacks Investment Research</v>
        <stp/>
        <stp>##V3_BDSV12</stp>
        <stp>CBOE US Equity</stp>
        <stp>BEST_ANALYST_RECS_BULK</stp>
        <stp>[anr-02152019-csv.xlsx]Sheet8!R43301C2</stp>
        <stp>cols=10;rows=12</stp>
        <tr r="B43301" s="8"/>
      </tp>
      <tp t="s">
        <v>Goldman Sachs</v>
        <stp/>
        <stp>##V3_BDSV12</stp>
        <stp>RDFN US Equity</stp>
        <stp>BEST_ANALYST_RECS_BULK</stp>
        <stp>[anr-02152019-csv.xlsx]Sheet8!R25901C2</stp>
        <stp>cols=10;rows=15</stp>
        <tr r="B25901" s="8"/>
      </tp>
      <tp t="s">
        <v>SVB Leerink</v>
        <stp/>
        <stp>##V3_BDSV12</stp>
        <stp>REGN US Equity</stp>
        <stp>BEST_ANALYST_RECS_BULK</stp>
        <stp>[anr-02152019-csv.xlsx]Sheet8!R37201C2</stp>
        <stp>cols=10;rows=24</stp>
        <tr r="B37201" s="8"/>
      </tp>
      <tp t="s">
        <v>Baird</v>
        <stp/>
        <stp>##V3_BDSV12</stp>
        <stp>WDAY US Equity</stp>
        <stp>BEST_ANALYST_RECS_BULK</stp>
        <stp>[anr-02152019-csv.xlsx]Sheet8!R23401C2</stp>
        <stp>cols=10;rows=36</stp>
        <tr r="B23401" s="8"/>
      </tp>
    </main>
    <main first="bloomberg.rtd">
      <tp t="s">
        <v>Tudor Pickering &amp; Co</v>
        <stp/>
        <stp>##V3_BDSV12</stp>
        <stp>QEP US Equity</stp>
        <stp>BEST_ANALYST_RECS_BULK</stp>
        <stp>[anr-02152019-csv.xlsx]Sheet8!R40301C2</stp>
        <stp>cols=10;rows=22</stp>
        <tr r="B40301" s="8"/>
      </tp>
      <tp t="s">
        <v>Jefferies</v>
        <stp/>
        <stp>##V3_BDSV12</stp>
        <stp>TGT US Equity</stp>
        <stp>BEST_ANALYST_RECS_BULK</stp>
        <stp>[anr-02152019-csv.xlsx]Sheet8!R10001C2</stp>
        <stp>cols=10;rows=26</stp>
        <tr r="B10001" s="8"/>
      </tp>
      <tp t="s">
        <v>Jefferies</v>
        <stp/>
        <stp>##V3_BDSV12</stp>
        <stp>WFT US Equity</stp>
        <stp>BEST_ANALYST_RECS_BULK</stp>
        <stp>[anr-02152019-csv.xlsx]Sheet8!R26101C2</stp>
        <stp>cols=10;rows=24</stp>
        <tr r="B26101" s="8"/>
      </tp>
      <tp t="s">
        <v>Morgan Stanley</v>
        <stp/>
        <stp>##V3_BDSV12</stp>
        <stp>WBA US Equity</stp>
        <stp>BEST_ANALYST_RECS_BULK</stp>
        <stp>[anr-02152019-csv.xlsx]Sheet8!R22201C2</stp>
        <stp>cols=10;rows=26</stp>
        <tr r="B22201" s="8"/>
      </tp>
      <tp t="s">
        <v>Zacks Investment Research</v>
        <stp/>
        <stp>##V3_BDSV12</stp>
        <stp>WLL US Equity</stp>
        <stp>BEST_ANALYST_RECS_BULK</stp>
        <stp>[anr-02152019-csv.xlsx]Sheet8!R23601C2</stp>
        <stp>cols=10;rows=33</stp>
        <tr r="B23601" s="8"/>
      </tp>
      <tp t="s">
        <v>Goldman Sachs</v>
        <stp/>
        <stp>##V3_BDSV12</stp>
        <stp>WPX US Equity</stp>
        <stp>BEST_ANALYST_RECS_BULK</stp>
        <stp>[anr-02152019-csv.xlsx]Sheet8!R25301C2</stp>
        <stp>cols=10;rows=35</stp>
        <tr r="B25301" s="8"/>
      </tp>
      <tp t="s">
        <v>Northcoast Research</v>
        <stp/>
        <stp>##V3_BDSV12</stp>
        <stp>GT US Equity</stp>
        <stp>BEST_ANALYST_RECS_BULK</stp>
        <stp>[anr-02152019-csv.xlsx]Sheet8!R40901C2</stp>
        <stp>cols=10;rows=11</stp>
        <tr r="B40901" s="8"/>
      </tp>
      <tp t="s">
        <v>TD Securities</v>
        <stp/>
        <stp>##V3_BDSV12</stp>
        <stp>CP US Equity</stp>
        <stp>BEST_ANALYST_RECS_BULK</stp>
        <stp>[anr-02152019-csv.xlsx]Sheet8!R47701C2</stp>
        <stp>cols=10;rows=28</stp>
        <tr r="B47701" s="8"/>
      </tp>
      <tp t="s">
        <v>J.P. Morgan</v>
        <stp/>
        <stp>##V3_BDSV12</stp>
        <stp>VTR US Equity</stp>
        <stp>BEST_ANALYST_RECS_BULK</stp>
        <stp>[anr-02152019-csv.xlsx]Sheet8!R35601C2</stp>
        <stp>cols=10;rows=20</stp>
        <tr r="B35601" s="8"/>
      </tp>
      <tp t="s">
        <v>Thompson, Davis &amp; Co</v>
        <stp/>
        <stp>##V3_BDSV12</stp>
        <stp>DY US Equity</stp>
        <stp>BEST_ANALYST_RECS_BULK</stp>
        <stp>[anr-02152019-csv.xlsx]Sheet8!R49501C2</stp>
        <stp>cols=10;rows=11</stp>
        <tr r="B49501" s="8"/>
      </tp>
      <tp t="s">
        <v>KeyBanc Capital Markets</v>
        <stp/>
        <stp>##V3_BDSV12</stp>
        <stp>TXN US Equity</stp>
        <stp>BEST_ANALYST_RECS_BULK</stp>
        <stp>[anr-02152019-csv.xlsx]Sheet8!R15501C2</stp>
        <stp>cols=10;rows=30</stp>
        <tr r="B15501" s="8"/>
      </tp>
      <tp t="s">
        <v>Jefferies</v>
        <stp/>
        <stp>##V3_BDSV12</stp>
        <stp>HP US Equity</stp>
        <stp>BEST_ANALYST_RECS_BULK</stp>
        <stp>[anr-02152019-csv.xlsx]Sheet8!R47201C2</stp>
        <stp>cols=10;rows=26</stp>
        <tr r="B47201" s="8"/>
      </tp>
      <tp t="s">
        <v>Loop Capital Markets</v>
        <stp/>
        <stp>##V3_BDSV12</stp>
        <stp>DG US Equity</stp>
        <stp>BEST_ANALYST_RECS_BULK</stp>
        <stp>[anr-02152019-csv.xlsx]Sheet8!R48501C2</stp>
        <stp>cols=10;rows=27</stp>
        <tr r="B48501" s="8"/>
      </tp>
      <tp t="s">
        <v>Oppenheimer &amp; Co</v>
        <stp/>
        <stp>##V3_BDSV12</stp>
        <stp>WTW US Equity</stp>
        <stp>BEST_ANALYST_RECS_BULK</stp>
        <stp>[anr-02152019-csv.xlsx]Sheet8!R29401C2</stp>
        <stp>cols=10;rows=14</stp>
        <tr r="B29401" s="8"/>
      </tp>
      <tp t="s">
        <v>Zacks Investment Research</v>
        <stp/>
        <stp>##V3_BDSV12</stp>
        <stp>FEYE US Equity</stp>
        <stp>BEST_ANALYST_RECS_BULK</stp>
        <stp>[anr-02152019-csv.xlsx]Sheet8!R22101C2</stp>
        <stp>cols=10;rows=24</stp>
        <tr r="B22101" s="8"/>
      </tp>
      <tp t="s">
        <v>Baird</v>
        <stp/>
        <stp>##V3_BDSV12</stp>
        <stp>ADSK US Equity</stp>
        <stp>BEST_ANALYST_RECS_BULK</stp>
        <stp>[anr-02152019-csv.xlsx]Sheet8!R37701C2</stp>
        <stp>cols=10;rows=25</stp>
        <tr r="B37701" s="8"/>
      </tp>
      <tp t="s">
        <v>Baird</v>
        <stp/>
        <stp>##V3_BDSV12</stp>
        <stp>MDRX US Equity</stp>
        <stp>BEST_ANALYST_RECS_BULK</stp>
        <stp>[anr-02152019-csv.xlsx]Sheet8!R35801C2</stp>
        <stp>cols=10;rows=22</stp>
        <tr r="B35801" s="8"/>
      </tp>
      <tp t="s">
        <v>CIBC Capital Markets</v>
        <stp/>
        <stp>##V3_BDSV12</stp>
        <stp>TECK US Equity</stp>
        <stp>BEST_ANALYST_RECS_BULK</stp>
        <stp>[anr-02152019-csv.xlsx]Sheet8!R28501C2</stp>
        <stp>cols=10;rows=23</stp>
        <tr r="B28501" s="8"/>
      </tp>
      <tp t="s">
        <v>Jefferies</v>
        <stp/>
        <stp>##V3_BDSV12</stp>
        <stp>HCLP US Equity</stp>
        <stp>BEST_ANALYST_RECS_BULK</stp>
        <stp>[anr-02152019-csv.xlsx]Sheet8!R40401C2</stp>
        <stp>cols=10;rows=16</stp>
        <tr r="B40401" s="8"/>
      </tp>
      <tp t="s">
        <v>Guggenheim Securities</v>
        <stp/>
        <stp>##V3_BDSV12</stp>
        <stp>MDCO US Equity</stp>
        <stp>BEST_ANALYST_RECS_BULK</stp>
        <stp>[anr-02152019-csv.xlsx]Sheet8!R35001C2</stp>
        <stp>cols=10;rows=13</stp>
        <tr r="B35001" s="8"/>
      </tp>
      <tp t="s">
        <v>Seaport Global Securities</v>
        <stp/>
        <stp>##V3_BDSV12</stp>
        <stp>WY US Equity</stp>
        <stp>BEST_ANALYST_RECS_BULK</stp>
        <stp>[anr-02152019-csv.xlsx]Sheet8!R30501C2</stp>
        <stp>cols=10;rows=14</stp>
        <tr r="B30501" s="8"/>
      </tp>
      <tp t="s">
        <v>Credit Suisse</v>
        <stp/>
        <stp>##V3_BDSV12</stp>
        <stp>WB US Equity</stp>
        <stp>BEST_ANALYST_RECS_BULK</stp>
        <stp>[anr-02152019-csv.xlsx]Sheet8!R35901C2</stp>
        <stp>cols=10;rows=27</stp>
        <tr r="B35901" s="8"/>
      </tp>
      <tp t="s">
        <v>Credit Suisse</v>
        <stp/>
        <stp>##V3_BDSV12</stp>
        <stp>SU US Equity</stp>
        <stp>BEST_ANALYST_RECS_BULK</stp>
        <stp>[anr-02152019-csv.xlsx]Sheet8!R32601C2</stp>
        <stp>cols=10;rows=30</stp>
        <tr r="B32601" s="8"/>
      </tp>
      <tp t="s">
        <v>Gordon Haskett</v>
        <stp/>
        <stp>##V3_BDSV12</stp>
        <stp>RH US Equity</stp>
        <stp>BEST_ANALYST_RECS_BULK</stp>
        <stp>[anr-02152019-csv.xlsx]Sheet8!R39301C2</stp>
        <stp>cols=10;rows=22</stp>
        <tr r="B39301" s="8"/>
      </tp>
      <tp t="s">
        <v>Credit Suisse</v>
        <stp/>
        <stp>##V3_BDSV12</stp>
        <stp>SC US Equity</stp>
        <stp>BEST_ANALYST_RECS_BULK</stp>
        <stp>[anr-02152019-csv.xlsx]Sheet8!R39701C2</stp>
        <stp>cols=10;rows=18</stp>
        <tr r="B39701" s="8"/>
      </tp>
      <tp t="s">
        <v>BMO Capital Markets</v>
        <stp/>
        <stp>##V3_BDSV12</stp>
        <stp>CC US Equity</stp>
        <stp>BEST_ANALYST_RECS_BULK</stp>
        <stp>[anr-02152019-csv.xlsx]Sheet8!R36701C2</stp>
        <stp>cols=10;rows=15</stp>
        <tr r="B36701" s="8"/>
      </tp>
      <tp t="s">
        <v>Morgan Stanley</v>
        <stp/>
        <stp>##V3_BDSV12</stp>
        <stp>CX US Equity</stp>
        <stp>BEST_ANALYST_RECS_BULK</stp>
        <stp>[anr-02152019-csv.xlsx]Sheet8!R34801C2</stp>
        <stp>cols=10;rows=18</stp>
        <tr r="B34801" s="8"/>
      </tp>
      <tp t="s">
        <v>Zacks Investment Research</v>
        <stp/>
        <stp>##V3_BDSV12</stp>
        <stp>PRU US Equity</stp>
        <stp>BEST_ANALYST_RECS_BULK</stp>
        <stp>[anr-02152019-csv.xlsx]Sheet8!R26601C2</stp>
        <stp>cols=10;rows=17</stp>
        <tr r="B26601" s="8"/>
      </tp>
      <tp t="s">
        <v>CIBC Capital Markets</v>
        <stp/>
        <stp>##V3_BDSV12</stp>
        <stp>PVG US Equity</stp>
        <stp>BEST_ANALYST_RECS_BULK</stp>
        <stp>[anr-02152019-csv.xlsx]Sheet8!R25701C2</stp>
        <stp>cols=10;rows=11</stp>
        <tr r="B25701" s="8"/>
      </tp>
      <tp t="s">
        <v>Credit Suisse</v>
        <stp/>
        <stp>##V3_BDSV12</stp>
        <stp>SYF US Equity</stp>
        <stp>BEST_ANALYST_RECS_BULK</stp>
        <stp>[anr-02152019-csv.xlsx]Sheet8!R18101C2</stp>
        <stp>cols=10;rows=22</stp>
        <tr r="B18101" s="8"/>
      </tp>
      <tp t="s">
        <v>Wells Fargo Securities</v>
        <stp/>
        <stp>##V3_BDSV12</stp>
        <stp>IR US Equity</stp>
        <stp>BEST_ANALYST_RECS_BULK</stp>
        <stp>[anr-02152019-csv.xlsx]Sheet8!R39001C2</stp>
        <stp>cols=10;rows=23</stp>
        <tr r="B39001" s="8"/>
      </tp>
      <tp t="s">
        <v>Longbow Research</v>
        <stp/>
        <stp>##V3_BDSV12</stp>
        <stp>STX US Equity</stp>
        <stp>BEST_ANALYST_RECS_BULK</stp>
        <stp>[anr-02152019-csv.xlsx]Sheet8!R17201C2</stp>
        <stp>cols=10;rows=25</stp>
        <tr r="B17201" s="8"/>
      </tp>
      <tp t="s">
        <v>Seaport Global Securities</v>
        <stp/>
        <stp>##V3_BDSV12</stp>
        <stp>IP US Equity</stp>
        <stp>BEST_ANALYST_RECS_BULK</stp>
        <stp>[anr-02152019-csv.xlsx]Sheet8!R35701C2</stp>
        <stp>cols=10;rows=15</stp>
        <tr r="B35701" s="8"/>
      </tp>
      <tp t="s">
        <v>Stephens Inc</v>
        <stp/>
        <stp>##V3_BDSV12</stp>
        <stp>KR US Equity</stp>
        <stp>BEST_ANALYST_RECS_BULK</stp>
        <stp>[anr-02152019-csv.xlsx]Sheet8!R37001C2</stp>
        <stp>cols=10;rows=24</stp>
        <tr r="B37001" s="8"/>
      </tp>
      <tp t="s">
        <v>Baird</v>
        <stp/>
        <stp>##V3_BDSV12</stp>
        <stp>LB US Equity</stp>
        <stp>BEST_ANALYST_RECS_BULK</stp>
        <stp>[anr-02152019-csv.xlsx]Sheet8!R34601C2</stp>
        <stp>cols=10;rows=26</stp>
        <tr r="B34601" s="8"/>
      </tp>
      <tp t="s">
        <v>Loop Capital Markets</v>
        <stp/>
        <stp>##V3_BDSV12</stp>
        <stp>RCII US Equity</stp>
        <stp>BEST_ANALYST_RECS_BULK</stp>
        <stp>[anr-02152019-csv.xlsx]Sheet8!R37901C2</stp>
        <stp>cols=10;rows=11</stp>
        <tr r="B37901" s="8"/>
      </tp>
      <tp t="s">
        <v>RBC Capital Markets</v>
        <stp/>
        <stp>##V3_BDSV12</stp>
        <stp>GDDY US Equity</stp>
        <stp>BEST_ANALYST_RECS_BULK</stp>
        <stp>[anr-02152019-csv.xlsx]Sheet8!R47801C2</stp>
        <stp>cols=10;rows=16</stp>
        <tr r="B47801" s="8"/>
      </tp>
      <tp t="s">
        <v>Zacks Investment Research</v>
        <stp/>
        <stp>##V3_BDSV12</stp>
        <stp>SO US Equity</stp>
        <stp>BEST_ANALYST_RECS_BULK</stp>
        <stp>[anr-02152019-csv.xlsx]Sheet8!R27701C2</stp>
        <stp>cols=10;rows=20</stp>
        <tr r="B27701" s="8"/>
      </tp>
      <tp t="s">
        <v>RBC Capital Markets</v>
        <stp/>
        <stp>##V3_BDSV12</stp>
        <stp>WHR US Equity</stp>
        <stp>BEST_ANALYST_RECS_BULK</stp>
        <stp>[anr-02152019-csv.xlsx]Sheet8!R45001C2</stp>
        <stp>cols=10;rows=11</stp>
        <tr r="B45001" s="8"/>
      </tp>
      <tp t="s">
        <v>BMO Capital Markets</v>
        <stp/>
        <stp>##V3_BDSV12</stp>
        <stp>PNC US Equity</stp>
        <stp>BEST_ANALYST_RECS_BULK</stp>
        <stp>[anr-02152019-csv.xlsx]Sheet8!R30701C2</stp>
        <stp>cols=10;rows=25</stp>
        <tr r="B30701" s="8"/>
      </tp>
      <tp t="s">
        <v>Edward Jones</v>
        <stp/>
        <stp>##V3_BDSV12</stp>
        <stp>RF US Equity</stp>
        <stp>BEST_ANALYST_RECS_BULK</stp>
        <stp>[anr-02152019-csv.xlsx]Sheet8!R28201C2</stp>
        <stp>cols=10;rows=27</stp>
        <tr r="B28201" s="8"/>
      </tp>
      <tp t="s">
        <v>RBC Capital Markets</v>
        <stp/>
        <stp>##V3_BDSV12</stp>
        <stp>PHM US Equity</stp>
        <stp>BEST_ANALYST_RECS_BULK</stp>
        <stp>[anr-02152019-csv.xlsx]Sheet8!R30101C2</stp>
        <stp>cols=10;rows=19</stp>
        <tr r="B30101" s="8"/>
      </tp>
      <tp t="s">
        <v>J.P. Morgan</v>
        <stp/>
        <stp>##V3_BDSV12</stp>
        <stp>BK US Equity</stp>
        <stp>BEST_ANALYST_RECS_BULK</stp>
        <stp>[anr-02152019-csv.xlsx]Sheet8!R25501C2</stp>
        <stp>cols=10;rows=21</stp>
        <tr r="B25501" s="8"/>
      </tp>
      <tp t="s">
        <v>CIBC Capital Markets</v>
        <stp/>
        <stp>##V3_BDSV12</stp>
        <stp>GG US Equity</stp>
        <stp>BEST_ANALYST_RECS_BULK</stp>
        <stp>[anr-02152019-csv.xlsx]Sheet8!R23501C2</stp>
        <stp>cols=10;rows=25</stp>
        <tr r="B23501" s="8"/>
      </tp>
      <tp t="s">
        <v>Mizuho Securities USA Inc</v>
        <stp/>
        <stp>##V3_BDSV12</stp>
        <stp>PSX US Equity</stp>
        <stp>BEST_ANALYST_RECS_BULK</stp>
        <stp>[anr-02152019-csv.xlsx]Sheet8!R35101C2</stp>
        <stp>cols=10;rows=21</stp>
        <tr r="B35101" s="8"/>
      </tp>
      <tp t="s">
        <v>ISS-EVA</v>
        <stp/>
        <stp>##V3_BDSV12</stp>
        <stp>AA US Equity</stp>
        <stp>BEST_ANALYST_RECS_BULK</stp>
        <stp>[anr-02152019-csv.xlsx]Sheet8!R22501C2</stp>
        <stp>cols=10;rows=18</stp>
        <tr r="B22501" s="8"/>
      </tp>
      <tp t="s">
        <v>BMO Capital Markets</v>
        <stp/>
        <stp>##V3_BDSV12</stp>
        <stp>CI US Equity</stp>
        <stp>BEST_ANALYST_RECS_BULK</stp>
        <stp>[anr-02152019-csv.xlsx]Sheet8!R23301C2</stp>
        <stp>cols=10;rows=24</stp>
        <tr r="B23301" s="8"/>
      </tp>
      <tp t="s">
        <v>Jefferies</v>
        <stp/>
        <stp>##V3_BDSV12</stp>
        <stp>LM US Equity</stp>
        <stp>BEST_ANALYST_RECS_BULK</stp>
        <stp>[anr-02152019-csv.xlsx]Sheet8!R24701C2</stp>
        <stp>cols=10;rows=12</stp>
        <tr r="B24701" s="8"/>
      </tp>
      <tp t="s">
        <v>Morgan Stanley</v>
        <stp/>
        <stp>##V3_BDSV12</stp>
        <stp>CF US Equity</stp>
        <stp>BEST_ANALYST_RECS_BULK</stp>
        <stp>[anr-02152019-csv.xlsx]Sheet8!R28801C2</stp>
        <stp>cols=10;rows=18</stp>
        <tr r="B28801" s="8"/>
      </tp>
      <tp t="s">
        <v>Jefferies</v>
        <stp/>
        <stp>##V3_BDSV12</stp>
        <stp>PXD US Equity</stp>
        <stp>BEST_ANALYST_RECS_BULK</stp>
        <stp>[anr-02152019-csv.xlsx]Sheet8!R34401C2</stp>
        <stp>cols=10;rows=44</stp>
        <tr r="B34401" s="8"/>
      </tp>
      <tp t="s">
        <v>Macquarie</v>
        <stp/>
        <stp>##V3_BDSV12</stp>
        <stp>AAPL US Equity</stp>
        <stp>BEST_ANALYST_RECS_BULK</stp>
        <stp>[anr-02152019-csv.xlsx]Sheet8!R201C2</stp>
        <stp>cols=10;rows=48</stp>
        <tr r="B201" s="8"/>
      </tp>
      <tp t="s">
        <v>Baird</v>
        <stp/>
        <stp>##V3_BDSV12</stp>
        <stp>BERY US Equity</stp>
        <stp>BEST_ANALYST_RECS_BULK</stp>
        <stp>[anr-02152019-csv.xlsx]Sheet8!R49901C2</stp>
        <stp>cols=10;rows=14</stp>
        <tr r="B49901" s="8"/>
      </tp>
      <tp t="s">
        <v>Morgan Stanley</v>
        <stp/>
        <stp>##V3_BDSV12</stp>
        <stp>YETI US Equity</stp>
        <stp>BEST_ANALYST_RECS_BULK</stp>
        <stp>[anr-02152019-csv.xlsx]Sheet8!R48801C2</stp>
        <stp>cols=10;rows=12</stp>
        <tr r="B48801" s="8"/>
      </tp>
      <tp t="s">
        <v>Baird</v>
        <stp/>
        <stp>##V3_BDSV12</stp>
        <stp>ICPT US Equity</stp>
        <stp>BEST_ANALYST_RECS_BULK</stp>
        <stp>[anr-02152019-csv.xlsx]Sheet8!R21701C2</stp>
        <stp>cols=10;rows=20</stp>
        <tr r="B21701" s="8"/>
      </tp>
      <tp t="s">
        <v>Cowen</v>
        <stp/>
        <stp>##V3_BDSV12</stp>
        <stp>JBLU US Equity</stp>
        <stp>BEST_ANALYST_RECS_BULK</stp>
        <stp>[anr-02152019-csv.xlsx]Sheet8!R37501C2</stp>
        <stp>cols=10;rows=19</stp>
        <tr r="B37501" s="8"/>
      </tp>
      <tp t="s">
        <v>Keefe, Bruyette &amp; Woods</v>
        <stp/>
        <stp>##V3_BDSV12</stp>
        <stp>SCHW US Equity</stp>
        <stp>BEST_ANALYST_RECS_BULK</stp>
        <stp>[anr-02152019-csv.xlsx]Sheet8!R28601C2</stp>
        <stp>cols=10;rows=19</stp>
        <tr r="B28601" s="8"/>
      </tp>
      <tp t="s">
        <v>Oppenheimer &amp; Co</v>
        <stp/>
        <stp>##V3_BDSV12</stp>
        <stp>VZ US Equity</stp>
        <stp>BEST_ANALYST_RECS_BULK</stp>
        <stp>[anr-02152019-csv.xlsx]Sheet8!R10301C2</stp>
        <stp>cols=10;rows=33</stp>
        <tr r="B10301" s="8"/>
      </tp>
      <tp t="s">
        <v>Consumer Edge Research</v>
        <stp/>
        <stp>##V3_BDSV12</stp>
        <stp>PM US Equity</stp>
        <stp>BEST_ANALYST_RECS_BULK</stp>
        <stp>[anr-02152019-csv.xlsx]Sheet8!R12701C2</stp>
        <stp>cols=10;rows=22</stp>
        <tr r="B12701" s="8"/>
      </tp>
      <tp t="s">
        <v>Goldman Sachs</v>
        <stp/>
        <stp>##V3_BDSV12</stp>
        <stp>SIX US Equity</stp>
        <stp>BEST_ANALYST_RECS_BULK</stp>
        <stp>[anr-02152019-csv.xlsx]Sheet8!R38601C2</stp>
        <stp>cols=10;rows=14</stp>
        <tr r="B38601" s="8"/>
      </tp>
      <tp t="s">
        <v>Jefferies</v>
        <stp/>
        <stp>##V3_BDSV12</stp>
        <stp>TAL US Equity</stp>
        <stp>BEST_ANALYST_RECS_BULK</stp>
        <stp>[anr-02152019-csv.xlsx]Sheet8!R43001C2</stp>
        <stp>cols=10;rows=31</stp>
        <tr r="B43001" s="8"/>
      </tp>
      <tp t="s">
        <v>Baird</v>
        <stp/>
        <stp>##V3_BDSV12</stp>
        <stp>THC US Equity</stp>
        <stp>BEST_ANALYST_RECS_BULK</stp>
        <stp>[anr-02152019-csv.xlsx]Sheet8!R44301C2</stp>
        <stp>cols=10;rows=21</stp>
        <tr r="B44301" s="8"/>
      </tp>
      <tp t="s">
        <v>Jefferies</v>
        <stp/>
        <stp>##V3_BDSV12</stp>
        <stp>TJX US Equity</stp>
        <stp>BEST_ANALYST_RECS_BULK</stp>
        <stp>[anr-02152019-csv.xlsx]Sheet8!R44101C2</stp>
        <stp>cols=10;rows=28</stp>
        <tr r="B44101" s="8"/>
      </tp>
      <tp t="s">
        <v>Argus Research Corp</v>
        <stp/>
        <stp>##V3_BDSV12</stp>
        <stp>BX US Equity</stp>
        <stp>BEST_ANALYST_RECS_BULK</stp>
        <stp>[anr-02152019-csv.xlsx]Sheet8!R17501C2</stp>
        <stp>cols=10;rows=14</stp>
        <tr r="B17501" s="8"/>
      </tp>
      <tp t="s">
        <v>Edward Jones</v>
        <stp/>
        <stp>##V3_BDSV12</stp>
        <stp>BP US Equity</stp>
        <stp>BEST_ANALYST_RECS_BULK</stp>
        <stp>[anr-02152019-csv.xlsx]Sheet8!R13501C2</stp>
        <stp>cols=10;rows=15</stp>
        <tr r="B13501" s="8"/>
      </tp>
      <tp t="s">
        <v>Wells Fargo Securities</v>
        <stp/>
        <stp>##V3_BDSV12</stp>
        <stp>SWK US Equity</stp>
        <stp>BEST_ANALYST_RECS_BULK</stp>
        <stp>[anr-02152019-csv.xlsx]Sheet8!R37101C2</stp>
        <stp>cols=10;rows=22</stp>
        <tr r="B37101" s="8"/>
      </tp>
      <tp t="s">
        <v>Jefferies</v>
        <stp/>
        <stp>##V3_BDSV12</stp>
        <stp>RTN US Equity</stp>
        <stp>BEST_ANALYST_RECS_BULK</stp>
        <stp>[anr-02152019-csv.xlsx]Sheet8!R26001C2</stp>
        <stp>cols=10;rows=19</stp>
        <tr r="B26001" s="8"/>
      </tp>
      <tp t="s">
        <v>Macquarie</v>
        <stp/>
        <stp>##V3_BDSV12</stp>
        <stp>BB US Equity</stp>
        <stp>BEST_ANALYST_RECS_BULK</stp>
        <stp>[anr-02152019-csv.xlsx]Sheet8!R11001C2</stp>
        <stp>cols=10;rows=17</stp>
        <tr r="B11001" s="8"/>
      </tp>
      <tp t="s">
        <v>Zacks Investment Research</v>
        <stp/>
        <stp>##V3_BDSV12</stp>
        <stp>MO US Equity</stp>
        <stp>BEST_ANALYST_RECS_BULK</stp>
        <stp>[anr-02152019-csv.xlsx]Sheet8!R10801C2</stp>
        <stp>cols=10;rows=19</stp>
        <tr r="B10801" s="8"/>
      </tp>
      <tp t="s">
        <v>AlphaValue</v>
        <stp/>
        <stp>##V3_BDSV12</stp>
        <stp>DB US Equity</stp>
        <stp>BEST_ANALYST_RECS_BULK</stp>
        <stp>[anr-02152019-csv.xlsx]Sheet8!R18901C2</stp>
        <stp>cols=10;rows=33</stp>
        <tr r="B18901" s="8"/>
      </tp>
      <tp t="s">
        <v>Goldman Sachs</v>
        <stp/>
        <stp>##V3_BDSV12</stp>
        <stp>IQ US Equity</stp>
        <stp>BEST_ANALYST_RECS_BULK</stp>
        <stp>[anr-02152019-csv.xlsx]Sheet8!R10401C2</stp>
        <stp>cols=10;rows=12</stp>
        <tr r="B10401" s="8"/>
      </tp>
      <tp t="s">
        <v>RBC Capital Markets</v>
        <stp/>
        <stp>##V3_BDSV12</stp>
        <stp>MA US Equity</stp>
        <stp>BEST_ANALYST_RECS_BULK</stp>
        <stp>[anr-02152019-csv.xlsx]Sheet8!R12101C2</stp>
        <stp>cols=10;rows=45</stp>
        <tr r="B12101" s="8"/>
      </tp>
      <tp t="s">
        <v>Mediobanca SpA</v>
        <stp/>
        <stp>##V3_BDSV12</stp>
        <stp>FCAU US Equity</stp>
        <stp>BEST_ANALYST_RECS_BULK</stp>
        <stp>[anr-02152019-csv.xlsx]Sheet8!R14501C2</stp>
        <stp>cols=10;rows=27</stp>
        <tr r="B14501" s="8"/>
      </tp>
      <tp t="s">
        <v>Wells Fargo Securities</v>
        <stp/>
        <stp>##V3_BDSV12</stp>
        <stp>PAA US Equity</stp>
        <stp>BEST_ANALYST_RECS_BULK</stp>
        <stp>[anr-02152019-csv.xlsx]Sheet8!R15701C2</stp>
        <stp>cols=10;rows=21</stp>
        <tr r="B15701" s="8"/>
      </tp>
      <tp t="s">
        <v>RBC Capital Markets</v>
        <stp/>
        <stp>##V3_BDSV12</stp>
        <stp>UFS US Equity</stp>
        <stp>BEST_ANALYST_RECS_BULK</stp>
        <stp>[anr-02152019-csv.xlsx]Sheet8!R44601C2</stp>
        <stp>cols=10;rows=13</stp>
        <tr r="B44601" s="8"/>
      </tp>
      <tp t="s">
        <v>Guggenheim Securities</v>
        <stp/>
        <stp>##V3_BDSV12</stp>
        <stp>PCG US Equity</stp>
        <stp>BEST_ANALYST_RECS_BULK</stp>
        <stp>[anr-02152019-csv.xlsx]Sheet8!R13401C2</stp>
        <stp>cols=10;rows=16</stp>
        <tr r="B13401" s="8"/>
      </tp>
      <tp t="s">
        <v>Tudor Pickering &amp; Co</v>
        <stp/>
        <stp>##V3_BDSV12</stp>
        <stp>SWN US Equity</stp>
        <stp>BEST_ANALYST_RECS_BULK</stp>
        <stp>[anr-02152019-csv.xlsx]Sheet8!R26301C2</stp>
        <stp>cols=10;rows=27</stp>
        <tr r="B26301" s="8"/>
      </tp>
      <tp t="s">
        <v>Tudor Pickering &amp; Co</v>
        <stp/>
        <stp>##V3_BDSV12</stp>
        <stp>RRC US Equity</stp>
        <stp>BEST_ANALYST_RECS_BULK</stp>
        <stp>[anr-02152019-csv.xlsx]Sheet8!R31001C2</stp>
        <stp>cols=10;rows=31</stp>
        <tr r="B31001" s="8"/>
      </tp>
      <tp t="s">
        <v>Evercore ISI</v>
        <stp/>
        <stp>##V3_BDSV12</stp>
        <stp>STZ US Equity</stp>
        <stp>BEST_ANALYST_RECS_BULK</stp>
        <stp>[anr-02152019-csv.xlsx]Sheet8!R27301C2</stp>
        <stp>cols=10;rows=25</stp>
        <tr r="B27301" s="8"/>
      </tp>
      <tp t="s">
        <v>BMO Capital Markets</v>
        <stp/>
        <stp>##V3_BDSV12</stp>
        <stp>AMZN US Equity</stp>
        <stp>BEST_ANALYST_RECS_BULK</stp>
        <stp>[anr-02152019-csv.xlsx]Sheet8!R801C2</stp>
        <stp>cols=10;rows=51</stp>
        <tr r="B801" s="8"/>
      </tp>
      <tp t="s">
        <v>Oppenheimer &amp; Co</v>
        <stp/>
        <stp>##V3_BDSV12</stp>
        <stp>ZAYO US Equity</stp>
        <stp>BEST_ANALYST_RECS_BULK</stp>
        <stp>[anr-02152019-csv.xlsx]Sheet8!R21801C2</stp>
        <stp>cols=10;rows=17</stp>
        <tr r="B21801" s="8"/>
      </tp>
      <tp t="s">
        <v>Piper Jaffray</v>
        <stp/>
        <stp>##V3_BDSV12</stp>
        <stp>PANW US Equity</stp>
        <stp>BEST_ANALYST_RECS_BULK</stp>
        <stp>[anr-02152019-csv.xlsx]Sheet8!R26201C2</stp>
        <stp>cols=10;rows=37</stp>
        <tr r="B26201" s="8"/>
      </tp>
      <tp t="s">
        <v>Jefferies</v>
        <stp/>
        <stp>##V3_BDSV12</stp>
        <stp>SGMS US Equity</stp>
        <stp>BEST_ANALYST_RECS_BULK</stp>
        <stp>[anr-02152019-csv.xlsx]Sheet8!R43801C2</stp>
        <stp>cols=10;rows=12</stp>
        <tr r="B43801" s="8"/>
      </tp>
      <tp t="s">
        <v>Morningstar, Inc</v>
        <stp/>
        <stp>##V3_BDSV12</stp>
        <stp>BABA US Equity</stp>
        <stp>BEST_ANALYST_RECS_BULK</stp>
        <stp>[anr-02152019-csv.xlsx]Sheet8!R901C2</stp>
        <stp>cols=10;rows=55</stp>
        <tr r="B901" s="8"/>
      </tp>
      <tp t="s">
        <v>Wolfe Research</v>
        <stp/>
        <stp>##V3_BDSV12</stp>
        <stp>CHRW US Equity</stp>
        <stp>BEST_ANALYST_RECS_BULK</stp>
        <stp>[anr-02152019-csv.xlsx]Sheet8!R49401C2</stp>
        <stp>cols=10;rows=21</stp>
        <tr r="B49401" s="8"/>
      </tp>
      <tp t="s">
        <v>RBC Capital Markets</v>
        <stp/>
        <stp>##V3_BDSV12</stp>
        <stp>UNIT US Equity</stp>
        <stp>BEST_ANALYST_RECS_BULK</stp>
        <stp>[anr-02152019-csv.xlsx]Sheet8!R22001C2</stp>
        <stp>cols=10;rows=10</stp>
        <tr r="B22001" s="8"/>
      </tp>
      <tp t="s">
        <v>Nomura Instinet</v>
        <stp/>
        <stp>##V3_BDSV12</stp>
        <stp>INFN US Equity</stp>
        <stp>BEST_ANALYST_RECS_BULK</stp>
        <stp>[anr-02152019-csv.xlsx]Sheet8!R29601C2</stp>
        <stp>cols=10;rows=15</stp>
        <tr r="B29601" s="8"/>
      </tp>
      <tp t="s">
        <v>Morgan Stanley</v>
        <stp/>
        <stp>##V3_BDSV12</stp>
        <stp>YNDX US Equity</stp>
        <stp>BEST_ANALYST_RECS_BULK</stp>
        <stp>[anr-02152019-csv.xlsx]Sheet8!R29501C2</stp>
        <stp>cols=10;rows=17</stp>
        <tr r="B29501" s="8"/>
      </tp>
      <tp t="s">
        <v>RBC Capital Markets</v>
        <stp/>
        <stp>##V3_BDSV12</stp>
        <stp>AMGN US Equity</stp>
        <stp>BEST_ANALYST_RECS_BULK</stp>
        <stp>[anr-02152019-csv.xlsx]Sheet8!R17101C2</stp>
        <stp>cols=10;rows=28</stp>
        <tr r="B17101" s="8"/>
      </tp>
      <tp t="s">
        <v>J.P. Morgan</v>
        <stp/>
        <stp>##V3_BDSV12</stp>
        <stp>LOGM US Equity</stp>
        <stp>BEST_ANALYST_RECS_BULK</stp>
        <stp>[anr-02152019-csv.xlsx]Sheet8!R35401C2</stp>
        <stp>cols=10;rows=14</stp>
        <tr r="B35401" s="8"/>
      </tp>
      <tp t="s">
        <v>Guggenheim Securities</v>
        <stp/>
        <stp>##V3_BDSV12</stp>
        <stp>IMGN US Equity</stp>
        <stp>BEST_ANALYST_RECS_BULK</stp>
        <stp>[anr-02152019-csv.xlsx]Sheet8!R16601C2</stp>
        <stp>cols=10;rows=13</stp>
        <tr r="B16601" s="8"/>
      </tp>
      <tp t="s">
        <v>B Riley FBR, Inc.</v>
        <stp/>
        <stp>##V3_BDSV12</stp>
        <stp>LITE US Equity</stp>
        <stp>BEST_ANALYST_RECS_BULK</stp>
        <stp>[anr-02152019-csv.xlsx]Sheet8!R46701C2</stp>
        <stp>cols=10;rows=17</stp>
        <tr r="B46701" s="8"/>
      </tp>
      <tp t="s">
        <v>Macquarie</v>
        <stp/>
        <stp>##V3_BDSV12</stp>
        <stp>MNST US Equity</stp>
        <stp>BEST_ANALYST_RECS_BULK</stp>
        <stp>[anr-02152019-csv.xlsx]Sheet8!R33901C2</stp>
        <stp>cols=10;rows=19</stp>
        <tr r="B33901" s="8"/>
      </tp>
      <tp t="s">
        <v>BMO Capital Markets</v>
        <stp/>
        <stp>##V3_BDSV12</stp>
        <stp>NLSN US Equity</stp>
        <stp>BEST_ANALYST_RECS_BULK</stp>
        <stp>[anr-02152019-csv.xlsx]Sheet8!R17001C2</stp>
        <stp>cols=10;rows=16</stp>
        <tr r="B17001" s="8"/>
      </tp>
      <tp t="s">
        <v>KeyBanc Capital Markets</v>
        <stp/>
        <stp>##V3_BDSV12</stp>
        <stp>XLNX US Equity</stp>
        <stp>BEST_ANALYST_RECS_BULK</stp>
        <stp>[anr-02152019-csv.xlsx]Sheet8!R16101C2</stp>
        <stp>cols=10;rows=28</stp>
        <tr r="B16101" s="8"/>
      </tp>
      <tp t="s">
        <v>Baird</v>
        <stp/>
        <stp>##V3_BDSV12</stp>
        <stp>TNDM US Equity</stp>
        <stp>BEST_ANALYST_RECS_BULK</stp>
        <stp>[anr-02152019-csv.xlsx]Sheet8!R33101C2</stp>
        <stp>cols=10;rows=11</stp>
        <tr r="B33101" s="8"/>
      </tp>
      <tp t="s">
        <v>Cowen</v>
        <stp/>
        <stp>##V3_BDSV12</stp>
        <stp>HOLX US Equity</stp>
        <stp>BEST_ANALYST_RECS_BULK</stp>
        <stp>[anr-02152019-csv.xlsx]Sheet8!R28101C2</stp>
        <stp>cols=10;rows=21</stp>
        <tr r="B28101" s="8"/>
      </tp>
      <tp t="s">
        <v>Morgan Stanley</v>
        <stp/>
        <stp>##V3_BDSV12</stp>
        <stp>ELLI US Equity</stp>
        <stp>BEST_ANALYST_RECS_BULK</stp>
        <stp>[anr-02152019-csv.xlsx]Sheet8!R19601C2</stp>
        <stp>cols=10;rows=16</stp>
        <tr r="B19601" s="8"/>
      </tp>
      <tp t="s">
        <v>BMO Capital Markets</v>
        <stp/>
        <stp>##V3_BDSV12</stp>
        <stp>FOXA US Equity</stp>
        <stp>BEST_ANALYST_RECS_BULK</stp>
        <stp>[anr-02152019-csv.xlsx]Sheet8!R12501C2</stp>
        <stp>cols=10;rows=26</stp>
        <tr r="B12501" s="8"/>
      </tp>
      <tp t="s">
        <v>Zacks Investment Research</v>
        <stp/>
        <stp>##V3_BDSV12</stp>
        <stp>CLVS US Equity</stp>
        <stp>BEST_ANALYST_RECS_BULK</stp>
        <stp>[anr-02152019-csv.xlsx]Sheet8!R29701C2</stp>
        <stp>cols=10;rows=13</stp>
        <tr r="B29701" s="8"/>
      </tp>
      <tp t="s">
        <v>William Blair &amp; Co</v>
        <stp/>
        <stp>##V3_BDSV12</stp>
        <stp>TMUS US Equity</stp>
        <stp>BEST_ANALYST_RECS_BULK</stp>
        <stp>[anr-02152019-csv.xlsx]Sheet8!R36901C2</stp>
        <stp>cols=10;rows=28</stp>
        <tr r="B36901" s="8"/>
      </tp>
      <tp t="s">
        <v>Northcoast Research</v>
        <stp/>
        <stp>##V3_BDSV12</stp>
        <stp>COST US Equity</stp>
        <stp>BEST_ANALYST_RECS_BULK</stp>
        <stp>[anr-02152019-csv.xlsx]Sheet8!R17901C2</stp>
        <stp>cols=10;rows=27</stp>
        <tr r="B17901" s="8"/>
      </tp>
      <tp t="s">
        <v>J.P. Morgan</v>
        <stp/>
        <stp>##V3_BDSV12</stp>
        <stp>BLMN US Equity</stp>
        <stp>BEST_ANALYST_RECS_BULK</stp>
        <stp>[anr-02152019-csv.xlsx]Sheet8!R25201C2</stp>
        <stp>cols=10;rows=14</stp>
        <tr r="B25201" s="8"/>
      </tp>
      <tp t="s">
        <v>CIBC Capital Markets</v>
        <stp/>
        <stp>##V3_BDSV12</stp>
        <stp>GOLD US Equity</stp>
        <stp>BEST_ANALYST_RECS_BULK</stp>
        <stp>[anr-02152019-csv.xlsx]Sheet8!R10701C2</stp>
        <stp>cols=10;rows=28</stp>
        <tr r="B10701" s="8"/>
      </tp>
      <tp t="s">
        <v>D.A. Davidson &amp; Co</v>
        <stp/>
        <stp>##V3_BDSV12</stp>
        <stp>GOOS US Equity</stp>
        <stp>BEST_ANALYST_RECS_BULK</stp>
        <stp>[anr-02152019-csv.xlsx]Sheet8!R11801C2</stp>
        <stp>cols=10;rows=19</stp>
        <tr r="B11801" s="8"/>
      </tp>
      <tp t="s">
        <v>Oppenheimer &amp; Co</v>
        <stp/>
        <stp>##V3_BDSV12</stp>
        <stp>ALLY US Equity</stp>
        <stp>BEST_ANALYST_RECS_BULK</stp>
        <stp>[anr-02152019-csv.xlsx]Sheet8!R22901C2</stp>
        <stp>cols=10;rows=21</stp>
        <tr r="B22901" s="8"/>
      </tp>
      <tp t="s">
        <v>SVB Leerink</v>
        <stp/>
        <stp>##V3_BDSV12</stp>
        <stp>ALXN US Equity</stp>
        <stp>BEST_ANALYST_RECS_BULK</stp>
        <stp>[anr-02152019-csv.xlsx]Sheet8!R31601C2</stp>
        <stp>cols=10;rows=19</stp>
        <tr r="B31601" s="8"/>
      </tp>
      <tp t="s">
        <v>Zacks Investment Research</v>
        <stp/>
        <stp>##V3_BDSV12</stp>
        <stp>NKTR US Equity</stp>
        <stp>BEST_ANALYST_RECS_BULK</stp>
        <stp>[anr-02152019-csv.xlsx]Sheet8!R47001C2</stp>
        <stp>cols=10;rows=14</stp>
        <tr r="B47001" s="8"/>
      </tp>
      <tp t="s">
        <v>Loop Capital Markets</v>
        <stp/>
        <stp>##V3_BDSV12</stp>
        <stp>DLTR US Equity</stp>
        <stp>BEST_ANALYST_RECS_BULK</stp>
        <stp>[anr-02152019-csv.xlsx]Sheet8!R30201C2</stp>
        <stp>cols=10;rows=24</stp>
        <tr r="B30201" s="8"/>
      </tp>
      <tp t="s">
        <v>Wells Fargo Securities</v>
        <stp/>
        <stp>##V3_BDSV12</stp>
        <stp>GLNG US Equity</stp>
        <stp>BEST_ANALYST_RECS_BULK</stp>
        <stp>[anr-02152019-csv.xlsx]Sheet8!R34301C2</stp>
        <stp>cols=10;rows=21</stp>
        <tr r="B34301" s="8"/>
      </tp>
      <tp t="s">
        <v>KeyBanc Capital Markets</v>
        <stp/>
        <stp>##V3_BDSV12</stp>
        <stp>MLNX US Equity</stp>
        <stp>BEST_ANALYST_RECS_BULK</stp>
        <stp>[anr-02152019-csv.xlsx]Sheet8!R36301C2</stp>
        <stp>cols=10;rows=17</stp>
        <tr r="B36301" s="8"/>
      </tp>
      <tp t="s">
        <v>Stephens Inc</v>
        <stp/>
        <stp>##V3_BDSV12</stp>
        <stp>ALGN US Equity</stp>
        <stp>BEST_ANALYST_RECS_BULK</stp>
        <stp>[anr-02152019-csv.xlsx]Sheet8!R34701C2</stp>
        <stp>cols=10;rows=18</stp>
        <tr r="B34701" s="8"/>
      </tp>
      <tp t="s">
        <v>Morgan Stanley</v>
        <stp/>
        <stp>##V3_BDSV12</stp>
        <stp>ANET US Equity</stp>
        <stp>BEST_ANALYST_RECS_BULK</stp>
        <stp>[anr-02152019-csv.xlsx]Sheet8!R14001C2</stp>
        <stp>cols=10;rows=30</stp>
        <tr r="B14001" s="8"/>
      </tp>
    </main>
    <main first="bloomberg.rtd">
      <tp t="s">
        <v>Edward Jones</v>
        <stp/>
        <stp>##V3_BDSV12</stp>
        <stp>YUM US Equity</stp>
        <stp>BEST_ANALYST_RECS_BULK</stp>
        <stp>[anr-02152019-csv.xlsx]Sheet8!R39401C2</stp>
        <stp>cols=10;rows=25</stp>
        <tr r="B39401" s="8"/>
      </tp>
      <tp t="s">
        <v>Oppenheimer &amp; Co</v>
        <stp/>
        <stp>##V3_BDSV12</stp>
        <stp>ULTA US Equity</stp>
        <stp>BEST_ANALYST_RECS_BULK</stp>
        <stp>[anr-02152019-csv.xlsx]Sheet8!R48001C2</stp>
        <stp>cols=10;rows=29</stp>
        <tr r="B48001" s="8"/>
      </tp>
      <tp t="s">
        <v>Raymond James</v>
        <stp/>
        <stp>##V3_BDSV12</stp>
        <stp>DISH US Equity</stp>
        <stp>BEST_ANALYST_RECS_BULK</stp>
        <stp>[anr-02152019-csv.xlsx]Sheet8!R13901C2</stp>
        <stp>cols=10;rows=24</stp>
        <tr r="B13901" s="8"/>
      </tp>
      <tp t="s">
        <v>Goldman Sachs</v>
        <stp/>
        <stp>##V3_BDSV12</stp>
        <stp>OLED US Equity</stp>
        <stp>BEST_ANALYST_RECS_BULK</stp>
        <stp>[anr-02152019-csv.xlsx]Sheet8!R43601C2</stp>
        <stp>cols=10;rows=12</stp>
        <tr r="B43601" s="8"/>
      </tp>
      <tp t="s">
        <v>HSBC</v>
        <stp/>
        <stp>##V3_BDSV12</stp>
        <stp>MLCO US Equity</stp>
        <stp>BEST_ANALYST_RECS_BULK</stp>
        <stp>[anr-02152019-csv.xlsx]Sheet8!R46601C2</stp>
        <stp>cols=10;rows=18</stp>
        <tr r="B46601" s="8"/>
      </tp>
      <tp t="s">
        <v>Oppenheimer &amp; Co</v>
        <stp/>
        <stp>##V3_BDSV12</stp>
        <stp>AKAM US Equity</stp>
        <stp>BEST_ANALYST_RECS_BULK</stp>
        <stp>[anr-02152019-csv.xlsx]Sheet8!R36601C2</stp>
        <stp>cols=10;rows=25</stp>
        <tr r="B36601" s="8"/>
      </tp>
      <tp t="s">
        <v>Keefe, Bruyette &amp; Woods</v>
        <stp/>
        <stp>##V3_BDSV12</stp>
        <stp>AMTD US Equity</stp>
        <stp>BEST_ANALYST_RECS_BULK</stp>
        <stp>[anr-02152019-csv.xlsx]Sheet8!R46401C2</stp>
        <stp>cols=10;rows=17</stp>
        <tr r="B46401" s="8"/>
      </tp>
      <tp t="s">
        <v>Bradesco BBI</v>
        <stp/>
        <stp>##V3_BDSV12</stp>
        <stp>YPF US Equity</stp>
        <stp>BEST_ANALYST_RECS_BULK</stp>
        <stp>[anr-02152019-csv.xlsx]Sheet8!R11501C2</stp>
        <stp>cols=10;rows=16</stp>
        <tr r="B11501" s="8"/>
      </tp>
      <tp t="s">
        <v>ISS-EVA</v>
        <stp/>
        <stp>##V3_BDSV12</stp>
        <stp>VIPS US Equity</stp>
        <stp>BEST_ANALYST_RECS_BULK</stp>
        <stp>[anr-02152019-csv.xlsx]Sheet8!R34901C2</stp>
        <stp>cols=10;rows=23</stp>
        <tr r="B34901" s="8"/>
      </tp>
      <tp t="s">
        <v>Oppenheimer &amp; Co</v>
        <stp/>
        <stp>##V3_BDSV12</stp>
        <stp>CHTR US Equity</stp>
        <stp>BEST_ANALYST_RECS_BULK</stp>
        <stp>[anr-02152019-csv.xlsx]Sheet8!R21101C2</stp>
        <stp>cols=10;rows=29</stp>
        <tr r="B21101" s="8"/>
      </tp>
      <tp t="s">
        <v>Rosenblatt Securities</v>
        <stp/>
        <stp>##V3_BDSV12</stp>
        <stp>SHOP US Equity</stp>
        <stp>BEST_ANALYST_RECS_BULK</stp>
        <stp>[anr-02152019-csv.xlsx]Sheet8!R24301C2</stp>
        <stp>cols=10;rows=32</stp>
        <tr r="B24301" s="8"/>
      </tp>
      <tp t="s">
        <v>Edward Jones</v>
        <stp/>
        <stp>##V3_BDSV12</stp>
        <stp>BKNG US Equity</stp>
        <stp>BEST_ANALYST_RECS_BULK</stp>
        <stp>[anr-02152019-csv.xlsx]Sheet8!R14801C2</stp>
        <stp>cols=10;rows=37</stp>
        <tr r="B14801" s="8"/>
      </tp>
      <tp t="s">
        <v>Credit Suisse</v>
        <stp/>
        <stp>##V3_BDSV12</stp>
        <stp>BILI US Equity</stp>
        <stp>BEST_ANALYST_RECS_BULK</stp>
        <stp>[anr-02152019-csv.xlsx]Sheet8!R33301C2</stp>
        <stp>cols=10;rows=13</stp>
        <tr r="B33301" s="8"/>
      </tp>
      <tp t="s">
        <v>Tudor Pickering &amp; Co</v>
        <stp/>
        <stp>##V3_BDSV12</stp>
        <stp>VNOM US Equity</stp>
        <stp>BEST_ANALYST_RECS_BULK</stp>
        <stp>[anr-02152019-csv.xlsx]Sheet8!R42301C2</stp>
        <stp>cols=10;rows=14</stp>
        <tr r="B42301" s="8"/>
      </tp>
      <tp t="s">
        <v>Keefe, Bruyette &amp; Woods</v>
        <stp/>
        <stp>##V3_BDSV12</stp>
        <stp>ZION US Equity</stp>
        <stp>BEST_ANALYST_RECS_BULK</stp>
        <stp>[anr-02152019-csv.xlsx]Sheet8!R30801C2</stp>
        <stp>cols=10;rows=26</stp>
        <tr r="B30801" s="8"/>
      </tp>
      <tp t="s">
        <v>Nomura Instinet</v>
        <stp/>
        <stp>##V3_BDSV12</stp>
        <stp>CIEN US Equity</stp>
        <stp>BEST_ANALYST_RECS_BULK</stp>
        <stp>[anr-02152019-csv.xlsx]Sheet8!R31701C2</stp>
        <stp>cols=10;rows=21</stp>
        <tr r="B31701" s="8"/>
      </tp>
      <tp t="s">
        <v>BMO Capital Markets</v>
        <stp/>
        <stp>##V3_BDSV12</stp>
        <stp>VIAB US Equity</stp>
        <stp>BEST_ANALYST_RECS_BULK</stp>
        <stp>[anr-02152019-csv.xlsx]Sheet8!R36401C2</stp>
        <stp>cols=10;rows=27</stp>
        <tr r="B36401" s="8"/>
      </tp>
      <tp t="s">
        <v>William Blair &amp; Co</v>
        <stp/>
        <stp>##V3_BDSV12</stp>
        <stp>ZTS US Equity</stp>
        <stp>BEST_ANALYST_RECS_BULK</stp>
        <stp>[anr-02152019-csv.xlsx]Sheet8!R31801C2</stp>
        <stp>cols=10;rows=15</stp>
        <tr r="B31801" s="8"/>
      </tp>
      <tp t="s">
        <v>Raymond James</v>
        <stp/>
        <stp>##V3_BDSV12</stp>
        <stp>LOXO US Equity</stp>
        <stp>BEST_ANALYST_RECS_BULK</stp>
        <stp>[anr-02152019-csv.xlsx]Sheet8!R43101C2</stp>
        <stp>cols=10;rows=11</stp>
        <tr r="B43101" s="8"/>
      </tp>
      <tp t="s">
        <v>Baird</v>
        <stp/>
        <stp>##V3_BDSV12</stp>
        <stp>BIIB US Equity</stp>
        <stp>BEST_ANALYST_RECS_BULK</stp>
        <stp>[anr-02152019-csv.xlsx]Sheet8!R28301C2</stp>
        <stp>cols=10;rows=30</stp>
        <tr r="B28301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\stocks\quotes\AABA" TargetMode="External"/><Relationship Id="rId299" Type="http://schemas.openxmlformats.org/officeDocument/2006/relationships/hyperlink" Target="\stocks\quotes\BUD" TargetMode="External"/><Relationship Id="rId21" Type="http://schemas.openxmlformats.org/officeDocument/2006/relationships/hyperlink" Target="\stocks\quotes\EBAY" TargetMode="External"/><Relationship Id="rId63" Type="http://schemas.openxmlformats.org/officeDocument/2006/relationships/hyperlink" Target="\stocks\quotes\ATVI" TargetMode="External"/><Relationship Id="rId159" Type="http://schemas.openxmlformats.org/officeDocument/2006/relationships/hyperlink" Target="\stocks\quotes\SE" TargetMode="External"/><Relationship Id="rId324" Type="http://schemas.openxmlformats.org/officeDocument/2006/relationships/hyperlink" Target="\stocks\quotes\SEM" TargetMode="External"/><Relationship Id="rId366" Type="http://schemas.openxmlformats.org/officeDocument/2006/relationships/hyperlink" Target="\stocks\quotes\TRIP" TargetMode="External"/><Relationship Id="rId170" Type="http://schemas.openxmlformats.org/officeDocument/2006/relationships/hyperlink" Target="\stocks\quotes\HAS" TargetMode="External"/><Relationship Id="rId226" Type="http://schemas.openxmlformats.org/officeDocument/2006/relationships/hyperlink" Target="\stocks\quotes\AA" TargetMode="External"/><Relationship Id="rId433" Type="http://schemas.openxmlformats.org/officeDocument/2006/relationships/hyperlink" Target="\stocks\quotes\HBI" TargetMode="External"/><Relationship Id="rId268" Type="http://schemas.openxmlformats.org/officeDocument/2006/relationships/hyperlink" Target="\stocks\quotes\SPLK" TargetMode="External"/><Relationship Id="rId475" Type="http://schemas.openxmlformats.org/officeDocument/2006/relationships/hyperlink" Target="\stocks\quotes\EXP" TargetMode="External"/><Relationship Id="rId32" Type="http://schemas.openxmlformats.org/officeDocument/2006/relationships/hyperlink" Target="\stocks\quotes\TWTR" TargetMode="External"/><Relationship Id="rId74" Type="http://schemas.openxmlformats.org/officeDocument/2006/relationships/hyperlink" Target="\stocks\quotes\XPO" TargetMode="External"/><Relationship Id="rId128" Type="http://schemas.openxmlformats.org/officeDocument/2006/relationships/hyperlink" Target="\stocks\quotes\PM" TargetMode="External"/><Relationship Id="rId335" Type="http://schemas.openxmlformats.org/officeDocument/2006/relationships/hyperlink" Target="\stocks\quotes\CXO" TargetMode="External"/><Relationship Id="rId377" Type="http://schemas.openxmlformats.org/officeDocument/2006/relationships/hyperlink" Target="\stocks\quotes\GRMN" TargetMode="External"/><Relationship Id="rId500" Type="http://schemas.openxmlformats.org/officeDocument/2006/relationships/hyperlink" Target="\stocks\quotes\BERY" TargetMode="External"/><Relationship Id="rId5" Type="http://schemas.openxmlformats.org/officeDocument/2006/relationships/hyperlink" Target="\stocks\quotes\FB" TargetMode="External"/><Relationship Id="rId181" Type="http://schemas.openxmlformats.org/officeDocument/2006/relationships/hyperlink" Target="\stocks\quotes\UAA" TargetMode="External"/><Relationship Id="rId237" Type="http://schemas.openxmlformats.org/officeDocument/2006/relationships/hyperlink" Target="\stocks\quotes\WLL" TargetMode="External"/><Relationship Id="rId402" Type="http://schemas.openxmlformats.org/officeDocument/2006/relationships/hyperlink" Target="\stocks\quotes\BCS" TargetMode="External"/><Relationship Id="rId279" Type="http://schemas.openxmlformats.org/officeDocument/2006/relationships/hyperlink" Target="\stocks\quotes\BSX" TargetMode="External"/><Relationship Id="rId444" Type="http://schemas.openxmlformats.org/officeDocument/2006/relationships/hyperlink" Target="\stocks\quotes\THC" TargetMode="External"/><Relationship Id="rId486" Type="http://schemas.openxmlformats.org/officeDocument/2006/relationships/hyperlink" Target="\stocks\quotes\DG" TargetMode="External"/><Relationship Id="rId43" Type="http://schemas.openxmlformats.org/officeDocument/2006/relationships/hyperlink" Target="\stocks\quotes\SLB" TargetMode="External"/><Relationship Id="rId139" Type="http://schemas.openxmlformats.org/officeDocument/2006/relationships/hyperlink" Target="\stocks\quotes\DBX" TargetMode="External"/><Relationship Id="rId290" Type="http://schemas.openxmlformats.org/officeDocument/2006/relationships/hyperlink" Target="\stocks\quotes\GLW" TargetMode="External"/><Relationship Id="rId304" Type="http://schemas.openxmlformats.org/officeDocument/2006/relationships/hyperlink" Target="\stocks\quotes\JCP" TargetMode="External"/><Relationship Id="rId346" Type="http://schemas.openxmlformats.org/officeDocument/2006/relationships/hyperlink" Target="\stocks\quotes\UN" TargetMode="External"/><Relationship Id="rId388" Type="http://schemas.openxmlformats.org/officeDocument/2006/relationships/hyperlink" Target="\stocks\quotes\AVP" TargetMode="External"/><Relationship Id="rId85" Type="http://schemas.openxmlformats.org/officeDocument/2006/relationships/hyperlink" Target="\stocks\quotes\ROKU" TargetMode="External"/><Relationship Id="rId150" Type="http://schemas.openxmlformats.org/officeDocument/2006/relationships/hyperlink" Target="\stocks\quotes\CS" TargetMode="External"/><Relationship Id="rId192" Type="http://schemas.openxmlformats.org/officeDocument/2006/relationships/hyperlink" Target="\stocks\quotes\HLF" TargetMode="External"/><Relationship Id="rId206" Type="http://schemas.openxmlformats.org/officeDocument/2006/relationships/hyperlink" Target="\stocks\quotes\LEAF" TargetMode="External"/><Relationship Id="rId413" Type="http://schemas.openxmlformats.org/officeDocument/2006/relationships/hyperlink" Target="\stocks\quotes\AES" TargetMode="External"/><Relationship Id="rId248" Type="http://schemas.openxmlformats.org/officeDocument/2006/relationships/hyperlink" Target="\stocks\quotes\LM" TargetMode="External"/><Relationship Id="rId455" Type="http://schemas.openxmlformats.org/officeDocument/2006/relationships/hyperlink" Target="\stocks\quotes\DKS" TargetMode="External"/><Relationship Id="rId497" Type="http://schemas.openxmlformats.org/officeDocument/2006/relationships/hyperlink" Target="\stocks\quotes\GPOR" TargetMode="External"/><Relationship Id="rId12" Type="http://schemas.openxmlformats.org/officeDocument/2006/relationships/hyperlink" Target="\stocks\quotes\LLY" TargetMode="External"/><Relationship Id="rId108" Type="http://schemas.openxmlformats.org/officeDocument/2006/relationships/hyperlink" Target="\stocks\quotes\GOLD" TargetMode="External"/><Relationship Id="rId315" Type="http://schemas.openxmlformats.org/officeDocument/2006/relationships/hyperlink" Target="\stocks\quotes\AMRS" TargetMode="External"/><Relationship Id="rId357" Type="http://schemas.openxmlformats.org/officeDocument/2006/relationships/hyperlink" Target="\stocks\quotes\VTR" TargetMode="External"/><Relationship Id="rId54" Type="http://schemas.openxmlformats.org/officeDocument/2006/relationships/hyperlink" Target="\stocks\quotes\CAT" TargetMode="External"/><Relationship Id="rId96" Type="http://schemas.openxmlformats.org/officeDocument/2006/relationships/hyperlink" Target="\stocks\quotes\ABBV" TargetMode="External"/><Relationship Id="rId161" Type="http://schemas.openxmlformats.org/officeDocument/2006/relationships/hyperlink" Target="\stocks\quotes\UXIN" TargetMode="External"/><Relationship Id="rId217" Type="http://schemas.openxmlformats.org/officeDocument/2006/relationships/hyperlink" Target="\stocks\quotes\SRPT" TargetMode="External"/><Relationship Id="rId399" Type="http://schemas.openxmlformats.org/officeDocument/2006/relationships/hyperlink" Target="\stocks\quotes\BBT" TargetMode="External"/><Relationship Id="rId259" Type="http://schemas.openxmlformats.org/officeDocument/2006/relationships/hyperlink" Target="\stocks\quotes\TAK" TargetMode="External"/><Relationship Id="rId424" Type="http://schemas.openxmlformats.org/officeDocument/2006/relationships/hyperlink" Target="\stocks\quotes\VNOM" TargetMode="External"/><Relationship Id="rId466" Type="http://schemas.openxmlformats.org/officeDocument/2006/relationships/hyperlink" Target="\stocks\quotes\PAGP" TargetMode="External"/><Relationship Id="rId23" Type="http://schemas.openxmlformats.org/officeDocument/2006/relationships/hyperlink" Target="\stocks\quotes\BA" TargetMode="External"/><Relationship Id="rId119" Type="http://schemas.openxmlformats.org/officeDocument/2006/relationships/hyperlink" Target="\stocks\quotes\GOOS" TargetMode="External"/><Relationship Id="rId270" Type="http://schemas.openxmlformats.org/officeDocument/2006/relationships/hyperlink" Target="\stocks\quotes\TME" TargetMode="External"/><Relationship Id="rId326" Type="http://schemas.openxmlformats.org/officeDocument/2006/relationships/hyperlink" Target="\stocks\quotes\AEM" TargetMode="External"/><Relationship Id="rId65" Type="http://schemas.openxmlformats.org/officeDocument/2006/relationships/hyperlink" Target="\stocks\quotes\CRM" TargetMode="External"/><Relationship Id="rId130" Type="http://schemas.openxmlformats.org/officeDocument/2006/relationships/hyperlink" Target="\stocks\quotes\AGN" TargetMode="External"/><Relationship Id="rId368" Type="http://schemas.openxmlformats.org/officeDocument/2006/relationships/hyperlink" Target="\stocks\quotes\CC" TargetMode="External"/><Relationship Id="rId172" Type="http://schemas.openxmlformats.org/officeDocument/2006/relationships/hyperlink" Target="\stocks\quotes\AMGN" TargetMode="External"/><Relationship Id="rId228" Type="http://schemas.openxmlformats.org/officeDocument/2006/relationships/hyperlink" Target="\stocks\quotes\MMM" TargetMode="External"/><Relationship Id="rId435" Type="http://schemas.openxmlformats.org/officeDocument/2006/relationships/hyperlink" Target="\stocks\quotes\PRTA" TargetMode="External"/><Relationship Id="rId477" Type="http://schemas.openxmlformats.org/officeDocument/2006/relationships/hyperlink" Target="\stocks\quotes\KBH" TargetMode="External"/><Relationship Id="rId281" Type="http://schemas.openxmlformats.org/officeDocument/2006/relationships/hyperlink" Target="\stocks\quotes\SN" TargetMode="External"/><Relationship Id="rId337" Type="http://schemas.openxmlformats.org/officeDocument/2006/relationships/hyperlink" Target="\stocks\quotes\EMR" TargetMode="External"/><Relationship Id="rId34" Type="http://schemas.openxmlformats.org/officeDocument/2006/relationships/hyperlink" Target="\stocks\quotes\CTL" TargetMode="External"/><Relationship Id="rId76" Type="http://schemas.openxmlformats.org/officeDocument/2006/relationships/hyperlink" Target="\stocks\quotes\V" TargetMode="External"/><Relationship Id="rId141" Type="http://schemas.openxmlformats.org/officeDocument/2006/relationships/hyperlink" Target="\stocks\quotes\ANET" TargetMode="External"/><Relationship Id="rId379" Type="http://schemas.openxmlformats.org/officeDocument/2006/relationships/hyperlink" Target="\stocks\quotes\EXEL" TargetMode="External"/><Relationship Id="rId7" Type="http://schemas.openxmlformats.org/officeDocument/2006/relationships/hyperlink" Target="\stocks\quotes\GE" TargetMode="External"/><Relationship Id="rId183" Type="http://schemas.openxmlformats.org/officeDocument/2006/relationships/hyperlink" Target="\stocks\quotes\LVS" TargetMode="External"/><Relationship Id="rId239" Type="http://schemas.openxmlformats.org/officeDocument/2006/relationships/hyperlink" Target="\stocks\quotes\SPWR" TargetMode="External"/><Relationship Id="rId390" Type="http://schemas.openxmlformats.org/officeDocument/2006/relationships/hyperlink" Target="\stocks\quotes\DNR" TargetMode="External"/><Relationship Id="rId404" Type="http://schemas.openxmlformats.org/officeDocument/2006/relationships/hyperlink" Target="\stocks\quotes\QEP" TargetMode="External"/><Relationship Id="rId446" Type="http://schemas.openxmlformats.org/officeDocument/2006/relationships/hyperlink" Target="\stocks\quotes\MBI" TargetMode="External"/><Relationship Id="rId250" Type="http://schemas.openxmlformats.org/officeDocument/2006/relationships/hyperlink" Target="\stocks\quotes\NOW" TargetMode="External"/><Relationship Id="rId292" Type="http://schemas.openxmlformats.org/officeDocument/2006/relationships/hyperlink" Target="\stocks\quotes\ESV" TargetMode="External"/><Relationship Id="rId306" Type="http://schemas.openxmlformats.org/officeDocument/2006/relationships/hyperlink" Target="\stocks\quotes\WY" TargetMode="External"/><Relationship Id="rId488" Type="http://schemas.openxmlformats.org/officeDocument/2006/relationships/hyperlink" Target="\stocks\quotes\DFS" TargetMode="External"/><Relationship Id="rId45" Type="http://schemas.openxmlformats.org/officeDocument/2006/relationships/hyperlink" Target="\stocks\quotes\AMAT" TargetMode="External"/><Relationship Id="rId87" Type="http://schemas.openxmlformats.org/officeDocument/2006/relationships/hyperlink" Target="\stocks\quotes\FDX" TargetMode="External"/><Relationship Id="rId110" Type="http://schemas.openxmlformats.org/officeDocument/2006/relationships/hyperlink" Target="\stocks\quotes\UPS" TargetMode="External"/><Relationship Id="rId348" Type="http://schemas.openxmlformats.org/officeDocument/2006/relationships/hyperlink" Target="\stocks\quotes\ALGN" TargetMode="External"/><Relationship Id="rId152" Type="http://schemas.openxmlformats.org/officeDocument/2006/relationships/hyperlink" Target="\stocks\quotes\USB" TargetMode="External"/><Relationship Id="rId194" Type="http://schemas.openxmlformats.org/officeDocument/2006/relationships/hyperlink" Target="\stocks\quotes\QHC" TargetMode="External"/><Relationship Id="rId208" Type="http://schemas.openxmlformats.org/officeDocument/2006/relationships/hyperlink" Target="\stocks\quotes\CSX" TargetMode="External"/><Relationship Id="rId415" Type="http://schemas.openxmlformats.org/officeDocument/2006/relationships/hyperlink" Target="\stocks\quotes\KNX" TargetMode="External"/><Relationship Id="rId457" Type="http://schemas.openxmlformats.org/officeDocument/2006/relationships/hyperlink" Target="\stocks\quotes\RACE" TargetMode="External"/><Relationship Id="rId261" Type="http://schemas.openxmlformats.org/officeDocument/2006/relationships/hyperlink" Target="\stocks\quotes\RTN" TargetMode="External"/><Relationship Id="rId499" Type="http://schemas.openxmlformats.org/officeDocument/2006/relationships/hyperlink" Target="\stocks\quotes\OMC" TargetMode="External"/><Relationship Id="rId14" Type="http://schemas.openxmlformats.org/officeDocument/2006/relationships/hyperlink" Target="\stocks\quotes\MSFT" TargetMode="External"/><Relationship Id="rId56" Type="http://schemas.openxmlformats.org/officeDocument/2006/relationships/hyperlink" Target="\stocks\quotes\NIO" TargetMode="External"/><Relationship Id="rId317" Type="http://schemas.openxmlformats.org/officeDocument/2006/relationships/hyperlink" Target="\stocks\quotes\ALXN" TargetMode="External"/><Relationship Id="rId359" Type="http://schemas.openxmlformats.org/officeDocument/2006/relationships/hyperlink" Target="\stocks\quotes\MDRX" TargetMode="External"/><Relationship Id="rId98" Type="http://schemas.openxmlformats.org/officeDocument/2006/relationships/hyperlink" Target="\stocks\quotes\MT" TargetMode="External"/><Relationship Id="rId121" Type="http://schemas.openxmlformats.org/officeDocument/2006/relationships/hyperlink" Target="\stocks\quotes\MGM" TargetMode="External"/><Relationship Id="rId163" Type="http://schemas.openxmlformats.org/officeDocument/2006/relationships/hyperlink" Target="\stocks\quotes\I" TargetMode="External"/><Relationship Id="rId219" Type="http://schemas.openxmlformats.org/officeDocument/2006/relationships/hyperlink" Target="\stocks\quotes\ZAYO" TargetMode="External"/><Relationship Id="rId370" Type="http://schemas.openxmlformats.org/officeDocument/2006/relationships/hyperlink" Target="\stocks\quotes\TMUS" TargetMode="External"/><Relationship Id="rId426" Type="http://schemas.openxmlformats.org/officeDocument/2006/relationships/hyperlink" Target="\stocks\quotes\NOC" TargetMode="External"/><Relationship Id="rId230" Type="http://schemas.openxmlformats.org/officeDocument/2006/relationships/hyperlink" Target="\stocks\quotes\ALLY" TargetMode="External"/><Relationship Id="rId468" Type="http://schemas.openxmlformats.org/officeDocument/2006/relationships/hyperlink" Target="\stocks\quotes\LITE" TargetMode="External"/><Relationship Id="rId25" Type="http://schemas.openxmlformats.org/officeDocument/2006/relationships/hyperlink" Target="\stocks\quotes\JD" TargetMode="External"/><Relationship Id="rId67" Type="http://schemas.openxmlformats.org/officeDocument/2006/relationships/hyperlink" Target="\stocks\quotes\BHC" TargetMode="External"/><Relationship Id="rId272" Type="http://schemas.openxmlformats.org/officeDocument/2006/relationships/hyperlink" Target="\stocks\quotes\AXP" TargetMode="External"/><Relationship Id="rId328" Type="http://schemas.openxmlformats.org/officeDocument/2006/relationships/hyperlink" Target="\stocks\quotes\OPK" TargetMode="External"/><Relationship Id="rId132" Type="http://schemas.openxmlformats.org/officeDocument/2006/relationships/hyperlink" Target="\stocks\quotes\TRGP" TargetMode="External"/><Relationship Id="rId174" Type="http://schemas.openxmlformats.org/officeDocument/2006/relationships/hyperlink" Target="\stocks\quotes\AKS" TargetMode="External"/><Relationship Id="rId381" Type="http://schemas.openxmlformats.org/officeDocument/2006/relationships/hyperlink" Target="\stocks\quotes\GPRO" TargetMode="External"/><Relationship Id="rId241" Type="http://schemas.openxmlformats.org/officeDocument/2006/relationships/hyperlink" Target="\stocks\quotes\CVNA" TargetMode="External"/><Relationship Id="rId437" Type="http://schemas.openxmlformats.org/officeDocument/2006/relationships/hyperlink" Target="\stocks\quotes\OLED" TargetMode="External"/><Relationship Id="rId479" Type="http://schemas.openxmlformats.org/officeDocument/2006/relationships/hyperlink" Target="\stocks\quotes\GDDY" TargetMode="External"/><Relationship Id="rId36" Type="http://schemas.openxmlformats.org/officeDocument/2006/relationships/hyperlink" Target="\stocks\quotes\AAL" TargetMode="External"/><Relationship Id="rId283" Type="http://schemas.openxmlformats.org/officeDocument/2006/relationships/hyperlink" Target="\stocks\quotes\RF" TargetMode="External"/><Relationship Id="rId339" Type="http://schemas.openxmlformats.org/officeDocument/2006/relationships/hyperlink" Target="\stocks\quotes\TSN" TargetMode="External"/><Relationship Id="rId490" Type="http://schemas.openxmlformats.org/officeDocument/2006/relationships/hyperlink" Target="\stocks\quotes\SPG" TargetMode="External"/><Relationship Id="rId78" Type="http://schemas.openxmlformats.org/officeDocument/2006/relationships/hyperlink" Target="\stocks\quotes\ZNGA" TargetMode="External"/><Relationship Id="rId101" Type="http://schemas.openxmlformats.org/officeDocument/2006/relationships/hyperlink" Target="\stocks\quotes\TGT" TargetMode="External"/><Relationship Id="rId143" Type="http://schemas.openxmlformats.org/officeDocument/2006/relationships/hyperlink" Target="\stocks\quotes\APC" TargetMode="External"/><Relationship Id="rId185" Type="http://schemas.openxmlformats.org/officeDocument/2006/relationships/hyperlink" Target="\stocks\quotes\FTR" TargetMode="External"/><Relationship Id="rId350" Type="http://schemas.openxmlformats.org/officeDocument/2006/relationships/hyperlink" Target="\stocks\quotes\VIPS" TargetMode="External"/><Relationship Id="rId406" Type="http://schemas.openxmlformats.org/officeDocument/2006/relationships/hyperlink" Target="\stocks\quotes\ETH" TargetMode="External"/><Relationship Id="rId9" Type="http://schemas.openxmlformats.org/officeDocument/2006/relationships/hyperlink" Target="\stocks\quotes\AMZN" TargetMode="External"/><Relationship Id="rId210" Type="http://schemas.openxmlformats.org/officeDocument/2006/relationships/hyperlink" Target="\stocks\quotes\GRUB" TargetMode="External"/><Relationship Id="rId392" Type="http://schemas.openxmlformats.org/officeDocument/2006/relationships/hyperlink" Target="\stocks\quotes\DDD" TargetMode="External"/><Relationship Id="rId448" Type="http://schemas.openxmlformats.org/officeDocument/2006/relationships/hyperlink" Target="\stocks\quotes\ADI" TargetMode="External"/><Relationship Id="rId252" Type="http://schemas.openxmlformats.org/officeDocument/2006/relationships/hyperlink" Target="\stocks\quotes\GRPN" TargetMode="External"/><Relationship Id="rId294" Type="http://schemas.openxmlformats.org/officeDocument/2006/relationships/hyperlink" Target="\stocks\quotes\NTES" TargetMode="External"/><Relationship Id="rId308" Type="http://schemas.openxmlformats.org/officeDocument/2006/relationships/hyperlink" Target="\stocks\quotes\PNC" TargetMode="External"/><Relationship Id="rId47" Type="http://schemas.openxmlformats.org/officeDocument/2006/relationships/hyperlink" Target="\stocks\quotes\SBUX" TargetMode="External"/><Relationship Id="rId89" Type="http://schemas.openxmlformats.org/officeDocument/2006/relationships/hyperlink" Target="\stocks\quotes\PYPL" TargetMode="External"/><Relationship Id="rId112" Type="http://schemas.openxmlformats.org/officeDocument/2006/relationships/hyperlink" Target="\stocks\quotes\COG" TargetMode="External"/><Relationship Id="rId154" Type="http://schemas.openxmlformats.org/officeDocument/2006/relationships/hyperlink" Target="\stocks\quotes\LOW" TargetMode="External"/><Relationship Id="rId361" Type="http://schemas.openxmlformats.org/officeDocument/2006/relationships/hyperlink" Target="\stocks\quotes\CME" TargetMode="External"/><Relationship Id="rId196" Type="http://schemas.openxmlformats.org/officeDocument/2006/relationships/hyperlink" Target="\stocks\quotes\VKTX" TargetMode="External"/><Relationship Id="rId417" Type="http://schemas.openxmlformats.org/officeDocument/2006/relationships/hyperlink" Target="\stocks\quotes\JWN" TargetMode="External"/><Relationship Id="rId459" Type="http://schemas.openxmlformats.org/officeDocument/2006/relationships/hyperlink" Target="\stocks\quotes\NRG" TargetMode="External"/><Relationship Id="rId16" Type="http://schemas.openxmlformats.org/officeDocument/2006/relationships/hyperlink" Target="\stocks\quotes\INTC" TargetMode="External"/><Relationship Id="rId221" Type="http://schemas.openxmlformats.org/officeDocument/2006/relationships/hyperlink" Target="\stocks\quotes\UNIT" TargetMode="External"/><Relationship Id="rId263" Type="http://schemas.openxmlformats.org/officeDocument/2006/relationships/hyperlink" Target="\stocks\quotes\PANW" TargetMode="External"/><Relationship Id="rId319" Type="http://schemas.openxmlformats.org/officeDocument/2006/relationships/hyperlink" Target="\stocks\quotes\ZTS" TargetMode="External"/><Relationship Id="rId470" Type="http://schemas.openxmlformats.org/officeDocument/2006/relationships/hyperlink" Target="\stocks\quotes\CTXS" TargetMode="External"/><Relationship Id="rId58" Type="http://schemas.openxmlformats.org/officeDocument/2006/relationships/hyperlink" Target="\stocks\quotes\CHK" TargetMode="External"/><Relationship Id="rId123" Type="http://schemas.openxmlformats.org/officeDocument/2006/relationships/hyperlink" Target="\stocks\quotes\FIT" TargetMode="External"/><Relationship Id="rId330" Type="http://schemas.openxmlformats.org/officeDocument/2006/relationships/hyperlink" Target="\stocks\quotes\CRR" TargetMode="External"/><Relationship Id="rId165" Type="http://schemas.openxmlformats.org/officeDocument/2006/relationships/hyperlink" Target="\stocks\quotes\MRVL" TargetMode="External"/><Relationship Id="rId372" Type="http://schemas.openxmlformats.org/officeDocument/2006/relationships/hyperlink" Target="\stocks\quotes\SWK" TargetMode="External"/><Relationship Id="rId428" Type="http://schemas.openxmlformats.org/officeDocument/2006/relationships/hyperlink" Target="\stocks\quotes\OAS" TargetMode="External"/><Relationship Id="rId232" Type="http://schemas.openxmlformats.org/officeDocument/2006/relationships/hyperlink" Target="\stocks\quotes\NBEV" TargetMode="External"/><Relationship Id="rId274" Type="http://schemas.openxmlformats.org/officeDocument/2006/relationships/hyperlink" Target="\stocks\quotes\STZ" TargetMode="External"/><Relationship Id="rId481" Type="http://schemas.openxmlformats.org/officeDocument/2006/relationships/hyperlink" Target="\stocks\quotes\ULTA" TargetMode="External"/><Relationship Id="rId27" Type="http://schemas.openxmlformats.org/officeDocument/2006/relationships/hyperlink" Target="\stocks\quotes\C" TargetMode="External"/><Relationship Id="rId69" Type="http://schemas.openxmlformats.org/officeDocument/2006/relationships/hyperlink" Target="\stocks\quotes\PEP" TargetMode="External"/><Relationship Id="rId134" Type="http://schemas.openxmlformats.org/officeDocument/2006/relationships/hyperlink" Target="\stocks\quotes\CMG" TargetMode="External"/><Relationship Id="rId80" Type="http://schemas.openxmlformats.org/officeDocument/2006/relationships/hyperlink" Target="\stocks\quotes\IBM" TargetMode="External"/><Relationship Id="rId176" Type="http://schemas.openxmlformats.org/officeDocument/2006/relationships/hyperlink" Target="\stocks\quotes\BX" TargetMode="External"/><Relationship Id="rId341" Type="http://schemas.openxmlformats.org/officeDocument/2006/relationships/hyperlink" Target="\stocks\quotes\WPM" TargetMode="External"/><Relationship Id="rId383" Type="http://schemas.openxmlformats.org/officeDocument/2006/relationships/hyperlink" Target="\stocks\quotes\DAN" TargetMode="External"/><Relationship Id="rId439" Type="http://schemas.openxmlformats.org/officeDocument/2006/relationships/hyperlink" Target="\stocks\quotes\SGMS" TargetMode="External"/><Relationship Id="rId201" Type="http://schemas.openxmlformats.org/officeDocument/2006/relationships/hyperlink" Target="\stocks\quotes\KEY" TargetMode="External"/><Relationship Id="rId243" Type="http://schemas.openxmlformats.org/officeDocument/2006/relationships/hyperlink" Target="\stocks\quotes\SPOT" TargetMode="External"/><Relationship Id="rId285" Type="http://schemas.openxmlformats.org/officeDocument/2006/relationships/hyperlink" Target="\stocks\quotes\CREE" TargetMode="External"/><Relationship Id="rId450" Type="http://schemas.openxmlformats.org/officeDocument/2006/relationships/hyperlink" Target="\stocks\quotes\ETN" TargetMode="External"/><Relationship Id="rId38" Type="http://schemas.openxmlformats.org/officeDocument/2006/relationships/hyperlink" Target="\stocks\quotes\CRON" TargetMode="External"/><Relationship Id="rId103" Type="http://schemas.openxmlformats.org/officeDocument/2006/relationships/hyperlink" Target="\stocks\quotes\ORCL" TargetMode="External"/><Relationship Id="rId310" Type="http://schemas.openxmlformats.org/officeDocument/2006/relationships/hyperlink" Target="\stocks\quotes\GOGO" TargetMode="External"/><Relationship Id="rId492" Type="http://schemas.openxmlformats.org/officeDocument/2006/relationships/hyperlink" Target="\stocks\quotes\STT" TargetMode="External"/><Relationship Id="rId91" Type="http://schemas.openxmlformats.org/officeDocument/2006/relationships/hyperlink" Target="\stocks\quotes\BBBY" TargetMode="External"/><Relationship Id="rId145" Type="http://schemas.openxmlformats.org/officeDocument/2006/relationships/hyperlink" Target="\stocks\quotes\NTNX" TargetMode="External"/><Relationship Id="rId187" Type="http://schemas.openxmlformats.org/officeDocument/2006/relationships/hyperlink" Target="\stocks\quotes\LNG" TargetMode="External"/><Relationship Id="rId352" Type="http://schemas.openxmlformats.org/officeDocument/2006/relationships/hyperlink" Target="\stocks\quotes\PSX" TargetMode="External"/><Relationship Id="rId394" Type="http://schemas.openxmlformats.org/officeDocument/2006/relationships/hyperlink" Target="\stocks\quotes\RH" TargetMode="External"/><Relationship Id="rId408" Type="http://schemas.openxmlformats.org/officeDocument/2006/relationships/hyperlink" Target="\stocks\quotes\EIX" TargetMode="External"/><Relationship Id="rId212" Type="http://schemas.openxmlformats.org/officeDocument/2006/relationships/hyperlink" Target="\stocks\quotes\CHTR" TargetMode="External"/><Relationship Id="rId254" Type="http://schemas.openxmlformats.org/officeDocument/2006/relationships/hyperlink" Target="\stocks\quotes\WPX" TargetMode="External"/><Relationship Id="rId49" Type="http://schemas.openxmlformats.org/officeDocument/2006/relationships/hyperlink" Target="\stocks\quotes\ET" TargetMode="External"/><Relationship Id="rId114" Type="http://schemas.openxmlformats.org/officeDocument/2006/relationships/hyperlink" Target="\stocks\quotes\LRCX" TargetMode="External"/><Relationship Id="rId296" Type="http://schemas.openxmlformats.org/officeDocument/2006/relationships/hyperlink" Target="\stocks\quotes\YNDX" TargetMode="External"/><Relationship Id="rId461" Type="http://schemas.openxmlformats.org/officeDocument/2006/relationships/hyperlink" Target="\stocks\quotes\NGL" TargetMode="External"/><Relationship Id="rId60" Type="http://schemas.openxmlformats.org/officeDocument/2006/relationships/hyperlink" Target="\stocks\quotes\BIDU" TargetMode="External"/><Relationship Id="rId156" Type="http://schemas.openxmlformats.org/officeDocument/2006/relationships/hyperlink" Target="\stocks\quotes\TXN" TargetMode="External"/><Relationship Id="rId198" Type="http://schemas.openxmlformats.org/officeDocument/2006/relationships/hyperlink" Target="\stocks\quotes\ABT" TargetMode="External"/><Relationship Id="rId321" Type="http://schemas.openxmlformats.org/officeDocument/2006/relationships/hyperlink" Target="\stocks\quotes\SWKS" TargetMode="External"/><Relationship Id="rId363" Type="http://schemas.openxmlformats.org/officeDocument/2006/relationships/hyperlink" Target="\stocks\quotes\CPE" TargetMode="External"/><Relationship Id="rId419" Type="http://schemas.openxmlformats.org/officeDocument/2006/relationships/hyperlink" Target="\stocks\quotes\MTG" TargetMode="External"/><Relationship Id="rId223" Type="http://schemas.openxmlformats.org/officeDocument/2006/relationships/hyperlink" Target="\stocks\quotes\WBA" TargetMode="External"/><Relationship Id="rId430" Type="http://schemas.openxmlformats.org/officeDocument/2006/relationships/hyperlink" Target="\stocks\quotes\CRZO" TargetMode="External"/><Relationship Id="rId18" Type="http://schemas.openxmlformats.org/officeDocument/2006/relationships/hyperlink" Target="\stocks\quotes\VALE" TargetMode="External"/><Relationship Id="rId265" Type="http://schemas.openxmlformats.org/officeDocument/2006/relationships/hyperlink" Target="\stocks\quotes\OSTK" TargetMode="External"/><Relationship Id="rId472" Type="http://schemas.openxmlformats.org/officeDocument/2006/relationships/hyperlink" Target="\stocks\quotes\ARNC" TargetMode="External"/><Relationship Id="rId125" Type="http://schemas.openxmlformats.org/officeDocument/2006/relationships/hyperlink" Target="\stocks\quotes\DWDP" TargetMode="External"/><Relationship Id="rId167" Type="http://schemas.openxmlformats.org/officeDocument/2006/relationships/hyperlink" Target="\stocks\quotes\IMGN" TargetMode="External"/><Relationship Id="rId332" Type="http://schemas.openxmlformats.org/officeDocument/2006/relationships/hyperlink" Target="\stocks\quotes\TNDM" TargetMode="External"/><Relationship Id="rId374" Type="http://schemas.openxmlformats.org/officeDocument/2006/relationships/hyperlink" Target="\stocks\quotes\KGC" TargetMode="External"/><Relationship Id="rId71" Type="http://schemas.openxmlformats.org/officeDocument/2006/relationships/hyperlink" Target="\stocks\quotes\JNJ" TargetMode="External"/><Relationship Id="rId234" Type="http://schemas.openxmlformats.org/officeDocument/2006/relationships/hyperlink" Target="\stocks\quotes\CI" TargetMode="External"/><Relationship Id="rId2" Type="http://schemas.openxmlformats.org/officeDocument/2006/relationships/hyperlink" Target="\stocks\quotes\BAC" TargetMode="External"/><Relationship Id="rId29" Type="http://schemas.openxmlformats.org/officeDocument/2006/relationships/hyperlink" Target="\stocks\quotes\QCOM" TargetMode="External"/><Relationship Id="rId276" Type="http://schemas.openxmlformats.org/officeDocument/2006/relationships/hyperlink" Target="\stocks\quotes\STLD" TargetMode="External"/><Relationship Id="rId441" Type="http://schemas.openxmlformats.org/officeDocument/2006/relationships/hyperlink" Target="\stocks\quotes\CCJ" TargetMode="External"/><Relationship Id="rId483" Type="http://schemas.openxmlformats.org/officeDocument/2006/relationships/hyperlink" Target="\stocks\quotes\OFG" TargetMode="External"/><Relationship Id="rId40" Type="http://schemas.openxmlformats.org/officeDocument/2006/relationships/hyperlink" Target="\stocks\quotes\SNAP" TargetMode="External"/><Relationship Id="rId136" Type="http://schemas.openxmlformats.org/officeDocument/2006/relationships/hyperlink" Target="\stocks\quotes\BP" TargetMode="External"/><Relationship Id="rId178" Type="http://schemas.openxmlformats.org/officeDocument/2006/relationships/hyperlink" Target="\stocks\quotes\FSLR" TargetMode="External"/><Relationship Id="rId301" Type="http://schemas.openxmlformats.org/officeDocument/2006/relationships/hyperlink" Target="\stocks\quotes\KSS" TargetMode="External"/><Relationship Id="rId343" Type="http://schemas.openxmlformats.org/officeDocument/2006/relationships/hyperlink" Target="\stocks\quotes\MYL" TargetMode="External"/><Relationship Id="rId82" Type="http://schemas.openxmlformats.org/officeDocument/2006/relationships/hyperlink" Target="\stocks\quotes\TLRY" TargetMode="External"/><Relationship Id="rId203" Type="http://schemas.openxmlformats.org/officeDocument/2006/relationships/hyperlink" Target="\stocks\quotes\VMW" TargetMode="External"/><Relationship Id="rId385" Type="http://schemas.openxmlformats.org/officeDocument/2006/relationships/hyperlink" Target="\stocks\quotes\APA" TargetMode="External"/><Relationship Id="rId245" Type="http://schemas.openxmlformats.org/officeDocument/2006/relationships/hyperlink" Target="\stocks\quotes\CPRI" TargetMode="External"/><Relationship Id="rId287" Type="http://schemas.openxmlformats.org/officeDocument/2006/relationships/hyperlink" Target="\stocks\quotes\SCHW" TargetMode="External"/><Relationship Id="rId410" Type="http://schemas.openxmlformats.org/officeDocument/2006/relationships/hyperlink" Target="\stocks\quotes\GT" TargetMode="External"/><Relationship Id="rId452" Type="http://schemas.openxmlformats.org/officeDocument/2006/relationships/hyperlink" Target="\stocks\quotes\ARRY" TargetMode="External"/><Relationship Id="rId494" Type="http://schemas.openxmlformats.org/officeDocument/2006/relationships/hyperlink" Target="\stocks\quotes\ACN" TargetMode="External"/><Relationship Id="rId105" Type="http://schemas.openxmlformats.org/officeDocument/2006/relationships/hyperlink" Target="\stocks\quotes\IQ" TargetMode="External"/><Relationship Id="rId147" Type="http://schemas.openxmlformats.org/officeDocument/2006/relationships/hyperlink" Target="\stocks\quotes\MPC" TargetMode="External"/><Relationship Id="rId312" Type="http://schemas.openxmlformats.org/officeDocument/2006/relationships/hyperlink" Target="\stocks\quotes\EOG" TargetMode="External"/><Relationship Id="rId354" Type="http://schemas.openxmlformats.org/officeDocument/2006/relationships/hyperlink" Target="\stocks\quotes\TPX" TargetMode="External"/><Relationship Id="rId51" Type="http://schemas.openxmlformats.org/officeDocument/2006/relationships/hyperlink" Target="\stocks\quotes\HD" TargetMode="External"/><Relationship Id="rId93" Type="http://schemas.openxmlformats.org/officeDocument/2006/relationships/hyperlink" Target="\stocks\quotes\GILD" TargetMode="External"/><Relationship Id="rId189" Type="http://schemas.openxmlformats.org/officeDocument/2006/relationships/hyperlink" Target="\stocks\quotes\KMI" TargetMode="External"/><Relationship Id="rId396" Type="http://schemas.openxmlformats.org/officeDocument/2006/relationships/hyperlink" Target="\stocks\quotes\OKE" TargetMode="External"/><Relationship Id="rId214" Type="http://schemas.openxmlformats.org/officeDocument/2006/relationships/hyperlink" Target="\stocks\quotes\URI" TargetMode="External"/><Relationship Id="rId256" Type="http://schemas.openxmlformats.org/officeDocument/2006/relationships/hyperlink" Target="\stocks\quotes\BK" TargetMode="External"/><Relationship Id="rId298" Type="http://schemas.openxmlformats.org/officeDocument/2006/relationships/hyperlink" Target="\stocks\quotes\CLVS" TargetMode="External"/><Relationship Id="rId421" Type="http://schemas.openxmlformats.org/officeDocument/2006/relationships/hyperlink" Target="\stocks\quotes\CIT" TargetMode="External"/><Relationship Id="rId463" Type="http://schemas.openxmlformats.org/officeDocument/2006/relationships/hyperlink" Target="\stocks\quotes\NYCB" TargetMode="External"/><Relationship Id="rId116" Type="http://schemas.openxmlformats.org/officeDocument/2006/relationships/hyperlink" Target="\stocks\quotes\YPF" TargetMode="External"/><Relationship Id="rId158" Type="http://schemas.openxmlformats.org/officeDocument/2006/relationships/hyperlink" Target="\stocks\quotes\PAA" TargetMode="External"/><Relationship Id="rId323" Type="http://schemas.openxmlformats.org/officeDocument/2006/relationships/hyperlink" Target="\stocks\quotes\EXPE" TargetMode="External"/><Relationship Id="rId20" Type="http://schemas.openxmlformats.org/officeDocument/2006/relationships/hyperlink" Target="\stocks\quotes\JPM" TargetMode="External"/><Relationship Id="rId62" Type="http://schemas.openxmlformats.org/officeDocument/2006/relationships/hyperlink" Target="\stocks\quotes\F" TargetMode="External"/><Relationship Id="rId365" Type="http://schemas.openxmlformats.org/officeDocument/2006/relationships/hyperlink" Target="\stocks\quotes\VIAB" TargetMode="External"/><Relationship Id="rId225" Type="http://schemas.openxmlformats.org/officeDocument/2006/relationships/hyperlink" Target="\stocks\quotes\RIO" TargetMode="External"/><Relationship Id="rId267" Type="http://schemas.openxmlformats.org/officeDocument/2006/relationships/hyperlink" Target="\stocks\quotes\PRU" TargetMode="External"/><Relationship Id="rId432" Type="http://schemas.openxmlformats.org/officeDocument/2006/relationships/hyperlink" Target="\stocks\quotes\LOXO" TargetMode="External"/><Relationship Id="rId474" Type="http://schemas.openxmlformats.org/officeDocument/2006/relationships/hyperlink" Target="\stocks\quotes\MCO" TargetMode="External"/><Relationship Id="rId106" Type="http://schemas.openxmlformats.org/officeDocument/2006/relationships/hyperlink" Target="\stocks\quotes\CVX" TargetMode="External"/><Relationship Id="rId127" Type="http://schemas.openxmlformats.org/officeDocument/2006/relationships/hyperlink" Target="\stocks\quotes\MDLZ" TargetMode="External"/><Relationship Id="rId313" Type="http://schemas.openxmlformats.org/officeDocument/2006/relationships/hyperlink" Target="\stocks\quotes\TTM" TargetMode="External"/><Relationship Id="rId495" Type="http://schemas.openxmlformats.org/officeDocument/2006/relationships/hyperlink" Target="\stocks\quotes\CHRW" TargetMode="External"/><Relationship Id="rId10" Type="http://schemas.openxmlformats.org/officeDocument/2006/relationships/hyperlink" Target="\stocks\quotes\BABA" TargetMode="External"/><Relationship Id="rId31" Type="http://schemas.openxmlformats.org/officeDocument/2006/relationships/hyperlink" Target="\stocks\quotes\NWL" TargetMode="External"/><Relationship Id="rId52" Type="http://schemas.openxmlformats.org/officeDocument/2006/relationships/hyperlink" Target="\stocks\quotes\DE" TargetMode="External"/><Relationship Id="rId73" Type="http://schemas.openxmlformats.org/officeDocument/2006/relationships/hyperlink" Target="\stocks\quotes\RIG" TargetMode="External"/><Relationship Id="rId94" Type="http://schemas.openxmlformats.org/officeDocument/2006/relationships/hyperlink" Target="\stocks\quotes\NKE" TargetMode="External"/><Relationship Id="rId148" Type="http://schemas.openxmlformats.org/officeDocument/2006/relationships/hyperlink" Target="\stocks\quotes\WDC" TargetMode="External"/><Relationship Id="rId169" Type="http://schemas.openxmlformats.org/officeDocument/2006/relationships/hyperlink" Target="\stocks\quotes\CMCSA" TargetMode="External"/><Relationship Id="rId334" Type="http://schemas.openxmlformats.org/officeDocument/2006/relationships/hyperlink" Target="\stocks\quotes\BILI" TargetMode="External"/><Relationship Id="rId355" Type="http://schemas.openxmlformats.org/officeDocument/2006/relationships/hyperlink" Target="\stocks\quotes\LOGM" TargetMode="External"/><Relationship Id="rId376" Type="http://schemas.openxmlformats.org/officeDocument/2006/relationships/hyperlink" Target="\stocks\quotes\JBLU" TargetMode="External"/><Relationship Id="rId397" Type="http://schemas.openxmlformats.org/officeDocument/2006/relationships/hyperlink" Target="\stocks\quotes\ICE" TargetMode="External"/><Relationship Id="rId4" Type="http://schemas.openxmlformats.org/officeDocument/2006/relationships/hyperlink" Target="\stocks\quotes\AMD" TargetMode="External"/><Relationship Id="rId180" Type="http://schemas.openxmlformats.org/officeDocument/2006/relationships/hyperlink" Target="\stocks\quotes\COST" TargetMode="External"/><Relationship Id="rId215" Type="http://schemas.openxmlformats.org/officeDocument/2006/relationships/hyperlink" Target="\stocks\quotes\HES" TargetMode="External"/><Relationship Id="rId236" Type="http://schemas.openxmlformats.org/officeDocument/2006/relationships/hyperlink" Target="\stocks\quotes\GG" TargetMode="External"/><Relationship Id="rId257" Type="http://schemas.openxmlformats.org/officeDocument/2006/relationships/hyperlink" Target="\stocks\quotes\CYH" TargetMode="External"/><Relationship Id="rId278" Type="http://schemas.openxmlformats.org/officeDocument/2006/relationships/hyperlink" Target="\stocks\quotes\SO" TargetMode="External"/><Relationship Id="rId401" Type="http://schemas.openxmlformats.org/officeDocument/2006/relationships/hyperlink" Target="\stocks\quotes\NTR" TargetMode="External"/><Relationship Id="rId422" Type="http://schemas.openxmlformats.org/officeDocument/2006/relationships/hyperlink" Target="\stocks\quotes\SKX" TargetMode="External"/><Relationship Id="rId443" Type="http://schemas.openxmlformats.org/officeDocument/2006/relationships/hyperlink" Target="\stocks\quotes\JBL" TargetMode="External"/><Relationship Id="rId464" Type="http://schemas.openxmlformats.org/officeDocument/2006/relationships/hyperlink" Target="\stocks\quotes\CMI" TargetMode="External"/><Relationship Id="rId303" Type="http://schemas.openxmlformats.org/officeDocument/2006/relationships/hyperlink" Target="\stocks\quotes\DLTR" TargetMode="External"/><Relationship Id="rId485" Type="http://schemas.openxmlformats.org/officeDocument/2006/relationships/hyperlink" Target="\stocks\quotes\URBN" TargetMode="External"/><Relationship Id="rId42" Type="http://schemas.openxmlformats.org/officeDocument/2006/relationships/hyperlink" Target="\stocks\quotes\FCX" TargetMode="External"/><Relationship Id="rId84" Type="http://schemas.openxmlformats.org/officeDocument/2006/relationships/hyperlink" Target="\stocks\quotes\NVAX" TargetMode="External"/><Relationship Id="rId138" Type="http://schemas.openxmlformats.org/officeDocument/2006/relationships/hyperlink" Target="\stocks\quotes\EXAS" TargetMode="External"/><Relationship Id="rId345" Type="http://schemas.openxmlformats.org/officeDocument/2006/relationships/hyperlink" Target="\stocks\quotes\PXD" TargetMode="External"/><Relationship Id="rId387" Type="http://schemas.openxmlformats.org/officeDocument/2006/relationships/hyperlink" Target="\stocks\quotes\SIX" TargetMode="External"/><Relationship Id="rId191" Type="http://schemas.openxmlformats.org/officeDocument/2006/relationships/hyperlink" Target="\stocks\quotes\MRO" TargetMode="External"/><Relationship Id="rId205" Type="http://schemas.openxmlformats.org/officeDocument/2006/relationships/hyperlink" Target="\stocks\quotes\CRC" TargetMode="External"/><Relationship Id="rId247" Type="http://schemas.openxmlformats.org/officeDocument/2006/relationships/hyperlink" Target="\stocks\quotes\LUV" TargetMode="External"/><Relationship Id="rId412" Type="http://schemas.openxmlformats.org/officeDocument/2006/relationships/hyperlink" Target="\stocks\quotes\EPD" TargetMode="External"/><Relationship Id="rId107" Type="http://schemas.openxmlformats.org/officeDocument/2006/relationships/hyperlink" Target="\stocks\quotes\M" TargetMode="External"/><Relationship Id="rId289" Type="http://schemas.openxmlformats.org/officeDocument/2006/relationships/hyperlink" Target="\stocks\quotes\CF" TargetMode="External"/><Relationship Id="rId454" Type="http://schemas.openxmlformats.org/officeDocument/2006/relationships/hyperlink" Target="\stocks\quotes\NCR" TargetMode="External"/><Relationship Id="rId496" Type="http://schemas.openxmlformats.org/officeDocument/2006/relationships/hyperlink" Target="\stocks\quotes\DY" TargetMode="External"/><Relationship Id="rId11" Type="http://schemas.openxmlformats.org/officeDocument/2006/relationships/hyperlink" Target="\stocks\quotes\KO" TargetMode="External"/><Relationship Id="rId53" Type="http://schemas.openxmlformats.org/officeDocument/2006/relationships/hyperlink" Target="\stocks\quotes\PFE" TargetMode="External"/><Relationship Id="rId149" Type="http://schemas.openxmlformats.org/officeDocument/2006/relationships/hyperlink" Target="\stocks\quotes\BKNG" TargetMode="External"/><Relationship Id="rId314" Type="http://schemas.openxmlformats.org/officeDocument/2006/relationships/hyperlink" Target="\stocks\quotes\ZIOP" TargetMode="External"/><Relationship Id="rId356" Type="http://schemas.openxmlformats.org/officeDocument/2006/relationships/hyperlink" Target="\stocks\quotes\ING" TargetMode="External"/><Relationship Id="rId398" Type="http://schemas.openxmlformats.org/officeDocument/2006/relationships/hyperlink" Target="\stocks\quotes\SC" TargetMode="External"/><Relationship Id="rId95" Type="http://schemas.openxmlformats.org/officeDocument/2006/relationships/hyperlink" Target="\stocks\quotes\YELP" TargetMode="External"/><Relationship Id="rId160" Type="http://schemas.openxmlformats.org/officeDocument/2006/relationships/hyperlink" Target="\stocks\quotes\MDT" TargetMode="External"/><Relationship Id="rId216" Type="http://schemas.openxmlformats.org/officeDocument/2006/relationships/hyperlink" Target="\stocks\quotes\MHK" TargetMode="External"/><Relationship Id="rId423" Type="http://schemas.openxmlformats.org/officeDocument/2006/relationships/hyperlink" Target="\stocks\quotes\ADM" TargetMode="External"/><Relationship Id="rId258" Type="http://schemas.openxmlformats.org/officeDocument/2006/relationships/hyperlink" Target="\stocks\quotes\PVG" TargetMode="External"/><Relationship Id="rId465" Type="http://schemas.openxmlformats.org/officeDocument/2006/relationships/hyperlink" Target="\stocks\quotes\AMTD" TargetMode="External"/><Relationship Id="rId22" Type="http://schemas.openxmlformats.org/officeDocument/2006/relationships/hyperlink" Target="\stocks\quotes\BMY" TargetMode="External"/><Relationship Id="rId64" Type="http://schemas.openxmlformats.org/officeDocument/2006/relationships/hyperlink" Target="\stocks\quotes\ACB" TargetMode="External"/><Relationship Id="rId118" Type="http://schemas.openxmlformats.org/officeDocument/2006/relationships/hyperlink" Target="\stocks\quotes\CBS" TargetMode="External"/><Relationship Id="rId325" Type="http://schemas.openxmlformats.org/officeDocument/2006/relationships/hyperlink" Target="\stocks\quotes\CSIQ" TargetMode="External"/><Relationship Id="rId367" Type="http://schemas.openxmlformats.org/officeDocument/2006/relationships/hyperlink" Target="\stocks\quotes\AKAM" TargetMode="External"/><Relationship Id="rId171" Type="http://schemas.openxmlformats.org/officeDocument/2006/relationships/hyperlink" Target="\stocks\quotes\NLSN" TargetMode="External"/><Relationship Id="rId227" Type="http://schemas.openxmlformats.org/officeDocument/2006/relationships/hyperlink" Target="\stocks\quotes\S" TargetMode="External"/><Relationship Id="rId269" Type="http://schemas.openxmlformats.org/officeDocument/2006/relationships/hyperlink" Target="\stocks\quotes\ECA" TargetMode="External"/><Relationship Id="rId434" Type="http://schemas.openxmlformats.org/officeDocument/2006/relationships/hyperlink" Target="\stocks\quotes\CBOE" TargetMode="External"/><Relationship Id="rId476" Type="http://schemas.openxmlformats.org/officeDocument/2006/relationships/hyperlink" Target="\stocks\quotes\FLR" TargetMode="External"/><Relationship Id="rId33" Type="http://schemas.openxmlformats.org/officeDocument/2006/relationships/hyperlink" Target="\stocks\quotes\WMT" TargetMode="External"/><Relationship Id="rId129" Type="http://schemas.openxmlformats.org/officeDocument/2006/relationships/hyperlink" Target="\stocks\quotes\ADBE" TargetMode="External"/><Relationship Id="rId280" Type="http://schemas.openxmlformats.org/officeDocument/2006/relationships/hyperlink" Target="\stocks\quotes\VOD" TargetMode="External"/><Relationship Id="rId336" Type="http://schemas.openxmlformats.org/officeDocument/2006/relationships/hyperlink" Target="\stocks\quotes\HPQ" TargetMode="External"/><Relationship Id="rId75" Type="http://schemas.openxmlformats.org/officeDocument/2006/relationships/hyperlink" Target="\stocks\quotes\TEVA" TargetMode="External"/><Relationship Id="rId140" Type="http://schemas.openxmlformats.org/officeDocument/2006/relationships/hyperlink" Target="\stocks\quotes\DISH" TargetMode="External"/><Relationship Id="rId182" Type="http://schemas.openxmlformats.org/officeDocument/2006/relationships/hyperlink" Target="\stocks\quotes\SYF" TargetMode="External"/><Relationship Id="rId378" Type="http://schemas.openxmlformats.org/officeDocument/2006/relationships/hyperlink" Target="\stocks\quotes\ADSK" TargetMode="External"/><Relationship Id="rId403" Type="http://schemas.openxmlformats.org/officeDocument/2006/relationships/hyperlink" Target="\stocks\quotes\RDN" TargetMode="External"/><Relationship Id="rId6" Type="http://schemas.openxmlformats.org/officeDocument/2006/relationships/hyperlink" Target="\stocks\quotes\MU" TargetMode="External"/><Relationship Id="rId238" Type="http://schemas.openxmlformats.org/officeDocument/2006/relationships/hyperlink" Target="\stocks\quotes\KKR" TargetMode="External"/><Relationship Id="rId445" Type="http://schemas.openxmlformats.org/officeDocument/2006/relationships/hyperlink" Target="\stocks\quotes\FDC" TargetMode="External"/><Relationship Id="rId487" Type="http://schemas.openxmlformats.org/officeDocument/2006/relationships/hyperlink" Target="\stocks\quotes\TRUE" TargetMode="External"/><Relationship Id="rId291" Type="http://schemas.openxmlformats.org/officeDocument/2006/relationships/hyperlink" Target="\stocks\quotes\ISRG" TargetMode="External"/><Relationship Id="rId305" Type="http://schemas.openxmlformats.org/officeDocument/2006/relationships/hyperlink" Target="\stocks\quotes\XRX" TargetMode="External"/><Relationship Id="rId347" Type="http://schemas.openxmlformats.org/officeDocument/2006/relationships/hyperlink" Target="\stocks\quotes\LB" TargetMode="External"/><Relationship Id="rId44" Type="http://schemas.openxmlformats.org/officeDocument/2006/relationships/hyperlink" Target="\stocks\quotes\CVS" TargetMode="External"/><Relationship Id="rId86" Type="http://schemas.openxmlformats.org/officeDocument/2006/relationships/hyperlink" Target="\stocks\quotes\SIRI" TargetMode="External"/><Relationship Id="rId151" Type="http://schemas.openxmlformats.org/officeDocument/2006/relationships/hyperlink" Target="\stocks\quotes\UAL" TargetMode="External"/><Relationship Id="rId389" Type="http://schemas.openxmlformats.org/officeDocument/2006/relationships/hyperlink" Target="\stocks\quotes\AMN" TargetMode="External"/><Relationship Id="rId193" Type="http://schemas.openxmlformats.org/officeDocument/2006/relationships/hyperlink" Target="\stocks\quotes\CLR" TargetMode="External"/><Relationship Id="rId207" Type="http://schemas.openxmlformats.org/officeDocument/2006/relationships/hyperlink" Target="\stocks\quotes\OXY" TargetMode="External"/><Relationship Id="rId249" Type="http://schemas.openxmlformats.org/officeDocument/2006/relationships/hyperlink" Target="\stocks\quotes\W" TargetMode="External"/><Relationship Id="rId414" Type="http://schemas.openxmlformats.org/officeDocument/2006/relationships/hyperlink" Target="\stocks\quotes\RESI" TargetMode="External"/><Relationship Id="rId456" Type="http://schemas.openxmlformats.org/officeDocument/2006/relationships/hyperlink" Target="\stocks\quotes\AZO" TargetMode="External"/><Relationship Id="rId498" Type="http://schemas.openxmlformats.org/officeDocument/2006/relationships/hyperlink" Target="\stocks\quotes\AAOI" TargetMode="External"/><Relationship Id="rId13" Type="http://schemas.openxmlformats.org/officeDocument/2006/relationships/hyperlink" Target="\stocks\quotes\TSLA" TargetMode="External"/><Relationship Id="rId109" Type="http://schemas.openxmlformats.org/officeDocument/2006/relationships/hyperlink" Target="\stocks\quotes\MO" TargetMode="External"/><Relationship Id="rId260" Type="http://schemas.openxmlformats.org/officeDocument/2006/relationships/hyperlink" Target="\stocks\quotes\RDFN" TargetMode="External"/><Relationship Id="rId316" Type="http://schemas.openxmlformats.org/officeDocument/2006/relationships/hyperlink" Target="\stocks\quotes\BBY" TargetMode="External"/><Relationship Id="rId55" Type="http://schemas.openxmlformats.org/officeDocument/2006/relationships/hyperlink" Target="\stocks\quotes\CELG" TargetMode="External"/><Relationship Id="rId97" Type="http://schemas.openxmlformats.org/officeDocument/2006/relationships/hyperlink" Target="\stocks\quotes\CLF" TargetMode="External"/><Relationship Id="rId120" Type="http://schemas.openxmlformats.org/officeDocument/2006/relationships/hyperlink" Target="\stocks\quotes\NEM" TargetMode="External"/><Relationship Id="rId358" Type="http://schemas.openxmlformats.org/officeDocument/2006/relationships/hyperlink" Target="\stocks\quotes\IP" TargetMode="External"/><Relationship Id="rId162" Type="http://schemas.openxmlformats.org/officeDocument/2006/relationships/hyperlink" Target="\stocks\quotes\XLNX" TargetMode="External"/><Relationship Id="rId218" Type="http://schemas.openxmlformats.org/officeDocument/2006/relationships/hyperlink" Target="\stocks\quotes\ICPT" TargetMode="External"/><Relationship Id="rId425" Type="http://schemas.openxmlformats.org/officeDocument/2006/relationships/hyperlink" Target="\stocks\quotes\AG" TargetMode="External"/><Relationship Id="rId467" Type="http://schemas.openxmlformats.org/officeDocument/2006/relationships/hyperlink" Target="\stocks\quotes\MLCO" TargetMode="External"/><Relationship Id="rId271" Type="http://schemas.openxmlformats.org/officeDocument/2006/relationships/hyperlink" Target="\stocks\quotes\FOSL" TargetMode="External"/><Relationship Id="rId24" Type="http://schemas.openxmlformats.org/officeDocument/2006/relationships/hyperlink" Target="\stocks\quotes\PG" TargetMode="External"/><Relationship Id="rId66" Type="http://schemas.openxmlformats.org/officeDocument/2006/relationships/hyperlink" Target="\stocks\quotes\ELAN" TargetMode="External"/><Relationship Id="rId131" Type="http://schemas.openxmlformats.org/officeDocument/2006/relationships/hyperlink" Target="\stocks\quotes\AXTA" TargetMode="External"/><Relationship Id="rId327" Type="http://schemas.openxmlformats.org/officeDocument/2006/relationships/hyperlink" Target="\stocks\quotes\SU" TargetMode="External"/><Relationship Id="rId369" Type="http://schemas.openxmlformats.org/officeDocument/2006/relationships/hyperlink" Target="\stocks\quotes\TAP" TargetMode="External"/><Relationship Id="rId173" Type="http://schemas.openxmlformats.org/officeDocument/2006/relationships/hyperlink" Target="\stocks\quotes\STX" TargetMode="External"/><Relationship Id="rId229" Type="http://schemas.openxmlformats.org/officeDocument/2006/relationships/hyperlink" Target="\stocks\quotes\MET" TargetMode="External"/><Relationship Id="rId380" Type="http://schemas.openxmlformats.org/officeDocument/2006/relationships/hyperlink" Target="\stocks\quotes\RCII" TargetMode="External"/><Relationship Id="rId436" Type="http://schemas.openxmlformats.org/officeDocument/2006/relationships/hyperlink" Target="\stocks\quotes\GSK" TargetMode="External"/><Relationship Id="rId240" Type="http://schemas.openxmlformats.org/officeDocument/2006/relationships/hyperlink" Target="\stocks\quotes\DBD" TargetMode="External"/><Relationship Id="rId478" Type="http://schemas.openxmlformats.org/officeDocument/2006/relationships/hyperlink" Target="\stocks\quotes\CP" TargetMode="External"/><Relationship Id="rId35" Type="http://schemas.openxmlformats.org/officeDocument/2006/relationships/hyperlink" Target="\stocks\quotes\MRK" TargetMode="External"/><Relationship Id="rId77" Type="http://schemas.openxmlformats.org/officeDocument/2006/relationships/hyperlink" Target="\stocks\quotes\GOOG" TargetMode="External"/><Relationship Id="rId100" Type="http://schemas.openxmlformats.org/officeDocument/2006/relationships/hyperlink" Target="\stocks\quotes\IMMU" TargetMode="External"/><Relationship Id="rId282" Type="http://schemas.openxmlformats.org/officeDocument/2006/relationships/hyperlink" Target="\stocks\quotes\HOLX" TargetMode="External"/><Relationship Id="rId338" Type="http://schemas.openxmlformats.org/officeDocument/2006/relationships/hyperlink" Target="\stocks\quotes\NSC" TargetMode="External"/><Relationship Id="rId8" Type="http://schemas.openxmlformats.org/officeDocument/2006/relationships/hyperlink" Target="\stocks\quotes\NFLX" TargetMode="External"/><Relationship Id="rId142" Type="http://schemas.openxmlformats.org/officeDocument/2006/relationships/hyperlink" Target="\stocks\quotes\PYX" TargetMode="External"/><Relationship Id="rId184" Type="http://schemas.openxmlformats.org/officeDocument/2006/relationships/hyperlink" Target="\stocks\quotes\NOK" TargetMode="External"/><Relationship Id="rId391" Type="http://schemas.openxmlformats.org/officeDocument/2006/relationships/hyperlink" Target="\stocks\quotes\IR" TargetMode="External"/><Relationship Id="rId405" Type="http://schemas.openxmlformats.org/officeDocument/2006/relationships/hyperlink" Target="\stocks\quotes\HCLP" TargetMode="External"/><Relationship Id="rId447" Type="http://schemas.openxmlformats.org/officeDocument/2006/relationships/hyperlink" Target="\stocks\quotes\UFS" TargetMode="External"/><Relationship Id="rId251" Type="http://schemas.openxmlformats.org/officeDocument/2006/relationships/hyperlink" Target="\stocks\quotes\EXC" TargetMode="External"/><Relationship Id="rId489" Type="http://schemas.openxmlformats.org/officeDocument/2006/relationships/hyperlink" Target="\stocks\quotes\YETI" TargetMode="External"/><Relationship Id="rId46" Type="http://schemas.openxmlformats.org/officeDocument/2006/relationships/hyperlink" Target="\stocks\quotes\GS" TargetMode="External"/><Relationship Id="rId293" Type="http://schemas.openxmlformats.org/officeDocument/2006/relationships/hyperlink" Target="\stocks\quotes\GIS" TargetMode="External"/><Relationship Id="rId307" Type="http://schemas.openxmlformats.org/officeDocument/2006/relationships/hyperlink" Target="\stocks\quotes\GNW" TargetMode="External"/><Relationship Id="rId349" Type="http://schemas.openxmlformats.org/officeDocument/2006/relationships/hyperlink" Target="\stocks\quotes\CX" TargetMode="External"/><Relationship Id="rId88" Type="http://schemas.openxmlformats.org/officeDocument/2006/relationships/hyperlink" Target="\stocks\quotes\AMRN" TargetMode="External"/><Relationship Id="rId111" Type="http://schemas.openxmlformats.org/officeDocument/2006/relationships/hyperlink" Target="\stocks\quotes\BB" TargetMode="External"/><Relationship Id="rId153" Type="http://schemas.openxmlformats.org/officeDocument/2006/relationships/hyperlink" Target="\stocks\quotes\AXL" TargetMode="External"/><Relationship Id="rId195" Type="http://schemas.openxmlformats.org/officeDocument/2006/relationships/hyperlink" Target="\stocks\quotes\BHP" TargetMode="External"/><Relationship Id="rId209" Type="http://schemas.openxmlformats.org/officeDocument/2006/relationships/hyperlink" Target="\stocks\quotes\HIIQ" TargetMode="External"/><Relationship Id="rId360" Type="http://schemas.openxmlformats.org/officeDocument/2006/relationships/hyperlink" Target="\stocks\quotes\WB" TargetMode="External"/><Relationship Id="rId416" Type="http://schemas.openxmlformats.org/officeDocument/2006/relationships/hyperlink" Target="\stocks\quotes\BAX" TargetMode="External"/><Relationship Id="rId220" Type="http://schemas.openxmlformats.org/officeDocument/2006/relationships/hyperlink" Target="\stocks\quotes\COP" TargetMode="External"/><Relationship Id="rId458" Type="http://schemas.openxmlformats.org/officeDocument/2006/relationships/hyperlink" Target="\stocks\quotes\DELL" TargetMode="External"/><Relationship Id="rId15" Type="http://schemas.openxmlformats.org/officeDocument/2006/relationships/hyperlink" Target="\stocks\quotes\T" TargetMode="External"/><Relationship Id="rId57" Type="http://schemas.openxmlformats.org/officeDocument/2006/relationships/hyperlink" Target="\stocks\quotes\GM" TargetMode="External"/><Relationship Id="rId262" Type="http://schemas.openxmlformats.org/officeDocument/2006/relationships/hyperlink" Target="\stocks\quotes\WFT" TargetMode="External"/><Relationship Id="rId318" Type="http://schemas.openxmlformats.org/officeDocument/2006/relationships/hyperlink" Target="\stocks\quotes\CIEN" TargetMode="External"/><Relationship Id="rId99" Type="http://schemas.openxmlformats.org/officeDocument/2006/relationships/hyperlink" Target="\stocks\quotes\COTY" TargetMode="External"/><Relationship Id="rId122" Type="http://schemas.openxmlformats.org/officeDocument/2006/relationships/hyperlink" Target="\stocks\quotes\MA" TargetMode="External"/><Relationship Id="rId164" Type="http://schemas.openxmlformats.org/officeDocument/2006/relationships/hyperlink" Target="\stocks\quotes\WMB" TargetMode="External"/><Relationship Id="rId371" Type="http://schemas.openxmlformats.org/officeDocument/2006/relationships/hyperlink" Target="\stocks\quotes\KR" TargetMode="External"/><Relationship Id="rId427" Type="http://schemas.openxmlformats.org/officeDocument/2006/relationships/hyperlink" Target="\stocks\quotes\SNV" TargetMode="External"/><Relationship Id="rId469" Type="http://schemas.openxmlformats.org/officeDocument/2006/relationships/hyperlink" Target="\stocks\quotes\ENB" TargetMode="External"/><Relationship Id="rId26" Type="http://schemas.openxmlformats.org/officeDocument/2006/relationships/hyperlink" Target="\stocks\quotes\EA" TargetMode="External"/><Relationship Id="rId231" Type="http://schemas.openxmlformats.org/officeDocument/2006/relationships/hyperlink" Target="\stocks\quotes\AZN" TargetMode="External"/><Relationship Id="rId273" Type="http://schemas.openxmlformats.org/officeDocument/2006/relationships/hyperlink" Target="\stocks\quotes\BTG" TargetMode="External"/><Relationship Id="rId329" Type="http://schemas.openxmlformats.org/officeDocument/2006/relationships/hyperlink" Target="\stocks\quotes\VRTX" TargetMode="External"/><Relationship Id="rId480" Type="http://schemas.openxmlformats.org/officeDocument/2006/relationships/hyperlink" Target="\stocks\quotes\UA" TargetMode="External"/><Relationship Id="rId68" Type="http://schemas.openxmlformats.org/officeDocument/2006/relationships/hyperlink" Target="\stocks\quotes\X" TargetMode="External"/><Relationship Id="rId133" Type="http://schemas.openxmlformats.org/officeDocument/2006/relationships/hyperlink" Target="\stocks\quotes\VLO" TargetMode="External"/><Relationship Id="rId175" Type="http://schemas.openxmlformats.org/officeDocument/2006/relationships/hyperlink" Target="\stocks\quotes\NXPI" TargetMode="External"/><Relationship Id="rId340" Type="http://schemas.openxmlformats.org/officeDocument/2006/relationships/hyperlink" Target="\stocks\quotes\MNST" TargetMode="External"/><Relationship Id="rId200" Type="http://schemas.openxmlformats.org/officeDocument/2006/relationships/hyperlink" Target="\stocks\quotes\DUK" TargetMode="External"/><Relationship Id="rId382" Type="http://schemas.openxmlformats.org/officeDocument/2006/relationships/hyperlink" Target="\stocks\quotes\AFL" TargetMode="External"/><Relationship Id="rId438" Type="http://schemas.openxmlformats.org/officeDocument/2006/relationships/hyperlink" Target="\stocks\quotes\PZZA" TargetMode="External"/><Relationship Id="rId242" Type="http://schemas.openxmlformats.org/officeDocument/2006/relationships/hyperlink" Target="\stocks\quotes\TTWO" TargetMode="External"/><Relationship Id="rId284" Type="http://schemas.openxmlformats.org/officeDocument/2006/relationships/hyperlink" Target="\stocks\quotes\BIIB" TargetMode="External"/><Relationship Id="rId491" Type="http://schemas.openxmlformats.org/officeDocument/2006/relationships/hyperlink" Target="\stocks\quotes\BLK" TargetMode="External"/><Relationship Id="rId37" Type="http://schemas.openxmlformats.org/officeDocument/2006/relationships/hyperlink" Target="\stocks\quotes\XOM" TargetMode="External"/><Relationship Id="rId79" Type="http://schemas.openxmlformats.org/officeDocument/2006/relationships/hyperlink" Target="\stocks\quotes\MDR" TargetMode="External"/><Relationship Id="rId102" Type="http://schemas.openxmlformats.org/officeDocument/2006/relationships/hyperlink" Target="\stocks\quotes\DAL" TargetMode="External"/><Relationship Id="rId144" Type="http://schemas.openxmlformats.org/officeDocument/2006/relationships/hyperlink" Target="\stocks\quotes\NBR" TargetMode="External"/><Relationship Id="rId90" Type="http://schemas.openxmlformats.org/officeDocument/2006/relationships/hyperlink" Target="\stocks\quotes\CL" TargetMode="External"/><Relationship Id="rId186" Type="http://schemas.openxmlformats.org/officeDocument/2006/relationships/hyperlink" Target="\stocks\quotes\LULU" TargetMode="External"/><Relationship Id="rId351" Type="http://schemas.openxmlformats.org/officeDocument/2006/relationships/hyperlink" Target="\stocks\quotes\MDCO" TargetMode="External"/><Relationship Id="rId393" Type="http://schemas.openxmlformats.org/officeDocument/2006/relationships/hyperlink" Target="\stocks\quotes\TPR" TargetMode="External"/><Relationship Id="rId407" Type="http://schemas.openxmlformats.org/officeDocument/2006/relationships/hyperlink" Target="\stocks\quotes\CTSH" TargetMode="External"/><Relationship Id="rId449" Type="http://schemas.openxmlformats.org/officeDocument/2006/relationships/hyperlink" Target="\stocks\quotes\RIOT" TargetMode="External"/><Relationship Id="rId211" Type="http://schemas.openxmlformats.org/officeDocument/2006/relationships/hyperlink" Target="\stocks\quotes\GME" TargetMode="External"/><Relationship Id="rId253" Type="http://schemas.openxmlformats.org/officeDocument/2006/relationships/hyperlink" Target="\stocks\quotes\BLMN" TargetMode="External"/><Relationship Id="rId295" Type="http://schemas.openxmlformats.org/officeDocument/2006/relationships/hyperlink" Target="\stocks\quotes\WTW" TargetMode="External"/><Relationship Id="rId309" Type="http://schemas.openxmlformats.org/officeDocument/2006/relationships/hyperlink" Target="\stocks\quotes\ZION" TargetMode="External"/><Relationship Id="rId460" Type="http://schemas.openxmlformats.org/officeDocument/2006/relationships/hyperlink" Target="\stocks\quotes\FANG" TargetMode="External"/><Relationship Id="rId48" Type="http://schemas.openxmlformats.org/officeDocument/2006/relationships/hyperlink" Target="\stocks\quotes\MS" TargetMode="External"/><Relationship Id="rId113" Type="http://schemas.openxmlformats.org/officeDocument/2006/relationships/hyperlink" Target="\stocks\quotes\WYNN" TargetMode="External"/><Relationship Id="rId320" Type="http://schemas.openxmlformats.org/officeDocument/2006/relationships/hyperlink" Target="\stocks\quotes\MLM" TargetMode="External"/><Relationship Id="rId155" Type="http://schemas.openxmlformats.org/officeDocument/2006/relationships/hyperlink" Target="\stocks\quotes\DVN" TargetMode="External"/><Relationship Id="rId197" Type="http://schemas.openxmlformats.org/officeDocument/2006/relationships/hyperlink" Target="\stocks\quotes\ELLI" TargetMode="External"/><Relationship Id="rId362" Type="http://schemas.openxmlformats.org/officeDocument/2006/relationships/hyperlink" Target="\stocks\quotes\MAR" TargetMode="External"/><Relationship Id="rId418" Type="http://schemas.openxmlformats.org/officeDocument/2006/relationships/hyperlink" Target="\stocks\quotes\ALL" TargetMode="External"/><Relationship Id="rId222" Type="http://schemas.openxmlformats.org/officeDocument/2006/relationships/hyperlink" Target="\stocks\quotes\FEYE" TargetMode="External"/><Relationship Id="rId264" Type="http://schemas.openxmlformats.org/officeDocument/2006/relationships/hyperlink" Target="\stocks\quotes\SWN" TargetMode="External"/><Relationship Id="rId471" Type="http://schemas.openxmlformats.org/officeDocument/2006/relationships/hyperlink" Target="\stocks\quotes\NKTR" TargetMode="External"/><Relationship Id="rId17" Type="http://schemas.openxmlformats.org/officeDocument/2006/relationships/hyperlink" Target="\stocks\quotes\CSCO" TargetMode="External"/><Relationship Id="rId59" Type="http://schemas.openxmlformats.org/officeDocument/2006/relationships/hyperlink" Target="\stocks\quotes\WFC" TargetMode="External"/><Relationship Id="rId124" Type="http://schemas.openxmlformats.org/officeDocument/2006/relationships/hyperlink" Target="\stocks\quotes\AIG" TargetMode="External"/><Relationship Id="rId70" Type="http://schemas.openxmlformats.org/officeDocument/2006/relationships/hyperlink" Target="\stocks\quotes\HAL" TargetMode="External"/><Relationship Id="rId166" Type="http://schemas.openxmlformats.org/officeDocument/2006/relationships/hyperlink" Target="\stocks\quotes\BBD" TargetMode="External"/><Relationship Id="rId331" Type="http://schemas.openxmlformats.org/officeDocument/2006/relationships/hyperlink" Target="\stocks\quotes\LEN" TargetMode="External"/><Relationship Id="rId373" Type="http://schemas.openxmlformats.org/officeDocument/2006/relationships/hyperlink" Target="\stocks\quotes\REGN" TargetMode="External"/><Relationship Id="rId429" Type="http://schemas.openxmlformats.org/officeDocument/2006/relationships/hyperlink" Target="\stocks\quotes\CNQ" TargetMode="External"/><Relationship Id="rId1" Type="http://schemas.openxmlformats.org/officeDocument/2006/relationships/hyperlink" Target="\stocks\quotes\NVDA" TargetMode="External"/><Relationship Id="rId233" Type="http://schemas.openxmlformats.org/officeDocument/2006/relationships/hyperlink" Target="\stocks\quotes\DHI" TargetMode="External"/><Relationship Id="rId440" Type="http://schemas.openxmlformats.org/officeDocument/2006/relationships/hyperlink" Target="\stocks\quotes\ASND" TargetMode="External"/><Relationship Id="rId28" Type="http://schemas.openxmlformats.org/officeDocument/2006/relationships/hyperlink" Target="\stocks\quotes\DIS" TargetMode="External"/><Relationship Id="rId275" Type="http://schemas.openxmlformats.org/officeDocument/2006/relationships/hyperlink" Target="\stocks\quotes\CYBR" TargetMode="External"/><Relationship Id="rId300" Type="http://schemas.openxmlformats.org/officeDocument/2006/relationships/hyperlink" Target="\stocks\quotes\FGEN" TargetMode="External"/><Relationship Id="rId482" Type="http://schemas.openxmlformats.org/officeDocument/2006/relationships/hyperlink" Target="\stocks\quotes\RCL" TargetMode="External"/><Relationship Id="rId81" Type="http://schemas.openxmlformats.org/officeDocument/2006/relationships/hyperlink" Target="\stocks\quotes\MCD" TargetMode="External"/><Relationship Id="rId135" Type="http://schemas.openxmlformats.org/officeDocument/2006/relationships/hyperlink" Target="\stocks\quotes\PCG" TargetMode="External"/><Relationship Id="rId177" Type="http://schemas.openxmlformats.org/officeDocument/2006/relationships/hyperlink" Target="\stocks\quotes\UTX" TargetMode="External"/><Relationship Id="rId342" Type="http://schemas.openxmlformats.org/officeDocument/2006/relationships/hyperlink" Target="\stocks\quotes\AJRD" TargetMode="External"/><Relationship Id="rId384" Type="http://schemas.openxmlformats.org/officeDocument/2006/relationships/hyperlink" Target="\stocks\quotes\ADP" TargetMode="External"/><Relationship Id="rId202" Type="http://schemas.openxmlformats.org/officeDocument/2006/relationships/hyperlink" Target="\stocks\quotes\UNP" TargetMode="External"/><Relationship Id="rId244" Type="http://schemas.openxmlformats.org/officeDocument/2006/relationships/hyperlink" Target="\stocks\quotes\SHOP" TargetMode="External"/><Relationship Id="rId39" Type="http://schemas.openxmlformats.org/officeDocument/2006/relationships/hyperlink" Target="\stocks\quotes\PBR" TargetMode="External"/><Relationship Id="rId286" Type="http://schemas.openxmlformats.org/officeDocument/2006/relationships/hyperlink" Target="\stocks\quotes\TECK" TargetMode="External"/><Relationship Id="rId451" Type="http://schemas.openxmlformats.org/officeDocument/2006/relationships/hyperlink" Target="\stocks\quotes\WHR" TargetMode="External"/><Relationship Id="rId493" Type="http://schemas.openxmlformats.org/officeDocument/2006/relationships/hyperlink" Target="\stocks\quotes\SYY" TargetMode="External"/><Relationship Id="rId50" Type="http://schemas.openxmlformats.org/officeDocument/2006/relationships/hyperlink" Target="\stocks\quotes\CZR" TargetMode="External"/><Relationship Id="rId104" Type="http://schemas.openxmlformats.org/officeDocument/2006/relationships/hyperlink" Target="\stocks\quotes\VZ" TargetMode="External"/><Relationship Id="rId146" Type="http://schemas.openxmlformats.org/officeDocument/2006/relationships/hyperlink" Target="\stocks\quotes\FCAU" TargetMode="External"/><Relationship Id="rId188" Type="http://schemas.openxmlformats.org/officeDocument/2006/relationships/hyperlink" Target="\stocks\quotes\BKS" TargetMode="External"/><Relationship Id="rId311" Type="http://schemas.openxmlformats.org/officeDocument/2006/relationships/hyperlink" Target="\stocks\quotes\RRC" TargetMode="External"/><Relationship Id="rId353" Type="http://schemas.openxmlformats.org/officeDocument/2006/relationships/hyperlink" Target="\stocks\quotes\LKQ" TargetMode="External"/><Relationship Id="rId395" Type="http://schemas.openxmlformats.org/officeDocument/2006/relationships/hyperlink" Target="\stocks\quotes\YUM" TargetMode="External"/><Relationship Id="rId409" Type="http://schemas.openxmlformats.org/officeDocument/2006/relationships/hyperlink" Target="\stocks\quotes\KHC" TargetMode="External"/><Relationship Id="rId92" Type="http://schemas.openxmlformats.org/officeDocument/2006/relationships/hyperlink" Target="\stocks\quotes\ITUB" TargetMode="External"/><Relationship Id="rId213" Type="http://schemas.openxmlformats.org/officeDocument/2006/relationships/hyperlink" Target="\stocks\quotes\CAR" TargetMode="External"/><Relationship Id="rId420" Type="http://schemas.openxmlformats.org/officeDocument/2006/relationships/hyperlink" Target="\stocks\quotes\MTCH" TargetMode="External"/><Relationship Id="rId255" Type="http://schemas.openxmlformats.org/officeDocument/2006/relationships/hyperlink" Target="\stocks\quotes\CVE" TargetMode="External"/><Relationship Id="rId297" Type="http://schemas.openxmlformats.org/officeDocument/2006/relationships/hyperlink" Target="\stocks\quotes\INFN" TargetMode="External"/><Relationship Id="rId462" Type="http://schemas.openxmlformats.org/officeDocument/2006/relationships/hyperlink" Target="\stocks\quotes\STNG" TargetMode="External"/><Relationship Id="rId115" Type="http://schemas.openxmlformats.org/officeDocument/2006/relationships/hyperlink" Target="\stocks\quotes\AUY" TargetMode="External"/><Relationship Id="rId157" Type="http://schemas.openxmlformats.org/officeDocument/2006/relationships/hyperlink" Target="\stocks\quotes\NUE" TargetMode="External"/><Relationship Id="rId322" Type="http://schemas.openxmlformats.org/officeDocument/2006/relationships/hyperlink" Target="\stocks\quotes\TTD" TargetMode="External"/><Relationship Id="rId364" Type="http://schemas.openxmlformats.org/officeDocument/2006/relationships/hyperlink" Target="\stocks\quotes\MLNX" TargetMode="External"/><Relationship Id="rId61" Type="http://schemas.openxmlformats.org/officeDocument/2006/relationships/hyperlink" Target="\stocks\quotes\TWLO" TargetMode="External"/><Relationship Id="rId199" Type="http://schemas.openxmlformats.org/officeDocument/2006/relationships/hyperlink" Target="\stocks\quotes\NTAP" TargetMode="External"/><Relationship Id="rId19" Type="http://schemas.openxmlformats.org/officeDocument/2006/relationships/hyperlink" Target="\stocks\quotes\CGC" TargetMode="External"/><Relationship Id="rId224" Type="http://schemas.openxmlformats.org/officeDocument/2006/relationships/hyperlink" Target="\stocks\quotes\CTRP" TargetMode="External"/><Relationship Id="rId266" Type="http://schemas.openxmlformats.org/officeDocument/2006/relationships/hyperlink" Target="\stocks\quotes\SFIX" TargetMode="External"/><Relationship Id="rId431" Type="http://schemas.openxmlformats.org/officeDocument/2006/relationships/hyperlink" Target="\stocks\quotes\TAL" TargetMode="External"/><Relationship Id="rId473" Type="http://schemas.openxmlformats.org/officeDocument/2006/relationships/hyperlink" Target="\stocks\quotes\HP" TargetMode="External"/><Relationship Id="rId30" Type="http://schemas.openxmlformats.org/officeDocument/2006/relationships/hyperlink" Target="\stocks\quotes\DISCA" TargetMode="External"/><Relationship Id="rId126" Type="http://schemas.openxmlformats.org/officeDocument/2006/relationships/hyperlink" Target="\stocks\quotes\FOXA" TargetMode="External"/><Relationship Id="rId168" Type="http://schemas.openxmlformats.org/officeDocument/2006/relationships/hyperlink" Target="\stocks\quotes\UNH" TargetMode="External"/><Relationship Id="rId333" Type="http://schemas.openxmlformats.org/officeDocument/2006/relationships/hyperlink" Target="\stocks\quotes\CAG" TargetMode="External"/><Relationship Id="rId72" Type="http://schemas.openxmlformats.org/officeDocument/2006/relationships/hyperlink" Target="\stocks\quotes\MAT" TargetMode="External"/><Relationship Id="rId375" Type="http://schemas.openxmlformats.org/officeDocument/2006/relationships/hyperlink" Target="\stocks\quotes\LMT" TargetMode="External"/><Relationship Id="rId3" Type="http://schemas.openxmlformats.org/officeDocument/2006/relationships/hyperlink" Target="\stocks\quotes\AAPL" TargetMode="External"/><Relationship Id="rId235" Type="http://schemas.openxmlformats.org/officeDocument/2006/relationships/hyperlink" Target="\stocks\quotes\WDAY" TargetMode="External"/><Relationship Id="rId277" Type="http://schemas.openxmlformats.org/officeDocument/2006/relationships/hyperlink" Target="\stocks\quotes\Z" TargetMode="External"/><Relationship Id="rId400" Type="http://schemas.openxmlformats.org/officeDocument/2006/relationships/hyperlink" Target="\stocks\quotes\SGMO" TargetMode="External"/><Relationship Id="rId442" Type="http://schemas.openxmlformats.org/officeDocument/2006/relationships/hyperlink" Target="\stocks\quotes\TJX" TargetMode="External"/><Relationship Id="rId484" Type="http://schemas.openxmlformats.org/officeDocument/2006/relationships/hyperlink" Target="\stocks\quotes\QURE" TargetMode="External"/><Relationship Id="rId137" Type="http://schemas.openxmlformats.org/officeDocument/2006/relationships/hyperlink" Target="\stocks\quotes\SYMC" TargetMode="External"/><Relationship Id="rId302" Type="http://schemas.openxmlformats.org/officeDocument/2006/relationships/hyperlink" Target="\stocks\quotes\PHM" TargetMode="External"/><Relationship Id="rId344" Type="http://schemas.openxmlformats.org/officeDocument/2006/relationships/hyperlink" Target="\stocks\quotes\GLNG" TargetMode="External"/><Relationship Id="rId41" Type="http://schemas.openxmlformats.org/officeDocument/2006/relationships/hyperlink" Target="\stocks\quotes\SQ" TargetMode="External"/><Relationship Id="rId83" Type="http://schemas.openxmlformats.org/officeDocument/2006/relationships/hyperlink" Target="\stocks\quotes\GOOGL" TargetMode="External"/><Relationship Id="rId179" Type="http://schemas.openxmlformats.org/officeDocument/2006/relationships/hyperlink" Target="\stocks\quotes\AVGO" TargetMode="External"/><Relationship Id="rId386" Type="http://schemas.openxmlformats.org/officeDocument/2006/relationships/hyperlink" Target="\stocks\quotes\IRBT" TargetMode="External"/><Relationship Id="rId190" Type="http://schemas.openxmlformats.org/officeDocument/2006/relationships/hyperlink" Target="\stocks\quotes\DB" TargetMode="External"/><Relationship Id="rId204" Type="http://schemas.openxmlformats.org/officeDocument/2006/relationships/hyperlink" Target="\stocks\quotes\HSBC" TargetMode="External"/><Relationship Id="rId246" Type="http://schemas.openxmlformats.org/officeDocument/2006/relationships/hyperlink" Target="\stocks\quotes\HON" TargetMode="External"/><Relationship Id="rId288" Type="http://schemas.openxmlformats.org/officeDocument/2006/relationships/hyperlink" Target="\stocks\quotes\COF" TargetMode="External"/><Relationship Id="rId411" Type="http://schemas.openxmlformats.org/officeDocument/2006/relationships/hyperlink" Target="\stocks\quotes\CORT" TargetMode="External"/><Relationship Id="rId453" Type="http://schemas.openxmlformats.org/officeDocument/2006/relationships/hyperlink" Target="\stocks\quotes\FN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"/>
  <sheetViews>
    <sheetView workbookViewId="0">
      <selection activeCell="G11" sqref="G11"/>
    </sheetView>
  </sheetViews>
  <sheetFormatPr defaultColWidth="11" defaultRowHeight="15.75"/>
  <sheetData>
    <row r="1" spans="1:1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8">
      <c r="A2" s="3" t="s">
        <v>11</v>
      </c>
      <c r="B2" s="2" t="s">
        <v>12</v>
      </c>
      <c r="C2" s="2">
        <v>157.34</v>
      </c>
      <c r="D2" s="4">
        <v>2.81</v>
      </c>
      <c r="E2" s="5">
        <v>1.8200000000000001E-2</v>
      </c>
      <c r="F2" s="6">
        <v>525167</v>
      </c>
      <c r="G2" s="5">
        <v>0.45100000000000001</v>
      </c>
      <c r="H2" s="5">
        <v>0.54900000000000004</v>
      </c>
      <c r="I2" s="2">
        <v>0.82</v>
      </c>
      <c r="J2" s="7">
        <v>43511</v>
      </c>
      <c r="K2" s="8"/>
    </row>
    <row r="3" spans="1:11" ht="18">
      <c r="A3" s="3" t="s">
        <v>13</v>
      </c>
      <c r="B3" s="2" t="s">
        <v>14</v>
      </c>
      <c r="C3" s="2">
        <v>29.11</v>
      </c>
      <c r="D3" s="4">
        <v>0.72</v>
      </c>
      <c r="E3" s="5">
        <v>2.5399999999999999E-2</v>
      </c>
      <c r="F3" s="6">
        <v>478199</v>
      </c>
      <c r="G3" s="5">
        <v>0.38700000000000001</v>
      </c>
      <c r="H3" s="5">
        <v>0.61299999999999999</v>
      </c>
      <c r="I3" s="2">
        <v>0.63</v>
      </c>
      <c r="J3" s="7">
        <v>43511</v>
      </c>
      <c r="K3" s="8"/>
    </row>
    <row r="4" spans="1:11" ht="18">
      <c r="A4" s="3" t="s">
        <v>15</v>
      </c>
      <c r="B4" s="2" t="s">
        <v>16</v>
      </c>
      <c r="C4" s="2">
        <v>170.42</v>
      </c>
      <c r="D4" s="9">
        <v>-0.38</v>
      </c>
      <c r="E4" s="10">
        <v>-2.2000000000000001E-3</v>
      </c>
      <c r="F4" s="6">
        <v>417346</v>
      </c>
      <c r="G4" s="5">
        <v>0.434</v>
      </c>
      <c r="H4" s="5">
        <v>0.56599999999999995</v>
      </c>
      <c r="I4" s="2">
        <v>0.77</v>
      </c>
      <c r="J4" s="7">
        <v>43511</v>
      </c>
      <c r="K4" s="8"/>
    </row>
    <row r="5" spans="1:11" ht="18">
      <c r="A5" s="3" t="s">
        <v>17</v>
      </c>
      <c r="B5" s="2" t="s">
        <v>18</v>
      </c>
      <c r="C5" s="2">
        <v>23.68</v>
      </c>
      <c r="D5" s="4">
        <v>0.55000000000000004</v>
      </c>
      <c r="E5" s="5">
        <v>2.3800000000000002E-2</v>
      </c>
      <c r="F5" s="6">
        <v>338734</v>
      </c>
      <c r="G5" s="5">
        <v>0.35599999999999998</v>
      </c>
      <c r="H5" s="5">
        <v>0.64400000000000002</v>
      </c>
      <c r="I5" s="2">
        <v>0.55000000000000004</v>
      </c>
      <c r="J5" s="7">
        <v>43511</v>
      </c>
      <c r="K5" s="8"/>
    </row>
    <row r="6" spans="1:11" ht="18">
      <c r="A6" s="3" t="s">
        <v>19</v>
      </c>
      <c r="B6" s="2" t="s">
        <v>20</v>
      </c>
      <c r="C6" s="2">
        <v>162.5</v>
      </c>
      <c r="D6" s="9">
        <v>-1.45</v>
      </c>
      <c r="E6" s="10">
        <v>-8.8000000000000005E-3</v>
      </c>
      <c r="F6" s="6">
        <v>280088</v>
      </c>
      <c r="G6" s="5">
        <v>0.44900000000000001</v>
      </c>
      <c r="H6" s="5">
        <v>0.55100000000000005</v>
      </c>
      <c r="I6" s="2">
        <v>0.81</v>
      </c>
      <c r="J6" s="7">
        <v>43511</v>
      </c>
      <c r="K6" s="8"/>
    </row>
    <row r="7" spans="1:11" ht="18">
      <c r="A7" s="3" t="s">
        <v>21</v>
      </c>
      <c r="B7" s="2" t="s">
        <v>22</v>
      </c>
      <c r="C7" s="2">
        <v>41.99</v>
      </c>
      <c r="D7" s="9">
        <v>-0.24</v>
      </c>
      <c r="E7" s="10">
        <v>-5.7000000000000002E-3</v>
      </c>
      <c r="F7" s="6">
        <v>244775</v>
      </c>
      <c r="G7" s="5">
        <v>0.45</v>
      </c>
      <c r="H7" s="5">
        <v>0.55000000000000004</v>
      </c>
      <c r="I7" s="2">
        <v>0.82</v>
      </c>
      <c r="J7" s="7">
        <v>43511</v>
      </c>
      <c r="K7" s="8"/>
    </row>
    <row r="8" spans="1:11" ht="18">
      <c r="A8" s="3" t="s">
        <v>23</v>
      </c>
      <c r="B8" s="2" t="s">
        <v>24</v>
      </c>
      <c r="C8" s="2">
        <v>10.09</v>
      </c>
      <c r="D8" s="4">
        <v>0.05</v>
      </c>
      <c r="E8" s="5">
        <v>5.0000000000000001E-3</v>
      </c>
      <c r="F8" s="6">
        <v>236526</v>
      </c>
      <c r="G8" s="5">
        <v>0.497</v>
      </c>
      <c r="H8" s="5">
        <v>0.503</v>
      </c>
      <c r="I8" s="2">
        <v>0.99</v>
      </c>
      <c r="J8" s="7">
        <v>43511</v>
      </c>
      <c r="K8" s="8"/>
    </row>
    <row r="9" spans="1:11" ht="18">
      <c r="A9" s="3" t="s">
        <v>25</v>
      </c>
      <c r="B9" s="2" t="s">
        <v>26</v>
      </c>
      <c r="C9" s="2">
        <v>356.87</v>
      </c>
      <c r="D9" s="9">
        <v>-2.2000000000000002</v>
      </c>
      <c r="E9" s="10">
        <v>-6.1000000000000004E-3</v>
      </c>
      <c r="F9" s="6">
        <v>234090</v>
      </c>
      <c r="G9" s="5">
        <v>0.39300000000000002</v>
      </c>
      <c r="H9" s="5">
        <v>0.60699999999999998</v>
      </c>
      <c r="I9" s="2">
        <v>0.65</v>
      </c>
      <c r="J9" s="7">
        <v>43511</v>
      </c>
      <c r="K9" s="8"/>
    </row>
    <row r="10" spans="1:11" ht="18">
      <c r="A10" s="3" t="s">
        <v>27</v>
      </c>
      <c r="B10" s="2" t="s">
        <v>28</v>
      </c>
      <c r="C10" s="11">
        <v>1607.95</v>
      </c>
      <c r="D10" s="9">
        <v>-14.7</v>
      </c>
      <c r="E10" s="10">
        <v>-9.1000000000000004E-3</v>
      </c>
      <c r="F10" s="6">
        <v>226923</v>
      </c>
      <c r="G10" s="5">
        <v>0.44900000000000001</v>
      </c>
      <c r="H10" s="5">
        <v>0.55100000000000005</v>
      </c>
      <c r="I10" s="2">
        <v>0.81</v>
      </c>
      <c r="J10" s="7">
        <v>43511</v>
      </c>
      <c r="K10" s="8"/>
    </row>
    <row r="11" spans="1:11" ht="18">
      <c r="A11" s="3" t="s">
        <v>29</v>
      </c>
      <c r="B11" s="2" t="s">
        <v>30</v>
      </c>
      <c r="C11" s="2">
        <v>166.15</v>
      </c>
      <c r="D11" s="9">
        <v>-2.23</v>
      </c>
      <c r="E11" s="10">
        <v>-1.32E-2</v>
      </c>
      <c r="F11" s="6">
        <v>185469</v>
      </c>
      <c r="G11" s="5">
        <v>0.35299999999999998</v>
      </c>
      <c r="H11" s="5">
        <v>0.64700000000000002</v>
      </c>
      <c r="I11" s="2">
        <v>0.55000000000000004</v>
      </c>
      <c r="J11" s="7">
        <v>43511</v>
      </c>
      <c r="K11" s="8"/>
    </row>
    <row r="12" spans="1:11" ht="18">
      <c r="A12" s="3" t="s">
        <v>31</v>
      </c>
      <c r="B12" s="2" t="s">
        <v>32</v>
      </c>
      <c r="C12" s="2">
        <v>45.24</v>
      </c>
      <c r="D12" s="9">
        <v>-0.35</v>
      </c>
      <c r="E12" s="10">
        <v>-7.7000000000000002E-3</v>
      </c>
      <c r="F12" s="6">
        <v>175296</v>
      </c>
      <c r="G12" s="5">
        <v>0.22500000000000001</v>
      </c>
      <c r="H12" s="5">
        <v>0.77500000000000002</v>
      </c>
      <c r="I12" s="2">
        <v>0.28999999999999998</v>
      </c>
      <c r="J12" s="7">
        <v>43511</v>
      </c>
      <c r="K12" s="8"/>
    </row>
    <row r="13" spans="1:11" ht="18">
      <c r="A13" s="3" t="s">
        <v>33</v>
      </c>
      <c r="B13" s="2" t="s">
        <v>34</v>
      </c>
      <c r="C13" s="2">
        <v>122.48</v>
      </c>
      <c r="D13" s="4">
        <v>1.73</v>
      </c>
      <c r="E13" s="5">
        <v>1.43E-2</v>
      </c>
      <c r="F13" s="6">
        <v>173293</v>
      </c>
      <c r="G13" s="5">
        <v>0.40100000000000002</v>
      </c>
      <c r="H13" s="5">
        <v>0.59899999999999998</v>
      </c>
      <c r="I13" s="2">
        <v>0.67</v>
      </c>
      <c r="J13" s="7">
        <v>43511</v>
      </c>
      <c r="K13" s="8"/>
    </row>
    <row r="14" spans="1:11" ht="18">
      <c r="A14" s="3" t="s">
        <v>35</v>
      </c>
      <c r="B14" s="2" t="s">
        <v>36</v>
      </c>
      <c r="C14" s="2">
        <v>307.88</v>
      </c>
      <c r="D14" s="4">
        <v>4.1100000000000003</v>
      </c>
      <c r="E14" s="5">
        <v>1.35E-2</v>
      </c>
      <c r="F14" s="6">
        <v>169825</v>
      </c>
      <c r="G14" s="5">
        <v>0.54500000000000004</v>
      </c>
      <c r="H14" s="5">
        <v>0.45500000000000002</v>
      </c>
      <c r="I14" s="2">
        <v>1.2</v>
      </c>
      <c r="J14" s="7">
        <v>43511</v>
      </c>
      <c r="K14" s="8"/>
    </row>
    <row r="15" spans="1:11" ht="18">
      <c r="A15" s="3" t="s">
        <v>37</v>
      </c>
      <c r="B15" s="2" t="s">
        <v>38</v>
      </c>
      <c r="C15" s="2">
        <v>108.22</v>
      </c>
      <c r="D15" s="4">
        <v>1.32</v>
      </c>
      <c r="E15" s="5">
        <v>1.23E-2</v>
      </c>
      <c r="F15" s="6">
        <v>159144</v>
      </c>
      <c r="G15" s="5">
        <v>0.34200000000000003</v>
      </c>
      <c r="H15" s="5">
        <v>0.65800000000000003</v>
      </c>
      <c r="I15" s="2">
        <v>0.52</v>
      </c>
      <c r="J15" s="7">
        <v>43511</v>
      </c>
      <c r="K15" s="8"/>
    </row>
    <row r="16" spans="1:11" ht="18">
      <c r="A16" s="3" t="s">
        <v>39</v>
      </c>
      <c r="B16" s="2" t="s">
        <v>40</v>
      </c>
      <c r="C16" s="2">
        <v>30.47</v>
      </c>
      <c r="D16" s="4">
        <v>0.68</v>
      </c>
      <c r="E16" s="5">
        <v>2.2800000000000001E-2</v>
      </c>
      <c r="F16" s="6">
        <v>145134</v>
      </c>
      <c r="G16" s="5">
        <v>0.373</v>
      </c>
      <c r="H16" s="5">
        <v>0.627</v>
      </c>
      <c r="I16" s="2">
        <v>0.59</v>
      </c>
      <c r="J16" s="7">
        <v>43511</v>
      </c>
      <c r="K16" s="8"/>
    </row>
    <row r="17" spans="1:11" ht="18">
      <c r="A17" s="3" t="s">
        <v>41</v>
      </c>
      <c r="B17" s="2" t="s">
        <v>42</v>
      </c>
      <c r="C17" s="2">
        <v>51.66</v>
      </c>
      <c r="D17" s="4">
        <v>0.85</v>
      </c>
      <c r="E17" s="5">
        <v>1.67E-2</v>
      </c>
      <c r="F17" s="6">
        <v>141783</v>
      </c>
      <c r="G17" s="5">
        <v>0.377</v>
      </c>
      <c r="H17" s="5">
        <v>0.623</v>
      </c>
      <c r="I17" s="2">
        <v>0.61</v>
      </c>
      <c r="J17" s="7">
        <v>43511</v>
      </c>
      <c r="K17" s="8"/>
    </row>
    <row r="18" spans="1:11" ht="18">
      <c r="A18" s="3" t="s">
        <v>43</v>
      </c>
      <c r="B18" s="2" t="s">
        <v>44</v>
      </c>
      <c r="C18" s="2">
        <v>49.43</v>
      </c>
      <c r="D18" s="4">
        <v>1.03</v>
      </c>
      <c r="E18" s="5">
        <v>2.1299999999999999E-2</v>
      </c>
      <c r="F18" s="6">
        <v>122371</v>
      </c>
      <c r="G18" s="5">
        <v>0.27100000000000002</v>
      </c>
      <c r="H18" s="5">
        <v>0.72899999999999998</v>
      </c>
      <c r="I18" s="2">
        <v>0.37</v>
      </c>
      <c r="J18" s="7">
        <v>43511</v>
      </c>
      <c r="K18" s="8"/>
    </row>
    <row r="19" spans="1:11" ht="18">
      <c r="A19" s="3" t="s">
        <v>45</v>
      </c>
      <c r="B19" s="2" t="s">
        <v>46</v>
      </c>
      <c r="C19" s="2">
        <v>12.33</v>
      </c>
      <c r="D19" s="4">
        <v>0.19</v>
      </c>
      <c r="E19" s="5">
        <v>1.5699999999999999E-2</v>
      </c>
      <c r="F19" s="6">
        <v>120889</v>
      </c>
      <c r="G19" s="5">
        <v>0.65</v>
      </c>
      <c r="H19" s="5">
        <v>0.35</v>
      </c>
      <c r="I19" s="2">
        <v>1.86</v>
      </c>
      <c r="J19" s="7">
        <v>43511</v>
      </c>
      <c r="K19" s="8"/>
    </row>
    <row r="20" spans="1:11" ht="18">
      <c r="A20" s="3" t="s">
        <v>47</v>
      </c>
      <c r="B20" s="2" t="s">
        <v>48</v>
      </c>
      <c r="C20" s="2">
        <v>47.56</v>
      </c>
      <c r="D20" s="4">
        <v>1.44</v>
      </c>
      <c r="E20" s="5">
        <v>3.1199999999999999E-2</v>
      </c>
      <c r="F20" s="6">
        <v>120380</v>
      </c>
      <c r="G20" s="5">
        <v>0.36</v>
      </c>
      <c r="H20" s="5">
        <v>0.64</v>
      </c>
      <c r="I20" s="2">
        <v>0.56000000000000005</v>
      </c>
      <c r="J20" s="7">
        <v>43511</v>
      </c>
      <c r="K20" s="8"/>
    </row>
    <row r="21" spans="1:11" ht="18">
      <c r="A21" s="3" t="s">
        <v>49</v>
      </c>
      <c r="B21" s="2" t="s">
        <v>50</v>
      </c>
      <c r="C21" s="2">
        <v>105.55</v>
      </c>
      <c r="D21" s="4">
        <v>3.13</v>
      </c>
      <c r="E21" s="5">
        <v>3.0599999999999999E-2</v>
      </c>
      <c r="F21" s="6">
        <v>118136</v>
      </c>
      <c r="G21" s="5">
        <v>0.35299999999999998</v>
      </c>
      <c r="H21" s="5">
        <v>0.64700000000000002</v>
      </c>
      <c r="I21" s="2">
        <v>0.54</v>
      </c>
      <c r="J21" s="7">
        <v>43511</v>
      </c>
      <c r="K21" s="8"/>
    </row>
    <row r="22" spans="1:11" ht="18">
      <c r="A22" s="3" t="s">
        <v>51</v>
      </c>
      <c r="B22" s="2" t="s">
        <v>52</v>
      </c>
      <c r="C22" s="2">
        <v>36.58</v>
      </c>
      <c r="D22" s="4">
        <v>0.26</v>
      </c>
      <c r="E22" s="5">
        <v>7.1999999999999998E-3</v>
      </c>
      <c r="F22" s="6">
        <v>114495</v>
      </c>
      <c r="G22" s="5">
        <v>0.157</v>
      </c>
      <c r="H22" s="5">
        <v>0.84299999999999997</v>
      </c>
      <c r="I22" s="2">
        <v>0.19</v>
      </c>
      <c r="J22" s="7">
        <v>43511</v>
      </c>
      <c r="K22" s="8"/>
    </row>
    <row r="23" spans="1:11" ht="18">
      <c r="A23" s="3" t="s">
        <v>53</v>
      </c>
      <c r="B23" s="2" t="s">
        <v>54</v>
      </c>
      <c r="C23" s="2">
        <v>51.67</v>
      </c>
      <c r="D23" s="4">
        <v>0.84</v>
      </c>
      <c r="E23" s="5">
        <v>1.6500000000000001E-2</v>
      </c>
      <c r="F23" s="6">
        <v>110822</v>
      </c>
      <c r="G23" s="5">
        <v>0.29599999999999999</v>
      </c>
      <c r="H23" s="5">
        <v>0.70399999999999996</v>
      </c>
      <c r="I23" s="2">
        <v>0.42</v>
      </c>
      <c r="J23" s="7">
        <v>43511</v>
      </c>
      <c r="K23" s="8"/>
    </row>
    <row r="24" spans="1:11" ht="18">
      <c r="A24" s="3" t="s">
        <v>55</v>
      </c>
      <c r="B24" s="2" t="s">
        <v>56</v>
      </c>
      <c r="C24" s="2">
        <v>417.97</v>
      </c>
      <c r="D24" s="4">
        <v>8.15</v>
      </c>
      <c r="E24" s="5">
        <v>1.9900000000000001E-2</v>
      </c>
      <c r="F24" s="6">
        <v>105284</v>
      </c>
      <c r="G24" s="5">
        <v>0.36199999999999999</v>
      </c>
      <c r="H24" s="5">
        <v>0.63800000000000001</v>
      </c>
      <c r="I24" s="2">
        <v>0.56999999999999995</v>
      </c>
      <c r="J24" s="7">
        <v>43511</v>
      </c>
      <c r="K24" s="8"/>
    </row>
    <row r="25" spans="1:11" ht="18">
      <c r="A25" s="3" t="s">
        <v>57</v>
      </c>
      <c r="B25" s="2" t="s">
        <v>58</v>
      </c>
      <c r="C25" s="2">
        <v>98.48</v>
      </c>
      <c r="D25" s="4">
        <v>0.02</v>
      </c>
      <c r="E25" s="5">
        <v>2.0000000000000001E-4</v>
      </c>
      <c r="F25" s="6">
        <v>104457</v>
      </c>
      <c r="G25" s="5">
        <v>8.2000000000000003E-2</v>
      </c>
      <c r="H25" s="5">
        <v>0.91800000000000004</v>
      </c>
      <c r="I25" s="2">
        <v>0.09</v>
      </c>
      <c r="J25" s="7">
        <v>43511</v>
      </c>
      <c r="K25" s="8"/>
    </row>
    <row r="26" spans="1:11" ht="18">
      <c r="A26" s="3" t="s">
        <v>59</v>
      </c>
      <c r="B26" s="2" t="s">
        <v>60</v>
      </c>
      <c r="C26" s="2">
        <v>23.96</v>
      </c>
      <c r="D26" s="9">
        <v>-0.37</v>
      </c>
      <c r="E26" s="10">
        <v>-1.52E-2</v>
      </c>
      <c r="F26" s="6">
        <v>99174</v>
      </c>
      <c r="G26" s="5">
        <v>0.20200000000000001</v>
      </c>
      <c r="H26" s="5">
        <v>0.79800000000000004</v>
      </c>
      <c r="I26" s="2">
        <v>0.25</v>
      </c>
      <c r="J26" s="7">
        <v>43511</v>
      </c>
      <c r="K26" s="8"/>
    </row>
    <row r="27" spans="1:11" ht="18">
      <c r="A27" s="3" t="s">
        <v>61</v>
      </c>
      <c r="B27" s="2" t="s">
        <v>62</v>
      </c>
      <c r="C27" s="2">
        <v>106.84</v>
      </c>
      <c r="D27" s="4">
        <v>1.59</v>
      </c>
      <c r="E27" s="5">
        <v>1.5100000000000001E-2</v>
      </c>
      <c r="F27" s="6">
        <v>97080</v>
      </c>
      <c r="G27" s="5">
        <v>0.27300000000000002</v>
      </c>
      <c r="H27" s="5">
        <v>0.72699999999999998</v>
      </c>
      <c r="I27" s="2">
        <v>0.37</v>
      </c>
      <c r="J27" s="7">
        <v>43511</v>
      </c>
      <c r="K27" s="8"/>
    </row>
    <row r="28" spans="1:11" ht="18">
      <c r="A28" s="3" t="s">
        <v>63</v>
      </c>
      <c r="B28" s="2" t="s">
        <v>64</v>
      </c>
      <c r="C28" s="2">
        <v>64.27</v>
      </c>
      <c r="D28" s="4">
        <v>1.85</v>
      </c>
      <c r="E28" s="5">
        <v>2.9600000000000001E-2</v>
      </c>
      <c r="F28" s="6">
        <v>95038</v>
      </c>
      <c r="G28" s="5">
        <v>0.45900000000000002</v>
      </c>
      <c r="H28" s="5">
        <v>0.54100000000000004</v>
      </c>
      <c r="I28" s="2">
        <v>0.85</v>
      </c>
      <c r="J28" s="7">
        <v>43511</v>
      </c>
      <c r="K28" s="8"/>
    </row>
    <row r="29" spans="1:11" ht="18">
      <c r="A29" s="3" t="s">
        <v>65</v>
      </c>
      <c r="B29" s="2" t="s">
        <v>66</v>
      </c>
      <c r="C29" s="2">
        <v>112.59</v>
      </c>
      <c r="D29" s="4">
        <v>1.93</v>
      </c>
      <c r="E29" s="5">
        <v>1.7399999999999999E-2</v>
      </c>
      <c r="F29" s="6">
        <v>88546</v>
      </c>
      <c r="G29" s="5">
        <v>0.39500000000000002</v>
      </c>
      <c r="H29" s="5">
        <v>0.60499999999999998</v>
      </c>
      <c r="I29" s="2">
        <v>0.65</v>
      </c>
      <c r="J29" s="7">
        <v>43511</v>
      </c>
      <c r="K29" s="8"/>
    </row>
    <row r="30" spans="1:11" ht="18">
      <c r="A30" s="3" t="s">
        <v>67</v>
      </c>
      <c r="B30" s="2" t="s">
        <v>68</v>
      </c>
      <c r="C30" s="2">
        <v>51.98</v>
      </c>
      <c r="D30" s="4">
        <v>0.41</v>
      </c>
      <c r="E30" s="5">
        <v>8.0000000000000002E-3</v>
      </c>
      <c r="F30" s="6">
        <v>86099</v>
      </c>
      <c r="G30" s="5">
        <v>0.16200000000000001</v>
      </c>
      <c r="H30" s="5">
        <v>0.83799999999999997</v>
      </c>
      <c r="I30" s="2">
        <v>0.19</v>
      </c>
      <c r="J30" s="7">
        <v>43511</v>
      </c>
      <c r="K30" s="8"/>
    </row>
    <row r="31" spans="1:11" ht="18">
      <c r="A31" s="3" t="s">
        <v>69</v>
      </c>
      <c r="B31" s="2" t="s">
        <v>70</v>
      </c>
      <c r="C31" s="2">
        <v>29.3</v>
      </c>
      <c r="D31" s="4">
        <v>0.53</v>
      </c>
      <c r="E31" s="5">
        <v>1.84E-2</v>
      </c>
      <c r="F31" s="6">
        <v>85942</v>
      </c>
      <c r="G31" s="5">
        <v>0.48799999999999999</v>
      </c>
      <c r="H31" s="5">
        <v>0.51200000000000001</v>
      </c>
      <c r="I31" s="2">
        <v>0.95</v>
      </c>
      <c r="J31" s="7">
        <v>43511</v>
      </c>
      <c r="K31" s="8"/>
    </row>
    <row r="32" spans="1:11" ht="18">
      <c r="A32" s="3" t="s">
        <v>71</v>
      </c>
      <c r="B32" s="2" t="s">
        <v>72</v>
      </c>
      <c r="C32" s="2">
        <v>17.16</v>
      </c>
      <c r="D32" s="9">
        <v>-4.53</v>
      </c>
      <c r="E32" s="10">
        <v>-0.2089</v>
      </c>
      <c r="F32" s="6">
        <v>85036</v>
      </c>
      <c r="G32" s="5">
        <v>0.51800000000000002</v>
      </c>
      <c r="H32" s="5">
        <v>0.48199999999999998</v>
      </c>
      <c r="I32" s="2">
        <v>1.08</v>
      </c>
      <c r="J32" s="7">
        <v>43511</v>
      </c>
      <c r="K32" s="8"/>
    </row>
    <row r="33" spans="1:11" ht="18">
      <c r="A33" s="3" t="s">
        <v>73</v>
      </c>
      <c r="B33" s="2" t="s">
        <v>74</v>
      </c>
      <c r="C33" s="2">
        <v>31.23</v>
      </c>
      <c r="D33" s="4">
        <v>0.27</v>
      </c>
      <c r="E33" s="5">
        <v>8.6999999999999994E-3</v>
      </c>
      <c r="F33" s="6">
        <v>84018</v>
      </c>
      <c r="G33" s="5">
        <v>0.33100000000000002</v>
      </c>
      <c r="H33" s="5">
        <v>0.66900000000000004</v>
      </c>
      <c r="I33" s="2">
        <v>0.5</v>
      </c>
      <c r="J33" s="7">
        <v>43511</v>
      </c>
      <c r="K33" s="8"/>
    </row>
    <row r="34" spans="1:11" ht="18">
      <c r="A34" s="3" t="s">
        <v>75</v>
      </c>
      <c r="B34" s="2" t="s">
        <v>76</v>
      </c>
      <c r="C34" s="2">
        <v>99.99</v>
      </c>
      <c r="D34" s="4">
        <v>1.47</v>
      </c>
      <c r="E34" s="5">
        <v>1.49E-2</v>
      </c>
      <c r="F34" s="6">
        <v>82930</v>
      </c>
      <c r="G34" s="5">
        <v>0.38600000000000001</v>
      </c>
      <c r="H34" s="5">
        <v>0.61399999999999999</v>
      </c>
      <c r="I34" s="2">
        <v>0.63</v>
      </c>
      <c r="J34" s="7">
        <v>43511</v>
      </c>
      <c r="K34" s="8"/>
    </row>
    <row r="35" spans="1:11" ht="18">
      <c r="A35" s="3" t="s">
        <v>77</v>
      </c>
      <c r="B35" s="2" t="s">
        <v>78</v>
      </c>
      <c r="C35" s="2">
        <v>13.74</v>
      </c>
      <c r="D35" s="4">
        <v>0.96</v>
      </c>
      <c r="E35" s="5">
        <v>7.51E-2</v>
      </c>
      <c r="F35" s="6">
        <v>82743</v>
      </c>
      <c r="G35" s="5">
        <v>0.377</v>
      </c>
      <c r="H35" s="5">
        <v>0.623</v>
      </c>
      <c r="I35" s="2">
        <v>0.61</v>
      </c>
      <c r="J35" s="7">
        <v>43511</v>
      </c>
      <c r="K35" s="8"/>
    </row>
    <row r="36" spans="1:11" ht="18">
      <c r="A36" s="3" t="s">
        <v>79</v>
      </c>
      <c r="B36" s="2" t="s">
        <v>80</v>
      </c>
      <c r="C36" s="2">
        <v>79.81</v>
      </c>
      <c r="D36" s="4">
        <v>0.87</v>
      </c>
      <c r="E36" s="5">
        <v>1.0999999999999999E-2</v>
      </c>
      <c r="F36" s="6">
        <v>80312</v>
      </c>
      <c r="G36" s="5">
        <v>0.14499999999999999</v>
      </c>
      <c r="H36" s="5">
        <v>0.85499999999999998</v>
      </c>
      <c r="I36" s="2">
        <v>0.17</v>
      </c>
      <c r="J36" s="7">
        <v>43511</v>
      </c>
      <c r="K36" s="8"/>
    </row>
    <row r="37" spans="1:11" ht="18">
      <c r="A37" s="3" t="s">
        <v>81</v>
      </c>
      <c r="B37" s="2" t="s">
        <v>82</v>
      </c>
      <c r="C37" s="2">
        <v>35.049999999999997</v>
      </c>
      <c r="D37" s="9">
        <v>-1.06</v>
      </c>
      <c r="E37" s="10">
        <v>-2.9399999999999999E-2</v>
      </c>
      <c r="F37" s="6">
        <v>80255</v>
      </c>
      <c r="G37" s="5">
        <v>0.221</v>
      </c>
      <c r="H37" s="5">
        <v>0.77900000000000003</v>
      </c>
      <c r="I37" s="2">
        <v>0.28000000000000003</v>
      </c>
      <c r="J37" s="7">
        <v>43511</v>
      </c>
      <c r="K37" s="8"/>
    </row>
    <row r="38" spans="1:11" ht="18">
      <c r="A38" s="3" t="s">
        <v>83</v>
      </c>
      <c r="B38" s="2" t="s">
        <v>84</v>
      </c>
      <c r="C38" s="2">
        <v>77.709999999999994</v>
      </c>
      <c r="D38" s="4">
        <v>1.44</v>
      </c>
      <c r="E38" s="5">
        <v>1.89E-2</v>
      </c>
      <c r="F38" s="6">
        <v>72486</v>
      </c>
      <c r="G38" s="5">
        <v>0.27900000000000003</v>
      </c>
      <c r="H38" s="5">
        <v>0.72099999999999997</v>
      </c>
      <c r="I38" s="2">
        <v>0.39</v>
      </c>
      <c r="J38" s="7">
        <v>43511</v>
      </c>
      <c r="K38" s="8"/>
    </row>
    <row r="39" spans="1:11" ht="18">
      <c r="A39" s="3" t="s">
        <v>85</v>
      </c>
      <c r="B39" s="2" t="s">
        <v>86</v>
      </c>
      <c r="C39" s="2">
        <v>21.29</v>
      </c>
      <c r="D39" s="4">
        <v>0.47</v>
      </c>
      <c r="E39" s="5">
        <v>2.2599999999999999E-2</v>
      </c>
      <c r="F39" s="6">
        <v>70217</v>
      </c>
      <c r="G39" s="5">
        <v>0.35299999999999998</v>
      </c>
      <c r="H39" s="5">
        <v>0.64700000000000002</v>
      </c>
      <c r="I39" s="2">
        <v>0.55000000000000004</v>
      </c>
      <c r="J39" s="7">
        <v>43511</v>
      </c>
      <c r="K39" s="8"/>
    </row>
    <row r="40" spans="1:11" ht="18">
      <c r="A40" s="3" t="s">
        <v>87</v>
      </c>
      <c r="B40" s="2" t="s">
        <v>88</v>
      </c>
      <c r="C40" s="2">
        <v>16.75</v>
      </c>
      <c r="D40" s="4">
        <v>0.03</v>
      </c>
      <c r="E40" s="5">
        <v>1.8E-3</v>
      </c>
      <c r="F40" s="6">
        <v>69383</v>
      </c>
      <c r="G40" s="5">
        <v>0.47199999999999998</v>
      </c>
      <c r="H40" s="5">
        <v>0.52800000000000002</v>
      </c>
      <c r="I40" s="2">
        <v>0.89</v>
      </c>
      <c r="J40" s="7">
        <v>43511</v>
      </c>
      <c r="K40" s="8"/>
    </row>
    <row r="41" spans="1:11" ht="18">
      <c r="A41" s="3" t="s">
        <v>89</v>
      </c>
      <c r="B41" s="2" t="s">
        <v>90</v>
      </c>
      <c r="C41" s="2">
        <v>9.1199999999999992</v>
      </c>
      <c r="D41" s="9">
        <v>-7.0000000000000007E-2</v>
      </c>
      <c r="E41" s="10">
        <v>-7.6E-3</v>
      </c>
      <c r="F41" s="6">
        <v>69327</v>
      </c>
      <c r="G41" s="5">
        <v>0.27500000000000002</v>
      </c>
      <c r="H41" s="5">
        <v>0.72499999999999998</v>
      </c>
      <c r="I41" s="2">
        <v>0.38</v>
      </c>
      <c r="J41" s="7">
        <v>43511</v>
      </c>
      <c r="K41" s="8"/>
    </row>
    <row r="42" spans="1:11" ht="18">
      <c r="A42" s="3" t="s">
        <v>91</v>
      </c>
      <c r="B42" s="2" t="s">
        <v>92</v>
      </c>
      <c r="C42" s="2">
        <v>75.64</v>
      </c>
      <c r="D42" s="9">
        <v>-0.03</v>
      </c>
      <c r="E42" s="10">
        <v>-4.0000000000000002E-4</v>
      </c>
      <c r="F42" s="6">
        <v>66613</v>
      </c>
      <c r="G42" s="5">
        <v>0.28100000000000003</v>
      </c>
      <c r="H42" s="5">
        <v>0.71899999999999997</v>
      </c>
      <c r="I42" s="2">
        <v>0.39</v>
      </c>
      <c r="J42" s="7">
        <v>43511</v>
      </c>
      <c r="K42" s="8"/>
    </row>
    <row r="43" spans="1:11" ht="18">
      <c r="A43" s="3" t="s">
        <v>93</v>
      </c>
      <c r="B43" s="2" t="s">
        <v>94</v>
      </c>
      <c r="C43" s="2">
        <v>12.28</v>
      </c>
      <c r="D43" s="4">
        <v>0.12</v>
      </c>
      <c r="E43" s="5">
        <v>9.9000000000000008E-3</v>
      </c>
      <c r="F43" s="6">
        <v>65841</v>
      </c>
      <c r="G43" s="5">
        <v>0.34200000000000003</v>
      </c>
      <c r="H43" s="5">
        <v>0.65800000000000003</v>
      </c>
      <c r="I43" s="2">
        <v>0.52</v>
      </c>
      <c r="J43" s="7">
        <v>43511</v>
      </c>
      <c r="K43" s="8"/>
    </row>
    <row r="44" spans="1:11" ht="18">
      <c r="A44" s="3" t="s">
        <v>95</v>
      </c>
      <c r="B44" s="2" t="s">
        <v>96</v>
      </c>
      <c r="C44" s="2">
        <v>44.95</v>
      </c>
      <c r="D44" s="4">
        <v>0.81</v>
      </c>
      <c r="E44" s="5">
        <v>1.84E-2</v>
      </c>
      <c r="F44" s="6">
        <v>65054</v>
      </c>
      <c r="G44" s="5">
        <v>0.26700000000000002</v>
      </c>
      <c r="H44" s="5">
        <v>0.73299999999999998</v>
      </c>
      <c r="I44" s="2">
        <v>0.36</v>
      </c>
      <c r="J44" s="7">
        <v>43511</v>
      </c>
      <c r="K44" s="8"/>
    </row>
    <row r="45" spans="1:11" ht="18">
      <c r="A45" s="3" t="s">
        <v>97</v>
      </c>
      <c r="B45" s="2" t="s">
        <v>98</v>
      </c>
      <c r="C45" s="2">
        <v>69.53</v>
      </c>
      <c r="D45" s="4">
        <v>1.84</v>
      </c>
      <c r="E45" s="5">
        <v>2.7199999999999998E-2</v>
      </c>
      <c r="F45" s="6">
        <v>63915</v>
      </c>
      <c r="G45" s="5">
        <v>0.20799999999999999</v>
      </c>
      <c r="H45" s="5">
        <v>0.79200000000000004</v>
      </c>
      <c r="I45" s="2">
        <v>0.26</v>
      </c>
      <c r="J45" s="7">
        <v>43511</v>
      </c>
      <c r="K45" s="8"/>
    </row>
    <row r="46" spans="1:11" ht="18">
      <c r="A46" s="3" t="s">
        <v>99</v>
      </c>
      <c r="B46" s="2" t="s">
        <v>100</v>
      </c>
      <c r="C46" s="2">
        <v>39.1</v>
      </c>
      <c r="D46" s="9">
        <v>-1.61</v>
      </c>
      <c r="E46" s="10">
        <v>-3.95E-2</v>
      </c>
      <c r="F46" s="6">
        <v>62683</v>
      </c>
      <c r="G46" s="5">
        <v>0.45</v>
      </c>
      <c r="H46" s="5">
        <v>0.55000000000000004</v>
      </c>
      <c r="I46" s="2">
        <v>0.82</v>
      </c>
      <c r="J46" s="7">
        <v>43511</v>
      </c>
      <c r="K46" s="8"/>
    </row>
    <row r="47" spans="1:11" ht="18">
      <c r="A47" s="3" t="s">
        <v>101</v>
      </c>
      <c r="B47" s="2" t="s">
        <v>102</v>
      </c>
      <c r="C47" s="2">
        <v>198.5</v>
      </c>
      <c r="D47" s="4">
        <v>5.97</v>
      </c>
      <c r="E47" s="5">
        <v>3.1E-2</v>
      </c>
      <c r="F47" s="6">
        <v>59809</v>
      </c>
      <c r="G47" s="5">
        <v>0.47899999999999998</v>
      </c>
      <c r="H47" s="5">
        <v>0.52100000000000002</v>
      </c>
      <c r="I47" s="2">
        <v>0.92</v>
      </c>
      <c r="J47" s="7">
        <v>43511</v>
      </c>
      <c r="K47" s="8"/>
    </row>
    <row r="48" spans="1:11" ht="18">
      <c r="A48" s="3" t="s">
        <v>103</v>
      </c>
      <c r="B48" s="2" t="s">
        <v>104</v>
      </c>
      <c r="C48" s="2">
        <v>70.709999999999994</v>
      </c>
      <c r="D48" s="9">
        <v>-0.13</v>
      </c>
      <c r="E48" s="10">
        <v>-1.8E-3</v>
      </c>
      <c r="F48" s="6">
        <v>58763</v>
      </c>
      <c r="G48" s="5">
        <v>0.318</v>
      </c>
      <c r="H48" s="5">
        <v>0.68200000000000005</v>
      </c>
      <c r="I48" s="2">
        <v>0.47</v>
      </c>
      <c r="J48" s="7">
        <v>43511</v>
      </c>
      <c r="K48" s="8"/>
    </row>
    <row r="49" spans="1:11" ht="18">
      <c r="A49" s="3" t="s">
        <v>105</v>
      </c>
      <c r="B49" s="2" t="s">
        <v>106</v>
      </c>
      <c r="C49" s="2">
        <v>41.99</v>
      </c>
      <c r="D49" s="4">
        <v>1.27</v>
      </c>
      <c r="E49" s="5">
        <v>3.1199999999999999E-2</v>
      </c>
      <c r="F49" s="6">
        <v>58593</v>
      </c>
      <c r="G49" s="5">
        <v>0.45600000000000002</v>
      </c>
      <c r="H49" s="5">
        <v>0.54400000000000004</v>
      </c>
      <c r="I49" s="2">
        <v>0.84</v>
      </c>
      <c r="J49" s="7">
        <v>43511</v>
      </c>
      <c r="K49" s="8"/>
    </row>
    <row r="50" spans="1:11" ht="18">
      <c r="A50" s="3" t="s">
        <v>107</v>
      </c>
      <c r="B50" s="2" t="s">
        <v>108</v>
      </c>
      <c r="C50" s="2">
        <v>15.05</v>
      </c>
      <c r="D50" s="4">
        <v>0.04</v>
      </c>
      <c r="E50" s="5">
        <v>2.7000000000000001E-3</v>
      </c>
      <c r="F50" s="6">
        <v>58157</v>
      </c>
      <c r="G50" s="5">
        <v>0.44</v>
      </c>
      <c r="H50" s="5">
        <v>0.56000000000000005</v>
      </c>
      <c r="I50" s="2">
        <v>0.78</v>
      </c>
      <c r="J50" s="7">
        <v>43511</v>
      </c>
      <c r="K50" s="8"/>
    </row>
    <row r="51" spans="1:11" ht="18">
      <c r="A51" s="3" t="s">
        <v>109</v>
      </c>
      <c r="B51" s="2" t="s">
        <v>110</v>
      </c>
      <c r="C51" s="2">
        <v>9.15</v>
      </c>
      <c r="D51" s="9">
        <v>-0.25</v>
      </c>
      <c r="E51" s="10">
        <v>-2.6599999999999999E-2</v>
      </c>
      <c r="F51" s="6">
        <v>56632</v>
      </c>
      <c r="G51" s="5">
        <v>0.30099999999999999</v>
      </c>
      <c r="H51" s="5">
        <v>0.69899999999999995</v>
      </c>
      <c r="I51" s="2">
        <v>0.43</v>
      </c>
      <c r="J51" s="7">
        <v>43511</v>
      </c>
      <c r="K51" s="8"/>
    </row>
    <row r="52" spans="1:11" ht="18">
      <c r="A52" s="3" t="s">
        <v>111</v>
      </c>
      <c r="B52" s="2" t="s">
        <v>112</v>
      </c>
      <c r="C52" s="2">
        <v>192.39</v>
      </c>
      <c r="D52" s="4">
        <v>4.68</v>
      </c>
      <c r="E52" s="5">
        <v>2.4899999999999999E-2</v>
      </c>
      <c r="F52" s="6">
        <v>55817</v>
      </c>
      <c r="G52" s="5">
        <v>0.41699999999999998</v>
      </c>
      <c r="H52" s="5">
        <v>0.58299999999999996</v>
      </c>
      <c r="I52" s="2">
        <v>0.72</v>
      </c>
      <c r="J52" s="7">
        <v>43511</v>
      </c>
      <c r="K52" s="8"/>
    </row>
    <row r="53" spans="1:11" ht="18">
      <c r="A53" s="3" t="s">
        <v>113</v>
      </c>
      <c r="B53" s="2" t="s">
        <v>114</v>
      </c>
      <c r="C53" s="2">
        <v>158.99</v>
      </c>
      <c r="D53" s="9">
        <v>-3.43</v>
      </c>
      <c r="E53" s="10">
        <v>-2.1100000000000001E-2</v>
      </c>
      <c r="F53" s="6">
        <v>54166</v>
      </c>
      <c r="G53" s="5">
        <v>0.34699999999999998</v>
      </c>
      <c r="H53" s="5">
        <v>0.65300000000000002</v>
      </c>
      <c r="I53" s="2">
        <v>0.53</v>
      </c>
      <c r="J53" s="7">
        <v>43511</v>
      </c>
      <c r="K53" s="8"/>
    </row>
    <row r="54" spans="1:11" ht="18">
      <c r="A54" s="3" t="s">
        <v>115</v>
      </c>
      <c r="B54" s="2" t="s">
        <v>116</v>
      </c>
      <c r="C54" s="2">
        <v>42.4</v>
      </c>
      <c r="D54" s="4">
        <v>0.43</v>
      </c>
      <c r="E54" s="5">
        <v>1.0200000000000001E-2</v>
      </c>
      <c r="F54" s="6">
        <v>54116</v>
      </c>
      <c r="G54" s="5">
        <v>0.32900000000000001</v>
      </c>
      <c r="H54" s="5">
        <v>0.67100000000000004</v>
      </c>
      <c r="I54" s="2">
        <v>0.49</v>
      </c>
      <c r="J54" s="7">
        <v>43511</v>
      </c>
      <c r="K54" s="8"/>
    </row>
    <row r="55" spans="1:11" ht="18">
      <c r="A55" s="3" t="s">
        <v>117</v>
      </c>
      <c r="B55" s="2" t="s">
        <v>118</v>
      </c>
      <c r="C55" s="2">
        <v>136.19999999999999</v>
      </c>
      <c r="D55" s="4">
        <v>3.58</v>
      </c>
      <c r="E55" s="5">
        <v>2.7E-2</v>
      </c>
      <c r="F55" s="6">
        <v>52633</v>
      </c>
      <c r="G55" s="5">
        <v>0.41699999999999998</v>
      </c>
      <c r="H55" s="5">
        <v>0.58299999999999996</v>
      </c>
      <c r="I55" s="2">
        <v>0.71</v>
      </c>
      <c r="J55" s="7">
        <v>43511</v>
      </c>
      <c r="K55" s="8"/>
    </row>
    <row r="56" spans="1:11" ht="18">
      <c r="A56" s="3" t="s">
        <v>119</v>
      </c>
      <c r="B56" s="2" t="s">
        <v>120</v>
      </c>
      <c r="C56" s="2">
        <v>90.69</v>
      </c>
      <c r="D56" s="4">
        <v>0.01</v>
      </c>
      <c r="E56" s="5">
        <v>1E-4</v>
      </c>
      <c r="F56" s="6">
        <v>52482</v>
      </c>
      <c r="G56" s="5">
        <v>0.79500000000000004</v>
      </c>
      <c r="H56" s="5">
        <v>0.20499999999999999</v>
      </c>
      <c r="I56" s="2">
        <v>3.88</v>
      </c>
      <c r="J56" s="7">
        <v>43511</v>
      </c>
      <c r="K56" s="8"/>
    </row>
    <row r="57" spans="1:11" ht="18">
      <c r="A57" s="3" t="s">
        <v>121</v>
      </c>
      <c r="B57" s="2" t="s">
        <v>122</v>
      </c>
      <c r="C57" s="2">
        <v>7.41</v>
      </c>
      <c r="D57" s="9">
        <v>-7.0000000000000007E-2</v>
      </c>
      <c r="E57" s="10">
        <v>-9.4000000000000004E-3</v>
      </c>
      <c r="F57" s="6">
        <v>51371</v>
      </c>
      <c r="G57" s="5">
        <v>0.315</v>
      </c>
      <c r="H57" s="5">
        <v>0.68500000000000005</v>
      </c>
      <c r="I57" s="2">
        <v>0.46</v>
      </c>
      <c r="J57" s="7">
        <v>43511</v>
      </c>
      <c r="K57" s="8"/>
    </row>
    <row r="58" spans="1:11" ht="18">
      <c r="A58" s="3" t="s">
        <v>123</v>
      </c>
      <c r="B58" s="2" t="s">
        <v>124</v>
      </c>
      <c r="C58" s="2">
        <v>39.090000000000003</v>
      </c>
      <c r="D58" s="4">
        <v>0.2</v>
      </c>
      <c r="E58" s="5">
        <v>5.1000000000000004E-3</v>
      </c>
      <c r="F58" s="6">
        <v>51295</v>
      </c>
      <c r="G58" s="5">
        <v>0.40899999999999997</v>
      </c>
      <c r="H58" s="5">
        <v>0.59099999999999997</v>
      </c>
      <c r="I58" s="2">
        <v>0.69</v>
      </c>
      <c r="J58" s="7">
        <v>43511</v>
      </c>
      <c r="K58" s="8"/>
    </row>
    <row r="59" spans="1:11" ht="18">
      <c r="A59" s="3" t="s">
        <v>125</v>
      </c>
      <c r="B59" s="2" t="s">
        <v>126</v>
      </c>
      <c r="C59" s="2">
        <v>2.62</v>
      </c>
      <c r="D59" s="4">
        <v>0.11</v>
      </c>
      <c r="E59" s="5">
        <v>4.3799999999999999E-2</v>
      </c>
      <c r="F59" s="6">
        <v>51265</v>
      </c>
      <c r="G59" s="5">
        <v>0.16900000000000001</v>
      </c>
      <c r="H59" s="5">
        <v>0.83099999999999996</v>
      </c>
      <c r="I59" s="2">
        <v>0.2</v>
      </c>
      <c r="J59" s="7">
        <v>43511</v>
      </c>
      <c r="K59" s="8"/>
    </row>
    <row r="60" spans="1:11" ht="18">
      <c r="A60" s="3" t="s">
        <v>127</v>
      </c>
      <c r="B60" s="2" t="s">
        <v>128</v>
      </c>
      <c r="C60" s="2">
        <v>49.22</v>
      </c>
      <c r="D60" s="4">
        <v>0.7</v>
      </c>
      <c r="E60" s="5">
        <v>1.44E-2</v>
      </c>
      <c r="F60" s="6">
        <v>50038</v>
      </c>
      <c r="G60" s="5">
        <v>0.45400000000000001</v>
      </c>
      <c r="H60" s="5">
        <v>0.54600000000000004</v>
      </c>
      <c r="I60" s="2">
        <v>0.83</v>
      </c>
      <c r="J60" s="7">
        <v>43511</v>
      </c>
      <c r="K60" s="8"/>
    </row>
    <row r="61" spans="1:11" ht="18">
      <c r="A61" s="3" t="s">
        <v>129</v>
      </c>
      <c r="B61" s="2" t="s">
        <v>130</v>
      </c>
      <c r="C61" s="2">
        <v>170.06</v>
      </c>
      <c r="D61" s="9">
        <v>-4.0199999999999996</v>
      </c>
      <c r="E61" s="10">
        <v>-2.3099999999999999E-2</v>
      </c>
      <c r="F61" s="6">
        <v>49668</v>
      </c>
      <c r="G61" s="5">
        <v>0.30299999999999999</v>
      </c>
      <c r="H61" s="5">
        <v>0.69699999999999995</v>
      </c>
      <c r="I61" s="2">
        <v>0.43</v>
      </c>
      <c r="J61" s="7">
        <v>43511</v>
      </c>
      <c r="K61" s="8"/>
    </row>
    <row r="62" spans="1:11" ht="18">
      <c r="A62" s="3" t="s">
        <v>131</v>
      </c>
      <c r="B62" s="2" t="s">
        <v>132</v>
      </c>
      <c r="C62" s="2">
        <v>106.85</v>
      </c>
      <c r="D62" s="9">
        <v>-0.42</v>
      </c>
      <c r="E62" s="10">
        <v>-3.8999999999999998E-3</v>
      </c>
      <c r="F62" s="6">
        <v>47713</v>
      </c>
      <c r="G62" s="5">
        <v>0.39100000000000001</v>
      </c>
      <c r="H62" s="5">
        <v>0.60899999999999999</v>
      </c>
      <c r="I62" s="2">
        <v>0.64</v>
      </c>
      <c r="J62" s="7">
        <v>43511</v>
      </c>
      <c r="K62" s="8"/>
    </row>
    <row r="63" spans="1:11" ht="18">
      <c r="A63" s="3" t="s">
        <v>133</v>
      </c>
      <c r="B63" s="2" t="s">
        <v>134</v>
      </c>
      <c r="C63" s="2">
        <v>8.5399999999999991</v>
      </c>
      <c r="D63" s="4">
        <v>0.12</v>
      </c>
      <c r="E63" s="5">
        <v>1.43E-2</v>
      </c>
      <c r="F63" s="6">
        <v>47408</v>
      </c>
      <c r="G63" s="5">
        <v>0.36599999999999999</v>
      </c>
      <c r="H63" s="5">
        <v>0.63400000000000001</v>
      </c>
      <c r="I63" s="2">
        <v>0.57999999999999996</v>
      </c>
      <c r="J63" s="7">
        <v>43511</v>
      </c>
      <c r="K63" s="8"/>
    </row>
    <row r="64" spans="1:11" ht="18">
      <c r="A64" s="3" t="s">
        <v>135</v>
      </c>
      <c r="B64" s="2" t="s">
        <v>136</v>
      </c>
      <c r="C64" s="2">
        <v>44.6</v>
      </c>
      <c r="D64" s="9">
        <v>-0.83</v>
      </c>
      <c r="E64" s="10">
        <v>-1.83E-2</v>
      </c>
      <c r="F64" s="6">
        <v>46545</v>
      </c>
      <c r="G64" s="5">
        <v>0.374</v>
      </c>
      <c r="H64" s="5">
        <v>0.626</v>
      </c>
      <c r="I64" s="2">
        <v>0.6</v>
      </c>
      <c r="J64" s="7">
        <v>43511</v>
      </c>
      <c r="K64" s="8"/>
    </row>
    <row r="65" spans="1:11" ht="18">
      <c r="A65" s="3" t="s">
        <v>137</v>
      </c>
      <c r="B65" s="2" t="s">
        <v>138</v>
      </c>
      <c r="C65" s="2">
        <v>7.05</v>
      </c>
      <c r="D65" s="9">
        <v>-0.05</v>
      </c>
      <c r="E65" s="10">
        <v>-7.0000000000000001E-3</v>
      </c>
      <c r="F65" s="6">
        <v>46152</v>
      </c>
      <c r="G65" s="5">
        <v>0.17100000000000001</v>
      </c>
      <c r="H65" s="5">
        <v>0.82899999999999996</v>
      </c>
      <c r="I65" s="2">
        <v>0.21</v>
      </c>
      <c r="J65" s="7">
        <v>43511</v>
      </c>
      <c r="K65" s="8"/>
    </row>
    <row r="66" spans="1:11" ht="18">
      <c r="A66" s="3" t="s">
        <v>139</v>
      </c>
      <c r="B66" s="2" t="s">
        <v>140</v>
      </c>
      <c r="C66" s="2">
        <v>159.05000000000001</v>
      </c>
      <c r="D66" s="9">
        <v>-0.42</v>
      </c>
      <c r="E66" s="10">
        <v>-2.5999999999999999E-3</v>
      </c>
      <c r="F66" s="6">
        <v>45869</v>
      </c>
      <c r="G66" s="5">
        <v>0.49399999999999999</v>
      </c>
      <c r="H66" s="5">
        <v>0.50600000000000001</v>
      </c>
      <c r="I66" s="2">
        <v>0.98</v>
      </c>
      <c r="J66" s="7">
        <v>43511</v>
      </c>
      <c r="K66" s="8"/>
    </row>
    <row r="67" spans="1:11" ht="18">
      <c r="A67" s="3" t="s">
        <v>141</v>
      </c>
      <c r="B67" s="2" t="s">
        <v>142</v>
      </c>
      <c r="C67" s="2">
        <v>29.6</v>
      </c>
      <c r="D67" s="4">
        <v>0.26</v>
      </c>
      <c r="E67" s="5">
        <v>8.8999999999999999E-3</v>
      </c>
      <c r="F67" s="6">
        <v>45593</v>
      </c>
      <c r="G67" s="5">
        <v>0.498</v>
      </c>
      <c r="H67" s="5">
        <v>0.502</v>
      </c>
      <c r="I67" s="2">
        <v>0.99</v>
      </c>
      <c r="J67" s="7">
        <v>43511</v>
      </c>
      <c r="K67" s="8"/>
    </row>
    <row r="68" spans="1:11" ht="18">
      <c r="A68" s="3" t="s">
        <v>143</v>
      </c>
      <c r="B68" s="2" t="s">
        <v>144</v>
      </c>
      <c r="C68" s="2">
        <v>25.45</v>
      </c>
      <c r="D68" s="9">
        <v>-0.05</v>
      </c>
      <c r="E68" s="10">
        <v>-2E-3</v>
      </c>
      <c r="F68" s="6">
        <v>43696</v>
      </c>
      <c r="G68" s="5">
        <v>0.42099999999999999</v>
      </c>
      <c r="H68" s="5">
        <v>0.57899999999999996</v>
      </c>
      <c r="I68" s="2">
        <v>0.73</v>
      </c>
      <c r="J68" s="7">
        <v>43511</v>
      </c>
      <c r="K68" s="8"/>
    </row>
    <row r="69" spans="1:11" ht="18">
      <c r="A69" s="3" t="s">
        <v>145</v>
      </c>
      <c r="B69" s="2" t="s">
        <v>146</v>
      </c>
      <c r="C69" s="2">
        <v>22.92</v>
      </c>
      <c r="D69" s="4">
        <v>0.27</v>
      </c>
      <c r="E69" s="5">
        <v>1.1900000000000001E-2</v>
      </c>
      <c r="F69" s="6">
        <v>43500</v>
      </c>
      <c r="G69" s="5">
        <v>0.33100000000000002</v>
      </c>
      <c r="H69" s="5">
        <v>0.66900000000000004</v>
      </c>
      <c r="I69" s="2">
        <v>0.5</v>
      </c>
      <c r="J69" s="7">
        <v>43511</v>
      </c>
      <c r="K69" s="8"/>
    </row>
    <row r="70" spans="1:11" ht="18">
      <c r="A70" s="3" t="s">
        <v>147</v>
      </c>
      <c r="B70" s="2" t="s">
        <v>148</v>
      </c>
      <c r="C70" s="2">
        <v>115.91</v>
      </c>
      <c r="D70" s="4">
        <v>3.32</v>
      </c>
      <c r="E70" s="5">
        <v>2.9499999999999998E-2</v>
      </c>
      <c r="F70" s="6">
        <v>43116</v>
      </c>
      <c r="G70" s="5">
        <v>0.27900000000000003</v>
      </c>
      <c r="H70" s="5">
        <v>0.72099999999999997</v>
      </c>
      <c r="I70" s="2">
        <v>0.39</v>
      </c>
      <c r="J70" s="7">
        <v>43511</v>
      </c>
      <c r="K70" s="8"/>
    </row>
    <row r="71" spans="1:11" ht="18">
      <c r="A71" s="3" t="s">
        <v>149</v>
      </c>
      <c r="B71" s="2" t="s">
        <v>150</v>
      </c>
      <c r="C71" s="2">
        <v>31.85</v>
      </c>
      <c r="D71" s="4">
        <v>0.25</v>
      </c>
      <c r="E71" s="5">
        <v>7.9000000000000008E-3</v>
      </c>
      <c r="F71" s="6">
        <v>42505</v>
      </c>
      <c r="G71" s="5">
        <v>0.26700000000000002</v>
      </c>
      <c r="H71" s="5">
        <v>0.73299999999999998</v>
      </c>
      <c r="I71" s="2">
        <v>0.36</v>
      </c>
      <c r="J71" s="7">
        <v>43511</v>
      </c>
      <c r="K71" s="8"/>
    </row>
    <row r="72" spans="1:11" ht="18">
      <c r="A72" s="3" t="s">
        <v>151</v>
      </c>
      <c r="B72" s="2" t="s">
        <v>152</v>
      </c>
      <c r="C72" s="2">
        <v>136.38</v>
      </c>
      <c r="D72" s="4">
        <v>2.0699999999999998</v>
      </c>
      <c r="E72" s="5">
        <v>1.54E-2</v>
      </c>
      <c r="F72" s="6">
        <v>42374</v>
      </c>
      <c r="G72" s="5">
        <v>0.41499999999999998</v>
      </c>
      <c r="H72" s="5">
        <v>0.58499999999999996</v>
      </c>
      <c r="I72" s="2">
        <v>0.71</v>
      </c>
      <c r="J72" s="7">
        <v>43511</v>
      </c>
      <c r="K72" s="8"/>
    </row>
    <row r="73" spans="1:11" ht="18">
      <c r="A73" s="3" t="s">
        <v>153</v>
      </c>
      <c r="B73" s="2" t="s">
        <v>154</v>
      </c>
      <c r="C73" s="2">
        <v>13.82</v>
      </c>
      <c r="D73" s="9">
        <v>-3.09</v>
      </c>
      <c r="E73" s="10">
        <v>-0.1827</v>
      </c>
      <c r="F73" s="6">
        <v>41823</v>
      </c>
      <c r="G73" s="5">
        <v>0.76400000000000001</v>
      </c>
      <c r="H73" s="5">
        <v>0.23599999999999999</v>
      </c>
      <c r="I73" s="2">
        <v>3.24</v>
      </c>
      <c r="J73" s="7">
        <v>43511</v>
      </c>
      <c r="K73" s="8"/>
    </row>
    <row r="74" spans="1:11" ht="18">
      <c r="A74" s="3" t="s">
        <v>155</v>
      </c>
      <c r="B74" s="2" t="s">
        <v>156</v>
      </c>
      <c r="C74" s="2">
        <v>8.93</v>
      </c>
      <c r="D74" s="4">
        <v>0.39</v>
      </c>
      <c r="E74" s="5">
        <v>4.5699999999999998E-2</v>
      </c>
      <c r="F74" s="6">
        <v>41408</v>
      </c>
      <c r="G74" s="5">
        <v>0.18</v>
      </c>
      <c r="H74" s="5">
        <v>0.82</v>
      </c>
      <c r="I74" s="2">
        <v>0.22</v>
      </c>
      <c r="J74" s="7">
        <v>43511</v>
      </c>
      <c r="K74" s="8"/>
    </row>
    <row r="75" spans="1:11" ht="18">
      <c r="A75" s="3" t="s">
        <v>157</v>
      </c>
      <c r="B75" s="2" t="s">
        <v>158</v>
      </c>
      <c r="C75" s="2">
        <v>51.97</v>
      </c>
      <c r="D75" s="9">
        <v>-7.58</v>
      </c>
      <c r="E75" s="10">
        <v>-0.1273</v>
      </c>
      <c r="F75" s="6">
        <v>41361</v>
      </c>
      <c r="G75" s="5">
        <v>0.46899999999999997</v>
      </c>
      <c r="H75" s="5">
        <v>0.53100000000000003</v>
      </c>
      <c r="I75" s="2">
        <v>0.88</v>
      </c>
      <c r="J75" s="7">
        <v>43511</v>
      </c>
      <c r="K75" s="8"/>
    </row>
    <row r="76" spans="1:11" ht="18">
      <c r="A76" s="3" t="s">
        <v>159</v>
      </c>
      <c r="B76" s="2" t="s">
        <v>160</v>
      </c>
      <c r="C76" s="2">
        <v>17.98</v>
      </c>
      <c r="D76" s="4">
        <v>0.7</v>
      </c>
      <c r="E76" s="5">
        <v>4.0500000000000001E-2</v>
      </c>
      <c r="F76" s="6">
        <v>41318</v>
      </c>
      <c r="G76" s="5">
        <v>0.49299999999999999</v>
      </c>
      <c r="H76" s="5">
        <v>0.50700000000000001</v>
      </c>
      <c r="I76" s="2">
        <v>0.97</v>
      </c>
      <c r="J76" s="7">
        <v>43511</v>
      </c>
      <c r="K76" s="8"/>
    </row>
    <row r="77" spans="1:11" ht="18">
      <c r="A77" s="3" t="s">
        <v>161</v>
      </c>
      <c r="B77" s="2" t="s">
        <v>162</v>
      </c>
      <c r="C77" s="2">
        <v>144.91</v>
      </c>
      <c r="D77" s="4">
        <v>1.75</v>
      </c>
      <c r="E77" s="5">
        <v>1.2200000000000001E-2</v>
      </c>
      <c r="F77" s="6">
        <v>40643</v>
      </c>
      <c r="G77" s="5">
        <v>0.45700000000000002</v>
      </c>
      <c r="H77" s="5">
        <v>0.54300000000000004</v>
      </c>
      <c r="I77" s="2">
        <v>0.84</v>
      </c>
      <c r="J77" s="7">
        <v>43511</v>
      </c>
      <c r="K77" s="8"/>
    </row>
    <row r="78" spans="1:11" ht="18">
      <c r="A78" s="3" t="s">
        <v>163</v>
      </c>
      <c r="B78" s="2" t="s">
        <v>164</v>
      </c>
      <c r="C78" s="11">
        <v>1113.6500000000001</v>
      </c>
      <c r="D78" s="9">
        <v>-8.02</v>
      </c>
      <c r="E78" s="10">
        <v>-7.1999999999999998E-3</v>
      </c>
      <c r="F78" s="6">
        <v>40168</v>
      </c>
      <c r="G78" s="5">
        <v>0.38300000000000001</v>
      </c>
      <c r="H78" s="5">
        <v>0.61699999999999999</v>
      </c>
      <c r="I78" s="2">
        <v>0.62</v>
      </c>
      <c r="J78" s="7">
        <v>43511</v>
      </c>
      <c r="K78" s="8"/>
    </row>
    <row r="79" spans="1:11" ht="18">
      <c r="A79" s="3" t="s">
        <v>165</v>
      </c>
      <c r="B79" s="2" t="s">
        <v>166</v>
      </c>
      <c r="C79" s="2">
        <v>5.03</v>
      </c>
      <c r="D79" s="4">
        <v>0.05</v>
      </c>
      <c r="E79" s="5">
        <v>0.01</v>
      </c>
      <c r="F79" s="6">
        <v>40116</v>
      </c>
      <c r="G79" s="5">
        <v>0.55000000000000004</v>
      </c>
      <c r="H79" s="5">
        <v>0.45</v>
      </c>
      <c r="I79" s="2">
        <v>1.22</v>
      </c>
      <c r="J79" s="7">
        <v>43511</v>
      </c>
      <c r="K79" s="8"/>
    </row>
    <row r="80" spans="1:11" ht="18">
      <c r="A80" s="3" t="s">
        <v>167</v>
      </c>
      <c r="B80" s="2" t="s">
        <v>168</v>
      </c>
      <c r="C80" s="2">
        <v>7.23</v>
      </c>
      <c r="D80" s="4">
        <v>0.11</v>
      </c>
      <c r="E80" s="5">
        <v>1.54E-2</v>
      </c>
      <c r="F80" s="6">
        <v>40031</v>
      </c>
      <c r="G80" s="5">
        <v>0.75900000000000001</v>
      </c>
      <c r="H80" s="5">
        <v>0.24099999999999999</v>
      </c>
      <c r="I80" s="2">
        <v>3.15</v>
      </c>
      <c r="J80" s="7">
        <v>43511</v>
      </c>
      <c r="K80" s="8"/>
    </row>
    <row r="81" spans="1:11" ht="18">
      <c r="A81" s="3" t="s">
        <v>169</v>
      </c>
      <c r="B81" s="2" t="s">
        <v>170</v>
      </c>
      <c r="C81" s="2">
        <v>138.03</v>
      </c>
      <c r="D81" s="4">
        <v>1.55</v>
      </c>
      <c r="E81" s="5">
        <v>1.14E-2</v>
      </c>
      <c r="F81" s="6">
        <v>39705</v>
      </c>
      <c r="G81" s="5">
        <v>0.33600000000000002</v>
      </c>
      <c r="H81" s="5">
        <v>0.66400000000000003</v>
      </c>
      <c r="I81" s="2">
        <v>0.51</v>
      </c>
      <c r="J81" s="7">
        <v>43511</v>
      </c>
      <c r="K81" s="8"/>
    </row>
    <row r="82" spans="1:11" ht="18">
      <c r="A82" s="3" t="s">
        <v>171</v>
      </c>
      <c r="B82" s="2" t="s">
        <v>172</v>
      </c>
      <c r="C82" s="2">
        <v>179.97</v>
      </c>
      <c r="D82" s="4">
        <v>4.0999999999999996</v>
      </c>
      <c r="E82" s="5">
        <v>2.3300000000000001E-2</v>
      </c>
      <c r="F82" s="6">
        <v>39653</v>
      </c>
      <c r="G82" s="5">
        <v>0.30099999999999999</v>
      </c>
      <c r="H82" s="5">
        <v>0.69899999999999995</v>
      </c>
      <c r="I82" s="2">
        <v>0.43</v>
      </c>
      <c r="J82" s="7">
        <v>43511</v>
      </c>
      <c r="K82" s="8"/>
    </row>
    <row r="83" spans="1:11" ht="18">
      <c r="A83" s="3" t="s">
        <v>173</v>
      </c>
      <c r="B83" s="2" t="s">
        <v>174</v>
      </c>
      <c r="C83" s="2">
        <v>76.489999999999995</v>
      </c>
      <c r="D83" s="9">
        <v>-0.13</v>
      </c>
      <c r="E83" s="10">
        <v>-1.6999999999999999E-3</v>
      </c>
      <c r="F83" s="6">
        <v>38537</v>
      </c>
      <c r="G83" s="5">
        <v>0.33200000000000002</v>
      </c>
      <c r="H83" s="5">
        <v>0.66800000000000004</v>
      </c>
      <c r="I83" s="2">
        <v>0.5</v>
      </c>
      <c r="J83" s="7">
        <v>43511</v>
      </c>
      <c r="K83" s="8"/>
    </row>
    <row r="84" spans="1:11" ht="18">
      <c r="A84" s="3" t="s">
        <v>175</v>
      </c>
      <c r="B84" s="2" t="s">
        <v>176</v>
      </c>
      <c r="C84" s="11">
        <v>1119.6300000000001</v>
      </c>
      <c r="D84" s="9">
        <v>-9.57</v>
      </c>
      <c r="E84" s="10">
        <v>-8.5000000000000006E-3</v>
      </c>
      <c r="F84" s="6">
        <v>38296</v>
      </c>
      <c r="G84" s="5">
        <v>0.41399999999999998</v>
      </c>
      <c r="H84" s="5">
        <v>0.58599999999999997</v>
      </c>
      <c r="I84" s="2">
        <v>0.71</v>
      </c>
      <c r="J84" s="7">
        <v>43511</v>
      </c>
      <c r="K84" s="8"/>
    </row>
    <row r="85" spans="1:11" ht="18">
      <c r="A85" s="3" t="s">
        <v>177</v>
      </c>
      <c r="B85" s="2" t="s">
        <v>178</v>
      </c>
      <c r="C85" s="2">
        <v>2.13</v>
      </c>
      <c r="D85" s="9">
        <v>-7.0000000000000007E-2</v>
      </c>
      <c r="E85" s="10">
        <v>-3.1800000000000002E-2</v>
      </c>
      <c r="F85" s="6">
        <v>37364</v>
      </c>
      <c r="G85" s="5">
        <v>0.64</v>
      </c>
      <c r="H85" s="5">
        <v>0.36</v>
      </c>
      <c r="I85" s="2">
        <v>1.78</v>
      </c>
      <c r="J85" s="7">
        <v>43511</v>
      </c>
      <c r="K85" s="8"/>
    </row>
    <row r="86" spans="1:11" ht="18">
      <c r="A86" s="3" t="s">
        <v>179</v>
      </c>
      <c r="B86" s="2" t="s">
        <v>180</v>
      </c>
      <c r="C86" s="2">
        <v>52.08</v>
      </c>
      <c r="D86" s="4">
        <v>1.1100000000000001</v>
      </c>
      <c r="E86" s="5">
        <v>2.18E-2</v>
      </c>
      <c r="F86" s="6">
        <v>36817</v>
      </c>
      <c r="G86" s="5">
        <v>0.315</v>
      </c>
      <c r="H86" s="5">
        <v>0.68500000000000005</v>
      </c>
      <c r="I86" s="2">
        <v>0.46</v>
      </c>
      <c r="J86" s="7">
        <v>43511</v>
      </c>
      <c r="K86" s="8"/>
    </row>
    <row r="87" spans="1:11" ht="18">
      <c r="A87" s="3" t="s">
        <v>181</v>
      </c>
      <c r="B87" s="2" t="s">
        <v>182</v>
      </c>
      <c r="C87" s="2">
        <v>6.03</v>
      </c>
      <c r="D87" s="4">
        <v>0.11</v>
      </c>
      <c r="E87" s="5">
        <v>1.8599999999999998E-2</v>
      </c>
      <c r="F87" s="6">
        <v>36092</v>
      </c>
      <c r="G87" s="5">
        <v>0.83099999999999996</v>
      </c>
      <c r="H87" s="5">
        <v>0.16900000000000001</v>
      </c>
      <c r="I87" s="2">
        <v>4.92</v>
      </c>
      <c r="J87" s="7">
        <v>43511</v>
      </c>
      <c r="K87" s="8"/>
    </row>
    <row r="88" spans="1:11" ht="18">
      <c r="A88" s="3" t="s">
        <v>183</v>
      </c>
      <c r="B88" s="2" t="s">
        <v>184</v>
      </c>
      <c r="C88" s="2">
        <v>179.3</v>
      </c>
      <c r="D88" s="9">
        <v>-4.62</v>
      </c>
      <c r="E88" s="10">
        <v>-2.5100000000000001E-2</v>
      </c>
      <c r="F88" s="6">
        <v>35003</v>
      </c>
      <c r="G88" s="5">
        <v>0.46800000000000003</v>
      </c>
      <c r="H88" s="5">
        <v>0.53200000000000003</v>
      </c>
      <c r="I88" s="2">
        <v>0.88</v>
      </c>
      <c r="J88" s="7">
        <v>43511</v>
      </c>
      <c r="K88" s="8"/>
    </row>
    <row r="89" spans="1:11" ht="18">
      <c r="A89" s="3" t="s">
        <v>185</v>
      </c>
      <c r="B89" s="2" t="s">
        <v>186</v>
      </c>
      <c r="C89" s="2">
        <v>17.66</v>
      </c>
      <c r="D89" s="4">
        <v>0.31</v>
      </c>
      <c r="E89" s="5">
        <v>1.7899999999999999E-2</v>
      </c>
      <c r="F89" s="6">
        <v>34887</v>
      </c>
      <c r="G89" s="5">
        <v>0.25800000000000001</v>
      </c>
      <c r="H89" s="5">
        <v>0.74199999999999999</v>
      </c>
      <c r="I89" s="2">
        <v>0.35</v>
      </c>
      <c r="J89" s="7">
        <v>43511</v>
      </c>
      <c r="K89" s="8"/>
    </row>
    <row r="90" spans="1:11" ht="18">
      <c r="A90" s="3" t="s">
        <v>187</v>
      </c>
      <c r="B90" s="2" t="s">
        <v>188</v>
      </c>
      <c r="C90" s="2">
        <v>94.91</v>
      </c>
      <c r="D90" s="4">
        <v>0.49</v>
      </c>
      <c r="E90" s="5">
        <v>5.1999999999999998E-3</v>
      </c>
      <c r="F90" s="6">
        <v>34447</v>
      </c>
      <c r="G90" s="5">
        <v>0.28000000000000003</v>
      </c>
      <c r="H90" s="5">
        <v>0.72</v>
      </c>
      <c r="I90" s="2">
        <v>0.39</v>
      </c>
      <c r="J90" s="7">
        <v>43511</v>
      </c>
      <c r="K90" s="8"/>
    </row>
    <row r="91" spans="1:11" ht="18">
      <c r="A91" s="3" t="s">
        <v>189</v>
      </c>
      <c r="B91" s="2" t="s">
        <v>190</v>
      </c>
      <c r="C91" s="2">
        <v>66.48</v>
      </c>
      <c r="D91" s="4">
        <v>1.03</v>
      </c>
      <c r="E91" s="5">
        <v>1.5699999999999999E-2</v>
      </c>
      <c r="F91" s="6">
        <v>33360</v>
      </c>
      <c r="G91" s="5">
        <v>0.185</v>
      </c>
      <c r="H91" s="5">
        <v>0.81499999999999995</v>
      </c>
      <c r="I91" s="2">
        <v>0.23</v>
      </c>
      <c r="J91" s="7">
        <v>43511</v>
      </c>
      <c r="K91" s="8"/>
    </row>
    <row r="92" spans="1:11" ht="18">
      <c r="A92" s="3" t="s">
        <v>191</v>
      </c>
      <c r="B92" s="2" t="s">
        <v>192</v>
      </c>
      <c r="C92" s="2">
        <v>16.920000000000002</v>
      </c>
      <c r="D92" s="4">
        <v>0.26</v>
      </c>
      <c r="E92" s="5">
        <v>1.5599999999999999E-2</v>
      </c>
      <c r="F92" s="6">
        <v>32919</v>
      </c>
      <c r="G92" s="5">
        <v>0.252</v>
      </c>
      <c r="H92" s="5">
        <v>0.748</v>
      </c>
      <c r="I92" s="2">
        <v>0.34</v>
      </c>
      <c r="J92" s="7">
        <v>43511</v>
      </c>
      <c r="K92" s="8"/>
    </row>
    <row r="93" spans="1:11" ht="18">
      <c r="A93" s="3" t="s">
        <v>193</v>
      </c>
      <c r="B93" s="2" t="s">
        <v>194</v>
      </c>
      <c r="C93" s="2">
        <v>10.119999999999999</v>
      </c>
      <c r="D93" s="4">
        <v>0.05</v>
      </c>
      <c r="E93" s="5">
        <v>5.0000000000000001E-3</v>
      </c>
      <c r="F93" s="6">
        <v>32772</v>
      </c>
      <c r="G93" s="5">
        <v>0.46700000000000003</v>
      </c>
      <c r="H93" s="5">
        <v>0.53300000000000003</v>
      </c>
      <c r="I93" s="2">
        <v>0.87</v>
      </c>
      <c r="J93" s="7">
        <v>43511</v>
      </c>
      <c r="K93" s="8"/>
    </row>
    <row r="94" spans="1:11" ht="18">
      <c r="A94" s="3" t="s">
        <v>195</v>
      </c>
      <c r="B94" s="2" t="s">
        <v>196</v>
      </c>
      <c r="C94" s="2">
        <v>67.59</v>
      </c>
      <c r="D94" s="4">
        <v>1.22</v>
      </c>
      <c r="E94" s="5">
        <v>1.84E-2</v>
      </c>
      <c r="F94" s="6">
        <v>31811</v>
      </c>
      <c r="G94" s="5">
        <v>0.36599999999999999</v>
      </c>
      <c r="H94" s="5">
        <v>0.63400000000000001</v>
      </c>
      <c r="I94" s="2">
        <v>0.57999999999999996</v>
      </c>
      <c r="J94" s="7">
        <v>43511</v>
      </c>
      <c r="K94" s="8"/>
    </row>
    <row r="95" spans="1:11" ht="18">
      <c r="A95" s="3" t="s">
        <v>197</v>
      </c>
      <c r="B95" s="2" t="s">
        <v>198</v>
      </c>
      <c r="C95" s="2">
        <v>85.38</v>
      </c>
      <c r="D95" s="4">
        <v>0.7</v>
      </c>
      <c r="E95" s="5">
        <v>8.3000000000000001E-3</v>
      </c>
      <c r="F95" s="6">
        <v>31015</v>
      </c>
      <c r="G95" s="5">
        <v>0.45400000000000001</v>
      </c>
      <c r="H95" s="5">
        <v>0.54600000000000004</v>
      </c>
      <c r="I95" s="2">
        <v>0.83</v>
      </c>
      <c r="J95" s="7">
        <v>43511</v>
      </c>
      <c r="K95" s="8"/>
    </row>
    <row r="96" spans="1:11" ht="18">
      <c r="A96" s="3" t="s">
        <v>199</v>
      </c>
      <c r="B96" s="2" t="s">
        <v>200</v>
      </c>
      <c r="C96" s="2">
        <v>39.94</v>
      </c>
      <c r="D96" s="4">
        <v>1.75</v>
      </c>
      <c r="E96" s="5">
        <v>4.58E-2</v>
      </c>
      <c r="F96" s="6">
        <v>30764</v>
      </c>
      <c r="G96" s="5">
        <v>0.39800000000000002</v>
      </c>
      <c r="H96" s="5">
        <v>0.60199999999999998</v>
      </c>
      <c r="I96" s="2">
        <v>0.66</v>
      </c>
      <c r="J96" s="7">
        <v>43511</v>
      </c>
      <c r="K96" s="8"/>
    </row>
    <row r="97" spans="1:11" ht="18">
      <c r="A97" s="3" t="s">
        <v>201</v>
      </c>
      <c r="B97" s="2" t="s">
        <v>202</v>
      </c>
      <c r="C97" s="2">
        <v>80.849999999999994</v>
      </c>
      <c r="D97" s="4">
        <v>0.33</v>
      </c>
      <c r="E97" s="5">
        <v>4.1000000000000003E-3</v>
      </c>
      <c r="F97" s="6">
        <v>30433</v>
      </c>
      <c r="G97" s="5">
        <v>0.308</v>
      </c>
      <c r="H97" s="5">
        <v>0.69199999999999995</v>
      </c>
      <c r="I97" s="2">
        <v>0.45</v>
      </c>
      <c r="J97" s="7">
        <v>43511</v>
      </c>
      <c r="K97" s="8"/>
    </row>
    <row r="98" spans="1:11" ht="18">
      <c r="A98" s="3" t="s">
        <v>203</v>
      </c>
      <c r="B98" s="2" t="s">
        <v>204</v>
      </c>
      <c r="C98" s="2">
        <v>11.29</v>
      </c>
      <c r="D98" s="4">
        <v>0.05</v>
      </c>
      <c r="E98" s="5">
        <v>4.4000000000000003E-3</v>
      </c>
      <c r="F98" s="6">
        <v>29701</v>
      </c>
      <c r="G98" s="5">
        <v>0.33500000000000002</v>
      </c>
      <c r="H98" s="5">
        <v>0.66500000000000004</v>
      </c>
      <c r="I98" s="2">
        <v>0.5</v>
      </c>
      <c r="J98" s="7">
        <v>43511</v>
      </c>
      <c r="K98" s="8"/>
    </row>
    <row r="99" spans="1:11" ht="18">
      <c r="A99" s="3" t="s">
        <v>205</v>
      </c>
      <c r="B99" s="2" t="s">
        <v>206</v>
      </c>
      <c r="C99" s="2">
        <v>23.08</v>
      </c>
      <c r="D99" s="4">
        <v>1.07</v>
      </c>
      <c r="E99" s="5">
        <v>4.8599999999999997E-2</v>
      </c>
      <c r="F99" s="6">
        <v>29462</v>
      </c>
      <c r="G99" s="5">
        <v>0.29599999999999999</v>
      </c>
      <c r="H99" s="5">
        <v>0.70399999999999996</v>
      </c>
      <c r="I99" s="2">
        <v>0.42</v>
      </c>
      <c r="J99" s="7">
        <v>43511</v>
      </c>
      <c r="K99" s="8"/>
    </row>
    <row r="100" spans="1:11" ht="18">
      <c r="A100" s="3" t="s">
        <v>207</v>
      </c>
      <c r="B100" s="2" t="s">
        <v>208</v>
      </c>
      <c r="C100" s="2">
        <v>11.04</v>
      </c>
      <c r="D100" s="9">
        <v>-0.04</v>
      </c>
      <c r="E100" s="10">
        <v>-3.5999999999999999E-3</v>
      </c>
      <c r="F100" s="6">
        <v>29422</v>
      </c>
      <c r="G100" s="5">
        <v>0.58599999999999997</v>
      </c>
      <c r="H100" s="5">
        <v>0.41399999999999998</v>
      </c>
      <c r="I100" s="2">
        <v>1.42</v>
      </c>
      <c r="J100" s="7">
        <v>43511</v>
      </c>
      <c r="K100" s="8"/>
    </row>
    <row r="101" spans="1:11" ht="18">
      <c r="A101" s="3" t="s">
        <v>209</v>
      </c>
      <c r="B101" s="2" t="s">
        <v>210</v>
      </c>
      <c r="C101" s="2">
        <v>14.23</v>
      </c>
      <c r="D101" s="4">
        <v>0.22</v>
      </c>
      <c r="E101" s="5">
        <v>1.5699999999999999E-2</v>
      </c>
      <c r="F101" s="6">
        <v>29255</v>
      </c>
      <c r="G101" s="5">
        <v>0.73199999999999998</v>
      </c>
      <c r="H101" s="5">
        <v>0.26800000000000002</v>
      </c>
      <c r="I101" s="2">
        <v>2.73</v>
      </c>
      <c r="J101" s="7">
        <v>43511</v>
      </c>
      <c r="K101" s="8"/>
    </row>
    <row r="102" spans="1:11" ht="18">
      <c r="A102" s="3" t="s">
        <v>211</v>
      </c>
      <c r="B102" s="2" t="s">
        <v>212</v>
      </c>
      <c r="C102" s="2">
        <v>72.84</v>
      </c>
      <c r="D102" s="4">
        <v>0.66</v>
      </c>
      <c r="E102" s="5">
        <v>9.1000000000000004E-3</v>
      </c>
      <c r="F102" s="6">
        <v>28942</v>
      </c>
      <c r="G102" s="5">
        <v>0.29099999999999998</v>
      </c>
      <c r="H102" s="5">
        <v>0.70899999999999996</v>
      </c>
      <c r="I102" s="2">
        <v>0.41</v>
      </c>
      <c r="J102" s="7">
        <v>43511</v>
      </c>
      <c r="K102" s="8"/>
    </row>
    <row r="103" spans="1:11" ht="18">
      <c r="A103" s="3" t="s">
        <v>213</v>
      </c>
      <c r="B103" s="2" t="s">
        <v>214</v>
      </c>
      <c r="C103" s="2">
        <v>51.08</v>
      </c>
      <c r="D103" s="4">
        <v>0.6</v>
      </c>
      <c r="E103" s="5">
        <v>1.1900000000000001E-2</v>
      </c>
      <c r="F103" s="6">
        <v>28823</v>
      </c>
      <c r="G103" s="5">
        <v>0.33600000000000002</v>
      </c>
      <c r="H103" s="5">
        <v>0.66400000000000003</v>
      </c>
      <c r="I103" s="2">
        <v>0.51</v>
      </c>
      <c r="J103" s="7">
        <v>43511</v>
      </c>
      <c r="K103" s="8"/>
    </row>
    <row r="104" spans="1:11" ht="18">
      <c r="A104" s="3" t="s">
        <v>215</v>
      </c>
      <c r="B104" s="2" t="s">
        <v>216</v>
      </c>
      <c r="C104" s="2">
        <v>51.72</v>
      </c>
      <c r="D104" s="4">
        <v>0.24</v>
      </c>
      <c r="E104" s="5">
        <v>4.7000000000000002E-3</v>
      </c>
      <c r="F104" s="6">
        <v>28807</v>
      </c>
      <c r="G104" s="5">
        <v>0.65800000000000003</v>
      </c>
      <c r="H104" s="5">
        <v>0.34200000000000003</v>
      </c>
      <c r="I104" s="2">
        <v>1.92</v>
      </c>
      <c r="J104" s="7">
        <v>43511</v>
      </c>
      <c r="K104" s="8"/>
    </row>
    <row r="105" spans="1:11" ht="18">
      <c r="A105" s="3" t="s">
        <v>217</v>
      </c>
      <c r="B105" s="2" t="s">
        <v>218</v>
      </c>
      <c r="C105" s="2">
        <v>55.16</v>
      </c>
      <c r="D105" s="4">
        <v>1.1299999999999999</v>
      </c>
      <c r="E105" s="5">
        <v>2.0899999999999998E-2</v>
      </c>
      <c r="F105" s="6">
        <v>28325</v>
      </c>
      <c r="G105" s="5">
        <v>0.28599999999999998</v>
      </c>
      <c r="H105" s="5">
        <v>0.71399999999999997</v>
      </c>
      <c r="I105" s="2">
        <v>0.4</v>
      </c>
      <c r="J105" s="7">
        <v>43511</v>
      </c>
      <c r="K105" s="8"/>
    </row>
    <row r="106" spans="1:11" ht="18">
      <c r="A106" s="3" t="s">
        <v>219</v>
      </c>
      <c r="B106" s="2" t="s">
        <v>220</v>
      </c>
      <c r="C106" s="2">
        <v>21.8</v>
      </c>
      <c r="D106" s="9">
        <v>-0.2</v>
      </c>
      <c r="E106" s="10">
        <v>-9.1000000000000004E-3</v>
      </c>
      <c r="F106" s="6">
        <v>27694</v>
      </c>
      <c r="G106" s="5">
        <v>0.44500000000000001</v>
      </c>
      <c r="H106" s="5">
        <v>0.55500000000000005</v>
      </c>
      <c r="I106" s="2">
        <v>0.8</v>
      </c>
      <c r="J106" s="7">
        <v>43511</v>
      </c>
      <c r="K106" s="8"/>
    </row>
    <row r="107" spans="1:11" ht="18">
      <c r="A107" s="3" t="s">
        <v>221</v>
      </c>
      <c r="B107" s="2" t="s">
        <v>222</v>
      </c>
      <c r="C107" s="2">
        <v>119.35</v>
      </c>
      <c r="D107" s="4">
        <v>1.19</v>
      </c>
      <c r="E107" s="5">
        <v>1.01E-2</v>
      </c>
      <c r="F107" s="6">
        <v>27401</v>
      </c>
      <c r="G107" s="5">
        <v>0.311</v>
      </c>
      <c r="H107" s="5">
        <v>0.68899999999999995</v>
      </c>
      <c r="I107" s="2">
        <v>0.45</v>
      </c>
      <c r="J107" s="7">
        <v>43511</v>
      </c>
      <c r="K107" s="8"/>
    </row>
    <row r="108" spans="1:11" ht="18">
      <c r="A108" s="3" t="s">
        <v>223</v>
      </c>
      <c r="B108" s="2" t="s">
        <v>224</v>
      </c>
      <c r="C108" s="2">
        <v>24.88</v>
      </c>
      <c r="D108" s="9">
        <v>-0.26</v>
      </c>
      <c r="E108" s="10">
        <v>-1.03E-2</v>
      </c>
      <c r="F108" s="6">
        <v>27306</v>
      </c>
      <c r="G108" s="5">
        <v>0.26400000000000001</v>
      </c>
      <c r="H108" s="5">
        <v>0.73599999999999999</v>
      </c>
      <c r="I108" s="2">
        <v>0.36</v>
      </c>
      <c r="J108" s="7">
        <v>43511</v>
      </c>
      <c r="K108" s="8"/>
    </row>
    <row r="109" spans="1:11" ht="18">
      <c r="A109" s="3" t="s">
        <v>225</v>
      </c>
      <c r="B109" s="2" t="s">
        <v>226</v>
      </c>
      <c r="C109" s="2">
        <v>12.95</v>
      </c>
      <c r="D109" s="4">
        <v>0.04</v>
      </c>
      <c r="E109" s="5">
        <v>3.0999999999999999E-3</v>
      </c>
      <c r="F109" s="6">
        <v>27202</v>
      </c>
      <c r="G109" s="5">
        <v>0.371</v>
      </c>
      <c r="H109" s="5">
        <v>0.629</v>
      </c>
      <c r="I109" s="2">
        <v>0.59</v>
      </c>
      <c r="J109" s="7">
        <v>43511</v>
      </c>
      <c r="K109" s="8"/>
    </row>
    <row r="110" spans="1:11" ht="18">
      <c r="A110" s="3" t="s">
        <v>227</v>
      </c>
      <c r="B110" s="2" t="s">
        <v>228</v>
      </c>
      <c r="C110" s="2">
        <v>48.74</v>
      </c>
      <c r="D110" s="9">
        <v>-0.4</v>
      </c>
      <c r="E110" s="10">
        <v>-8.0999999999999996E-3</v>
      </c>
      <c r="F110" s="6">
        <v>27009</v>
      </c>
      <c r="G110" s="5">
        <v>0.5</v>
      </c>
      <c r="H110" s="5">
        <v>0.5</v>
      </c>
      <c r="I110" s="2">
        <v>1</v>
      </c>
      <c r="J110" s="7">
        <v>43511</v>
      </c>
      <c r="K110" s="8"/>
    </row>
    <row r="111" spans="1:11" ht="18">
      <c r="A111" s="3" t="s">
        <v>229</v>
      </c>
      <c r="B111" s="2" t="s">
        <v>230</v>
      </c>
      <c r="C111" s="2">
        <v>110.87</v>
      </c>
      <c r="D111" s="9">
        <v>-0.93</v>
      </c>
      <c r="E111" s="10">
        <v>-8.3000000000000001E-3</v>
      </c>
      <c r="F111" s="6">
        <v>25926</v>
      </c>
      <c r="G111" s="5">
        <v>0.35199999999999998</v>
      </c>
      <c r="H111" s="5">
        <v>0.64800000000000002</v>
      </c>
      <c r="I111" s="2">
        <v>0.54</v>
      </c>
      <c r="J111" s="7">
        <v>43511</v>
      </c>
      <c r="K111" s="8"/>
    </row>
    <row r="112" spans="1:11" ht="18">
      <c r="A112" s="3" t="s">
        <v>231</v>
      </c>
      <c r="B112" s="2" t="s">
        <v>232</v>
      </c>
      <c r="C112" s="2">
        <v>8.6999999999999993</v>
      </c>
      <c r="D112" s="4">
        <v>0.21</v>
      </c>
      <c r="E112" s="5">
        <v>2.47E-2</v>
      </c>
      <c r="F112" s="6">
        <v>25707</v>
      </c>
      <c r="G112" s="5">
        <v>0.124</v>
      </c>
      <c r="H112" s="5">
        <v>0.876</v>
      </c>
      <c r="I112" s="2">
        <v>0.14000000000000001</v>
      </c>
      <c r="J112" s="7">
        <v>43511</v>
      </c>
      <c r="K112" s="8"/>
    </row>
    <row r="113" spans="1:11" ht="18">
      <c r="A113" s="3" t="s">
        <v>233</v>
      </c>
      <c r="B113" s="2" t="s">
        <v>234</v>
      </c>
      <c r="C113" s="2">
        <v>25.23</v>
      </c>
      <c r="D113" s="4">
        <v>0.51</v>
      </c>
      <c r="E113" s="5">
        <v>2.06E-2</v>
      </c>
      <c r="F113" s="6">
        <v>25690</v>
      </c>
      <c r="G113" s="5">
        <v>0.23499999999999999</v>
      </c>
      <c r="H113" s="5">
        <v>0.76500000000000001</v>
      </c>
      <c r="I113" s="2">
        <v>0.31</v>
      </c>
      <c r="J113" s="7">
        <v>43511</v>
      </c>
      <c r="K113" s="8"/>
    </row>
    <row r="114" spans="1:11" ht="18">
      <c r="A114" s="3" t="s">
        <v>235</v>
      </c>
      <c r="B114" s="2" t="s">
        <v>236</v>
      </c>
      <c r="C114" s="2">
        <v>124.51</v>
      </c>
      <c r="D114" s="4">
        <v>1.08</v>
      </c>
      <c r="E114" s="5">
        <v>8.6999999999999994E-3</v>
      </c>
      <c r="F114" s="6">
        <v>25437</v>
      </c>
      <c r="G114" s="5">
        <v>0.376</v>
      </c>
      <c r="H114" s="5">
        <v>0.624</v>
      </c>
      <c r="I114" s="2">
        <v>0.6</v>
      </c>
      <c r="J114" s="7">
        <v>43511</v>
      </c>
      <c r="K114" s="8"/>
    </row>
    <row r="115" spans="1:11" ht="18">
      <c r="A115" s="3" t="s">
        <v>237</v>
      </c>
      <c r="B115" s="2" t="s">
        <v>238</v>
      </c>
      <c r="C115" s="2">
        <v>181.09</v>
      </c>
      <c r="D115" s="9">
        <v>-0.24</v>
      </c>
      <c r="E115" s="10">
        <v>-1.2999999999999999E-3</v>
      </c>
      <c r="F115" s="6">
        <v>25335</v>
      </c>
      <c r="G115" s="5">
        <v>0.45800000000000002</v>
      </c>
      <c r="H115" s="5">
        <v>0.54200000000000004</v>
      </c>
      <c r="I115" s="2">
        <v>0.84</v>
      </c>
      <c r="J115" s="7">
        <v>43511</v>
      </c>
      <c r="K115" s="8"/>
    </row>
    <row r="116" spans="1:11" ht="18">
      <c r="A116" s="3" t="s">
        <v>239</v>
      </c>
      <c r="B116" s="2" t="s">
        <v>240</v>
      </c>
      <c r="C116" s="2">
        <v>2.64</v>
      </c>
      <c r="D116" s="4">
        <v>0.06</v>
      </c>
      <c r="E116" s="5">
        <v>2.3300000000000001E-2</v>
      </c>
      <c r="F116" s="6">
        <v>25138</v>
      </c>
      <c r="G116" s="5">
        <v>0.34300000000000003</v>
      </c>
      <c r="H116" s="5">
        <v>0.65700000000000003</v>
      </c>
      <c r="I116" s="2">
        <v>0.52</v>
      </c>
      <c r="J116" s="7">
        <v>43511</v>
      </c>
      <c r="K116" s="8"/>
    </row>
    <row r="117" spans="1:11" ht="18">
      <c r="A117" s="3" t="s">
        <v>241</v>
      </c>
      <c r="B117" s="2" t="s">
        <v>242</v>
      </c>
      <c r="C117" s="2">
        <v>15.47</v>
      </c>
      <c r="D117" s="9">
        <v>-0.26</v>
      </c>
      <c r="E117" s="10">
        <v>-1.6500000000000001E-2</v>
      </c>
      <c r="F117" s="6">
        <v>25061</v>
      </c>
      <c r="G117" s="5">
        <v>0.55200000000000005</v>
      </c>
      <c r="H117" s="5">
        <v>0.44800000000000001</v>
      </c>
      <c r="I117" s="2">
        <v>1.23</v>
      </c>
      <c r="J117" s="7">
        <v>43511</v>
      </c>
      <c r="K117" s="8"/>
    </row>
    <row r="118" spans="1:11" ht="18">
      <c r="A118" s="3" t="s">
        <v>243</v>
      </c>
      <c r="B118" s="2" t="s">
        <v>244</v>
      </c>
      <c r="C118" s="2">
        <v>67.86</v>
      </c>
      <c r="D118" s="9">
        <v>-0.76</v>
      </c>
      <c r="E118" s="10">
        <v>-1.11E-2</v>
      </c>
      <c r="F118" s="6">
        <v>24988</v>
      </c>
      <c r="G118" s="5">
        <v>0.214</v>
      </c>
      <c r="H118" s="5">
        <v>0.78600000000000003</v>
      </c>
      <c r="I118" s="2">
        <v>0.27</v>
      </c>
      <c r="J118" s="7">
        <v>43511</v>
      </c>
      <c r="K118" s="8"/>
    </row>
    <row r="119" spans="1:11" ht="18">
      <c r="A119" s="3" t="s">
        <v>245</v>
      </c>
      <c r="B119" s="2" t="s">
        <v>246</v>
      </c>
      <c r="C119" s="2">
        <v>50.64</v>
      </c>
      <c r="D119" s="4">
        <v>1.54</v>
      </c>
      <c r="E119" s="5">
        <v>3.1399999999999997E-2</v>
      </c>
      <c r="F119" s="6">
        <v>24952</v>
      </c>
      <c r="G119" s="5">
        <v>0.216</v>
      </c>
      <c r="H119" s="5">
        <v>0.78400000000000003</v>
      </c>
      <c r="I119" s="2">
        <v>0.28000000000000003</v>
      </c>
      <c r="J119" s="7">
        <v>43511</v>
      </c>
      <c r="K119" s="8"/>
    </row>
    <row r="120" spans="1:11" ht="18">
      <c r="A120" s="3" t="s">
        <v>247</v>
      </c>
      <c r="B120" s="2" t="s">
        <v>248</v>
      </c>
      <c r="C120" s="2">
        <v>50.11</v>
      </c>
      <c r="D120" s="9">
        <v>-1.42</v>
      </c>
      <c r="E120" s="10">
        <v>-2.76E-2</v>
      </c>
      <c r="F120" s="6">
        <v>24945</v>
      </c>
      <c r="G120" s="5">
        <v>0.372</v>
      </c>
      <c r="H120" s="5">
        <v>0.628</v>
      </c>
      <c r="I120" s="2">
        <v>0.59</v>
      </c>
      <c r="J120" s="7">
        <v>43511</v>
      </c>
      <c r="K120" s="8"/>
    </row>
    <row r="121" spans="1:11" ht="18">
      <c r="A121" s="3" t="s">
        <v>249</v>
      </c>
      <c r="B121" s="2" t="s">
        <v>250</v>
      </c>
      <c r="C121" s="2">
        <v>33.24</v>
      </c>
      <c r="D121" s="4">
        <v>0.13</v>
      </c>
      <c r="E121" s="5">
        <v>3.8999999999999998E-3</v>
      </c>
      <c r="F121" s="6">
        <v>24890</v>
      </c>
      <c r="G121" s="5">
        <v>0.56499999999999995</v>
      </c>
      <c r="H121" s="5">
        <v>0.435</v>
      </c>
      <c r="I121" s="2">
        <v>1.3</v>
      </c>
      <c r="J121" s="7">
        <v>43511</v>
      </c>
      <c r="K121" s="8"/>
    </row>
    <row r="122" spans="1:11" ht="18">
      <c r="A122" s="3" t="s">
        <v>251</v>
      </c>
      <c r="B122" s="2" t="s">
        <v>252</v>
      </c>
      <c r="C122" s="2">
        <v>28.21</v>
      </c>
      <c r="D122" s="4">
        <v>0.84</v>
      </c>
      <c r="E122" s="5">
        <v>3.0700000000000002E-2</v>
      </c>
      <c r="F122" s="6">
        <v>24757</v>
      </c>
      <c r="G122" s="5">
        <v>0.33100000000000002</v>
      </c>
      <c r="H122" s="5">
        <v>0.66900000000000004</v>
      </c>
      <c r="I122" s="2">
        <v>0.49</v>
      </c>
      <c r="J122" s="7">
        <v>43511</v>
      </c>
      <c r="K122" s="8"/>
    </row>
    <row r="123" spans="1:11" ht="18">
      <c r="A123" s="3" t="s">
        <v>253</v>
      </c>
      <c r="B123" s="2" t="s">
        <v>254</v>
      </c>
      <c r="C123" s="2">
        <v>222.11</v>
      </c>
      <c r="D123" s="4">
        <v>2.2999999999999998</v>
      </c>
      <c r="E123" s="5">
        <v>1.0500000000000001E-2</v>
      </c>
      <c r="F123" s="6">
        <v>24575</v>
      </c>
      <c r="G123" s="5">
        <v>0.57799999999999996</v>
      </c>
      <c r="H123" s="5">
        <v>0.42199999999999999</v>
      </c>
      <c r="I123" s="2">
        <v>1.37</v>
      </c>
      <c r="J123" s="7">
        <v>43511</v>
      </c>
      <c r="K123" s="8"/>
    </row>
    <row r="124" spans="1:11" ht="18">
      <c r="A124" s="3" t="s">
        <v>255</v>
      </c>
      <c r="B124" s="2" t="s">
        <v>256</v>
      </c>
      <c r="C124" s="2">
        <v>6.41</v>
      </c>
      <c r="D124" s="9">
        <v>-0.06</v>
      </c>
      <c r="E124" s="10">
        <v>-9.2999999999999992E-3</v>
      </c>
      <c r="F124" s="6">
        <v>24047</v>
      </c>
      <c r="G124" s="5">
        <v>0.41599999999999998</v>
      </c>
      <c r="H124" s="5">
        <v>0.58399999999999996</v>
      </c>
      <c r="I124" s="2">
        <v>0.71</v>
      </c>
      <c r="J124" s="7">
        <v>43511</v>
      </c>
      <c r="K124" s="8"/>
    </row>
    <row r="125" spans="1:11" ht="18">
      <c r="A125" s="3" t="s">
        <v>257</v>
      </c>
      <c r="B125" s="2" t="s">
        <v>258</v>
      </c>
      <c r="C125" s="2">
        <v>42.32</v>
      </c>
      <c r="D125" s="4">
        <v>2.13</v>
      </c>
      <c r="E125" s="5">
        <v>5.2999999999999999E-2</v>
      </c>
      <c r="F125" s="6">
        <v>23799</v>
      </c>
      <c r="G125" s="5">
        <v>0.47899999999999998</v>
      </c>
      <c r="H125" s="5">
        <v>0.52100000000000002</v>
      </c>
      <c r="I125" s="2">
        <v>0.92</v>
      </c>
      <c r="J125" s="7">
        <v>43511</v>
      </c>
      <c r="K125" s="8"/>
    </row>
    <row r="126" spans="1:11" ht="18">
      <c r="A126" s="3" t="s">
        <v>259</v>
      </c>
      <c r="B126" s="2" t="s">
        <v>260</v>
      </c>
      <c r="C126" s="2">
        <v>54.24</v>
      </c>
      <c r="D126" s="4">
        <v>1.58</v>
      </c>
      <c r="E126" s="5">
        <v>0.03</v>
      </c>
      <c r="F126" s="6">
        <v>23686</v>
      </c>
      <c r="G126" s="5">
        <v>0.318</v>
      </c>
      <c r="H126" s="5">
        <v>0.68200000000000005</v>
      </c>
      <c r="I126" s="2">
        <v>0.47</v>
      </c>
      <c r="J126" s="7">
        <v>43511</v>
      </c>
      <c r="K126" s="8"/>
    </row>
    <row r="127" spans="1:11" ht="18">
      <c r="A127" s="3" t="s">
        <v>261</v>
      </c>
      <c r="B127" s="2" t="s">
        <v>262</v>
      </c>
      <c r="C127" s="2">
        <v>50.4</v>
      </c>
      <c r="D127" s="4">
        <v>0.4</v>
      </c>
      <c r="E127" s="5">
        <v>8.0000000000000002E-3</v>
      </c>
      <c r="F127" s="6">
        <v>23613</v>
      </c>
      <c r="G127" s="5">
        <v>0.80200000000000005</v>
      </c>
      <c r="H127" s="5">
        <v>0.19800000000000001</v>
      </c>
      <c r="I127" s="2">
        <v>4.04</v>
      </c>
      <c r="J127" s="7">
        <v>43511</v>
      </c>
      <c r="K127" s="8"/>
    </row>
    <row r="128" spans="1:11" ht="18">
      <c r="A128" s="3" t="s">
        <v>263</v>
      </c>
      <c r="B128" s="2" t="s">
        <v>264</v>
      </c>
      <c r="C128" s="2">
        <v>48.16</v>
      </c>
      <c r="D128" s="4">
        <v>0.84</v>
      </c>
      <c r="E128" s="5">
        <v>1.78E-2</v>
      </c>
      <c r="F128" s="6">
        <v>23596</v>
      </c>
      <c r="G128" s="5">
        <v>0.47399999999999998</v>
      </c>
      <c r="H128" s="5">
        <v>0.52600000000000002</v>
      </c>
      <c r="I128" s="2">
        <v>0.9</v>
      </c>
      <c r="J128" s="7">
        <v>43511</v>
      </c>
      <c r="K128" s="8"/>
    </row>
    <row r="129" spans="1:11" ht="18">
      <c r="A129" s="3" t="s">
        <v>265</v>
      </c>
      <c r="B129" s="2" t="s">
        <v>266</v>
      </c>
      <c r="C129" s="2">
        <v>83.46</v>
      </c>
      <c r="D129" s="4">
        <v>1.61</v>
      </c>
      <c r="E129" s="5">
        <v>1.9699999999999999E-2</v>
      </c>
      <c r="F129" s="6">
        <v>23369</v>
      </c>
      <c r="G129" s="5">
        <v>0.42099999999999999</v>
      </c>
      <c r="H129" s="5">
        <v>0.57899999999999996</v>
      </c>
      <c r="I129" s="2">
        <v>0.73</v>
      </c>
      <c r="J129" s="7">
        <v>43511</v>
      </c>
      <c r="K129" s="8"/>
    </row>
    <row r="130" spans="1:11" ht="18">
      <c r="A130" s="3" t="s">
        <v>267</v>
      </c>
      <c r="B130" s="2" t="s">
        <v>268</v>
      </c>
      <c r="C130" s="2">
        <v>259.45</v>
      </c>
      <c r="D130" s="9">
        <v>-0.69</v>
      </c>
      <c r="E130" s="10">
        <v>-2.7000000000000001E-3</v>
      </c>
      <c r="F130" s="6">
        <v>23287</v>
      </c>
      <c r="G130" s="5">
        <v>0.38500000000000001</v>
      </c>
      <c r="H130" s="5">
        <v>0.61499999999999999</v>
      </c>
      <c r="I130" s="2">
        <v>0.63</v>
      </c>
      <c r="J130" s="7">
        <v>43511</v>
      </c>
      <c r="K130" s="8"/>
    </row>
    <row r="131" spans="1:11" ht="18">
      <c r="A131" s="3" t="s">
        <v>269</v>
      </c>
      <c r="B131" s="2" t="s">
        <v>270</v>
      </c>
      <c r="C131" s="2">
        <v>139.07</v>
      </c>
      <c r="D131" s="4">
        <v>0.4</v>
      </c>
      <c r="E131" s="5">
        <v>2.8999999999999998E-3</v>
      </c>
      <c r="F131" s="6">
        <v>23072</v>
      </c>
      <c r="G131" s="5">
        <v>0.22</v>
      </c>
      <c r="H131" s="5">
        <v>0.78</v>
      </c>
      <c r="I131" s="2">
        <v>0.28000000000000003</v>
      </c>
      <c r="J131" s="7">
        <v>43511</v>
      </c>
      <c r="K131" s="8"/>
    </row>
    <row r="132" spans="1:11" ht="18">
      <c r="A132" s="3" t="s">
        <v>271</v>
      </c>
      <c r="B132" s="2" t="s">
        <v>272</v>
      </c>
      <c r="C132" s="2">
        <v>26.68</v>
      </c>
      <c r="D132" s="4">
        <v>0.21</v>
      </c>
      <c r="E132" s="5">
        <v>7.9000000000000008E-3</v>
      </c>
      <c r="F132" s="6">
        <v>23058</v>
      </c>
      <c r="G132" s="5">
        <v>0.88500000000000001</v>
      </c>
      <c r="H132" s="5">
        <v>0.115</v>
      </c>
      <c r="I132" s="2">
        <v>7.71</v>
      </c>
      <c r="J132" s="7">
        <v>43511</v>
      </c>
      <c r="K132" s="8"/>
    </row>
    <row r="133" spans="1:11" ht="18">
      <c r="A133" s="3" t="s">
        <v>273</v>
      </c>
      <c r="B133" s="2" t="s">
        <v>274</v>
      </c>
      <c r="C133" s="2">
        <v>45.51</v>
      </c>
      <c r="D133" s="4">
        <v>0.41</v>
      </c>
      <c r="E133" s="5">
        <v>9.1000000000000004E-3</v>
      </c>
      <c r="F133" s="6">
        <v>23009</v>
      </c>
      <c r="G133" s="5">
        <v>0.63500000000000001</v>
      </c>
      <c r="H133" s="5">
        <v>0.36499999999999999</v>
      </c>
      <c r="I133" s="2">
        <v>1.74</v>
      </c>
      <c r="J133" s="7">
        <v>43511</v>
      </c>
      <c r="K133" s="8"/>
    </row>
    <row r="134" spans="1:11" ht="18">
      <c r="A134" s="3" t="s">
        <v>275</v>
      </c>
      <c r="B134" s="2" t="s">
        <v>276</v>
      </c>
      <c r="C134" s="2">
        <v>84.4</v>
      </c>
      <c r="D134" s="4">
        <v>0.79</v>
      </c>
      <c r="E134" s="5">
        <v>9.4000000000000004E-3</v>
      </c>
      <c r="F134" s="6">
        <v>22497</v>
      </c>
      <c r="G134" s="5">
        <v>0.41</v>
      </c>
      <c r="H134" s="5">
        <v>0.59</v>
      </c>
      <c r="I134" s="2">
        <v>0.7</v>
      </c>
      <c r="J134" s="7">
        <v>43511</v>
      </c>
      <c r="K134" s="8"/>
    </row>
    <row r="135" spans="1:11" ht="18">
      <c r="A135" s="3" t="s">
        <v>277</v>
      </c>
      <c r="B135" s="2" t="s">
        <v>278</v>
      </c>
      <c r="C135" s="2">
        <v>605.89</v>
      </c>
      <c r="D135" s="4">
        <v>1.46</v>
      </c>
      <c r="E135" s="5">
        <v>2.3999999999999998E-3</v>
      </c>
      <c r="F135" s="6">
        <v>22358</v>
      </c>
      <c r="G135" s="5">
        <v>0.498</v>
      </c>
      <c r="H135" s="5">
        <v>0.502</v>
      </c>
      <c r="I135" s="2">
        <v>0.99</v>
      </c>
      <c r="J135" s="7">
        <v>43511</v>
      </c>
      <c r="K135" s="8"/>
    </row>
    <row r="136" spans="1:11" ht="18">
      <c r="A136" s="3" t="s">
        <v>279</v>
      </c>
      <c r="B136" s="2" t="s">
        <v>280</v>
      </c>
      <c r="C136" s="2">
        <v>15.48</v>
      </c>
      <c r="D136" s="4">
        <v>0.01</v>
      </c>
      <c r="E136" s="5">
        <v>5.9999999999999995E-4</v>
      </c>
      <c r="F136" s="6">
        <v>22205</v>
      </c>
      <c r="G136" s="5">
        <v>0.442</v>
      </c>
      <c r="H136" s="5">
        <v>0.55800000000000005</v>
      </c>
      <c r="I136" s="2">
        <v>0.79</v>
      </c>
      <c r="J136" s="7">
        <v>43511</v>
      </c>
      <c r="K136" s="8"/>
    </row>
    <row r="137" spans="1:11" ht="18">
      <c r="A137" s="3" t="s">
        <v>281</v>
      </c>
      <c r="B137" s="2" t="s">
        <v>282</v>
      </c>
      <c r="C137" s="2">
        <v>42.29</v>
      </c>
      <c r="D137" s="4">
        <v>0.42</v>
      </c>
      <c r="E137" s="5">
        <v>0.01</v>
      </c>
      <c r="F137" s="6">
        <v>22104</v>
      </c>
      <c r="G137" s="5">
        <v>0.29499999999999998</v>
      </c>
      <c r="H137" s="5">
        <v>0.70499999999999996</v>
      </c>
      <c r="I137" s="2">
        <v>0.42</v>
      </c>
      <c r="J137" s="7">
        <v>43511</v>
      </c>
      <c r="K137" s="8"/>
    </row>
    <row r="138" spans="1:11" ht="18">
      <c r="A138" s="3" t="s">
        <v>283</v>
      </c>
      <c r="B138" s="2" t="s">
        <v>284</v>
      </c>
      <c r="C138" s="2">
        <v>23.15</v>
      </c>
      <c r="D138" s="4">
        <v>0.09</v>
      </c>
      <c r="E138" s="5">
        <v>3.8999999999999998E-3</v>
      </c>
      <c r="F138" s="6">
        <v>22063</v>
      </c>
      <c r="G138" s="5">
        <v>0.438</v>
      </c>
      <c r="H138" s="5">
        <v>0.56200000000000006</v>
      </c>
      <c r="I138" s="2">
        <v>0.78</v>
      </c>
      <c r="J138" s="7">
        <v>43511</v>
      </c>
      <c r="K138" s="8"/>
    </row>
    <row r="139" spans="1:11" ht="18">
      <c r="A139" s="3" t="s">
        <v>285</v>
      </c>
      <c r="B139" s="2" t="s">
        <v>286</v>
      </c>
      <c r="C139" s="2">
        <v>88.55</v>
      </c>
      <c r="D139" s="4">
        <v>0.43</v>
      </c>
      <c r="E139" s="5">
        <v>4.8999999999999998E-3</v>
      </c>
      <c r="F139" s="6">
        <v>21609</v>
      </c>
      <c r="G139" s="5">
        <v>0.77200000000000002</v>
      </c>
      <c r="H139" s="5">
        <v>0.22800000000000001</v>
      </c>
      <c r="I139" s="2">
        <v>3.38</v>
      </c>
      <c r="J139" s="7">
        <v>43511</v>
      </c>
      <c r="K139" s="8"/>
    </row>
    <row r="140" spans="1:11" ht="18">
      <c r="A140" s="3" t="s">
        <v>287</v>
      </c>
      <c r="B140" s="2" t="s">
        <v>288</v>
      </c>
      <c r="C140" s="2">
        <v>25.54</v>
      </c>
      <c r="D140" s="9">
        <v>-0.24</v>
      </c>
      <c r="E140" s="10">
        <v>-9.2999999999999992E-3</v>
      </c>
      <c r="F140" s="6">
        <v>21474</v>
      </c>
      <c r="G140" s="5">
        <v>0.42399999999999999</v>
      </c>
      <c r="H140" s="5">
        <v>0.57599999999999996</v>
      </c>
      <c r="I140" s="2">
        <v>0.74</v>
      </c>
      <c r="J140" s="7">
        <v>43511</v>
      </c>
      <c r="K140" s="8"/>
    </row>
    <row r="141" spans="1:11" ht="18">
      <c r="A141" s="3" t="s">
        <v>289</v>
      </c>
      <c r="B141" s="2" t="s">
        <v>290</v>
      </c>
      <c r="C141" s="2">
        <v>30.9</v>
      </c>
      <c r="D141" s="4">
        <v>1.2</v>
      </c>
      <c r="E141" s="5">
        <v>4.0399999999999998E-2</v>
      </c>
      <c r="F141" s="6">
        <v>21320</v>
      </c>
      <c r="G141" s="5">
        <v>0.64</v>
      </c>
      <c r="H141" s="5">
        <v>0.36</v>
      </c>
      <c r="I141" s="2">
        <v>1.78</v>
      </c>
      <c r="J141" s="7">
        <v>43511</v>
      </c>
      <c r="K141" s="8"/>
    </row>
    <row r="142" spans="1:11" ht="18">
      <c r="A142" s="3" t="s">
        <v>291</v>
      </c>
      <c r="B142" s="2" t="s">
        <v>292</v>
      </c>
      <c r="C142" s="2">
        <v>263.95</v>
      </c>
      <c r="D142" s="4">
        <v>23.17</v>
      </c>
      <c r="E142" s="5">
        <v>9.6199999999999994E-2</v>
      </c>
      <c r="F142" s="6">
        <v>20934</v>
      </c>
      <c r="G142" s="5">
        <v>0.372</v>
      </c>
      <c r="H142" s="5">
        <v>0.628</v>
      </c>
      <c r="I142" s="2">
        <v>0.59</v>
      </c>
      <c r="J142" s="7">
        <v>43511</v>
      </c>
      <c r="K142" s="8"/>
    </row>
    <row r="143" spans="1:11" ht="18">
      <c r="A143" s="3" t="s">
        <v>293</v>
      </c>
      <c r="B143" s="2" t="s">
        <v>294</v>
      </c>
      <c r="C143" s="2">
        <v>23.07</v>
      </c>
      <c r="D143" s="4">
        <v>0.3</v>
      </c>
      <c r="E143" s="5">
        <v>1.32E-2</v>
      </c>
      <c r="F143" s="6">
        <v>20900</v>
      </c>
      <c r="G143" s="5">
        <v>0.19800000000000001</v>
      </c>
      <c r="H143" s="5">
        <v>0.80200000000000005</v>
      </c>
      <c r="I143" s="2">
        <v>0.25</v>
      </c>
      <c r="J143" s="7">
        <v>43511</v>
      </c>
      <c r="K143" s="8"/>
    </row>
    <row r="144" spans="1:11" ht="18">
      <c r="A144" s="3" t="s">
        <v>295</v>
      </c>
      <c r="B144" s="2" t="s">
        <v>296</v>
      </c>
      <c r="C144" s="2">
        <v>45.23</v>
      </c>
      <c r="D144" s="4">
        <v>1.43</v>
      </c>
      <c r="E144" s="5">
        <v>3.2599999999999997E-2</v>
      </c>
      <c r="F144" s="6">
        <v>20764</v>
      </c>
      <c r="G144" s="5">
        <v>0.36</v>
      </c>
      <c r="H144" s="5">
        <v>0.64</v>
      </c>
      <c r="I144" s="2">
        <v>0.56000000000000005</v>
      </c>
      <c r="J144" s="7">
        <v>43511</v>
      </c>
      <c r="K144" s="8"/>
    </row>
    <row r="145" spans="1:11" ht="18">
      <c r="A145" s="3" t="s">
        <v>297</v>
      </c>
      <c r="B145" s="2" t="s">
        <v>298</v>
      </c>
      <c r="C145" s="2">
        <v>3.2</v>
      </c>
      <c r="D145" s="4">
        <v>0.08</v>
      </c>
      <c r="E145" s="5">
        <v>2.5600000000000001E-2</v>
      </c>
      <c r="F145" s="6">
        <v>20698</v>
      </c>
      <c r="G145" s="5">
        <v>0.20799999999999999</v>
      </c>
      <c r="H145" s="5">
        <v>0.79200000000000004</v>
      </c>
      <c r="I145" s="2">
        <v>0.26</v>
      </c>
      <c r="J145" s="7">
        <v>43511</v>
      </c>
      <c r="K145" s="8"/>
    </row>
    <row r="146" spans="1:11" ht="18">
      <c r="A146" s="3" t="s">
        <v>299</v>
      </c>
      <c r="B146" s="2" t="s">
        <v>300</v>
      </c>
      <c r="C146" s="2">
        <v>53.63</v>
      </c>
      <c r="D146" s="9">
        <v>-0.13</v>
      </c>
      <c r="E146" s="10">
        <v>-2.3999999999999998E-3</v>
      </c>
      <c r="F146" s="6">
        <v>20434</v>
      </c>
      <c r="G146" s="5">
        <v>0.63400000000000001</v>
      </c>
      <c r="H146" s="5">
        <v>0.36599999999999999</v>
      </c>
      <c r="I146" s="2">
        <v>1.73</v>
      </c>
      <c r="J146" s="7">
        <v>43511</v>
      </c>
      <c r="K146" s="8"/>
    </row>
    <row r="147" spans="1:11" ht="18">
      <c r="A147" s="3" t="s">
        <v>301</v>
      </c>
      <c r="B147" s="2" t="s">
        <v>302</v>
      </c>
      <c r="C147" s="2">
        <v>14.76</v>
      </c>
      <c r="D147" s="4">
        <v>0.09</v>
      </c>
      <c r="E147" s="5">
        <v>6.1000000000000004E-3</v>
      </c>
      <c r="F147" s="6">
        <v>20420</v>
      </c>
      <c r="G147" s="5">
        <v>0.36199999999999999</v>
      </c>
      <c r="H147" s="5">
        <v>0.63800000000000001</v>
      </c>
      <c r="I147" s="2">
        <v>0.56999999999999995</v>
      </c>
      <c r="J147" s="7">
        <v>43511</v>
      </c>
      <c r="K147" s="8"/>
    </row>
    <row r="148" spans="1:11" ht="18">
      <c r="A148" s="3" t="s">
        <v>303</v>
      </c>
      <c r="B148" s="2" t="s">
        <v>304</v>
      </c>
      <c r="C148" s="2">
        <v>65.150000000000006</v>
      </c>
      <c r="D148" s="4">
        <v>1.1100000000000001</v>
      </c>
      <c r="E148" s="5">
        <v>1.7299999999999999E-2</v>
      </c>
      <c r="F148" s="6">
        <v>20412</v>
      </c>
      <c r="G148" s="5">
        <v>0.46600000000000003</v>
      </c>
      <c r="H148" s="5">
        <v>0.53400000000000003</v>
      </c>
      <c r="I148" s="2">
        <v>0.87</v>
      </c>
      <c r="J148" s="7">
        <v>43511</v>
      </c>
      <c r="K148" s="8"/>
    </row>
    <row r="149" spans="1:11" ht="18">
      <c r="A149" s="3" t="s">
        <v>305</v>
      </c>
      <c r="B149" s="2" t="s">
        <v>306</v>
      </c>
      <c r="C149" s="2">
        <v>47.65</v>
      </c>
      <c r="D149" s="9">
        <v>-0.33</v>
      </c>
      <c r="E149" s="10">
        <v>-6.8999999999999999E-3</v>
      </c>
      <c r="F149" s="6">
        <v>20322</v>
      </c>
      <c r="G149" s="5">
        <v>0.42099999999999999</v>
      </c>
      <c r="H149" s="5">
        <v>0.57899999999999996</v>
      </c>
      <c r="I149" s="2">
        <v>0.73</v>
      </c>
      <c r="J149" s="7">
        <v>43511</v>
      </c>
      <c r="K149" s="8"/>
    </row>
    <row r="150" spans="1:11" ht="18">
      <c r="A150" s="3" t="s">
        <v>307</v>
      </c>
      <c r="B150" s="2" t="s">
        <v>308</v>
      </c>
      <c r="C150" s="11">
        <v>1933.57</v>
      </c>
      <c r="D150" s="4">
        <v>31.24</v>
      </c>
      <c r="E150" s="5">
        <v>1.6400000000000001E-2</v>
      </c>
      <c r="F150" s="6">
        <v>20217</v>
      </c>
      <c r="G150" s="5">
        <v>0.498</v>
      </c>
      <c r="H150" s="5">
        <v>0.502</v>
      </c>
      <c r="I150" s="2">
        <v>0.99</v>
      </c>
      <c r="J150" s="7">
        <v>43511</v>
      </c>
      <c r="K150" s="8"/>
    </row>
    <row r="151" spans="1:11" ht="18">
      <c r="A151" s="3" t="s">
        <v>309</v>
      </c>
      <c r="B151" s="2" t="s">
        <v>310</v>
      </c>
      <c r="C151" s="2">
        <v>11.75</v>
      </c>
      <c r="D151" s="4">
        <v>0.19</v>
      </c>
      <c r="E151" s="5">
        <v>1.6400000000000001E-2</v>
      </c>
      <c r="F151" s="6">
        <v>20181</v>
      </c>
      <c r="G151" s="5">
        <v>0.23899999999999999</v>
      </c>
      <c r="H151" s="5">
        <v>0.76100000000000001</v>
      </c>
      <c r="I151" s="2">
        <v>0.31</v>
      </c>
      <c r="J151" s="7">
        <v>43511</v>
      </c>
      <c r="K151" s="8"/>
    </row>
    <row r="152" spans="1:11" ht="18">
      <c r="A152" s="3" t="s">
        <v>311</v>
      </c>
      <c r="B152" s="2" t="s">
        <v>312</v>
      </c>
      <c r="C152" s="2">
        <v>88.31</v>
      </c>
      <c r="D152" s="4">
        <v>0.16</v>
      </c>
      <c r="E152" s="5">
        <v>1.8E-3</v>
      </c>
      <c r="F152" s="6">
        <v>20080</v>
      </c>
      <c r="G152" s="5">
        <v>0.61299999999999999</v>
      </c>
      <c r="H152" s="5">
        <v>0.38700000000000001</v>
      </c>
      <c r="I152" s="2">
        <v>1.58</v>
      </c>
      <c r="J152" s="7">
        <v>43511</v>
      </c>
      <c r="K152" s="8"/>
    </row>
    <row r="153" spans="1:11" ht="18">
      <c r="A153" s="3" t="s">
        <v>313</v>
      </c>
      <c r="B153" s="2" t="s">
        <v>314</v>
      </c>
      <c r="C153" s="2">
        <v>51.31</v>
      </c>
      <c r="D153" s="4">
        <v>0.85</v>
      </c>
      <c r="E153" s="5">
        <v>1.6799999999999999E-2</v>
      </c>
      <c r="F153" s="6">
        <v>19813</v>
      </c>
      <c r="G153" s="5">
        <v>0.66900000000000004</v>
      </c>
      <c r="H153" s="5">
        <v>0.33100000000000002</v>
      </c>
      <c r="I153" s="2">
        <v>2.02</v>
      </c>
      <c r="J153" s="7">
        <v>43511</v>
      </c>
      <c r="K153" s="8"/>
    </row>
    <row r="154" spans="1:11" ht="18">
      <c r="A154" s="3" t="s">
        <v>315</v>
      </c>
      <c r="B154" s="2" t="s">
        <v>316</v>
      </c>
      <c r="C154" s="2">
        <v>16.829999999999998</v>
      </c>
      <c r="D154" s="4">
        <v>2.13</v>
      </c>
      <c r="E154" s="5">
        <v>0.1449</v>
      </c>
      <c r="F154" s="6">
        <v>19751</v>
      </c>
      <c r="G154" s="5">
        <v>0.62</v>
      </c>
      <c r="H154" s="5">
        <v>0.38</v>
      </c>
      <c r="I154" s="2">
        <v>1.63</v>
      </c>
      <c r="J154" s="7">
        <v>43511</v>
      </c>
      <c r="K154" s="8"/>
    </row>
    <row r="155" spans="1:11" ht="18">
      <c r="A155" s="3" t="s">
        <v>317</v>
      </c>
      <c r="B155" s="2" t="s">
        <v>318</v>
      </c>
      <c r="C155" s="2">
        <v>104.24</v>
      </c>
      <c r="D155" s="4">
        <v>2.73</v>
      </c>
      <c r="E155" s="5">
        <v>2.69E-2</v>
      </c>
      <c r="F155" s="6">
        <v>19700</v>
      </c>
      <c r="G155" s="5">
        <v>0.49199999999999999</v>
      </c>
      <c r="H155" s="5">
        <v>0.50800000000000001</v>
      </c>
      <c r="I155" s="2">
        <v>0.97</v>
      </c>
      <c r="J155" s="7">
        <v>43511</v>
      </c>
      <c r="K155" s="8"/>
    </row>
    <row r="156" spans="1:11" ht="18">
      <c r="A156" s="3" t="s">
        <v>319</v>
      </c>
      <c r="B156" s="2" t="s">
        <v>320</v>
      </c>
      <c r="C156" s="2">
        <v>28.42</v>
      </c>
      <c r="D156" s="4">
        <v>1.0900000000000001</v>
      </c>
      <c r="E156" s="5">
        <v>3.9899999999999998E-2</v>
      </c>
      <c r="F156" s="6">
        <v>19427</v>
      </c>
      <c r="G156" s="5">
        <v>0.26</v>
      </c>
      <c r="H156" s="5">
        <v>0.74</v>
      </c>
      <c r="I156" s="2">
        <v>0.35</v>
      </c>
      <c r="J156" s="7">
        <v>43511</v>
      </c>
      <c r="K156" s="8"/>
    </row>
    <row r="157" spans="1:11" ht="18">
      <c r="A157" s="3" t="s">
        <v>321</v>
      </c>
      <c r="B157" s="2" t="s">
        <v>322</v>
      </c>
      <c r="C157" s="2">
        <v>107.57</v>
      </c>
      <c r="D157" s="4">
        <v>0.6</v>
      </c>
      <c r="E157" s="5">
        <v>5.5999999999999999E-3</v>
      </c>
      <c r="F157" s="6">
        <v>19409</v>
      </c>
      <c r="G157" s="5">
        <v>0.41499999999999998</v>
      </c>
      <c r="H157" s="5">
        <v>0.58499999999999996</v>
      </c>
      <c r="I157" s="2">
        <v>0.71</v>
      </c>
      <c r="J157" s="7">
        <v>43511</v>
      </c>
      <c r="K157" s="8"/>
    </row>
    <row r="158" spans="1:11" ht="18">
      <c r="A158" s="3" t="s">
        <v>323</v>
      </c>
      <c r="B158" s="2" t="s">
        <v>324</v>
      </c>
      <c r="C158" s="2">
        <v>59.5</v>
      </c>
      <c r="D158" s="9">
        <v>-0.23</v>
      </c>
      <c r="E158" s="10">
        <v>-3.8999999999999998E-3</v>
      </c>
      <c r="F158" s="6">
        <v>19355</v>
      </c>
      <c r="G158" s="5">
        <v>0.48599999999999999</v>
      </c>
      <c r="H158" s="5">
        <v>0.51400000000000001</v>
      </c>
      <c r="I158" s="2">
        <v>0.95</v>
      </c>
      <c r="J158" s="7">
        <v>43511</v>
      </c>
      <c r="K158" s="8"/>
    </row>
    <row r="159" spans="1:11" ht="18">
      <c r="A159" s="3" t="s">
        <v>325</v>
      </c>
      <c r="B159" s="2" t="s">
        <v>326</v>
      </c>
      <c r="C159" s="2">
        <v>24.38</v>
      </c>
      <c r="D159" s="4">
        <v>0.32</v>
      </c>
      <c r="E159" s="5">
        <v>1.3299999999999999E-2</v>
      </c>
      <c r="F159" s="6">
        <v>19225</v>
      </c>
      <c r="G159" s="5">
        <v>0.34399999999999997</v>
      </c>
      <c r="H159" s="5">
        <v>0.65600000000000003</v>
      </c>
      <c r="I159" s="2">
        <v>0.52</v>
      </c>
      <c r="J159" s="7">
        <v>43511</v>
      </c>
      <c r="K159" s="8"/>
    </row>
    <row r="160" spans="1:11" ht="18">
      <c r="A160" s="3" t="s">
        <v>327</v>
      </c>
      <c r="B160" s="2" t="s">
        <v>328</v>
      </c>
      <c r="C160" s="2">
        <v>16</v>
      </c>
      <c r="D160" s="12" t="s">
        <v>329</v>
      </c>
      <c r="E160" s="12" t="s">
        <v>329</v>
      </c>
      <c r="F160" s="6">
        <v>19115</v>
      </c>
      <c r="G160" s="5">
        <v>0.52200000000000002</v>
      </c>
      <c r="H160" s="5">
        <v>0.47799999999999998</v>
      </c>
      <c r="I160" s="2">
        <v>1.0900000000000001</v>
      </c>
      <c r="J160" s="7">
        <v>43511</v>
      </c>
      <c r="K160" s="8"/>
    </row>
    <row r="161" spans="1:11" ht="18">
      <c r="A161" s="3" t="s">
        <v>330</v>
      </c>
      <c r="B161" s="2" t="s">
        <v>331</v>
      </c>
      <c r="C161" s="2">
        <v>92.27</v>
      </c>
      <c r="D161" s="4">
        <v>1.04</v>
      </c>
      <c r="E161" s="5">
        <v>1.14E-2</v>
      </c>
      <c r="F161" s="6">
        <v>18958</v>
      </c>
      <c r="G161" s="5">
        <v>0.57199999999999995</v>
      </c>
      <c r="H161" s="5">
        <v>0.42799999999999999</v>
      </c>
      <c r="I161" s="2">
        <v>1.34</v>
      </c>
      <c r="J161" s="7">
        <v>43511</v>
      </c>
      <c r="K161" s="8"/>
    </row>
    <row r="162" spans="1:11" ht="18">
      <c r="A162" s="3" t="s">
        <v>332</v>
      </c>
      <c r="B162" s="2" t="s">
        <v>333</v>
      </c>
      <c r="C162" s="2">
        <v>4.05</v>
      </c>
      <c r="D162" s="4">
        <v>0.46</v>
      </c>
      <c r="E162" s="5">
        <v>0.12809999999999999</v>
      </c>
      <c r="F162" s="6">
        <v>18880</v>
      </c>
      <c r="G162" s="5">
        <v>0.11799999999999999</v>
      </c>
      <c r="H162" s="5">
        <v>0.88200000000000001</v>
      </c>
      <c r="I162" s="2">
        <v>0.13</v>
      </c>
      <c r="J162" s="7">
        <v>43511</v>
      </c>
      <c r="K162" s="8"/>
    </row>
    <row r="163" spans="1:11" ht="18">
      <c r="A163" s="3" t="s">
        <v>334</v>
      </c>
      <c r="B163" s="2" t="s">
        <v>335</v>
      </c>
      <c r="C163" s="2">
        <v>119.31</v>
      </c>
      <c r="D163" s="4">
        <v>1.79</v>
      </c>
      <c r="E163" s="5">
        <v>1.52E-2</v>
      </c>
      <c r="F163" s="6">
        <v>18795</v>
      </c>
      <c r="G163" s="5">
        <v>0.33600000000000002</v>
      </c>
      <c r="H163" s="5">
        <v>0.66400000000000003</v>
      </c>
      <c r="I163" s="2">
        <v>0.51</v>
      </c>
      <c r="J163" s="7">
        <v>43511</v>
      </c>
      <c r="K163" s="8"/>
    </row>
    <row r="164" spans="1:11" ht="18">
      <c r="A164" s="3" t="s">
        <v>336</v>
      </c>
      <c r="B164" s="2" t="s">
        <v>337</v>
      </c>
      <c r="C164" s="2">
        <v>23.1</v>
      </c>
      <c r="D164" s="4">
        <v>0.28000000000000003</v>
      </c>
      <c r="E164" s="5">
        <v>1.23E-2</v>
      </c>
      <c r="F164" s="6">
        <v>18769</v>
      </c>
      <c r="G164" s="5">
        <v>0.34399999999999997</v>
      </c>
      <c r="H164" s="5">
        <v>0.65600000000000003</v>
      </c>
      <c r="I164" s="2">
        <v>0.52</v>
      </c>
      <c r="J164" s="7">
        <v>43511</v>
      </c>
      <c r="K164" s="8"/>
    </row>
    <row r="165" spans="1:11" ht="18">
      <c r="A165" s="3" t="s">
        <v>338</v>
      </c>
      <c r="B165" s="2" t="s">
        <v>339</v>
      </c>
      <c r="C165" s="2">
        <v>27.27</v>
      </c>
      <c r="D165" s="4">
        <v>0.41</v>
      </c>
      <c r="E165" s="5">
        <v>1.5299999999999999E-2</v>
      </c>
      <c r="F165" s="6">
        <v>18686</v>
      </c>
      <c r="G165" s="5">
        <v>0.32800000000000001</v>
      </c>
      <c r="H165" s="5">
        <v>0.67200000000000004</v>
      </c>
      <c r="I165" s="2">
        <v>0.49</v>
      </c>
      <c r="J165" s="7">
        <v>43511</v>
      </c>
      <c r="K165" s="8"/>
    </row>
    <row r="166" spans="1:11" ht="18">
      <c r="A166" s="3" t="s">
        <v>340</v>
      </c>
      <c r="B166" s="2" t="s">
        <v>341</v>
      </c>
      <c r="C166" s="2">
        <v>18.829999999999998</v>
      </c>
      <c r="D166" s="9">
        <v>-0.36</v>
      </c>
      <c r="E166" s="10">
        <v>-1.8800000000000001E-2</v>
      </c>
      <c r="F166" s="6">
        <v>18531</v>
      </c>
      <c r="G166" s="5">
        <v>0.57799999999999996</v>
      </c>
      <c r="H166" s="5">
        <v>0.42199999999999999</v>
      </c>
      <c r="I166" s="2">
        <v>1.37</v>
      </c>
      <c r="J166" s="7">
        <v>43511</v>
      </c>
      <c r="K166" s="8"/>
    </row>
    <row r="167" spans="1:11" ht="18">
      <c r="A167" s="3" t="s">
        <v>342</v>
      </c>
      <c r="B167" s="2" t="s">
        <v>343</v>
      </c>
      <c r="C167" s="2">
        <v>12.39</v>
      </c>
      <c r="D167" s="4">
        <v>7.0000000000000007E-2</v>
      </c>
      <c r="E167" s="5">
        <v>5.7000000000000002E-3</v>
      </c>
      <c r="F167" s="6">
        <v>18517</v>
      </c>
      <c r="G167" s="5">
        <v>0.74099999999999999</v>
      </c>
      <c r="H167" s="5">
        <v>0.25900000000000001</v>
      </c>
      <c r="I167" s="2">
        <v>2.86</v>
      </c>
      <c r="J167" s="7">
        <v>43511</v>
      </c>
      <c r="K167" s="8"/>
    </row>
    <row r="168" spans="1:11" ht="18">
      <c r="A168" s="3" t="s">
        <v>344</v>
      </c>
      <c r="B168" s="2" t="s">
        <v>345</v>
      </c>
      <c r="C168" s="2">
        <v>5.65</v>
      </c>
      <c r="D168" s="4">
        <v>0.16</v>
      </c>
      <c r="E168" s="5">
        <v>2.9100000000000001E-2</v>
      </c>
      <c r="F168" s="6">
        <v>18505</v>
      </c>
      <c r="G168" s="5">
        <v>0.443</v>
      </c>
      <c r="H168" s="5">
        <v>0.55700000000000005</v>
      </c>
      <c r="I168" s="2">
        <v>0.8</v>
      </c>
      <c r="J168" s="7">
        <v>43511</v>
      </c>
      <c r="K168" s="8"/>
    </row>
    <row r="169" spans="1:11" ht="18">
      <c r="A169" s="3" t="s">
        <v>346</v>
      </c>
      <c r="B169" s="2" t="s">
        <v>347</v>
      </c>
      <c r="C169" s="2">
        <v>271.13</v>
      </c>
      <c r="D169" s="4">
        <v>5.8</v>
      </c>
      <c r="E169" s="5">
        <v>2.1899999999999999E-2</v>
      </c>
      <c r="F169" s="6">
        <v>18466</v>
      </c>
      <c r="G169" s="5">
        <v>0.255</v>
      </c>
      <c r="H169" s="5">
        <v>0.745</v>
      </c>
      <c r="I169" s="2">
        <v>0.34</v>
      </c>
      <c r="J169" s="7">
        <v>43511</v>
      </c>
      <c r="K169" s="8"/>
    </row>
    <row r="170" spans="1:11" ht="18">
      <c r="A170" s="3" t="s">
        <v>348</v>
      </c>
      <c r="B170" s="2" t="s">
        <v>349</v>
      </c>
      <c r="C170" s="2">
        <v>37.770000000000003</v>
      </c>
      <c r="D170" s="4">
        <v>0.51</v>
      </c>
      <c r="E170" s="5">
        <v>1.37E-2</v>
      </c>
      <c r="F170" s="6">
        <v>18284</v>
      </c>
      <c r="G170" s="5">
        <v>0.255</v>
      </c>
      <c r="H170" s="5">
        <v>0.745</v>
      </c>
      <c r="I170" s="2">
        <v>0.34</v>
      </c>
      <c r="J170" s="7">
        <v>43511</v>
      </c>
      <c r="K170" s="8"/>
    </row>
    <row r="171" spans="1:11" ht="18">
      <c r="A171" s="3" t="s">
        <v>350</v>
      </c>
      <c r="B171" s="2" t="s">
        <v>351</v>
      </c>
      <c r="C171" s="2">
        <v>86.4</v>
      </c>
      <c r="D171" s="9">
        <v>-3.35</v>
      </c>
      <c r="E171" s="10">
        <v>-3.73E-2</v>
      </c>
      <c r="F171" s="6">
        <v>18184</v>
      </c>
      <c r="G171" s="5">
        <v>0.50700000000000001</v>
      </c>
      <c r="H171" s="5">
        <v>0.49299999999999999</v>
      </c>
      <c r="I171" s="2">
        <v>1.03</v>
      </c>
      <c r="J171" s="7">
        <v>43511</v>
      </c>
      <c r="K171" s="8"/>
    </row>
    <row r="172" spans="1:11" ht="18">
      <c r="A172" s="3" t="s">
        <v>352</v>
      </c>
      <c r="B172" s="2" t="s">
        <v>353</v>
      </c>
      <c r="C172" s="2">
        <v>26.3</v>
      </c>
      <c r="D172" s="4">
        <v>0.22</v>
      </c>
      <c r="E172" s="5">
        <v>8.3999999999999995E-3</v>
      </c>
      <c r="F172" s="6">
        <v>18048</v>
      </c>
      <c r="G172" s="5">
        <v>0.26</v>
      </c>
      <c r="H172" s="5">
        <v>0.74</v>
      </c>
      <c r="I172" s="2">
        <v>0.35</v>
      </c>
      <c r="J172" s="7">
        <v>43511</v>
      </c>
      <c r="K172" s="8"/>
    </row>
    <row r="173" spans="1:11" ht="18">
      <c r="A173" s="3" t="s">
        <v>354</v>
      </c>
      <c r="B173" s="2" t="s">
        <v>355</v>
      </c>
      <c r="C173" s="2">
        <v>188.34</v>
      </c>
      <c r="D173" s="4">
        <v>1.66</v>
      </c>
      <c r="E173" s="5">
        <v>8.8999999999999999E-3</v>
      </c>
      <c r="F173" s="6">
        <v>18019</v>
      </c>
      <c r="G173" s="5">
        <v>0.442</v>
      </c>
      <c r="H173" s="5">
        <v>0.55800000000000005</v>
      </c>
      <c r="I173" s="2">
        <v>0.79</v>
      </c>
      <c r="J173" s="7">
        <v>43511</v>
      </c>
      <c r="K173" s="8"/>
    </row>
    <row r="174" spans="1:11" ht="18">
      <c r="A174" s="3" t="s">
        <v>356</v>
      </c>
      <c r="B174" s="2" t="s">
        <v>357</v>
      </c>
      <c r="C174" s="2">
        <v>45.71</v>
      </c>
      <c r="D174" s="9">
        <v>-0.06</v>
      </c>
      <c r="E174" s="10">
        <v>-1.2999999999999999E-3</v>
      </c>
      <c r="F174" s="6">
        <v>18009</v>
      </c>
      <c r="G174" s="5">
        <v>0.504</v>
      </c>
      <c r="H174" s="5">
        <v>0.496</v>
      </c>
      <c r="I174" s="2">
        <v>1.02</v>
      </c>
      <c r="J174" s="7">
        <v>43511</v>
      </c>
      <c r="K174" s="8"/>
    </row>
    <row r="175" spans="1:11" ht="18">
      <c r="A175" s="3" t="s">
        <v>358</v>
      </c>
      <c r="B175" s="2" t="s">
        <v>359</v>
      </c>
      <c r="C175" s="2">
        <v>2.98</v>
      </c>
      <c r="D175" s="9">
        <v>-0.01</v>
      </c>
      <c r="E175" s="10">
        <v>-3.3E-3</v>
      </c>
      <c r="F175" s="6">
        <v>17956</v>
      </c>
      <c r="G175" s="5">
        <v>0.49399999999999999</v>
      </c>
      <c r="H175" s="5">
        <v>0.50600000000000001</v>
      </c>
      <c r="I175" s="2">
        <v>0.97</v>
      </c>
      <c r="J175" s="7">
        <v>43511</v>
      </c>
      <c r="K175" s="8"/>
    </row>
    <row r="176" spans="1:11" ht="18">
      <c r="A176" s="3" t="s">
        <v>360</v>
      </c>
      <c r="B176" s="2" t="s">
        <v>361</v>
      </c>
      <c r="C176" s="2">
        <v>93.04</v>
      </c>
      <c r="D176" s="4">
        <v>1.29</v>
      </c>
      <c r="E176" s="5">
        <v>1.41E-2</v>
      </c>
      <c r="F176" s="6">
        <v>17913</v>
      </c>
      <c r="G176" s="5">
        <v>0.47699999999999998</v>
      </c>
      <c r="H176" s="5">
        <v>0.52300000000000002</v>
      </c>
      <c r="I176" s="2">
        <v>0.91</v>
      </c>
      <c r="J176" s="7">
        <v>43511</v>
      </c>
      <c r="K176" s="8"/>
    </row>
    <row r="177" spans="1:11" ht="18">
      <c r="A177" s="3" t="s">
        <v>362</v>
      </c>
      <c r="B177" s="2" t="s">
        <v>363</v>
      </c>
      <c r="C177" s="2">
        <v>33.35</v>
      </c>
      <c r="D177" s="4">
        <v>0.15</v>
      </c>
      <c r="E177" s="5">
        <v>4.4999999999999997E-3</v>
      </c>
      <c r="F177" s="6">
        <v>17830</v>
      </c>
      <c r="G177" s="5">
        <v>0.39700000000000002</v>
      </c>
      <c r="H177" s="5">
        <v>0.60299999999999998</v>
      </c>
      <c r="I177" s="2">
        <v>0.66</v>
      </c>
      <c r="J177" s="7">
        <v>43511</v>
      </c>
      <c r="K177" s="8"/>
    </row>
    <row r="178" spans="1:11" ht="18">
      <c r="A178" s="3" t="s">
        <v>364</v>
      </c>
      <c r="B178" s="2" t="s">
        <v>365</v>
      </c>
      <c r="C178" s="2">
        <v>127.76</v>
      </c>
      <c r="D178" s="4">
        <v>3.63</v>
      </c>
      <c r="E178" s="5">
        <v>2.92E-2</v>
      </c>
      <c r="F178" s="6">
        <v>17629</v>
      </c>
      <c r="G178" s="5">
        <v>0.54400000000000004</v>
      </c>
      <c r="H178" s="5">
        <v>0.45600000000000002</v>
      </c>
      <c r="I178" s="2">
        <v>1.19</v>
      </c>
      <c r="J178" s="7">
        <v>43511</v>
      </c>
      <c r="K178" s="8"/>
    </row>
    <row r="179" spans="1:11" ht="18">
      <c r="A179" s="3" t="s">
        <v>366</v>
      </c>
      <c r="B179" s="2" t="s">
        <v>367</v>
      </c>
      <c r="C179" s="2">
        <v>49.18</v>
      </c>
      <c r="D179" s="9">
        <v>-1.84</v>
      </c>
      <c r="E179" s="10">
        <v>-3.61E-2</v>
      </c>
      <c r="F179" s="6">
        <v>17344</v>
      </c>
      <c r="G179" s="5">
        <v>0.42799999999999999</v>
      </c>
      <c r="H179" s="5">
        <v>0.57199999999999995</v>
      </c>
      <c r="I179" s="2">
        <v>0.75</v>
      </c>
      <c r="J179" s="7">
        <v>43511</v>
      </c>
      <c r="K179" s="8"/>
    </row>
    <row r="180" spans="1:11" ht="18">
      <c r="A180" s="3" t="s">
        <v>368</v>
      </c>
      <c r="B180" s="2" t="s">
        <v>369</v>
      </c>
      <c r="C180" s="2">
        <v>281.93</v>
      </c>
      <c r="D180" s="4">
        <v>0.43</v>
      </c>
      <c r="E180" s="5">
        <v>1.5E-3</v>
      </c>
      <c r="F180" s="6">
        <v>17321</v>
      </c>
      <c r="G180" s="5">
        <v>0.44400000000000001</v>
      </c>
      <c r="H180" s="5">
        <v>0.55600000000000005</v>
      </c>
      <c r="I180" s="2">
        <v>0.8</v>
      </c>
      <c r="J180" s="7">
        <v>43511</v>
      </c>
      <c r="K180" s="8"/>
    </row>
    <row r="181" spans="1:11" ht="18">
      <c r="A181" s="3" t="s">
        <v>370</v>
      </c>
      <c r="B181" s="2" t="s">
        <v>371</v>
      </c>
      <c r="C181" s="2">
        <v>216.47</v>
      </c>
      <c r="D181" s="4">
        <v>2.63</v>
      </c>
      <c r="E181" s="5">
        <v>1.23E-2</v>
      </c>
      <c r="F181" s="6">
        <v>17296</v>
      </c>
      <c r="G181" s="5">
        <v>0.442</v>
      </c>
      <c r="H181" s="5">
        <v>0.55800000000000005</v>
      </c>
      <c r="I181" s="2">
        <v>0.79</v>
      </c>
      <c r="J181" s="7">
        <v>43511</v>
      </c>
      <c r="K181" s="8"/>
    </row>
    <row r="182" spans="1:11" ht="18">
      <c r="A182" s="3" t="s">
        <v>372</v>
      </c>
      <c r="B182" s="2" t="s">
        <v>373</v>
      </c>
      <c r="C182" s="2">
        <v>21.16</v>
      </c>
      <c r="D182" s="9">
        <v>-0.67</v>
      </c>
      <c r="E182" s="10">
        <v>-3.0700000000000002E-2</v>
      </c>
      <c r="F182" s="6">
        <v>17216</v>
      </c>
      <c r="G182" s="5">
        <v>0.55100000000000005</v>
      </c>
      <c r="H182" s="5">
        <v>0.44900000000000001</v>
      </c>
      <c r="I182" s="2">
        <v>1.23</v>
      </c>
      <c r="J182" s="7">
        <v>43511</v>
      </c>
      <c r="K182" s="8"/>
    </row>
    <row r="183" spans="1:11" ht="18">
      <c r="A183" s="3" t="s">
        <v>374</v>
      </c>
      <c r="B183" s="2" t="s">
        <v>375</v>
      </c>
      <c r="C183" s="2">
        <v>31.75</v>
      </c>
      <c r="D183" s="4">
        <v>0.92</v>
      </c>
      <c r="E183" s="5">
        <v>2.98E-2</v>
      </c>
      <c r="F183" s="6">
        <v>17130</v>
      </c>
      <c r="G183" s="5">
        <v>0.36499999999999999</v>
      </c>
      <c r="H183" s="5">
        <v>0.63500000000000001</v>
      </c>
      <c r="I183" s="2">
        <v>0.57999999999999996</v>
      </c>
      <c r="J183" s="7">
        <v>43511</v>
      </c>
      <c r="K183" s="8"/>
    </row>
    <row r="184" spans="1:11" ht="18">
      <c r="A184" s="3" t="s">
        <v>376</v>
      </c>
      <c r="B184" s="2" t="s">
        <v>377</v>
      </c>
      <c r="C184" s="2">
        <v>60.31</v>
      </c>
      <c r="D184" s="4">
        <v>0.94</v>
      </c>
      <c r="E184" s="5">
        <v>1.5800000000000002E-2</v>
      </c>
      <c r="F184" s="6">
        <v>16949</v>
      </c>
      <c r="G184" s="5">
        <v>0.26500000000000001</v>
      </c>
      <c r="H184" s="5">
        <v>0.73499999999999999</v>
      </c>
      <c r="I184" s="2">
        <v>0.36</v>
      </c>
      <c r="J184" s="7">
        <v>43511</v>
      </c>
      <c r="K184" s="8"/>
    </row>
    <row r="185" spans="1:11" ht="18">
      <c r="A185" s="3" t="s">
        <v>378</v>
      </c>
      <c r="B185" s="2" t="s">
        <v>379</v>
      </c>
      <c r="C185" s="2">
        <v>6.32</v>
      </c>
      <c r="D185" s="4">
        <v>0.02</v>
      </c>
      <c r="E185" s="5">
        <v>3.2000000000000002E-3</v>
      </c>
      <c r="F185" s="6">
        <v>16945</v>
      </c>
      <c r="G185" s="5">
        <v>0.41699999999999998</v>
      </c>
      <c r="H185" s="5">
        <v>0.58299999999999996</v>
      </c>
      <c r="I185" s="2">
        <v>0.72</v>
      </c>
      <c r="J185" s="7">
        <v>43511</v>
      </c>
      <c r="K185" s="8"/>
    </row>
    <row r="186" spans="1:11" ht="18">
      <c r="A186" s="3" t="s">
        <v>380</v>
      </c>
      <c r="B186" s="2" t="s">
        <v>381</v>
      </c>
      <c r="C186" s="2">
        <v>2.65</v>
      </c>
      <c r="D186" s="4">
        <v>0.28000000000000003</v>
      </c>
      <c r="E186" s="5">
        <v>0.1181</v>
      </c>
      <c r="F186" s="6">
        <v>16891</v>
      </c>
      <c r="G186" s="5">
        <v>0.35799999999999998</v>
      </c>
      <c r="H186" s="5">
        <v>0.64200000000000002</v>
      </c>
      <c r="I186" s="2">
        <v>0.56000000000000005</v>
      </c>
      <c r="J186" s="7">
        <v>43511</v>
      </c>
      <c r="K186" s="8"/>
    </row>
    <row r="187" spans="1:11" ht="18">
      <c r="A187" s="3" t="s">
        <v>382</v>
      </c>
      <c r="B187" s="2" t="s">
        <v>383</v>
      </c>
      <c r="C187" s="2">
        <v>151.09</v>
      </c>
      <c r="D187" s="9">
        <v>-3.76</v>
      </c>
      <c r="E187" s="10">
        <v>-2.4299999999999999E-2</v>
      </c>
      <c r="F187" s="6">
        <v>16889</v>
      </c>
      <c r="G187" s="5">
        <v>0.41299999999999998</v>
      </c>
      <c r="H187" s="5">
        <v>0.58699999999999997</v>
      </c>
      <c r="I187" s="2">
        <v>0.7</v>
      </c>
      <c r="J187" s="7">
        <v>43511</v>
      </c>
      <c r="K187" s="8"/>
    </row>
    <row r="188" spans="1:11" ht="18">
      <c r="A188" s="3" t="s">
        <v>384</v>
      </c>
      <c r="B188" s="2" t="s">
        <v>385</v>
      </c>
      <c r="C188" s="2">
        <v>66.22</v>
      </c>
      <c r="D188" s="4">
        <v>0.22</v>
      </c>
      <c r="E188" s="5">
        <v>3.3E-3</v>
      </c>
      <c r="F188" s="6">
        <v>16715</v>
      </c>
      <c r="G188" s="5">
        <v>0.61599999999999999</v>
      </c>
      <c r="H188" s="5">
        <v>0.38400000000000001</v>
      </c>
      <c r="I188" s="2">
        <v>1.6</v>
      </c>
      <c r="J188" s="7">
        <v>43511</v>
      </c>
      <c r="K188" s="8"/>
    </row>
    <row r="189" spans="1:11" ht="18">
      <c r="A189" s="3" t="s">
        <v>386</v>
      </c>
      <c r="B189" s="2" t="s">
        <v>387</v>
      </c>
      <c r="C189" s="2">
        <v>6.33</v>
      </c>
      <c r="D189" s="4">
        <v>0.22</v>
      </c>
      <c r="E189" s="5">
        <v>3.5999999999999997E-2</v>
      </c>
      <c r="F189" s="6">
        <v>16672</v>
      </c>
      <c r="G189" s="5">
        <v>0.25800000000000001</v>
      </c>
      <c r="H189" s="5">
        <v>0.74199999999999999</v>
      </c>
      <c r="I189" s="2">
        <v>0.35</v>
      </c>
      <c r="J189" s="7">
        <v>43511</v>
      </c>
      <c r="K189" s="8"/>
    </row>
    <row r="190" spans="1:11" ht="18">
      <c r="A190" s="3" t="s">
        <v>388</v>
      </c>
      <c r="B190" s="2" t="s">
        <v>389</v>
      </c>
      <c r="C190" s="2">
        <v>18.8</v>
      </c>
      <c r="D190" s="9">
        <v>-0.08</v>
      </c>
      <c r="E190" s="10">
        <v>-4.1999999999999997E-3</v>
      </c>
      <c r="F190" s="6">
        <v>16651</v>
      </c>
      <c r="G190" s="5">
        <v>0.29199999999999998</v>
      </c>
      <c r="H190" s="5">
        <v>0.70799999999999996</v>
      </c>
      <c r="I190" s="2">
        <v>0.41</v>
      </c>
      <c r="J190" s="7">
        <v>43511</v>
      </c>
      <c r="K190" s="8"/>
    </row>
    <row r="191" spans="1:11" ht="18">
      <c r="A191" s="3" t="s">
        <v>390</v>
      </c>
      <c r="B191" s="2" t="s">
        <v>391</v>
      </c>
      <c r="C191" s="2">
        <v>8.8000000000000007</v>
      </c>
      <c r="D191" s="4">
        <v>0.46</v>
      </c>
      <c r="E191" s="5">
        <v>5.5199999999999999E-2</v>
      </c>
      <c r="F191" s="6">
        <v>16597</v>
      </c>
      <c r="G191" s="5">
        <v>0.51900000000000002</v>
      </c>
      <c r="H191" s="5">
        <v>0.48099999999999998</v>
      </c>
      <c r="I191" s="2">
        <v>1.08</v>
      </c>
      <c r="J191" s="7">
        <v>43511</v>
      </c>
      <c r="K191" s="8"/>
    </row>
    <row r="192" spans="1:11" ht="18">
      <c r="A192" s="3" t="s">
        <v>392</v>
      </c>
      <c r="B192" s="2" t="s">
        <v>393</v>
      </c>
      <c r="C192" s="2">
        <v>17.079999999999998</v>
      </c>
      <c r="D192" s="4">
        <v>0.17</v>
      </c>
      <c r="E192" s="5">
        <v>1.01E-2</v>
      </c>
      <c r="F192" s="6">
        <v>16360</v>
      </c>
      <c r="G192" s="5">
        <v>0.372</v>
      </c>
      <c r="H192" s="5">
        <v>0.628</v>
      </c>
      <c r="I192" s="2">
        <v>0.59</v>
      </c>
      <c r="J192" s="7">
        <v>43511</v>
      </c>
      <c r="K192" s="8"/>
    </row>
    <row r="193" spans="1:11" ht="18">
      <c r="A193" s="3" t="s">
        <v>394</v>
      </c>
      <c r="B193" s="2" t="s">
        <v>395</v>
      </c>
      <c r="C193" s="2">
        <v>56.79</v>
      </c>
      <c r="D193" s="9">
        <v>-1.1499999999999999</v>
      </c>
      <c r="E193" s="10">
        <v>-1.9800000000000002E-2</v>
      </c>
      <c r="F193" s="6">
        <v>16320</v>
      </c>
      <c r="G193" s="5">
        <v>0.746</v>
      </c>
      <c r="H193" s="5">
        <v>0.254</v>
      </c>
      <c r="I193" s="2">
        <v>2.94</v>
      </c>
      <c r="J193" s="7">
        <v>43511</v>
      </c>
      <c r="K193" s="8"/>
    </row>
    <row r="194" spans="1:11" ht="18">
      <c r="A194" s="3" t="s">
        <v>396</v>
      </c>
      <c r="B194" s="2" t="s">
        <v>397</v>
      </c>
      <c r="C194" s="2">
        <v>46.93</v>
      </c>
      <c r="D194" s="4">
        <v>1.77</v>
      </c>
      <c r="E194" s="5">
        <v>3.9199999999999999E-2</v>
      </c>
      <c r="F194" s="6">
        <v>16299</v>
      </c>
      <c r="G194" s="5">
        <v>0.42499999999999999</v>
      </c>
      <c r="H194" s="5">
        <v>0.57499999999999996</v>
      </c>
      <c r="I194" s="2">
        <v>0.74</v>
      </c>
      <c r="J194" s="7">
        <v>43511</v>
      </c>
      <c r="K194" s="8"/>
    </row>
    <row r="195" spans="1:11" ht="18">
      <c r="A195" s="3" t="s">
        <v>398</v>
      </c>
      <c r="B195" s="2" t="s">
        <v>399</v>
      </c>
      <c r="C195" s="2">
        <v>2.74</v>
      </c>
      <c r="D195" s="9">
        <v>-0.02</v>
      </c>
      <c r="E195" s="10">
        <v>-7.1999999999999998E-3</v>
      </c>
      <c r="F195" s="6">
        <v>15962</v>
      </c>
      <c r="G195" s="5">
        <v>0.99199999999999999</v>
      </c>
      <c r="H195" s="5">
        <v>8.0000000000000002E-3</v>
      </c>
      <c r="I195" s="2">
        <v>120.85</v>
      </c>
      <c r="J195" s="7">
        <v>43511</v>
      </c>
      <c r="K195" s="8"/>
    </row>
    <row r="196" spans="1:11" ht="18">
      <c r="A196" s="3" t="s">
        <v>400</v>
      </c>
      <c r="B196" s="2" t="s">
        <v>401</v>
      </c>
      <c r="C196" s="2">
        <v>52.76</v>
      </c>
      <c r="D196" s="4">
        <v>0.79</v>
      </c>
      <c r="E196" s="5">
        <v>1.52E-2</v>
      </c>
      <c r="F196" s="6">
        <v>15951</v>
      </c>
      <c r="G196" s="5">
        <v>0.50700000000000001</v>
      </c>
      <c r="H196" s="5">
        <v>0.49299999999999999</v>
      </c>
      <c r="I196" s="2">
        <v>1.03</v>
      </c>
      <c r="J196" s="7">
        <v>43511</v>
      </c>
      <c r="K196" s="8"/>
    </row>
    <row r="197" spans="1:11" ht="18">
      <c r="A197" s="3" t="s">
        <v>402</v>
      </c>
      <c r="B197" s="2" t="s">
        <v>403</v>
      </c>
      <c r="C197" s="2">
        <v>9.07</v>
      </c>
      <c r="D197" s="4">
        <v>0.01</v>
      </c>
      <c r="E197" s="5">
        <v>1.1000000000000001E-3</v>
      </c>
      <c r="F197" s="6">
        <v>15742</v>
      </c>
      <c r="G197" s="5">
        <v>0.218</v>
      </c>
      <c r="H197" s="5">
        <v>0.78200000000000003</v>
      </c>
      <c r="I197" s="2">
        <v>0.28000000000000003</v>
      </c>
      <c r="J197" s="7">
        <v>43511</v>
      </c>
      <c r="K197" s="8"/>
    </row>
    <row r="198" spans="1:11" ht="18">
      <c r="A198" s="3" t="s">
        <v>404</v>
      </c>
      <c r="B198" s="2" t="s">
        <v>405</v>
      </c>
      <c r="C198" s="2">
        <v>98.9</v>
      </c>
      <c r="D198" s="4">
        <v>0.15</v>
      </c>
      <c r="E198" s="5">
        <v>1.5E-3</v>
      </c>
      <c r="F198" s="6">
        <v>15734</v>
      </c>
      <c r="G198" s="5">
        <v>2.8000000000000001E-2</v>
      </c>
      <c r="H198" s="5">
        <v>0.97199999999999998</v>
      </c>
      <c r="I198" s="2">
        <v>0.03</v>
      </c>
      <c r="J198" s="7">
        <v>43511</v>
      </c>
      <c r="K198" s="8"/>
    </row>
    <row r="199" spans="1:11" ht="18">
      <c r="A199" s="3" t="s">
        <v>406</v>
      </c>
      <c r="B199" s="2" t="s">
        <v>407</v>
      </c>
      <c r="C199" s="2">
        <v>75.25</v>
      </c>
      <c r="D199" s="4">
        <v>1.28</v>
      </c>
      <c r="E199" s="5">
        <v>1.7299999999999999E-2</v>
      </c>
      <c r="F199" s="6">
        <v>15655</v>
      </c>
      <c r="G199" s="5">
        <v>0.245</v>
      </c>
      <c r="H199" s="5">
        <v>0.755</v>
      </c>
      <c r="I199" s="2">
        <v>0.32</v>
      </c>
      <c r="J199" s="7">
        <v>43511</v>
      </c>
      <c r="K199" s="8"/>
    </row>
    <row r="200" spans="1:11" ht="18">
      <c r="A200" s="3" t="s">
        <v>408</v>
      </c>
      <c r="B200" s="2" t="s">
        <v>409</v>
      </c>
      <c r="C200" s="2">
        <v>64.03</v>
      </c>
      <c r="D200" s="4">
        <v>0.37</v>
      </c>
      <c r="E200" s="5">
        <v>5.7999999999999996E-3</v>
      </c>
      <c r="F200" s="6">
        <v>15651</v>
      </c>
      <c r="G200" s="5">
        <v>0.47399999999999998</v>
      </c>
      <c r="H200" s="5">
        <v>0.52600000000000002</v>
      </c>
      <c r="I200" s="2">
        <v>0.9</v>
      </c>
      <c r="J200" s="7">
        <v>43511</v>
      </c>
      <c r="K200" s="8"/>
    </row>
    <row r="201" spans="1:11" ht="18">
      <c r="A201" s="3" t="s">
        <v>410</v>
      </c>
      <c r="B201" s="2" t="s">
        <v>411</v>
      </c>
      <c r="C201" s="2">
        <v>87.51</v>
      </c>
      <c r="D201" s="9">
        <v>-0.31</v>
      </c>
      <c r="E201" s="10">
        <v>-3.5000000000000001E-3</v>
      </c>
      <c r="F201" s="6">
        <v>15414</v>
      </c>
      <c r="G201" s="5">
        <v>0.11700000000000001</v>
      </c>
      <c r="H201" s="5">
        <v>0.88300000000000001</v>
      </c>
      <c r="I201" s="2">
        <v>0.13</v>
      </c>
      <c r="J201" s="7">
        <v>43511</v>
      </c>
      <c r="K201" s="8"/>
    </row>
    <row r="202" spans="1:11" ht="18">
      <c r="A202" s="3" t="s">
        <v>412</v>
      </c>
      <c r="B202" s="2" t="s">
        <v>413</v>
      </c>
      <c r="C202" s="2">
        <v>17.510000000000002</v>
      </c>
      <c r="D202" s="4">
        <v>0.49</v>
      </c>
      <c r="E202" s="5">
        <v>2.8799999999999999E-2</v>
      </c>
      <c r="F202" s="6">
        <v>15233</v>
      </c>
      <c r="G202" s="5">
        <v>0.223</v>
      </c>
      <c r="H202" s="5">
        <v>0.77700000000000002</v>
      </c>
      <c r="I202" s="2">
        <v>0.28999999999999998</v>
      </c>
      <c r="J202" s="7">
        <v>43511</v>
      </c>
      <c r="K202" s="8"/>
    </row>
    <row r="203" spans="1:11" ht="18">
      <c r="A203" s="3" t="s">
        <v>414</v>
      </c>
      <c r="B203" s="2" t="s">
        <v>415</v>
      </c>
      <c r="C203" s="2">
        <v>170.24</v>
      </c>
      <c r="D203" s="4">
        <v>0.61</v>
      </c>
      <c r="E203" s="5">
        <v>3.5999999999999999E-3</v>
      </c>
      <c r="F203" s="6">
        <v>15214</v>
      </c>
      <c r="G203" s="5">
        <v>0.57099999999999995</v>
      </c>
      <c r="H203" s="5">
        <v>0.42899999999999999</v>
      </c>
      <c r="I203" s="2">
        <v>1.33</v>
      </c>
      <c r="J203" s="7">
        <v>43511</v>
      </c>
      <c r="K203" s="8"/>
    </row>
    <row r="204" spans="1:11" ht="18">
      <c r="A204" s="3" t="s">
        <v>416</v>
      </c>
      <c r="B204" s="2" t="s">
        <v>417</v>
      </c>
      <c r="C204" s="2">
        <v>169.68</v>
      </c>
      <c r="D204" s="4">
        <v>1.7</v>
      </c>
      <c r="E204" s="5">
        <v>1.01E-2</v>
      </c>
      <c r="F204" s="6">
        <v>15177</v>
      </c>
      <c r="G204" s="5">
        <v>0.78900000000000003</v>
      </c>
      <c r="H204" s="5">
        <v>0.21099999999999999</v>
      </c>
      <c r="I204" s="2">
        <v>3.74</v>
      </c>
      <c r="J204" s="7">
        <v>43511</v>
      </c>
      <c r="K204" s="8"/>
    </row>
    <row r="205" spans="1:11" ht="18">
      <c r="A205" s="3" t="s">
        <v>418</v>
      </c>
      <c r="B205" s="2" t="s">
        <v>419</v>
      </c>
      <c r="C205" s="2">
        <v>42.8</v>
      </c>
      <c r="D205" s="4">
        <v>0.43</v>
      </c>
      <c r="E205" s="5">
        <v>1.01E-2</v>
      </c>
      <c r="F205" s="6">
        <v>15092</v>
      </c>
      <c r="G205" s="5">
        <v>0.72399999999999998</v>
      </c>
      <c r="H205" s="5">
        <v>0.27600000000000002</v>
      </c>
      <c r="I205" s="2">
        <v>2.62</v>
      </c>
      <c r="J205" s="7">
        <v>43511</v>
      </c>
      <c r="K205" s="8"/>
    </row>
    <row r="206" spans="1:11" ht="18">
      <c r="A206" s="3" t="s">
        <v>420</v>
      </c>
      <c r="B206" s="2" t="s">
        <v>421</v>
      </c>
      <c r="C206" s="2">
        <v>21.5</v>
      </c>
      <c r="D206" s="4">
        <v>1.31</v>
      </c>
      <c r="E206" s="5">
        <v>6.4899999999999999E-2</v>
      </c>
      <c r="F206" s="6">
        <v>14960</v>
      </c>
      <c r="G206" s="5">
        <v>0.51100000000000001</v>
      </c>
      <c r="H206" s="5">
        <v>0.48899999999999999</v>
      </c>
      <c r="I206" s="2">
        <v>1.04</v>
      </c>
      <c r="J206" s="7">
        <v>43511</v>
      </c>
      <c r="K206" s="8"/>
    </row>
    <row r="207" spans="1:11" ht="18">
      <c r="A207" s="3" t="s">
        <v>422</v>
      </c>
      <c r="B207" s="2" t="s">
        <v>423</v>
      </c>
      <c r="C207" s="2">
        <v>8.27</v>
      </c>
      <c r="D207" s="4">
        <v>0.25</v>
      </c>
      <c r="E207" s="5">
        <v>3.1199999999999999E-2</v>
      </c>
      <c r="F207" s="6">
        <v>14929</v>
      </c>
      <c r="G207" s="5">
        <v>2.3E-2</v>
      </c>
      <c r="H207" s="5">
        <v>0.97699999999999998</v>
      </c>
      <c r="I207" s="2">
        <v>0.02</v>
      </c>
      <c r="J207" s="7">
        <v>43511</v>
      </c>
      <c r="K207" s="8"/>
    </row>
    <row r="208" spans="1:11" ht="18">
      <c r="A208" s="3" t="s">
        <v>424</v>
      </c>
      <c r="B208" s="2" t="s">
        <v>425</v>
      </c>
      <c r="C208" s="2">
        <v>67.19</v>
      </c>
      <c r="D208" s="4">
        <v>0.62</v>
      </c>
      <c r="E208" s="5">
        <v>9.2999999999999992E-3</v>
      </c>
      <c r="F208" s="6">
        <v>14898</v>
      </c>
      <c r="G208" s="5">
        <v>0.36499999999999999</v>
      </c>
      <c r="H208" s="5">
        <v>0.63500000000000001</v>
      </c>
      <c r="I208" s="2">
        <v>0.57999999999999996</v>
      </c>
      <c r="J208" s="7">
        <v>43511</v>
      </c>
      <c r="K208" s="8"/>
    </row>
    <row r="209" spans="1:11" ht="18">
      <c r="A209" s="3" t="s">
        <v>426</v>
      </c>
      <c r="B209" s="2" t="s">
        <v>427</v>
      </c>
      <c r="C209" s="2">
        <v>72.540000000000006</v>
      </c>
      <c r="D209" s="4">
        <v>0.91</v>
      </c>
      <c r="E209" s="5">
        <v>1.2699999999999999E-2</v>
      </c>
      <c r="F209" s="6">
        <v>14860</v>
      </c>
      <c r="G209" s="5">
        <v>0.47699999999999998</v>
      </c>
      <c r="H209" s="5">
        <v>0.52300000000000002</v>
      </c>
      <c r="I209" s="2">
        <v>0.91</v>
      </c>
      <c r="J209" s="7">
        <v>43511</v>
      </c>
      <c r="K209" s="8"/>
    </row>
    <row r="210" spans="1:11" ht="18">
      <c r="A210" s="3" t="s">
        <v>428</v>
      </c>
      <c r="B210" s="2" t="s">
        <v>429</v>
      </c>
      <c r="C210" s="2">
        <v>41.27</v>
      </c>
      <c r="D210" s="4">
        <v>1.26</v>
      </c>
      <c r="E210" s="5">
        <v>3.15E-2</v>
      </c>
      <c r="F210" s="6">
        <v>14779</v>
      </c>
      <c r="G210" s="5">
        <v>0.40799999999999997</v>
      </c>
      <c r="H210" s="5">
        <v>0.59199999999999997</v>
      </c>
      <c r="I210" s="2">
        <v>0.69</v>
      </c>
      <c r="J210" s="7">
        <v>43511</v>
      </c>
      <c r="K210" s="8"/>
    </row>
    <row r="211" spans="1:11" ht="18">
      <c r="A211" s="3" t="s">
        <v>430</v>
      </c>
      <c r="B211" s="2" t="s">
        <v>431</v>
      </c>
      <c r="C211" s="2">
        <v>83.21</v>
      </c>
      <c r="D211" s="4">
        <v>0.74</v>
      </c>
      <c r="E211" s="5">
        <v>8.9999999999999993E-3</v>
      </c>
      <c r="F211" s="6">
        <v>14765</v>
      </c>
      <c r="G211" s="5">
        <v>0.39300000000000002</v>
      </c>
      <c r="H211" s="5">
        <v>0.60699999999999998</v>
      </c>
      <c r="I211" s="2">
        <v>0.65</v>
      </c>
      <c r="J211" s="7">
        <v>43511</v>
      </c>
      <c r="K211" s="8"/>
    </row>
    <row r="212" spans="1:11" ht="18">
      <c r="A212" s="3" t="s">
        <v>432</v>
      </c>
      <c r="B212" s="2" t="s">
        <v>433</v>
      </c>
      <c r="C212" s="2">
        <v>11.43</v>
      </c>
      <c r="D212" s="4">
        <v>0.1</v>
      </c>
      <c r="E212" s="5">
        <v>8.8000000000000005E-3</v>
      </c>
      <c r="F212" s="6">
        <v>14656</v>
      </c>
      <c r="G212" s="5">
        <v>0.54900000000000004</v>
      </c>
      <c r="H212" s="5">
        <v>0.45100000000000001</v>
      </c>
      <c r="I212" s="2">
        <v>1.22</v>
      </c>
      <c r="J212" s="7">
        <v>43511</v>
      </c>
      <c r="K212" s="8"/>
    </row>
    <row r="213" spans="1:11" ht="18">
      <c r="A213" s="3" t="s">
        <v>434</v>
      </c>
      <c r="B213" s="2" t="s">
        <v>435</v>
      </c>
      <c r="C213" s="2">
        <v>349.06</v>
      </c>
      <c r="D213" s="4">
        <v>7.46</v>
      </c>
      <c r="E213" s="5">
        <v>2.18E-2</v>
      </c>
      <c r="F213" s="6">
        <v>14644</v>
      </c>
      <c r="G213" s="5">
        <v>0.88700000000000001</v>
      </c>
      <c r="H213" s="5">
        <v>0.113</v>
      </c>
      <c r="I213" s="2">
        <v>7.85</v>
      </c>
      <c r="J213" s="7">
        <v>43511</v>
      </c>
      <c r="K213" s="8"/>
    </row>
    <row r="214" spans="1:11" ht="18">
      <c r="A214" s="3" t="s">
        <v>436</v>
      </c>
      <c r="B214" s="2" t="s">
        <v>437</v>
      </c>
      <c r="C214" s="2">
        <v>28.69</v>
      </c>
      <c r="D214" s="4">
        <v>0.67</v>
      </c>
      <c r="E214" s="5">
        <v>2.3900000000000001E-2</v>
      </c>
      <c r="F214" s="6">
        <v>14642</v>
      </c>
      <c r="G214" s="5">
        <v>0.66900000000000004</v>
      </c>
      <c r="H214" s="5">
        <v>0.33100000000000002</v>
      </c>
      <c r="I214" s="2">
        <v>2.02</v>
      </c>
      <c r="J214" s="7">
        <v>43511</v>
      </c>
      <c r="K214" s="8"/>
    </row>
    <row r="215" spans="1:11" ht="18">
      <c r="A215" s="3" t="s">
        <v>438</v>
      </c>
      <c r="B215" s="2" t="s">
        <v>439</v>
      </c>
      <c r="C215" s="2">
        <v>134.86000000000001</v>
      </c>
      <c r="D215" s="4">
        <v>3.16</v>
      </c>
      <c r="E215" s="5">
        <v>2.4E-2</v>
      </c>
      <c r="F215" s="6">
        <v>14640</v>
      </c>
      <c r="G215" s="5">
        <v>0.49399999999999999</v>
      </c>
      <c r="H215" s="5">
        <v>0.50600000000000001</v>
      </c>
      <c r="I215" s="2">
        <v>0.97</v>
      </c>
      <c r="J215" s="7">
        <v>43511</v>
      </c>
      <c r="K215" s="8"/>
    </row>
    <row r="216" spans="1:11" ht="18">
      <c r="A216" s="3" t="s">
        <v>440</v>
      </c>
      <c r="B216" s="2" t="s">
        <v>441</v>
      </c>
      <c r="C216" s="2">
        <v>57.58</v>
      </c>
      <c r="D216" s="4">
        <v>0.51</v>
      </c>
      <c r="E216" s="5">
        <v>8.8999999999999999E-3</v>
      </c>
      <c r="F216" s="6">
        <v>14578</v>
      </c>
      <c r="G216" s="5">
        <v>0.72499999999999998</v>
      </c>
      <c r="H216" s="5">
        <v>0.27500000000000002</v>
      </c>
      <c r="I216" s="2">
        <v>2.64</v>
      </c>
      <c r="J216" s="7">
        <v>43511</v>
      </c>
      <c r="K216" s="8"/>
    </row>
    <row r="217" spans="1:11" ht="18">
      <c r="A217" s="3" t="s">
        <v>442</v>
      </c>
      <c r="B217" s="2" t="s">
        <v>443</v>
      </c>
      <c r="C217" s="2">
        <v>139.21</v>
      </c>
      <c r="D217" s="4">
        <v>0.41</v>
      </c>
      <c r="E217" s="5">
        <v>3.0000000000000001E-3</v>
      </c>
      <c r="F217" s="6">
        <v>14468</v>
      </c>
      <c r="G217" s="5">
        <v>0.188</v>
      </c>
      <c r="H217" s="5">
        <v>0.81200000000000006</v>
      </c>
      <c r="I217" s="2">
        <v>0.23</v>
      </c>
      <c r="J217" s="7">
        <v>43511</v>
      </c>
      <c r="K217" s="8"/>
    </row>
    <row r="218" spans="1:11" ht="18">
      <c r="A218" s="3" t="s">
        <v>444</v>
      </c>
      <c r="B218" s="2" t="s">
        <v>445</v>
      </c>
      <c r="C218" s="2">
        <v>138.44999999999999</v>
      </c>
      <c r="D218" s="4">
        <v>3.57</v>
      </c>
      <c r="E218" s="5">
        <v>2.6499999999999999E-2</v>
      </c>
      <c r="F218" s="6">
        <v>14303</v>
      </c>
      <c r="G218" s="5">
        <v>0.23100000000000001</v>
      </c>
      <c r="H218" s="5">
        <v>0.76900000000000002</v>
      </c>
      <c r="I218" s="2">
        <v>0.3</v>
      </c>
      <c r="J218" s="7">
        <v>43511</v>
      </c>
      <c r="K218" s="8"/>
    </row>
    <row r="219" spans="1:11" ht="18">
      <c r="A219" s="3" t="s">
        <v>446</v>
      </c>
      <c r="B219" s="2" t="s">
        <v>447</v>
      </c>
      <c r="C219" s="2">
        <v>110.82</v>
      </c>
      <c r="D219" s="9">
        <v>-0.38</v>
      </c>
      <c r="E219" s="10">
        <v>-3.3999999999999998E-3</v>
      </c>
      <c r="F219" s="6">
        <v>14285</v>
      </c>
      <c r="G219" s="5">
        <v>0.58199999999999996</v>
      </c>
      <c r="H219" s="5">
        <v>0.41799999999999998</v>
      </c>
      <c r="I219" s="2">
        <v>1.39</v>
      </c>
      <c r="J219" s="7">
        <v>43511</v>
      </c>
      <c r="K219" s="8"/>
    </row>
    <row r="220" spans="1:11" ht="18">
      <c r="A220" s="3" t="s">
        <v>448</v>
      </c>
      <c r="B220" s="2" t="s">
        <v>449</v>
      </c>
      <c r="C220" s="2">
        <v>25.71</v>
      </c>
      <c r="D220" s="4">
        <v>0.25</v>
      </c>
      <c r="E220" s="5">
        <v>9.7999999999999997E-3</v>
      </c>
      <c r="F220" s="6">
        <v>14245</v>
      </c>
      <c r="G220" s="5">
        <v>0.183</v>
      </c>
      <c r="H220" s="5">
        <v>0.81699999999999995</v>
      </c>
      <c r="I220" s="2">
        <v>0.22</v>
      </c>
      <c r="J220" s="7">
        <v>43511</v>
      </c>
      <c r="K220" s="8"/>
    </row>
    <row r="221" spans="1:11" ht="18">
      <c r="A221" s="3" t="s">
        <v>450</v>
      </c>
      <c r="B221" s="2" t="s">
        <v>451</v>
      </c>
      <c r="C221" s="2">
        <v>70.180000000000007</v>
      </c>
      <c r="D221" s="4">
        <v>1.08</v>
      </c>
      <c r="E221" s="5">
        <v>1.5599999999999999E-2</v>
      </c>
      <c r="F221" s="6">
        <v>14163</v>
      </c>
      <c r="G221" s="5">
        <v>0.50900000000000001</v>
      </c>
      <c r="H221" s="5">
        <v>0.49099999999999999</v>
      </c>
      <c r="I221" s="2">
        <v>1.04</v>
      </c>
      <c r="J221" s="7">
        <v>43511</v>
      </c>
      <c r="K221" s="8"/>
    </row>
    <row r="222" spans="1:11" ht="18">
      <c r="A222" s="3" t="s">
        <v>452</v>
      </c>
      <c r="B222" s="2" t="s">
        <v>453</v>
      </c>
      <c r="C222" s="2">
        <v>19.98</v>
      </c>
      <c r="D222" s="4">
        <v>0.51</v>
      </c>
      <c r="E222" s="5">
        <v>2.6200000000000001E-2</v>
      </c>
      <c r="F222" s="6">
        <v>14138</v>
      </c>
      <c r="G222" s="5">
        <v>0.58099999999999996</v>
      </c>
      <c r="H222" s="5">
        <v>0.41899999999999998</v>
      </c>
      <c r="I222" s="2">
        <v>1.38</v>
      </c>
      <c r="J222" s="7">
        <v>43511</v>
      </c>
      <c r="K222" s="8"/>
    </row>
    <row r="223" spans="1:11" ht="18">
      <c r="A223" s="3" t="s">
        <v>454</v>
      </c>
      <c r="B223" s="2" t="s">
        <v>455</v>
      </c>
      <c r="C223" s="2">
        <v>17.23</v>
      </c>
      <c r="D223" s="9">
        <v>-0.32</v>
      </c>
      <c r="E223" s="10">
        <v>-1.8200000000000001E-2</v>
      </c>
      <c r="F223" s="6">
        <v>13951</v>
      </c>
      <c r="G223" s="5">
        <v>0.438</v>
      </c>
      <c r="H223" s="5">
        <v>0.56200000000000006</v>
      </c>
      <c r="I223" s="2">
        <v>0.78</v>
      </c>
      <c r="J223" s="7">
        <v>43511</v>
      </c>
      <c r="K223" s="8"/>
    </row>
    <row r="224" spans="1:11" ht="18">
      <c r="A224" s="3" t="s">
        <v>456</v>
      </c>
      <c r="B224" s="2" t="s">
        <v>457</v>
      </c>
      <c r="C224" s="2">
        <v>73.430000000000007</v>
      </c>
      <c r="D224" s="4">
        <v>1.32</v>
      </c>
      <c r="E224" s="5">
        <v>1.83E-2</v>
      </c>
      <c r="F224" s="6">
        <v>13930</v>
      </c>
      <c r="G224" s="5">
        <v>0.32700000000000001</v>
      </c>
      <c r="H224" s="5">
        <v>0.67300000000000004</v>
      </c>
      <c r="I224" s="2">
        <v>0.49</v>
      </c>
      <c r="J224" s="7">
        <v>43511</v>
      </c>
      <c r="K224" s="8"/>
    </row>
    <row r="225" spans="1:11" ht="18">
      <c r="A225" s="3" t="s">
        <v>458</v>
      </c>
      <c r="B225" s="2" t="s">
        <v>459</v>
      </c>
      <c r="C225" s="2">
        <v>33.32</v>
      </c>
      <c r="D225" s="9">
        <v>-0.42</v>
      </c>
      <c r="E225" s="10">
        <v>-1.24E-2</v>
      </c>
      <c r="F225" s="6">
        <v>13913</v>
      </c>
      <c r="G225" s="5">
        <v>0.7</v>
      </c>
      <c r="H225" s="5">
        <v>0.3</v>
      </c>
      <c r="I225" s="2">
        <v>2.33</v>
      </c>
      <c r="J225" s="7">
        <v>43511</v>
      </c>
      <c r="K225" s="8"/>
    </row>
    <row r="226" spans="1:11" ht="18">
      <c r="A226" s="3" t="s">
        <v>460</v>
      </c>
      <c r="B226" s="2" t="s">
        <v>461</v>
      </c>
      <c r="C226" s="2">
        <v>57.15</v>
      </c>
      <c r="D226" s="4">
        <v>0.87</v>
      </c>
      <c r="E226" s="5">
        <v>1.55E-2</v>
      </c>
      <c r="F226" s="6">
        <v>13793</v>
      </c>
      <c r="G226" s="5">
        <v>0.16</v>
      </c>
      <c r="H226" s="5">
        <v>0.84</v>
      </c>
      <c r="I226" s="2">
        <v>0.19</v>
      </c>
      <c r="J226" s="7">
        <v>43511</v>
      </c>
      <c r="K226" s="8"/>
    </row>
    <row r="227" spans="1:11" ht="18">
      <c r="A227" s="3" t="s">
        <v>462</v>
      </c>
      <c r="B227" s="2" t="s">
        <v>463</v>
      </c>
      <c r="C227" s="2">
        <v>28.27</v>
      </c>
      <c r="D227" s="4">
        <v>7.0000000000000007E-2</v>
      </c>
      <c r="E227" s="5">
        <v>2.5000000000000001E-3</v>
      </c>
      <c r="F227" s="6">
        <v>13633</v>
      </c>
      <c r="G227" s="5">
        <v>0.36299999999999999</v>
      </c>
      <c r="H227" s="5">
        <v>0.63700000000000001</v>
      </c>
      <c r="I227" s="2">
        <v>0.56999999999999995</v>
      </c>
      <c r="J227" s="7">
        <v>43511</v>
      </c>
      <c r="K227" s="8"/>
    </row>
    <row r="228" spans="1:11" ht="18">
      <c r="A228" s="3" t="s">
        <v>464</v>
      </c>
      <c r="B228" s="2" t="s">
        <v>465</v>
      </c>
      <c r="C228" s="2">
        <v>6.3</v>
      </c>
      <c r="D228" s="4">
        <v>0.12</v>
      </c>
      <c r="E228" s="5">
        <v>1.9400000000000001E-2</v>
      </c>
      <c r="F228" s="6">
        <v>13629</v>
      </c>
      <c r="G228" s="5">
        <v>0.41199999999999998</v>
      </c>
      <c r="H228" s="5">
        <v>0.58799999999999997</v>
      </c>
      <c r="I228" s="2">
        <v>0.7</v>
      </c>
      <c r="J228" s="7">
        <v>43511</v>
      </c>
      <c r="K228" s="8"/>
    </row>
    <row r="229" spans="1:11" ht="18">
      <c r="A229" s="3" t="s">
        <v>466</v>
      </c>
      <c r="B229" s="2" t="s">
        <v>467</v>
      </c>
      <c r="C229" s="2">
        <v>208.86</v>
      </c>
      <c r="D229" s="4">
        <v>3.93</v>
      </c>
      <c r="E229" s="5">
        <v>1.9199999999999998E-2</v>
      </c>
      <c r="F229" s="6">
        <v>13624</v>
      </c>
      <c r="G229" s="5">
        <v>0.375</v>
      </c>
      <c r="H229" s="5">
        <v>0.625</v>
      </c>
      <c r="I229" s="2">
        <v>0.6</v>
      </c>
      <c r="J229" s="7">
        <v>43511</v>
      </c>
      <c r="K229" s="8"/>
    </row>
    <row r="230" spans="1:11" ht="18">
      <c r="A230" s="3" t="s">
        <v>468</v>
      </c>
      <c r="B230" s="2" t="s">
        <v>469</v>
      </c>
      <c r="C230" s="2">
        <v>44.86</v>
      </c>
      <c r="D230" s="4">
        <v>1.06</v>
      </c>
      <c r="E230" s="5">
        <v>2.4199999999999999E-2</v>
      </c>
      <c r="F230" s="6">
        <v>13603</v>
      </c>
      <c r="G230" s="5">
        <v>0.31</v>
      </c>
      <c r="H230" s="5">
        <v>0.69</v>
      </c>
      <c r="I230" s="2">
        <v>0.45</v>
      </c>
      <c r="J230" s="7">
        <v>43511</v>
      </c>
      <c r="K230" s="8"/>
    </row>
    <row r="231" spans="1:11" ht="18">
      <c r="A231" s="3" t="s">
        <v>470</v>
      </c>
      <c r="B231" s="2" t="s">
        <v>471</v>
      </c>
      <c r="C231" s="2">
        <v>27.01</v>
      </c>
      <c r="D231" s="4">
        <v>0.42</v>
      </c>
      <c r="E231" s="5">
        <v>1.5800000000000002E-2</v>
      </c>
      <c r="F231" s="6">
        <v>13595</v>
      </c>
      <c r="G231" s="5">
        <v>0.29499999999999998</v>
      </c>
      <c r="H231" s="5">
        <v>0.70499999999999996</v>
      </c>
      <c r="I231" s="2">
        <v>0.42</v>
      </c>
      <c r="J231" s="7">
        <v>43511</v>
      </c>
      <c r="K231" s="8"/>
    </row>
    <row r="232" spans="1:11" ht="18">
      <c r="A232" s="3" t="s">
        <v>472</v>
      </c>
      <c r="B232" s="2" t="s">
        <v>473</v>
      </c>
      <c r="C232" s="2">
        <v>40.92</v>
      </c>
      <c r="D232" s="4">
        <v>0.94</v>
      </c>
      <c r="E232" s="5">
        <v>2.35E-2</v>
      </c>
      <c r="F232" s="6">
        <v>13591</v>
      </c>
      <c r="G232" s="5">
        <v>0.27200000000000002</v>
      </c>
      <c r="H232" s="5">
        <v>0.72799999999999998</v>
      </c>
      <c r="I232" s="2">
        <v>0.37</v>
      </c>
      <c r="J232" s="7">
        <v>43511</v>
      </c>
      <c r="K232" s="8"/>
    </row>
    <row r="233" spans="1:11" ht="18">
      <c r="A233" s="3" t="s">
        <v>474</v>
      </c>
      <c r="B233" s="2" t="s">
        <v>475</v>
      </c>
      <c r="C233" s="2">
        <v>6.52</v>
      </c>
      <c r="D233" s="9">
        <v>-0.08</v>
      </c>
      <c r="E233" s="10">
        <v>-1.21E-2</v>
      </c>
      <c r="F233" s="6">
        <v>13546</v>
      </c>
      <c r="G233" s="5">
        <v>0.38900000000000001</v>
      </c>
      <c r="H233" s="5">
        <v>0.61099999999999999</v>
      </c>
      <c r="I233" s="2">
        <v>0.64</v>
      </c>
      <c r="J233" s="7">
        <v>43511</v>
      </c>
      <c r="K233" s="8"/>
    </row>
    <row r="234" spans="1:11" ht="18">
      <c r="A234" s="3" t="s">
        <v>476</v>
      </c>
      <c r="B234" s="2" t="s">
        <v>477</v>
      </c>
      <c r="C234" s="2">
        <v>39.97</v>
      </c>
      <c r="D234" s="4">
        <v>0.17</v>
      </c>
      <c r="E234" s="5">
        <v>4.3E-3</v>
      </c>
      <c r="F234" s="6">
        <v>13498</v>
      </c>
      <c r="G234" s="5">
        <v>0.34300000000000003</v>
      </c>
      <c r="H234" s="5">
        <v>0.65700000000000003</v>
      </c>
      <c r="I234" s="2">
        <v>0.52</v>
      </c>
      <c r="J234" s="7">
        <v>43511</v>
      </c>
      <c r="K234" s="8"/>
    </row>
    <row r="235" spans="1:11" ht="18">
      <c r="A235" s="3" t="s">
        <v>478</v>
      </c>
      <c r="B235" s="2" t="s">
        <v>479</v>
      </c>
      <c r="C235" s="2">
        <v>197.87</v>
      </c>
      <c r="D235" s="4">
        <v>5.65</v>
      </c>
      <c r="E235" s="5">
        <v>2.9399999999999999E-2</v>
      </c>
      <c r="F235" s="6">
        <v>13447</v>
      </c>
      <c r="G235" s="5">
        <v>0.44400000000000001</v>
      </c>
      <c r="H235" s="5">
        <v>0.55600000000000005</v>
      </c>
      <c r="I235" s="2">
        <v>0.8</v>
      </c>
      <c r="J235" s="7">
        <v>43511</v>
      </c>
      <c r="K235" s="8"/>
    </row>
    <row r="236" spans="1:11" ht="18">
      <c r="A236" s="3" t="s">
        <v>480</v>
      </c>
      <c r="B236" s="2" t="s">
        <v>481</v>
      </c>
      <c r="C236" s="2">
        <v>190.79</v>
      </c>
      <c r="D236" s="4">
        <v>2.25</v>
      </c>
      <c r="E236" s="5">
        <v>1.1900000000000001E-2</v>
      </c>
      <c r="F236" s="6">
        <v>13424</v>
      </c>
      <c r="G236" s="5">
        <v>0.49299999999999999</v>
      </c>
      <c r="H236" s="5">
        <v>0.50700000000000001</v>
      </c>
      <c r="I236" s="2">
        <v>0.97</v>
      </c>
      <c r="J236" s="7">
        <v>43511</v>
      </c>
      <c r="K236" s="8"/>
    </row>
    <row r="237" spans="1:11" ht="18">
      <c r="A237" s="3" t="s">
        <v>482</v>
      </c>
      <c r="B237" s="2" t="s">
        <v>483</v>
      </c>
      <c r="C237" s="2">
        <v>10.82</v>
      </c>
      <c r="D237" s="4">
        <v>0.01</v>
      </c>
      <c r="E237" s="5">
        <v>8.9999999999999998E-4</v>
      </c>
      <c r="F237" s="6">
        <v>13399</v>
      </c>
      <c r="G237" s="5">
        <v>0.78800000000000003</v>
      </c>
      <c r="H237" s="5">
        <v>0.21199999999999999</v>
      </c>
      <c r="I237" s="2">
        <v>3.72</v>
      </c>
      <c r="J237" s="7">
        <v>43511</v>
      </c>
      <c r="K237" s="8"/>
    </row>
    <row r="238" spans="1:11" ht="18">
      <c r="A238" s="3" t="s">
        <v>484</v>
      </c>
      <c r="B238" s="2" t="s">
        <v>485</v>
      </c>
      <c r="C238" s="2">
        <v>29.36</v>
      </c>
      <c r="D238" s="4">
        <v>0.72</v>
      </c>
      <c r="E238" s="5">
        <v>2.5100000000000001E-2</v>
      </c>
      <c r="F238" s="6">
        <v>13385</v>
      </c>
      <c r="G238" s="5">
        <v>0.27200000000000002</v>
      </c>
      <c r="H238" s="5">
        <v>0.72799999999999998</v>
      </c>
      <c r="I238" s="2">
        <v>0.37</v>
      </c>
      <c r="J238" s="7">
        <v>43511</v>
      </c>
      <c r="K238" s="8"/>
    </row>
    <row r="239" spans="1:11" ht="18">
      <c r="A239" s="3" t="s">
        <v>486</v>
      </c>
      <c r="B239" s="2" t="s">
        <v>487</v>
      </c>
      <c r="C239" s="2">
        <v>23.53</v>
      </c>
      <c r="D239" s="4">
        <v>0.14000000000000001</v>
      </c>
      <c r="E239" s="5">
        <v>6.0000000000000001E-3</v>
      </c>
      <c r="F239" s="6">
        <v>13377</v>
      </c>
      <c r="G239" s="5">
        <v>0.77800000000000002</v>
      </c>
      <c r="H239" s="5">
        <v>0.222</v>
      </c>
      <c r="I239" s="2">
        <v>3.49</v>
      </c>
      <c r="J239" s="7">
        <v>43511</v>
      </c>
      <c r="K239" s="8"/>
    </row>
    <row r="240" spans="1:11" ht="18">
      <c r="A240" s="3" t="s">
        <v>488</v>
      </c>
      <c r="B240" s="2" t="s">
        <v>489</v>
      </c>
      <c r="C240" s="2">
        <v>5.92</v>
      </c>
      <c r="D240" s="9">
        <v>-0.37</v>
      </c>
      <c r="E240" s="10">
        <v>-5.8799999999999998E-2</v>
      </c>
      <c r="F240" s="6">
        <v>13201</v>
      </c>
      <c r="G240" s="5">
        <v>0.48799999999999999</v>
      </c>
      <c r="H240" s="5">
        <v>0.51200000000000001</v>
      </c>
      <c r="I240" s="2">
        <v>0.95</v>
      </c>
      <c r="J240" s="7">
        <v>43511</v>
      </c>
      <c r="K240" s="8"/>
    </row>
    <row r="241" spans="1:11" ht="18">
      <c r="A241" s="3" t="s">
        <v>490</v>
      </c>
      <c r="B241" s="2" t="s">
        <v>491</v>
      </c>
      <c r="C241" s="2">
        <v>8.0299999999999994</v>
      </c>
      <c r="D241" s="4">
        <v>0.62</v>
      </c>
      <c r="E241" s="5">
        <v>8.3699999999999997E-2</v>
      </c>
      <c r="F241" s="6">
        <v>13197</v>
      </c>
      <c r="G241" s="5">
        <v>7.4999999999999997E-2</v>
      </c>
      <c r="H241" s="5">
        <v>0.92500000000000004</v>
      </c>
      <c r="I241" s="2">
        <v>0.08</v>
      </c>
      <c r="J241" s="7">
        <v>43511</v>
      </c>
      <c r="K241" s="8"/>
    </row>
    <row r="242" spans="1:11" ht="18">
      <c r="A242" s="3" t="s">
        <v>492</v>
      </c>
      <c r="B242" s="2" t="s">
        <v>493</v>
      </c>
      <c r="C242" s="2">
        <v>35.35</v>
      </c>
      <c r="D242" s="4">
        <v>1.05</v>
      </c>
      <c r="E242" s="5">
        <v>3.0599999999999999E-2</v>
      </c>
      <c r="F242" s="6">
        <v>13153</v>
      </c>
      <c r="G242" s="5">
        <v>0.81799999999999995</v>
      </c>
      <c r="H242" s="5">
        <v>0.182</v>
      </c>
      <c r="I242" s="2">
        <v>4.4800000000000004</v>
      </c>
      <c r="J242" s="7">
        <v>43511</v>
      </c>
      <c r="K242" s="8"/>
    </row>
    <row r="243" spans="1:11" ht="18">
      <c r="A243" s="3" t="s">
        <v>494</v>
      </c>
      <c r="B243" s="2" t="s">
        <v>495</v>
      </c>
      <c r="C243" s="2">
        <v>93.3</v>
      </c>
      <c r="D243" s="4">
        <v>0.02</v>
      </c>
      <c r="E243" s="5">
        <v>2.0000000000000001E-4</v>
      </c>
      <c r="F243" s="6">
        <v>13051</v>
      </c>
      <c r="G243" s="5">
        <v>0.42099999999999999</v>
      </c>
      <c r="H243" s="5">
        <v>0.57899999999999996</v>
      </c>
      <c r="I243" s="2">
        <v>0.73</v>
      </c>
      <c r="J243" s="7">
        <v>43511</v>
      </c>
      <c r="K243" s="8"/>
    </row>
    <row r="244" spans="1:11" ht="18">
      <c r="A244" s="3" t="s">
        <v>496</v>
      </c>
      <c r="B244" s="2" t="s">
        <v>497</v>
      </c>
      <c r="C244" s="2">
        <v>148.52000000000001</v>
      </c>
      <c r="D244" s="4">
        <v>1.65</v>
      </c>
      <c r="E244" s="5">
        <v>1.12E-2</v>
      </c>
      <c r="F244" s="6">
        <v>12959</v>
      </c>
      <c r="G244" s="5">
        <v>0.36599999999999999</v>
      </c>
      <c r="H244" s="5">
        <v>0.63400000000000001</v>
      </c>
      <c r="I244" s="2">
        <v>0.57999999999999996</v>
      </c>
      <c r="J244" s="7">
        <v>43511</v>
      </c>
      <c r="K244" s="8"/>
    </row>
    <row r="245" spans="1:11" ht="18">
      <c r="A245" s="3" t="s">
        <v>498</v>
      </c>
      <c r="B245" s="2" t="s">
        <v>499</v>
      </c>
      <c r="C245" s="2">
        <v>178.19</v>
      </c>
      <c r="D245" s="4">
        <v>1.67</v>
      </c>
      <c r="E245" s="5">
        <v>9.4999999999999998E-3</v>
      </c>
      <c r="F245" s="6">
        <v>12933</v>
      </c>
      <c r="G245" s="5">
        <v>0.55400000000000005</v>
      </c>
      <c r="H245" s="5">
        <v>0.44600000000000001</v>
      </c>
      <c r="I245" s="2">
        <v>1.24</v>
      </c>
      <c r="J245" s="7">
        <v>43511</v>
      </c>
      <c r="K245" s="8"/>
    </row>
    <row r="246" spans="1:11" ht="18">
      <c r="A246" s="3" t="s">
        <v>500</v>
      </c>
      <c r="B246" s="2" t="s">
        <v>501</v>
      </c>
      <c r="C246" s="2">
        <v>44.49</v>
      </c>
      <c r="D246" s="9">
        <v>-0.4</v>
      </c>
      <c r="E246" s="10">
        <v>-8.8999999999999999E-3</v>
      </c>
      <c r="F246" s="6">
        <v>12813</v>
      </c>
      <c r="G246" s="5">
        <v>0.55100000000000005</v>
      </c>
      <c r="H246" s="5">
        <v>0.44900000000000001</v>
      </c>
      <c r="I246" s="2">
        <v>1.23</v>
      </c>
      <c r="J246" s="7">
        <v>43511</v>
      </c>
      <c r="K246" s="8"/>
    </row>
    <row r="247" spans="1:11" ht="18">
      <c r="A247" s="3" t="s">
        <v>502</v>
      </c>
      <c r="B247" s="2" t="s">
        <v>503</v>
      </c>
      <c r="C247" s="2">
        <v>153.32</v>
      </c>
      <c r="D247" s="4">
        <v>2.8</v>
      </c>
      <c r="E247" s="5">
        <v>1.8599999999999998E-2</v>
      </c>
      <c r="F247" s="6">
        <v>12703</v>
      </c>
      <c r="G247" s="5">
        <v>0.56000000000000005</v>
      </c>
      <c r="H247" s="5">
        <v>0.44</v>
      </c>
      <c r="I247" s="2">
        <v>1.27</v>
      </c>
      <c r="J247" s="7">
        <v>43511</v>
      </c>
      <c r="K247" s="8"/>
    </row>
    <row r="248" spans="1:11" ht="18">
      <c r="A248" s="3" t="s">
        <v>504</v>
      </c>
      <c r="B248" s="2" t="s">
        <v>505</v>
      </c>
      <c r="C248" s="2">
        <v>57.7</v>
      </c>
      <c r="D248" s="9">
        <v>-0.3</v>
      </c>
      <c r="E248" s="10">
        <v>-5.1999999999999998E-3</v>
      </c>
      <c r="F248" s="6">
        <v>12657</v>
      </c>
      <c r="G248" s="5">
        <v>0.68700000000000006</v>
      </c>
      <c r="H248" s="5">
        <v>0.313</v>
      </c>
      <c r="I248" s="2">
        <v>2.2000000000000002</v>
      </c>
      <c r="J248" s="7">
        <v>43511</v>
      </c>
      <c r="K248" s="8"/>
    </row>
    <row r="249" spans="1:11" ht="18">
      <c r="A249" s="3" t="s">
        <v>506</v>
      </c>
      <c r="B249" s="2" t="s">
        <v>507</v>
      </c>
      <c r="C249" s="2">
        <v>30.58</v>
      </c>
      <c r="D249" s="4">
        <v>0.4</v>
      </c>
      <c r="E249" s="5">
        <v>1.3299999999999999E-2</v>
      </c>
      <c r="F249" s="6">
        <v>12649</v>
      </c>
      <c r="G249" s="5">
        <v>0.93400000000000005</v>
      </c>
      <c r="H249" s="5">
        <v>6.6000000000000003E-2</v>
      </c>
      <c r="I249" s="2">
        <v>14.13</v>
      </c>
      <c r="J249" s="7">
        <v>43511</v>
      </c>
      <c r="K249" s="8"/>
    </row>
    <row r="250" spans="1:11" ht="18">
      <c r="A250" s="3" t="s">
        <v>508</v>
      </c>
      <c r="B250" s="2" t="s">
        <v>509</v>
      </c>
      <c r="C250" s="2">
        <v>122.11</v>
      </c>
      <c r="D250" s="4">
        <v>2.0299999999999998</v>
      </c>
      <c r="E250" s="5">
        <v>1.6899999999999998E-2</v>
      </c>
      <c r="F250" s="6">
        <v>12501</v>
      </c>
      <c r="G250" s="5">
        <v>0.59499999999999997</v>
      </c>
      <c r="H250" s="5">
        <v>0.40500000000000003</v>
      </c>
      <c r="I250" s="2">
        <v>1.47</v>
      </c>
      <c r="J250" s="7">
        <v>43511</v>
      </c>
      <c r="K250" s="8"/>
    </row>
    <row r="251" spans="1:11" ht="18">
      <c r="A251" s="3" t="s">
        <v>510</v>
      </c>
      <c r="B251" s="2" t="s">
        <v>511</v>
      </c>
      <c r="C251" s="2">
        <v>234.89</v>
      </c>
      <c r="D251" s="4">
        <v>0.86</v>
      </c>
      <c r="E251" s="5">
        <v>3.7000000000000002E-3</v>
      </c>
      <c r="F251" s="6">
        <v>12500</v>
      </c>
      <c r="G251" s="5">
        <v>0.60299999999999998</v>
      </c>
      <c r="H251" s="5">
        <v>0.39700000000000002</v>
      </c>
      <c r="I251" s="2">
        <v>1.52</v>
      </c>
      <c r="J251" s="7">
        <v>43511</v>
      </c>
      <c r="K251" s="8"/>
    </row>
    <row r="252" spans="1:11" ht="18">
      <c r="A252" s="3" t="s">
        <v>512</v>
      </c>
      <c r="B252" s="2" t="s">
        <v>513</v>
      </c>
      <c r="C252" s="2">
        <v>48.26</v>
      </c>
      <c r="D252" s="4">
        <v>0.4</v>
      </c>
      <c r="E252" s="5">
        <v>8.3999999999999995E-3</v>
      </c>
      <c r="F252" s="6">
        <v>12437</v>
      </c>
      <c r="G252" s="5">
        <v>0.22700000000000001</v>
      </c>
      <c r="H252" s="5">
        <v>0.77300000000000002</v>
      </c>
      <c r="I252" s="2">
        <v>0.28999999999999998</v>
      </c>
      <c r="J252" s="7">
        <v>43511</v>
      </c>
      <c r="K252" s="8"/>
    </row>
    <row r="253" spans="1:11" ht="18">
      <c r="A253" s="3" t="s">
        <v>514</v>
      </c>
      <c r="B253" s="2" t="s">
        <v>515</v>
      </c>
      <c r="C253" s="2">
        <v>3.49</v>
      </c>
      <c r="D253" s="9">
        <v>-0.09</v>
      </c>
      <c r="E253" s="10">
        <v>-2.5100000000000001E-2</v>
      </c>
      <c r="F253" s="6">
        <v>12391</v>
      </c>
      <c r="G253" s="5">
        <v>0.23499999999999999</v>
      </c>
      <c r="H253" s="5">
        <v>0.76500000000000001</v>
      </c>
      <c r="I253" s="2">
        <v>0.31</v>
      </c>
      <c r="J253" s="7">
        <v>43511</v>
      </c>
      <c r="K253" s="8"/>
    </row>
    <row r="254" spans="1:11" ht="18">
      <c r="A254" s="3" t="s">
        <v>516</v>
      </c>
      <c r="B254" s="2" t="s">
        <v>517</v>
      </c>
      <c r="C254" s="2">
        <v>21.69</v>
      </c>
      <c r="D254" s="4">
        <v>0.63</v>
      </c>
      <c r="E254" s="5">
        <v>2.9899999999999999E-2</v>
      </c>
      <c r="F254" s="6">
        <v>12381</v>
      </c>
      <c r="G254" s="5">
        <v>0.03</v>
      </c>
      <c r="H254" s="5">
        <v>0.97</v>
      </c>
      <c r="I254" s="2">
        <v>0.03</v>
      </c>
      <c r="J254" s="7">
        <v>43511</v>
      </c>
      <c r="K254" s="8"/>
    </row>
    <row r="255" spans="1:11" ht="18">
      <c r="A255" s="3" t="s">
        <v>518</v>
      </c>
      <c r="B255" s="2" t="s">
        <v>519</v>
      </c>
      <c r="C255" s="2">
        <v>13.41</v>
      </c>
      <c r="D255" s="4">
        <v>0.39</v>
      </c>
      <c r="E255" s="5">
        <v>0.03</v>
      </c>
      <c r="F255" s="6">
        <v>12309</v>
      </c>
      <c r="G255" s="5">
        <v>0.71</v>
      </c>
      <c r="H255" s="5">
        <v>0.28999999999999998</v>
      </c>
      <c r="I255" s="2">
        <v>2.4500000000000002</v>
      </c>
      <c r="J255" s="7">
        <v>43511</v>
      </c>
      <c r="K255" s="8"/>
    </row>
    <row r="256" spans="1:11" ht="18">
      <c r="A256" s="3" t="s">
        <v>520</v>
      </c>
      <c r="B256" s="2" t="s">
        <v>521</v>
      </c>
      <c r="C256" s="2">
        <v>8.69</v>
      </c>
      <c r="D256" s="4">
        <v>0.33</v>
      </c>
      <c r="E256" s="5">
        <v>3.95E-2</v>
      </c>
      <c r="F256" s="6">
        <v>12300</v>
      </c>
      <c r="G256" s="5">
        <v>0.38800000000000001</v>
      </c>
      <c r="H256" s="5">
        <v>0.61199999999999999</v>
      </c>
      <c r="I256" s="2">
        <v>0.63</v>
      </c>
      <c r="J256" s="7">
        <v>43511</v>
      </c>
      <c r="K256" s="8"/>
    </row>
    <row r="257" spans="1:11" ht="18">
      <c r="A257" s="3" t="s">
        <v>522</v>
      </c>
      <c r="B257" s="2" t="s">
        <v>523</v>
      </c>
      <c r="C257" s="2">
        <v>52.99</v>
      </c>
      <c r="D257" s="4">
        <v>1.22</v>
      </c>
      <c r="E257" s="5">
        <v>2.3599999999999999E-2</v>
      </c>
      <c r="F257" s="6">
        <v>12207</v>
      </c>
      <c r="G257" s="5">
        <v>0.90300000000000002</v>
      </c>
      <c r="H257" s="5">
        <v>9.7000000000000003E-2</v>
      </c>
      <c r="I257" s="2">
        <v>9.36</v>
      </c>
      <c r="J257" s="7">
        <v>43511</v>
      </c>
      <c r="K257" s="8"/>
    </row>
    <row r="258" spans="1:11" ht="18">
      <c r="A258" s="3" t="s">
        <v>524</v>
      </c>
      <c r="B258" s="2" t="s">
        <v>525</v>
      </c>
      <c r="C258" s="2">
        <v>3.95</v>
      </c>
      <c r="D258" s="4">
        <v>0.09</v>
      </c>
      <c r="E258" s="5">
        <v>2.3300000000000001E-2</v>
      </c>
      <c r="F258" s="6">
        <v>12094</v>
      </c>
      <c r="G258" s="5">
        <v>0.89100000000000001</v>
      </c>
      <c r="H258" s="5">
        <v>0.109</v>
      </c>
      <c r="I258" s="2">
        <v>8.2100000000000009</v>
      </c>
      <c r="J258" s="7">
        <v>43511</v>
      </c>
      <c r="K258" s="8"/>
    </row>
    <row r="259" spans="1:11" ht="18">
      <c r="A259" s="3" t="s">
        <v>526</v>
      </c>
      <c r="B259" s="2" t="s">
        <v>527</v>
      </c>
      <c r="C259" s="2">
        <v>7.25</v>
      </c>
      <c r="D259" s="9">
        <v>-0.31</v>
      </c>
      <c r="E259" s="10">
        <v>-4.1000000000000002E-2</v>
      </c>
      <c r="F259" s="6">
        <v>12079</v>
      </c>
      <c r="G259" s="5">
        <v>0.6</v>
      </c>
      <c r="H259" s="5">
        <v>0.4</v>
      </c>
      <c r="I259" s="2">
        <v>1.5</v>
      </c>
      <c r="J259" s="7">
        <v>43511</v>
      </c>
      <c r="K259" s="8"/>
    </row>
    <row r="260" spans="1:11" ht="18">
      <c r="A260" s="3" t="s">
        <v>528</v>
      </c>
      <c r="B260" s="2" t="s">
        <v>529</v>
      </c>
      <c r="C260" s="2">
        <v>20.46</v>
      </c>
      <c r="D260" s="4">
        <v>0.35</v>
      </c>
      <c r="E260" s="5">
        <v>1.7399999999999999E-2</v>
      </c>
      <c r="F260" s="6">
        <v>12073</v>
      </c>
      <c r="G260" s="5">
        <v>0.63800000000000001</v>
      </c>
      <c r="H260" s="5">
        <v>0.36199999999999999</v>
      </c>
      <c r="I260" s="2">
        <v>1.76</v>
      </c>
      <c r="J260" s="7">
        <v>43511</v>
      </c>
      <c r="K260" s="8"/>
    </row>
    <row r="261" spans="1:11" ht="18">
      <c r="A261" s="3" t="s">
        <v>530</v>
      </c>
      <c r="B261" s="2" t="s">
        <v>531</v>
      </c>
      <c r="C261" s="2">
        <v>19.989999999999998</v>
      </c>
      <c r="D261" s="4">
        <v>1.66</v>
      </c>
      <c r="E261" s="5">
        <v>9.06E-2</v>
      </c>
      <c r="F261" s="6">
        <v>12015</v>
      </c>
      <c r="G261" s="5">
        <v>0.33100000000000002</v>
      </c>
      <c r="H261" s="5">
        <v>0.66900000000000004</v>
      </c>
      <c r="I261" s="2">
        <v>0.49</v>
      </c>
      <c r="J261" s="7">
        <v>43511</v>
      </c>
      <c r="K261" s="8"/>
    </row>
    <row r="262" spans="1:11" ht="18">
      <c r="A262" s="3" t="s">
        <v>532</v>
      </c>
      <c r="B262" s="2" t="s">
        <v>533</v>
      </c>
      <c r="C262" s="2">
        <v>184.61</v>
      </c>
      <c r="D262" s="4">
        <v>3.48</v>
      </c>
      <c r="E262" s="5">
        <v>1.9199999999999998E-2</v>
      </c>
      <c r="F262" s="6">
        <v>12015</v>
      </c>
      <c r="G262" s="5">
        <v>0.48699999999999999</v>
      </c>
      <c r="H262" s="5">
        <v>0.51300000000000001</v>
      </c>
      <c r="I262" s="2">
        <v>0.95</v>
      </c>
      <c r="J262" s="7">
        <v>43511</v>
      </c>
      <c r="K262" s="8"/>
    </row>
    <row r="263" spans="1:11" ht="18">
      <c r="A263" s="3" t="s">
        <v>534</v>
      </c>
      <c r="B263" s="2" t="s">
        <v>535</v>
      </c>
      <c r="C263" s="2">
        <v>0.86</v>
      </c>
      <c r="D263" s="4">
        <v>0.01</v>
      </c>
      <c r="E263" s="5">
        <v>8.2000000000000007E-3</v>
      </c>
      <c r="F263" s="6">
        <v>11996</v>
      </c>
      <c r="G263" s="5">
        <v>0.56299999999999994</v>
      </c>
      <c r="H263" s="5">
        <v>0.437</v>
      </c>
      <c r="I263" s="2">
        <v>1.29</v>
      </c>
      <c r="J263" s="7">
        <v>43511</v>
      </c>
      <c r="K263" s="8"/>
    </row>
    <row r="264" spans="1:11" ht="18">
      <c r="A264" s="3" t="s">
        <v>536</v>
      </c>
      <c r="B264" s="2" t="s">
        <v>537</v>
      </c>
      <c r="C264" s="2">
        <v>226.77</v>
      </c>
      <c r="D264" s="4">
        <v>1.61</v>
      </c>
      <c r="E264" s="5">
        <v>7.1999999999999998E-3</v>
      </c>
      <c r="F264" s="6">
        <v>11905</v>
      </c>
      <c r="G264" s="5">
        <v>0.29799999999999999</v>
      </c>
      <c r="H264" s="5">
        <v>0.70199999999999996</v>
      </c>
      <c r="I264" s="2">
        <v>0.42</v>
      </c>
      <c r="J264" s="7">
        <v>43511</v>
      </c>
      <c r="K264" s="8"/>
    </row>
    <row r="265" spans="1:11" ht="18">
      <c r="A265" s="3" t="s">
        <v>538</v>
      </c>
      <c r="B265" s="2" t="s">
        <v>539</v>
      </c>
      <c r="C265" s="2">
        <v>4.1900000000000004</v>
      </c>
      <c r="D265" s="4">
        <v>0.18</v>
      </c>
      <c r="E265" s="5">
        <v>4.4900000000000002E-2</v>
      </c>
      <c r="F265" s="6">
        <v>11853</v>
      </c>
      <c r="G265" s="5">
        <v>0.38300000000000001</v>
      </c>
      <c r="H265" s="5">
        <v>0.61699999999999999</v>
      </c>
      <c r="I265" s="2">
        <v>0.62</v>
      </c>
      <c r="J265" s="7">
        <v>43511</v>
      </c>
      <c r="K265" s="8"/>
    </row>
    <row r="266" spans="1:11" ht="18">
      <c r="A266" s="3" t="s">
        <v>540</v>
      </c>
      <c r="B266" s="2" t="s">
        <v>541</v>
      </c>
      <c r="C266" s="2">
        <v>19.73</v>
      </c>
      <c r="D266" s="4">
        <v>0.56000000000000005</v>
      </c>
      <c r="E266" s="5">
        <v>2.92E-2</v>
      </c>
      <c r="F266" s="6">
        <v>11837</v>
      </c>
      <c r="G266" s="5">
        <v>0.34799999999999998</v>
      </c>
      <c r="H266" s="5">
        <v>0.65200000000000002</v>
      </c>
      <c r="I266" s="2">
        <v>0.53</v>
      </c>
      <c r="J266" s="7">
        <v>43511</v>
      </c>
      <c r="K266" s="8"/>
    </row>
    <row r="267" spans="1:11" ht="18">
      <c r="A267" s="3" t="s">
        <v>542</v>
      </c>
      <c r="B267" s="2" t="s">
        <v>543</v>
      </c>
      <c r="C267" s="2">
        <v>25.2</v>
      </c>
      <c r="D267" s="4">
        <v>1</v>
      </c>
      <c r="E267" s="5">
        <v>4.1300000000000003E-2</v>
      </c>
      <c r="F267" s="6">
        <v>11773</v>
      </c>
      <c r="G267" s="5">
        <v>0.3</v>
      </c>
      <c r="H267" s="5">
        <v>0.7</v>
      </c>
      <c r="I267" s="2">
        <v>0.43</v>
      </c>
      <c r="J267" s="7">
        <v>43511</v>
      </c>
      <c r="K267" s="8"/>
    </row>
    <row r="268" spans="1:11" ht="18">
      <c r="A268" s="3" t="s">
        <v>544</v>
      </c>
      <c r="B268" s="2" t="s">
        <v>545</v>
      </c>
      <c r="C268" s="2">
        <v>94.15</v>
      </c>
      <c r="D268" s="4">
        <v>2.4700000000000002</v>
      </c>
      <c r="E268" s="5">
        <v>2.69E-2</v>
      </c>
      <c r="F268" s="6">
        <v>11666</v>
      </c>
      <c r="G268" s="5">
        <v>0.188</v>
      </c>
      <c r="H268" s="5">
        <v>0.81200000000000006</v>
      </c>
      <c r="I268" s="2">
        <v>0.23</v>
      </c>
      <c r="J268" s="7">
        <v>43511</v>
      </c>
      <c r="K268" s="8"/>
    </row>
    <row r="269" spans="1:11" ht="18">
      <c r="A269" s="3" t="s">
        <v>546</v>
      </c>
      <c r="B269" s="2" t="s">
        <v>547</v>
      </c>
      <c r="C269" s="2">
        <v>136.25</v>
      </c>
      <c r="D269" s="4">
        <v>1.72</v>
      </c>
      <c r="E269" s="5">
        <v>1.2800000000000001E-2</v>
      </c>
      <c r="F269" s="6">
        <v>11605</v>
      </c>
      <c r="G269" s="5">
        <v>0.44800000000000001</v>
      </c>
      <c r="H269" s="5">
        <v>0.55200000000000005</v>
      </c>
      <c r="I269" s="2">
        <v>0.81</v>
      </c>
      <c r="J269" s="7">
        <v>43511</v>
      </c>
      <c r="K269" s="8"/>
    </row>
    <row r="270" spans="1:11" ht="18">
      <c r="A270" s="3" t="s">
        <v>548</v>
      </c>
      <c r="B270" s="2" t="s">
        <v>549</v>
      </c>
      <c r="C270" s="2">
        <v>6.9</v>
      </c>
      <c r="D270" s="4">
        <v>0.36</v>
      </c>
      <c r="E270" s="5">
        <v>5.5E-2</v>
      </c>
      <c r="F270" s="6">
        <v>11592</v>
      </c>
      <c r="G270" s="5">
        <v>0.16900000000000001</v>
      </c>
      <c r="H270" s="5">
        <v>0.83099999999999996</v>
      </c>
      <c r="I270" s="2">
        <v>0.2</v>
      </c>
      <c r="J270" s="7">
        <v>43511</v>
      </c>
      <c r="K270" s="8"/>
    </row>
    <row r="271" spans="1:11" ht="18">
      <c r="A271" s="3" t="s">
        <v>550</v>
      </c>
      <c r="B271" s="2" t="s">
        <v>551</v>
      </c>
      <c r="C271" s="2">
        <v>16.170000000000002</v>
      </c>
      <c r="D271" s="9">
        <v>-0.82</v>
      </c>
      <c r="E271" s="10">
        <v>-4.8300000000000003E-2</v>
      </c>
      <c r="F271" s="6">
        <v>11455</v>
      </c>
      <c r="G271" s="5">
        <v>0.307</v>
      </c>
      <c r="H271" s="5">
        <v>0.69299999999999995</v>
      </c>
      <c r="I271" s="2">
        <v>0.44</v>
      </c>
      <c r="J271" s="7">
        <v>43511</v>
      </c>
      <c r="K271" s="8"/>
    </row>
    <row r="272" spans="1:11" ht="18">
      <c r="A272" s="3" t="s">
        <v>552</v>
      </c>
      <c r="B272" s="2" t="s">
        <v>553</v>
      </c>
      <c r="C272" s="2">
        <v>14.88</v>
      </c>
      <c r="D272" s="9">
        <v>-0.37</v>
      </c>
      <c r="E272" s="10">
        <v>-2.4299999999999999E-2</v>
      </c>
      <c r="F272" s="6">
        <v>11440</v>
      </c>
      <c r="G272" s="5">
        <v>0.499</v>
      </c>
      <c r="H272" s="5">
        <v>0.501</v>
      </c>
      <c r="I272" s="2">
        <v>1</v>
      </c>
      <c r="J272" s="7">
        <v>43511</v>
      </c>
      <c r="K272" s="8"/>
    </row>
    <row r="273" spans="1:11" ht="18">
      <c r="A273" s="3" t="s">
        <v>554</v>
      </c>
      <c r="B273" s="2" t="s">
        <v>555</v>
      </c>
      <c r="C273" s="2">
        <v>107.38</v>
      </c>
      <c r="D273" s="4">
        <v>0.76</v>
      </c>
      <c r="E273" s="5">
        <v>7.1000000000000004E-3</v>
      </c>
      <c r="F273" s="6">
        <v>11425</v>
      </c>
      <c r="G273" s="5">
        <v>0.46100000000000002</v>
      </c>
      <c r="H273" s="5">
        <v>0.53900000000000003</v>
      </c>
      <c r="I273" s="2">
        <v>0.85</v>
      </c>
      <c r="J273" s="7">
        <v>43511</v>
      </c>
      <c r="K273" s="8"/>
    </row>
    <row r="274" spans="1:11" ht="18">
      <c r="A274" s="3" t="s">
        <v>556</v>
      </c>
      <c r="B274" s="2" t="s">
        <v>557</v>
      </c>
      <c r="C274" s="2">
        <v>3.01</v>
      </c>
      <c r="D274" s="4">
        <v>0.01</v>
      </c>
      <c r="E274" s="5">
        <v>3.3E-3</v>
      </c>
      <c r="F274" s="6">
        <v>11416</v>
      </c>
      <c r="G274" s="5">
        <v>2.3E-2</v>
      </c>
      <c r="H274" s="5">
        <v>0.97699999999999998</v>
      </c>
      <c r="I274" s="2">
        <v>0.02</v>
      </c>
      <c r="J274" s="7">
        <v>43511</v>
      </c>
      <c r="K274" s="8"/>
    </row>
    <row r="275" spans="1:11" ht="18">
      <c r="A275" s="3" t="s">
        <v>558</v>
      </c>
      <c r="B275" s="2" t="s">
        <v>559</v>
      </c>
      <c r="C275" s="2">
        <v>174.91</v>
      </c>
      <c r="D275" s="4">
        <v>0.95</v>
      </c>
      <c r="E275" s="5">
        <v>5.4999999999999997E-3</v>
      </c>
      <c r="F275" s="6">
        <v>11398</v>
      </c>
      <c r="G275" s="5">
        <v>0.32400000000000001</v>
      </c>
      <c r="H275" s="5">
        <v>0.67600000000000005</v>
      </c>
      <c r="I275" s="2">
        <v>0.48</v>
      </c>
      <c r="J275" s="7">
        <v>43511</v>
      </c>
      <c r="K275" s="8"/>
    </row>
    <row r="276" spans="1:11" ht="18">
      <c r="A276" s="3" t="s">
        <v>560</v>
      </c>
      <c r="B276" s="2" t="s">
        <v>561</v>
      </c>
      <c r="C276" s="2">
        <v>101.05</v>
      </c>
      <c r="D276" s="9">
        <v>-3.01</v>
      </c>
      <c r="E276" s="10">
        <v>-2.8899999999999999E-2</v>
      </c>
      <c r="F276" s="6">
        <v>11358</v>
      </c>
      <c r="G276" s="5">
        <v>0.374</v>
      </c>
      <c r="H276" s="5">
        <v>0.626</v>
      </c>
      <c r="I276" s="2">
        <v>0.6</v>
      </c>
      <c r="J276" s="7">
        <v>43511</v>
      </c>
      <c r="K276" s="8"/>
    </row>
    <row r="277" spans="1:11" ht="18">
      <c r="A277" s="3" t="s">
        <v>562</v>
      </c>
      <c r="B277" s="2" t="s">
        <v>563</v>
      </c>
      <c r="C277" s="2">
        <v>37.090000000000003</v>
      </c>
      <c r="D277" s="4">
        <v>0.33</v>
      </c>
      <c r="E277" s="5">
        <v>8.9999999999999993E-3</v>
      </c>
      <c r="F277" s="6">
        <v>11347</v>
      </c>
      <c r="G277" s="5">
        <v>0.88300000000000001</v>
      </c>
      <c r="H277" s="5">
        <v>0.11700000000000001</v>
      </c>
      <c r="I277" s="2">
        <v>7.58</v>
      </c>
      <c r="J277" s="7">
        <v>43511</v>
      </c>
      <c r="K277" s="8"/>
    </row>
    <row r="278" spans="1:11" ht="18">
      <c r="A278" s="3" t="s">
        <v>564</v>
      </c>
      <c r="B278" s="2" t="s">
        <v>565</v>
      </c>
      <c r="C278" s="2">
        <v>37.18</v>
      </c>
      <c r="D278" s="4">
        <v>1.21</v>
      </c>
      <c r="E278" s="5">
        <v>3.3599999999999998E-2</v>
      </c>
      <c r="F278" s="6">
        <v>11322</v>
      </c>
      <c r="G278" s="5">
        <v>0.35399999999999998</v>
      </c>
      <c r="H278" s="5">
        <v>0.64600000000000002</v>
      </c>
      <c r="I278" s="2">
        <v>0.55000000000000004</v>
      </c>
      <c r="J278" s="7">
        <v>43511</v>
      </c>
      <c r="K278" s="8"/>
    </row>
    <row r="279" spans="1:11" ht="18">
      <c r="A279" s="3" t="s">
        <v>566</v>
      </c>
      <c r="B279" s="2" t="s">
        <v>567</v>
      </c>
      <c r="C279" s="2">
        <v>48.56</v>
      </c>
      <c r="D279" s="9">
        <v>-0.64</v>
      </c>
      <c r="E279" s="10">
        <v>-1.2999999999999999E-2</v>
      </c>
      <c r="F279" s="6">
        <v>11218</v>
      </c>
      <c r="G279" s="5">
        <v>0.34899999999999998</v>
      </c>
      <c r="H279" s="5">
        <v>0.65100000000000002</v>
      </c>
      <c r="I279" s="2">
        <v>0.54</v>
      </c>
      <c r="J279" s="7">
        <v>43511</v>
      </c>
      <c r="K279" s="8"/>
    </row>
    <row r="280" spans="1:11" ht="18">
      <c r="A280" s="3" t="s">
        <v>568</v>
      </c>
      <c r="B280" s="2" t="s">
        <v>569</v>
      </c>
      <c r="C280" s="2">
        <v>40.01</v>
      </c>
      <c r="D280" s="4">
        <v>0.09</v>
      </c>
      <c r="E280" s="5">
        <v>2.3E-3</v>
      </c>
      <c r="F280" s="6">
        <v>11176</v>
      </c>
      <c r="G280" s="5">
        <v>0.48899999999999999</v>
      </c>
      <c r="H280" s="5">
        <v>0.51100000000000001</v>
      </c>
      <c r="I280" s="2">
        <v>0.96</v>
      </c>
      <c r="J280" s="7">
        <v>43511</v>
      </c>
      <c r="K280" s="8"/>
    </row>
    <row r="281" spans="1:11" ht="18">
      <c r="A281" s="3" t="s">
        <v>570</v>
      </c>
      <c r="B281" s="2" t="s">
        <v>571</v>
      </c>
      <c r="C281" s="2">
        <v>18.260000000000002</v>
      </c>
      <c r="D281" s="4">
        <v>0.32</v>
      </c>
      <c r="E281" s="5">
        <v>1.78E-2</v>
      </c>
      <c r="F281" s="6">
        <v>11134</v>
      </c>
      <c r="G281" s="5">
        <v>0.32700000000000001</v>
      </c>
      <c r="H281" s="5">
        <v>0.67300000000000004</v>
      </c>
      <c r="I281" s="2">
        <v>0.49</v>
      </c>
      <c r="J281" s="7">
        <v>43511</v>
      </c>
      <c r="K281" s="8"/>
    </row>
    <row r="282" spans="1:11" ht="18">
      <c r="A282" s="3" t="s">
        <v>572</v>
      </c>
      <c r="B282" s="2" t="s">
        <v>573</v>
      </c>
      <c r="C282" s="2">
        <v>0.38</v>
      </c>
      <c r="D282" s="12" t="s">
        <v>329</v>
      </c>
      <c r="E282" s="5">
        <v>2.7000000000000001E-3</v>
      </c>
      <c r="F282" s="6">
        <v>11102</v>
      </c>
      <c r="G282" s="5">
        <v>0.78400000000000003</v>
      </c>
      <c r="H282" s="5">
        <v>0.216</v>
      </c>
      <c r="I282" s="2">
        <v>3.64</v>
      </c>
      <c r="J282" s="7">
        <v>43511</v>
      </c>
      <c r="K282" s="8"/>
    </row>
    <row r="283" spans="1:11" ht="18">
      <c r="A283" s="3" t="s">
        <v>574</v>
      </c>
      <c r="B283" s="2" t="s">
        <v>575</v>
      </c>
      <c r="C283" s="2">
        <v>46.29</v>
      </c>
      <c r="D283" s="4">
        <v>1.06</v>
      </c>
      <c r="E283" s="5">
        <v>2.3400000000000001E-2</v>
      </c>
      <c r="F283" s="6">
        <v>11080</v>
      </c>
      <c r="G283" s="5">
        <v>0.27200000000000002</v>
      </c>
      <c r="H283" s="5">
        <v>0.72799999999999998</v>
      </c>
      <c r="I283" s="2">
        <v>0.37</v>
      </c>
      <c r="J283" s="7">
        <v>43511</v>
      </c>
      <c r="K283" s="8"/>
    </row>
    <row r="284" spans="1:11" ht="18">
      <c r="A284" s="3" t="s">
        <v>576</v>
      </c>
      <c r="B284" s="2" t="s">
        <v>577</v>
      </c>
      <c r="C284" s="2">
        <v>16</v>
      </c>
      <c r="D284" s="4">
        <v>0.49</v>
      </c>
      <c r="E284" s="5">
        <v>3.1600000000000003E-2</v>
      </c>
      <c r="F284" s="6">
        <v>11015</v>
      </c>
      <c r="G284" s="5">
        <v>0.496</v>
      </c>
      <c r="H284" s="5">
        <v>0.504</v>
      </c>
      <c r="I284" s="2">
        <v>0.98</v>
      </c>
      <c r="J284" s="7">
        <v>43511</v>
      </c>
      <c r="K284" s="8"/>
    </row>
    <row r="285" spans="1:11" ht="18">
      <c r="A285" s="3" t="s">
        <v>578</v>
      </c>
      <c r="B285" s="2" t="s">
        <v>579</v>
      </c>
      <c r="C285" s="2">
        <v>332.87</v>
      </c>
      <c r="D285" s="4">
        <v>8.16</v>
      </c>
      <c r="E285" s="5">
        <v>2.5100000000000001E-2</v>
      </c>
      <c r="F285" s="6">
        <v>10986</v>
      </c>
      <c r="G285" s="5">
        <v>0.438</v>
      </c>
      <c r="H285" s="5">
        <v>0.56200000000000006</v>
      </c>
      <c r="I285" s="2">
        <v>0.78</v>
      </c>
      <c r="J285" s="7">
        <v>43511</v>
      </c>
      <c r="K285" s="8"/>
    </row>
    <row r="286" spans="1:11" ht="18">
      <c r="A286" s="3" t="s">
        <v>580</v>
      </c>
      <c r="B286" s="2" t="s">
        <v>581</v>
      </c>
      <c r="C286" s="2">
        <v>52.23</v>
      </c>
      <c r="D286" s="4">
        <v>0.03</v>
      </c>
      <c r="E286" s="5">
        <v>5.9999999999999995E-4</v>
      </c>
      <c r="F286" s="6">
        <v>10981</v>
      </c>
      <c r="G286" s="5">
        <v>0.28499999999999998</v>
      </c>
      <c r="H286" s="5">
        <v>0.71499999999999997</v>
      </c>
      <c r="I286" s="2">
        <v>0.4</v>
      </c>
      <c r="J286" s="7">
        <v>43511</v>
      </c>
      <c r="K286" s="8"/>
    </row>
    <row r="287" spans="1:11" ht="18">
      <c r="A287" s="3" t="s">
        <v>582</v>
      </c>
      <c r="B287" s="2" t="s">
        <v>583</v>
      </c>
      <c r="C287" s="2">
        <v>21.65</v>
      </c>
      <c r="D287" s="4">
        <v>0.11</v>
      </c>
      <c r="E287" s="5">
        <v>5.1000000000000004E-3</v>
      </c>
      <c r="F287" s="6">
        <v>10963</v>
      </c>
      <c r="G287" s="5">
        <v>0.41499999999999998</v>
      </c>
      <c r="H287" s="5">
        <v>0.58499999999999996</v>
      </c>
      <c r="I287" s="2">
        <v>0.71</v>
      </c>
      <c r="J287" s="7">
        <v>43511</v>
      </c>
      <c r="K287" s="8"/>
    </row>
    <row r="288" spans="1:11" ht="18">
      <c r="A288" s="3" t="s">
        <v>584</v>
      </c>
      <c r="B288" s="2" t="s">
        <v>585</v>
      </c>
      <c r="C288" s="2">
        <v>46.36</v>
      </c>
      <c r="D288" s="4">
        <v>1.07</v>
      </c>
      <c r="E288" s="5">
        <v>2.3599999999999999E-2</v>
      </c>
      <c r="F288" s="6">
        <v>10952</v>
      </c>
      <c r="G288" s="5">
        <v>0.42299999999999999</v>
      </c>
      <c r="H288" s="5">
        <v>0.57699999999999996</v>
      </c>
      <c r="I288" s="2">
        <v>0.73</v>
      </c>
      <c r="J288" s="7">
        <v>43511</v>
      </c>
      <c r="K288" s="8"/>
    </row>
    <row r="289" spans="1:11" ht="18">
      <c r="A289" s="3" t="s">
        <v>586</v>
      </c>
      <c r="B289" s="2" t="s">
        <v>587</v>
      </c>
      <c r="C289" s="2">
        <v>81.569999999999993</v>
      </c>
      <c r="D289" s="4">
        <v>1.96</v>
      </c>
      <c r="E289" s="5">
        <v>2.46E-2</v>
      </c>
      <c r="F289" s="6">
        <v>10927</v>
      </c>
      <c r="G289" s="5">
        <v>0.53600000000000003</v>
      </c>
      <c r="H289" s="5">
        <v>0.46400000000000002</v>
      </c>
      <c r="I289" s="2">
        <v>1.1599999999999999</v>
      </c>
      <c r="J289" s="7">
        <v>43511</v>
      </c>
      <c r="K289" s="8"/>
    </row>
    <row r="290" spans="1:11" ht="18">
      <c r="A290" s="3" t="s">
        <v>588</v>
      </c>
      <c r="B290" s="2" t="s">
        <v>589</v>
      </c>
      <c r="C290" s="2">
        <v>41.77</v>
      </c>
      <c r="D290" s="9">
        <v>-0.77</v>
      </c>
      <c r="E290" s="10">
        <v>-1.8100000000000002E-2</v>
      </c>
      <c r="F290" s="6">
        <v>10921</v>
      </c>
      <c r="G290" s="5">
        <v>0.62</v>
      </c>
      <c r="H290" s="5">
        <v>0.38</v>
      </c>
      <c r="I290" s="2">
        <v>1.63</v>
      </c>
      <c r="J290" s="7">
        <v>43511</v>
      </c>
      <c r="K290" s="8"/>
    </row>
    <row r="291" spans="1:11" ht="18">
      <c r="A291" s="3" t="s">
        <v>590</v>
      </c>
      <c r="B291" s="2" t="s">
        <v>591</v>
      </c>
      <c r="C291" s="2">
        <v>34.51</v>
      </c>
      <c r="D291" s="4">
        <v>0.78</v>
      </c>
      <c r="E291" s="5">
        <v>2.3099999999999999E-2</v>
      </c>
      <c r="F291" s="6">
        <v>10864</v>
      </c>
      <c r="G291" s="5">
        <v>0.30599999999999999</v>
      </c>
      <c r="H291" s="5">
        <v>0.69399999999999995</v>
      </c>
      <c r="I291" s="2">
        <v>0.44</v>
      </c>
      <c r="J291" s="7">
        <v>43511</v>
      </c>
      <c r="K291" s="8"/>
    </row>
    <row r="292" spans="1:11" ht="18">
      <c r="A292" s="3" t="s">
        <v>592</v>
      </c>
      <c r="B292" s="2" t="s">
        <v>593</v>
      </c>
      <c r="C292" s="2">
        <v>548.5</v>
      </c>
      <c r="D292" s="4">
        <v>12.42</v>
      </c>
      <c r="E292" s="5">
        <v>2.3199999999999998E-2</v>
      </c>
      <c r="F292" s="6">
        <v>10863</v>
      </c>
      <c r="G292" s="5">
        <v>0.55400000000000005</v>
      </c>
      <c r="H292" s="5">
        <v>0.44600000000000001</v>
      </c>
      <c r="I292" s="2">
        <v>1.24</v>
      </c>
      <c r="J292" s="7">
        <v>43511</v>
      </c>
      <c r="K292" s="8"/>
    </row>
    <row r="293" spans="1:11" ht="18">
      <c r="A293" s="3" t="s">
        <v>594</v>
      </c>
      <c r="B293" s="2" t="s">
        <v>595</v>
      </c>
      <c r="C293" s="2">
        <v>4.78</v>
      </c>
      <c r="D293" s="4">
        <v>0.28999999999999998</v>
      </c>
      <c r="E293" s="5">
        <v>6.4600000000000005E-2</v>
      </c>
      <c r="F293" s="6">
        <v>10849</v>
      </c>
      <c r="G293" s="5">
        <v>0.83399999999999996</v>
      </c>
      <c r="H293" s="5">
        <v>0.16600000000000001</v>
      </c>
      <c r="I293" s="2">
        <v>5.01</v>
      </c>
      <c r="J293" s="7">
        <v>43511</v>
      </c>
      <c r="K293" s="8"/>
    </row>
    <row r="294" spans="1:11" ht="18">
      <c r="A294" s="3" t="s">
        <v>596</v>
      </c>
      <c r="B294" s="2" t="s">
        <v>597</v>
      </c>
      <c r="C294" s="2">
        <v>45.04</v>
      </c>
      <c r="D294" s="4">
        <v>0.51</v>
      </c>
      <c r="E294" s="5">
        <v>1.15E-2</v>
      </c>
      <c r="F294" s="6">
        <v>10779</v>
      </c>
      <c r="G294" s="5">
        <v>0.18099999999999999</v>
      </c>
      <c r="H294" s="5">
        <v>0.81899999999999995</v>
      </c>
      <c r="I294" s="2">
        <v>0.22</v>
      </c>
      <c r="J294" s="7">
        <v>43511</v>
      </c>
      <c r="K294" s="8"/>
    </row>
    <row r="295" spans="1:11" ht="18">
      <c r="A295" s="3" t="s">
        <v>598</v>
      </c>
      <c r="B295" s="2" t="s">
        <v>599</v>
      </c>
      <c r="C295" s="2">
        <v>227.62</v>
      </c>
      <c r="D295" s="9">
        <v>-13.52</v>
      </c>
      <c r="E295" s="10">
        <v>-5.6099999999999997E-2</v>
      </c>
      <c r="F295" s="6">
        <v>10763</v>
      </c>
      <c r="G295" s="5">
        <v>0.42799999999999999</v>
      </c>
      <c r="H295" s="5">
        <v>0.57199999999999995</v>
      </c>
      <c r="I295" s="2">
        <v>0.75</v>
      </c>
      <c r="J295" s="7">
        <v>43511</v>
      </c>
      <c r="K295" s="8"/>
    </row>
    <row r="296" spans="1:11" ht="18">
      <c r="A296" s="3" t="s">
        <v>600</v>
      </c>
      <c r="B296" s="2" t="s">
        <v>601</v>
      </c>
      <c r="C296" s="2">
        <v>30.28</v>
      </c>
      <c r="D296" s="4">
        <v>0.4</v>
      </c>
      <c r="E296" s="5">
        <v>1.34E-2</v>
      </c>
      <c r="F296" s="6">
        <v>10754</v>
      </c>
      <c r="G296" s="5">
        <v>0.437</v>
      </c>
      <c r="H296" s="5">
        <v>0.56299999999999994</v>
      </c>
      <c r="I296" s="2">
        <v>0.78</v>
      </c>
      <c r="J296" s="7">
        <v>43511</v>
      </c>
      <c r="K296" s="8"/>
    </row>
    <row r="297" spans="1:11" ht="18">
      <c r="A297" s="3" t="s">
        <v>602</v>
      </c>
      <c r="B297" s="2" t="s">
        <v>603</v>
      </c>
      <c r="C297" s="2">
        <v>31.47</v>
      </c>
      <c r="D297" s="9">
        <v>-2.94</v>
      </c>
      <c r="E297" s="10">
        <v>-8.5400000000000004E-2</v>
      </c>
      <c r="F297" s="6">
        <v>10713</v>
      </c>
      <c r="G297" s="5">
        <v>0.60699999999999998</v>
      </c>
      <c r="H297" s="5">
        <v>0.39300000000000002</v>
      </c>
      <c r="I297" s="2">
        <v>1.55</v>
      </c>
      <c r="J297" s="7">
        <v>43511</v>
      </c>
      <c r="K297" s="8"/>
    </row>
    <row r="298" spans="1:11" ht="18">
      <c r="A298" s="3" t="s">
        <v>604</v>
      </c>
      <c r="B298" s="2" t="s">
        <v>605</v>
      </c>
      <c r="C298" s="2">
        <v>4.99</v>
      </c>
      <c r="D298" s="4">
        <v>0.19</v>
      </c>
      <c r="E298" s="5">
        <v>3.9600000000000003E-2</v>
      </c>
      <c r="F298" s="6">
        <v>10694</v>
      </c>
      <c r="G298" s="5">
        <v>0.85899999999999999</v>
      </c>
      <c r="H298" s="5">
        <v>0.14099999999999999</v>
      </c>
      <c r="I298" s="2">
        <v>6.07</v>
      </c>
      <c r="J298" s="7">
        <v>43511</v>
      </c>
      <c r="K298" s="8"/>
    </row>
    <row r="299" spans="1:11" ht="18">
      <c r="A299" s="3" t="s">
        <v>606</v>
      </c>
      <c r="B299" s="2" t="s">
        <v>607</v>
      </c>
      <c r="C299" s="2">
        <v>25.49</v>
      </c>
      <c r="D299" s="4">
        <v>0.02</v>
      </c>
      <c r="E299" s="5">
        <v>8.0000000000000004E-4</v>
      </c>
      <c r="F299" s="6">
        <v>10646</v>
      </c>
      <c r="G299" s="5">
        <v>0.182</v>
      </c>
      <c r="H299" s="5">
        <v>0.81799999999999995</v>
      </c>
      <c r="I299" s="2">
        <v>0.22</v>
      </c>
      <c r="J299" s="7">
        <v>43511</v>
      </c>
      <c r="K299" s="8"/>
    </row>
    <row r="300" spans="1:11" ht="18">
      <c r="A300" s="3" t="s">
        <v>608</v>
      </c>
      <c r="B300" s="2" t="s">
        <v>609</v>
      </c>
      <c r="C300" s="2">
        <v>77.69</v>
      </c>
      <c r="D300" s="4">
        <v>1.79</v>
      </c>
      <c r="E300" s="5">
        <v>2.3599999999999999E-2</v>
      </c>
      <c r="F300" s="6">
        <v>10613</v>
      </c>
      <c r="G300" s="5">
        <v>0.53500000000000003</v>
      </c>
      <c r="H300" s="5">
        <v>0.46500000000000002</v>
      </c>
      <c r="I300" s="2">
        <v>1.1499999999999999</v>
      </c>
      <c r="J300" s="7">
        <v>43511</v>
      </c>
      <c r="K300" s="8"/>
    </row>
    <row r="301" spans="1:11" ht="18">
      <c r="A301" s="3" t="s">
        <v>610</v>
      </c>
      <c r="B301" s="2" t="s">
        <v>611</v>
      </c>
      <c r="C301" s="2">
        <v>58.5</v>
      </c>
      <c r="D301" s="4">
        <v>1.54</v>
      </c>
      <c r="E301" s="5">
        <v>2.7E-2</v>
      </c>
      <c r="F301" s="6">
        <v>10549</v>
      </c>
      <c r="G301" s="5">
        <v>0.92200000000000004</v>
      </c>
      <c r="H301" s="5">
        <v>7.8E-2</v>
      </c>
      <c r="I301" s="2">
        <v>11.86</v>
      </c>
      <c r="J301" s="7">
        <v>43511</v>
      </c>
      <c r="K301" s="8"/>
    </row>
    <row r="302" spans="1:11" ht="18">
      <c r="A302" s="3" t="s">
        <v>612</v>
      </c>
      <c r="B302" s="2" t="s">
        <v>613</v>
      </c>
      <c r="C302" s="2">
        <v>65.930000000000007</v>
      </c>
      <c r="D302" s="9">
        <v>-0.1</v>
      </c>
      <c r="E302" s="10">
        <v>-1.5E-3</v>
      </c>
      <c r="F302" s="6">
        <v>10489</v>
      </c>
      <c r="G302" s="5">
        <v>0.36399999999999999</v>
      </c>
      <c r="H302" s="5">
        <v>0.63600000000000001</v>
      </c>
      <c r="I302" s="2">
        <v>0.56999999999999995</v>
      </c>
      <c r="J302" s="7">
        <v>43511</v>
      </c>
      <c r="K302" s="8"/>
    </row>
    <row r="303" spans="1:11" ht="18">
      <c r="A303" s="3" t="s">
        <v>614</v>
      </c>
      <c r="B303" s="2" t="s">
        <v>615</v>
      </c>
      <c r="C303" s="2">
        <v>27.12</v>
      </c>
      <c r="D303" s="4">
        <v>0.21</v>
      </c>
      <c r="E303" s="5">
        <v>7.7999999999999996E-3</v>
      </c>
      <c r="F303" s="6">
        <v>10464</v>
      </c>
      <c r="G303" s="5">
        <v>0.88700000000000001</v>
      </c>
      <c r="H303" s="5">
        <v>0.113</v>
      </c>
      <c r="I303" s="2">
        <v>7.84</v>
      </c>
      <c r="J303" s="7">
        <v>43511</v>
      </c>
      <c r="K303" s="8"/>
    </row>
    <row r="304" spans="1:11" ht="18">
      <c r="A304" s="3" t="s">
        <v>616</v>
      </c>
      <c r="B304" s="2" t="s">
        <v>617</v>
      </c>
      <c r="C304" s="2">
        <v>98.85</v>
      </c>
      <c r="D304" s="4">
        <v>0.32</v>
      </c>
      <c r="E304" s="5">
        <v>3.2000000000000002E-3</v>
      </c>
      <c r="F304" s="6">
        <v>10442</v>
      </c>
      <c r="G304" s="5">
        <v>0.69799999999999995</v>
      </c>
      <c r="H304" s="5">
        <v>0.30199999999999999</v>
      </c>
      <c r="I304" s="2">
        <v>2.31</v>
      </c>
      <c r="J304" s="7">
        <v>43511</v>
      </c>
      <c r="K304" s="8"/>
    </row>
    <row r="305" spans="1:11" ht="18">
      <c r="A305" s="3" t="s">
        <v>618</v>
      </c>
      <c r="B305" s="2" t="s">
        <v>619</v>
      </c>
      <c r="C305" s="2">
        <v>1.3</v>
      </c>
      <c r="D305" s="9">
        <v>-0.08</v>
      </c>
      <c r="E305" s="10">
        <v>-5.8000000000000003E-2</v>
      </c>
      <c r="F305" s="6">
        <v>10431</v>
      </c>
      <c r="G305" s="5">
        <v>0.71399999999999997</v>
      </c>
      <c r="H305" s="5">
        <v>0.28599999999999998</v>
      </c>
      <c r="I305" s="2">
        <v>2.4900000000000002</v>
      </c>
      <c r="J305" s="7">
        <v>43511</v>
      </c>
      <c r="K305" s="8"/>
    </row>
    <row r="306" spans="1:11" ht="18">
      <c r="A306" s="3" t="s">
        <v>620</v>
      </c>
      <c r="B306" s="2" t="s">
        <v>621</v>
      </c>
      <c r="C306" s="2">
        <v>30.46</v>
      </c>
      <c r="D306" s="4">
        <v>0.63</v>
      </c>
      <c r="E306" s="5">
        <v>2.1100000000000001E-2</v>
      </c>
      <c r="F306" s="6">
        <v>10431</v>
      </c>
      <c r="G306" s="5">
        <v>0.39900000000000002</v>
      </c>
      <c r="H306" s="5">
        <v>0.60099999999999998</v>
      </c>
      <c r="I306" s="2">
        <v>0.66</v>
      </c>
      <c r="J306" s="7">
        <v>43511</v>
      </c>
      <c r="K306" s="8"/>
    </row>
    <row r="307" spans="1:11" ht="18">
      <c r="A307" s="3" t="s">
        <v>622</v>
      </c>
      <c r="B307" s="2" t="s">
        <v>623</v>
      </c>
      <c r="C307" s="2">
        <v>25.54</v>
      </c>
      <c r="D307" s="4">
        <v>0.12</v>
      </c>
      <c r="E307" s="5">
        <v>4.7000000000000002E-3</v>
      </c>
      <c r="F307" s="6">
        <v>10428</v>
      </c>
      <c r="G307" s="5">
        <v>0.28599999999999998</v>
      </c>
      <c r="H307" s="5">
        <v>0.71399999999999997</v>
      </c>
      <c r="I307" s="2">
        <v>0.4</v>
      </c>
      <c r="J307" s="7">
        <v>43511</v>
      </c>
      <c r="K307" s="8"/>
    </row>
    <row r="308" spans="1:11" ht="18">
      <c r="A308" s="3" t="s">
        <v>624</v>
      </c>
      <c r="B308" s="2" t="s">
        <v>625</v>
      </c>
      <c r="C308" s="2">
        <v>4.55</v>
      </c>
      <c r="D308" s="12" t="s">
        <v>329</v>
      </c>
      <c r="E308" s="12" t="s">
        <v>329</v>
      </c>
      <c r="F308" s="6">
        <v>10399</v>
      </c>
      <c r="G308" s="5">
        <v>0.85299999999999998</v>
      </c>
      <c r="H308" s="5">
        <v>0.14699999999999999</v>
      </c>
      <c r="I308" s="2">
        <v>5.81</v>
      </c>
      <c r="J308" s="7">
        <v>43511</v>
      </c>
      <c r="K308" s="8"/>
    </row>
    <row r="309" spans="1:11" ht="18">
      <c r="A309" s="3" t="s">
        <v>626</v>
      </c>
      <c r="B309" s="2" t="s">
        <v>627</v>
      </c>
      <c r="C309" s="2">
        <v>124.15</v>
      </c>
      <c r="D309" s="4">
        <v>3.54</v>
      </c>
      <c r="E309" s="5">
        <v>2.9399999999999999E-2</v>
      </c>
      <c r="F309" s="6">
        <v>10355</v>
      </c>
      <c r="G309" s="5">
        <v>0.71399999999999997</v>
      </c>
      <c r="H309" s="5">
        <v>0.28599999999999998</v>
      </c>
      <c r="I309" s="2">
        <v>2.5</v>
      </c>
      <c r="J309" s="7">
        <v>43511</v>
      </c>
      <c r="K309" s="8"/>
    </row>
    <row r="310" spans="1:11" ht="18">
      <c r="A310" s="3" t="s">
        <v>628</v>
      </c>
      <c r="B310" s="2" t="s">
        <v>629</v>
      </c>
      <c r="C310" s="2">
        <v>50.11</v>
      </c>
      <c r="D310" s="4">
        <v>1.18</v>
      </c>
      <c r="E310" s="5">
        <v>2.41E-2</v>
      </c>
      <c r="F310" s="6">
        <v>10340</v>
      </c>
      <c r="G310" s="5">
        <v>0.16300000000000001</v>
      </c>
      <c r="H310" s="5">
        <v>0.83699999999999997</v>
      </c>
      <c r="I310" s="2">
        <v>0.2</v>
      </c>
      <c r="J310" s="7">
        <v>43511</v>
      </c>
      <c r="K310" s="8"/>
    </row>
    <row r="311" spans="1:11" ht="18">
      <c r="A311" s="3" t="s">
        <v>630</v>
      </c>
      <c r="B311" s="2" t="s">
        <v>631</v>
      </c>
      <c r="C311" s="2">
        <v>3.78</v>
      </c>
      <c r="D311" s="4">
        <v>0.02</v>
      </c>
      <c r="E311" s="5">
        <v>5.3E-3</v>
      </c>
      <c r="F311" s="6">
        <v>10294</v>
      </c>
      <c r="G311" s="5">
        <v>0.75</v>
      </c>
      <c r="H311" s="5">
        <v>0.25</v>
      </c>
      <c r="I311" s="2">
        <v>3</v>
      </c>
      <c r="J311" s="7">
        <v>43511</v>
      </c>
      <c r="K311" s="8"/>
    </row>
    <row r="312" spans="1:11" ht="18">
      <c r="A312" s="3" t="s">
        <v>632</v>
      </c>
      <c r="B312" s="2" t="s">
        <v>633</v>
      </c>
      <c r="C312" s="2">
        <v>10.87</v>
      </c>
      <c r="D312" s="4">
        <v>0.49</v>
      </c>
      <c r="E312" s="5">
        <v>4.7199999999999999E-2</v>
      </c>
      <c r="F312" s="6">
        <v>10272</v>
      </c>
      <c r="G312" s="5">
        <v>0.27800000000000002</v>
      </c>
      <c r="H312" s="5">
        <v>0.72199999999999998</v>
      </c>
      <c r="I312" s="2">
        <v>0.38</v>
      </c>
      <c r="J312" s="7">
        <v>43511</v>
      </c>
      <c r="K312" s="8"/>
    </row>
    <row r="313" spans="1:11" ht="18">
      <c r="A313" s="3" t="s">
        <v>634</v>
      </c>
      <c r="B313" s="2" t="s">
        <v>635</v>
      </c>
      <c r="C313" s="2">
        <v>100.25</v>
      </c>
      <c r="D313" s="4">
        <v>3.29</v>
      </c>
      <c r="E313" s="5">
        <v>3.39E-2</v>
      </c>
      <c r="F313" s="6">
        <v>10247</v>
      </c>
      <c r="G313" s="5">
        <v>0.34599999999999997</v>
      </c>
      <c r="H313" s="5">
        <v>0.65400000000000003</v>
      </c>
      <c r="I313" s="2">
        <v>0.53</v>
      </c>
      <c r="J313" s="7">
        <v>43511</v>
      </c>
      <c r="K313" s="8"/>
    </row>
    <row r="314" spans="1:11" ht="18">
      <c r="A314" s="3" t="s">
        <v>636</v>
      </c>
      <c r="B314" s="2" t="s">
        <v>637</v>
      </c>
      <c r="C314" s="2">
        <v>11.26</v>
      </c>
      <c r="D314" s="4">
        <v>0.03</v>
      </c>
      <c r="E314" s="5">
        <v>2.7000000000000001E-3</v>
      </c>
      <c r="F314" s="6">
        <v>10202</v>
      </c>
      <c r="G314" s="5">
        <v>0.64300000000000002</v>
      </c>
      <c r="H314" s="5">
        <v>0.35699999999999998</v>
      </c>
      <c r="I314" s="2">
        <v>1.8</v>
      </c>
      <c r="J314" s="7">
        <v>43511</v>
      </c>
      <c r="K314" s="8"/>
    </row>
    <row r="315" spans="1:11" ht="18">
      <c r="A315" s="3" t="s">
        <v>638</v>
      </c>
      <c r="B315" s="2" t="s">
        <v>639</v>
      </c>
      <c r="C315" s="2">
        <v>2.59</v>
      </c>
      <c r="D315" s="4">
        <v>0.02</v>
      </c>
      <c r="E315" s="5">
        <v>7.7999999999999996E-3</v>
      </c>
      <c r="F315" s="6">
        <v>10179</v>
      </c>
      <c r="G315" s="5">
        <v>0.20599999999999999</v>
      </c>
      <c r="H315" s="5">
        <v>0.79400000000000004</v>
      </c>
      <c r="I315" s="2">
        <v>0.26</v>
      </c>
      <c r="J315" s="7">
        <v>43511</v>
      </c>
      <c r="K315" s="8"/>
    </row>
    <row r="316" spans="1:11" ht="18">
      <c r="A316" s="3" t="s">
        <v>640</v>
      </c>
      <c r="B316" s="2" t="s">
        <v>641</v>
      </c>
      <c r="C316" s="2">
        <v>4.96</v>
      </c>
      <c r="D316" s="4">
        <v>0.37</v>
      </c>
      <c r="E316" s="5">
        <v>8.0600000000000005E-2</v>
      </c>
      <c r="F316" s="6">
        <v>10136</v>
      </c>
      <c r="G316" s="5">
        <v>0.84299999999999997</v>
      </c>
      <c r="H316" s="5">
        <v>0.157</v>
      </c>
      <c r="I316" s="2">
        <v>5.35</v>
      </c>
      <c r="J316" s="7">
        <v>43511</v>
      </c>
      <c r="K316" s="8"/>
    </row>
    <row r="317" spans="1:11" ht="18">
      <c r="A317" s="3" t="s">
        <v>642</v>
      </c>
      <c r="B317" s="2" t="s">
        <v>643</v>
      </c>
      <c r="C317" s="2">
        <v>60.18</v>
      </c>
      <c r="D317" s="4">
        <v>0.61</v>
      </c>
      <c r="E317" s="5">
        <v>1.0200000000000001E-2</v>
      </c>
      <c r="F317" s="6">
        <v>10055</v>
      </c>
      <c r="G317" s="5">
        <v>0.53700000000000003</v>
      </c>
      <c r="H317" s="5">
        <v>0.46300000000000002</v>
      </c>
      <c r="I317" s="2">
        <v>1.1599999999999999</v>
      </c>
      <c r="J317" s="7">
        <v>43511</v>
      </c>
      <c r="K317" s="8"/>
    </row>
    <row r="318" spans="1:11" ht="18">
      <c r="A318" s="3" t="s">
        <v>644</v>
      </c>
      <c r="B318" s="2" t="s">
        <v>645</v>
      </c>
      <c r="C318" s="2">
        <v>129.41999999999999</v>
      </c>
      <c r="D318" s="4">
        <v>3.49</v>
      </c>
      <c r="E318" s="5">
        <v>2.7699999999999999E-2</v>
      </c>
      <c r="F318" s="6">
        <v>10045</v>
      </c>
      <c r="G318" s="5">
        <v>0.36099999999999999</v>
      </c>
      <c r="H318" s="5">
        <v>0.63900000000000001</v>
      </c>
      <c r="I318" s="2">
        <v>0.56999999999999995</v>
      </c>
      <c r="J318" s="7">
        <v>43511</v>
      </c>
      <c r="K318" s="8"/>
    </row>
    <row r="319" spans="1:11" ht="18">
      <c r="A319" s="3" t="s">
        <v>646</v>
      </c>
      <c r="B319" s="2" t="s">
        <v>647</v>
      </c>
      <c r="C319" s="2">
        <v>40.21</v>
      </c>
      <c r="D319" s="4">
        <v>0.5</v>
      </c>
      <c r="E319" s="5">
        <v>1.26E-2</v>
      </c>
      <c r="F319" s="6">
        <v>10030</v>
      </c>
      <c r="G319" s="5">
        <v>0.52700000000000002</v>
      </c>
      <c r="H319" s="5">
        <v>0.47299999999999998</v>
      </c>
      <c r="I319" s="2">
        <v>1.1200000000000001</v>
      </c>
      <c r="J319" s="7">
        <v>43511</v>
      </c>
      <c r="K319" s="8"/>
    </row>
    <row r="320" spans="1:11" ht="18">
      <c r="A320" s="3" t="s">
        <v>648</v>
      </c>
      <c r="B320" s="2" t="s">
        <v>649</v>
      </c>
      <c r="C320" s="2">
        <v>95.37</v>
      </c>
      <c r="D320" s="4">
        <v>2.11</v>
      </c>
      <c r="E320" s="5">
        <v>2.2599999999999999E-2</v>
      </c>
      <c r="F320" s="6">
        <v>10027</v>
      </c>
      <c r="G320" s="5">
        <v>0.55000000000000004</v>
      </c>
      <c r="H320" s="5">
        <v>0.45</v>
      </c>
      <c r="I320" s="2">
        <v>1.22</v>
      </c>
      <c r="J320" s="7">
        <v>43511</v>
      </c>
      <c r="K320" s="8"/>
    </row>
    <row r="321" spans="1:11" ht="18">
      <c r="A321" s="3" t="s">
        <v>650</v>
      </c>
      <c r="B321" s="2" t="s">
        <v>651</v>
      </c>
      <c r="C321" s="2">
        <v>190.06</v>
      </c>
      <c r="D321" s="4">
        <v>2.57</v>
      </c>
      <c r="E321" s="5">
        <v>1.37E-2</v>
      </c>
      <c r="F321" s="6">
        <v>10002</v>
      </c>
      <c r="G321" s="5">
        <v>0.84299999999999997</v>
      </c>
      <c r="H321" s="5">
        <v>0.157</v>
      </c>
      <c r="I321" s="2">
        <v>5.35</v>
      </c>
      <c r="J321" s="7">
        <v>43511</v>
      </c>
      <c r="K321" s="8"/>
    </row>
    <row r="322" spans="1:11" ht="18">
      <c r="A322" s="3" t="s">
        <v>652</v>
      </c>
      <c r="B322" s="2" t="s">
        <v>653</v>
      </c>
      <c r="C322" s="2">
        <v>83.38</v>
      </c>
      <c r="D322" s="9">
        <v>-0.26</v>
      </c>
      <c r="E322" s="10">
        <v>-3.0999999999999999E-3</v>
      </c>
      <c r="F322" s="6">
        <v>9929</v>
      </c>
      <c r="G322" s="5">
        <v>0.50800000000000001</v>
      </c>
      <c r="H322" s="5">
        <v>0.49199999999999999</v>
      </c>
      <c r="I322" s="2">
        <v>1.03</v>
      </c>
      <c r="J322" s="7">
        <v>43511</v>
      </c>
      <c r="K322" s="8"/>
    </row>
    <row r="323" spans="1:11" ht="18">
      <c r="A323" s="3" t="s">
        <v>654</v>
      </c>
      <c r="B323" s="2" t="s">
        <v>655</v>
      </c>
      <c r="C323" s="2">
        <v>158.12</v>
      </c>
      <c r="D323" s="4">
        <v>4.6900000000000004</v>
      </c>
      <c r="E323" s="5">
        <v>3.0599999999999999E-2</v>
      </c>
      <c r="F323" s="6">
        <v>9923</v>
      </c>
      <c r="G323" s="5">
        <v>0.495</v>
      </c>
      <c r="H323" s="5">
        <v>0.505</v>
      </c>
      <c r="I323" s="2">
        <v>0.98</v>
      </c>
      <c r="J323" s="7">
        <v>43511</v>
      </c>
      <c r="K323" s="8"/>
    </row>
    <row r="324" spans="1:11" ht="18">
      <c r="A324" s="3" t="s">
        <v>656</v>
      </c>
      <c r="B324" s="2" t="s">
        <v>657</v>
      </c>
      <c r="C324" s="2">
        <v>127.09</v>
      </c>
      <c r="D324" s="4">
        <v>0.33</v>
      </c>
      <c r="E324" s="5">
        <v>2.5999999999999999E-3</v>
      </c>
      <c r="F324" s="6">
        <v>9911</v>
      </c>
      <c r="G324" s="5">
        <v>0.48399999999999999</v>
      </c>
      <c r="H324" s="5">
        <v>0.51600000000000001</v>
      </c>
      <c r="I324" s="2">
        <v>0.94</v>
      </c>
      <c r="J324" s="7">
        <v>43511</v>
      </c>
      <c r="K324" s="8"/>
    </row>
    <row r="325" spans="1:11" ht="18">
      <c r="A325" s="3" t="s">
        <v>658</v>
      </c>
      <c r="B325" s="2" t="s">
        <v>659</v>
      </c>
      <c r="C325" s="2">
        <v>15.74</v>
      </c>
      <c r="D325" s="4">
        <v>0.11</v>
      </c>
      <c r="E325" s="5">
        <v>7.0000000000000001E-3</v>
      </c>
      <c r="F325" s="6">
        <v>9898</v>
      </c>
      <c r="G325" s="5">
        <v>0.15</v>
      </c>
      <c r="H325" s="5">
        <v>0.85</v>
      </c>
      <c r="I325" s="2">
        <v>0.18</v>
      </c>
      <c r="J325" s="7">
        <v>43511</v>
      </c>
      <c r="K325" s="8"/>
    </row>
    <row r="326" spans="1:11" ht="18">
      <c r="A326" s="3" t="s">
        <v>660</v>
      </c>
      <c r="B326" s="2" t="s">
        <v>661</v>
      </c>
      <c r="C326" s="2">
        <v>20.54</v>
      </c>
      <c r="D326" s="9">
        <v>-0.6</v>
      </c>
      <c r="E326" s="10">
        <v>-2.8400000000000002E-2</v>
      </c>
      <c r="F326" s="6">
        <v>9889</v>
      </c>
      <c r="G326" s="5">
        <v>0.66300000000000003</v>
      </c>
      <c r="H326" s="5">
        <v>0.33700000000000002</v>
      </c>
      <c r="I326" s="2">
        <v>1.97</v>
      </c>
      <c r="J326" s="7">
        <v>43511</v>
      </c>
      <c r="K326" s="8"/>
    </row>
    <row r="327" spans="1:11" ht="18">
      <c r="A327" s="3" t="s">
        <v>662</v>
      </c>
      <c r="B327" s="2" t="s">
        <v>663</v>
      </c>
      <c r="C327" s="2">
        <v>43.14</v>
      </c>
      <c r="D327" s="4">
        <v>1.28</v>
      </c>
      <c r="E327" s="5">
        <v>3.0599999999999999E-2</v>
      </c>
      <c r="F327" s="6">
        <v>9887</v>
      </c>
      <c r="G327" s="5">
        <v>0.66500000000000004</v>
      </c>
      <c r="H327" s="5">
        <v>0.33500000000000002</v>
      </c>
      <c r="I327" s="2">
        <v>1.99</v>
      </c>
      <c r="J327" s="7">
        <v>43511</v>
      </c>
      <c r="K327" s="8"/>
    </row>
    <row r="328" spans="1:11" ht="18">
      <c r="A328" s="3" t="s">
        <v>664</v>
      </c>
      <c r="B328" s="2" t="s">
        <v>665</v>
      </c>
      <c r="C328" s="2">
        <v>33.89</v>
      </c>
      <c r="D328" s="4">
        <v>1.34</v>
      </c>
      <c r="E328" s="5">
        <v>4.1200000000000001E-2</v>
      </c>
      <c r="F328" s="6">
        <v>9872</v>
      </c>
      <c r="G328" s="5">
        <v>0.34699999999999998</v>
      </c>
      <c r="H328" s="5">
        <v>0.65300000000000002</v>
      </c>
      <c r="I328" s="2">
        <v>0.53</v>
      </c>
      <c r="J328" s="7">
        <v>43511</v>
      </c>
      <c r="K328" s="8"/>
    </row>
    <row r="329" spans="1:11" ht="18">
      <c r="A329" s="3" t="s">
        <v>666</v>
      </c>
      <c r="B329" s="2" t="s">
        <v>667</v>
      </c>
      <c r="C329" s="2">
        <v>2.86</v>
      </c>
      <c r="D329" s="4">
        <v>7.0000000000000007E-2</v>
      </c>
      <c r="E329" s="5">
        <v>2.5100000000000001E-2</v>
      </c>
      <c r="F329" s="6">
        <v>9847</v>
      </c>
      <c r="G329" s="5">
        <v>0.81299999999999994</v>
      </c>
      <c r="H329" s="5">
        <v>0.187</v>
      </c>
      <c r="I329" s="2">
        <v>4.3499999999999996</v>
      </c>
      <c r="J329" s="7">
        <v>43511</v>
      </c>
      <c r="K329" s="8"/>
    </row>
    <row r="330" spans="1:11" ht="18">
      <c r="A330" s="3" t="s">
        <v>668</v>
      </c>
      <c r="B330" s="2" t="s">
        <v>669</v>
      </c>
      <c r="C330" s="2">
        <v>188.07</v>
      </c>
      <c r="D330" s="4">
        <v>2.35</v>
      </c>
      <c r="E330" s="5">
        <v>1.2699999999999999E-2</v>
      </c>
      <c r="F330" s="6">
        <v>9818</v>
      </c>
      <c r="G330" s="5">
        <v>0.29399999999999998</v>
      </c>
      <c r="H330" s="5">
        <v>0.70599999999999996</v>
      </c>
      <c r="I330" s="2">
        <v>0.42</v>
      </c>
      <c r="J330" s="7">
        <v>43511</v>
      </c>
      <c r="K330" s="8"/>
    </row>
    <row r="331" spans="1:11" ht="18">
      <c r="A331" s="3" t="s">
        <v>670</v>
      </c>
      <c r="B331" s="2" t="s">
        <v>671</v>
      </c>
      <c r="C331" s="2">
        <v>4.41</v>
      </c>
      <c r="D331" s="4">
        <v>0.02</v>
      </c>
      <c r="E331" s="5">
        <v>4.5999999999999999E-3</v>
      </c>
      <c r="F331" s="6">
        <v>9798</v>
      </c>
      <c r="G331" s="5">
        <v>0.95</v>
      </c>
      <c r="H331" s="5">
        <v>0.05</v>
      </c>
      <c r="I331" s="2">
        <v>19.04</v>
      </c>
      <c r="J331" s="7">
        <v>43511</v>
      </c>
      <c r="K331" s="8"/>
    </row>
    <row r="332" spans="1:11" ht="18">
      <c r="A332" s="3" t="s">
        <v>672</v>
      </c>
      <c r="B332" s="2" t="s">
        <v>673</v>
      </c>
      <c r="C332" s="2">
        <v>48.9</v>
      </c>
      <c r="D332" s="4">
        <v>0.66</v>
      </c>
      <c r="E332" s="5">
        <v>1.37E-2</v>
      </c>
      <c r="F332" s="6">
        <v>9704</v>
      </c>
      <c r="G332" s="5">
        <v>0.155</v>
      </c>
      <c r="H332" s="5">
        <v>0.84499999999999997</v>
      </c>
      <c r="I332" s="2">
        <v>0.18</v>
      </c>
      <c r="J332" s="7">
        <v>43511</v>
      </c>
      <c r="K332" s="8"/>
    </row>
    <row r="333" spans="1:11" ht="18">
      <c r="A333" s="3" t="s">
        <v>674</v>
      </c>
      <c r="B333" s="2" t="s">
        <v>675</v>
      </c>
      <c r="C333" s="2">
        <v>51.5</v>
      </c>
      <c r="D333" s="4">
        <v>2.2200000000000002</v>
      </c>
      <c r="E333" s="5">
        <v>4.4999999999999998E-2</v>
      </c>
      <c r="F333" s="6">
        <v>9690</v>
      </c>
      <c r="G333" s="5">
        <v>0.29299999999999998</v>
      </c>
      <c r="H333" s="5">
        <v>0.70699999999999996</v>
      </c>
      <c r="I333" s="2">
        <v>0.42</v>
      </c>
      <c r="J333" s="7">
        <v>43511</v>
      </c>
      <c r="K333" s="8"/>
    </row>
    <row r="334" spans="1:11" ht="18">
      <c r="A334" s="3" t="s">
        <v>676</v>
      </c>
      <c r="B334" s="2" t="s">
        <v>677</v>
      </c>
      <c r="C334" s="2">
        <v>24.5</v>
      </c>
      <c r="D334" s="4">
        <v>0.78</v>
      </c>
      <c r="E334" s="5">
        <v>3.2899999999999999E-2</v>
      </c>
      <c r="F334" s="6">
        <v>9664</v>
      </c>
      <c r="G334" s="5">
        <v>0.28299999999999997</v>
      </c>
      <c r="H334" s="5">
        <v>0.71699999999999997</v>
      </c>
      <c r="I334" s="2">
        <v>0.39</v>
      </c>
      <c r="J334" s="7">
        <v>43511</v>
      </c>
      <c r="K334" s="8"/>
    </row>
    <row r="335" spans="1:11" ht="18">
      <c r="A335" s="3" t="s">
        <v>678</v>
      </c>
      <c r="B335" s="2" t="s">
        <v>679</v>
      </c>
      <c r="C335" s="2">
        <v>17.739999999999998</v>
      </c>
      <c r="D335" s="9">
        <v>-1.18</v>
      </c>
      <c r="E335" s="10">
        <v>-6.2399999999999997E-2</v>
      </c>
      <c r="F335" s="6">
        <v>9648</v>
      </c>
      <c r="G335" s="5">
        <v>0.45300000000000001</v>
      </c>
      <c r="H335" s="5">
        <v>0.54700000000000004</v>
      </c>
      <c r="I335" s="2">
        <v>0.83</v>
      </c>
      <c r="J335" s="7">
        <v>43511</v>
      </c>
      <c r="K335" s="8"/>
    </row>
    <row r="336" spans="1:11" ht="18">
      <c r="A336" s="3" t="s">
        <v>680</v>
      </c>
      <c r="B336" s="2" t="s">
        <v>681</v>
      </c>
      <c r="C336" s="2">
        <v>122.97</v>
      </c>
      <c r="D336" s="4">
        <v>3.6</v>
      </c>
      <c r="E336" s="5">
        <v>3.0200000000000001E-2</v>
      </c>
      <c r="F336" s="6">
        <v>9636</v>
      </c>
      <c r="G336" s="5">
        <v>0.17599999999999999</v>
      </c>
      <c r="H336" s="5">
        <v>0.82399999999999995</v>
      </c>
      <c r="I336" s="2">
        <v>0.21</v>
      </c>
      <c r="J336" s="7">
        <v>43511</v>
      </c>
      <c r="K336" s="8"/>
    </row>
    <row r="337" spans="1:11" ht="18">
      <c r="A337" s="3" t="s">
        <v>682</v>
      </c>
      <c r="B337" s="2" t="s">
        <v>683</v>
      </c>
      <c r="C337" s="2">
        <v>23.28</v>
      </c>
      <c r="D337" s="4">
        <v>0.05</v>
      </c>
      <c r="E337" s="5">
        <v>2.2000000000000001E-3</v>
      </c>
      <c r="F337" s="6">
        <v>9622</v>
      </c>
      <c r="G337" s="5">
        <v>0.30199999999999999</v>
      </c>
      <c r="H337" s="5">
        <v>0.69799999999999995</v>
      </c>
      <c r="I337" s="2">
        <v>0.43</v>
      </c>
      <c r="J337" s="7">
        <v>43511</v>
      </c>
      <c r="K337" s="8"/>
    </row>
    <row r="338" spans="1:11" ht="18">
      <c r="A338" s="3" t="s">
        <v>684</v>
      </c>
      <c r="B338" s="2" t="s">
        <v>685</v>
      </c>
      <c r="C338" s="2">
        <v>68.31</v>
      </c>
      <c r="D338" s="4">
        <v>1.83</v>
      </c>
      <c r="E338" s="5">
        <v>2.75E-2</v>
      </c>
      <c r="F338" s="6">
        <v>9575</v>
      </c>
      <c r="G338" s="5">
        <v>0.502</v>
      </c>
      <c r="H338" s="5">
        <v>0.498</v>
      </c>
      <c r="I338" s="2">
        <v>1.01</v>
      </c>
      <c r="J338" s="7">
        <v>43511</v>
      </c>
      <c r="K338" s="8"/>
    </row>
    <row r="339" spans="1:11" ht="18">
      <c r="A339" s="3" t="s">
        <v>686</v>
      </c>
      <c r="B339" s="2" t="s">
        <v>687</v>
      </c>
      <c r="C339" s="2">
        <v>182.87</v>
      </c>
      <c r="D339" s="4">
        <v>1.1399999999999999</v>
      </c>
      <c r="E339" s="5">
        <v>6.3E-3</v>
      </c>
      <c r="F339" s="6">
        <v>9565</v>
      </c>
      <c r="G339" s="5">
        <v>0.26300000000000001</v>
      </c>
      <c r="H339" s="5">
        <v>0.73699999999999999</v>
      </c>
      <c r="I339" s="2">
        <v>0.36</v>
      </c>
      <c r="J339" s="7">
        <v>43511</v>
      </c>
      <c r="K339" s="8"/>
    </row>
    <row r="340" spans="1:11" ht="18">
      <c r="A340" s="3" t="s">
        <v>688</v>
      </c>
      <c r="B340" s="2" t="s">
        <v>689</v>
      </c>
      <c r="C340" s="2">
        <v>62.61</v>
      </c>
      <c r="D340" s="4">
        <v>1.43</v>
      </c>
      <c r="E340" s="5">
        <v>2.3400000000000001E-2</v>
      </c>
      <c r="F340" s="6">
        <v>9544</v>
      </c>
      <c r="G340" s="5">
        <v>0.22900000000000001</v>
      </c>
      <c r="H340" s="5">
        <v>0.77100000000000002</v>
      </c>
      <c r="I340" s="2">
        <v>0.3</v>
      </c>
      <c r="J340" s="7">
        <v>43511</v>
      </c>
      <c r="K340" s="8"/>
    </row>
    <row r="341" spans="1:11" ht="18">
      <c r="A341" s="3" t="s">
        <v>690</v>
      </c>
      <c r="B341" s="2" t="s">
        <v>691</v>
      </c>
      <c r="C341" s="2">
        <v>58.72</v>
      </c>
      <c r="D341" s="4">
        <v>0.09</v>
      </c>
      <c r="E341" s="5">
        <v>1.5E-3</v>
      </c>
      <c r="F341" s="6">
        <v>9543</v>
      </c>
      <c r="G341" s="5">
        <v>0.61499999999999999</v>
      </c>
      <c r="H341" s="5">
        <v>0.38500000000000001</v>
      </c>
      <c r="I341" s="2">
        <v>1.6</v>
      </c>
      <c r="J341" s="7">
        <v>43511</v>
      </c>
      <c r="K341" s="8"/>
    </row>
    <row r="342" spans="1:11" ht="18">
      <c r="A342" s="3" t="s">
        <v>692</v>
      </c>
      <c r="B342" s="2" t="s">
        <v>693</v>
      </c>
      <c r="C342" s="2">
        <v>21.31</v>
      </c>
      <c r="D342" s="4">
        <v>0.13</v>
      </c>
      <c r="E342" s="5">
        <v>6.1000000000000004E-3</v>
      </c>
      <c r="F342" s="6">
        <v>9458</v>
      </c>
      <c r="G342" s="5">
        <v>0.19900000000000001</v>
      </c>
      <c r="H342" s="5">
        <v>0.80100000000000005</v>
      </c>
      <c r="I342" s="2">
        <v>0.25</v>
      </c>
      <c r="J342" s="7">
        <v>43511</v>
      </c>
      <c r="K342" s="8"/>
    </row>
    <row r="343" spans="1:11" ht="18">
      <c r="A343" s="3" t="s">
        <v>694</v>
      </c>
      <c r="B343" s="2" t="s">
        <v>695</v>
      </c>
      <c r="C343" s="2">
        <v>40.18</v>
      </c>
      <c r="D343" s="4">
        <v>0.3</v>
      </c>
      <c r="E343" s="5">
        <v>7.4999999999999997E-3</v>
      </c>
      <c r="F343" s="6">
        <v>9427</v>
      </c>
      <c r="G343" s="5">
        <v>2.7E-2</v>
      </c>
      <c r="H343" s="5">
        <v>0.97299999999999998</v>
      </c>
      <c r="I343" s="2">
        <v>0.03</v>
      </c>
      <c r="J343" s="7">
        <v>43511</v>
      </c>
      <c r="K343" s="8"/>
    </row>
    <row r="344" spans="1:11" ht="18">
      <c r="A344" s="3" t="s">
        <v>696</v>
      </c>
      <c r="B344" s="2" t="s">
        <v>697</v>
      </c>
      <c r="C344" s="2">
        <v>31.84</v>
      </c>
      <c r="D344" s="4">
        <v>0.32</v>
      </c>
      <c r="E344" s="5">
        <v>1.0200000000000001E-2</v>
      </c>
      <c r="F344" s="6">
        <v>9412</v>
      </c>
      <c r="G344" s="5">
        <v>0.32900000000000001</v>
      </c>
      <c r="H344" s="5">
        <v>0.67100000000000004</v>
      </c>
      <c r="I344" s="2">
        <v>0.49</v>
      </c>
      <c r="J344" s="7">
        <v>43511</v>
      </c>
      <c r="K344" s="8"/>
    </row>
    <row r="345" spans="1:11" ht="18">
      <c r="A345" s="3" t="s">
        <v>698</v>
      </c>
      <c r="B345" s="2" t="s">
        <v>699</v>
      </c>
      <c r="C345" s="2">
        <v>22.57</v>
      </c>
      <c r="D345" s="4">
        <v>0.01</v>
      </c>
      <c r="E345" s="5">
        <v>4.0000000000000002E-4</v>
      </c>
      <c r="F345" s="6">
        <v>9389</v>
      </c>
      <c r="G345" s="5">
        <v>0.20300000000000001</v>
      </c>
      <c r="H345" s="5">
        <v>0.79700000000000004</v>
      </c>
      <c r="I345" s="2">
        <v>0.26</v>
      </c>
      <c r="J345" s="7">
        <v>43511</v>
      </c>
      <c r="K345" s="8"/>
    </row>
    <row r="346" spans="1:11" ht="18">
      <c r="A346" s="3" t="s">
        <v>700</v>
      </c>
      <c r="B346" s="2" t="s">
        <v>701</v>
      </c>
      <c r="C346" s="2">
        <v>145.35</v>
      </c>
      <c r="D346" s="4">
        <v>2.27</v>
      </c>
      <c r="E346" s="5">
        <v>1.5900000000000001E-2</v>
      </c>
      <c r="F346" s="6">
        <v>9385</v>
      </c>
      <c r="G346" s="5">
        <v>0.5</v>
      </c>
      <c r="H346" s="5">
        <v>0.5</v>
      </c>
      <c r="I346" s="2">
        <v>1</v>
      </c>
      <c r="J346" s="7">
        <v>43511</v>
      </c>
      <c r="K346" s="8"/>
    </row>
    <row r="347" spans="1:11" ht="18">
      <c r="A347" s="3" t="s">
        <v>702</v>
      </c>
      <c r="B347" s="2" t="s">
        <v>703</v>
      </c>
      <c r="C347" s="2">
        <v>55.15</v>
      </c>
      <c r="D347" s="4">
        <v>0.04</v>
      </c>
      <c r="E347" s="5">
        <v>6.9999999999999999E-4</v>
      </c>
      <c r="F347" s="6">
        <v>9289</v>
      </c>
      <c r="G347" s="5">
        <v>0.114</v>
      </c>
      <c r="H347" s="5">
        <v>0.88600000000000001</v>
      </c>
      <c r="I347" s="2">
        <v>0.13</v>
      </c>
      <c r="J347" s="7">
        <v>43511</v>
      </c>
      <c r="K347" s="8"/>
    </row>
    <row r="348" spans="1:11" ht="18">
      <c r="A348" s="3" t="s">
        <v>704</v>
      </c>
      <c r="B348" s="2" t="s">
        <v>705</v>
      </c>
      <c r="C348" s="2">
        <v>27.34</v>
      </c>
      <c r="D348" s="4">
        <v>7.0000000000000007E-2</v>
      </c>
      <c r="E348" s="5">
        <v>2.5999999999999999E-3</v>
      </c>
      <c r="F348" s="6">
        <v>9208</v>
      </c>
      <c r="G348" s="5">
        <v>0.34200000000000003</v>
      </c>
      <c r="H348" s="5">
        <v>0.65800000000000003</v>
      </c>
      <c r="I348" s="2">
        <v>0.52</v>
      </c>
      <c r="J348" s="7">
        <v>43511</v>
      </c>
      <c r="K348" s="8"/>
    </row>
    <row r="349" spans="1:11" ht="18">
      <c r="A349" s="3" t="s">
        <v>706</v>
      </c>
      <c r="B349" s="2" t="s">
        <v>707</v>
      </c>
      <c r="C349" s="2">
        <v>254.96</v>
      </c>
      <c r="D349" s="4">
        <v>4.21</v>
      </c>
      <c r="E349" s="5">
        <v>1.6799999999999999E-2</v>
      </c>
      <c r="F349" s="6">
        <v>9188</v>
      </c>
      <c r="G349" s="5">
        <v>0.47</v>
      </c>
      <c r="H349" s="5">
        <v>0.53</v>
      </c>
      <c r="I349" s="2">
        <v>0.89</v>
      </c>
      <c r="J349" s="7">
        <v>43511</v>
      </c>
      <c r="K349" s="8"/>
    </row>
    <row r="350" spans="1:11" ht="18">
      <c r="A350" s="3" t="s">
        <v>708</v>
      </c>
      <c r="B350" s="2" t="s">
        <v>709</v>
      </c>
      <c r="C350" s="2">
        <v>4.92</v>
      </c>
      <c r="D350" s="4">
        <v>0.02</v>
      </c>
      <c r="E350" s="5">
        <v>4.1000000000000003E-3</v>
      </c>
      <c r="F350" s="6">
        <v>9187</v>
      </c>
      <c r="G350" s="5">
        <v>0.76</v>
      </c>
      <c r="H350" s="5">
        <v>0.24</v>
      </c>
      <c r="I350" s="2">
        <v>3.17</v>
      </c>
      <c r="J350" s="7">
        <v>43511</v>
      </c>
      <c r="K350" s="8"/>
    </row>
    <row r="351" spans="1:11" ht="18">
      <c r="A351" s="3" t="s">
        <v>710</v>
      </c>
      <c r="B351" s="2" t="s">
        <v>711</v>
      </c>
      <c r="C351" s="2">
        <v>7</v>
      </c>
      <c r="D351" s="9">
        <v>-7.0000000000000007E-2</v>
      </c>
      <c r="E351" s="10">
        <v>-9.9000000000000008E-3</v>
      </c>
      <c r="F351" s="6">
        <v>9181</v>
      </c>
      <c r="G351" s="5">
        <v>0.5</v>
      </c>
      <c r="H351" s="5">
        <v>0.5</v>
      </c>
      <c r="I351" s="2">
        <v>1</v>
      </c>
      <c r="J351" s="7">
        <v>43511</v>
      </c>
      <c r="K351" s="8"/>
    </row>
    <row r="352" spans="1:11" ht="18">
      <c r="A352" s="3" t="s">
        <v>712</v>
      </c>
      <c r="B352" s="2" t="s">
        <v>713</v>
      </c>
      <c r="C352" s="2">
        <v>24.77</v>
      </c>
      <c r="D352" s="4">
        <v>0.76</v>
      </c>
      <c r="E352" s="5">
        <v>3.1699999999999999E-2</v>
      </c>
      <c r="F352" s="6">
        <v>9180</v>
      </c>
      <c r="G352" s="5">
        <v>0.46899999999999997</v>
      </c>
      <c r="H352" s="5">
        <v>0.53100000000000003</v>
      </c>
      <c r="I352" s="2">
        <v>0.88</v>
      </c>
      <c r="J352" s="7">
        <v>43511</v>
      </c>
      <c r="K352" s="8"/>
    </row>
    <row r="353" spans="1:11" ht="18">
      <c r="A353" s="3" t="s">
        <v>714</v>
      </c>
      <c r="B353" s="2" t="s">
        <v>715</v>
      </c>
      <c r="C353" s="2">
        <v>95.99</v>
      </c>
      <c r="D353" s="4">
        <v>0.34</v>
      </c>
      <c r="E353" s="5">
        <v>3.5999999999999999E-3</v>
      </c>
      <c r="F353" s="6">
        <v>9157</v>
      </c>
      <c r="G353" s="5">
        <v>0.36499999999999999</v>
      </c>
      <c r="H353" s="5">
        <v>0.63500000000000001</v>
      </c>
      <c r="I353" s="2">
        <v>0.56999999999999995</v>
      </c>
      <c r="J353" s="7">
        <v>43511</v>
      </c>
      <c r="K353" s="8"/>
    </row>
    <row r="354" spans="1:11" ht="18">
      <c r="A354" s="3" t="s">
        <v>716</v>
      </c>
      <c r="B354" s="2" t="s">
        <v>717</v>
      </c>
      <c r="C354" s="2">
        <v>27.15</v>
      </c>
      <c r="D354" s="4">
        <v>0.69</v>
      </c>
      <c r="E354" s="5">
        <v>2.6100000000000002E-2</v>
      </c>
      <c r="F354" s="6">
        <v>9109</v>
      </c>
      <c r="G354" s="5">
        <v>6.8000000000000005E-2</v>
      </c>
      <c r="H354" s="5">
        <v>0.93200000000000005</v>
      </c>
      <c r="I354" s="2">
        <v>7.0000000000000007E-2</v>
      </c>
      <c r="J354" s="7">
        <v>43511</v>
      </c>
      <c r="K354" s="8"/>
    </row>
    <row r="355" spans="1:11" ht="18">
      <c r="A355" s="3" t="s">
        <v>718</v>
      </c>
      <c r="B355" s="2" t="s">
        <v>719</v>
      </c>
      <c r="C355" s="2">
        <v>56.99</v>
      </c>
      <c r="D355" s="4">
        <v>0.91</v>
      </c>
      <c r="E355" s="5">
        <v>1.6199999999999999E-2</v>
      </c>
      <c r="F355" s="6">
        <v>9048</v>
      </c>
      <c r="G355" s="5">
        <v>0.312</v>
      </c>
      <c r="H355" s="5">
        <v>0.68799999999999994</v>
      </c>
      <c r="I355" s="2">
        <v>0.45</v>
      </c>
      <c r="J355" s="7">
        <v>43511</v>
      </c>
      <c r="K355" s="8"/>
    </row>
    <row r="356" spans="1:11" ht="18">
      <c r="A356" s="3" t="s">
        <v>720</v>
      </c>
      <c r="B356" s="2" t="s">
        <v>721</v>
      </c>
      <c r="C356" s="2">
        <v>82.87</v>
      </c>
      <c r="D356" s="9">
        <v>-13.07</v>
      </c>
      <c r="E356" s="10">
        <v>-0.13619999999999999</v>
      </c>
      <c r="F356" s="6">
        <v>9011</v>
      </c>
      <c r="G356" s="5">
        <v>0.35</v>
      </c>
      <c r="H356" s="5">
        <v>0.65</v>
      </c>
      <c r="I356" s="2">
        <v>0.54</v>
      </c>
      <c r="J356" s="7">
        <v>43511</v>
      </c>
      <c r="K356" s="8"/>
    </row>
    <row r="357" spans="1:11" ht="18">
      <c r="A357" s="3" t="s">
        <v>722</v>
      </c>
      <c r="B357" s="2" t="s">
        <v>723</v>
      </c>
      <c r="C357" s="2">
        <v>12.5</v>
      </c>
      <c r="D357" s="4">
        <v>0.31</v>
      </c>
      <c r="E357" s="5">
        <v>2.5399999999999999E-2</v>
      </c>
      <c r="F357" s="6">
        <v>8952</v>
      </c>
      <c r="G357" s="5">
        <v>0.46899999999999997</v>
      </c>
      <c r="H357" s="5">
        <v>0.53100000000000003</v>
      </c>
      <c r="I357" s="2">
        <v>0.88</v>
      </c>
      <c r="J357" s="7">
        <v>43511</v>
      </c>
      <c r="K357" s="8"/>
    </row>
    <row r="358" spans="1:11" ht="18">
      <c r="A358" s="3" t="s">
        <v>724</v>
      </c>
      <c r="B358" s="2" t="s">
        <v>725</v>
      </c>
      <c r="C358" s="2">
        <v>65.209999999999994</v>
      </c>
      <c r="D358" s="4">
        <v>0.47</v>
      </c>
      <c r="E358" s="5">
        <v>7.3000000000000001E-3</v>
      </c>
      <c r="F358" s="6">
        <v>8935</v>
      </c>
      <c r="G358" s="5">
        <v>0.26300000000000001</v>
      </c>
      <c r="H358" s="5">
        <v>0.73699999999999999</v>
      </c>
      <c r="I358" s="2">
        <v>0.36</v>
      </c>
      <c r="J358" s="7">
        <v>43511</v>
      </c>
      <c r="K358" s="8"/>
    </row>
    <row r="359" spans="1:11" ht="18">
      <c r="A359" s="3" t="s">
        <v>726</v>
      </c>
      <c r="B359" s="2" t="s">
        <v>727</v>
      </c>
      <c r="C359" s="2">
        <v>47.15</v>
      </c>
      <c r="D359" s="4">
        <v>0.65</v>
      </c>
      <c r="E359" s="5">
        <v>1.4E-2</v>
      </c>
      <c r="F359" s="6">
        <v>8924</v>
      </c>
      <c r="G359" s="5">
        <v>0.55500000000000005</v>
      </c>
      <c r="H359" s="5">
        <v>0.44500000000000001</v>
      </c>
      <c r="I359" s="2">
        <v>1.25</v>
      </c>
      <c r="J359" s="7">
        <v>43511</v>
      </c>
      <c r="K359" s="8"/>
    </row>
    <row r="360" spans="1:11" ht="18">
      <c r="A360" s="3" t="s">
        <v>728</v>
      </c>
      <c r="B360" s="2" t="s">
        <v>729</v>
      </c>
      <c r="C360" s="2">
        <v>12.21</v>
      </c>
      <c r="D360" s="4">
        <v>0.21</v>
      </c>
      <c r="E360" s="5">
        <v>1.7500000000000002E-2</v>
      </c>
      <c r="F360" s="6">
        <v>8898</v>
      </c>
      <c r="G360" s="5">
        <v>0.437</v>
      </c>
      <c r="H360" s="5">
        <v>0.56299999999999994</v>
      </c>
      <c r="I360" s="2">
        <v>0.77</v>
      </c>
      <c r="J360" s="7">
        <v>43511</v>
      </c>
      <c r="K360" s="8"/>
    </row>
    <row r="361" spans="1:11" ht="18">
      <c r="A361" s="3" t="s">
        <v>730</v>
      </c>
      <c r="B361" s="2" t="s">
        <v>731</v>
      </c>
      <c r="C361" s="2">
        <v>64.28</v>
      </c>
      <c r="D361" s="9">
        <v>-1.25</v>
      </c>
      <c r="E361" s="10">
        <v>-1.9099999999999999E-2</v>
      </c>
      <c r="F361" s="6">
        <v>8898</v>
      </c>
      <c r="G361" s="5">
        <v>0.59199999999999997</v>
      </c>
      <c r="H361" s="5">
        <v>0.40799999999999997</v>
      </c>
      <c r="I361" s="2">
        <v>1.45</v>
      </c>
      <c r="J361" s="7">
        <v>43511</v>
      </c>
      <c r="K361" s="8"/>
    </row>
    <row r="362" spans="1:11" ht="18">
      <c r="A362" s="3" t="s">
        <v>732</v>
      </c>
      <c r="B362" s="2" t="s">
        <v>733</v>
      </c>
      <c r="C362" s="2">
        <v>175.4</v>
      </c>
      <c r="D362" s="9">
        <v>-2</v>
      </c>
      <c r="E362" s="10">
        <v>-1.1299999999999999E-2</v>
      </c>
      <c r="F362" s="6">
        <v>8861</v>
      </c>
      <c r="G362" s="5">
        <v>0.60899999999999999</v>
      </c>
      <c r="H362" s="5">
        <v>0.39100000000000001</v>
      </c>
      <c r="I362" s="2">
        <v>1.56</v>
      </c>
      <c r="J362" s="7">
        <v>43511</v>
      </c>
      <c r="K362" s="8"/>
    </row>
    <row r="363" spans="1:11" ht="18">
      <c r="A363" s="3" t="s">
        <v>734</v>
      </c>
      <c r="B363" s="2" t="s">
        <v>735</v>
      </c>
      <c r="C363" s="2">
        <v>121.05</v>
      </c>
      <c r="D363" s="4">
        <v>2.4300000000000002</v>
      </c>
      <c r="E363" s="5">
        <v>2.0500000000000001E-2</v>
      </c>
      <c r="F363" s="6">
        <v>8835</v>
      </c>
      <c r="G363" s="5">
        <v>0.58499999999999996</v>
      </c>
      <c r="H363" s="5">
        <v>0.41499999999999998</v>
      </c>
      <c r="I363" s="2">
        <v>1.41</v>
      </c>
      <c r="J363" s="7">
        <v>43511</v>
      </c>
      <c r="K363" s="8"/>
    </row>
    <row r="364" spans="1:11" ht="18">
      <c r="A364" s="3" t="s">
        <v>736</v>
      </c>
      <c r="B364" s="2" t="s">
        <v>737</v>
      </c>
      <c r="C364" s="2">
        <v>7.89</v>
      </c>
      <c r="D364" s="4">
        <v>0.09</v>
      </c>
      <c r="E364" s="5">
        <v>1.15E-2</v>
      </c>
      <c r="F364" s="6">
        <v>8799</v>
      </c>
      <c r="G364" s="5">
        <v>0.439</v>
      </c>
      <c r="H364" s="5">
        <v>0.56100000000000005</v>
      </c>
      <c r="I364" s="2">
        <v>0.78</v>
      </c>
      <c r="J364" s="7">
        <v>43511</v>
      </c>
      <c r="K364" s="8"/>
    </row>
    <row r="365" spans="1:11" ht="18">
      <c r="A365" s="3" t="s">
        <v>738</v>
      </c>
      <c r="B365" s="2" t="s">
        <v>739</v>
      </c>
      <c r="C365" s="2">
        <v>101.27</v>
      </c>
      <c r="D365" s="4">
        <v>0.81</v>
      </c>
      <c r="E365" s="5">
        <v>8.0999999999999996E-3</v>
      </c>
      <c r="F365" s="6">
        <v>8767</v>
      </c>
      <c r="G365" s="5">
        <v>0.46700000000000003</v>
      </c>
      <c r="H365" s="5">
        <v>0.53300000000000003</v>
      </c>
      <c r="I365" s="2">
        <v>0.87</v>
      </c>
      <c r="J365" s="7">
        <v>43511</v>
      </c>
      <c r="K365" s="8"/>
    </row>
    <row r="366" spans="1:11" ht="18">
      <c r="A366" s="3" t="s">
        <v>740</v>
      </c>
      <c r="B366" s="2" t="s">
        <v>741</v>
      </c>
      <c r="C366" s="2">
        <v>29.15</v>
      </c>
      <c r="D366" s="4">
        <v>0.6</v>
      </c>
      <c r="E366" s="5">
        <v>2.1000000000000001E-2</v>
      </c>
      <c r="F366" s="6">
        <v>8728</v>
      </c>
      <c r="G366" s="5">
        <v>0.24299999999999999</v>
      </c>
      <c r="H366" s="5">
        <v>0.75700000000000001</v>
      </c>
      <c r="I366" s="2">
        <v>0.32</v>
      </c>
      <c r="J366" s="7">
        <v>43511</v>
      </c>
      <c r="K366" s="8"/>
    </row>
    <row r="367" spans="1:11" ht="18">
      <c r="A367" s="3" t="s">
        <v>742</v>
      </c>
      <c r="B367" s="2" t="s">
        <v>743</v>
      </c>
      <c r="C367" s="2">
        <v>56.81</v>
      </c>
      <c r="D367" s="9">
        <v>-0.95</v>
      </c>
      <c r="E367" s="10">
        <v>-1.6400000000000001E-2</v>
      </c>
      <c r="F367" s="6">
        <v>8715</v>
      </c>
      <c r="G367" s="5">
        <v>0.53500000000000003</v>
      </c>
      <c r="H367" s="5">
        <v>0.46500000000000002</v>
      </c>
      <c r="I367" s="2">
        <v>1.1499999999999999</v>
      </c>
      <c r="J367" s="7">
        <v>43511</v>
      </c>
      <c r="K367" s="8"/>
    </row>
    <row r="368" spans="1:11" ht="18">
      <c r="A368" s="3" t="s">
        <v>744</v>
      </c>
      <c r="B368" s="2" t="s">
        <v>745</v>
      </c>
      <c r="C368" s="2">
        <v>70.09</v>
      </c>
      <c r="D368" s="9">
        <v>-0.69</v>
      </c>
      <c r="E368" s="10">
        <v>-9.7000000000000003E-3</v>
      </c>
      <c r="F368" s="6">
        <v>8587</v>
      </c>
      <c r="G368" s="5">
        <v>0.41299999999999998</v>
      </c>
      <c r="H368" s="5">
        <v>0.58699999999999997</v>
      </c>
      <c r="I368" s="2">
        <v>0.7</v>
      </c>
      <c r="J368" s="7">
        <v>43511</v>
      </c>
      <c r="K368" s="8"/>
    </row>
    <row r="369" spans="1:11" ht="18">
      <c r="A369" s="3" t="s">
        <v>746</v>
      </c>
      <c r="B369" s="2" t="s">
        <v>747</v>
      </c>
      <c r="C369" s="2">
        <v>37.75</v>
      </c>
      <c r="D369" s="9">
        <v>-0.94</v>
      </c>
      <c r="E369" s="10">
        <v>-2.4299999999999999E-2</v>
      </c>
      <c r="F369" s="6">
        <v>8455</v>
      </c>
      <c r="G369" s="5">
        <v>0.58599999999999997</v>
      </c>
      <c r="H369" s="5">
        <v>0.41399999999999998</v>
      </c>
      <c r="I369" s="2">
        <v>1.41</v>
      </c>
      <c r="J369" s="7">
        <v>43511</v>
      </c>
      <c r="K369" s="8"/>
    </row>
    <row r="370" spans="1:11" ht="18">
      <c r="A370" s="3" t="s">
        <v>748</v>
      </c>
      <c r="B370" s="2" t="s">
        <v>749</v>
      </c>
      <c r="C370" s="2">
        <v>60.91</v>
      </c>
      <c r="D370" s="4">
        <v>1.07</v>
      </c>
      <c r="E370" s="5">
        <v>1.7899999999999999E-2</v>
      </c>
      <c r="F370" s="6">
        <v>8447</v>
      </c>
      <c r="G370" s="5">
        <v>0.34</v>
      </c>
      <c r="H370" s="5">
        <v>0.66</v>
      </c>
      <c r="I370" s="2">
        <v>0.51</v>
      </c>
      <c r="J370" s="7">
        <v>43511</v>
      </c>
      <c r="K370" s="8"/>
    </row>
    <row r="371" spans="1:11" ht="18">
      <c r="A371" s="3" t="s">
        <v>750</v>
      </c>
      <c r="B371" s="2" t="s">
        <v>751</v>
      </c>
      <c r="C371" s="2">
        <v>72.05</v>
      </c>
      <c r="D371" s="4">
        <v>1.55</v>
      </c>
      <c r="E371" s="5">
        <v>2.1999999999999999E-2</v>
      </c>
      <c r="F371" s="6">
        <v>8415</v>
      </c>
      <c r="G371" s="5">
        <v>0.66600000000000004</v>
      </c>
      <c r="H371" s="5">
        <v>0.33400000000000002</v>
      </c>
      <c r="I371" s="2">
        <v>1.99</v>
      </c>
      <c r="J371" s="7">
        <v>43511</v>
      </c>
      <c r="K371" s="8"/>
    </row>
    <row r="372" spans="1:11" ht="18">
      <c r="A372" s="3" t="s">
        <v>752</v>
      </c>
      <c r="B372" s="2" t="s">
        <v>753</v>
      </c>
      <c r="C372" s="2">
        <v>29.5</v>
      </c>
      <c r="D372" s="4">
        <v>0.54</v>
      </c>
      <c r="E372" s="5">
        <v>1.8599999999999998E-2</v>
      </c>
      <c r="F372" s="6">
        <v>8401</v>
      </c>
      <c r="G372" s="5">
        <v>0.47699999999999998</v>
      </c>
      <c r="H372" s="5">
        <v>0.52300000000000002</v>
      </c>
      <c r="I372" s="2">
        <v>0.91</v>
      </c>
      <c r="J372" s="7">
        <v>43511</v>
      </c>
      <c r="K372" s="8"/>
    </row>
    <row r="373" spans="1:11" ht="18">
      <c r="A373" s="3" t="s">
        <v>754</v>
      </c>
      <c r="B373" s="2" t="s">
        <v>755</v>
      </c>
      <c r="C373" s="2">
        <v>136.38999999999999</v>
      </c>
      <c r="D373" s="4">
        <v>3.31</v>
      </c>
      <c r="E373" s="5">
        <v>2.4899999999999999E-2</v>
      </c>
      <c r="F373" s="6">
        <v>8395</v>
      </c>
      <c r="G373" s="5">
        <v>0.61199999999999999</v>
      </c>
      <c r="H373" s="5">
        <v>0.38800000000000001</v>
      </c>
      <c r="I373" s="2">
        <v>1.57</v>
      </c>
      <c r="J373" s="7">
        <v>43511</v>
      </c>
      <c r="K373" s="8"/>
    </row>
    <row r="374" spans="1:11" ht="18">
      <c r="A374" s="3" t="s">
        <v>756</v>
      </c>
      <c r="B374" s="2" t="s">
        <v>757</v>
      </c>
      <c r="C374" s="2">
        <v>423.97</v>
      </c>
      <c r="D374" s="4">
        <v>9</v>
      </c>
      <c r="E374" s="5">
        <v>2.1700000000000001E-2</v>
      </c>
      <c r="F374" s="6">
        <v>8384</v>
      </c>
      <c r="G374" s="5">
        <v>0.55400000000000005</v>
      </c>
      <c r="H374" s="5">
        <v>0.44600000000000001</v>
      </c>
      <c r="I374" s="2">
        <v>1.24</v>
      </c>
      <c r="J374" s="7">
        <v>43511</v>
      </c>
      <c r="K374" s="8"/>
    </row>
    <row r="375" spans="1:11" ht="18">
      <c r="A375" s="3" t="s">
        <v>758</v>
      </c>
      <c r="B375" s="2" t="s">
        <v>759</v>
      </c>
      <c r="C375" s="2">
        <v>3.49</v>
      </c>
      <c r="D375" s="4">
        <v>0.23</v>
      </c>
      <c r="E375" s="5">
        <v>7.0599999999999996E-2</v>
      </c>
      <c r="F375" s="6">
        <v>8316</v>
      </c>
      <c r="G375" s="5">
        <v>0.32900000000000001</v>
      </c>
      <c r="H375" s="5">
        <v>0.67100000000000004</v>
      </c>
      <c r="I375" s="2">
        <v>0.49</v>
      </c>
      <c r="J375" s="7">
        <v>43511</v>
      </c>
      <c r="K375" s="8"/>
    </row>
    <row r="376" spans="1:11" ht="18">
      <c r="A376" s="3" t="s">
        <v>760</v>
      </c>
      <c r="B376" s="2" t="s">
        <v>761</v>
      </c>
      <c r="C376" s="2">
        <v>307.23</v>
      </c>
      <c r="D376" s="4">
        <v>6.23</v>
      </c>
      <c r="E376" s="5">
        <v>2.07E-2</v>
      </c>
      <c r="F376" s="6">
        <v>8301</v>
      </c>
      <c r="G376" s="5">
        <v>0.39400000000000002</v>
      </c>
      <c r="H376" s="5">
        <v>0.60599999999999998</v>
      </c>
      <c r="I376" s="2">
        <v>0.65</v>
      </c>
      <c r="J376" s="7">
        <v>43511</v>
      </c>
      <c r="K376" s="8"/>
    </row>
    <row r="377" spans="1:11" ht="18">
      <c r="A377" s="3" t="s">
        <v>762</v>
      </c>
      <c r="B377" s="2" t="s">
        <v>763</v>
      </c>
      <c r="C377" s="2">
        <v>17.96</v>
      </c>
      <c r="D377" s="9">
        <v>-0.12</v>
      </c>
      <c r="E377" s="10">
        <v>-6.6E-3</v>
      </c>
      <c r="F377" s="6">
        <v>8275</v>
      </c>
      <c r="G377" s="5">
        <v>0.78900000000000003</v>
      </c>
      <c r="H377" s="5">
        <v>0.21099999999999999</v>
      </c>
      <c r="I377" s="2">
        <v>3.74</v>
      </c>
      <c r="J377" s="7">
        <v>43511</v>
      </c>
      <c r="K377" s="8"/>
    </row>
    <row r="378" spans="1:11" ht="18">
      <c r="A378" s="3" t="s">
        <v>764</v>
      </c>
      <c r="B378" s="2" t="s">
        <v>765</v>
      </c>
      <c r="C378" s="2">
        <v>71.62</v>
      </c>
      <c r="D378" s="4">
        <v>0.23</v>
      </c>
      <c r="E378" s="5">
        <v>3.2000000000000002E-3</v>
      </c>
      <c r="F378" s="6">
        <v>8225</v>
      </c>
      <c r="G378" s="5">
        <v>0.83499999999999996</v>
      </c>
      <c r="H378" s="5">
        <v>0.16500000000000001</v>
      </c>
      <c r="I378" s="2">
        <v>5.04</v>
      </c>
      <c r="J378" s="7">
        <v>43511</v>
      </c>
      <c r="K378" s="8"/>
    </row>
    <row r="379" spans="1:11" ht="18">
      <c r="A379" s="3" t="s">
        <v>766</v>
      </c>
      <c r="B379" s="2" t="s">
        <v>767</v>
      </c>
      <c r="C379" s="2">
        <v>160.35</v>
      </c>
      <c r="D379" s="4">
        <v>0.41</v>
      </c>
      <c r="E379" s="5">
        <v>2.5999999999999999E-3</v>
      </c>
      <c r="F379" s="6">
        <v>8143</v>
      </c>
      <c r="G379" s="5">
        <v>0.6</v>
      </c>
      <c r="H379" s="5">
        <v>0.4</v>
      </c>
      <c r="I379" s="2">
        <v>1.5</v>
      </c>
      <c r="J379" s="7">
        <v>43511</v>
      </c>
      <c r="K379" s="8"/>
    </row>
    <row r="380" spans="1:11" ht="18">
      <c r="A380" s="3" t="s">
        <v>768</v>
      </c>
      <c r="B380" s="2" t="s">
        <v>769</v>
      </c>
      <c r="C380" s="2">
        <v>22.26</v>
      </c>
      <c r="D380" s="9">
        <v>-0.04</v>
      </c>
      <c r="E380" s="10">
        <v>-1.8E-3</v>
      </c>
      <c r="F380" s="6">
        <v>8141</v>
      </c>
      <c r="G380" s="5">
        <v>0.248</v>
      </c>
      <c r="H380" s="5">
        <v>0.752</v>
      </c>
      <c r="I380" s="2">
        <v>0.33</v>
      </c>
      <c r="J380" s="7">
        <v>43511</v>
      </c>
      <c r="K380" s="8"/>
    </row>
    <row r="381" spans="1:11" ht="18">
      <c r="A381" s="3" t="s">
        <v>770</v>
      </c>
      <c r="B381" s="2" t="s">
        <v>771</v>
      </c>
      <c r="C381" s="2">
        <v>17.96</v>
      </c>
      <c r="D381" s="4">
        <v>0.15</v>
      </c>
      <c r="E381" s="5">
        <v>8.3999999999999995E-3</v>
      </c>
      <c r="F381" s="6">
        <v>8131</v>
      </c>
      <c r="G381" s="5">
        <v>0.52500000000000002</v>
      </c>
      <c r="H381" s="5">
        <v>0.47499999999999998</v>
      </c>
      <c r="I381" s="2">
        <v>1.1000000000000001</v>
      </c>
      <c r="J381" s="7">
        <v>43511</v>
      </c>
      <c r="K381" s="8"/>
    </row>
    <row r="382" spans="1:11" ht="18">
      <c r="A382" s="3" t="s">
        <v>772</v>
      </c>
      <c r="B382" s="2" t="s">
        <v>773</v>
      </c>
      <c r="C382" s="2">
        <v>5.99</v>
      </c>
      <c r="D382" s="4">
        <v>0.2</v>
      </c>
      <c r="E382" s="5">
        <v>3.4500000000000003E-2</v>
      </c>
      <c r="F382" s="6">
        <v>8127</v>
      </c>
      <c r="G382" s="5">
        <v>0.33600000000000002</v>
      </c>
      <c r="H382" s="5">
        <v>0.66400000000000003</v>
      </c>
      <c r="I382" s="2">
        <v>0.51</v>
      </c>
      <c r="J382" s="7">
        <v>43511</v>
      </c>
      <c r="K382" s="8"/>
    </row>
    <row r="383" spans="1:11" ht="18">
      <c r="A383" s="3" t="s">
        <v>774</v>
      </c>
      <c r="B383" s="2" t="s">
        <v>775</v>
      </c>
      <c r="C383" s="2">
        <v>49.28</v>
      </c>
      <c r="D383" s="4">
        <v>0.68</v>
      </c>
      <c r="E383" s="5">
        <v>1.4E-2</v>
      </c>
      <c r="F383" s="6">
        <v>8070</v>
      </c>
      <c r="G383" s="5">
        <v>0.221</v>
      </c>
      <c r="H383" s="5">
        <v>0.77900000000000003</v>
      </c>
      <c r="I383" s="2">
        <v>0.28000000000000003</v>
      </c>
      <c r="J383" s="7">
        <v>43511</v>
      </c>
      <c r="K383" s="8"/>
    </row>
    <row r="384" spans="1:11" ht="18">
      <c r="A384" s="3" t="s">
        <v>776</v>
      </c>
      <c r="B384" s="2" t="s">
        <v>777</v>
      </c>
      <c r="C384" s="2">
        <v>19.11</v>
      </c>
      <c r="D384" s="4">
        <v>1.8</v>
      </c>
      <c r="E384" s="5">
        <v>0.104</v>
      </c>
      <c r="F384" s="6">
        <v>8062</v>
      </c>
      <c r="G384" s="5">
        <v>0.11899999999999999</v>
      </c>
      <c r="H384" s="5">
        <v>0.88100000000000001</v>
      </c>
      <c r="I384" s="2">
        <v>0.13</v>
      </c>
      <c r="J384" s="7">
        <v>43511</v>
      </c>
      <c r="K384" s="8"/>
    </row>
    <row r="385" spans="1:11" ht="18">
      <c r="A385" s="3" t="s">
        <v>778</v>
      </c>
      <c r="B385" s="2" t="s">
        <v>779</v>
      </c>
      <c r="C385" s="2">
        <v>149.66999999999999</v>
      </c>
      <c r="D385" s="4">
        <v>1.52</v>
      </c>
      <c r="E385" s="5">
        <v>1.03E-2</v>
      </c>
      <c r="F385" s="6">
        <v>8041</v>
      </c>
      <c r="G385" s="5">
        <v>0.36</v>
      </c>
      <c r="H385" s="5">
        <v>0.64</v>
      </c>
      <c r="I385" s="2">
        <v>0.56000000000000005</v>
      </c>
      <c r="J385" s="7">
        <v>43511</v>
      </c>
      <c r="K385" s="8"/>
    </row>
    <row r="386" spans="1:11" ht="18">
      <c r="A386" s="3" t="s">
        <v>780</v>
      </c>
      <c r="B386" s="2" t="s">
        <v>781</v>
      </c>
      <c r="C386" s="2">
        <v>33.299999999999997</v>
      </c>
      <c r="D386" s="4">
        <v>0.63</v>
      </c>
      <c r="E386" s="5">
        <v>1.9300000000000001E-2</v>
      </c>
      <c r="F386" s="6">
        <v>8039</v>
      </c>
      <c r="G386" s="5">
        <v>0.5</v>
      </c>
      <c r="H386" s="5">
        <v>0.5</v>
      </c>
      <c r="I386" s="2">
        <v>1</v>
      </c>
      <c r="J386" s="7">
        <v>43511</v>
      </c>
      <c r="K386" s="8"/>
    </row>
    <row r="387" spans="1:11" ht="18">
      <c r="A387" s="3" t="s">
        <v>782</v>
      </c>
      <c r="B387" s="2" t="s">
        <v>783</v>
      </c>
      <c r="C387" s="2">
        <v>119.39</v>
      </c>
      <c r="D387" s="4">
        <v>4.1100000000000003</v>
      </c>
      <c r="E387" s="5">
        <v>3.5700000000000003E-2</v>
      </c>
      <c r="F387" s="6">
        <v>8029</v>
      </c>
      <c r="G387" s="5">
        <v>0.54300000000000004</v>
      </c>
      <c r="H387" s="5">
        <v>0.45700000000000002</v>
      </c>
      <c r="I387" s="2">
        <v>1.19</v>
      </c>
      <c r="J387" s="7">
        <v>43511</v>
      </c>
      <c r="K387" s="8"/>
    </row>
    <row r="388" spans="1:11" ht="18">
      <c r="A388" s="3" t="s">
        <v>784</v>
      </c>
      <c r="B388" s="2" t="s">
        <v>785</v>
      </c>
      <c r="C388" s="2">
        <v>54.74</v>
      </c>
      <c r="D388" s="9">
        <v>-0.13</v>
      </c>
      <c r="E388" s="10">
        <v>-2.3999999999999998E-3</v>
      </c>
      <c r="F388" s="6">
        <v>7996</v>
      </c>
      <c r="G388" s="5">
        <v>0.313</v>
      </c>
      <c r="H388" s="5">
        <v>0.68700000000000006</v>
      </c>
      <c r="I388" s="2">
        <v>0.46</v>
      </c>
      <c r="J388" s="7">
        <v>43511</v>
      </c>
      <c r="K388" s="8"/>
    </row>
    <row r="389" spans="1:11" ht="18">
      <c r="A389" s="3" t="s">
        <v>786</v>
      </c>
      <c r="B389" s="2" t="s">
        <v>787</v>
      </c>
      <c r="C389" s="2">
        <v>2.61</v>
      </c>
      <c r="D389" s="4">
        <v>0.03</v>
      </c>
      <c r="E389" s="5">
        <v>1.1599999999999999E-2</v>
      </c>
      <c r="F389" s="6">
        <v>7984</v>
      </c>
      <c r="G389" s="5">
        <v>0.375</v>
      </c>
      <c r="H389" s="5">
        <v>0.625</v>
      </c>
      <c r="I389" s="2">
        <v>0.6</v>
      </c>
      <c r="J389" s="7">
        <v>43511</v>
      </c>
      <c r="K389" s="8"/>
    </row>
    <row r="390" spans="1:11" ht="18">
      <c r="A390" s="3" t="s">
        <v>788</v>
      </c>
      <c r="B390" s="2" t="s">
        <v>789</v>
      </c>
      <c r="C390" s="2">
        <v>55.54</v>
      </c>
      <c r="D390" s="9">
        <v>-9.4600000000000009</v>
      </c>
      <c r="E390" s="10">
        <v>-0.14549999999999999</v>
      </c>
      <c r="F390" s="6">
        <v>7948</v>
      </c>
      <c r="G390" s="5">
        <v>0.79400000000000004</v>
      </c>
      <c r="H390" s="5">
        <v>0.20599999999999999</v>
      </c>
      <c r="I390" s="2">
        <v>3.85</v>
      </c>
      <c r="J390" s="7">
        <v>43511</v>
      </c>
      <c r="K390" s="8"/>
    </row>
    <row r="391" spans="1:11" ht="18">
      <c r="A391" s="3" t="s">
        <v>790</v>
      </c>
      <c r="B391" s="2" t="s">
        <v>791</v>
      </c>
      <c r="C391" s="2">
        <v>2.15</v>
      </c>
      <c r="D391" s="4">
        <v>7.0000000000000007E-2</v>
      </c>
      <c r="E391" s="5">
        <v>3.3700000000000001E-2</v>
      </c>
      <c r="F391" s="6">
        <v>7944</v>
      </c>
      <c r="G391" s="5">
        <v>0.60499999999999998</v>
      </c>
      <c r="H391" s="5">
        <v>0.39500000000000002</v>
      </c>
      <c r="I391" s="2">
        <v>1.53</v>
      </c>
      <c r="J391" s="7">
        <v>43511</v>
      </c>
      <c r="K391" s="8"/>
    </row>
    <row r="392" spans="1:11" ht="18">
      <c r="A392" s="3" t="s">
        <v>792</v>
      </c>
      <c r="B392" s="2" t="s">
        <v>793</v>
      </c>
      <c r="C392" s="2">
        <v>104.73</v>
      </c>
      <c r="D392" s="4">
        <v>1.23</v>
      </c>
      <c r="E392" s="5">
        <v>1.1900000000000001E-2</v>
      </c>
      <c r="F392" s="6">
        <v>7940</v>
      </c>
      <c r="G392" s="5">
        <v>0.54600000000000004</v>
      </c>
      <c r="H392" s="5">
        <v>0.45400000000000001</v>
      </c>
      <c r="I392" s="2">
        <v>1.2</v>
      </c>
      <c r="J392" s="7">
        <v>43511</v>
      </c>
      <c r="K392" s="8"/>
    </row>
    <row r="393" spans="1:11" ht="18">
      <c r="A393" s="3" t="s">
        <v>794</v>
      </c>
      <c r="B393" s="2" t="s">
        <v>795</v>
      </c>
      <c r="C393" s="2">
        <v>13.68</v>
      </c>
      <c r="D393" s="4">
        <v>0.24</v>
      </c>
      <c r="E393" s="5">
        <v>1.7899999999999999E-2</v>
      </c>
      <c r="F393" s="6">
        <v>7902</v>
      </c>
      <c r="G393" s="5">
        <v>0.32100000000000001</v>
      </c>
      <c r="H393" s="5">
        <v>0.67900000000000005</v>
      </c>
      <c r="I393" s="2">
        <v>0.47</v>
      </c>
      <c r="J393" s="7">
        <v>43511</v>
      </c>
      <c r="K393" s="8"/>
    </row>
    <row r="394" spans="1:11" ht="18">
      <c r="A394" s="3" t="s">
        <v>796</v>
      </c>
      <c r="B394" s="2" t="s">
        <v>797</v>
      </c>
      <c r="C394" s="2">
        <v>35.909999999999997</v>
      </c>
      <c r="D394" s="4">
        <v>0.76</v>
      </c>
      <c r="E394" s="5">
        <v>2.1600000000000001E-2</v>
      </c>
      <c r="F394" s="6">
        <v>7901</v>
      </c>
      <c r="G394" s="5">
        <v>0.36</v>
      </c>
      <c r="H394" s="5">
        <v>0.64</v>
      </c>
      <c r="I394" s="2">
        <v>0.56000000000000005</v>
      </c>
      <c r="J394" s="7">
        <v>43511</v>
      </c>
      <c r="K394" s="8"/>
    </row>
    <row r="395" spans="1:11" ht="18">
      <c r="A395" s="3" t="s">
        <v>798</v>
      </c>
      <c r="B395" s="2" t="s">
        <v>799</v>
      </c>
      <c r="C395" s="2">
        <v>145.05000000000001</v>
      </c>
      <c r="D395" s="4">
        <v>1.67</v>
      </c>
      <c r="E395" s="5">
        <v>1.1599999999999999E-2</v>
      </c>
      <c r="F395" s="6">
        <v>7803</v>
      </c>
      <c r="G395" s="5">
        <v>0.58399999999999996</v>
      </c>
      <c r="H395" s="5">
        <v>0.41599999999999998</v>
      </c>
      <c r="I395" s="2">
        <v>1.4</v>
      </c>
      <c r="J395" s="7">
        <v>43511</v>
      </c>
      <c r="K395" s="8"/>
    </row>
    <row r="396" spans="1:11" ht="18">
      <c r="A396" s="3" t="s">
        <v>800</v>
      </c>
      <c r="B396" s="2" t="s">
        <v>801</v>
      </c>
      <c r="C396" s="2">
        <v>94.12</v>
      </c>
      <c r="D396" s="4">
        <v>0.27</v>
      </c>
      <c r="E396" s="5">
        <v>2.8999999999999998E-3</v>
      </c>
      <c r="F396" s="6">
        <v>7796</v>
      </c>
      <c r="G396" s="5">
        <v>0.496</v>
      </c>
      <c r="H396" s="5">
        <v>0.504</v>
      </c>
      <c r="I396" s="2">
        <v>0.98</v>
      </c>
      <c r="J396" s="7">
        <v>43511</v>
      </c>
      <c r="K396" s="8"/>
    </row>
    <row r="397" spans="1:11" ht="18">
      <c r="A397" s="3" t="s">
        <v>802</v>
      </c>
      <c r="B397" s="2" t="s">
        <v>803</v>
      </c>
      <c r="C397" s="2">
        <v>67.709999999999994</v>
      </c>
      <c r="D397" s="4">
        <v>1.03</v>
      </c>
      <c r="E397" s="5">
        <v>1.54E-2</v>
      </c>
      <c r="F397" s="6">
        <v>7778</v>
      </c>
      <c r="G397" s="5">
        <v>0.38800000000000001</v>
      </c>
      <c r="H397" s="5">
        <v>0.61199999999999999</v>
      </c>
      <c r="I397" s="2">
        <v>0.64</v>
      </c>
      <c r="J397" s="7">
        <v>43511</v>
      </c>
      <c r="K397" s="8"/>
    </row>
    <row r="398" spans="1:11" ht="18">
      <c r="A398" s="3" t="s">
        <v>804</v>
      </c>
      <c r="B398" s="2" t="s">
        <v>805</v>
      </c>
      <c r="C398" s="2">
        <v>75.5</v>
      </c>
      <c r="D398" s="9">
        <v>-0.45</v>
      </c>
      <c r="E398" s="10">
        <v>-5.8999999999999999E-3</v>
      </c>
      <c r="F398" s="6">
        <v>7776</v>
      </c>
      <c r="G398" s="5">
        <v>0.60799999999999998</v>
      </c>
      <c r="H398" s="5">
        <v>0.39200000000000002</v>
      </c>
      <c r="I398" s="2">
        <v>1.55</v>
      </c>
      <c r="J398" s="7">
        <v>43511</v>
      </c>
      <c r="K398" s="8"/>
    </row>
    <row r="399" spans="1:11" ht="18">
      <c r="A399" s="3" t="s">
        <v>806</v>
      </c>
      <c r="B399" s="2" t="s">
        <v>807</v>
      </c>
      <c r="C399" s="2">
        <v>20.6</v>
      </c>
      <c r="D399" s="4">
        <v>0.28999999999999998</v>
      </c>
      <c r="E399" s="5">
        <v>1.43E-2</v>
      </c>
      <c r="F399" s="6">
        <v>7700</v>
      </c>
      <c r="G399" s="5">
        <v>0.182</v>
      </c>
      <c r="H399" s="5">
        <v>0.81799999999999995</v>
      </c>
      <c r="I399" s="2">
        <v>0.22</v>
      </c>
      <c r="J399" s="7">
        <v>43511</v>
      </c>
      <c r="K399" s="8"/>
    </row>
    <row r="400" spans="1:11" ht="18">
      <c r="A400" s="3" t="s">
        <v>808</v>
      </c>
      <c r="B400" s="2" t="s">
        <v>809</v>
      </c>
      <c r="C400" s="2">
        <v>50.7</v>
      </c>
      <c r="D400" s="4">
        <v>0.96</v>
      </c>
      <c r="E400" s="5">
        <v>1.9300000000000001E-2</v>
      </c>
      <c r="F400" s="6">
        <v>7692</v>
      </c>
      <c r="G400" s="5">
        <v>0.17399999999999999</v>
      </c>
      <c r="H400" s="5">
        <v>0.82599999999999996</v>
      </c>
      <c r="I400" s="2">
        <v>0.21</v>
      </c>
      <c r="J400" s="7">
        <v>43511</v>
      </c>
      <c r="K400" s="8"/>
    </row>
    <row r="401" spans="1:11" ht="18">
      <c r="A401" s="3" t="s">
        <v>810</v>
      </c>
      <c r="B401" s="2" t="s">
        <v>811</v>
      </c>
      <c r="C401" s="2">
        <v>8.7899999999999991</v>
      </c>
      <c r="D401" s="9">
        <v>-0.21</v>
      </c>
      <c r="E401" s="10">
        <v>-2.3300000000000001E-2</v>
      </c>
      <c r="F401" s="6">
        <v>7674</v>
      </c>
      <c r="G401" s="5">
        <v>0.32300000000000001</v>
      </c>
      <c r="H401" s="5">
        <v>0.67700000000000005</v>
      </c>
      <c r="I401" s="2">
        <v>0.48</v>
      </c>
      <c r="J401" s="7">
        <v>43511</v>
      </c>
      <c r="K401" s="8"/>
    </row>
    <row r="402" spans="1:11" ht="18">
      <c r="A402" s="3" t="s">
        <v>812</v>
      </c>
      <c r="B402" s="2" t="s">
        <v>813</v>
      </c>
      <c r="C402" s="2">
        <v>53.44</v>
      </c>
      <c r="D402" s="9">
        <v>-0.39</v>
      </c>
      <c r="E402" s="10">
        <v>-7.1999999999999998E-3</v>
      </c>
      <c r="F402" s="6">
        <v>7644</v>
      </c>
      <c r="G402" s="5">
        <v>0.317</v>
      </c>
      <c r="H402" s="5">
        <v>0.68300000000000005</v>
      </c>
      <c r="I402" s="2">
        <v>0.46</v>
      </c>
      <c r="J402" s="7">
        <v>43511</v>
      </c>
      <c r="K402" s="8"/>
    </row>
    <row r="403" spans="1:11" ht="18">
      <c r="A403" s="3" t="s">
        <v>814</v>
      </c>
      <c r="B403" s="2" t="s">
        <v>815</v>
      </c>
      <c r="C403" s="2">
        <v>8.19</v>
      </c>
      <c r="D403" s="4">
        <v>0.14000000000000001</v>
      </c>
      <c r="E403" s="5">
        <v>1.7399999999999999E-2</v>
      </c>
      <c r="F403" s="6">
        <v>7553</v>
      </c>
      <c r="G403" s="5">
        <v>0.66400000000000003</v>
      </c>
      <c r="H403" s="5">
        <v>0.33600000000000002</v>
      </c>
      <c r="I403" s="2">
        <v>1.97</v>
      </c>
      <c r="J403" s="7">
        <v>43511</v>
      </c>
      <c r="K403" s="8"/>
    </row>
    <row r="404" spans="1:11" ht="18">
      <c r="A404" s="3" t="s">
        <v>816</v>
      </c>
      <c r="B404" s="2" t="s">
        <v>817</v>
      </c>
      <c r="C404" s="2">
        <v>21.03</v>
      </c>
      <c r="D404" s="4">
        <v>1.46</v>
      </c>
      <c r="E404" s="5">
        <v>7.46E-2</v>
      </c>
      <c r="F404" s="6">
        <v>7553</v>
      </c>
      <c r="G404" s="5">
        <v>0.106</v>
      </c>
      <c r="H404" s="5">
        <v>0.89400000000000002</v>
      </c>
      <c r="I404" s="2">
        <v>0.12</v>
      </c>
      <c r="J404" s="7">
        <v>43511</v>
      </c>
      <c r="K404" s="8"/>
    </row>
    <row r="405" spans="1:11" ht="18">
      <c r="A405" s="3" t="s">
        <v>818</v>
      </c>
      <c r="B405" s="2" t="s">
        <v>819</v>
      </c>
      <c r="C405" s="2">
        <v>8.3699999999999992</v>
      </c>
      <c r="D405" s="4">
        <v>0.13</v>
      </c>
      <c r="E405" s="5">
        <v>1.5800000000000002E-2</v>
      </c>
      <c r="F405" s="6">
        <v>7551</v>
      </c>
      <c r="G405" s="5">
        <v>0.13700000000000001</v>
      </c>
      <c r="H405" s="5">
        <v>0.86299999999999999</v>
      </c>
      <c r="I405" s="2">
        <v>0.16</v>
      </c>
      <c r="J405" s="7">
        <v>43511</v>
      </c>
      <c r="K405" s="8"/>
    </row>
    <row r="406" spans="1:11" ht="18">
      <c r="A406" s="3" t="s">
        <v>820</v>
      </c>
      <c r="B406" s="2" t="s">
        <v>821</v>
      </c>
      <c r="C406" s="2">
        <v>4.0199999999999996</v>
      </c>
      <c r="D406" s="9">
        <v>-0.14000000000000001</v>
      </c>
      <c r="E406" s="10">
        <v>-3.3700000000000001E-2</v>
      </c>
      <c r="F406" s="6">
        <v>7527</v>
      </c>
      <c r="G406" s="5">
        <v>0.433</v>
      </c>
      <c r="H406" s="5">
        <v>0.56699999999999995</v>
      </c>
      <c r="I406" s="2">
        <v>0.76</v>
      </c>
      <c r="J406" s="7">
        <v>43511</v>
      </c>
      <c r="K406" s="8"/>
    </row>
    <row r="407" spans="1:11" ht="18">
      <c r="A407" s="3" t="s">
        <v>822</v>
      </c>
      <c r="B407" s="2" t="s">
        <v>823</v>
      </c>
      <c r="C407" s="2">
        <v>19.760000000000002</v>
      </c>
      <c r="D407" s="4">
        <v>0.25</v>
      </c>
      <c r="E407" s="5">
        <v>1.2800000000000001E-2</v>
      </c>
      <c r="F407" s="6">
        <v>7496</v>
      </c>
      <c r="G407" s="5">
        <v>0.98099999999999998</v>
      </c>
      <c r="H407" s="5">
        <v>1.9E-2</v>
      </c>
      <c r="I407" s="2">
        <v>52.16</v>
      </c>
      <c r="J407" s="7">
        <v>43511</v>
      </c>
      <c r="K407" s="8"/>
    </row>
    <row r="408" spans="1:11" ht="18">
      <c r="A408" s="3" t="s">
        <v>824</v>
      </c>
      <c r="B408" s="2" t="s">
        <v>825</v>
      </c>
      <c r="C408" s="2">
        <v>73.56</v>
      </c>
      <c r="D408" s="4">
        <v>0.44</v>
      </c>
      <c r="E408" s="5">
        <v>6.0000000000000001E-3</v>
      </c>
      <c r="F408" s="6">
        <v>7456</v>
      </c>
      <c r="G408" s="5">
        <v>0.44900000000000001</v>
      </c>
      <c r="H408" s="5">
        <v>0.55100000000000005</v>
      </c>
      <c r="I408" s="2">
        <v>0.81</v>
      </c>
      <c r="J408" s="7">
        <v>43511</v>
      </c>
      <c r="K408" s="8"/>
    </row>
    <row r="409" spans="1:11" ht="18">
      <c r="A409" s="3" t="s">
        <v>826</v>
      </c>
      <c r="B409" s="2" t="s">
        <v>827</v>
      </c>
      <c r="C409" s="2">
        <v>60.5</v>
      </c>
      <c r="D409" s="9">
        <v>-0.02</v>
      </c>
      <c r="E409" s="10">
        <v>-2.9999999999999997E-4</v>
      </c>
      <c r="F409" s="6">
        <v>7424</v>
      </c>
      <c r="G409" s="5">
        <v>0.82299999999999995</v>
      </c>
      <c r="H409" s="5">
        <v>0.17699999999999999</v>
      </c>
      <c r="I409" s="2">
        <v>4.6500000000000004</v>
      </c>
      <c r="J409" s="7">
        <v>43511</v>
      </c>
      <c r="K409" s="8"/>
    </row>
    <row r="410" spans="1:11" ht="18">
      <c r="A410" s="3" t="s">
        <v>828</v>
      </c>
      <c r="B410" s="2" t="s">
        <v>829</v>
      </c>
      <c r="C410" s="2">
        <v>47.62</v>
      </c>
      <c r="D410" s="4">
        <v>0.28000000000000003</v>
      </c>
      <c r="E410" s="5">
        <v>5.8999999999999999E-3</v>
      </c>
      <c r="F410" s="6">
        <v>7417</v>
      </c>
      <c r="G410" s="5">
        <v>0.46100000000000002</v>
      </c>
      <c r="H410" s="5">
        <v>0.53900000000000003</v>
      </c>
      <c r="I410" s="2">
        <v>0.86</v>
      </c>
      <c r="J410" s="7">
        <v>43511</v>
      </c>
      <c r="K410" s="8"/>
    </row>
    <row r="411" spans="1:11" ht="18">
      <c r="A411" s="3" t="s">
        <v>830</v>
      </c>
      <c r="B411" s="2" t="s">
        <v>831</v>
      </c>
      <c r="C411" s="2">
        <v>18.79</v>
      </c>
      <c r="D411" s="4">
        <v>0.33</v>
      </c>
      <c r="E411" s="5">
        <v>1.7899999999999999E-2</v>
      </c>
      <c r="F411" s="6">
        <v>7372</v>
      </c>
      <c r="G411" s="5">
        <v>0.65200000000000002</v>
      </c>
      <c r="H411" s="5">
        <v>0.34799999999999998</v>
      </c>
      <c r="I411" s="2">
        <v>1.87</v>
      </c>
      <c r="J411" s="7">
        <v>43511</v>
      </c>
      <c r="K411" s="8"/>
    </row>
    <row r="412" spans="1:11" ht="18">
      <c r="A412" s="3" t="s">
        <v>832</v>
      </c>
      <c r="B412" s="2" t="s">
        <v>833</v>
      </c>
      <c r="C412" s="2">
        <v>11.8</v>
      </c>
      <c r="D412" s="4">
        <v>0.42</v>
      </c>
      <c r="E412" s="5">
        <v>3.6900000000000002E-2</v>
      </c>
      <c r="F412" s="6">
        <v>7346</v>
      </c>
      <c r="G412" s="5">
        <v>0.60199999999999998</v>
      </c>
      <c r="H412" s="5">
        <v>0.39800000000000002</v>
      </c>
      <c r="I412" s="2">
        <v>1.51</v>
      </c>
      <c r="J412" s="7">
        <v>43511</v>
      </c>
      <c r="K412" s="8"/>
    </row>
    <row r="413" spans="1:11" ht="18">
      <c r="A413" s="3" t="s">
        <v>834</v>
      </c>
      <c r="B413" s="2" t="s">
        <v>835</v>
      </c>
      <c r="C413" s="2">
        <v>28.21</v>
      </c>
      <c r="D413" s="4">
        <v>0.01</v>
      </c>
      <c r="E413" s="5">
        <v>4.0000000000000002E-4</v>
      </c>
      <c r="F413" s="6">
        <v>7257</v>
      </c>
      <c r="G413" s="5">
        <v>0.32100000000000001</v>
      </c>
      <c r="H413" s="5">
        <v>0.67900000000000005</v>
      </c>
      <c r="I413" s="2">
        <v>0.47</v>
      </c>
      <c r="J413" s="7">
        <v>43511</v>
      </c>
      <c r="K413" s="8"/>
    </row>
    <row r="414" spans="1:11" ht="18">
      <c r="A414" s="3" t="s">
        <v>836</v>
      </c>
      <c r="B414" s="2" t="s">
        <v>837</v>
      </c>
      <c r="C414" s="2">
        <v>16.920000000000002</v>
      </c>
      <c r="D414" s="9">
        <v>-0.14000000000000001</v>
      </c>
      <c r="E414" s="10">
        <v>-8.2000000000000007E-3</v>
      </c>
      <c r="F414" s="6">
        <v>7249</v>
      </c>
      <c r="G414" s="5">
        <v>0.93200000000000005</v>
      </c>
      <c r="H414" s="5">
        <v>6.8000000000000005E-2</v>
      </c>
      <c r="I414" s="2">
        <v>13.67</v>
      </c>
      <c r="J414" s="7">
        <v>43511</v>
      </c>
      <c r="K414" s="8"/>
    </row>
    <row r="415" spans="1:11" ht="18">
      <c r="A415" s="3" t="s">
        <v>838</v>
      </c>
      <c r="B415" s="2" t="s">
        <v>839</v>
      </c>
      <c r="C415" s="2">
        <v>11.3</v>
      </c>
      <c r="D415" s="4">
        <v>0.05</v>
      </c>
      <c r="E415" s="5">
        <v>4.4000000000000003E-3</v>
      </c>
      <c r="F415" s="6">
        <v>7230</v>
      </c>
      <c r="G415" s="5">
        <v>0.63500000000000001</v>
      </c>
      <c r="H415" s="5">
        <v>0.36499999999999999</v>
      </c>
      <c r="I415" s="2">
        <v>1.74</v>
      </c>
      <c r="J415" s="7">
        <v>43511</v>
      </c>
      <c r="K415" s="8"/>
    </row>
    <row r="416" spans="1:11" ht="18">
      <c r="A416" s="3" t="s">
        <v>840</v>
      </c>
      <c r="B416" s="2" t="s">
        <v>841</v>
      </c>
      <c r="C416" s="2">
        <v>33.53</v>
      </c>
      <c r="D416" s="9">
        <v>-0.48</v>
      </c>
      <c r="E416" s="10">
        <v>-1.41E-2</v>
      </c>
      <c r="F416" s="6">
        <v>7221</v>
      </c>
      <c r="G416" s="5">
        <v>0.443</v>
      </c>
      <c r="H416" s="5">
        <v>0.55700000000000005</v>
      </c>
      <c r="I416" s="2">
        <v>0.79</v>
      </c>
      <c r="J416" s="7">
        <v>43511</v>
      </c>
      <c r="K416" s="8"/>
    </row>
    <row r="417" spans="1:11" ht="18">
      <c r="A417" s="3" t="s">
        <v>842</v>
      </c>
      <c r="B417" s="2" t="s">
        <v>843</v>
      </c>
      <c r="C417" s="2">
        <v>73.430000000000007</v>
      </c>
      <c r="D417" s="4">
        <v>0.99</v>
      </c>
      <c r="E417" s="5">
        <v>1.37E-2</v>
      </c>
      <c r="F417" s="6">
        <v>7218</v>
      </c>
      <c r="G417" s="5">
        <v>0.67300000000000004</v>
      </c>
      <c r="H417" s="5">
        <v>0.32700000000000001</v>
      </c>
      <c r="I417" s="2">
        <v>2.06</v>
      </c>
      <c r="J417" s="7">
        <v>43511</v>
      </c>
      <c r="K417" s="8"/>
    </row>
    <row r="418" spans="1:11" ht="18">
      <c r="A418" s="3" t="s">
        <v>844</v>
      </c>
      <c r="B418" s="2" t="s">
        <v>845</v>
      </c>
      <c r="C418" s="2">
        <v>44.44</v>
      </c>
      <c r="D418" s="4">
        <v>0.54</v>
      </c>
      <c r="E418" s="5">
        <v>1.23E-2</v>
      </c>
      <c r="F418" s="6">
        <v>7218</v>
      </c>
      <c r="G418" s="5">
        <v>0.49399999999999999</v>
      </c>
      <c r="H418" s="5">
        <v>0.50600000000000001</v>
      </c>
      <c r="I418" s="2">
        <v>0.98</v>
      </c>
      <c r="J418" s="7">
        <v>43511</v>
      </c>
      <c r="K418" s="8"/>
    </row>
    <row r="419" spans="1:11" ht="18">
      <c r="A419" s="3" t="s">
        <v>846</v>
      </c>
      <c r="B419" s="2" t="s">
        <v>847</v>
      </c>
      <c r="C419" s="2">
        <v>94.38</v>
      </c>
      <c r="D419" s="4">
        <v>1.1499999999999999</v>
      </c>
      <c r="E419" s="5">
        <v>1.23E-2</v>
      </c>
      <c r="F419" s="6">
        <v>7211</v>
      </c>
      <c r="G419" s="5">
        <v>0.65100000000000002</v>
      </c>
      <c r="H419" s="5">
        <v>0.34899999999999998</v>
      </c>
      <c r="I419" s="2">
        <v>1.86</v>
      </c>
      <c r="J419" s="7">
        <v>43511</v>
      </c>
      <c r="K419" s="8"/>
    </row>
    <row r="420" spans="1:11" ht="18">
      <c r="A420" s="3" t="s">
        <v>848</v>
      </c>
      <c r="B420" s="2" t="s">
        <v>849</v>
      </c>
      <c r="C420" s="2">
        <v>13.1</v>
      </c>
      <c r="D420" s="4">
        <v>0.52</v>
      </c>
      <c r="E420" s="5">
        <v>4.1300000000000003E-2</v>
      </c>
      <c r="F420" s="6">
        <v>7210</v>
      </c>
      <c r="G420" s="5">
        <v>0.27500000000000002</v>
      </c>
      <c r="H420" s="5">
        <v>0.72499999999999998</v>
      </c>
      <c r="I420" s="2">
        <v>0.38</v>
      </c>
      <c r="J420" s="7">
        <v>43511</v>
      </c>
      <c r="K420" s="8"/>
    </row>
    <row r="421" spans="1:11" ht="18">
      <c r="A421" s="3" t="s">
        <v>850</v>
      </c>
      <c r="B421" s="2" t="s">
        <v>851</v>
      </c>
      <c r="C421" s="2">
        <v>57.33</v>
      </c>
      <c r="D421" s="9">
        <v>-0.45</v>
      </c>
      <c r="E421" s="10">
        <v>-7.7999999999999996E-3</v>
      </c>
      <c r="F421" s="6">
        <v>7197</v>
      </c>
      <c r="G421" s="5">
        <v>0.55600000000000005</v>
      </c>
      <c r="H421" s="5">
        <v>0.44400000000000001</v>
      </c>
      <c r="I421" s="2">
        <v>1.25</v>
      </c>
      <c r="J421" s="7">
        <v>43511</v>
      </c>
      <c r="K421" s="8"/>
    </row>
    <row r="422" spans="1:11" ht="18">
      <c r="A422" s="3" t="s">
        <v>852</v>
      </c>
      <c r="B422" s="2" t="s">
        <v>853</v>
      </c>
      <c r="C422" s="2">
        <v>50.77</v>
      </c>
      <c r="D422" s="4">
        <v>0.66</v>
      </c>
      <c r="E422" s="5">
        <v>1.32E-2</v>
      </c>
      <c r="F422" s="6">
        <v>7161</v>
      </c>
      <c r="G422" s="5">
        <v>0.54500000000000004</v>
      </c>
      <c r="H422" s="5">
        <v>0.45500000000000002</v>
      </c>
      <c r="I422" s="2">
        <v>1.2</v>
      </c>
      <c r="J422" s="7">
        <v>43511</v>
      </c>
      <c r="K422" s="8"/>
    </row>
    <row r="423" spans="1:11" ht="18">
      <c r="A423" s="3" t="s">
        <v>854</v>
      </c>
      <c r="B423" s="2" t="s">
        <v>855</v>
      </c>
      <c r="C423" s="2">
        <v>32.99</v>
      </c>
      <c r="D423" s="4">
        <v>0.15</v>
      </c>
      <c r="E423" s="5">
        <v>4.5999999999999999E-3</v>
      </c>
      <c r="F423" s="6">
        <v>7146</v>
      </c>
      <c r="G423" s="5">
        <v>0.45400000000000001</v>
      </c>
      <c r="H423" s="5">
        <v>0.54600000000000004</v>
      </c>
      <c r="I423" s="2">
        <v>0.83</v>
      </c>
      <c r="J423" s="7">
        <v>43511</v>
      </c>
      <c r="K423" s="8"/>
    </row>
    <row r="424" spans="1:11" ht="18">
      <c r="A424" s="3" t="s">
        <v>856</v>
      </c>
      <c r="B424" s="2" t="s">
        <v>857</v>
      </c>
      <c r="C424" s="2">
        <v>41.98</v>
      </c>
      <c r="D424" s="9">
        <v>-0.26</v>
      </c>
      <c r="E424" s="10">
        <v>-6.1999999999999998E-3</v>
      </c>
      <c r="F424" s="6">
        <v>7139</v>
      </c>
      <c r="G424" s="5">
        <v>0.27400000000000002</v>
      </c>
      <c r="H424" s="5">
        <v>0.72599999999999998</v>
      </c>
      <c r="I424" s="2">
        <v>0.38</v>
      </c>
      <c r="J424" s="7">
        <v>43511</v>
      </c>
      <c r="K424" s="8"/>
    </row>
    <row r="425" spans="1:11" ht="18">
      <c r="A425" s="3" t="s">
        <v>858</v>
      </c>
      <c r="B425" s="2" t="s">
        <v>859</v>
      </c>
      <c r="C425" s="2">
        <v>35.19</v>
      </c>
      <c r="D425" s="4">
        <v>0.21</v>
      </c>
      <c r="E425" s="5">
        <v>6.0000000000000001E-3</v>
      </c>
      <c r="F425" s="6">
        <v>7097</v>
      </c>
      <c r="G425" s="5">
        <v>0.51800000000000002</v>
      </c>
      <c r="H425" s="5">
        <v>0.48199999999999998</v>
      </c>
      <c r="I425" s="2">
        <v>1.08</v>
      </c>
      <c r="J425" s="7">
        <v>43511</v>
      </c>
      <c r="K425" s="8"/>
    </row>
    <row r="426" spans="1:11" ht="18">
      <c r="A426" s="3" t="s">
        <v>860</v>
      </c>
      <c r="B426" s="2" t="s">
        <v>861</v>
      </c>
      <c r="C426" s="2">
        <v>6.19</v>
      </c>
      <c r="D426" s="4">
        <v>0.14000000000000001</v>
      </c>
      <c r="E426" s="5">
        <v>2.3099999999999999E-2</v>
      </c>
      <c r="F426" s="6">
        <v>7090</v>
      </c>
      <c r="G426" s="5">
        <v>0.20599999999999999</v>
      </c>
      <c r="H426" s="5">
        <v>0.79400000000000004</v>
      </c>
      <c r="I426" s="2">
        <v>0.26</v>
      </c>
      <c r="J426" s="7">
        <v>43511</v>
      </c>
      <c r="K426" s="8"/>
    </row>
    <row r="427" spans="1:11" ht="18">
      <c r="A427" s="3" t="s">
        <v>862</v>
      </c>
      <c r="B427" s="2" t="s">
        <v>863</v>
      </c>
      <c r="C427" s="2">
        <v>286.98</v>
      </c>
      <c r="D427" s="4">
        <v>6.38</v>
      </c>
      <c r="E427" s="5">
        <v>2.2700000000000001E-2</v>
      </c>
      <c r="F427" s="6">
        <v>7088</v>
      </c>
      <c r="G427" s="5">
        <v>0.49399999999999999</v>
      </c>
      <c r="H427" s="5">
        <v>0.50600000000000001</v>
      </c>
      <c r="I427" s="2">
        <v>0.98</v>
      </c>
      <c r="J427" s="7">
        <v>43511</v>
      </c>
      <c r="K427" s="8"/>
    </row>
    <row r="428" spans="1:11" ht="18">
      <c r="A428" s="3" t="s">
        <v>864</v>
      </c>
      <c r="B428" s="2" t="s">
        <v>865</v>
      </c>
      <c r="C428" s="2">
        <v>39.26</v>
      </c>
      <c r="D428" s="4">
        <v>1.1599999999999999</v>
      </c>
      <c r="E428" s="5">
        <v>3.04E-2</v>
      </c>
      <c r="F428" s="6">
        <v>7083</v>
      </c>
      <c r="G428" s="5">
        <v>0.74099999999999999</v>
      </c>
      <c r="H428" s="5">
        <v>0.25900000000000001</v>
      </c>
      <c r="I428" s="2">
        <v>2.86</v>
      </c>
      <c r="J428" s="7">
        <v>43511</v>
      </c>
      <c r="K428" s="8"/>
    </row>
    <row r="429" spans="1:11" ht="18">
      <c r="A429" s="3" t="s">
        <v>866</v>
      </c>
      <c r="B429" s="2" t="s">
        <v>867</v>
      </c>
      <c r="C429" s="2">
        <v>6.22</v>
      </c>
      <c r="D429" s="4">
        <v>0.3</v>
      </c>
      <c r="E429" s="5">
        <v>5.0700000000000002E-2</v>
      </c>
      <c r="F429" s="6">
        <v>7059</v>
      </c>
      <c r="G429" s="5">
        <v>0.216</v>
      </c>
      <c r="H429" s="5">
        <v>0.78400000000000003</v>
      </c>
      <c r="I429" s="2">
        <v>0.28000000000000003</v>
      </c>
      <c r="J429" s="7">
        <v>43511</v>
      </c>
      <c r="K429" s="8"/>
    </row>
    <row r="430" spans="1:11" ht="18">
      <c r="A430" s="3" t="s">
        <v>868</v>
      </c>
      <c r="B430" s="2" t="s">
        <v>869</v>
      </c>
      <c r="C430" s="2">
        <v>27.85</v>
      </c>
      <c r="D430" s="4">
        <v>1.2</v>
      </c>
      <c r="E430" s="5">
        <v>4.4999999999999998E-2</v>
      </c>
      <c r="F430" s="6">
        <v>7043</v>
      </c>
      <c r="G430" s="5">
        <v>0.66100000000000003</v>
      </c>
      <c r="H430" s="5">
        <v>0.33900000000000002</v>
      </c>
      <c r="I430" s="2">
        <v>1.95</v>
      </c>
      <c r="J430" s="7">
        <v>43511</v>
      </c>
      <c r="K430" s="8"/>
    </row>
    <row r="431" spans="1:11" ht="18">
      <c r="A431" s="3" t="s">
        <v>870</v>
      </c>
      <c r="B431" s="2" t="s">
        <v>871</v>
      </c>
      <c r="C431" s="2">
        <v>12.68</v>
      </c>
      <c r="D431" s="4">
        <v>0.5</v>
      </c>
      <c r="E431" s="5">
        <v>4.1099999999999998E-2</v>
      </c>
      <c r="F431" s="6">
        <v>7037</v>
      </c>
      <c r="G431" s="5">
        <v>0.16200000000000001</v>
      </c>
      <c r="H431" s="5">
        <v>0.83799999999999997</v>
      </c>
      <c r="I431" s="2">
        <v>0.19</v>
      </c>
      <c r="J431" s="7">
        <v>43511</v>
      </c>
      <c r="K431" s="8"/>
    </row>
    <row r="432" spans="1:11" ht="18">
      <c r="A432" s="3" t="s">
        <v>872</v>
      </c>
      <c r="B432" s="2" t="s">
        <v>873</v>
      </c>
      <c r="C432" s="2">
        <v>32.58</v>
      </c>
      <c r="D432" s="9">
        <v>-0.16</v>
      </c>
      <c r="E432" s="10">
        <v>-4.8999999999999998E-3</v>
      </c>
      <c r="F432" s="6">
        <v>7005</v>
      </c>
      <c r="G432" s="5">
        <v>0.82699999999999996</v>
      </c>
      <c r="H432" s="5">
        <v>0.17299999999999999</v>
      </c>
      <c r="I432" s="2">
        <v>4.79</v>
      </c>
      <c r="J432" s="7">
        <v>43511</v>
      </c>
      <c r="K432" s="8"/>
    </row>
    <row r="433" spans="1:11" ht="18">
      <c r="A433" s="3" t="s">
        <v>874</v>
      </c>
      <c r="B433" s="2" t="s">
        <v>875</v>
      </c>
      <c r="C433" s="2">
        <v>234.8</v>
      </c>
      <c r="D433" s="4">
        <v>0.14000000000000001</v>
      </c>
      <c r="E433" s="5">
        <v>5.9999999999999995E-4</v>
      </c>
      <c r="F433" s="6">
        <v>6975</v>
      </c>
      <c r="G433" s="5">
        <v>0.76800000000000002</v>
      </c>
      <c r="H433" s="5">
        <v>0.23200000000000001</v>
      </c>
      <c r="I433" s="2">
        <v>3.32</v>
      </c>
      <c r="J433" s="7">
        <v>43511</v>
      </c>
      <c r="K433" s="8"/>
    </row>
    <row r="434" spans="1:11" ht="18">
      <c r="A434" s="3" t="s">
        <v>876</v>
      </c>
      <c r="B434" s="2" t="s">
        <v>877</v>
      </c>
      <c r="C434" s="2">
        <v>18.77</v>
      </c>
      <c r="D434" s="4">
        <v>0.06</v>
      </c>
      <c r="E434" s="5">
        <v>3.2000000000000002E-3</v>
      </c>
      <c r="F434" s="6">
        <v>6916</v>
      </c>
      <c r="G434" s="5">
        <v>0.26200000000000001</v>
      </c>
      <c r="H434" s="5">
        <v>0.73799999999999999</v>
      </c>
      <c r="I434" s="2">
        <v>0.35</v>
      </c>
      <c r="J434" s="7">
        <v>43511</v>
      </c>
      <c r="K434" s="8"/>
    </row>
    <row r="435" spans="1:11" ht="18">
      <c r="A435" s="3" t="s">
        <v>878</v>
      </c>
      <c r="B435" s="2" t="s">
        <v>879</v>
      </c>
      <c r="C435" s="2">
        <v>93.54</v>
      </c>
      <c r="D435" s="4">
        <v>0.9</v>
      </c>
      <c r="E435" s="5">
        <v>9.7000000000000003E-3</v>
      </c>
      <c r="F435" s="6">
        <v>6913</v>
      </c>
      <c r="G435" s="5">
        <v>0.55200000000000005</v>
      </c>
      <c r="H435" s="5">
        <v>0.44800000000000001</v>
      </c>
      <c r="I435" s="2">
        <v>1.23</v>
      </c>
      <c r="J435" s="7">
        <v>43511</v>
      </c>
      <c r="K435" s="8"/>
    </row>
    <row r="436" spans="1:11" ht="18">
      <c r="A436" s="3" t="s">
        <v>880</v>
      </c>
      <c r="B436" s="2" t="s">
        <v>881</v>
      </c>
      <c r="C436" s="2">
        <v>13.15</v>
      </c>
      <c r="D436" s="4">
        <v>0.4</v>
      </c>
      <c r="E436" s="5">
        <v>3.1399999999999997E-2</v>
      </c>
      <c r="F436" s="6">
        <v>6886</v>
      </c>
      <c r="G436" s="5">
        <v>0.92900000000000005</v>
      </c>
      <c r="H436" s="5">
        <v>7.0999999999999994E-2</v>
      </c>
      <c r="I436" s="2">
        <v>13.17</v>
      </c>
      <c r="J436" s="7">
        <v>43511</v>
      </c>
      <c r="K436" s="8"/>
    </row>
    <row r="437" spans="1:11" ht="18">
      <c r="A437" s="3" t="s">
        <v>882</v>
      </c>
      <c r="B437" s="2" t="s">
        <v>883</v>
      </c>
      <c r="C437" s="2">
        <v>41.24</v>
      </c>
      <c r="D437" s="4">
        <v>0.38</v>
      </c>
      <c r="E437" s="5">
        <v>9.2999999999999992E-3</v>
      </c>
      <c r="F437" s="6">
        <v>6874</v>
      </c>
      <c r="G437" s="5">
        <v>0.30199999999999999</v>
      </c>
      <c r="H437" s="5">
        <v>0.69799999999999995</v>
      </c>
      <c r="I437" s="2">
        <v>0.43</v>
      </c>
      <c r="J437" s="7">
        <v>43511</v>
      </c>
      <c r="K437" s="8"/>
    </row>
    <row r="438" spans="1:11" ht="18">
      <c r="A438" s="3" t="s">
        <v>884</v>
      </c>
      <c r="B438" s="2" t="s">
        <v>885</v>
      </c>
      <c r="C438" s="2">
        <v>118.49</v>
      </c>
      <c r="D438" s="4">
        <v>1.1200000000000001</v>
      </c>
      <c r="E438" s="5">
        <v>9.4999999999999998E-3</v>
      </c>
      <c r="F438" s="6">
        <v>6848</v>
      </c>
      <c r="G438" s="5">
        <v>0.47799999999999998</v>
      </c>
      <c r="H438" s="5">
        <v>0.52200000000000002</v>
      </c>
      <c r="I438" s="2">
        <v>0.91</v>
      </c>
      <c r="J438" s="7">
        <v>43511</v>
      </c>
      <c r="K438" s="8"/>
    </row>
    <row r="439" spans="1:11" ht="18">
      <c r="A439" s="3" t="s">
        <v>886</v>
      </c>
      <c r="B439" s="2" t="s">
        <v>887</v>
      </c>
      <c r="C439" s="2">
        <v>45.26</v>
      </c>
      <c r="D439" s="4">
        <v>1.75</v>
      </c>
      <c r="E439" s="5">
        <v>4.02E-2</v>
      </c>
      <c r="F439" s="6">
        <v>6793</v>
      </c>
      <c r="G439" s="5">
        <v>0.5</v>
      </c>
      <c r="H439" s="5">
        <v>0.5</v>
      </c>
      <c r="I439" s="2">
        <v>1</v>
      </c>
      <c r="J439" s="7">
        <v>43511</v>
      </c>
      <c r="K439" s="8"/>
    </row>
    <row r="440" spans="1:11" ht="18">
      <c r="A440" s="3" t="s">
        <v>888</v>
      </c>
      <c r="B440" s="2" t="s">
        <v>889</v>
      </c>
      <c r="C440" s="2">
        <v>25.86</v>
      </c>
      <c r="D440" s="4">
        <v>0.75</v>
      </c>
      <c r="E440" s="5">
        <v>2.9899999999999999E-2</v>
      </c>
      <c r="F440" s="6">
        <v>6780</v>
      </c>
      <c r="G440" s="5">
        <v>0.56999999999999995</v>
      </c>
      <c r="H440" s="5">
        <v>0.43</v>
      </c>
      <c r="I440" s="2">
        <v>1.32</v>
      </c>
      <c r="J440" s="7">
        <v>43511</v>
      </c>
      <c r="K440" s="8"/>
    </row>
    <row r="441" spans="1:11" ht="18">
      <c r="A441" s="3" t="s">
        <v>890</v>
      </c>
      <c r="B441" s="2" t="s">
        <v>891</v>
      </c>
      <c r="C441" s="2">
        <v>73.44</v>
      </c>
      <c r="D441" s="4">
        <v>2.91</v>
      </c>
      <c r="E441" s="5">
        <v>4.1300000000000003E-2</v>
      </c>
      <c r="F441" s="6">
        <v>6761</v>
      </c>
      <c r="G441" s="5">
        <v>0.77600000000000002</v>
      </c>
      <c r="H441" s="5">
        <v>0.224</v>
      </c>
      <c r="I441" s="2">
        <v>3.46</v>
      </c>
      <c r="J441" s="7">
        <v>43511</v>
      </c>
      <c r="K441" s="8"/>
    </row>
    <row r="442" spans="1:11" ht="18">
      <c r="A442" s="3" t="s">
        <v>892</v>
      </c>
      <c r="B442" s="2" t="s">
        <v>893</v>
      </c>
      <c r="C442" s="2">
        <v>12.31</v>
      </c>
      <c r="D442" s="4">
        <v>0.14000000000000001</v>
      </c>
      <c r="E442" s="5">
        <v>1.15E-2</v>
      </c>
      <c r="F442" s="6">
        <v>6755</v>
      </c>
      <c r="G442" s="5">
        <v>0.54400000000000004</v>
      </c>
      <c r="H442" s="5">
        <v>0.45600000000000002</v>
      </c>
      <c r="I442" s="2">
        <v>1.19</v>
      </c>
      <c r="J442" s="7">
        <v>43511</v>
      </c>
      <c r="K442" s="8"/>
    </row>
    <row r="443" spans="1:11" ht="18">
      <c r="A443" s="3" t="s">
        <v>894</v>
      </c>
      <c r="B443" s="2" t="s">
        <v>895</v>
      </c>
      <c r="C443" s="2">
        <v>50.23</v>
      </c>
      <c r="D443" s="4">
        <v>0.73</v>
      </c>
      <c r="E443" s="5">
        <v>1.47E-2</v>
      </c>
      <c r="F443" s="6">
        <v>6734</v>
      </c>
      <c r="G443" s="5">
        <v>0.35099999999999998</v>
      </c>
      <c r="H443" s="5">
        <v>0.64900000000000002</v>
      </c>
      <c r="I443" s="2">
        <v>0.54</v>
      </c>
      <c r="J443" s="7">
        <v>43511</v>
      </c>
      <c r="K443" s="8"/>
    </row>
    <row r="444" spans="1:11" ht="18">
      <c r="A444" s="3" t="s">
        <v>896</v>
      </c>
      <c r="B444" s="2" t="s">
        <v>897</v>
      </c>
      <c r="C444" s="2">
        <v>28.29</v>
      </c>
      <c r="D444" s="9">
        <v>-0.1</v>
      </c>
      <c r="E444" s="10">
        <v>-3.5000000000000001E-3</v>
      </c>
      <c r="F444" s="6">
        <v>6734</v>
      </c>
      <c r="G444" s="5">
        <v>0.55800000000000005</v>
      </c>
      <c r="H444" s="5">
        <v>0.442</v>
      </c>
      <c r="I444" s="2">
        <v>1.26</v>
      </c>
      <c r="J444" s="7">
        <v>43511</v>
      </c>
      <c r="K444" s="8"/>
    </row>
    <row r="445" spans="1:11" ht="18">
      <c r="A445" s="3" t="s">
        <v>898</v>
      </c>
      <c r="B445" s="2" t="s">
        <v>899</v>
      </c>
      <c r="C445" s="2">
        <v>24.47</v>
      </c>
      <c r="D445" s="4">
        <v>0.63</v>
      </c>
      <c r="E445" s="5">
        <v>2.64E-2</v>
      </c>
      <c r="F445" s="6">
        <v>6726</v>
      </c>
      <c r="G445" s="5">
        <v>0.45600000000000002</v>
      </c>
      <c r="H445" s="5">
        <v>0.54400000000000004</v>
      </c>
      <c r="I445" s="2">
        <v>0.84</v>
      </c>
      <c r="J445" s="7">
        <v>43511</v>
      </c>
      <c r="K445" s="8"/>
    </row>
    <row r="446" spans="1:11" ht="18">
      <c r="A446" s="3" t="s">
        <v>900</v>
      </c>
      <c r="B446" s="2" t="s">
        <v>901</v>
      </c>
      <c r="C446" s="2">
        <v>25.58</v>
      </c>
      <c r="D446" s="4">
        <v>0.55000000000000004</v>
      </c>
      <c r="E446" s="5">
        <v>2.1999999999999999E-2</v>
      </c>
      <c r="F446" s="6">
        <v>6723</v>
      </c>
      <c r="G446" s="5">
        <v>0.39300000000000002</v>
      </c>
      <c r="H446" s="5">
        <v>0.60699999999999998</v>
      </c>
      <c r="I446" s="2">
        <v>0.65</v>
      </c>
      <c r="J446" s="7">
        <v>43511</v>
      </c>
      <c r="K446" s="8"/>
    </row>
    <row r="447" spans="1:11" ht="18">
      <c r="A447" s="3" t="s">
        <v>902</v>
      </c>
      <c r="B447" s="2" t="s">
        <v>903</v>
      </c>
      <c r="C447" s="2">
        <v>9.82</v>
      </c>
      <c r="D447" s="4">
        <v>0.14000000000000001</v>
      </c>
      <c r="E447" s="5">
        <v>1.4500000000000001E-2</v>
      </c>
      <c r="F447" s="6">
        <v>6721</v>
      </c>
      <c r="G447" s="5">
        <v>0.77900000000000003</v>
      </c>
      <c r="H447" s="5">
        <v>0.221</v>
      </c>
      <c r="I447" s="2">
        <v>3.52</v>
      </c>
      <c r="J447" s="7">
        <v>43511</v>
      </c>
      <c r="K447" s="8"/>
    </row>
    <row r="448" spans="1:11" ht="18">
      <c r="A448" s="3" t="s">
        <v>904</v>
      </c>
      <c r="B448" s="2" t="s">
        <v>905</v>
      </c>
      <c r="C448" s="2">
        <v>51.81</v>
      </c>
      <c r="D448" s="4">
        <v>0.54</v>
      </c>
      <c r="E448" s="5">
        <v>1.0500000000000001E-2</v>
      </c>
      <c r="F448" s="6">
        <v>6699</v>
      </c>
      <c r="G448" s="5">
        <v>0.90500000000000003</v>
      </c>
      <c r="H448" s="5">
        <v>9.5000000000000001E-2</v>
      </c>
      <c r="I448" s="2">
        <v>9.5299999999999994</v>
      </c>
      <c r="J448" s="7">
        <v>43511</v>
      </c>
      <c r="K448" s="8"/>
    </row>
    <row r="449" spans="1:11" ht="18">
      <c r="A449" s="3" t="s">
        <v>906</v>
      </c>
      <c r="B449" s="2" t="s">
        <v>907</v>
      </c>
      <c r="C449" s="2">
        <v>105.74</v>
      </c>
      <c r="D449" s="4">
        <v>1.25</v>
      </c>
      <c r="E449" s="5">
        <v>1.2E-2</v>
      </c>
      <c r="F449" s="6">
        <v>6652</v>
      </c>
      <c r="G449" s="5">
        <v>0.42799999999999999</v>
      </c>
      <c r="H449" s="5">
        <v>0.57199999999999995</v>
      </c>
      <c r="I449" s="2">
        <v>0.75</v>
      </c>
      <c r="J449" s="7">
        <v>43511</v>
      </c>
      <c r="K449" s="8"/>
    </row>
    <row r="450" spans="1:11" ht="18">
      <c r="A450" s="3" t="s">
        <v>908</v>
      </c>
      <c r="B450" s="2" t="s">
        <v>909</v>
      </c>
      <c r="C450" s="2">
        <v>2.4700000000000002</v>
      </c>
      <c r="D450" s="4">
        <v>0.21</v>
      </c>
      <c r="E450" s="5">
        <v>9.2899999999999996E-2</v>
      </c>
      <c r="F450" s="6">
        <v>6650</v>
      </c>
      <c r="G450" s="5">
        <v>0.34</v>
      </c>
      <c r="H450" s="5">
        <v>0.66</v>
      </c>
      <c r="I450" s="2">
        <v>0.52</v>
      </c>
      <c r="J450" s="7">
        <v>43511</v>
      </c>
      <c r="K450" s="8"/>
    </row>
    <row r="451" spans="1:11" ht="18">
      <c r="A451" s="3" t="s">
        <v>910</v>
      </c>
      <c r="B451" s="2" t="s">
        <v>911</v>
      </c>
      <c r="C451" s="2">
        <v>78.73</v>
      </c>
      <c r="D451" s="4">
        <v>1.53</v>
      </c>
      <c r="E451" s="5">
        <v>1.9800000000000002E-2</v>
      </c>
      <c r="F451" s="6">
        <v>6630</v>
      </c>
      <c r="G451" s="5">
        <v>0.51</v>
      </c>
      <c r="H451" s="5">
        <v>0.49</v>
      </c>
      <c r="I451" s="2">
        <v>1.04</v>
      </c>
      <c r="J451" s="7">
        <v>43511</v>
      </c>
      <c r="K451" s="8"/>
    </row>
    <row r="452" spans="1:11" ht="18">
      <c r="A452" s="3" t="s">
        <v>912</v>
      </c>
      <c r="B452" s="2" t="s">
        <v>913</v>
      </c>
      <c r="C452" s="2">
        <v>139.36000000000001</v>
      </c>
      <c r="D452" s="4">
        <v>1.79</v>
      </c>
      <c r="E452" s="5">
        <v>1.2999999999999999E-2</v>
      </c>
      <c r="F452" s="6">
        <v>6618</v>
      </c>
      <c r="G452" s="5">
        <v>0.52500000000000002</v>
      </c>
      <c r="H452" s="5">
        <v>0.47499999999999998</v>
      </c>
      <c r="I452" s="2">
        <v>1.1100000000000001</v>
      </c>
      <c r="J452" s="7">
        <v>43511</v>
      </c>
      <c r="K452" s="8"/>
    </row>
    <row r="453" spans="1:11" ht="18">
      <c r="A453" s="3" t="s">
        <v>914</v>
      </c>
      <c r="B453" s="2" t="s">
        <v>915</v>
      </c>
      <c r="C453" s="2">
        <v>23.13</v>
      </c>
      <c r="D453" s="4">
        <v>1.0900000000000001</v>
      </c>
      <c r="E453" s="5">
        <v>4.9500000000000002E-2</v>
      </c>
      <c r="F453" s="6">
        <v>6607</v>
      </c>
      <c r="G453" s="5">
        <v>0.23499999999999999</v>
      </c>
      <c r="H453" s="5">
        <v>0.76500000000000001</v>
      </c>
      <c r="I453" s="2">
        <v>0.31</v>
      </c>
      <c r="J453" s="7">
        <v>43511</v>
      </c>
      <c r="K453" s="8"/>
    </row>
    <row r="454" spans="1:11" ht="18">
      <c r="A454" s="3" t="s">
        <v>916</v>
      </c>
      <c r="B454" s="2" t="s">
        <v>917</v>
      </c>
      <c r="C454" s="2">
        <v>76.42</v>
      </c>
      <c r="D454" s="4">
        <v>1.78</v>
      </c>
      <c r="E454" s="5">
        <v>2.3800000000000002E-2</v>
      </c>
      <c r="F454" s="6">
        <v>6558</v>
      </c>
      <c r="G454" s="5">
        <v>0.41299999999999998</v>
      </c>
      <c r="H454" s="5">
        <v>0.58699999999999997</v>
      </c>
      <c r="I454" s="2">
        <v>0.7</v>
      </c>
      <c r="J454" s="7">
        <v>43511</v>
      </c>
      <c r="K454" s="8"/>
    </row>
    <row r="455" spans="1:11" ht="18">
      <c r="A455" s="3" t="s">
        <v>918</v>
      </c>
      <c r="B455" s="2" t="s">
        <v>919</v>
      </c>
      <c r="C455" s="2">
        <v>27.7</v>
      </c>
      <c r="D455" s="4">
        <v>0.64</v>
      </c>
      <c r="E455" s="5">
        <v>2.3699999999999999E-2</v>
      </c>
      <c r="F455" s="6">
        <v>6554</v>
      </c>
      <c r="G455" s="5">
        <v>0.30299999999999999</v>
      </c>
      <c r="H455" s="5">
        <v>0.69699999999999995</v>
      </c>
      <c r="I455" s="2">
        <v>0.43</v>
      </c>
      <c r="J455" s="7">
        <v>43511</v>
      </c>
      <c r="K455" s="8"/>
    </row>
    <row r="456" spans="1:11" ht="18">
      <c r="A456" s="3" t="s">
        <v>920</v>
      </c>
      <c r="B456" s="2" t="s">
        <v>921</v>
      </c>
      <c r="C456" s="2">
        <v>37.39</v>
      </c>
      <c r="D456" s="4">
        <v>1.02</v>
      </c>
      <c r="E456" s="5">
        <v>2.8000000000000001E-2</v>
      </c>
      <c r="F456" s="6">
        <v>6552</v>
      </c>
      <c r="G456" s="5">
        <v>0.26900000000000002</v>
      </c>
      <c r="H456" s="5">
        <v>0.73099999999999998</v>
      </c>
      <c r="I456" s="2">
        <v>0.37</v>
      </c>
      <c r="J456" s="7">
        <v>43511</v>
      </c>
      <c r="K456" s="8"/>
    </row>
    <row r="457" spans="1:11" ht="18">
      <c r="A457" s="3" t="s">
        <v>922</v>
      </c>
      <c r="B457" s="2" t="s">
        <v>923</v>
      </c>
      <c r="C457" s="2">
        <v>919.75</v>
      </c>
      <c r="D457" s="4">
        <v>14.79</v>
      </c>
      <c r="E457" s="5">
        <v>1.6299999999999999E-2</v>
      </c>
      <c r="F457" s="6">
        <v>6543</v>
      </c>
      <c r="G457" s="5">
        <v>0.51900000000000002</v>
      </c>
      <c r="H457" s="5">
        <v>0.48099999999999998</v>
      </c>
      <c r="I457" s="2">
        <v>1.08</v>
      </c>
      <c r="J457" s="7">
        <v>43511</v>
      </c>
      <c r="K457" s="8"/>
    </row>
    <row r="458" spans="1:11" ht="18">
      <c r="A458" s="3" t="s">
        <v>924</v>
      </c>
      <c r="B458" s="2" t="s">
        <v>925</v>
      </c>
      <c r="C458" s="2">
        <v>125.98</v>
      </c>
      <c r="D458" s="4">
        <v>0.92</v>
      </c>
      <c r="E458" s="5">
        <v>7.4000000000000003E-3</v>
      </c>
      <c r="F458" s="6">
        <v>6543</v>
      </c>
      <c r="G458" s="5">
        <v>0.73</v>
      </c>
      <c r="H458" s="5">
        <v>0.27</v>
      </c>
      <c r="I458" s="2">
        <v>2.7</v>
      </c>
      <c r="J458" s="7">
        <v>43511</v>
      </c>
      <c r="K458" s="8"/>
    </row>
    <row r="459" spans="1:11" ht="18">
      <c r="A459" s="3" t="s">
        <v>926</v>
      </c>
      <c r="B459" s="2" t="s">
        <v>927</v>
      </c>
      <c r="C459" s="2">
        <v>55</v>
      </c>
      <c r="D459" s="4">
        <v>0.62</v>
      </c>
      <c r="E459" s="5">
        <v>1.14E-2</v>
      </c>
      <c r="F459" s="6">
        <v>6532</v>
      </c>
      <c r="G459" s="5">
        <v>0.52300000000000002</v>
      </c>
      <c r="H459" s="5">
        <v>0.47699999999999998</v>
      </c>
      <c r="I459" s="2">
        <v>1.1000000000000001</v>
      </c>
      <c r="J459" s="7">
        <v>43511</v>
      </c>
      <c r="K459" s="8"/>
    </row>
    <row r="460" spans="1:11" ht="18">
      <c r="A460" s="3" t="s">
        <v>928</v>
      </c>
      <c r="B460" s="2" t="s">
        <v>929</v>
      </c>
      <c r="C460" s="2">
        <v>42.46</v>
      </c>
      <c r="D460" s="9">
        <v>-0.15</v>
      </c>
      <c r="E460" s="10">
        <v>-3.5000000000000001E-3</v>
      </c>
      <c r="F460" s="6">
        <v>6526</v>
      </c>
      <c r="G460" s="5">
        <v>0.52800000000000002</v>
      </c>
      <c r="H460" s="5">
        <v>0.47199999999999998</v>
      </c>
      <c r="I460" s="2">
        <v>1.1200000000000001</v>
      </c>
      <c r="J460" s="7">
        <v>43511</v>
      </c>
      <c r="K460" s="8"/>
    </row>
    <row r="461" spans="1:11" ht="18">
      <c r="A461" s="3" t="s">
        <v>930</v>
      </c>
      <c r="B461" s="2" t="s">
        <v>931</v>
      </c>
      <c r="C461" s="2">
        <v>105.5</v>
      </c>
      <c r="D461" s="4">
        <v>1.67</v>
      </c>
      <c r="E461" s="5">
        <v>1.61E-2</v>
      </c>
      <c r="F461" s="6">
        <v>6518</v>
      </c>
      <c r="G461" s="5">
        <v>0.47199999999999998</v>
      </c>
      <c r="H461" s="5">
        <v>0.52800000000000002</v>
      </c>
      <c r="I461" s="2">
        <v>0.89</v>
      </c>
      <c r="J461" s="7">
        <v>43511</v>
      </c>
      <c r="K461" s="8"/>
    </row>
    <row r="462" spans="1:11" ht="18">
      <c r="A462" s="3" t="s">
        <v>932</v>
      </c>
      <c r="B462" s="2" t="s">
        <v>933</v>
      </c>
      <c r="C462" s="2">
        <v>13.66</v>
      </c>
      <c r="D462" s="4">
        <v>0.47</v>
      </c>
      <c r="E462" s="5">
        <v>3.56E-2</v>
      </c>
      <c r="F462" s="6">
        <v>6507</v>
      </c>
      <c r="G462" s="5">
        <v>5.7000000000000002E-2</v>
      </c>
      <c r="H462" s="5">
        <v>0.94299999999999995</v>
      </c>
      <c r="I462" s="2">
        <v>0.06</v>
      </c>
      <c r="J462" s="7">
        <v>43511</v>
      </c>
      <c r="K462" s="8"/>
    </row>
    <row r="463" spans="1:11" ht="18">
      <c r="A463" s="3" t="s">
        <v>934</v>
      </c>
      <c r="B463" s="2" t="s">
        <v>935</v>
      </c>
      <c r="C463" s="2">
        <v>19.77</v>
      </c>
      <c r="D463" s="4">
        <v>0.38</v>
      </c>
      <c r="E463" s="5">
        <v>1.9599999999999999E-2</v>
      </c>
      <c r="F463" s="6">
        <v>6493</v>
      </c>
      <c r="G463" s="5">
        <v>0.20300000000000001</v>
      </c>
      <c r="H463" s="5">
        <v>0.79700000000000004</v>
      </c>
      <c r="I463" s="2">
        <v>0.25</v>
      </c>
      <c r="J463" s="7">
        <v>43511</v>
      </c>
      <c r="K463" s="8"/>
    </row>
    <row r="464" spans="1:11" ht="18">
      <c r="A464" s="3" t="s">
        <v>936</v>
      </c>
      <c r="B464" s="2" t="s">
        <v>937</v>
      </c>
      <c r="C464" s="2">
        <v>12.05</v>
      </c>
      <c r="D464" s="4">
        <v>0.14000000000000001</v>
      </c>
      <c r="E464" s="5">
        <v>1.18E-2</v>
      </c>
      <c r="F464" s="6">
        <v>6492</v>
      </c>
      <c r="G464" s="5">
        <v>0.16500000000000001</v>
      </c>
      <c r="H464" s="5">
        <v>0.83499999999999996</v>
      </c>
      <c r="I464" s="2">
        <v>0.2</v>
      </c>
      <c r="J464" s="7">
        <v>43511</v>
      </c>
      <c r="K464" s="8"/>
    </row>
    <row r="465" spans="1:11" ht="18">
      <c r="A465" s="3" t="s">
        <v>938</v>
      </c>
      <c r="B465" s="2" t="s">
        <v>939</v>
      </c>
      <c r="C465" s="2">
        <v>155.47</v>
      </c>
      <c r="D465" s="4">
        <v>4.08</v>
      </c>
      <c r="E465" s="5">
        <v>2.7E-2</v>
      </c>
      <c r="F465" s="6">
        <v>6461</v>
      </c>
      <c r="G465" s="5">
        <v>0.45400000000000001</v>
      </c>
      <c r="H465" s="5">
        <v>0.54600000000000004</v>
      </c>
      <c r="I465" s="2">
        <v>0.83</v>
      </c>
      <c r="J465" s="7">
        <v>43511</v>
      </c>
      <c r="K465" s="8"/>
    </row>
    <row r="466" spans="1:11" ht="18">
      <c r="A466" s="3" t="s">
        <v>940</v>
      </c>
      <c r="B466" s="2" t="s">
        <v>941</v>
      </c>
      <c r="C466" s="2">
        <v>56.86</v>
      </c>
      <c r="D466" s="4">
        <v>1.36</v>
      </c>
      <c r="E466" s="5">
        <v>2.4500000000000001E-2</v>
      </c>
      <c r="F466" s="6">
        <v>6425</v>
      </c>
      <c r="G466" s="5">
        <v>0.45600000000000002</v>
      </c>
      <c r="H466" s="5">
        <v>0.54400000000000004</v>
      </c>
      <c r="I466" s="2">
        <v>0.84</v>
      </c>
      <c r="J466" s="7">
        <v>43511</v>
      </c>
      <c r="K466" s="8"/>
    </row>
    <row r="467" spans="1:11" ht="18">
      <c r="A467" s="3" t="s">
        <v>942</v>
      </c>
      <c r="B467" s="2" t="s">
        <v>943</v>
      </c>
      <c r="C467" s="2">
        <v>24.22</v>
      </c>
      <c r="D467" s="4">
        <v>0.31</v>
      </c>
      <c r="E467" s="5">
        <v>1.2999999999999999E-2</v>
      </c>
      <c r="F467" s="6">
        <v>6409</v>
      </c>
      <c r="G467" s="5">
        <v>0.70599999999999996</v>
      </c>
      <c r="H467" s="5">
        <v>0.29399999999999998</v>
      </c>
      <c r="I467" s="2">
        <v>2.4</v>
      </c>
      <c r="J467" s="7">
        <v>43511</v>
      </c>
      <c r="K467" s="8"/>
    </row>
    <row r="468" spans="1:11" ht="18">
      <c r="A468" s="3" t="s">
        <v>944</v>
      </c>
      <c r="B468" s="2" t="s">
        <v>945</v>
      </c>
      <c r="C468" s="2">
        <v>21.74</v>
      </c>
      <c r="D468" s="4">
        <v>0.34</v>
      </c>
      <c r="E468" s="5">
        <v>1.5900000000000001E-2</v>
      </c>
      <c r="F468" s="6">
        <v>6408</v>
      </c>
      <c r="G468" s="5">
        <v>0.38800000000000001</v>
      </c>
      <c r="H468" s="5">
        <v>0.61199999999999999</v>
      </c>
      <c r="I468" s="2">
        <v>0.63</v>
      </c>
      <c r="J468" s="7">
        <v>43511</v>
      </c>
      <c r="K468" s="8"/>
    </row>
    <row r="469" spans="1:11" ht="18">
      <c r="A469" s="3" t="s">
        <v>946</v>
      </c>
      <c r="B469" s="2" t="s">
        <v>947</v>
      </c>
      <c r="C469" s="2">
        <v>46.65</v>
      </c>
      <c r="D469" s="4">
        <v>0.9</v>
      </c>
      <c r="E469" s="5">
        <v>1.9699999999999999E-2</v>
      </c>
      <c r="F469" s="6">
        <v>6380</v>
      </c>
      <c r="G469" s="5">
        <v>0.38200000000000001</v>
      </c>
      <c r="H469" s="5">
        <v>0.61799999999999999</v>
      </c>
      <c r="I469" s="2">
        <v>0.62</v>
      </c>
      <c r="J469" s="7">
        <v>43511</v>
      </c>
      <c r="K469" s="8"/>
    </row>
    <row r="470" spans="1:11" ht="18">
      <c r="A470" s="3" t="s">
        <v>948</v>
      </c>
      <c r="B470" s="2" t="s">
        <v>949</v>
      </c>
      <c r="C470" s="2">
        <v>35.82</v>
      </c>
      <c r="D470" s="4">
        <v>0.12</v>
      </c>
      <c r="E470" s="5">
        <v>3.3999999999999998E-3</v>
      </c>
      <c r="F470" s="6">
        <v>6365</v>
      </c>
      <c r="G470" s="5">
        <v>0.121</v>
      </c>
      <c r="H470" s="5">
        <v>0.879</v>
      </c>
      <c r="I470" s="2">
        <v>0.14000000000000001</v>
      </c>
      <c r="J470" s="7">
        <v>43511</v>
      </c>
      <c r="K470" s="8"/>
    </row>
    <row r="471" spans="1:11" ht="18">
      <c r="A471" s="3" t="s">
        <v>950</v>
      </c>
      <c r="B471" s="2" t="s">
        <v>951</v>
      </c>
      <c r="C471" s="2">
        <v>106.49</v>
      </c>
      <c r="D471" s="4">
        <v>0.28999999999999998</v>
      </c>
      <c r="E471" s="5">
        <v>2.7000000000000001E-3</v>
      </c>
      <c r="F471" s="6">
        <v>6360</v>
      </c>
      <c r="G471" s="5">
        <v>0.51200000000000001</v>
      </c>
      <c r="H471" s="5">
        <v>0.48799999999999999</v>
      </c>
      <c r="I471" s="2">
        <v>1.05</v>
      </c>
      <c r="J471" s="7">
        <v>43511</v>
      </c>
      <c r="K471" s="8"/>
    </row>
    <row r="472" spans="1:11" ht="18">
      <c r="A472" s="3" t="s">
        <v>952</v>
      </c>
      <c r="B472" s="2" t="s">
        <v>953</v>
      </c>
      <c r="C472" s="2">
        <v>41.69</v>
      </c>
      <c r="D472" s="9">
        <v>-0.93</v>
      </c>
      <c r="E472" s="10">
        <v>-2.18E-2</v>
      </c>
      <c r="F472" s="6">
        <v>6310</v>
      </c>
      <c r="G472" s="5">
        <v>0.58099999999999996</v>
      </c>
      <c r="H472" s="5">
        <v>0.41899999999999998</v>
      </c>
      <c r="I472" s="2">
        <v>1.38</v>
      </c>
      <c r="J472" s="7">
        <v>43511</v>
      </c>
      <c r="K472" s="8"/>
    </row>
    <row r="473" spans="1:11" ht="18">
      <c r="A473" s="3" t="s">
        <v>954</v>
      </c>
      <c r="B473" s="2" t="s">
        <v>955</v>
      </c>
      <c r="C473" s="2">
        <v>17.55</v>
      </c>
      <c r="D473" s="4">
        <v>0.06</v>
      </c>
      <c r="E473" s="5">
        <v>3.3999999999999998E-3</v>
      </c>
      <c r="F473" s="6">
        <v>6281</v>
      </c>
      <c r="G473" s="5">
        <v>0.45800000000000002</v>
      </c>
      <c r="H473" s="5">
        <v>0.54200000000000004</v>
      </c>
      <c r="I473" s="2">
        <v>0.84</v>
      </c>
      <c r="J473" s="7">
        <v>43511</v>
      </c>
      <c r="K473" s="8"/>
    </row>
    <row r="474" spans="1:11" ht="18">
      <c r="A474" s="3" t="s">
        <v>956</v>
      </c>
      <c r="B474" s="2" t="s">
        <v>957</v>
      </c>
      <c r="C474" s="2">
        <v>57.4</v>
      </c>
      <c r="D474" s="4">
        <v>0.42</v>
      </c>
      <c r="E474" s="5">
        <v>7.4000000000000003E-3</v>
      </c>
      <c r="F474" s="6">
        <v>6275</v>
      </c>
      <c r="G474" s="5">
        <v>0.218</v>
      </c>
      <c r="H474" s="5">
        <v>0.78200000000000003</v>
      </c>
      <c r="I474" s="2">
        <v>0.28000000000000003</v>
      </c>
      <c r="J474" s="7">
        <v>43511</v>
      </c>
      <c r="K474" s="8"/>
    </row>
    <row r="475" spans="1:11" ht="18">
      <c r="A475" s="3" t="s">
        <v>958</v>
      </c>
      <c r="B475" s="2" t="s">
        <v>959</v>
      </c>
      <c r="C475" s="2">
        <v>169.26</v>
      </c>
      <c r="D475" s="4">
        <v>5.53</v>
      </c>
      <c r="E475" s="5">
        <v>3.3799999999999997E-2</v>
      </c>
      <c r="F475" s="6">
        <v>6270</v>
      </c>
      <c r="G475" s="5">
        <v>0.60699999999999998</v>
      </c>
      <c r="H475" s="5">
        <v>0.39300000000000002</v>
      </c>
      <c r="I475" s="2">
        <v>1.55</v>
      </c>
      <c r="J475" s="7">
        <v>43511</v>
      </c>
      <c r="K475" s="8"/>
    </row>
    <row r="476" spans="1:11" ht="18">
      <c r="A476" s="3" t="s">
        <v>960</v>
      </c>
      <c r="B476" s="2" t="s">
        <v>961</v>
      </c>
      <c r="C476" s="2">
        <v>76.150000000000006</v>
      </c>
      <c r="D476" s="4">
        <v>2.42</v>
      </c>
      <c r="E476" s="5">
        <v>3.2800000000000003E-2</v>
      </c>
      <c r="F476" s="6">
        <v>6253</v>
      </c>
      <c r="G476" s="5">
        <v>0.106</v>
      </c>
      <c r="H476" s="5">
        <v>0.89400000000000002</v>
      </c>
      <c r="I476" s="2">
        <v>0.12</v>
      </c>
      <c r="J476" s="7">
        <v>43511</v>
      </c>
      <c r="K476" s="8"/>
    </row>
    <row r="477" spans="1:11" ht="18">
      <c r="A477" s="3" t="s">
        <v>962</v>
      </c>
      <c r="B477" s="2" t="s">
        <v>963</v>
      </c>
      <c r="C477" s="2">
        <v>36.31</v>
      </c>
      <c r="D477" s="4">
        <v>0.62</v>
      </c>
      <c r="E477" s="5">
        <v>1.7399999999999999E-2</v>
      </c>
      <c r="F477" s="6">
        <v>6215</v>
      </c>
      <c r="G477" s="5">
        <v>0.57299999999999995</v>
      </c>
      <c r="H477" s="5">
        <v>0.42699999999999999</v>
      </c>
      <c r="I477" s="2">
        <v>1.34</v>
      </c>
      <c r="J477" s="7">
        <v>43511</v>
      </c>
      <c r="K477" s="8"/>
    </row>
    <row r="478" spans="1:11" ht="18">
      <c r="A478" s="3" t="s">
        <v>964</v>
      </c>
      <c r="B478" s="2" t="s">
        <v>965</v>
      </c>
      <c r="C478" s="2">
        <v>22.82</v>
      </c>
      <c r="D478" s="4">
        <v>0.15</v>
      </c>
      <c r="E478" s="5">
        <v>6.6E-3</v>
      </c>
      <c r="F478" s="6">
        <v>6203</v>
      </c>
      <c r="G478" s="5">
        <v>0.68100000000000005</v>
      </c>
      <c r="H478" s="5">
        <v>0.31900000000000001</v>
      </c>
      <c r="I478" s="2">
        <v>2.13</v>
      </c>
      <c r="J478" s="7">
        <v>43511</v>
      </c>
      <c r="K478" s="8"/>
    </row>
    <row r="479" spans="1:11" ht="18">
      <c r="A479" s="3" t="s">
        <v>966</v>
      </c>
      <c r="B479" s="2" t="s">
        <v>967</v>
      </c>
      <c r="C479" s="2">
        <v>204.36</v>
      </c>
      <c r="D479" s="4">
        <v>2.36</v>
      </c>
      <c r="E479" s="5">
        <v>1.17E-2</v>
      </c>
      <c r="F479" s="6">
        <v>6203</v>
      </c>
      <c r="G479" s="5">
        <v>0.378</v>
      </c>
      <c r="H479" s="5">
        <v>0.622</v>
      </c>
      <c r="I479" s="2">
        <v>0.61</v>
      </c>
      <c r="J479" s="7">
        <v>43511</v>
      </c>
      <c r="K479" s="8"/>
    </row>
    <row r="480" spans="1:11" ht="18">
      <c r="A480" s="3" t="s">
        <v>968</v>
      </c>
      <c r="B480" s="2" t="s">
        <v>969</v>
      </c>
      <c r="C480" s="2">
        <v>72.86</v>
      </c>
      <c r="D480" s="4">
        <v>1.61</v>
      </c>
      <c r="E480" s="5">
        <v>2.2599999999999999E-2</v>
      </c>
      <c r="F480" s="6">
        <v>6195</v>
      </c>
      <c r="G480" s="5">
        <v>0.90300000000000002</v>
      </c>
      <c r="H480" s="5">
        <v>9.7000000000000003E-2</v>
      </c>
      <c r="I480" s="2">
        <v>9.2899999999999991</v>
      </c>
      <c r="J480" s="7">
        <v>43511</v>
      </c>
      <c r="K480" s="8"/>
    </row>
    <row r="481" spans="1:11" ht="18">
      <c r="A481" s="3" t="s">
        <v>970</v>
      </c>
      <c r="B481" s="2" t="s">
        <v>971</v>
      </c>
      <c r="C481" s="2">
        <v>19.04</v>
      </c>
      <c r="D481" s="9">
        <v>-0.74</v>
      </c>
      <c r="E481" s="10">
        <v>-3.7400000000000003E-2</v>
      </c>
      <c r="F481" s="6">
        <v>6135</v>
      </c>
      <c r="G481" s="5">
        <v>0.374</v>
      </c>
      <c r="H481" s="5">
        <v>0.626</v>
      </c>
      <c r="I481" s="2">
        <v>0.6</v>
      </c>
      <c r="J481" s="7">
        <v>43511</v>
      </c>
      <c r="K481" s="8"/>
    </row>
    <row r="482" spans="1:11" ht="18">
      <c r="A482" s="3" t="s">
        <v>972</v>
      </c>
      <c r="B482" s="2" t="s">
        <v>973</v>
      </c>
      <c r="C482" s="2">
        <v>306.36</v>
      </c>
      <c r="D482" s="4">
        <v>1.36</v>
      </c>
      <c r="E482" s="5">
        <v>4.4999999999999997E-3</v>
      </c>
      <c r="F482" s="6">
        <v>6133</v>
      </c>
      <c r="G482" s="5">
        <v>0.55600000000000005</v>
      </c>
      <c r="H482" s="5">
        <v>0.44400000000000001</v>
      </c>
      <c r="I482" s="2">
        <v>1.25</v>
      </c>
      <c r="J482" s="7">
        <v>43511</v>
      </c>
      <c r="K482" s="8"/>
    </row>
    <row r="483" spans="1:11" ht="18">
      <c r="A483" s="3" t="s">
        <v>974</v>
      </c>
      <c r="B483" s="2" t="s">
        <v>975</v>
      </c>
      <c r="C483" s="2">
        <v>117.97</v>
      </c>
      <c r="D483" s="4">
        <v>0.75</v>
      </c>
      <c r="E483" s="5">
        <v>6.4000000000000003E-3</v>
      </c>
      <c r="F483" s="6">
        <v>6124</v>
      </c>
      <c r="G483" s="5">
        <v>0.55000000000000004</v>
      </c>
      <c r="H483" s="5">
        <v>0.45</v>
      </c>
      <c r="I483" s="2">
        <v>1.22</v>
      </c>
      <c r="J483" s="7">
        <v>43511</v>
      </c>
      <c r="K483" s="8"/>
    </row>
    <row r="484" spans="1:11" ht="18">
      <c r="A484" s="3" t="s">
        <v>976</v>
      </c>
      <c r="B484" s="2" t="s">
        <v>977</v>
      </c>
      <c r="C484" s="2">
        <v>20.05</v>
      </c>
      <c r="D484" s="9">
        <v>-0.01</v>
      </c>
      <c r="E484" s="10">
        <v>-5.0000000000000001E-4</v>
      </c>
      <c r="F484" s="6">
        <v>6119</v>
      </c>
      <c r="G484" s="5">
        <v>0.36099999999999999</v>
      </c>
      <c r="H484" s="5">
        <v>0.63900000000000001</v>
      </c>
      <c r="I484" s="2">
        <v>0.56000000000000005</v>
      </c>
      <c r="J484" s="7">
        <v>43511</v>
      </c>
      <c r="K484" s="8"/>
    </row>
    <row r="485" spans="1:11" ht="18">
      <c r="A485" s="3" t="s">
        <v>978</v>
      </c>
      <c r="B485" s="2" t="s">
        <v>979</v>
      </c>
      <c r="C485" s="2">
        <v>37.46</v>
      </c>
      <c r="D485" s="4">
        <v>1.49</v>
      </c>
      <c r="E485" s="5">
        <v>4.1399999999999999E-2</v>
      </c>
      <c r="F485" s="6">
        <v>6115</v>
      </c>
      <c r="G485" s="5">
        <v>0.14699999999999999</v>
      </c>
      <c r="H485" s="5">
        <v>0.85299999999999998</v>
      </c>
      <c r="I485" s="2">
        <v>0.17</v>
      </c>
      <c r="J485" s="7">
        <v>43511</v>
      </c>
      <c r="K485" s="8"/>
    </row>
    <row r="486" spans="1:11" ht="18">
      <c r="A486" s="3" t="s">
        <v>980</v>
      </c>
      <c r="B486" s="2" t="s">
        <v>981</v>
      </c>
      <c r="C486" s="2">
        <v>30.23</v>
      </c>
      <c r="D486" s="9">
        <v>-0.06</v>
      </c>
      <c r="E486" s="10">
        <v>-2E-3</v>
      </c>
      <c r="F486" s="6">
        <v>6109</v>
      </c>
      <c r="G486" s="5">
        <v>0.26700000000000002</v>
      </c>
      <c r="H486" s="5">
        <v>0.73299999999999998</v>
      </c>
      <c r="I486" s="2">
        <v>0.36</v>
      </c>
      <c r="J486" s="7">
        <v>43511</v>
      </c>
      <c r="K486" s="8"/>
    </row>
    <row r="487" spans="1:11" ht="18">
      <c r="A487" s="3" t="s">
        <v>982</v>
      </c>
      <c r="B487" s="2" t="s">
        <v>983</v>
      </c>
      <c r="C487" s="2">
        <v>119</v>
      </c>
      <c r="D487" s="4">
        <v>0.48</v>
      </c>
      <c r="E487" s="5">
        <v>4.0000000000000001E-3</v>
      </c>
      <c r="F487" s="6">
        <v>6100</v>
      </c>
      <c r="G487" s="5">
        <v>0.49299999999999999</v>
      </c>
      <c r="H487" s="5">
        <v>0.50700000000000001</v>
      </c>
      <c r="I487" s="2">
        <v>0.97</v>
      </c>
      <c r="J487" s="7">
        <v>43511</v>
      </c>
      <c r="K487" s="8"/>
    </row>
    <row r="488" spans="1:11" ht="18">
      <c r="A488" s="3" t="s">
        <v>984</v>
      </c>
      <c r="B488" s="2" t="s">
        <v>985</v>
      </c>
      <c r="C488" s="2">
        <v>7.7</v>
      </c>
      <c r="D488" s="9">
        <v>-2.54</v>
      </c>
      <c r="E488" s="10">
        <v>-0.248</v>
      </c>
      <c r="F488" s="6">
        <v>6097</v>
      </c>
      <c r="G488" s="5">
        <v>0.309</v>
      </c>
      <c r="H488" s="5">
        <v>0.69099999999999995</v>
      </c>
      <c r="I488" s="2">
        <v>0.45</v>
      </c>
      <c r="J488" s="7">
        <v>43511</v>
      </c>
      <c r="K488" s="8"/>
    </row>
    <row r="489" spans="1:11" ht="18">
      <c r="A489" s="3" t="s">
        <v>986</v>
      </c>
      <c r="B489" s="2" t="s">
        <v>987</v>
      </c>
      <c r="C489" s="2">
        <v>71.290000000000006</v>
      </c>
      <c r="D489" s="4">
        <v>1.6</v>
      </c>
      <c r="E489" s="5">
        <v>2.3E-2</v>
      </c>
      <c r="F489" s="6">
        <v>6085</v>
      </c>
      <c r="G489" s="5">
        <v>0.374</v>
      </c>
      <c r="H489" s="5">
        <v>0.626</v>
      </c>
      <c r="I489" s="2">
        <v>0.6</v>
      </c>
      <c r="J489" s="7">
        <v>43511</v>
      </c>
      <c r="K489" s="8"/>
    </row>
    <row r="490" spans="1:11" ht="18">
      <c r="A490" s="3" t="s">
        <v>988</v>
      </c>
      <c r="B490" s="2" t="s">
        <v>989</v>
      </c>
      <c r="C490" s="2">
        <v>22.84</v>
      </c>
      <c r="D490" s="4">
        <v>0.94</v>
      </c>
      <c r="E490" s="5">
        <v>4.2900000000000001E-2</v>
      </c>
      <c r="F490" s="6">
        <v>6066</v>
      </c>
      <c r="G490" s="5">
        <v>0.45100000000000001</v>
      </c>
      <c r="H490" s="5">
        <v>0.54900000000000004</v>
      </c>
      <c r="I490" s="2">
        <v>0.82</v>
      </c>
      <c r="J490" s="7">
        <v>43511</v>
      </c>
      <c r="K490" s="8"/>
    </row>
    <row r="491" spans="1:11" ht="18">
      <c r="A491" s="3" t="s">
        <v>990</v>
      </c>
      <c r="B491" s="2" t="s">
        <v>991</v>
      </c>
      <c r="C491" s="2">
        <v>183.36</v>
      </c>
      <c r="D491" s="9">
        <v>-0.4</v>
      </c>
      <c r="E491" s="10">
        <v>-2.2000000000000001E-3</v>
      </c>
      <c r="F491" s="6">
        <v>6061</v>
      </c>
      <c r="G491" s="5">
        <v>0.24</v>
      </c>
      <c r="H491" s="5">
        <v>0.76</v>
      </c>
      <c r="I491" s="2">
        <v>0.32</v>
      </c>
      <c r="J491" s="7">
        <v>43511</v>
      </c>
      <c r="K491" s="8"/>
    </row>
    <row r="492" spans="1:11" ht="18">
      <c r="A492" s="3" t="s">
        <v>992</v>
      </c>
      <c r="B492" s="2" t="s">
        <v>993</v>
      </c>
      <c r="C492" s="2">
        <v>431.95</v>
      </c>
      <c r="D492" s="4">
        <v>8.57</v>
      </c>
      <c r="E492" s="5">
        <v>2.0199999999999999E-2</v>
      </c>
      <c r="F492" s="6">
        <v>6017</v>
      </c>
      <c r="G492" s="5">
        <v>0.64500000000000002</v>
      </c>
      <c r="H492" s="5">
        <v>0.35499999999999998</v>
      </c>
      <c r="I492" s="2">
        <v>1.82</v>
      </c>
      <c r="J492" s="7">
        <v>43511</v>
      </c>
      <c r="K492" s="8"/>
    </row>
    <row r="493" spans="1:11" ht="18">
      <c r="A493" s="3" t="s">
        <v>994</v>
      </c>
      <c r="B493" s="2" t="s">
        <v>995</v>
      </c>
      <c r="C493" s="2">
        <v>70.66</v>
      </c>
      <c r="D493" s="4">
        <v>2</v>
      </c>
      <c r="E493" s="5">
        <v>2.9100000000000001E-2</v>
      </c>
      <c r="F493" s="6">
        <v>5996</v>
      </c>
      <c r="G493" s="5">
        <v>0.51600000000000001</v>
      </c>
      <c r="H493" s="5">
        <v>0.48399999999999999</v>
      </c>
      <c r="I493" s="2">
        <v>1.07</v>
      </c>
      <c r="J493" s="7">
        <v>43511</v>
      </c>
      <c r="K493" s="8"/>
    </row>
    <row r="494" spans="1:11" ht="18">
      <c r="A494" s="3" t="s">
        <v>996</v>
      </c>
      <c r="B494" s="2" t="s">
        <v>997</v>
      </c>
      <c r="C494" s="2">
        <v>67.540000000000006</v>
      </c>
      <c r="D494" s="4">
        <v>0.98</v>
      </c>
      <c r="E494" s="5">
        <v>1.47E-2</v>
      </c>
      <c r="F494" s="6">
        <v>5986</v>
      </c>
      <c r="G494" s="5">
        <v>0.378</v>
      </c>
      <c r="H494" s="5">
        <v>0.622</v>
      </c>
      <c r="I494" s="2">
        <v>0.61</v>
      </c>
      <c r="J494" s="7">
        <v>43511</v>
      </c>
      <c r="K494" s="8"/>
    </row>
    <row r="495" spans="1:11" ht="18">
      <c r="A495" s="3" t="s">
        <v>998</v>
      </c>
      <c r="B495" s="2" t="s">
        <v>999</v>
      </c>
      <c r="C495" s="2">
        <v>159.22999999999999</v>
      </c>
      <c r="D495" s="4">
        <v>1.38</v>
      </c>
      <c r="E495" s="5">
        <v>8.6999999999999994E-3</v>
      </c>
      <c r="F495" s="6">
        <v>5971</v>
      </c>
      <c r="G495" s="5">
        <v>0.41</v>
      </c>
      <c r="H495" s="5">
        <v>0.59</v>
      </c>
      <c r="I495" s="2">
        <v>0.7</v>
      </c>
      <c r="J495" s="7">
        <v>43511</v>
      </c>
      <c r="K495" s="8"/>
    </row>
    <row r="496" spans="1:11" ht="18">
      <c r="A496" s="3" t="s">
        <v>1000</v>
      </c>
      <c r="B496" s="2" t="s">
        <v>1001</v>
      </c>
      <c r="C496" s="2">
        <v>91.45</v>
      </c>
      <c r="D496" s="4">
        <v>0.75</v>
      </c>
      <c r="E496" s="5">
        <v>8.3000000000000001E-3</v>
      </c>
      <c r="F496" s="6">
        <v>5921</v>
      </c>
      <c r="G496" s="5">
        <v>0.28299999999999997</v>
      </c>
      <c r="H496" s="5">
        <v>0.71699999999999997</v>
      </c>
      <c r="I496" s="2">
        <v>0.39</v>
      </c>
      <c r="J496" s="7">
        <v>43511</v>
      </c>
      <c r="K496" s="8"/>
    </row>
    <row r="497" spans="1:11" ht="18">
      <c r="A497" s="3" t="s">
        <v>1002</v>
      </c>
      <c r="B497" s="2" t="s">
        <v>1003</v>
      </c>
      <c r="C497" s="2">
        <v>63.12</v>
      </c>
      <c r="D497" s="9">
        <v>-0.18</v>
      </c>
      <c r="E497" s="10">
        <v>-2.8E-3</v>
      </c>
      <c r="F497" s="6">
        <v>5898</v>
      </c>
      <c r="G497" s="5">
        <v>0.19900000000000001</v>
      </c>
      <c r="H497" s="5">
        <v>0.80100000000000005</v>
      </c>
      <c r="I497" s="2">
        <v>0.25</v>
      </c>
      <c r="J497" s="7">
        <v>43511</v>
      </c>
      <c r="K497" s="8"/>
    </row>
    <row r="498" spans="1:11" ht="18">
      <c r="A498" s="3" t="s">
        <v>1004</v>
      </c>
      <c r="B498" s="2" t="s">
        <v>1005</v>
      </c>
      <c r="C498" s="2">
        <v>8.0399999999999991</v>
      </c>
      <c r="D498" s="4">
        <v>0.33</v>
      </c>
      <c r="E498" s="5">
        <v>4.2799999999999998E-2</v>
      </c>
      <c r="F498" s="6">
        <v>5898</v>
      </c>
      <c r="G498" s="5">
        <v>0.439</v>
      </c>
      <c r="H498" s="5">
        <v>0.56100000000000005</v>
      </c>
      <c r="I498" s="2">
        <v>0.78</v>
      </c>
      <c r="J498" s="7">
        <v>43511</v>
      </c>
      <c r="K498" s="8"/>
    </row>
    <row r="499" spans="1:11" ht="18">
      <c r="A499" s="3" t="s">
        <v>1006</v>
      </c>
      <c r="B499" s="2" t="s">
        <v>1007</v>
      </c>
      <c r="C499" s="2">
        <v>15.03</v>
      </c>
      <c r="D499" s="4">
        <v>0.31</v>
      </c>
      <c r="E499" s="5">
        <v>2.1100000000000001E-2</v>
      </c>
      <c r="F499" s="6">
        <v>5896</v>
      </c>
      <c r="G499" s="5">
        <v>0.58399999999999996</v>
      </c>
      <c r="H499" s="5">
        <v>0.41599999999999998</v>
      </c>
      <c r="I499" s="2">
        <v>1.4</v>
      </c>
      <c r="J499" s="7">
        <v>43511</v>
      </c>
      <c r="K499" s="8"/>
    </row>
    <row r="500" spans="1:11" ht="18">
      <c r="A500" s="3" t="s">
        <v>1008</v>
      </c>
      <c r="B500" s="2" t="s">
        <v>1009</v>
      </c>
      <c r="C500" s="2">
        <v>75</v>
      </c>
      <c r="D500" s="4">
        <v>0.72</v>
      </c>
      <c r="E500" s="5">
        <v>9.7000000000000003E-3</v>
      </c>
      <c r="F500" s="6">
        <v>5895</v>
      </c>
      <c r="G500" s="5">
        <v>0.56200000000000006</v>
      </c>
      <c r="H500" s="5">
        <v>0.438</v>
      </c>
      <c r="I500" s="2">
        <v>1.28</v>
      </c>
      <c r="J500" s="7">
        <v>43511</v>
      </c>
      <c r="K500" s="8"/>
    </row>
    <row r="501" spans="1:11" ht="18">
      <c r="A501" s="3" t="s">
        <v>1010</v>
      </c>
      <c r="B501" s="2" t="s">
        <v>1011</v>
      </c>
      <c r="C501" s="2">
        <v>51.55</v>
      </c>
      <c r="D501" s="9">
        <v>-0.01</v>
      </c>
      <c r="E501" s="10">
        <v>-2.0000000000000001E-4</v>
      </c>
      <c r="F501" s="6">
        <v>5882</v>
      </c>
      <c r="G501" s="5">
        <v>0.159</v>
      </c>
      <c r="H501" s="5">
        <v>0.84099999999999997</v>
      </c>
      <c r="I501" s="2">
        <v>0.19</v>
      </c>
      <c r="J501" s="7">
        <v>43511</v>
      </c>
      <c r="K501" s="2"/>
    </row>
  </sheetData>
  <hyperlinks>
    <hyperlink ref="A2" r:id="rId1" display="file:///stocks/quotes/NVDA"/>
    <hyperlink ref="A3" r:id="rId2" display="file:///stocks/quotes/BAC"/>
    <hyperlink ref="A4" r:id="rId3" display="file:///stocks/quotes/AAPL"/>
    <hyperlink ref="A5" r:id="rId4" display="file:///stocks/quotes/AMD"/>
    <hyperlink ref="A6" r:id="rId5" display="file:///stocks/quotes/FB"/>
    <hyperlink ref="A7" r:id="rId6" display="file:///stocks/quotes/MU"/>
    <hyperlink ref="A8" r:id="rId7" display="file:///stocks/quotes/GE"/>
    <hyperlink ref="A9" r:id="rId8" display="file:///stocks/quotes/NFLX"/>
    <hyperlink ref="A10" r:id="rId9" display="file:///stocks/quotes/AMZN"/>
    <hyperlink ref="A11" r:id="rId10" display="file:///stocks/quotes/BABA"/>
    <hyperlink ref="A12" r:id="rId11" display="file:///stocks/quotes/KO"/>
    <hyperlink ref="A13" r:id="rId12" display="file:///stocks/quotes/LLY"/>
    <hyperlink ref="A14" r:id="rId13" display="file:///stocks/quotes/TSLA"/>
    <hyperlink ref="A15" r:id="rId14" display="file:///stocks/quotes/MSFT"/>
    <hyperlink ref="A16" r:id="rId15" display="file:///stocks/quotes/T"/>
    <hyperlink ref="A17" r:id="rId16" display="file:///stocks/quotes/INTC"/>
    <hyperlink ref="A18" r:id="rId17" display="file:///stocks/quotes/CSCO"/>
    <hyperlink ref="A19" r:id="rId18" display="file:///stocks/quotes/VALE"/>
    <hyperlink ref="A20" r:id="rId19" display="file:///stocks/quotes/CGC"/>
    <hyperlink ref="A21" r:id="rId20" display="file:///stocks/quotes/JPM"/>
    <hyperlink ref="A22" r:id="rId21" display="file:///stocks/quotes/EBAY"/>
    <hyperlink ref="A23" r:id="rId22" display="file:///stocks/quotes/BMY"/>
    <hyperlink ref="A24" r:id="rId23" display="file:///stocks/quotes/BA"/>
    <hyperlink ref="A25" r:id="rId24" display="file:///stocks/quotes/PG"/>
    <hyperlink ref="A26" r:id="rId25" display="file:///stocks/quotes/JD"/>
    <hyperlink ref="A27" r:id="rId26" display="file:///stocks/quotes/EA"/>
    <hyperlink ref="A28" r:id="rId27" display="file:///stocks/quotes/C"/>
    <hyperlink ref="A29" r:id="rId28" display="file:///stocks/quotes/DIS"/>
    <hyperlink ref="A30" r:id="rId29" display="file:///stocks/quotes/QCOM"/>
    <hyperlink ref="A31" r:id="rId30" display="file:///stocks/quotes/DISCA"/>
    <hyperlink ref="A32" r:id="rId31" display="file:///stocks/quotes/NWL"/>
    <hyperlink ref="A33" r:id="rId32" display="file:///stocks/quotes/TWTR"/>
    <hyperlink ref="A34" r:id="rId33" display="file:///stocks/quotes/WMT"/>
    <hyperlink ref="A35" r:id="rId34" display="file:///stocks/quotes/CTL"/>
    <hyperlink ref="A36" r:id="rId35" display="file:///stocks/quotes/MRK"/>
    <hyperlink ref="A37" r:id="rId36" display="file:///stocks/quotes/AAL"/>
    <hyperlink ref="A38" r:id="rId37" display="file:///stocks/quotes/XOM"/>
    <hyperlink ref="A39" r:id="rId38" display="file:///stocks/quotes/CRON"/>
    <hyperlink ref="A40" r:id="rId39" display="file:///stocks/quotes/PBR"/>
    <hyperlink ref="A41" r:id="rId40" display="file:///stocks/quotes/SNAP"/>
    <hyperlink ref="A42" r:id="rId41" display="file:///stocks/quotes/SQ"/>
    <hyperlink ref="A43" r:id="rId42" display="file:///stocks/quotes/FCX"/>
    <hyperlink ref="A44" r:id="rId43" display="file:///stocks/quotes/SLB"/>
    <hyperlink ref="A45" r:id="rId44" display="file:///stocks/quotes/CVS"/>
    <hyperlink ref="A46" r:id="rId45" display="file:///stocks/quotes/AMAT"/>
    <hyperlink ref="A47" r:id="rId46" display="file:///stocks/quotes/GS"/>
    <hyperlink ref="A48" r:id="rId47" display="file:///stocks/quotes/SBUX"/>
    <hyperlink ref="A49" r:id="rId48" display="file:///stocks/quotes/MS"/>
    <hyperlink ref="A50" r:id="rId49" display="file:///stocks/quotes/ET"/>
    <hyperlink ref="A51" r:id="rId50" display="file:///stocks/quotes/CZR"/>
    <hyperlink ref="A52" r:id="rId51" display="file:///stocks/quotes/HD"/>
    <hyperlink ref="A53" r:id="rId52" display="file:///stocks/quotes/DE"/>
    <hyperlink ref="A54" r:id="rId53" display="file:///stocks/quotes/PFE"/>
    <hyperlink ref="A55" r:id="rId54" display="file:///stocks/quotes/CAT"/>
    <hyperlink ref="A56" r:id="rId55" display="file:///stocks/quotes/CELG"/>
    <hyperlink ref="A57" r:id="rId56" display="file:///stocks/quotes/NIO"/>
    <hyperlink ref="A58" r:id="rId57" display="file:///stocks/quotes/GM"/>
    <hyperlink ref="A59" r:id="rId58" display="file:///stocks/quotes/CHK"/>
    <hyperlink ref="A60" r:id="rId59" display="file:///stocks/quotes/WFC"/>
    <hyperlink ref="A61" r:id="rId60" display="file:///stocks/quotes/BIDU"/>
    <hyperlink ref="A62" r:id="rId61" display="file:///stocks/quotes/TWLO"/>
    <hyperlink ref="A63" r:id="rId62" display="file:///stocks/quotes/F"/>
    <hyperlink ref="A64" r:id="rId63" display="file:///stocks/quotes/ATVI"/>
    <hyperlink ref="A65" r:id="rId64" display="file:///stocks/quotes/ACB"/>
    <hyperlink ref="A66" r:id="rId65" display="file:///stocks/quotes/CRM"/>
    <hyperlink ref="A67" r:id="rId66" display="file:///stocks/quotes/ELAN"/>
    <hyperlink ref="A68" r:id="rId67" display="file:///stocks/quotes/BHC"/>
    <hyperlink ref="A69" r:id="rId68" display="file:///stocks/quotes/X"/>
    <hyperlink ref="A70" r:id="rId69" display="file:///stocks/quotes/PEP"/>
    <hyperlink ref="A71" r:id="rId70" display="file:///stocks/quotes/HAL"/>
    <hyperlink ref="A72" r:id="rId71" display="file:///stocks/quotes/JNJ"/>
    <hyperlink ref="A73" r:id="rId72" display="file:///stocks/quotes/MAT"/>
    <hyperlink ref="A74" r:id="rId73" display="file:///stocks/quotes/RIG"/>
    <hyperlink ref="A75" r:id="rId74" display="file:///stocks/quotes/XPO"/>
    <hyperlink ref="A76" r:id="rId75" display="file:///stocks/quotes/TEVA"/>
    <hyperlink ref="A77" r:id="rId76" display="file:///stocks/quotes/V"/>
    <hyperlink ref="A78" r:id="rId77" display="file:///stocks/quotes/GOOG"/>
    <hyperlink ref="A79" r:id="rId78" display="file:///stocks/quotes/ZNGA"/>
    <hyperlink ref="A80" r:id="rId79" display="file:///stocks/quotes/MDR"/>
    <hyperlink ref="A81" r:id="rId80" display="file:///stocks/quotes/IBM"/>
    <hyperlink ref="A82" r:id="rId81" display="file:///stocks/quotes/MCD"/>
    <hyperlink ref="A83" r:id="rId82" display="file:///stocks/quotes/TLRY"/>
    <hyperlink ref="A84" r:id="rId83" display="file:///stocks/quotes/GOOGL"/>
    <hyperlink ref="A85" r:id="rId84" display="file:///stocks/quotes/NVAX"/>
    <hyperlink ref="A86" r:id="rId85" display="file:///stocks/quotes/ROKU"/>
    <hyperlink ref="A87" r:id="rId86" display="file:///stocks/quotes/SIRI"/>
    <hyperlink ref="A88" r:id="rId87" display="file:///stocks/quotes/FDX"/>
    <hyperlink ref="A89" r:id="rId88" display="file:///stocks/quotes/AMRN"/>
    <hyperlink ref="A90" r:id="rId89" display="file:///stocks/quotes/PYPL"/>
    <hyperlink ref="A91" r:id="rId90" display="file:///stocks/quotes/CL"/>
    <hyperlink ref="A92" r:id="rId91" display="file:///stocks/quotes/BBBY"/>
    <hyperlink ref="A93" r:id="rId92" display="file:///stocks/quotes/ITUB"/>
    <hyperlink ref="A94" r:id="rId93" display="file:///stocks/quotes/GILD"/>
    <hyperlink ref="A95" r:id="rId94" display="file:///stocks/quotes/NKE"/>
    <hyperlink ref="A96" r:id="rId95" display="file:///stocks/quotes/YELP"/>
    <hyperlink ref="A97" r:id="rId96" display="file:///stocks/quotes/ABBV"/>
    <hyperlink ref="A98" r:id="rId97" display="file:///stocks/quotes/CLF"/>
    <hyperlink ref="A99" r:id="rId98" display="file:///stocks/quotes/MT"/>
    <hyperlink ref="A100" r:id="rId99" display="file:///stocks/quotes/COTY"/>
    <hyperlink ref="A101" r:id="rId100" display="file:///stocks/quotes/IMMU"/>
    <hyperlink ref="A102" r:id="rId101" display="file:///stocks/quotes/TGT"/>
    <hyperlink ref="A103" r:id="rId102" display="file:///stocks/quotes/DAL"/>
    <hyperlink ref="A104" r:id="rId103" display="file:///stocks/quotes/ORCL"/>
    <hyperlink ref="A105" r:id="rId104" display="file:///stocks/quotes/VZ"/>
    <hyperlink ref="A106" r:id="rId105" display="file:///stocks/quotes/IQ"/>
    <hyperlink ref="A107" r:id="rId106" display="file:///stocks/quotes/CVX"/>
    <hyperlink ref="A108" r:id="rId107" display="file:///stocks/quotes/M"/>
    <hyperlink ref="A109" r:id="rId108" display="file:///stocks/quotes/GOLD"/>
    <hyperlink ref="A110" r:id="rId109" display="file:///stocks/quotes/MO"/>
    <hyperlink ref="A111" r:id="rId110" display="file:///stocks/quotes/UPS"/>
    <hyperlink ref="A112" r:id="rId111" display="file:///stocks/quotes/BB"/>
    <hyperlink ref="A113" r:id="rId112" display="file:///stocks/quotes/COG"/>
    <hyperlink ref="A114" r:id="rId113" display="file:///stocks/quotes/WYNN"/>
    <hyperlink ref="A115" r:id="rId114" display="file:///stocks/quotes/LRCX"/>
    <hyperlink ref="A116" r:id="rId115" display="file:///stocks/quotes/AUY"/>
    <hyperlink ref="A117" r:id="rId116" display="file:///stocks/quotes/YPF"/>
    <hyperlink ref="A118" r:id="rId117" display="file:///stocks/quotes/AABA"/>
    <hyperlink ref="A119" r:id="rId118" display="file:///stocks/quotes/CBS"/>
    <hyperlink ref="A120" r:id="rId119" display="file:///stocks/quotes/GOOS"/>
    <hyperlink ref="A121" r:id="rId120" display="file:///stocks/quotes/NEM"/>
    <hyperlink ref="A122" r:id="rId121" display="file:///stocks/quotes/MGM"/>
    <hyperlink ref="A123" r:id="rId122" display="file:///stocks/quotes/MA"/>
    <hyperlink ref="A124" r:id="rId123" display="file:///stocks/quotes/FIT"/>
    <hyperlink ref="A125" r:id="rId124" display="file:///stocks/quotes/AIG"/>
    <hyperlink ref="A126" r:id="rId125" display="file:///stocks/quotes/DWDP"/>
    <hyperlink ref="A127" r:id="rId126" display="file:///stocks/quotes/FOXA"/>
    <hyperlink ref="A128" r:id="rId127" display="file:///stocks/quotes/MDLZ"/>
    <hyperlink ref="A129" r:id="rId128" display="file:///stocks/quotes/PM"/>
    <hyperlink ref="A130" r:id="rId129" display="file:///stocks/quotes/ADBE"/>
    <hyperlink ref="A131" r:id="rId130" display="file:///stocks/quotes/AGN"/>
    <hyperlink ref="A132" r:id="rId131" display="file:///stocks/quotes/AXTA"/>
    <hyperlink ref="A133" r:id="rId132" display="file:///stocks/quotes/TRGP"/>
    <hyperlink ref="A134" r:id="rId133" display="file:///stocks/quotes/VLO"/>
    <hyperlink ref="A135" r:id="rId134" display="file:///stocks/quotes/CMG"/>
    <hyperlink ref="A136" r:id="rId135" display="file:///stocks/quotes/PCG"/>
    <hyperlink ref="A137" r:id="rId136" display="file:///stocks/quotes/BP"/>
    <hyperlink ref="A138" r:id="rId137" display="file:///stocks/quotes/SYMC"/>
    <hyperlink ref="A139" r:id="rId138" display="file:///stocks/quotes/EXAS"/>
    <hyperlink ref="A140" r:id="rId139" display="file:///stocks/quotes/DBX"/>
    <hyperlink ref="A141" r:id="rId140" display="file:///stocks/quotes/DISH"/>
    <hyperlink ref="A142" r:id="rId141" display="file:///stocks/quotes/ANET"/>
    <hyperlink ref="A143" r:id="rId142" display="file:///stocks/quotes/PYX"/>
    <hyperlink ref="A144" r:id="rId143" display="file:///stocks/quotes/APC"/>
    <hyperlink ref="A145" r:id="rId144" display="file:///stocks/quotes/NBR"/>
    <hyperlink ref="A146" r:id="rId145" display="file:///stocks/quotes/NTNX"/>
    <hyperlink ref="A147" r:id="rId146" display="file:///stocks/quotes/FCAU"/>
    <hyperlink ref="A148" r:id="rId147" display="file:///stocks/quotes/MPC"/>
    <hyperlink ref="A149" r:id="rId148" display="file:///stocks/quotes/WDC"/>
    <hyperlink ref="A150" r:id="rId149" display="file:///stocks/quotes/BKNG"/>
    <hyperlink ref="A151" r:id="rId150" display="file:///stocks/quotes/CS"/>
    <hyperlink ref="A152" r:id="rId151" display="file:///stocks/quotes/UAL"/>
    <hyperlink ref="A153" r:id="rId152" display="file:///stocks/quotes/USB"/>
    <hyperlink ref="A154" r:id="rId153" display="file:///stocks/quotes/AXL"/>
    <hyperlink ref="A155" r:id="rId154" display="file:///stocks/quotes/LOW"/>
    <hyperlink ref="A156" r:id="rId155" display="file:///stocks/quotes/DVN"/>
    <hyperlink ref="A157" r:id="rId156" display="file:///stocks/quotes/TXN"/>
    <hyperlink ref="A158" r:id="rId157" display="file:///stocks/quotes/NUE"/>
    <hyperlink ref="A159" r:id="rId158" display="file:///stocks/quotes/PAA"/>
    <hyperlink ref="A160" r:id="rId159" display="file:///stocks/quotes/SE"/>
    <hyperlink ref="A161" r:id="rId160" display="file:///stocks/quotes/MDT"/>
    <hyperlink ref="A162" r:id="rId161" display="file:///stocks/quotes/UXIN"/>
    <hyperlink ref="A163" r:id="rId162" display="file:///stocks/quotes/XLNX"/>
    <hyperlink ref="A164" r:id="rId163" display="file:///stocks/quotes/I"/>
    <hyperlink ref="A165" r:id="rId164" display="file:///stocks/quotes/WMB"/>
    <hyperlink ref="A166" r:id="rId165" display="file:///stocks/quotes/MRVL"/>
    <hyperlink ref="A167" r:id="rId166" display="file:///stocks/quotes/BBD"/>
    <hyperlink ref="A168" r:id="rId167" display="file:///stocks/quotes/IMGN"/>
    <hyperlink ref="A169" r:id="rId168" display="file:///stocks/quotes/UNH"/>
    <hyperlink ref="A170" r:id="rId169" display="file:///stocks/quotes/CMCSA"/>
    <hyperlink ref="A171" r:id="rId170" display="file:///stocks/quotes/HAS"/>
    <hyperlink ref="A172" r:id="rId171" display="file:///stocks/quotes/NLSN"/>
    <hyperlink ref="A173" r:id="rId172" display="file:///stocks/quotes/AMGN"/>
    <hyperlink ref="A174" r:id="rId173" display="file:///stocks/quotes/STX"/>
    <hyperlink ref="A175" r:id="rId174" display="file:///stocks/quotes/AKS"/>
    <hyperlink ref="A176" r:id="rId175" display="file:///stocks/quotes/NXPI"/>
    <hyperlink ref="A177" r:id="rId176" display="file:///stocks/quotes/BX"/>
    <hyperlink ref="A178" r:id="rId177" display="file:///stocks/quotes/UTX"/>
    <hyperlink ref="A179" r:id="rId178" display="file:///stocks/quotes/FSLR"/>
    <hyperlink ref="A180" r:id="rId179" display="file:///stocks/quotes/AVGO"/>
    <hyperlink ref="A181" r:id="rId180" display="file:///stocks/quotes/COST"/>
    <hyperlink ref="A182" r:id="rId181" display="file:///stocks/quotes/UAA"/>
    <hyperlink ref="A183" r:id="rId182" display="file:///stocks/quotes/SYF"/>
    <hyperlink ref="A184" r:id="rId183" display="file:///stocks/quotes/LVS"/>
    <hyperlink ref="A185" r:id="rId184" display="file:///stocks/quotes/NOK"/>
    <hyperlink ref="A186" r:id="rId185" display="file:///stocks/quotes/FTR"/>
    <hyperlink ref="A187" r:id="rId186" display="file:///stocks/quotes/LULU"/>
    <hyperlink ref="A188" r:id="rId187" display="file:///stocks/quotes/LNG"/>
    <hyperlink ref="A189" r:id="rId188" display="file:///stocks/quotes/BKS"/>
    <hyperlink ref="A190" r:id="rId189" display="file:///stocks/quotes/KMI"/>
    <hyperlink ref="A191" r:id="rId190" display="file:///stocks/quotes/DB"/>
    <hyperlink ref="A192" r:id="rId191" display="file:///stocks/quotes/MRO"/>
    <hyperlink ref="A193" r:id="rId192" display="file:///stocks/quotes/HLF"/>
    <hyperlink ref="A194" r:id="rId193" display="file:///stocks/quotes/CLR"/>
    <hyperlink ref="A195" r:id="rId194" display="file:///stocks/quotes/QHC"/>
    <hyperlink ref="A196" r:id="rId195" display="file:///stocks/quotes/BHP"/>
    <hyperlink ref="A197" r:id="rId196" display="file:///stocks/quotes/VKTX"/>
    <hyperlink ref="A198" r:id="rId197" display="file:///stocks/quotes/ELLI"/>
    <hyperlink ref="A199" r:id="rId198" display="file:///stocks/quotes/ABT"/>
    <hyperlink ref="A200" r:id="rId199" display="file:///stocks/quotes/NTAP"/>
    <hyperlink ref="A201" r:id="rId200" display="file:///stocks/quotes/DUK"/>
    <hyperlink ref="A202" r:id="rId201" display="file:///stocks/quotes/KEY"/>
    <hyperlink ref="A203" r:id="rId202" display="file:///stocks/quotes/UNP"/>
    <hyperlink ref="A204" r:id="rId203" display="file:///stocks/quotes/VMW"/>
    <hyperlink ref="A205" r:id="rId204" display="file:///stocks/quotes/HSBC"/>
    <hyperlink ref="A206" r:id="rId205" display="file:///stocks/quotes/CRC"/>
    <hyperlink ref="A207" r:id="rId206" display="file:///stocks/quotes/LEAF"/>
    <hyperlink ref="A208" r:id="rId207" display="file:///stocks/quotes/OXY"/>
    <hyperlink ref="A209" r:id="rId208" display="file:///stocks/quotes/CSX"/>
    <hyperlink ref="A210" r:id="rId209" display="file:///stocks/quotes/HIIQ"/>
    <hyperlink ref="A211" r:id="rId210" display="file:///stocks/quotes/GRUB"/>
    <hyperlink ref="A212" r:id="rId211" display="file:///stocks/quotes/GME"/>
    <hyperlink ref="A213" r:id="rId212" display="file:///stocks/quotes/CHTR"/>
    <hyperlink ref="A214" r:id="rId213" display="file:///stocks/quotes/CAR"/>
    <hyperlink ref="A215" r:id="rId214" display="file:///stocks/quotes/URI"/>
    <hyperlink ref="A216" r:id="rId215" display="file:///stocks/quotes/HES"/>
    <hyperlink ref="A217" r:id="rId216" display="file:///stocks/quotes/MHK"/>
    <hyperlink ref="A218" r:id="rId217" display="file:///stocks/quotes/SRPT"/>
    <hyperlink ref="A219" r:id="rId218" display="file:///stocks/quotes/ICPT"/>
    <hyperlink ref="A220" r:id="rId219" display="file:///stocks/quotes/ZAYO"/>
    <hyperlink ref="A221" r:id="rId220" display="file:///stocks/quotes/COP"/>
    <hyperlink ref="A222" r:id="rId221" display="file:///stocks/quotes/UNIT"/>
    <hyperlink ref="A223" r:id="rId222" display="file:///stocks/quotes/FEYE"/>
    <hyperlink ref="A224" r:id="rId223" display="file:///stocks/quotes/WBA"/>
    <hyperlink ref="A225" r:id="rId224" display="file:///stocks/quotes/CTRP"/>
    <hyperlink ref="A226" r:id="rId225" display="file:///stocks/quotes/RIO"/>
    <hyperlink ref="A227" r:id="rId226" display="file:///stocks/quotes/AA"/>
    <hyperlink ref="A228" r:id="rId227" display="file:///stocks/quotes/S"/>
    <hyperlink ref="A229" r:id="rId228" display="file:///stocks/quotes/MMM"/>
    <hyperlink ref="A230" r:id="rId229" display="file:///stocks/quotes/MET"/>
    <hyperlink ref="A231" r:id="rId230" display="file:///stocks/quotes/ALLY"/>
    <hyperlink ref="A232" r:id="rId231" display="file:///stocks/quotes/AZN"/>
    <hyperlink ref="A233" r:id="rId232" display="file:///stocks/quotes/NBEV"/>
    <hyperlink ref="A234" r:id="rId233" display="file:///stocks/quotes/DHI"/>
    <hyperlink ref="A235" r:id="rId234" display="file:///stocks/quotes/CI"/>
    <hyperlink ref="A236" r:id="rId235" display="file:///stocks/quotes/WDAY"/>
    <hyperlink ref="A237" r:id="rId236" display="file:///stocks/quotes/GG"/>
    <hyperlink ref="A238" r:id="rId237" display="file:///stocks/quotes/WLL"/>
    <hyperlink ref="A239" r:id="rId238" display="file:///stocks/quotes/KKR"/>
    <hyperlink ref="A240" r:id="rId239" display="file:///stocks/quotes/SPWR"/>
    <hyperlink ref="A241" r:id="rId240" display="file:///stocks/quotes/DBD"/>
    <hyperlink ref="A242" r:id="rId241" display="file:///stocks/quotes/CVNA"/>
    <hyperlink ref="A243" r:id="rId242" display="file:///stocks/quotes/TTWO"/>
    <hyperlink ref="A244" r:id="rId243" display="file:///stocks/quotes/SPOT"/>
    <hyperlink ref="A245" r:id="rId244" display="file:///stocks/quotes/SHOP"/>
    <hyperlink ref="A246" r:id="rId245" display="file:///stocks/quotes/CPRI"/>
    <hyperlink ref="A247" r:id="rId246" display="file:///stocks/quotes/HON"/>
    <hyperlink ref="A248" r:id="rId247" display="file:///stocks/quotes/LUV"/>
    <hyperlink ref="A249" r:id="rId248" display="file:///stocks/quotes/LM"/>
    <hyperlink ref="A250" r:id="rId249" display="file:///stocks/quotes/W"/>
    <hyperlink ref="A251" r:id="rId250" display="file:///stocks/quotes/NOW"/>
    <hyperlink ref="A252" r:id="rId251" display="file:///stocks/quotes/EXC"/>
    <hyperlink ref="A253" r:id="rId252" display="file:///stocks/quotes/GRPN"/>
    <hyperlink ref="A254" r:id="rId253" display="file:///stocks/quotes/BLMN"/>
    <hyperlink ref="A255" r:id="rId254" display="file:///stocks/quotes/WPX"/>
    <hyperlink ref="A256" r:id="rId255" display="file:///stocks/quotes/CVE"/>
    <hyperlink ref="A257" r:id="rId256" display="file:///stocks/quotes/BK"/>
    <hyperlink ref="A258" r:id="rId257" display="file:///stocks/quotes/CYH"/>
    <hyperlink ref="A259" r:id="rId258" display="file:///stocks/quotes/PVG"/>
    <hyperlink ref="A260" r:id="rId259" display="file:///stocks/quotes/TAK"/>
    <hyperlink ref="A261" r:id="rId260" display="file:///stocks/quotes/RDFN"/>
    <hyperlink ref="A262" r:id="rId261" display="file:///stocks/quotes/RTN"/>
    <hyperlink ref="A263" r:id="rId262" display="file:///stocks/quotes/WFT"/>
    <hyperlink ref="A264" r:id="rId263" display="file:///stocks/quotes/PANW"/>
    <hyperlink ref="A265" r:id="rId264" display="file:///stocks/quotes/SWN"/>
    <hyperlink ref="A266" r:id="rId265" display="file:///stocks/quotes/OSTK"/>
    <hyperlink ref="A267" r:id="rId266" display="file:///stocks/quotes/SFIX"/>
    <hyperlink ref="A268" r:id="rId267" display="file:///stocks/quotes/PRU"/>
    <hyperlink ref="A269" r:id="rId268" display="file:///stocks/quotes/SPLK"/>
    <hyperlink ref="A270" r:id="rId269" display="file:///stocks/quotes/ECA"/>
    <hyperlink ref="A271" r:id="rId270" display="file:///stocks/quotes/TME"/>
    <hyperlink ref="A272" r:id="rId271" display="file:///stocks/quotes/FOSL"/>
    <hyperlink ref="A273" r:id="rId272" display="file:///stocks/quotes/AXP"/>
    <hyperlink ref="A274" r:id="rId273" display="file:///stocks/quotes/BTG"/>
    <hyperlink ref="A275" r:id="rId274" display="file:///stocks/quotes/STZ"/>
    <hyperlink ref="A276" r:id="rId275" display="file:///stocks/quotes/CYBR"/>
    <hyperlink ref="A277" r:id="rId276" display="file:///stocks/quotes/STLD"/>
    <hyperlink ref="A278" r:id="rId277" display="file:///stocks/quotes/Z"/>
    <hyperlink ref="A279" r:id="rId278" display="file:///stocks/quotes/SO"/>
    <hyperlink ref="A280" r:id="rId279" display="file:///stocks/quotes/BSX"/>
    <hyperlink ref="A281" r:id="rId280" display="file:///stocks/quotes/VOD"/>
    <hyperlink ref="A282" r:id="rId281" display="file:///stocks/quotes/SN"/>
    <hyperlink ref="A283" r:id="rId282" display="file:///stocks/quotes/HOLX"/>
    <hyperlink ref="A284" r:id="rId283" display="file:///stocks/quotes/RF"/>
    <hyperlink ref="A285" r:id="rId284" display="file:///stocks/quotes/BIIB"/>
    <hyperlink ref="A286" r:id="rId285" display="file:///stocks/quotes/CREE"/>
    <hyperlink ref="A287" r:id="rId286" display="file:///stocks/quotes/TECK"/>
    <hyperlink ref="A288" r:id="rId287" display="file:///stocks/quotes/SCHW"/>
    <hyperlink ref="A289" r:id="rId288" display="file:///stocks/quotes/COF"/>
    <hyperlink ref="A290" r:id="rId289" display="file:///stocks/quotes/CF"/>
    <hyperlink ref="A291" r:id="rId290" display="file:///stocks/quotes/GLW"/>
    <hyperlink ref="A292" r:id="rId291" display="file:///stocks/quotes/ISRG"/>
    <hyperlink ref="A293" r:id="rId292" display="file:///stocks/quotes/ESV"/>
    <hyperlink ref="A294" r:id="rId293" display="file:///stocks/quotes/GIS"/>
    <hyperlink ref="A295" r:id="rId294" display="file:///stocks/quotes/NTES"/>
    <hyperlink ref="A296" r:id="rId295" display="file:///stocks/quotes/WTW"/>
    <hyperlink ref="A297" r:id="rId296" display="file:///stocks/quotes/YNDX"/>
    <hyperlink ref="A298" r:id="rId297" display="file:///stocks/quotes/INFN"/>
    <hyperlink ref="A299" r:id="rId298" display="file:///stocks/quotes/CLVS"/>
    <hyperlink ref="A300" r:id="rId299" display="file:///stocks/quotes/BUD"/>
    <hyperlink ref="A301" r:id="rId300" display="file:///stocks/quotes/FGEN"/>
    <hyperlink ref="A302" r:id="rId301" display="file:///stocks/quotes/KSS"/>
    <hyperlink ref="A303" r:id="rId302" display="file:///stocks/quotes/PHM"/>
    <hyperlink ref="A304" r:id="rId303" display="file:///stocks/quotes/DLTR"/>
    <hyperlink ref="A305" r:id="rId304" display="file:///stocks/quotes/JCP"/>
    <hyperlink ref="A306" r:id="rId305" display="file:///stocks/quotes/XRX"/>
    <hyperlink ref="A307" r:id="rId306" display="file:///stocks/quotes/WY"/>
    <hyperlink ref="A308" r:id="rId307" display="file:///stocks/quotes/GNW"/>
    <hyperlink ref="A309" r:id="rId308" display="file:///stocks/quotes/PNC"/>
    <hyperlink ref="A310" r:id="rId309" display="file:///stocks/quotes/ZION"/>
    <hyperlink ref="A311" r:id="rId310" display="file:///stocks/quotes/GOGO"/>
    <hyperlink ref="A312" r:id="rId311" display="file:///stocks/quotes/RRC"/>
    <hyperlink ref="A313" r:id="rId312" display="file:///stocks/quotes/EOG"/>
    <hyperlink ref="A314" r:id="rId313" display="file:///stocks/quotes/TTM"/>
    <hyperlink ref="A315" r:id="rId314" display="file:///stocks/quotes/ZIOP"/>
    <hyperlink ref="A316" r:id="rId315" display="file:///stocks/quotes/AMRS"/>
    <hyperlink ref="A317" r:id="rId316" display="file:///stocks/quotes/BBY"/>
    <hyperlink ref="A318" r:id="rId317" display="file:///stocks/quotes/ALXN"/>
    <hyperlink ref="A319" r:id="rId318" display="file:///stocks/quotes/CIEN"/>
    <hyperlink ref="A320" r:id="rId319" display="file:///stocks/quotes/ZTS"/>
    <hyperlink ref="A321" r:id="rId320" display="file:///stocks/quotes/MLM"/>
    <hyperlink ref="A322" r:id="rId321" display="file:///stocks/quotes/SWKS"/>
    <hyperlink ref="A323" r:id="rId322" display="file:///stocks/quotes/TTD"/>
    <hyperlink ref="A324" r:id="rId323" display="file:///stocks/quotes/EXPE"/>
    <hyperlink ref="A325" r:id="rId324" display="file:///stocks/quotes/SEM"/>
    <hyperlink ref="A326" r:id="rId325" display="file:///stocks/quotes/CSIQ"/>
    <hyperlink ref="A327" r:id="rId326" display="file:///stocks/quotes/AEM"/>
    <hyperlink ref="A328" r:id="rId327" display="file:///stocks/quotes/SU"/>
    <hyperlink ref="A329" r:id="rId328" display="file:///stocks/quotes/OPK"/>
    <hyperlink ref="A330" r:id="rId329" display="file:///stocks/quotes/VRTX"/>
    <hyperlink ref="A331" r:id="rId330" display="file:///stocks/quotes/CRR"/>
    <hyperlink ref="A332" r:id="rId331" display="file:///stocks/quotes/LEN"/>
    <hyperlink ref="A333" r:id="rId332" display="file:///stocks/quotes/TNDM"/>
    <hyperlink ref="A334" r:id="rId333" display="file:///stocks/quotes/CAG"/>
    <hyperlink ref="A335" r:id="rId334" display="file:///stocks/quotes/BILI"/>
    <hyperlink ref="A336" r:id="rId335" display="file:///stocks/quotes/CXO"/>
    <hyperlink ref="A337" r:id="rId336" display="file:///stocks/quotes/HPQ"/>
    <hyperlink ref="A338" r:id="rId337" display="file:///stocks/quotes/EMR"/>
    <hyperlink ref="A339" r:id="rId338" display="file:///stocks/quotes/NSC"/>
    <hyperlink ref="A340" r:id="rId339" display="file:///stocks/quotes/TSN"/>
    <hyperlink ref="A341" r:id="rId340" display="file:///stocks/quotes/MNST"/>
    <hyperlink ref="A342" r:id="rId341" display="file:///stocks/quotes/WPM"/>
    <hyperlink ref="A343" r:id="rId342" display="file:///stocks/quotes/AJRD"/>
    <hyperlink ref="A344" r:id="rId343" display="file:///stocks/quotes/MYL"/>
    <hyperlink ref="A345" r:id="rId344" display="file:///stocks/quotes/GLNG"/>
    <hyperlink ref="A346" r:id="rId345" display="file:///stocks/quotes/PXD"/>
    <hyperlink ref="A347" r:id="rId346" display="file:///stocks/quotes/UN"/>
    <hyperlink ref="A348" r:id="rId347" display="file:///stocks/quotes/LB"/>
    <hyperlink ref="A349" r:id="rId348" display="file:///stocks/quotes/ALGN"/>
    <hyperlink ref="A350" r:id="rId349" display="file:///stocks/quotes/CX"/>
    <hyperlink ref="A351" r:id="rId350" display="file:///stocks/quotes/VIPS"/>
    <hyperlink ref="A352" r:id="rId351" display="file:///stocks/quotes/MDCO"/>
    <hyperlink ref="A353" r:id="rId352" display="file:///stocks/quotes/PSX"/>
    <hyperlink ref="A354" r:id="rId353" display="file:///stocks/quotes/LKQ"/>
    <hyperlink ref="A355" r:id="rId354" display="file:///stocks/quotes/TPX"/>
    <hyperlink ref="A356" r:id="rId355" display="file:///stocks/quotes/LOGM"/>
    <hyperlink ref="A357" r:id="rId356" display="file:///stocks/quotes/ING"/>
    <hyperlink ref="A358" r:id="rId357" display="file:///stocks/quotes/VTR"/>
    <hyperlink ref="A359" r:id="rId358" display="file:///stocks/quotes/IP"/>
    <hyperlink ref="A360" r:id="rId359" display="file:///stocks/quotes/MDRX"/>
    <hyperlink ref="A361" r:id="rId360" display="file:///stocks/quotes/WB"/>
    <hyperlink ref="A362" r:id="rId361" display="file:///stocks/quotes/CME"/>
    <hyperlink ref="A363" r:id="rId362" display="file:///stocks/quotes/MAR"/>
    <hyperlink ref="A364" r:id="rId363" display="file:///stocks/quotes/CPE"/>
    <hyperlink ref="A365" r:id="rId364" display="file:///stocks/quotes/MLNX"/>
    <hyperlink ref="A366" r:id="rId365" display="file:///stocks/quotes/VIAB"/>
    <hyperlink ref="A367" r:id="rId366" display="file:///stocks/quotes/TRIP"/>
    <hyperlink ref="A368" r:id="rId367" display="file:///stocks/quotes/AKAM"/>
    <hyperlink ref="A369" r:id="rId368" display="file:///stocks/quotes/CC"/>
    <hyperlink ref="A370" r:id="rId369" display="file:///stocks/quotes/TAP"/>
    <hyperlink ref="A371" r:id="rId370" display="file:///stocks/quotes/TMUS"/>
    <hyperlink ref="A372" r:id="rId371" display="file:///stocks/quotes/KR"/>
    <hyperlink ref="A373" r:id="rId372" display="file:///stocks/quotes/SWK"/>
    <hyperlink ref="A374" r:id="rId373" display="file:///stocks/quotes/REGN"/>
    <hyperlink ref="A375" r:id="rId374" display="file:///stocks/quotes/KGC"/>
    <hyperlink ref="A376" r:id="rId375" display="file:///stocks/quotes/LMT"/>
    <hyperlink ref="A377" r:id="rId376" display="file:///stocks/quotes/JBLU"/>
    <hyperlink ref="A378" r:id="rId377" display="file:///stocks/quotes/GRMN"/>
    <hyperlink ref="A379" r:id="rId378" display="file:///stocks/quotes/ADSK"/>
    <hyperlink ref="A380" r:id="rId379" display="file:///stocks/quotes/EXEL"/>
    <hyperlink ref="A381" r:id="rId380" display="file:///stocks/quotes/RCII"/>
    <hyperlink ref="A382" r:id="rId381" display="file:///stocks/quotes/GPRO"/>
    <hyperlink ref="A383" r:id="rId382" display="file:///stocks/quotes/AFL"/>
    <hyperlink ref="A384" r:id="rId383" display="file:///stocks/quotes/DAN"/>
    <hyperlink ref="A385" r:id="rId384" display="file:///stocks/quotes/ADP"/>
    <hyperlink ref="A386" r:id="rId385" display="file:///stocks/quotes/APA"/>
    <hyperlink ref="A387" r:id="rId386" display="file:///stocks/quotes/IRBT"/>
    <hyperlink ref="A388" r:id="rId387" display="file:///stocks/quotes/SIX"/>
    <hyperlink ref="A389" r:id="rId388" display="file:///stocks/quotes/AVP"/>
    <hyperlink ref="A390" r:id="rId389" display="file:///stocks/quotes/AMN"/>
    <hyperlink ref="A391" r:id="rId390" display="file:///stocks/quotes/DNR"/>
    <hyperlink ref="A392" r:id="rId391" display="file:///stocks/quotes/IR"/>
    <hyperlink ref="A393" r:id="rId392" display="file:///stocks/quotes/DDD"/>
    <hyperlink ref="A394" r:id="rId393" display="file:///stocks/quotes/TPR"/>
    <hyperlink ref="A395" r:id="rId394" display="file:///stocks/quotes/RH"/>
    <hyperlink ref="A396" r:id="rId395" display="file:///stocks/quotes/YUM"/>
    <hyperlink ref="A397" r:id="rId396" display="file:///stocks/quotes/OKE"/>
    <hyperlink ref="A398" r:id="rId397" display="file:///stocks/quotes/ICE"/>
    <hyperlink ref="A399" r:id="rId398" display="file:///stocks/quotes/SC"/>
    <hyperlink ref="A400" r:id="rId399" display="file:///stocks/quotes/BBT"/>
    <hyperlink ref="A401" r:id="rId400" display="file:///stocks/quotes/SGMO"/>
    <hyperlink ref="A402" r:id="rId401" display="file:///stocks/quotes/NTR"/>
    <hyperlink ref="A403" r:id="rId402" display="file:///stocks/quotes/BCS"/>
    <hyperlink ref="A404" r:id="rId403" display="file:///stocks/quotes/RDN"/>
    <hyperlink ref="A405" r:id="rId404" display="file:///stocks/quotes/QEP"/>
    <hyperlink ref="A406" r:id="rId405" display="file:///stocks/quotes/HCLP"/>
    <hyperlink ref="A407" r:id="rId406" display="file:///stocks/quotes/ETH"/>
    <hyperlink ref="A408" r:id="rId407" display="file:///stocks/quotes/CTSH"/>
    <hyperlink ref="A409" r:id="rId408" display="file:///stocks/quotes/EIX"/>
    <hyperlink ref="A410" r:id="rId409" display="file:///stocks/quotes/KHC"/>
    <hyperlink ref="A411" r:id="rId410" display="file:///stocks/quotes/GT"/>
    <hyperlink ref="A412" r:id="rId411" display="file:///stocks/quotes/CORT"/>
    <hyperlink ref="A413" r:id="rId412" display="file:///stocks/quotes/EPD"/>
    <hyperlink ref="A414" r:id="rId413" display="file:///stocks/quotes/AES"/>
    <hyperlink ref="A415" r:id="rId414" display="file:///stocks/quotes/RESI"/>
    <hyperlink ref="A416" r:id="rId415" display="file:///stocks/quotes/KNX"/>
    <hyperlink ref="A417" r:id="rId416" display="file:///stocks/quotes/BAX"/>
    <hyperlink ref="A418" r:id="rId417" display="file:///stocks/quotes/JWN"/>
    <hyperlink ref="A419" r:id="rId418" display="file:///stocks/quotes/ALL"/>
    <hyperlink ref="A420" r:id="rId419" display="file:///stocks/quotes/MTG"/>
    <hyperlink ref="A421" r:id="rId420" display="file:///stocks/quotes/MTCH"/>
    <hyperlink ref="A422" r:id="rId421" display="file:///stocks/quotes/CIT"/>
    <hyperlink ref="A423" r:id="rId422" display="file:///stocks/quotes/SKX"/>
    <hyperlink ref="A424" r:id="rId423" display="file:///stocks/quotes/ADM"/>
    <hyperlink ref="A425" r:id="rId424" display="file:///stocks/quotes/VNOM"/>
    <hyperlink ref="A426" r:id="rId425" display="file:///stocks/quotes/AG"/>
    <hyperlink ref="A427" r:id="rId426" display="file:///stocks/quotes/NOC"/>
    <hyperlink ref="A428" r:id="rId427" display="file:///stocks/quotes/SNV"/>
    <hyperlink ref="A429" r:id="rId428" display="file:///stocks/quotes/OAS"/>
    <hyperlink ref="A430" r:id="rId429" display="file:///stocks/quotes/CNQ"/>
    <hyperlink ref="A431" r:id="rId430" display="file:///stocks/quotes/CRZO"/>
    <hyperlink ref="A432" r:id="rId431" display="file:///stocks/quotes/TAL"/>
    <hyperlink ref="A433" r:id="rId432" display="file:///stocks/quotes/LOXO"/>
    <hyperlink ref="A434" r:id="rId433" display="file:///stocks/quotes/HBI"/>
    <hyperlink ref="A435" r:id="rId434" display="file:///stocks/quotes/CBOE"/>
    <hyperlink ref="A436" r:id="rId435" display="file:///stocks/quotes/PRTA"/>
    <hyperlink ref="A437" r:id="rId436" display="file:///stocks/quotes/GSK"/>
    <hyperlink ref="A438" r:id="rId437" display="file:///stocks/quotes/OLED"/>
    <hyperlink ref="A439" r:id="rId438" display="file:///stocks/quotes/PZZA"/>
    <hyperlink ref="A440" r:id="rId439" display="file:///stocks/quotes/SGMS"/>
    <hyperlink ref="A441" r:id="rId440" display="file:///stocks/quotes/ASND"/>
    <hyperlink ref="A442" r:id="rId441" display="file:///stocks/quotes/CCJ"/>
    <hyperlink ref="A443" r:id="rId442" display="file:///stocks/quotes/TJX"/>
    <hyperlink ref="A444" r:id="rId443" display="file:///stocks/quotes/JBL"/>
    <hyperlink ref="A445" r:id="rId444" display="file:///stocks/quotes/THC"/>
    <hyperlink ref="A446" r:id="rId445" display="file:///stocks/quotes/FDC"/>
    <hyperlink ref="A447" r:id="rId446" display="file:///stocks/quotes/MBI"/>
    <hyperlink ref="A448" r:id="rId447" display="file:///stocks/quotes/UFS"/>
    <hyperlink ref="A449" r:id="rId448" display="file:///stocks/quotes/ADI"/>
    <hyperlink ref="A450" r:id="rId449" display="file:///stocks/quotes/RIOT"/>
    <hyperlink ref="A451" r:id="rId450" display="file:///stocks/quotes/ETN"/>
    <hyperlink ref="A452" r:id="rId451" display="file:///stocks/quotes/WHR"/>
    <hyperlink ref="A453" r:id="rId452" display="file:///stocks/quotes/ARRY"/>
    <hyperlink ref="A454" r:id="rId453" display="file:///stocks/quotes/FNV"/>
    <hyperlink ref="A455" r:id="rId454" display="file:///stocks/quotes/NCR"/>
    <hyperlink ref="A456" r:id="rId455" display="file:///stocks/quotes/DKS"/>
    <hyperlink ref="A457" r:id="rId456" display="file:///stocks/quotes/AZO"/>
    <hyperlink ref="A458" r:id="rId457" display="file:///stocks/quotes/RACE"/>
    <hyperlink ref="A459" r:id="rId458" display="file:///stocks/quotes/DELL"/>
    <hyperlink ref="A460" r:id="rId459" display="file:///stocks/quotes/NRG"/>
    <hyperlink ref="A461" r:id="rId460" display="file:///stocks/quotes/FANG"/>
    <hyperlink ref="A462" r:id="rId461" display="file:///stocks/quotes/NGL"/>
    <hyperlink ref="A463" r:id="rId462" display="file:///stocks/quotes/STNG"/>
    <hyperlink ref="A464" r:id="rId463" display="file:///stocks/quotes/NYCB"/>
    <hyperlink ref="A465" r:id="rId464" display="file:///stocks/quotes/CMI"/>
    <hyperlink ref="A466" r:id="rId465" display="file:///stocks/quotes/AMTD"/>
    <hyperlink ref="A467" r:id="rId466" display="file:///stocks/quotes/PAGP"/>
    <hyperlink ref="A468" r:id="rId467" display="file:///stocks/quotes/MLCO"/>
    <hyperlink ref="A469" r:id="rId468" display="file:///stocks/quotes/LITE"/>
    <hyperlink ref="A470" r:id="rId469" display="file:///stocks/quotes/ENB"/>
    <hyperlink ref="A471" r:id="rId470" display="file:///stocks/quotes/CTXS"/>
    <hyperlink ref="A472" r:id="rId471" display="file:///stocks/quotes/NKTR"/>
    <hyperlink ref="A473" r:id="rId472" display="file:///stocks/quotes/ARNC"/>
    <hyperlink ref="A474" r:id="rId473" display="file:///stocks/quotes/HP"/>
    <hyperlink ref="A475" r:id="rId474" display="file:///stocks/quotes/MCO"/>
    <hyperlink ref="A476" r:id="rId475" display="file:///stocks/quotes/EXP"/>
    <hyperlink ref="A477" r:id="rId476" display="file:///stocks/quotes/FLR"/>
    <hyperlink ref="A478" r:id="rId477" display="file:///stocks/quotes/KBH"/>
    <hyperlink ref="A479" r:id="rId478" display="file:///stocks/quotes/CP"/>
    <hyperlink ref="A480" r:id="rId479" display="file:///stocks/quotes/GDDY"/>
    <hyperlink ref="A481" r:id="rId480" display="file:///stocks/quotes/UA"/>
    <hyperlink ref="A482" r:id="rId481" display="file:///stocks/quotes/ULTA"/>
    <hyperlink ref="A483" r:id="rId482" display="file:///stocks/quotes/RCL"/>
    <hyperlink ref="A484" r:id="rId483" display="file:///stocks/quotes/OFG"/>
    <hyperlink ref="A485" r:id="rId484" display="file:///stocks/quotes/QURE"/>
    <hyperlink ref="A486" r:id="rId485" display="file:///stocks/quotes/URBN"/>
    <hyperlink ref="A487" r:id="rId486" display="file:///stocks/quotes/DG"/>
    <hyperlink ref="A488" r:id="rId487" display="file:///stocks/quotes/TRUE"/>
    <hyperlink ref="A489" r:id="rId488" display="file:///stocks/quotes/DFS"/>
    <hyperlink ref="A490" r:id="rId489" display="file:///stocks/quotes/YETI"/>
    <hyperlink ref="A491" r:id="rId490" display="file:///stocks/quotes/SPG"/>
    <hyperlink ref="A492" r:id="rId491" display="file:///stocks/quotes/BLK"/>
    <hyperlink ref="A493" r:id="rId492" display="file:///stocks/quotes/STT"/>
    <hyperlink ref="A494" r:id="rId493" display="file:///stocks/quotes/SYY"/>
    <hyperlink ref="A495" r:id="rId494" display="file:///stocks/quotes/ACN"/>
    <hyperlink ref="A496" r:id="rId495" display="file:///stocks/quotes/CHRW"/>
    <hyperlink ref="A497" r:id="rId496" display="file:///stocks/quotes/DY"/>
    <hyperlink ref="A498" r:id="rId497" display="file:///stocks/quotes/GPOR"/>
    <hyperlink ref="A499" r:id="rId498" display="file:///stocks/quotes/AAOI"/>
    <hyperlink ref="A500" r:id="rId499" display="file:///stocks/quotes/OMC"/>
    <hyperlink ref="A501" r:id="rId500" display="file:///stocks/quotes/BER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P1"/>
  <sheetViews>
    <sheetView workbookViewId="0">
      <selection activeCell="B1" sqref="B1"/>
    </sheetView>
  </sheetViews>
  <sheetFormatPr defaultColWidth="11" defaultRowHeight="15.75"/>
  <cols>
    <col min="1" max="1" width="14.375" bestFit="1" customWidth="1"/>
    <col min="2" max="7" width="1.625" bestFit="1" customWidth="1"/>
    <col min="8" max="8" width="12.875" bestFit="1" customWidth="1"/>
    <col min="9" max="14" width="1.625" bestFit="1" customWidth="1"/>
    <col min="15" max="15" width="13.625" bestFit="1" customWidth="1"/>
    <col min="16" max="21" width="1.625" bestFit="1" customWidth="1"/>
    <col min="22" max="22" width="13.5" bestFit="1" customWidth="1"/>
    <col min="23" max="28" width="1.625" bestFit="1" customWidth="1"/>
    <col min="29" max="29" width="11.625" bestFit="1" customWidth="1"/>
    <col min="30" max="35" width="1.625" bestFit="1" customWidth="1"/>
    <col min="36" max="36" width="12.5" bestFit="1" customWidth="1"/>
    <col min="37" max="42" width="1.625" bestFit="1" customWidth="1"/>
    <col min="43" max="43" width="11.875" bestFit="1" customWidth="1"/>
    <col min="44" max="49" width="1.625" bestFit="1" customWidth="1"/>
    <col min="50" max="50" width="13.625" bestFit="1" customWidth="1"/>
    <col min="51" max="56" width="1.625" bestFit="1" customWidth="1"/>
    <col min="57" max="57" width="14.625" bestFit="1" customWidth="1"/>
    <col min="58" max="63" width="1.625" bestFit="1" customWidth="1"/>
    <col min="64" max="64" width="14.125" bestFit="1" customWidth="1"/>
    <col min="65" max="70" width="1.625" bestFit="1" customWidth="1"/>
    <col min="71" max="71" width="11.875" bestFit="1" customWidth="1"/>
    <col min="72" max="77" width="1.625" bestFit="1" customWidth="1"/>
    <col min="78" max="78" width="12.125" bestFit="1" customWidth="1"/>
    <col min="79" max="84" width="1.625" bestFit="1" customWidth="1"/>
    <col min="85" max="85" width="13.5" bestFit="1" customWidth="1"/>
    <col min="86" max="91" width="1.625" bestFit="1" customWidth="1"/>
    <col min="92" max="92" width="14.125" bestFit="1" customWidth="1"/>
    <col min="93" max="98" width="1.625" bestFit="1" customWidth="1"/>
    <col min="99" max="99" width="10.5" bestFit="1" customWidth="1"/>
    <col min="100" max="105" width="1.625" bestFit="1" customWidth="1"/>
    <col min="106" max="106" width="13.375" bestFit="1" customWidth="1"/>
    <col min="107" max="112" width="1.625" bestFit="1" customWidth="1"/>
    <col min="113" max="113" width="13.875" bestFit="1" customWidth="1"/>
    <col min="114" max="119" width="1.625" bestFit="1" customWidth="1"/>
    <col min="120" max="120" width="13.625" bestFit="1" customWidth="1"/>
    <col min="121" max="126" width="1.625" bestFit="1" customWidth="1"/>
    <col min="127" max="127" width="12.875" bestFit="1" customWidth="1"/>
    <col min="128" max="133" width="1.625" bestFit="1" customWidth="1"/>
    <col min="134" max="134" width="12.875" bestFit="1" customWidth="1"/>
    <col min="135" max="140" width="1.625" bestFit="1" customWidth="1"/>
    <col min="141" max="141" width="13.875" bestFit="1" customWidth="1"/>
    <col min="142" max="147" width="1.625" bestFit="1" customWidth="1"/>
    <col min="148" max="148" width="13.375" bestFit="1" customWidth="1"/>
    <col min="149" max="154" width="1.625" bestFit="1" customWidth="1"/>
    <col min="155" max="155" width="11.875" bestFit="1" customWidth="1"/>
    <col min="156" max="161" width="1.625" bestFit="1" customWidth="1"/>
    <col min="162" max="162" width="11.875" bestFit="1" customWidth="1"/>
    <col min="163" max="168" width="1.625" bestFit="1" customWidth="1"/>
    <col min="169" max="169" width="11.375" bestFit="1" customWidth="1"/>
    <col min="170" max="175" width="1.625" bestFit="1" customWidth="1"/>
    <col min="176" max="176" width="11.625" bestFit="1" customWidth="1"/>
    <col min="177" max="182" width="1.625" bestFit="1" customWidth="1"/>
    <col min="183" max="183" width="10.5" bestFit="1" customWidth="1"/>
    <col min="184" max="189" width="1.625" bestFit="1" customWidth="1"/>
    <col min="190" max="190" width="12.125" bestFit="1" customWidth="1"/>
    <col min="191" max="196" width="1.625" bestFit="1" customWidth="1"/>
    <col min="197" max="197" width="14.875" bestFit="1" customWidth="1"/>
    <col min="198" max="203" width="1.625" bestFit="1" customWidth="1"/>
    <col min="204" max="204" width="14.375" bestFit="1" customWidth="1"/>
    <col min="205" max="210" width="1.625" bestFit="1" customWidth="1"/>
    <col min="211" max="211" width="13.5" bestFit="1" customWidth="1"/>
    <col min="212" max="217" width="1.625" bestFit="1" customWidth="1"/>
    <col min="218" max="218" width="14.5" bestFit="1" customWidth="1"/>
    <col min="219" max="224" width="1.625" bestFit="1" customWidth="1"/>
    <col min="225" max="225" width="14" bestFit="1" customWidth="1"/>
    <col min="226" max="231" width="1.625" bestFit="1" customWidth="1"/>
    <col min="232" max="232" width="12.375" bestFit="1" customWidth="1"/>
    <col min="233" max="238" width="1.625" bestFit="1" customWidth="1"/>
    <col min="239" max="239" width="13.375" bestFit="1" customWidth="1"/>
    <col min="240" max="245" width="1.625" bestFit="1" customWidth="1"/>
    <col min="246" max="246" width="12.625" bestFit="1" customWidth="1"/>
    <col min="247" max="252" width="1.625" bestFit="1" customWidth="1"/>
    <col min="253" max="253" width="13.5" bestFit="1" customWidth="1"/>
    <col min="254" max="259" width="1.625" bestFit="1" customWidth="1"/>
    <col min="260" max="260" width="14.375" bestFit="1" customWidth="1"/>
    <col min="261" max="266" width="1.625" bestFit="1" customWidth="1"/>
    <col min="267" max="267" width="12.875" bestFit="1" customWidth="1"/>
    <col min="268" max="273" width="1.625" bestFit="1" customWidth="1"/>
    <col min="274" max="274" width="14" bestFit="1" customWidth="1"/>
    <col min="275" max="280" width="1.625" bestFit="1" customWidth="1"/>
    <col min="281" max="281" width="11.875" bestFit="1" customWidth="1"/>
    <col min="282" max="287" width="1.625" bestFit="1" customWidth="1"/>
    <col min="288" max="288" width="12.5" bestFit="1" customWidth="1"/>
    <col min="289" max="294" width="1.625" bestFit="1" customWidth="1"/>
    <col min="295" max="295" width="12.5" bestFit="1" customWidth="1"/>
    <col min="296" max="301" width="1.625" bestFit="1" customWidth="1"/>
    <col min="302" max="302" width="12.625" bestFit="1" customWidth="1"/>
    <col min="303" max="308" width="1.625" bestFit="1" customWidth="1"/>
    <col min="309" max="309" width="14.5" bestFit="1" customWidth="1"/>
    <col min="310" max="315" width="1.625" bestFit="1" customWidth="1"/>
    <col min="316" max="316" width="11.875" bestFit="1" customWidth="1"/>
    <col min="317" max="322" width="1.625" bestFit="1" customWidth="1"/>
    <col min="323" max="323" width="14" bestFit="1" customWidth="1"/>
    <col min="324" max="329" width="1.625" bestFit="1" customWidth="1"/>
    <col min="330" max="330" width="12.125" bestFit="1" customWidth="1"/>
    <col min="331" max="336" width="1.625" bestFit="1" customWidth="1"/>
    <col min="337" max="337" width="11.5" bestFit="1" customWidth="1"/>
    <col min="338" max="343" width="1.625" bestFit="1" customWidth="1"/>
    <col min="344" max="344" width="12.625" bestFit="1" customWidth="1"/>
    <col min="345" max="350" width="1.625" bestFit="1" customWidth="1"/>
    <col min="351" max="351" width="11.875" bestFit="1" customWidth="1"/>
    <col min="352" max="357" width="1.625" bestFit="1" customWidth="1"/>
    <col min="358" max="358" width="11.625" bestFit="1" customWidth="1"/>
    <col min="359" max="364" width="1.625" bestFit="1" customWidth="1"/>
    <col min="365" max="365" width="12.5" bestFit="1" customWidth="1"/>
    <col min="366" max="371" width="1.625" bestFit="1" customWidth="1"/>
    <col min="372" max="372" width="12.625" bestFit="1" customWidth="1"/>
    <col min="373" max="378" width="1.625" bestFit="1" customWidth="1"/>
    <col min="379" max="379" width="13.625" bestFit="1" customWidth="1"/>
    <col min="380" max="385" width="1.625" bestFit="1" customWidth="1"/>
    <col min="386" max="386" width="12.625" bestFit="1" customWidth="1"/>
    <col min="387" max="392" width="1.625" bestFit="1" customWidth="1"/>
    <col min="393" max="393" width="12.5" bestFit="1" customWidth="1"/>
    <col min="394" max="399" width="1.625" bestFit="1" customWidth="1"/>
    <col min="400" max="400" width="12.625" bestFit="1" customWidth="1"/>
    <col min="401" max="406" width="1.625" bestFit="1" customWidth="1"/>
    <col min="407" max="407" width="13.375" bestFit="1" customWidth="1"/>
    <col min="408" max="413" width="1.625" bestFit="1" customWidth="1"/>
    <col min="414" max="414" width="13.625" bestFit="1" customWidth="1"/>
    <col min="415" max="420" width="1.625" bestFit="1" customWidth="1"/>
    <col min="421" max="421" width="14.5" bestFit="1" customWidth="1"/>
    <col min="422" max="427" width="1.625" bestFit="1" customWidth="1"/>
    <col min="428" max="428" width="10.5" bestFit="1" customWidth="1"/>
    <col min="429" max="434" width="1.625" bestFit="1" customWidth="1"/>
    <col min="435" max="435" width="13.375" bestFit="1" customWidth="1"/>
    <col min="436" max="441" width="1.625" bestFit="1" customWidth="1"/>
    <col min="442" max="442" width="12.875" bestFit="1" customWidth="1"/>
    <col min="443" max="448" width="1.625" bestFit="1" customWidth="1"/>
    <col min="449" max="449" width="13.375" bestFit="1" customWidth="1"/>
    <col min="450" max="455" width="1.625" bestFit="1" customWidth="1"/>
    <col min="456" max="456" width="13.875" bestFit="1" customWidth="1"/>
    <col min="457" max="462" width="1.625" bestFit="1" customWidth="1"/>
    <col min="463" max="463" width="12.875" bestFit="1" customWidth="1"/>
    <col min="464" max="469" width="1.625" bestFit="1" customWidth="1"/>
    <col min="470" max="470" width="10.5" bestFit="1" customWidth="1"/>
    <col min="471" max="476" width="1.625" bestFit="1" customWidth="1"/>
    <col min="477" max="477" width="12.5" bestFit="1" customWidth="1"/>
    <col min="478" max="483" width="1.625" bestFit="1" customWidth="1"/>
    <col min="484" max="484" width="12.625" bestFit="1" customWidth="1"/>
    <col min="485" max="490" width="1.625" bestFit="1" customWidth="1"/>
    <col min="491" max="491" width="12.125" bestFit="1" customWidth="1"/>
    <col min="492" max="497" width="1.625" bestFit="1" customWidth="1"/>
    <col min="498" max="498" width="13.375" bestFit="1" customWidth="1"/>
    <col min="499" max="504" width="1.625" bestFit="1" customWidth="1"/>
    <col min="505" max="505" width="12.5" bestFit="1" customWidth="1"/>
    <col min="506" max="511" width="1.625" bestFit="1" customWidth="1"/>
    <col min="512" max="512" width="12.875" bestFit="1" customWidth="1"/>
    <col min="513" max="518" width="1.625" bestFit="1" customWidth="1"/>
    <col min="519" max="519" width="13.875" bestFit="1" customWidth="1"/>
    <col min="520" max="525" width="1.625" bestFit="1" customWidth="1"/>
    <col min="526" max="526" width="10.625" bestFit="1" customWidth="1"/>
    <col min="527" max="532" width="1.625" bestFit="1" customWidth="1"/>
    <col min="533" max="533" width="14.875" bestFit="1" customWidth="1"/>
    <col min="534" max="539" width="1.625" bestFit="1" customWidth="1"/>
    <col min="540" max="540" width="14.375" bestFit="1" customWidth="1"/>
    <col min="541" max="546" width="1.625" bestFit="1" customWidth="1"/>
    <col min="547" max="547" width="13.5" bestFit="1" customWidth="1"/>
    <col min="548" max="553" width="1.625" bestFit="1" customWidth="1"/>
    <col min="554" max="554" width="12.875" bestFit="1" customWidth="1"/>
    <col min="555" max="560" width="1.625" bestFit="1" customWidth="1"/>
    <col min="561" max="561" width="13.375" bestFit="1" customWidth="1"/>
    <col min="562" max="567" width="1.625" bestFit="1" customWidth="1"/>
    <col min="568" max="568" width="13.5" bestFit="1" customWidth="1"/>
    <col min="569" max="574" width="1.625" bestFit="1" customWidth="1"/>
    <col min="575" max="575" width="15.625" bestFit="1" customWidth="1"/>
    <col min="576" max="581" width="1.625" bestFit="1" customWidth="1"/>
    <col min="582" max="582" width="14.125" bestFit="1" customWidth="1"/>
    <col min="583" max="588" width="1.625" bestFit="1" customWidth="1"/>
    <col min="589" max="589" width="14.375" bestFit="1" customWidth="1"/>
    <col min="590" max="595" width="1.625" bestFit="1" customWidth="1"/>
    <col min="596" max="596" width="12.625" bestFit="1" customWidth="1"/>
    <col min="597" max="602" width="1.625" bestFit="1" customWidth="1"/>
    <col min="603" max="603" width="12.625" bestFit="1" customWidth="1"/>
    <col min="604" max="609" width="1.625" bestFit="1" customWidth="1"/>
    <col min="610" max="610" width="14.875" bestFit="1" customWidth="1"/>
    <col min="611" max="616" width="1.625" bestFit="1" customWidth="1"/>
    <col min="617" max="617" width="13.375" bestFit="1" customWidth="1"/>
    <col min="618" max="623" width="1.625" bestFit="1" customWidth="1"/>
    <col min="624" max="624" width="11.375" bestFit="1" customWidth="1"/>
    <col min="625" max="630" width="1.625" bestFit="1" customWidth="1"/>
    <col min="631" max="631" width="14" bestFit="1" customWidth="1"/>
    <col min="632" max="637" width="1.625" bestFit="1" customWidth="1"/>
    <col min="638" max="638" width="13.5" bestFit="1" customWidth="1"/>
    <col min="639" max="644" width="1.625" bestFit="1" customWidth="1"/>
    <col min="645" max="645" width="13.375" bestFit="1" customWidth="1"/>
    <col min="646" max="651" width="1.625" bestFit="1" customWidth="1"/>
    <col min="652" max="652" width="12.875" bestFit="1" customWidth="1"/>
    <col min="653" max="658" width="1.625" bestFit="1" customWidth="1"/>
    <col min="659" max="659" width="13.375" bestFit="1" customWidth="1"/>
    <col min="660" max="665" width="1.625" bestFit="1" customWidth="1"/>
    <col min="666" max="666" width="14.125" bestFit="1" customWidth="1"/>
    <col min="667" max="672" width="1.625" bestFit="1" customWidth="1"/>
    <col min="673" max="673" width="12.375" bestFit="1" customWidth="1"/>
    <col min="674" max="679" width="1.625" bestFit="1" customWidth="1"/>
    <col min="680" max="680" width="12.125" bestFit="1" customWidth="1"/>
    <col min="681" max="686" width="1.625" bestFit="1" customWidth="1"/>
    <col min="687" max="687" width="13.875" bestFit="1" customWidth="1"/>
    <col min="688" max="693" width="1.625" bestFit="1" customWidth="1"/>
    <col min="694" max="694" width="14.625" bestFit="1" customWidth="1"/>
    <col min="695" max="700" width="1.625" bestFit="1" customWidth="1"/>
    <col min="701" max="701" width="12.875" bestFit="1" customWidth="1"/>
    <col min="702" max="707" width="1.625" bestFit="1" customWidth="1"/>
    <col min="708" max="708" width="12.625" bestFit="1" customWidth="1"/>
    <col min="709" max="714" width="1.625" bestFit="1" customWidth="1"/>
    <col min="715" max="715" width="13.875" bestFit="1" customWidth="1"/>
    <col min="716" max="721" width="1.625" bestFit="1" customWidth="1"/>
    <col min="722" max="722" width="11.625" bestFit="1" customWidth="1"/>
    <col min="723" max="728" width="1.625" bestFit="1" customWidth="1"/>
    <col min="729" max="729" width="11.375" bestFit="1" customWidth="1"/>
    <col min="730" max="735" width="1.625" bestFit="1" customWidth="1"/>
    <col min="736" max="736" width="12.625" bestFit="1" customWidth="1"/>
    <col min="737" max="742" width="1.625" bestFit="1" customWidth="1"/>
    <col min="743" max="743" width="11.125" bestFit="1" customWidth="1"/>
    <col min="744" max="749" width="1.625" bestFit="1" customWidth="1"/>
    <col min="750" max="750" width="14.125" bestFit="1" customWidth="1"/>
    <col min="751" max="756" width="1.625" bestFit="1" customWidth="1"/>
    <col min="757" max="757" width="12.5" bestFit="1" customWidth="1"/>
    <col min="758" max="763" width="1.625" bestFit="1" customWidth="1"/>
    <col min="764" max="764" width="12.875" bestFit="1" customWidth="1"/>
    <col min="765" max="770" width="1.625" bestFit="1" customWidth="1"/>
    <col min="771" max="771" width="11.875" bestFit="1" customWidth="1"/>
    <col min="772" max="777" width="1.625" bestFit="1" customWidth="1"/>
    <col min="778" max="778" width="13.125" bestFit="1" customWidth="1"/>
    <col min="779" max="784" width="1.625" bestFit="1" customWidth="1"/>
    <col min="785" max="785" width="15" bestFit="1" customWidth="1"/>
    <col min="786" max="791" width="1.625" bestFit="1" customWidth="1"/>
    <col min="792" max="792" width="13.5" bestFit="1" customWidth="1"/>
    <col min="793" max="798" width="1.625" bestFit="1" customWidth="1"/>
    <col min="799" max="799" width="13" bestFit="1" customWidth="1"/>
    <col min="800" max="805" width="1.625" bestFit="1" customWidth="1"/>
    <col min="806" max="806" width="12.5" bestFit="1" customWidth="1"/>
    <col min="807" max="812" width="1.625" bestFit="1" customWidth="1"/>
    <col min="813" max="813" width="14.125" bestFit="1" customWidth="1"/>
    <col min="814" max="819" width="1.625" bestFit="1" customWidth="1"/>
    <col min="820" max="820" width="12.625" bestFit="1" customWidth="1"/>
    <col min="821" max="826" width="1.625" bestFit="1" customWidth="1"/>
    <col min="827" max="827" width="14.5" bestFit="1" customWidth="1"/>
    <col min="828" max="833" width="1.625" bestFit="1" customWidth="1"/>
    <col min="834" max="834" width="13.5" bestFit="1" customWidth="1"/>
    <col min="835" max="840" width="1.625" bestFit="1" customWidth="1"/>
    <col min="841" max="841" width="14.125" bestFit="1" customWidth="1"/>
    <col min="842" max="847" width="1.625" bestFit="1" customWidth="1"/>
    <col min="848" max="848" width="12.375" bestFit="1" customWidth="1"/>
    <col min="849" max="854" width="1.625" bestFit="1" customWidth="1"/>
    <col min="855" max="855" width="12" bestFit="1" customWidth="1"/>
    <col min="856" max="861" width="1.625" bestFit="1" customWidth="1"/>
    <col min="862" max="862" width="12.5" bestFit="1" customWidth="1"/>
    <col min="863" max="868" width="1.625" bestFit="1" customWidth="1"/>
    <col min="869" max="869" width="14.625" bestFit="1" customWidth="1"/>
    <col min="870" max="875" width="1.625" bestFit="1" customWidth="1"/>
    <col min="876" max="876" width="14" bestFit="1" customWidth="1"/>
    <col min="877" max="882" width="1.625" bestFit="1" customWidth="1"/>
    <col min="883" max="883" width="14.125" bestFit="1" customWidth="1"/>
    <col min="884" max="889" width="1.625" bestFit="1" customWidth="1"/>
    <col min="890" max="890" width="12.125" bestFit="1" customWidth="1"/>
    <col min="891" max="896" width="1.625" bestFit="1" customWidth="1"/>
    <col min="897" max="897" width="14" bestFit="1" customWidth="1"/>
    <col min="898" max="903" width="1.625" bestFit="1" customWidth="1"/>
    <col min="904" max="904" width="13.375" bestFit="1" customWidth="1"/>
    <col min="905" max="910" width="1.625" bestFit="1" customWidth="1"/>
    <col min="911" max="911" width="13.875" bestFit="1" customWidth="1"/>
    <col min="912" max="917" width="1.625" bestFit="1" customWidth="1"/>
    <col min="918" max="918" width="14" bestFit="1" customWidth="1"/>
    <col min="919" max="924" width="1.625" bestFit="1" customWidth="1"/>
    <col min="925" max="925" width="12.875" bestFit="1" customWidth="1"/>
    <col min="926" max="931" width="1.625" bestFit="1" customWidth="1"/>
    <col min="932" max="932" width="13.5" bestFit="1" customWidth="1"/>
    <col min="933" max="938" width="1.625" bestFit="1" customWidth="1"/>
    <col min="939" max="939" width="12.875" bestFit="1" customWidth="1"/>
    <col min="940" max="945" width="1.625" bestFit="1" customWidth="1"/>
    <col min="946" max="946" width="11.625" bestFit="1" customWidth="1"/>
    <col min="947" max="952" width="1.625" bestFit="1" customWidth="1"/>
    <col min="953" max="953" width="14.125" bestFit="1" customWidth="1"/>
    <col min="954" max="959" width="1.625" bestFit="1" customWidth="1"/>
    <col min="960" max="960" width="13.625" bestFit="1" customWidth="1"/>
    <col min="961" max="966" width="1.625" bestFit="1" customWidth="1"/>
    <col min="967" max="967" width="12.875" bestFit="1" customWidth="1"/>
    <col min="968" max="973" width="1.625" bestFit="1" customWidth="1"/>
    <col min="974" max="974" width="13.375" bestFit="1" customWidth="1"/>
    <col min="975" max="980" width="1.625" bestFit="1" customWidth="1"/>
    <col min="981" max="981" width="14" bestFit="1" customWidth="1"/>
    <col min="982" max="987" width="1.625" bestFit="1" customWidth="1"/>
    <col min="988" max="988" width="12.5" bestFit="1" customWidth="1"/>
    <col min="989" max="994" width="1.625" bestFit="1" customWidth="1"/>
    <col min="995" max="995" width="12.625" bestFit="1" customWidth="1"/>
    <col min="996" max="1001" width="1.625" bestFit="1" customWidth="1"/>
    <col min="1002" max="1002" width="13.125" bestFit="1" customWidth="1"/>
    <col min="1003" max="1008" width="1.625" bestFit="1" customWidth="1"/>
    <col min="1009" max="1009" width="14.125" bestFit="1" customWidth="1"/>
    <col min="1010" max="1015" width="1.625" bestFit="1" customWidth="1"/>
    <col min="1016" max="1016" width="14" bestFit="1" customWidth="1"/>
    <col min="1017" max="1022" width="1.625" bestFit="1" customWidth="1"/>
    <col min="1023" max="1023" width="13.125" bestFit="1" customWidth="1"/>
    <col min="1024" max="1029" width="1.625" bestFit="1" customWidth="1"/>
    <col min="1030" max="1030" width="13.5" bestFit="1" customWidth="1"/>
    <col min="1031" max="1036" width="1.625" bestFit="1" customWidth="1"/>
    <col min="1037" max="1037" width="14.375" bestFit="1" customWidth="1"/>
    <col min="1038" max="1043" width="1.625" bestFit="1" customWidth="1"/>
    <col min="1044" max="1044" width="11.5" bestFit="1" customWidth="1"/>
    <col min="1045" max="1050" width="1.625" bestFit="1" customWidth="1"/>
    <col min="1051" max="1051" width="12.875" bestFit="1" customWidth="1"/>
    <col min="1052" max="1057" width="1.625" bestFit="1" customWidth="1"/>
    <col min="1058" max="1058" width="13" bestFit="1" customWidth="1"/>
    <col min="1059" max="1064" width="1.625" bestFit="1" customWidth="1"/>
    <col min="1065" max="1065" width="12.5" bestFit="1" customWidth="1"/>
    <col min="1066" max="1071" width="1.625" bestFit="1" customWidth="1"/>
    <col min="1072" max="1072" width="13.5" bestFit="1" customWidth="1"/>
    <col min="1073" max="1078" width="1.625" bestFit="1" customWidth="1"/>
    <col min="1079" max="1079" width="13.125" bestFit="1" customWidth="1"/>
    <col min="1080" max="1085" width="1.625" bestFit="1" customWidth="1"/>
    <col min="1086" max="1086" width="12.875" bestFit="1" customWidth="1"/>
    <col min="1087" max="1092" width="1.625" bestFit="1" customWidth="1"/>
    <col min="1093" max="1093" width="13.125" bestFit="1" customWidth="1"/>
    <col min="1094" max="1099" width="1.625" bestFit="1" customWidth="1"/>
    <col min="1100" max="1100" width="12.875" bestFit="1" customWidth="1"/>
    <col min="1101" max="1106" width="1.625" bestFit="1" customWidth="1"/>
    <col min="1107" max="1107" width="11.5" bestFit="1" customWidth="1"/>
    <col min="1108" max="1113" width="1.625" bestFit="1" customWidth="1"/>
    <col min="1114" max="1114" width="13.375" bestFit="1" customWidth="1"/>
    <col min="1115" max="1120" width="1.625" bestFit="1" customWidth="1"/>
    <col min="1121" max="1121" width="13.625" bestFit="1" customWidth="1"/>
    <col min="1122" max="1127" width="1.625" bestFit="1" customWidth="1"/>
    <col min="1128" max="1128" width="13.625" bestFit="1" customWidth="1"/>
    <col min="1129" max="1134" width="1.625" bestFit="1" customWidth="1"/>
    <col min="1135" max="1135" width="10" bestFit="1" customWidth="1"/>
    <col min="1136" max="1141" width="1.625" bestFit="1" customWidth="1"/>
    <col min="1142" max="1142" width="14.125" bestFit="1" customWidth="1"/>
    <col min="1143" max="1148" width="1.625" bestFit="1" customWidth="1"/>
    <col min="1149" max="1149" width="14.375" bestFit="1" customWidth="1"/>
    <col min="1150" max="1155" width="1.625" bestFit="1" customWidth="1"/>
    <col min="1156" max="1156" width="13" bestFit="1" customWidth="1"/>
    <col min="1157" max="1162" width="1.625" bestFit="1" customWidth="1"/>
    <col min="1163" max="1163" width="14.375" bestFit="1" customWidth="1"/>
    <col min="1164" max="1169" width="1.625" bestFit="1" customWidth="1"/>
    <col min="1170" max="1170" width="13.375" bestFit="1" customWidth="1"/>
    <col min="1171" max="1176" width="1.625" bestFit="1" customWidth="1"/>
    <col min="1177" max="1177" width="15.375" bestFit="1" customWidth="1"/>
    <col min="1178" max="1183" width="1.625" bestFit="1" customWidth="1"/>
    <col min="1184" max="1184" width="12.875" bestFit="1" customWidth="1"/>
    <col min="1185" max="1190" width="1.625" bestFit="1" customWidth="1"/>
    <col min="1191" max="1191" width="14" bestFit="1" customWidth="1"/>
    <col min="1192" max="1197" width="1.625" bestFit="1" customWidth="1"/>
    <col min="1198" max="1198" width="15" bestFit="1" customWidth="1"/>
    <col min="1199" max="1204" width="1.625" bestFit="1" customWidth="1"/>
    <col min="1205" max="1205" width="12.5" bestFit="1" customWidth="1"/>
    <col min="1206" max="1211" width="1.625" bestFit="1" customWidth="1"/>
    <col min="1212" max="1212" width="12.625" bestFit="1" customWidth="1"/>
    <col min="1213" max="1218" width="1.625" bestFit="1" customWidth="1"/>
    <col min="1219" max="1219" width="13.375" bestFit="1" customWidth="1"/>
    <col min="1220" max="1225" width="1.625" bestFit="1" customWidth="1"/>
    <col min="1226" max="1226" width="11.625" bestFit="1" customWidth="1"/>
    <col min="1227" max="1232" width="1.625" bestFit="1" customWidth="1"/>
    <col min="1233" max="1233" width="12.875" bestFit="1" customWidth="1"/>
    <col min="1234" max="1239" width="1.625" bestFit="1" customWidth="1"/>
    <col min="1240" max="1240" width="13.5" bestFit="1" customWidth="1"/>
    <col min="1241" max="1246" width="1.625" bestFit="1" customWidth="1"/>
    <col min="1247" max="1247" width="14.5" bestFit="1" customWidth="1"/>
    <col min="1248" max="1253" width="1.625" bestFit="1" customWidth="1"/>
    <col min="1254" max="1254" width="13.875" bestFit="1" customWidth="1"/>
    <col min="1255" max="1260" width="1.625" bestFit="1" customWidth="1"/>
    <col min="1261" max="1261" width="13.125" bestFit="1" customWidth="1"/>
    <col min="1262" max="1267" width="1.625" bestFit="1" customWidth="1"/>
    <col min="1268" max="1268" width="12.5" bestFit="1" customWidth="1"/>
    <col min="1269" max="1274" width="1.625" bestFit="1" customWidth="1"/>
    <col min="1275" max="1275" width="12.5" bestFit="1" customWidth="1"/>
    <col min="1276" max="1281" width="1.625" bestFit="1" customWidth="1"/>
    <col min="1282" max="1282" width="13.125" bestFit="1" customWidth="1"/>
    <col min="1283" max="1288" width="1.625" bestFit="1" customWidth="1"/>
    <col min="1289" max="1289" width="12.625" bestFit="1" customWidth="1"/>
    <col min="1290" max="1295" width="1.625" bestFit="1" customWidth="1"/>
    <col min="1296" max="1296" width="13.875" bestFit="1" customWidth="1"/>
    <col min="1297" max="1302" width="1.625" bestFit="1" customWidth="1"/>
    <col min="1303" max="1303" width="13" bestFit="1" customWidth="1"/>
    <col min="1304" max="1309" width="1.625" bestFit="1" customWidth="1"/>
    <col min="1310" max="1310" width="12.625" bestFit="1" customWidth="1"/>
    <col min="1311" max="1316" width="1.625" bestFit="1" customWidth="1"/>
    <col min="1317" max="1317" width="12.625" bestFit="1" customWidth="1"/>
    <col min="1318" max="1323" width="1.625" bestFit="1" customWidth="1"/>
    <col min="1324" max="1324" width="11.875" bestFit="1" customWidth="1"/>
    <col min="1325" max="1330" width="1.625" bestFit="1" customWidth="1"/>
    <col min="1331" max="1331" width="13.625" bestFit="1" customWidth="1"/>
    <col min="1332" max="1337" width="1.625" bestFit="1" customWidth="1"/>
    <col min="1338" max="1338" width="12.5" bestFit="1" customWidth="1"/>
    <col min="1339" max="1344" width="1.625" bestFit="1" customWidth="1"/>
    <col min="1345" max="1345" width="12.5" bestFit="1" customWidth="1"/>
    <col min="1346" max="1351" width="1.625" bestFit="1" customWidth="1"/>
    <col min="1352" max="1352" width="13" bestFit="1" customWidth="1"/>
    <col min="1353" max="1358" width="1.625" bestFit="1" customWidth="1"/>
    <col min="1359" max="1359" width="12.875" bestFit="1" customWidth="1"/>
    <col min="1360" max="1365" width="1.625" bestFit="1" customWidth="1"/>
    <col min="1366" max="1366" width="13.625" bestFit="1" customWidth="1"/>
    <col min="1367" max="1372" width="1.625" bestFit="1" customWidth="1"/>
    <col min="1373" max="1373" width="12.625" bestFit="1" customWidth="1"/>
    <col min="1374" max="1379" width="1.625" bestFit="1" customWidth="1"/>
    <col min="1380" max="1380" width="12.875" bestFit="1" customWidth="1"/>
    <col min="1381" max="1386" width="1.625" bestFit="1" customWidth="1"/>
    <col min="1387" max="1387" width="14" bestFit="1" customWidth="1"/>
    <col min="1388" max="1393" width="1.625" bestFit="1" customWidth="1"/>
    <col min="1394" max="1394" width="13" bestFit="1" customWidth="1"/>
    <col min="1395" max="1400" width="1.625" bestFit="1" customWidth="1"/>
    <col min="1401" max="1401" width="12.5" bestFit="1" customWidth="1"/>
    <col min="1402" max="1407" width="1.625" bestFit="1" customWidth="1"/>
    <col min="1408" max="1408" width="13.125" bestFit="1" customWidth="1"/>
    <col min="1409" max="1414" width="1.625" bestFit="1" customWidth="1"/>
    <col min="1415" max="1415" width="14.125" bestFit="1" customWidth="1"/>
    <col min="1416" max="1421" width="1.625" bestFit="1" customWidth="1"/>
    <col min="1422" max="1422" width="13.875" bestFit="1" customWidth="1"/>
    <col min="1423" max="1428" width="1.625" bestFit="1" customWidth="1"/>
    <col min="1429" max="1429" width="12.625" bestFit="1" customWidth="1"/>
    <col min="1430" max="1435" width="1.625" bestFit="1" customWidth="1"/>
    <col min="1436" max="1436" width="13.5" bestFit="1" customWidth="1"/>
    <col min="1437" max="1442" width="1.625" bestFit="1" customWidth="1"/>
    <col min="1443" max="1443" width="12.875" bestFit="1" customWidth="1"/>
    <col min="1444" max="1449" width="1.625" bestFit="1" customWidth="1"/>
    <col min="1450" max="1450" width="12.5" bestFit="1" customWidth="1"/>
    <col min="1451" max="1456" width="1.625" bestFit="1" customWidth="1"/>
    <col min="1457" max="1457" width="13" bestFit="1" customWidth="1"/>
    <col min="1458" max="1463" width="1.625" bestFit="1" customWidth="1"/>
    <col min="1464" max="1464" width="14.5" bestFit="1" customWidth="1"/>
    <col min="1465" max="1470" width="1.625" bestFit="1" customWidth="1"/>
    <col min="1471" max="1471" width="13.5" bestFit="1" customWidth="1"/>
    <col min="1472" max="1477" width="1.625" bestFit="1" customWidth="1"/>
    <col min="1478" max="1478" width="13.875" bestFit="1" customWidth="1"/>
    <col min="1479" max="1484" width="1.625" bestFit="1" customWidth="1"/>
    <col min="1485" max="1485" width="12.875" bestFit="1" customWidth="1"/>
    <col min="1486" max="1491" width="1.625" bestFit="1" customWidth="1"/>
    <col min="1492" max="1492" width="12.5" bestFit="1" customWidth="1"/>
    <col min="1493" max="1498" width="1.625" bestFit="1" customWidth="1"/>
    <col min="1499" max="1499" width="12.625" bestFit="1" customWidth="1"/>
    <col min="1500" max="1505" width="1.625" bestFit="1" customWidth="1"/>
    <col min="1506" max="1506" width="13.375" bestFit="1" customWidth="1"/>
    <col min="1507" max="1512" width="1.625" bestFit="1" customWidth="1"/>
    <col min="1513" max="1513" width="13.625" bestFit="1" customWidth="1"/>
    <col min="1514" max="1519" width="1.625" bestFit="1" customWidth="1"/>
    <col min="1520" max="1520" width="13" bestFit="1" customWidth="1"/>
    <col min="1521" max="1526" width="1.625" bestFit="1" customWidth="1"/>
    <col min="1527" max="1527" width="14" bestFit="1" customWidth="1"/>
    <col min="1528" max="1533" width="1.625" bestFit="1" customWidth="1"/>
    <col min="1534" max="1534" width="12.875" bestFit="1" customWidth="1"/>
    <col min="1535" max="1540" width="1.625" bestFit="1" customWidth="1"/>
    <col min="1541" max="1541" width="13.625" bestFit="1" customWidth="1"/>
    <col min="1542" max="1547" width="1.625" bestFit="1" customWidth="1"/>
    <col min="1548" max="1548" width="13.5" bestFit="1" customWidth="1"/>
    <col min="1549" max="1554" width="1.625" bestFit="1" customWidth="1"/>
    <col min="1555" max="1555" width="13.625" bestFit="1" customWidth="1"/>
    <col min="1556" max="1561" width="1.625" bestFit="1" customWidth="1"/>
    <col min="1562" max="1562" width="13.625" bestFit="1" customWidth="1"/>
    <col min="1563" max="1568" width="1.625" bestFit="1" customWidth="1"/>
    <col min="1569" max="1569" width="12.5" bestFit="1" customWidth="1"/>
    <col min="1570" max="1575" width="1.625" bestFit="1" customWidth="1"/>
    <col min="1576" max="1576" width="11.875" bestFit="1" customWidth="1"/>
    <col min="1577" max="1582" width="1.625" bestFit="1" customWidth="1"/>
    <col min="1583" max="1583" width="10.5" bestFit="1" customWidth="1"/>
    <col min="1584" max="1589" width="1.625" bestFit="1" customWidth="1"/>
    <col min="1590" max="1590" width="14.5" bestFit="1" customWidth="1"/>
    <col min="1591" max="1596" width="1.625" bestFit="1" customWidth="1"/>
    <col min="1597" max="1597" width="13.125" bestFit="1" customWidth="1"/>
    <col min="1598" max="1603" width="1.625" bestFit="1" customWidth="1"/>
    <col min="1604" max="1604" width="13.375" bestFit="1" customWidth="1"/>
    <col min="1605" max="1610" width="1.625" bestFit="1" customWidth="1"/>
    <col min="1611" max="1611" width="13" bestFit="1" customWidth="1"/>
    <col min="1612" max="1617" width="1.625" bestFit="1" customWidth="1"/>
    <col min="1618" max="1618" width="14.125" bestFit="1" customWidth="1"/>
    <col min="1619" max="1624" width="1.625" bestFit="1" customWidth="1"/>
    <col min="1625" max="1625" width="12.375" bestFit="1" customWidth="1"/>
    <col min="1626" max="1631" width="1.625" bestFit="1" customWidth="1"/>
    <col min="1632" max="1632" width="11" bestFit="1" customWidth="1"/>
    <col min="1633" max="1638" width="1.625" bestFit="1" customWidth="1"/>
    <col min="1639" max="1639" width="14.625" bestFit="1" customWidth="1"/>
    <col min="1640" max="1645" width="1.625" bestFit="1" customWidth="1"/>
    <col min="1646" max="1646" width="12.125" bestFit="1" customWidth="1"/>
    <col min="1647" max="1652" width="1.625" bestFit="1" customWidth="1"/>
    <col min="1653" max="1653" width="13" bestFit="1" customWidth="1"/>
    <col min="1654" max="1659" width="1.625" bestFit="1" customWidth="1"/>
    <col min="1660" max="1660" width="12.625" bestFit="1" customWidth="1"/>
    <col min="1661" max="1666" width="1.625" bestFit="1" customWidth="1"/>
    <col min="1667" max="1667" width="14.5" bestFit="1" customWidth="1"/>
    <col min="1668" max="1673" width="1.625" bestFit="1" customWidth="1"/>
    <col min="1674" max="1674" width="13" bestFit="1" customWidth="1"/>
    <col min="1675" max="1680" width="1.625" bestFit="1" customWidth="1"/>
    <col min="1681" max="1681" width="14.125" bestFit="1" customWidth="1"/>
    <col min="1682" max="1687" width="1.625" bestFit="1" customWidth="1"/>
    <col min="1688" max="1688" width="14.625" bestFit="1" customWidth="1"/>
    <col min="1689" max="1694" width="1.625" bestFit="1" customWidth="1"/>
    <col min="1695" max="1695" width="13.875" bestFit="1" customWidth="1"/>
    <col min="1696" max="1701" width="1.625" bestFit="1" customWidth="1"/>
    <col min="1702" max="1702" width="14" bestFit="1" customWidth="1"/>
    <col min="1703" max="1708" width="1.625" bestFit="1" customWidth="1"/>
    <col min="1709" max="1709" width="13.125" bestFit="1" customWidth="1"/>
    <col min="1710" max="1715" width="1.625" bestFit="1" customWidth="1"/>
    <col min="1716" max="1716" width="13.375" bestFit="1" customWidth="1"/>
    <col min="1717" max="1722" width="1.625" bestFit="1" customWidth="1"/>
    <col min="1723" max="1723" width="12.875" bestFit="1" customWidth="1"/>
    <col min="1724" max="1729" width="1.625" bestFit="1" customWidth="1"/>
    <col min="1730" max="1730" width="12" bestFit="1" customWidth="1"/>
    <col min="1731" max="1736" width="1.625" bestFit="1" customWidth="1"/>
    <col min="1737" max="1737" width="11.375" bestFit="1" customWidth="1"/>
    <col min="1738" max="1743" width="1.625" bestFit="1" customWidth="1"/>
    <col min="1744" max="1744" width="14" bestFit="1" customWidth="1"/>
    <col min="1745" max="1750" width="1.625" bestFit="1" customWidth="1"/>
    <col min="1751" max="1751" width="12.5" bestFit="1" customWidth="1"/>
    <col min="1752" max="1757" width="1.625" bestFit="1" customWidth="1"/>
    <col min="1758" max="1758" width="14.375" bestFit="1" customWidth="1"/>
    <col min="1759" max="1764" width="1.625" bestFit="1" customWidth="1"/>
    <col min="1765" max="1765" width="14.5" bestFit="1" customWidth="1"/>
    <col min="1766" max="1771" width="1.625" bestFit="1" customWidth="1"/>
    <col min="1772" max="1772" width="13.375" bestFit="1" customWidth="1"/>
    <col min="1773" max="1778" width="1.625" bestFit="1" customWidth="1"/>
    <col min="1779" max="1779" width="12.625" bestFit="1" customWidth="1"/>
    <col min="1780" max="1785" width="1.625" bestFit="1" customWidth="1"/>
    <col min="1786" max="1786" width="11.625" bestFit="1" customWidth="1"/>
    <col min="1787" max="1792" width="1.625" bestFit="1" customWidth="1"/>
    <col min="1793" max="1793" width="12.625" bestFit="1" customWidth="1"/>
    <col min="1794" max="1799" width="1.625" bestFit="1" customWidth="1"/>
    <col min="1800" max="1800" width="13" bestFit="1" customWidth="1"/>
    <col min="1801" max="1806" width="1.625" bestFit="1" customWidth="1"/>
    <col min="1807" max="1807" width="12.625" bestFit="1" customWidth="1"/>
    <col min="1808" max="1813" width="1.625" bestFit="1" customWidth="1"/>
    <col min="1814" max="1814" width="14.125" bestFit="1" customWidth="1"/>
    <col min="1815" max="1820" width="1.625" bestFit="1" customWidth="1"/>
    <col min="1821" max="1821" width="13" bestFit="1" customWidth="1"/>
    <col min="1822" max="1827" width="1.625" bestFit="1" customWidth="1"/>
    <col min="1828" max="1828" width="13.375" bestFit="1" customWidth="1"/>
    <col min="1829" max="1834" width="1.625" bestFit="1" customWidth="1"/>
    <col min="1835" max="1835" width="14.875" bestFit="1" customWidth="1"/>
    <col min="1836" max="1841" width="1.625" bestFit="1" customWidth="1"/>
    <col min="1842" max="1842" width="13.625" bestFit="1" customWidth="1"/>
    <col min="1843" max="1848" width="1.625" bestFit="1" customWidth="1"/>
    <col min="1849" max="1849" width="13.875" bestFit="1" customWidth="1"/>
    <col min="1850" max="1855" width="1.625" bestFit="1" customWidth="1"/>
    <col min="1856" max="1856" width="13" bestFit="1" customWidth="1"/>
    <col min="1857" max="1862" width="1.625" bestFit="1" customWidth="1"/>
    <col min="1863" max="1863" width="13" bestFit="1" customWidth="1"/>
    <col min="1864" max="1869" width="1.625" bestFit="1" customWidth="1"/>
    <col min="1870" max="1870" width="13.375" bestFit="1" customWidth="1"/>
    <col min="1871" max="1876" width="1.625" bestFit="1" customWidth="1"/>
    <col min="1877" max="1877" width="12.625" bestFit="1" customWidth="1"/>
    <col min="1878" max="1883" width="1.625" bestFit="1" customWidth="1"/>
    <col min="1884" max="1884" width="13.125" bestFit="1" customWidth="1"/>
    <col min="1885" max="1890" width="1.625" bestFit="1" customWidth="1"/>
    <col min="1891" max="1891" width="13.625" bestFit="1" customWidth="1"/>
    <col min="1892" max="1897" width="1.625" bestFit="1" customWidth="1"/>
    <col min="1898" max="1898" width="12.625" bestFit="1" customWidth="1"/>
    <col min="1899" max="1904" width="1.625" bestFit="1" customWidth="1"/>
    <col min="1905" max="1905" width="13" bestFit="1" customWidth="1"/>
    <col min="1906" max="1911" width="1.625" bestFit="1" customWidth="1"/>
    <col min="1912" max="1912" width="12.5" bestFit="1" customWidth="1"/>
    <col min="1913" max="1918" width="1.625" bestFit="1" customWidth="1"/>
    <col min="1919" max="1919" width="13.875" bestFit="1" customWidth="1"/>
    <col min="1920" max="1925" width="1.625" bestFit="1" customWidth="1"/>
    <col min="1926" max="1926" width="13.5" bestFit="1" customWidth="1"/>
    <col min="1927" max="1932" width="1.625" bestFit="1" customWidth="1"/>
    <col min="1933" max="1933" width="10.5" bestFit="1" customWidth="1"/>
    <col min="1934" max="1939" width="1.625" bestFit="1" customWidth="1"/>
    <col min="1940" max="1940" width="11.875" bestFit="1" customWidth="1"/>
    <col min="1941" max="1946" width="1.625" bestFit="1" customWidth="1"/>
    <col min="1947" max="1947" width="12.625" bestFit="1" customWidth="1"/>
    <col min="1948" max="1953" width="1.625" bestFit="1" customWidth="1"/>
    <col min="1954" max="1954" width="13.125" bestFit="1" customWidth="1"/>
    <col min="1955" max="1960" width="1.625" bestFit="1" customWidth="1"/>
    <col min="1961" max="1961" width="11.875" bestFit="1" customWidth="1"/>
    <col min="1962" max="1967" width="1.625" bestFit="1" customWidth="1"/>
    <col min="1968" max="1968" width="13.875" bestFit="1" customWidth="1"/>
    <col min="1969" max="1974" width="1.625" bestFit="1" customWidth="1"/>
    <col min="1975" max="1975" width="11.625" bestFit="1" customWidth="1"/>
    <col min="1976" max="1981" width="1.625" bestFit="1" customWidth="1"/>
    <col min="1982" max="1982" width="12.875" bestFit="1" customWidth="1"/>
    <col min="1983" max="1988" width="1.625" bestFit="1" customWidth="1"/>
    <col min="1989" max="1989" width="13.625" bestFit="1" customWidth="1"/>
    <col min="1990" max="1995" width="1.625" bestFit="1" customWidth="1"/>
    <col min="1996" max="1996" width="13.5" bestFit="1" customWidth="1"/>
    <col min="1997" max="2002" width="1.625" bestFit="1" customWidth="1"/>
    <col min="2003" max="2003" width="14.5" bestFit="1" customWidth="1"/>
    <col min="2004" max="2009" width="1.625" bestFit="1" customWidth="1"/>
    <col min="2010" max="2010" width="12.875" bestFit="1" customWidth="1"/>
    <col min="2011" max="2016" width="1.625" bestFit="1" customWidth="1"/>
    <col min="2017" max="2017" width="11.5" bestFit="1" customWidth="1"/>
    <col min="2018" max="2023" width="1.625" bestFit="1" customWidth="1"/>
    <col min="2024" max="2024" width="13.5" bestFit="1" customWidth="1"/>
    <col min="2025" max="2030" width="1.625" bestFit="1" customWidth="1"/>
    <col min="2031" max="2031" width="13.5" bestFit="1" customWidth="1"/>
    <col min="2032" max="2037" width="1.625" bestFit="1" customWidth="1"/>
    <col min="2038" max="2038" width="12.625" bestFit="1" customWidth="1"/>
    <col min="2039" max="2044" width="1.625" bestFit="1" customWidth="1"/>
    <col min="2045" max="2045" width="12.375" bestFit="1" customWidth="1"/>
    <col min="2046" max="2051" width="1.625" bestFit="1" customWidth="1"/>
    <col min="2052" max="2052" width="13.875" bestFit="1" customWidth="1"/>
    <col min="2053" max="2058" width="1.625" bestFit="1" customWidth="1"/>
    <col min="2059" max="2059" width="14.125" bestFit="1" customWidth="1"/>
    <col min="2060" max="2065" width="1.625" bestFit="1" customWidth="1"/>
    <col min="2066" max="2066" width="14" bestFit="1" customWidth="1"/>
    <col min="2067" max="2072" width="1.625" bestFit="1" customWidth="1"/>
    <col min="2073" max="2073" width="13.625" bestFit="1" customWidth="1"/>
    <col min="2074" max="2079" width="1.625" bestFit="1" customWidth="1"/>
    <col min="2080" max="2080" width="13.5" bestFit="1" customWidth="1"/>
    <col min="2081" max="2086" width="1.625" bestFit="1" customWidth="1"/>
    <col min="2087" max="2087" width="13.125" bestFit="1" customWidth="1"/>
    <col min="2088" max="2093" width="1.625" bestFit="1" customWidth="1"/>
    <col min="2094" max="2094" width="14.125" bestFit="1" customWidth="1"/>
    <col min="2095" max="2100" width="1.625" bestFit="1" customWidth="1"/>
    <col min="2101" max="2101" width="12.5" bestFit="1" customWidth="1"/>
    <col min="2102" max="2107" width="1.625" bestFit="1" customWidth="1"/>
    <col min="2108" max="2108" width="13.375" bestFit="1" customWidth="1"/>
    <col min="2109" max="2114" width="1.625" bestFit="1" customWidth="1"/>
    <col min="2115" max="2115" width="13.625" bestFit="1" customWidth="1"/>
    <col min="2116" max="2121" width="1.625" bestFit="1" customWidth="1"/>
    <col min="2122" max="2122" width="12.125" bestFit="1" customWidth="1"/>
    <col min="2123" max="2128" width="1.625" bestFit="1" customWidth="1"/>
    <col min="2129" max="2129" width="12.625" bestFit="1" customWidth="1"/>
    <col min="2130" max="2135" width="1.625" bestFit="1" customWidth="1"/>
    <col min="2136" max="2136" width="12.375" bestFit="1" customWidth="1"/>
    <col min="2137" max="2142" width="1.625" bestFit="1" customWidth="1"/>
    <col min="2143" max="2143" width="14" bestFit="1" customWidth="1"/>
    <col min="2144" max="2149" width="1.625" bestFit="1" customWidth="1"/>
    <col min="2150" max="2150" width="12.875" bestFit="1" customWidth="1"/>
    <col min="2151" max="2156" width="1.625" bestFit="1" customWidth="1"/>
    <col min="2157" max="2157" width="13.625" bestFit="1" customWidth="1"/>
    <col min="2158" max="2163" width="1.625" bestFit="1" customWidth="1"/>
    <col min="2164" max="2164" width="14.875" bestFit="1" customWidth="1"/>
    <col min="2165" max="2170" width="1.625" bestFit="1" customWidth="1"/>
    <col min="2171" max="2171" width="12.875" bestFit="1" customWidth="1"/>
    <col min="2172" max="2177" width="1.625" bestFit="1" customWidth="1"/>
    <col min="2178" max="2178" width="13.125" bestFit="1" customWidth="1"/>
    <col min="2179" max="2184" width="1.625" bestFit="1" customWidth="1"/>
    <col min="2185" max="2185" width="13.125" bestFit="1" customWidth="1"/>
    <col min="2186" max="2191" width="1.625" bestFit="1" customWidth="1"/>
    <col min="2192" max="2192" width="13.375" bestFit="1" customWidth="1"/>
    <col min="2193" max="2198" width="1.625" bestFit="1" customWidth="1"/>
    <col min="2199" max="2199" width="14.5" bestFit="1" customWidth="1"/>
    <col min="2200" max="2205" width="1.625" bestFit="1" customWidth="1"/>
    <col min="2206" max="2206" width="12.875" bestFit="1" customWidth="1"/>
    <col min="2207" max="2212" width="1.625" bestFit="1" customWidth="1"/>
    <col min="2213" max="2213" width="13.875" bestFit="1" customWidth="1"/>
    <col min="2214" max="2219" width="1.625" bestFit="1" customWidth="1"/>
    <col min="2220" max="2220" width="13.375" bestFit="1" customWidth="1"/>
    <col min="2221" max="2226" width="1.625" bestFit="1" customWidth="1"/>
    <col min="2227" max="2227" width="12.5" bestFit="1" customWidth="1"/>
    <col min="2228" max="2233" width="1.625" bestFit="1" customWidth="1"/>
    <col min="2234" max="2234" width="13.625" bestFit="1" customWidth="1"/>
    <col min="2235" max="2240" width="1.625" bestFit="1" customWidth="1"/>
    <col min="2241" max="2241" width="14.375" bestFit="1" customWidth="1"/>
    <col min="2242" max="2247" width="1.625" bestFit="1" customWidth="1"/>
    <col min="2248" max="2248" width="12.625" bestFit="1" customWidth="1"/>
    <col min="2249" max="2254" width="1.625" bestFit="1" customWidth="1"/>
    <col min="2255" max="2255" width="13.5" bestFit="1" customWidth="1"/>
    <col min="2256" max="2261" width="1.625" bestFit="1" customWidth="1"/>
    <col min="2262" max="2262" width="13.125" bestFit="1" customWidth="1"/>
    <col min="2263" max="2268" width="1.625" bestFit="1" customWidth="1"/>
    <col min="2269" max="2269" width="13.375" bestFit="1" customWidth="1"/>
    <col min="2270" max="2275" width="1.625" bestFit="1" customWidth="1"/>
    <col min="2276" max="2276" width="13.375" bestFit="1" customWidth="1"/>
    <col min="2277" max="2282" width="1.625" bestFit="1" customWidth="1"/>
    <col min="2283" max="2283" width="11.875" bestFit="1" customWidth="1"/>
    <col min="2284" max="2289" width="1.625" bestFit="1" customWidth="1"/>
    <col min="2290" max="2290" width="12.875" bestFit="1" customWidth="1"/>
    <col min="2291" max="2296" width="1.625" bestFit="1" customWidth="1"/>
    <col min="2297" max="2297" width="13.875" bestFit="1" customWidth="1"/>
    <col min="2298" max="2303" width="1.625" bestFit="1" customWidth="1"/>
    <col min="2304" max="2304" width="12.875" bestFit="1" customWidth="1"/>
    <col min="2305" max="2310" width="1.625" bestFit="1" customWidth="1"/>
    <col min="2311" max="2311" width="12.625" bestFit="1" customWidth="1"/>
    <col min="2312" max="2317" width="1.625" bestFit="1" customWidth="1"/>
    <col min="2318" max="2318" width="14.625" bestFit="1" customWidth="1"/>
    <col min="2319" max="2324" width="1.625" bestFit="1" customWidth="1"/>
    <col min="2325" max="2325" width="13" bestFit="1" customWidth="1"/>
    <col min="2326" max="2331" width="1.625" bestFit="1" customWidth="1"/>
    <col min="2332" max="2332" width="12.5" bestFit="1" customWidth="1"/>
    <col min="2333" max="2338" width="1.625" bestFit="1" customWidth="1"/>
    <col min="2339" max="2339" width="12.875" bestFit="1" customWidth="1"/>
    <col min="2340" max="2345" width="1.625" bestFit="1" customWidth="1"/>
    <col min="2346" max="2346" width="13" bestFit="1" customWidth="1"/>
    <col min="2347" max="2352" width="1.625" bestFit="1" customWidth="1"/>
    <col min="2353" max="2353" width="13.375" bestFit="1" customWidth="1"/>
    <col min="2354" max="2359" width="1.625" bestFit="1" customWidth="1"/>
    <col min="2360" max="2360" width="12.875" bestFit="1" customWidth="1"/>
    <col min="2361" max="2366" width="1.625" bestFit="1" customWidth="1"/>
    <col min="2367" max="2367" width="12.875" bestFit="1" customWidth="1"/>
    <col min="2368" max="2373" width="1.625" bestFit="1" customWidth="1"/>
    <col min="2374" max="2374" width="14.5" bestFit="1" customWidth="1"/>
    <col min="2375" max="2380" width="1.625" bestFit="1" customWidth="1"/>
    <col min="2381" max="2381" width="14" bestFit="1" customWidth="1"/>
    <col min="2382" max="2387" width="1.625" bestFit="1" customWidth="1"/>
    <col min="2388" max="2388" width="13.625" bestFit="1" customWidth="1"/>
    <col min="2389" max="2394" width="1.625" bestFit="1" customWidth="1"/>
    <col min="2395" max="2395" width="13" bestFit="1" customWidth="1"/>
    <col min="2396" max="2401" width="1.625" bestFit="1" customWidth="1"/>
    <col min="2402" max="2402" width="14.375" bestFit="1" customWidth="1"/>
    <col min="2403" max="2408" width="1.625" bestFit="1" customWidth="1"/>
    <col min="2409" max="2409" width="12.625" bestFit="1" customWidth="1"/>
    <col min="2410" max="2415" width="1.625" bestFit="1" customWidth="1"/>
    <col min="2416" max="2416" width="12.125" bestFit="1" customWidth="1"/>
    <col min="2417" max="2422" width="1.625" bestFit="1" customWidth="1"/>
    <col min="2423" max="2423" width="11.5" bestFit="1" customWidth="1"/>
    <col min="2424" max="2429" width="1.625" bestFit="1" customWidth="1"/>
    <col min="2430" max="2430" width="14.125" bestFit="1" customWidth="1"/>
    <col min="2431" max="2436" width="1.625" bestFit="1" customWidth="1"/>
    <col min="2437" max="2437" width="11.5" bestFit="1" customWidth="1"/>
    <col min="2438" max="2443" width="1.625" bestFit="1" customWidth="1"/>
    <col min="2444" max="2444" width="13.125" bestFit="1" customWidth="1"/>
    <col min="2445" max="2450" width="1.625" bestFit="1" customWidth="1"/>
    <col min="2451" max="2451" width="14.625" bestFit="1" customWidth="1"/>
    <col min="2452" max="2457" width="1.625" bestFit="1" customWidth="1"/>
    <col min="2458" max="2458" width="12.5" bestFit="1" customWidth="1"/>
    <col min="2459" max="2464" width="1.625" bestFit="1" customWidth="1"/>
    <col min="2465" max="2465" width="12.625" bestFit="1" customWidth="1"/>
    <col min="2466" max="2471" width="1.625" bestFit="1" customWidth="1"/>
    <col min="2472" max="2472" width="12.5" bestFit="1" customWidth="1"/>
    <col min="2473" max="2478" width="1.625" bestFit="1" customWidth="1"/>
    <col min="2479" max="2479" width="14.625" bestFit="1" customWidth="1"/>
    <col min="2480" max="2485" width="1.625" bestFit="1" customWidth="1"/>
    <col min="2486" max="2486" width="12.625" bestFit="1" customWidth="1"/>
    <col min="2487" max="2492" width="1.625" bestFit="1" customWidth="1"/>
    <col min="2493" max="2493" width="12.875" bestFit="1" customWidth="1"/>
    <col min="2494" max="2499" width="1.625" bestFit="1" customWidth="1"/>
    <col min="2500" max="2500" width="11" bestFit="1" customWidth="1"/>
    <col min="2501" max="2506" width="1.625" bestFit="1" customWidth="1"/>
    <col min="2507" max="2507" width="14.5" bestFit="1" customWidth="1"/>
    <col min="2508" max="2513" width="1.625" bestFit="1" customWidth="1"/>
    <col min="2514" max="2514" width="12.5" bestFit="1" customWidth="1"/>
    <col min="2515" max="2520" width="1.625" bestFit="1" customWidth="1"/>
    <col min="2521" max="2521" width="13.125" bestFit="1" customWidth="1"/>
    <col min="2522" max="2527" width="1.625" bestFit="1" customWidth="1"/>
    <col min="2528" max="2528" width="13.5" bestFit="1" customWidth="1"/>
    <col min="2529" max="2534" width="1.625" bestFit="1" customWidth="1"/>
    <col min="2535" max="2535" width="12.5" bestFit="1" customWidth="1"/>
    <col min="2536" max="2541" width="1.625" bestFit="1" customWidth="1"/>
    <col min="2542" max="2542" width="14.375" bestFit="1" customWidth="1"/>
    <col min="2543" max="2548" width="1.625" bestFit="1" customWidth="1"/>
    <col min="2549" max="2549" width="13.5" bestFit="1" customWidth="1"/>
    <col min="2550" max="2555" width="1.625" bestFit="1" customWidth="1"/>
    <col min="2556" max="2556" width="13.125" bestFit="1" customWidth="1"/>
    <col min="2557" max="2562" width="1.625" bestFit="1" customWidth="1"/>
    <col min="2563" max="2563" width="14.5" bestFit="1" customWidth="1"/>
    <col min="2564" max="2569" width="1.625" bestFit="1" customWidth="1"/>
    <col min="2570" max="2570" width="11.5" bestFit="1" customWidth="1"/>
    <col min="2571" max="2576" width="1.625" bestFit="1" customWidth="1"/>
    <col min="2577" max="2577" width="12.625" bestFit="1" customWidth="1"/>
    <col min="2578" max="2583" width="1.625" bestFit="1" customWidth="1"/>
    <col min="2584" max="2584" width="14.5" bestFit="1" customWidth="1"/>
    <col min="2585" max="2590" width="1.625" bestFit="1" customWidth="1"/>
    <col min="2591" max="2591" width="11.625" bestFit="1" customWidth="1"/>
    <col min="2592" max="2597" width="1.625" bestFit="1" customWidth="1"/>
    <col min="2598" max="2598" width="13.375" bestFit="1" customWidth="1"/>
    <col min="2599" max="2604" width="1.625" bestFit="1" customWidth="1"/>
    <col min="2605" max="2605" width="14.375" bestFit="1" customWidth="1"/>
    <col min="2606" max="2611" width="1.625" bestFit="1" customWidth="1"/>
    <col min="2612" max="2612" width="12.875" bestFit="1" customWidth="1"/>
    <col min="2613" max="2618" width="1.625" bestFit="1" customWidth="1"/>
    <col min="2619" max="2619" width="13" bestFit="1" customWidth="1"/>
    <col min="2620" max="2625" width="1.625" bestFit="1" customWidth="1"/>
    <col min="2626" max="2626" width="13.5" bestFit="1" customWidth="1"/>
    <col min="2627" max="2632" width="1.625" bestFit="1" customWidth="1"/>
    <col min="2633" max="2633" width="15" bestFit="1" customWidth="1"/>
    <col min="2634" max="2639" width="1.625" bestFit="1" customWidth="1"/>
    <col min="2640" max="2640" width="13.875" bestFit="1" customWidth="1"/>
    <col min="2641" max="2646" width="1.625" bestFit="1" customWidth="1"/>
    <col min="2647" max="2647" width="13.375" bestFit="1" customWidth="1"/>
    <col min="2648" max="2653" width="1.625" bestFit="1" customWidth="1"/>
    <col min="2654" max="2654" width="12.625" bestFit="1" customWidth="1"/>
    <col min="2655" max="2660" width="1.625" bestFit="1" customWidth="1"/>
    <col min="2661" max="2661" width="14.375" bestFit="1" customWidth="1"/>
    <col min="2662" max="2667" width="1.625" bestFit="1" customWidth="1"/>
    <col min="2668" max="2668" width="12.5" bestFit="1" customWidth="1"/>
    <col min="2669" max="2674" width="1.625" bestFit="1" customWidth="1"/>
    <col min="2675" max="2675" width="13.125" bestFit="1" customWidth="1"/>
    <col min="2676" max="2681" width="1.625" bestFit="1" customWidth="1"/>
    <col min="2682" max="2682" width="12.875" bestFit="1" customWidth="1"/>
    <col min="2683" max="2688" width="1.625" bestFit="1" customWidth="1"/>
    <col min="2689" max="2689" width="12.875" bestFit="1" customWidth="1"/>
    <col min="2690" max="2695" width="1.625" bestFit="1" customWidth="1"/>
    <col min="2696" max="2696" width="13.375" bestFit="1" customWidth="1"/>
    <col min="2697" max="2702" width="1.625" bestFit="1" customWidth="1"/>
    <col min="2703" max="2703" width="12" bestFit="1" customWidth="1"/>
    <col min="2704" max="2709" width="1.625" bestFit="1" customWidth="1"/>
    <col min="2710" max="2710" width="12.875" bestFit="1" customWidth="1"/>
    <col min="2711" max="2716" width="1.625" bestFit="1" customWidth="1"/>
    <col min="2717" max="2717" width="13.625" bestFit="1" customWidth="1"/>
    <col min="2718" max="2723" width="1.625" bestFit="1" customWidth="1"/>
    <col min="2724" max="2724" width="13.125" bestFit="1" customWidth="1"/>
    <col min="2725" max="2730" width="1.625" bestFit="1" customWidth="1"/>
    <col min="2731" max="2731" width="11.125" bestFit="1" customWidth="1"/>
    <col min="2732" max="2737" width="1.625" bestFit="1" customWidth="1"/>
    <col min="2738" max="2738" width="13" bestFit="1" customWidth="1"/>
    <col min="2739" max="2744" width="1.625" bestFit="1" customWidth="1"/>
    <col min="2745" max="2745" width="12.625" bestFit="1" customWidth="1"/>
    <col min="2746" max="2751" width="1.625" bestFit="1" customWidth="1"/>
    <col min="2752" max="2752" width="11.875" bestFit="1" customWidth="1"/>
    <col min="2753" max="2758" width="1.625" bestFit="1" customWidth="1"/>
    <col min="2759" max="2759" width="13.5" bestFit="1" customWidth="1"/>
    <col min="2760" max="2765" width="1.625" bestFit="1" customWidth="1"/>
    <col min="2766" max="2766" width="12.875" bestFit="1" customWidth="1"/>
    <col min="2767" max="2772" width="1.625" bestFit="1" customWidth="1"/>
    <col min="2773" max="2773" width="12" bestFit="1" customWidth="1"/>
    <col min="2774" max="2779" width="1.625" bestFit="1" customWidth="1"/>
    <col min="2780" max="2780" width="11.5" bestFit="1" customWidth="1"/>
    <col min="2781" max="2786" width="1.625" bestFit="1" customWidth="1"/>
    <col min="2787" max="2787" width="12.875" bestFit="1" customWidth="1"/>
    <col min="2788" max="2793" width="1.625" bestFit="1" customWidth="1"/>
    <col min="2794" max="2794" width="14.875" bestFit="1" customWidth="1"/>
    <col min="2795" max="2800" width="1.625" bestFit="1" customWidth="1"/>
    <col min="2801" max="2801" width="13" bestFit="1" customWidth="1"/>
    <col min="2802" max="2807" width="1.625" bestFit="1" customWidth="1"/>
    <col min="2808" max="2808" width="12.625" bestFit="1" customWidth="1"/>
    <col min="2809" max="2814" width="1.625" bestFit="1" customWidth="1"/>
    <col min="2815" max="2815" width="13.125" bestFit="1" customWidth="1"/>
    <col min="2816" max="2821" width="1.625" bestFit="1" customWidth="1"/>
    <col min="2822" max="2822" width="12.875" bestFit="1" customWidth="1"/>
    <col min="2823" max="2828" width="1.625" bestFit="1" customWidth="1"/>
    <col min="2829" max="2829" width="13.5" bestFit="1" customWidth="1"/>
    <col min="2830" max="2835" width="1.625" bestFit="1" customWidth="1"/>
    <col min="2836" max="2836" width="12.625" bestFit="1" customWidth="1"/>
    <col min="2837" max="2842" width="1.625" bestFit="1" customWidth="1"/>
    <col min="2843" max="2843" width="13.625" bestFit="1" customWidth="1"/>
    <col min="2844" max="2849" width="1.625" bestFit="1" customWidth="1"/>
    <col min="2850" max="2850" width="12" bestFit="1" customWidth="1"/>
    <col min="2851" max="2856" width="1.625" bestFit="1" customWidth="1"/>
    <col min="2857" max="2857" width="12.625" bestFit="1" customWidth="1"/>
    <col min="2858" max="2863" width="1.625" bestFit="1" customWidth="1"/>
    <col min="2864" max="2864" width="11.875" bestFit="1" customWidth="1"/>
    <col min="2865" max="2870" width="1.625" bestFit="1" customWidth="1"/>
    <col min="2871" max="2871" width="14" bestFit="1" customWidth="1"/>
    <col min="2872" max="2877" width="1.625" bestFit="1" customWidth="1"/>
    <col min="2878" max="2878" width="12.625" bestFit="1" customWidth="1"/>
    <col min="2879" max="2884" width="1.625" bestFit="1" customWidth="1"/>
    <col min="2885" max="2885" width="12.625" bestFit="1" customWidth="1"/>
    <col min="2886" max="2891" width="1.625" bestFit="1" customWidth="1"/>
    <col min="2892" max="2892" width="13.125" bestFit="1" customWidth="1"/>
    <col min="2893" max="2898" width="1.625" bestFit="1" customWidth="1"/>
    <col min="2899" max="2899" width="12.875" bestFit="1" customWidth="1"/>
    <col min="2900" max="2905" width="1.625" bestFit="1" customWidth="1"/>
    <col min="2906" max="2906" width="12.875" bestFit="1" customWidth="1"/>
    <col min="2907" max="2912" width="1.625" bestFit="1" customWidth="1"/>
    <col min="2913" max="2913" width="13.375" bestFit="1" customWidth="1"/>
    <col min="2914" max="2919" width="1.625" bestFit="1" customWidth="1"/>
    <col min="2920" max="2920" width="12.375" bestFit="1" customWidth="1"/>
    <col min="2921" max="2926" width="1.625" bestFit="1" customWidth="1"/>
    <col min="2927" max="2927" width="13.5" bestFit="1" customWidth="1"/>
    <col min="2928" max="2933" width="1.625" bestFit="1" customWidth="1"/>
    <col min="2934" max="2934" width="14.375" bestFit="1" customWidth="1"/>
    <col min="2935" max="2940" width="1.625" bestFit="1" customWidth="1"/>
    <col min="2941" max="2941" width="12" bestFit="1" customWidth="1"/>
    <col min="2942" max="2947" width="1.625" bestFit="1" customWidth="1"/>
    <col min="2948" max="2948" width="12.5" bestFit="1" customWidth="1"/>
    <col min="2949" max="2954" width="1.625" bestFit="1" customWidth="1"/>
    <col min="2955" max="2955" width="13.5" bestFit="1" customWidth="1"/>
    <col min="2956" max="2961" width="1.625" bestFit="1" customWidth="1"/>
    <col min="2962" max="2962" width="15" bestFit="1" customWidth="1"/>
    <col min="2963" max="2968" width="1.625" bestFit="1" customWidth="1"/>
    <col min="2969" max="2969" width="12" bestFit="1" customWidth="1"/>
    <col min="2970" max="2975" width="1.625" bestFit="1" customWidth="1"/>
    <col min="2976" max="2976" width="13.125" bestFit="1" customWidth="1"/>
    <col min="2977" max="2982" width="1.625" bestFit="1" customWidth="1"/>
    <col min="2983" max="2983" width="13" bestFit="1" customWidth="1"/>
    <col min="2984" max="2989" width="1.625" bestFit="1" customWidth="1"/>
    <col min="2990" max="2990" width="13" bestFit="1" customWidth="1"/>
    <col min="2991" max="2996" width="1.625" bestFit="1" customWidth="1"/>
    <col min="2997" max="2997" width="13.125" bestFit="1" customWidth="1"/>
    <col min="2998" max="3003" width="1.625" bestFit="1" customWidth="1"/>
    <col min="3004" max="3004" width="14" bestFit="1" customWidth="1"/>
    <col min="3005" max="3010" width="1.625" bestFit="1" customWidth="1"/>
    <col min="3011" max="3011" width="12.5" bestFit="1" customWidth="1"/>
    <col min="3012" max="3017" width="1.625" bestFit="1" customWidth="1"/>
    <col min="3018" max="3018" width="14" bestFit="1" customWidth="1"/>
    <col min="3019" max="3024" width="1.625" bestFit="1" customWidth="1"/>
    <col min="3025" max="3025" width="12.375" bestFit="1" customWidth="1"/>
    <col min="3026" max="3031" width="1.625" bestFit="1" customWidth="1"/>
    <col min="3032" max="3032" width="14" bestFit="1" customWidth="1"/>
    <col min="3033" max="3038" width="1.625" bestFit="1" customWidth="1"/>
    <col min="3039" max="3039" width="13.875" bestFit="1" customWidth="1"/>
    <col min="3040" max="3045" width="1.625" bestFit="1" customWidth="1"/>
    <col min="3046" max="3046" width="12.875" bestFit="1" customWidth="1"/>
    <col min="3047" max="3052" width="1.625" bestFit="1" customWidth="1"/>
    <col min="3053" max="3053" width="13.875" bestFit="1" customWidth="1"/>
    <col min="3054" max="3059" width="1.625" bestFit="1" customWidth="1"/>
    <col min="3060" max="3060" width="13.625" bestFit="1" customWidth="1"/>
    <col min="3061" max="3066" width="1.625" bestFit="1" customWidth="1"/>
    <col min="3067" max="3067" width="14.5" bestFit="1" customWidth="1"/>
    <col min="3068" max="3073" width="1.625" bestFit="1" customWidth="1"/>
    <col min="3074" max="3074" width="14.125" bestFit="1" customWidth="1"/>
    <col min="3075" max="3080" width="1.625" bestFit="1" customWidth="1"/>
    <col min="3081" max="3081" width="12.125" bestFit="1" customWidth="1"/>
    <col min="3082" max="3087" width="1.625" bestFit="1" customWidth="1"/>
    <col min="3088" max="3088" width="12.125" bestFit="1" customWidth="1"/>
    <col min="3089" max="3094" width="1.625" bestFit="1" customWidth="1"/>
    <col min="3095" max="3095" width="12.125" bestFit="1" customWidth="1"/>
    <col min="3096" max="3101" width="1.625" bestFit="1" customWidth="1"/>
    <col min="3102" max="3102" width="12.625" bestFit="1" customWidth="1"/>
    <col min="3103" max="3108" width="1.625" bestFit="1" customWidth="1"/>
    <col min="3109" max="3109" width="12.625" bestFit="1" customWidth="1"/>
    <col min="3110" max="3115" width="1.625" bestFit="1" customWidth="1"/>
    <col min="3116" max="3116" width="12.875" bestFit="1" customWidth="1"/>
    <col min="3117" max="3122" width="1.625" bestFit="1" customWidth="1"/>
    <col min="3123" max="3123" width="12.875" bestFit="1" customWidth="1"/>
    <col min="3124" max="3129" width="1.625" bestFit="1" customWidth="1"/>
    <col min="3130" max="3130" width="12.375" bestFit="1" customWidth="1"/>
    <col min="3131" max="3136" width="1.625" bestFit="1" customWidth="1"/>
    <col min="3137" max="3137" width="13.5" bestFit="1" customWidth="1"/>
    <col min="3138" max="3143" width="1.625" bestFit="1" customWidth="1"/>
    <col min="3144" max="3144" width="12.875" bestFit="1" customWidth="1"/>
    <col min="3145" max="3150" width="1.625" bestFit="1" customWidth="1"/>
    <col min="3151" max="3151" width="13.625" bestFit="1" customWidth="1"/>
    <col min="3152" max="3157" width="1.625" bestFit="1" customWidth="1"/>
    <col min="3158" max="3158" width="14" bestFit="1" customWidth="1"/>
    <col min="3159" max="3164" width="1.625" bestFit="1" customWidth="1"/>
    <col min="3165" max="3165" width="13" bestFit="1" customWidth="1"/>
    <col min="3166" max="3171" width="1.625" bestFit="1" customWidth="1"/>
    <col min="3172" max="3172" width="13" bestFit="1" customWidth="1"/>
    <col min="3173" max="3178" width="1.625" bestFit="1" customWidth="1"/>
    <col min="3179" max="3179" width="12.625" bestFit="1" customWidth="1"/>
    <col min="3180" max="3185" width="1.625" bestFit="1" customWidth="1"/>
    <col min="3186" max="3186" width="13" bestFit="1" customWidth="1"/>
    <col min="3187" max="3192" width="1.625" bestFit="1" customWidth="1"/>
    <col min="3193" max="3193" width="13.875" bestFit="1" customWidth="1"/>
    <col min="3194" max="3199" width="1.625" bestFit="1" customWidth="1"/>
    <col min="3200" max="3200" width="13.375" bestFit="1" customWidth="1"/>
    <col min="3201" max="3206" width="1.625" bestFit="1" customWidth="1"/>
    <col min="3207" max="3207" width="13.375" bestFit="1" customWidth="1"/>
    <col min="3208" max="3213" width="1.625" bestFit="1" customWidth="1"/>
    <col min="3214" max="3214" width="14.375" bestFit="1" customWidth="1"/>
    <col min="3215" max="3220" width="1.625" bestFit="1" customWidth="1"/>
    <col min="3221" max="3221" width="13" bestFit="1" customWidth="1"/>
    <col min="3222" max="3227" width="1.625" bestFit="1" customWidth="1"/>
    <col min="3228" max="3228" width="14.125" bestFit="1" customWidth="1"/>
    <col min="3229" max="3234" width="1.625" bestFit="1" customWidth="1"/>
    <col min="3235" max="3235" width="14" bestFit="1" customWidth="1"/>
    <col min="3236" max="3241" width="1.625" bestFit="1" customWidth="1"/>
    <col min="3242" max="3242" width="12.625" bestFit="1" customWidth="1"/>
    <col min="3243" max="3248" width="1.625" bestFit="1" customWidth="1"/>
    <col min="3249" max="3249" width="14.5" bestFit="1" customWidth="1"/>
    <col min="3250" max="3255" width="1.625" bestFit="1" customWidth="1"/>
    <col min="3256" max="3256" width="14" bestFit="1" customWidth="1"/>
    <col min="3257" max="3262" width="1.625" bestFit="1" customWidth="1"/>
    <col min="3263" max="3263" width="14.375" bestFit="1" customWidth="1"/>
    <col min="3264" max="3269" width="1.625" bestFit="1" customWidth="1"/>
    <col min="3270" max="3270" width="12.875" bestFit="1" customWidth="1"/>
    <col min="3271" max="3276" width="1.625" bestFit="1" customWidth="1"/>
    <col min="3277" max="3277" width="13" bestFit="1" customWidth="1"/>
    <col min="3278" max="3283" width="1.625" bestFit="1" customWidth="1"/>
    <col min="3284" max="3284" width="13.5" bestFit="1" customWidth="1"/>
    <col min="3285" max="3290" width="1.625" bestFit="1" customWidth="1"/>
    <col min="3291" max="3291" width="14" bestFit="1" customWidth="1"/>
    <col min="3292" max="3297" width="1.625" bestFit="1" customWidth="1"/>
    <col min="3298" max="3298" width="14.125" bestFit="1" customWidth="1"/>
    <col min="3299" max="3304" width="1.625" bestFit="1" customWidth="1"/>
    <col min="3305" max="3305" width="11.625" bestFit="1" customWidth="1"/>
    <col min="3306" max="3311" width="1.625" bestFit="1" customWidth="1"/>
    <col min="3312" max="3312" width="13.5" bestFit="1" customWidth="1"/>
    <col min="3313" max="3318" width="1.625" bestFit="1" customWidth="1"/>
    <col min="3319" max="3319" width="12.5" bestFit="1" customWidth="1"/>
    <col min="3320" max="3325" width="1.625" bestFit="1" customWidth="1"/>
    <col min="3326" max="3326" width="12.5" bestFit="1" customWidth="1"/>
    <col min="3327" max="3332" width="1.625" bestFit="1" customWidth="1"/>
    <col min="3333" max="3333" width="12.875" bestFit="1" customWidth="1"/>
    <col min="3334" max="3339" width="1.625" bestFit="1" customWidth="1"/>
    <col min="3340" max="3340" width="11.5" bestFit="1" customWidth="1"/>
    <col min="3341" max="3346" width="1.625" bestFit="1" customWidth="1"/>
    <col min="3347" max="3347" width="14.125" bestFit="1" customWidth="1"/>
    <col min="3348" max="3353" width="1.625" bestFit="1" customWidth="1"/>
    <col min="3354" max="3354" width="12" bestFit="1" customWidth="1"/>
    <col min="3355" max="3360" width="1.625" bestFit="1" customWidth="1"/>
    <col min="3361" max="3361" width="13.875" bestFit="1" customWidth="1"/>
    <col min="3362" max="3367" width="1.625" bestFit="1" customWidth="1"/>
    <col min="3368" max="3368" width="12.5" bestFit="1" customWidth="1"/>
    <col min="3369" max="3374" width="1.625" bestFit="1" customWidth="1"/>
    <col min="3375" max="3375" width="13.125" bestFit="1" customWidth="1"/>
    <col min="3376" max="3381" width="1.625" bestFit="1" customWidth="1"/>
    <col min="3382" max="3382" width="14.375" bestFit="1" customWidth="1"/>
    <col min="3383" max="3388" width="1.625" bestFit="1" customWidth="1"/>
    <col min="3389" max="3389" width="14.5" bestFit="1" customWidth="1"/>
    <col min="3390" max="3395" width="1.625" bestFit="1" customWidth="1"/>
    <col min="3396" max="3396" width="12" bestFit="1" customWidth="1"/>
    <col min="3397" max="3402" width="1.625" bestFit="1" customWidth="1"/>
    <col min="3403" max="3403" width="14" bestFit="1" customWidth="1"/>
    <col min="3404" max="3409" width="1.625" bestFit="1" customWidth="1"/>
    <col min="3410" max="3410" width="12.625" bestFit="1" customWidth="1"/>
    <col min="3411" max="3416" width="1.625" bestFit="1" customWidth="1"/>
    <col min="3417" max="3417" width="13" bestFit="1" customWidth="1"/>
    <col min="3418" max="3423" width="1.625" bestFit="1" customWidth="1"/>
    <col min="3424" max="3424" width="12.875" bestFit="1" customWidth="1"/>
    <col min="3425" max="3430" width="1.625" bestFit="1" customWidth="1"/>
    <col min="3431" max="3431" width="12.5" bestFit="1" customWidth="1"/>
    <col min="3432" max="3437" width="1.625" bestFit="1" customWidth="1"/>
    <col min="3438" max="3438" width="12.5" bestFit="1" customWidth="1"/>
    <col min="3439" max="3444" width="1.625" bestFit="1" customWidth="1"/>
    <col min="3445" max="3445" width="12.5" bestFit="1" customWidth="1"/>
    <col min="3446" max="3451" width="1.625" bestFit="1" customWidth="1"/>
    <col min="3452" max="3452" width="13" bestFit="1" customWidth="1"/>
    <col min="3453" max="3458" width="1.625" bestFit="1" customWidth="1"/>
    <col min="3459" max="3459" width="14.625" bestFit="1" customWidth="1"/>
    <col min="3460" max="3465" width="1.625" bestFit="1" customWidth="1"/>
    <col min="3466" max="3466" width="11.625" bestFit="1" customWidth="1"/>
    <col min="3467" max="3472" width="1.625" bestFit="1" customWidth="1"/>
    <col min="3473" max="3473" width="14.375" bestFit="1" customWidth="1"/>
    <col min="3474" max="3479" width="1.625" bestFit="1" customWidth="1"/>
    <col min="3480" max="3480" width="13.625" bestFit="1" customWidth="1"/>
    <col min="3481" max="3486" width="1.625" bestFit="1" customWidth="1"/>
    <col min="3487" max="3487" width="13.5" bestFit="1" customWidth="1"/>
    <col min="3488" max="3493" width="1.625" bestFit="1" customWidth="1"/>
    <col min="3494" max="3494" width="13.875" bestFit="1" customWidth="1"/>
    <col min="3495" max="3499" width="1.625" bestFit="1" customWidth="1"/>
    <col min="3500" max="3500" width="2.5" bestFit="1" customWidth="1"/>
  </cols>
  <sheetData>
    <row r="1" spans="1:3500">
      <c r="A1" t="s">
        <v>1012</v>
      </c>
      <c r="B1" t="s">
        <v>1013</v>
      </c>
      <c r="C1" t="s">
        <v>1013</v>
      </c>
      <c r="D1" t="s">
        <v>1013</v>
      </c>
      <c r="E1" t="s">
        <v>1013</v>
      </c>
      <c r="F1" t="s">
        <v>1013</v>
      </c>
      <c r="G1" t="s">
        <v>1013</v>
      </c>
      <c r="H1" t="s">
        <v>1014</v>
      </c>
      <c r="I1" t="s">
        <v>1013</v>
      </c>
      <c r="J1" t="s">
        <v>1013</v>
      </c>
      <c r="K1" t="s">
        <v>1013</v>
      </c>
      <c r="L1" t="s">
        <v>1013</v>
      </c>
      <c r="M1" t="s">
        <v>1013</v>
      </c>
      <c r="N1" t="s">
        <v>1013</v>
      </c>
      <c r="O1" t="s">
        <v>1015</v>
      </c>
      <c r="P1" t="s">
        <v>1013</v>
      </c>
      <c r="Q1" t="s">
        <v>1013</v>
      </c>
      <c r="R1" t="s">
        <v>1013</v>
      </c>
      <c r="S1" t="s">
        <v>1013</v>
      </c>
      <c r="T1" t="s">
        <v>1013</v>
      </c>
      <c r="U1" t="s">
        <v>1013</v>
      </c>
      <c r="V1" t="s">
        <v>1016</v>
      </c>
      <c r="W1" t="s">
        <v>1013</v>
      </c>
      <c r="X1" t="s">
        <v>1013</v>
      </c>
      <c r="Y1" t="s">
        <v>1013</v>
      </c>
      <c r="Z1" t="s">
        <v>1013</v>
      </c>
      <c r="AA1" t="s">
        <v>1013</v>
      </c>
      <c r="AB1" t="s">
        <v>1013</v>
      </c>
      <c r="AC1" t="s">
        <v>1017</v>
      </c>
      <c r="AD1" t="s">
        <v>1013</v>
      </c>
      <c r="AE1" t="s">
        <v>1013</v>
      </c>
      <c r="AF1" t="s">
        <v>1013</v>
      </c>
      <c r="AG1" t="s">
        <v>1013</v>
      </c>
      <c r="AH1" t="s">
        <v>1013</v>
      </c>
      <c r="AI1" t="s">
        <v>1013</v>
      </c>
      <c r="AJ1" t="s">
        <v>1018</v>
      </c>
      <c r="AK1" t="s">
        <v>1013</v>
      </c>
      <c r="AL1" t="s">
        <v>1013</v>
      </c>
      <c r="AM1" t="s">
        <v>1013</v>
      </c>
      <c r="AN1" t="s">
        <v>1013</v>
      </c>
      <c r="AO1" t="s">
        <v>1013</v>
      </c>
      <c r="AP1" t="s">
        <v>1013</v>
      </c>
      <c r="AQ1" t="s">
        <v>1019</v>
      </c>
      <c r="AR1" t="s">
        <v>1013</v>
      </c>
      <c r="AS1" t="s">
        <v>1013</v>
      </c>
      <c r="AT1" t="s">
        <v>1013</v>
      </c>
      <c r="AU1" t="s">
        <v>1013</v>
      </c>
      <c r="AV1" t="s">
        <v>1013</v>
      </c>
      <c r="AW1" t="s">
        <v>1013</v>
      </c>
      <c r="AX1" t="s">
        <v>1020</v>
      </c>
      <c r="AY1" t="s">
        <v>1013</v>
      </c>
      <c r="AZ1" t="s">
        <v>1013</v>
      </c>
      <c r="BA1" t="s">
        <v>1013</v>
      </c>
      <c r="BB1" t="s">
        <v>1013</v>
      </c>
      <c r="BC1" t="s">
        <v>1013</v>
      </c>
      <c r="BD1" t="s">
        <v>1013</v>
      </c>
      <c r="BE1" t="s">
        <v>1021</v>
      </c>
      <c r="BF1" t="s">
        <v>1013</v>
      </c>
      <c r="BG1" t="s">
        <v>1013</v>
      </c>
      <c r="BH1" t="s">
        <v>1013</v>
      </c>
      <c r="BI1" t="s">
        <v>1013</v>
      </c>
      <c r="BJ1" t="s">
        <v>1013</v>
      </c>
      <c r="BK1" t="s">
        <v>1013</v>
      </c>
      <c r="BL1" t="s">
        <v>1022</v>
      </c>
      <c r="BM1" t="s">
        <v>1013</v>
      </c>
      <c r="BN1" t="s">
        <v>1013</v>
      </c>
      <c r="BO1" t="s">
        <v>1013</v>
      </c>
      <c r="BP1" t="s">
        <v>1013</v>
      </c>
      <c r="BQ1" t="s">
        <v>1013</v>
      </c>
      <c r="BR1" t="s">
        <v>1013</v>
      </c>
      <c r="BS1" t="s">
        <v>1023</v>
      </c>
      <c r="BT1" t="s">
        <v>1013</v>
      </c>
      <c r="BU1" t="s">
        <v>1013</v>
      </c>
      <c r="BV1" t="s">
        <v>1013</v>
      </c>
      <c r="BW1" t="s">
        <v>1013</v>
      </c>
      <c r="BX1" t="s">
        <v>1013</v>
      </c>
      <c r="BY1" t="s">
        <v>1013</v>
      </c>
      <c r="BZ1" t="s">
        <v>1024</v>
      </c>
      <c r="CA1" t="s">
        <v>1013</v>
      </c>
      <c r="CB1" t="s">
        <v>1013</v>
      </c>
      <c r="CC1" t="s">
        <v>1013</v>
      </c>
      <c r="CD1" t="s">
        <v>1013</v>
      </c>
      <c r="CE1" t="s">
        <v>1013</v>
      </c>
      <c r="CF1" t="s">
        <v>1013</v>
      </c>
      <c r="CG1" t="s">
        <v>1025</v>
      </c>
      <c r="CH1" t="s">
        <v>1013</v>
      </c>
      <c r="CI1" t="s">
        <v>1013</v>
      </c>
      <c r="CJ1" t="s">
        <v>1013</v>
      </c>
      <c r="CK1" t="s">
        <v>1013</v>
      </c>
      <c r="CL1" t="s">
        <v>1013</v>
      </c>
      <c r="CM1" t="s">
        <v>1013</v>
      </c>
      <c r="CN1" t="s">
        <v>1026</v>
      </c>
      <c r="CO1" t="s">
        <v>1013</v>
      </c>
      <c r="CP1" t="s">
        <v>1013</v>
      </c>
      <c r="CQ1" t="s">
        <v>1013</v>
      </c>
      <c r="CR1" t="s">
        <v>1013</v>
      </c>
      <c r="CS1" t="s">
        <v>1013</v>
      </c>
      <c r="CT1" t="s">
        <v>1013</v>
      </c>
      <c r="CU1" t="s">
        <v>1027</v>
      </c>
      <c r="CV1" t="s">
        <v>1013</v>
      </c>
      <c r="CW1" t="s">
        <v>1013</v>
      </c>
      <c r="CX1" t="s">
        <v>1013</v>
      </c>
      <c r="CY1" t="s">
        <v>1013</v>
      </c>
      <c r="CZ1" t="s">
        <v>1013</v>
      </c>
      <c r="DA1" t="s">
        <v>1013</v>
      </c>
      <c r="DB1" t="s">
        <v>1028</v>
      </c>
      <c r="DC1" t="s">
        <v>1013</v>
      </c>
      <c r="DD1" t="s">
        <v>1013</v>
      </c>
      <c r="DE1" t="s">
        <v>1013</v>
      </c>
      <c r="DF1" t="s">
        <v>1013</v>
      </c>
      <c r="DG1" t="s">
        <v>1013</v>
      </c>
      <c r="DH1" t="s">
        <v>1013</v>
      </c>
      <c r="DI1" t="s">
        <v>1029</v>
      </c>
      <c r="DJ1" t="s">
        <v>1013</v>
      </c>
      <c r="DK1" t="s">
        <v>1013</v>
      </c>
      <c r="DL1" t="s">
        <v>1013</v>
      </c>
      <c r="DM1" t="s">
        <v>1013</v>
      </c>
      <c r="DN1" t="s">
        <v>1013</v>
      </c>
      <c r="DO1" t="s">
        <v>1013</v>
      </c>
      <c r="DP1" t="s">
        <v>1030</v>
      </c>
      <c r="DQ1" t="s">
        <v>1013</v>
      </c>
      <c r="DR1" t="s">
        <v>1013</v>
      </c>
      <c r="DS1" t="s">
        <v>1013</v>
      </c>
      <c r="DT1" t="s">
        <v>1013</v>
      </c>
      <c r="DU1" t="s">
        <v>1013</v>
      </c>
      <c r="DV1" t="s">
        <v>1013</v>
      </c>
      <c r="DW1" t="s">
        <v>1031</v>
      </c>
      <c r="DX1" t="s">
        <v>1013</v>
      </c>
      <c r="DY1" t="s">
        <v>1013</v>
      </c>
      <c r="DZ1" t="s">
        <v>1013</v>
      </c>
      <c r="EA1" t="s">
        <v>1013</v>
      </c>
      <c r="EB1" t="s">
        <v>1013</v>
      </c>
      <c r="EC1" t="s">
        <v>1013</v>
      </c>
      <c r="ED1" t="s">
        <v>1032</v>
      </c>
      <c r="EE1" t="s">
        <v>1013</v>
      </c>
      <c r="EF1" t="s">
        <v>1013</v>
      </c>
      <c r="EG1" t="s">
        <v>1013</v>
      </c>
      <c r="EH1" t="s">
        <v>1013</v>
      </c>
      <c r="EI1" t="s">
        <v>1013</v>
      </c>
      <c r="EJ1" t="s">
        <v>1013</v>
      </c>
      <c r="EK1" t="s">
        <v>1033</v>
      </c>
      <c r="EL1" t="s">
        <v>1013</v>
      </c>
      <c r="EM1" t="s">
        <v>1013</v>
      </c>
      <c r="EN1" t="s">
        <v>1013</v>
      </c>
      <c r="EO1" t="s">
        <v>1013</v>
      </c>
      <c r="EP1" t="s">
        <v>1013</v>
      </c>
      <c r="EQ1" t="s">
        <v>1013</v>
      </c>
      <c r="ER1" t="s">
        <v>1034</v>
      </c>
      <c r="ES1" t="s">
        <v>1013</v>
      </c>
      <c r="ET1" t="s">
        <v>1013</v>
      </c>
      <c r="EU1" t="s">
        <v>1013</v>
      </c>
      <c r="EV1" t="s">
        <v>1013</v>
      </c>
      <c r="EW1" t="s">
        <v>1013</v>
      </c>
      <c r="EX1" t="s">
        <v>1013</v>
      </c>
      <c r="EY1" t="s">
        <v>1035</v>
      </c>
      <c r="EZ1" t="s">
        <v>1013</v>
      </c>
      <c r="FA1" t="s">
        <v>1013</v>
      </c>
      <c r="FB1" t="s">
        <v>1013</v>
      </c>
      <c r="FC1" t="s">
        <v>1013</v>
      </c>
      <c r="FD1" t="s">
        <v>1013</v>
      </c>
      <c r="FE1" t="s">
        <v>1013</v>
      </c>
      <c r="FF1" t="s">
        <v>1036</v>
      </c>
      <c r="FG1" t="s">
        <v>1013</v>
      </c>
      <c r="FH1" t="s">
        <v>1013</v>
      </c>
      <c r="FI1" t="s">
        <v>1013</v>
      </c>
      <c r="FJ1" t="s">
        <v>1013</v>
      </c>
      <c r="FK1" t="s">
        <v>1013</v>
      </c>
      <c r="FL1" t="s">
        <v>1013</v>
      </c>
      <c r="FM1" t="s">
        <v>1037</v>
      </c>
      <c r="FN1" t="s">
        <v>1013</v>
      </c>
      <c r="FO1" t="s">
        <v>1013</v>
      </c>
      <c r="FP1" t="s">
        <v>1013</v>
      </c>
      <c r="FQ1" t="s">
        <v>1013</v>
      </c>
      <c r="FR1" t="s">
        <v>1013</v>
      </c>
      <c r="FS1" t="s">
        <v>1013</v>
      </c>
      <c r="FT1" t="s">
        <v>1038</v>
      </c>
      <c r="FU1" t="s">
        <v>1013</v>
      </c>
      <c r="FV1" t="s">
        <v>1013</v>
      </c>
      <c r="FW1" t="s">
        <v>1013</v>
      </c>
      <c r="FX1" t="s">
        <v>1013</v>
      </c>
      <c r="FY1" t="s">
        <v>1013</v>
      </c>
      <c r="FZ1" t="s">
        <v>1013</v>
      </c>
      <c r="GA1" t="s">
        <v>1039</v>
      </c>
      <c r="GB1" t="s">
        <v>1013</v>
      </c>
      <c r="GC1" t="s">
        <v>1013</v>
      </c>
      <c r="GD1" t="s">
        <v>1013</v>
      </c>
      <c r="GE1" t="s">
        <v>1013</v>
      </c>
      <c r="GF1" t="s">
        <v>1013</v>
      </c>
      <c r="GG1" t="s">
        <v>1013</v>
      </c>
      <c r="GH1" t="s">
        <v>1040</v>
      </c>
      <c r="GI1" t="s">
        <v>1013</v>
      </c>
      <c r="GJ1" t="s">
        <v>1013</v>
      </c>
      <c r="GK1" t="s">
        <v>1013</v>
      </c>
      <c r="GL1" t="s">
        <v>1013</v>
      </c>
      <c r="GM1" t="s">
        <v>1013</v>
      </c>
      <c r="GN1" t="s">
        <v>1013</v>
      </c>
      <c r="GO1" t="s">
        <v>1041</v>
      </c>
      <c r="GP1" t="s">
        <v>1013</v>
      </c>
      <c r="GQ1" t="s">
        <v>1013</v>
      </c>
      <c r="GR1" t="s">
        <v>1013</v>
      </c>
      <c r="GS1" t="s">
        <v>1013</v>
      </c>
      <c r="GT1" t="s">
        <v>1013</v>
      </c>
      <c r="GU1" t="s">
        <v>1013</v>
      </c>
      <c r="GV1" t="s">
        <v>1042</v>
      </c>
      <c r="GW1" t="s">
        <v>1013</v>
      </c>
      <c r="GX1" t="s">
        <v>1013</v>
      </c>
      <c r="GY1" t="s">
        <v>1013</v>
      </c>
      <c r="GZ1" t="s">
        <v>1013</v>
      </c>
      <c r="HA1" t="s">
        <v>1013</v>
      </c>
      <c r="HB1" t="s">
        <v>1013</v>
      </c>
      <c r="HC1" t="s">
        <v>1043</v>
      </c>
      <c r="HD1" t="s">
        <v>1013</v>
      </c>
      <c r="HE1" t="s">
        <v>1013</v>
      </c>
      <c r="HF1" t="s">
        <v>1013</v>
      </c>
      <c r="HG1" t="s">
        <v>1013</v>
      </c>
      <c r="HH1" t="s">
        <v>1013</v>
      </c>
      <c r="HI1" t="s">
        <v>1013</v>
      </c>
      <c r="HJ1" t="s">
        <v>1044</v>
      </c>
      <c r="HK1" t="s">
        <v>1013</v>
      </c>
      <c r="HL1" t="s">
        <v>1013</v>
      </c>
      <c r="HM1" t="s">
        <v>1013</v>
      </c>
      <c r="HN1" t="s">
        <v>1013</v>
      </c>
      <c r="HO1" t="s">
        <v>1013</v>
      </c>
      <c r="HP1" t="s">
        <v>1013</v>
      </c>
      <c r="HQ1" t="s">
        <v>1045</v>
      </c>
      <c r="HR1" t="s">
        <v>1013</v>
      </c>
      <c r="HS1" t="s">
        <v>1013</v>
      </c>
      <c r="HT1" t="s">
        <v>1013</v>
      </c>
      <c r="HU1" t="s">
        <v>1013</v>
      </c>
      <c r="HV1" t="s">
        <v>1013</v>
      </c>
      <c r="HW1" t="s">
        <v>1013</v>
      </c>
      <c r="HX1" t="s">
        <v>1046</v>
      </c>
      <c r="HY1" t="s">
        <v>1013</v>
      </c>
      <c r="HZ1" t="s">
        <v>1013</v>
      </c>
      <c r="IA1" t="s">
        <v>1013</v>
      </c>
      <c r="IB1" t="s">
        <v>1013</v>
      </c>
      <c r="IC1" t="s">
        <v>1013</v>
      </c>
      <c r="ID1" t="s">
        <v>1013</v>
      </c>
      <c r="IE1" t="s">
        <v>1047</v>
      </c>
      <c r="IF1" t="s">
        <v>1013</v>
      </c>
      <c r="IG1" t="s">
        <v>1013</v>
      </c>
      <c r="IH1" t="s">
        <v>1013</v>
      </c>
      <c r="II1" t="s">
        <v>1013</v>
      </c>
      <c r="IJ1" t="s">
        <v>1013</v>
      </c>
      <c r="IK1" t="s">
        <v>1013</v>
      </c>
      <c r="IL1" t="s">
        <v>1048</v>
      </c>
      <c r="IM1" t="s">
        <v>1013</v>
      </c>
      <c r="IN1" t="s">
        <v>1013</v>
      </c>
      <c r="IO1" t="s">
        <v>1013</v>
      </c>
      <c r="IP1" t="s">
        <v>1013</v>
      </c>
      <c r="IQ1" t="s">
        <v>1013</v>
      </c>
      <c r="IR1" t="s">
        <v>1013</v>
      </c>
      <c r="IS1" t="s">
        <v>1049</v>
      </c>
      <c r="IT1" t="s">
        <v>1013</v>
      </c>
      <c r="IU1" t="s">
        <v>1013</v>
      </c>
      <c r="IV1" t="s">
        <v>1013</v>
      </c>
      <c r="IW1" t="s">
        <v>1013</v>
      </c>
      <c r="IX1" t="s">
        <v>1013</v>
      </c>
      <c r="IY1" t="s">
        <v>1013</v>
      </c>
      <c r="IZ1" t="s">
        <v>1050</v>
      </c>
      <c r="JA1" t="s">
        <v>1013</v>
      </c>
      <c r="JB1" t="s">
        <v>1013</v>
      </c>
      <c r="JC1" t="s">
        <v>1013</v>
      </c>
      <c r="JD1" t="s">
        <v>1013</v>
      </c>
      <c r="JE1" t="s">
        <v>1013</v>
      </c>
      <c r="JF1" t="s">
        <v>1013</v>
      </c>
      <c r="JG1" t="s">
        <v>1051</v>
      </c>
      <c r="JH1" t="s">
        <v>1013</v>
      </c>
      <c r="JI1" t="s">
        <v>1013</v>
      </c>
      <c r="JJ1" t="s">
        <v>1013</v>
      </c>
      <c r="JK1" t="s">
        <v>1013</v>
      </c>
      <c r="JL1" t="s">
        <v>1013</v>
      </c>
      <c r="JM1" t="s">
        <v>1013</v>
      </c>
      <c r="JN1" t="s">
        <v>1052</v>
      </c>
      <c r="JO1" t="s">
        <v>1013</v>
      </c>
      <c r="JP1" t="s">
        <v>1013</v>
      </c>
      <c r="JQ1" t="s">
        <v>1013</v>
      </c>
      <c r="JR1" t="s">
        <v>1013</v>
      </c>
      <c r="JS1" t="s">
        <v>1013</v>
      </c>
      <c r="JT1" t="s">
        <v>1013</v>
      </c>
      <c r="JU1" t="s">
        <v>1053</v>
      </c>
      <c r="JV1" t="s">
        <v>1013</v>
      </c>
      <c r="JW1" t="s">
        <v>1013</v>
      </c>
      <c r="JX1" t="s">
        <v>1013</v>
      </c>
      <c r="JY1" t="s">
        <v>1013</v>
      </c>
      <c r="JZ1" t="s">
        <v>1013</v>
      </c>
      <c r="KA1" t="s">
        <v>1013</v>
      </c>
      <c r="KB1" t="s">
        <v>1054</v>
      </c>
      <c r="KC1" t="s">
        <v>1013</v>
      </c>
      <c r="KD1" t="s">
        <v>1013</v>
      </c>
      <c r="KE1" t="s">
        <v>1013</v>
      </c>
      <c r="KF1" t="s">
        <v>1013</v>
      </c>
      <c r="KG1" t="s">
        <v>1013</v>
      </c>
      <c r="KH1" t="s">
        <v>1013</v>
      </c>
      <c r="KI1" t="s">
        <v>1055</v>
      </c>
      <c r="KJ1" t="s">
        <v>1013</v>
      </c>
      <c r="KK1" t="s">
        <v>1013</v>
      </c>
      <c r="KL1" t="s">
        <v>1013</v>
      </c>
      <c r="KM1" t="s">
        <v>1013</v>
      </c>
      <c r="KN1" t="s">
        <v>1013</v>
      </c>
      <c r="KO1" t="s">
        <v>1013</v>
      </c>
      <c r="KP1" t="s">
        <v>1056</v>
      </c>
      <c r="KQ1" t="s">
        <v>1013</v>
      </c>
      <c r="KR1" t="s">
        <v>1013</v>
      </c>
      <c r="KS1" t="s">
        <v>1013</v>
      </c>
      <c r="KT1" t="s">
        <v>1013</v>
      </c>
      <c r="KU1" t="s">
        <v>1013</v>
      </c>
      <c r="KV1" t="s">
        <v>1013</v>
      </c>
      <c r="KW1" t="s">
        <v>1057</v>
      </c>
      <c r="KX1" t="s">
        <v>1013</v>
      </c>
      <c r="KY1" t="s">
        <v>1013</v>
      </c>
      <c r="KZ1" t="s">
        <v>1013</v>
      </c>
      <c r="LA1" t="s">
        <v>1013</v>
      </c>
      <c r="LB1" t="s">
        <v>1013</v>
      </c>
      <c r="LC1" t="s">
        <v>1013</v>
      </c>
      <c r="LD1" t="s">
        <v>1058</v>
      </c>
      <c r="LE1" t="s">
        <v>1013</v>
      </c>
      <c r="LF1" t="s">
        <v>1013</v>
      </c>
      <c r="LG1" t="s">
        <v>1013</v>
      </c>
      <c r="LH1" t="s">
        <v>1013</v>
      </c>
      <c r="LI1" t="s">
        <v>1013</v>
      </c>
      <c r="LJ1" t="s">
        <v>1013</v>
      </c>
      <c r="LK1" t="s">
        <v>1059</v>
      </c>
      <c r="LL1" t="s">
        <v>1013</v>
      </c>
      <c r="LM1" t="s">
        <v>1013</v>
      </c>
      <c r="LN1" t="s">
        <v>1013</v>
      </c>
      <c r="LO1" t="s">
        <v>1013</v>
      </c>
      <c r="LP1" t="s">
        <v>1013</v>
      </c>
      <c r="LQ1" t="s">
        <v>1013</v>
      </c>
      <c r="LR1" t="s">
        <v>1060</v>
      </c>
      <c r="LS1" t="s">
        <v>1013</v>
      </c>
      <c r="LT1" t="s">
        <v>1013</v>
      </c>
      <c r="LU1" t="s">
        <v>1013</v>
      </c>
      <c r="LV1" t="s">
        <v>1013</v>
      </c>
      <c r="LW1" t="s">
        <v>1013</v>
      </c>
      <c r="LX1" t="s">
        <v>1013</v>
      </c>
      <c r="LY1" t="s">
        <v>1061</v>
      </c>
      <c r="LZ1" t="s">
        <v>1013</v>
      </c>
      <c r="MA1" t="s">
        <v>1013</v>
      </c>
      <c r="MB1" t="s">
        <v>1013</v>
      </c>
      <c r="MC1" t="s">
        <v>1013</v>
      </c>
      <c r="MD1" t="s">
        <v>1013</v>
      </c>
      <c r="ME1" t="s">
        <v>1013</v>
      </c>
      <c r="MF1" t="s">
        <v>1062</v>
      </c>
      <c r="MG1" t="s">
        <v>1013</v>
      </c>
      <c r="MH1" t="s">
        <v>1013</v>
      </c>
      <c r="MI1" t="s">
        <v>1013</v>
      </c>
      <c r="MJ1" t="s">
        <v>1013</v>
      </c>
      <c r="MK1" t="s">
        <v>1013</v>
      </c>
      <c r="ML1" t="s">
        <v>1013</v>
      </c>
      <c r="MM1" t="s">
        <v>1063</v>
      </c>
      <c r="MN1" t="s">
        <v>1013</v>
      </c>
      <c r="MO1" t="s">
        <v>1013</v>
      </c>
      <c r="MP1" t="s">
        <v>1013</v>
      </c>
      <c r="MQ1" t="s">
        <v>1013</v>
      </c>
      <c r="MR1" t="s">
        <v>1013</v>
      </c>
      <c r="MS1" t="s">
        <v>1013</v>
      </c>
      <c r="MT1" t="s">
        <v>1064</v>
      </c>
      <c r="MU1" t="s">
        <v>1013</v>
      </c>
      <c r="MV1" t="s">
        <v>1013</v>
      </c>
      <c r="MW1" t="s">
        <v>1013</v>
      </c>
      <c r="MX1" t="s">
        <v>1013</v>
      </c>
      <c r="MY1" t="s">
        <v>1013</v>
      </c>
      <c r="MZ1" t="s">
        <v>1013</v>
      </c>
      <c r="NA1" t="s">
        <v>1065</v>
      </c>
      <c r="NB1" t="s">
        <v>1013</v>
      </c>
      <c r="NC1" t="s">
        <v>1013</v>
      </c>
      <c r="ND1" t="s">
        <v>1013</v>
      </c>
      <c r="NE1" t="s">
        <v>1013</v>
      </c>
      <c r="NF1" t="s">
        <v>1013</v>
      </c>
      <c r="NG1" t="s">
        <v>1013</v>
      </c>
      <c r="NH1" t="s">
        <v>1066</v>
      </c>
      <c r="NI1" t="s">
        <v>1013</v>
      </c>
      <c r="NJ1" t="s">
        <v>1013</v>
      </c>
      <c r="NK1" t="s">
        <v>1013</v>
      </c>
      <c r="NL1" t="s">
        <v>1013</v>
      </c>
      <c r="NM1" t="s">
        <v>1013</v>
      </c>
      <c r="NN1" t="s">
        <v>1013</v>
      </c>
      <c r="NO1" t="s">
        <v>1067</v>
      </c>
      <c r="NP1" t="s">
        <v>1013</v>
      </c>
      <c r="NQ1" t="s">
        <v>1013</v>
      </c>
      <c r="NR1" t="s">
        <v>1013</v>
      </c>
      <c r="NS1" t="s">
        <v>1013</v>
      </c>
      <c r="NT1" t="s">
        <v>1013</v>
      </c>
      <c r="NU1" t="s">
        <v>1013</v>
      </c>
      <c r="NV1" t="s">
        <v>1068</v>
      </c>
      <c r="NW1" t="s">
        <v>1013</v>
      </c>
      <c r="NX1" t="s">
        <v>1013</v>
      </c>
      <c r="NY1" t="s">
        <v>1013</v>
      </c>
      <c r="NZ1" t="s">
        <v>1013</v>
      </c>
      <c r="OA1" t="s">
        <v>1013</v>
      </c>
      <c r="OB1" t="s">
        <v>1013</v>
      </c>
      <c r="OC1" t="s">
        <v>1069</v>
      </c>
      <c r="OD1" t="s">
        <v>1013</v>
      </c>
      <c r="OE1" t="s">
        <v>1013</v>
      </c>
      <c r="OF1" t="s">
        <v>1013</v>
      </c>
      <c r="OG1" t="s">
        <v>1013</v>
      </c>
      <c r="OH1" t="s">
        <v>1013</v>
      </c>
      <c r="OI1" t="s">
        <v>1013</v>
      </c>
      <c r="OJ1" t="s">
        <v>1070</v>
      </c>
      <c r="OK1" t="s">
        <v>1013</v>
      </c>
      <c r="OL1" t="s">
        <v>1013</v>
      </c>
      <c r="OM1" t="s">
        <v>1013</v>
      </c>
      <c r="ON1" t="s">
        <v>1013</v>
      </c>
      <c r="OO1" t="s">
        <v>1013</v>
      </c>
      <c r="OP1" t="s">
        <v>1013</v>
      </c>
      <c r="OQ1" t="s">
        <v>1071</v>
      </c>
      <c r="OR1" t="s">
        <v>1013</v>
      </c>
      <c r="OS1" t="s">
        <v>1013</v>
      </c>
      <c r="OT1" t="s">
        <v>1013</v>
      </c>
      <c r="OU1" t="s">
        <v>1013</v>
      </c>
      <c r="OV1" t="s">
        <v>1013</v>
      </c>
      <c r="OW1" t="s">
        <v>1013</v>
      </c>
      <c r="OX1" t="s">
        <v>1072</v>
      </c>
      <c r="OY1" t="s">
        <v>1013</v>
      </c>
      <c r="OZ1" t="s">
        <v>1013</v>
      </c>
      <c r="PA1" t="s">
        <v>1013</v>
      </c>
      <c r="PB1" t="s">
        <v>1013</v>
      </c>
      <c r="PC1" t="s">
        <v>1013</v>
      </c>
      <c r="PD1" t="s">
        <v>1013</v>
      </c>
      <c r="PE1" t="s">
        <v>1073</v>
      </c>
      <c r="PF1" t="s">
        <v>1013</v>
      </c>
      <c r="PG1" t="s">
        <v>1013</v>
      </c>
      <c r="PH1" t="s">
        <v>1013</v>
      </c>
      <c r="PI1" t="s">
        <v>1013</v>
      </c>
      <c r="PJ1" t="s">
        <v>1013</v>
      </c>
      <c r="PK1" t="s">
        <v>1013</v>
      </c>
      <c r="PL1" t="s">
        <v>1074</v>
      </c>
      <c r="PM1" t="s">
        <v>1013</v>
      </c>
      <c r="PN1" t="s">
        <v>1013</v>
      </c>
      <c r="PO1" t="s">
        <v>1013</v>
      </c>
      <c r="PP1" t="s">
        <v>1013</v>
      </c>
      <c r="PQ1" t="s">
        <v>1013</v>
      </c>
      <c r="PR1" t="s">
        <v>1013</v>
      </c>
      <c r="PS1" t="s">
        <v>1075</v>
      </c>
      <c r="PT1" t="s">
        <v>1013</v>
      </c>
      <c r="PU1" t="s">
        <v>1013</v>
      </c>
      <c r="PV1" t="s">
        <v>1013</v>
      </c>
      <c r="PW1" t="s">
        <v>1013</v>
      </c>
      <c r="PX1" t="s">
        <v>1013</v>
      </c>
      <c r="PY1" t="s">
        <v>1013</v>
      </c>
      <c r="PZ1" t="s">
        <v>1076</v>
      </c>
      <c r="QA1" t="s">
        <v>1013</v>
      </c>
      <c r="QB1" t="s">
        <v>1013</v>
      </c>
      <c r="QC1" t="s">
        <v>1013</v>
      </c>
      <c r="QD1" t="s">
        <v>1013</v>
      </c>
      <c r="QE1" t="s">
        <v>1013</v>
      </c>
      <c r="QF1" t="s">
        <v>1013</v>
      </c>
      <c r="QG1" t="s">
        <v>1077</v>
      </c>
      <c r="QH1" t="s">
        <v>1013</v>
      </c>
      <c r="QI1" t="s">
        <v>1013</v>
      </c>
      <c r="QJ1" t="s">
        <v>1013</v>
      </c>
      <c r="QK1" t="s">
        <v>1013</v>
      </c>
      <c r="QL1" t="s">
        <v>1013</v>
      </c>
      <c r="QM1" t="s">
        <v>1013</v>
      </c>
      <c r="QN1" t="s">
        <v>1078</v>
      </c>
      <c r="QO1" t="s">
        <v>1013</v>
      </c>
      <c r="QP1" t="s">
        <v>1013</v>
      </c>
      <c r="QQ1" t="s">
        <v>1013</v>
      </c>
      <c r="QR1" t="s">
        <v>1013</v>
      </c>
      <c r="QS1" t="s">
        <v>1013</v>
      </c>
      <c r="QT1" t="s">
        <v>1013</v>
      </c>
      <c r="QU1" t="s">
        <v>1079</v>
      </c>
      <c r="QV1" t="s">
        <v>1013</v>
      </c>
      <c r="QW1" t="s">
        <v>1013</v>
      </c>
      <c r="QX1" t="s">
        <v>1013</v>
      </c>
      <c r="QY1" t="s">
        <v>1013</v>
      </c>
      <c r="QZ1" t="s">
        <v>1013</v>
      </c>
      <c r="RA1" t="s">
        <v>1013</v>
      </c>
      <c r="RB1" t="s">
        <v>1080</v>
      </c>
      <c r="RC1" t="s">
        <v>1013</v>
      </c>
      <c r="RD1" t="s">
        <v>1013</v>
      </c>
      <c r="RE1" t="s">
        <v>1013</v>
      </c>
      <c r="RF1" t="s">
        <v>1013</v>
      </c>
      <c r="RG1" t="s">
        <v>1013</v>
      </c>
      <c r="RH1" t="s">
        <v>1013</v>
      </c>
      <c r="RI1" t="s">
        <v>1081</v>
      </c>
      <c r="RJ1" t="s">
        <v>1013</v>
      </c>
      <c r="RK1" t="s">
        <v>1013</v>
      </c>
      <c r="RL1" t="s">
        <v>1013</v>
      </c>
      <c r="RM1" t="s">
        <v>1013</v>
      </c>
      <c r="RN1" t="s">
        <v>1013</v>
      </c>
      <c r="RO1" t="s">
        <v>1013</v>
      </c>
      <c r="RP1" t="s">
        <v>1082</v>
      </c>
      <c r="RQ1" t="s">
        <v>1013</v>
      </c>
      <c r="RR1" t="s">
        <v>1013</v>
      </c>
      <c r="RS1" t="s">
        <v>1013</v>
      </c>
      <c r="RT1" t="s">
        <v>1013</v>
      </c>
      <c r="RU1" t="s">
        <v>1013</v>
      </c>
      <c r="RV1" t="s">
        <v>1013</v>
      </c>
      <c r="RW1" t="s">
        <v>1083</v>
      </c>
      <c r="RX1" t="s">
        <v>1013</v>
      </c>
      <c r="RY1" t="s">
        <v>1013</v>
      </c>
      <c r="RZ1" t="s">
        <v>1013</v>
      </c>
      <c r="SA1" t="s">
        <v>1013</v>
      </c>
      <c r="SB1" t="s">
        <v>1013</v>
      </c>
      <c r="SC1" t="s">
        <v>1013</v>
      </c>
      <c r="SD1" t="s">
        <v>1084</v>
      </c>
      <c r="SE1" t="s">
        <v>1013</v>
      </c>
      <c r="SF1" t="s">
        <v>1013</v>
      </c>
      <c r="SG1" t="s">
        <v>1013</v>
      </c>
      <c r="SH1" t="s">
        <v>1013</v>
      </c>
      <c r="SI1" t="s">
        <v>1013</v>
      </c>
      <c r="SJ1" t="s">
        <v>1013</v>
      </c>
      <c r="SK1" t="s">
        <v>1085</v>
      </c>
      <c r="SL1" t="s">
        <v>1013</v>
      </c>
      <c r="SM1" t="s">
        <v>1013</v>
      </c>
      <c r="SN1" t="s">
        <v>1013</v>
      </c>
      <c r="SO1" t="s">
        <v>1013</v>
      </c>
      <c r="SP1" t="s">
        <v>1013</v>
      </c>
      <c r="SQ1" t="s">
        <v>1013</v>
      </c>
      <c r="SR1" t="s">
        <v>1086</v>
      </c>
      <c r="SS1" t="s">
        <v>1013</v>
      </c>
      <c r="ST1" t="s">
        <v>1013</v>
      </c>
      <c r="SU1" t="s">
        <v>1013</v>
      </c>
      <c r="SV1" t="s">
        <v>1013</v>
      </c>
      <c r="SW1" t="s">
        <v>1013</v>
      </c>
      <c r="SX1" t="s">
        <v>1013</v>
      </c>
      <c r="SY1" t="s">
        <v>1087</v>
      </c>
      <c r="SZ1" t="s">
        <v>1013</v>
      </c>
      <c r="TA1" t="s">
        <v>1013</v>
      </c>
      <c r="TB1" t="s">
        <v>1013</v>
      </c>
      <c r="TC1" t="s">
        <v>1013</v>
      </c>
      <c r="TD1" t="s">
        <v>1013</v>
      </c>
      <c r="TE1" t="s">
        <v>1013</v>
      </c>
      <c r="TF1" t="s">
        <v>1088</v>
      </c>
      <c r="TG1" t="s">
        <v>1013</v>
      </c>
      <c r="TH1" t="s">
        <v>1013</v>
      </c>
      <c r="TI1" t="s">
        <v>1013</v>
      </c>
      <c r="TJ1" t="s">
        <v>1013</v>
      </c>
      <c r="TK1" t="s">
        <v>1013</v>
      </c>
      <c r="TL1" t="s">
        <v>1013</v>
      </c>
      <c r="TM1" t="s">
        <v>1089</v>
      </c>
      <c r="TN1" t="s">
        <v>1013</v>
      </c>
      <c r="TO1" t="s">
        <v>1013</v>
      </c>
      <c r="TP1" t="s">
        <v>1013</v>
      </c>
      <c r="TQ1" t="s">
        <v>1013</v>
      </c>
      <c r="TR1" t="s">
        <v>1013</v>
      </c>
      <c r="TS1" t="s">
        <v>1013</v>
      </c>
      <c r="TT1" t="s">
        <v>1090</v>
      </c>
      <c r="TU1" t="s">
        <v>1013</v>
      </c>
      <c r="TV1" t="s">
        <v>1013</v>
      </c>
      <c r="TW1" t="s">
        <v>1013</v>
      </c>
      <c r="TX1" t="s">
        <v>1013</v>
      </c>
      <c r="TY1" t="s">
        <v>1013</v>
      </c>
      <c r="TZ1" t="s">
        <v>1013</v>
      </c>
      <c r="UA1" t="s">
        <v>1091</v>
      </c>
      <c r="UB1" t="s">
        <v>1013</v>
      </c>
      <c r="UC1" t="s">
        <v>1013</v>
      </c>
      <c r="UD1" t="s">
        <v>1013</v>
      </c>
      <c r="UE1" t="s">
        <v>1013</v>
      </c>
      <c r="UF1" t="s">
        <v>1013</v>
      </c>
      <c r="UG1" t="s">
        <v>1013</v>
      </c>
      <c r="UH1" t="s">
        <v>1092</v>
      </c>
      <c r="UI1" t="s">
        <v>1013</v>
      </c>
      <c r="UJ1" t="s">
        <v>1013</v>
      </c>
      <c r="UK1" t="s">
        <v>1013</v>
      </c>
      <c r="UL1" t="s">
        <v>1013</v>
      </c>
      <c r="UM1" t="s">
        <v>1013</v>
      </c>
      <c r="UN1" t="s">
        <v>1013</v>
      </c>
      <c r="UO1" t="s">
        <v>1093</v>
      </c>
      <c r="UP1" t="s">
        <v>1013</v>
      </c>
      <c r="UQ1" t="s">
        <v>1013</v>
      </c>
      <c r="UR1" t="s">
        <v>1013</v>
      </c>
      <c r="US1" t="s">
        <v>1013</v>
      </c>
      <c r="UT1" t="s">
        <v>1013</v>
      </c>
      <c r="UU1" t="s">
        <v>1013</v>
      </c>
      <c r="UV1" t="s">
        <v>1094</v>
      </c>
      <c r="UW1" t="s">
        <v>1013</v>
      </c>
      <c r="UX1" t="s">
        <v>1013</v>
      </c>
      <c r="UY1" t="s">
        <v>1013</v>
      </c>
      <c r="UZ1" t="s">
        <v>1013</v>
      </c>
      <c r="VA1" t="s">
        <v>1013</v>
      </c>
      <c r="VB1" t="s">
        <v>1013</v>
      </c>
      <c r="VC1" t="s">
        <v>1095</v>
      </c>
      <c r="VD1" t="s">
        <v>1013</v>
      </c>
      <c r="VE1" t="s">
        <v>1013</v>
      </c>
      <c r="VF1" t="s">
        <v>1013</v>
      </c>
      <c r="VG1" t="s">
        <v>1013</v>
      </c>
      <c r="VH1" t="s">
        <v>1013</v>
      </c>
      <c r="VI1" t="s">
        <v>1013</v>
      </c>
      <c r="VJ1" t="s">
        <v>1096</v>
      </c>
      <c r="VK1" t="s">
        <v>1013</v>
      </c>
      <c r="VL1" t="s">
        <v>1013</v>
      </c>
      <c r="VM1" t="s">
        <v>1013</v>
      </c>
      <c r="VN1" t="s">
        <v>1013</v>
      </c>
      <c r="VO1" t="s">
        <v>1013</v>
      </c>
      <c r="VP1" t="s">
        <v>1013</v>
      </c>
      <c r="VQ1" t="s">
        <v>1097</v>
      </c>
      <c r="VR1" t="s">
        <v>1013</v>
      </c>
      <c r="VS1" t="s">
        <v>1013</v>
      </c>
      <c r="VT1" t="s">
        <v>1013</v>
      </c>
      <c r="VU1" t="s">
        <v>1013</v>
      </c>
      <c r="VV1" t="s">
        <v>1013</v>
      </c>
      <c r="VW1" t="s">
        <v>1013</v>
      </c>
      <c r="VX1" t="s">
        <v>1098</v>
      </c>
      <c r="VY1" t="s">
        <v>1013</v>
      </c>
      <c r="VZ1" t="s">
        <v>1013</v>
      </c>
      <c r="WA1" t="s">
        <v>1013</v>
      </c>
      <c r="WB1" t="s">
        <v>1013</v>
      </c>
      <c r="WC1" t="s">
        <v>1013</v>
      </c>
      <c r="WD1" t="s">
        <v>1013</v>
      </c>
      <c r="WE1" t="s">
        <v>1099</v>
      </c>
      <c r="WF1" t="s">
        <v>1013</v>
      </c>
      <c r="WG1" t="s">
        <v>1013</v>
      </c>
      <c r="WH1" t="s">
        <v>1013</v>
      </c>
      <c r="WI1" t="s">
        <v>1013</v>
      </c>
      <c r="WJ1" t="s">
        <v>1013</v>
      </c>
      <c r="WK1" t="s">
        <v>1013</v>
      </c>
      <c r="WL1" t="s">
        <v>1100</v>
      </c>
      <c r="WM1" t="s">
        <v>1013</v>
      </c>
      <c r="WN1" t="s">
        <v>1013</v>
      </c>
      <c r="WO1" t="s">
        <v>1013</v>
      </c>
      <c r="WP1" t="s">
        <v>1013</v>
      </c>
      <c r="WQ1" t="s">
        <v>1013</v>
      </c>
      <c r="WR1" t="s">
        <v>1013</v>
      </c>
      <c r="WS1" t="s">
        <v>1101</v>
      </c>
      <c r="WT1" t="s">
        <v>1013</v>
      </c>
      <c r="WU1" t="s">
        <v>1013</v>
      </c>
      <c r="WV1" t="s">
        <v>1013</v>
      </c>
      <c r="WW1" t="s">
        <v>1013</v>
      </c>
      <c r="WX1" t="s">
        <v>1013</v>
      </c>
      <c r="WY1" t="s">
        <v>1013</v>
      </c>
      <c r="WZ1" t="s">
        <v>1102</v>
      </c>
      <c r="XA1" t="s">
        <v>1013</v>
      </c>
      <c r="XB1" t="s">
        <v>1013</v>
      </c>
      <c r="XC1" t="s">
        <v>1013</v>
      </c>
      <c r="XD1" t="s">
        <v>1013</v>
      </c>
      <c r="XE1" t="s">
        <v>1013</v>
      </c>
      <c r="XF1" t="s">
        <v>1013</v>
      </c>
      <c r="XG1" t="s">
        <v>1103</v>
      </c>
      <c r="XH1" t="s">
        <v>1013</v>
      </c>
      <c r="XI1" t="s">
        <v>1013</v>
      </c>
      <c r="XJ1" t="s">
        <v>1013</v>
      </c>
      <c r="XK1" t="s">
        <v>1013</v>
      </c>
      <c r="XL1" t="s">
        <v>1013</v>
      </c>
      <c r="XM1" t="s">
        <v>1013</v>
      </c>
      <c r="XN1" t="s">
        <v>1104</v>
      </c>
      <c r="XO1" t="s">
        <v>1013</v>
      </c>
      <c r="XP1" t="s">
        <v>1013</v>
      </c>
      <c r="XQ1" t="s">
        <v>1013</v>
      </c>
      <c r="XR1" t="s">
        <v>1013</v>
      </c>
      <c r="XS1" t="s">
        <v>1013</v>
      </c>
      <c r="XT1" t="s">
        <v>1013</v>
      </c>
      <c r="XU1" t="s">
        <v>1105</v>
      </c>
      <c r="XV1" t="s">
        <v>1013</v>
      </c>
      <c r="XW1" t="s">
        <v>1013</v>
      </c>
      <c r="XX1" t="s">
        <v>1013</v>
      </c>
      <c r="XY1" t="s">
        <v>1013</v>
      </c>
      <c r="XZ1" t="s">
        <v>1013</v>
      </c>
      <c r="YA1" t="s">
        <v>1013</v>
      </c>
      <c r="YB1" t="s">
        <v>1106</v>
      </c>
      <c r="YC1" t="s">
        <v>1013</v>
      </c>
      <c r="YD1" t="s">
        <v>1013</v>
      </c>
      <c r="YE1" t="s">
        <v>1013</v>
      </c>
      <c r="YF1" t="s">
        <v>1013</v>
      </c>
      <c r="YG1" t="s">
        <v>1013</v>
      </c>
      <c r="YH1" t="s">
        <v>1013</v>
      </c>
      <c r="YI1" t="s">
        <v>1107</v>
      </c>
      <c r="YJ1" t="s">
        <v>1013</v>
      </c>
      <c r="YK1" t="s">
        <v>1013</v>
      </c>
      <c r="YL1" t="s">
        <v>1013</v>
      </c>
      <c r="YM1" t="s">
        <v>1013</v>
      </c>
      <c r="YN1" t="s">
        <v>1013</v>
      </c>
      <c r="YO1" t="s">
        <v>1013</v>
      </c>
      <c r="YP1" t="s">
        <v>1108</v>
      </c>
      <c r="YQ1" t="s">
        <v>1013</v>
      </c>
      <c r="YR1" t="s">
        <v>1013</v>
      </c>
      <c r="YS1" t="s">
        <v>1013</v>
      </c>
      <c r="YT1" t="s">
        <v>1013</v>
      </c>
      <c r="YU1" t="s">
        <v>1013</v>
      </c>
      <c r="YV1" t="s">
        <v>1013</v>
      </c>
      <c r="YW1" t="s">
        <v>1109</v>
      </c>
      <c r="YX1" t="s">
        <v>1013</v>
      </c>
      <c r="YY1" t="s">
        <v>1013</v>
      </c>
      <c r="YZ1" t="s">
        <v>1013</v>
      </c>
      <c r="ZA1" t="s">
        <v>1013</v>
      </c>
      <c r="ZB1" t="s">
        <v>1013</v>
      </c>
      <c r="ZC1" t="s">
        <v>1013</v>
      </c>
      <c r="ZD1" t="s">
        <v>1110</v>
      </c>
      <c r="ZE1" t="s">
        <v>1013</v>
      </c>
      <c r="ZF1" t="s">
        <v>1013</v>
      </c>
      <c r="ZG1" t="s">
        <v>1013</v>
      </c>
      <c r="ZH1" t="s">
        <v>1013</v>
      </c>
      <c r="ZI1" t="s">
        <v>1013</v>
      </c>
      <c r="ZJ1" t="s">
        <v>1013</v>
      </c>
      <c r="ZK1" t="s">
        <v>1111</v>
      </c>
      <c r="ZL1" t="s">
        <v>1013</v>
      </c>
      <c r="ZM1" t="s">
        <v>1013</v>
      </c>
      <c r="ZN1" t="s">
        <v>1013</v>
      </c>
      <c r="ZO1" t="s">
        <v>1013</v>
      </c>
      <c r="ZP1" t="s">
        <v>1013</v>
      </c>
      <c r="ZQ1" t="s">
        <v>1013</v>
      </c>
      <c r="ZR1" t="s">
        <v>1112</v>
      </c>
      <c r="ZS1" t="s">
        <v>1013</v>
      </c>
      <c r="ZT1" t="s">
        <v>1013</v>
      </c>
      <c r="ZU1" t="s">
        <v>1013</v>
      </c>
      <c r="ZV1" t="s">
        <v>1013</v>
      </c>
      <c r="ZW1" t="s">
        <v>1013</v>
      </c>
      <c r="ZX1" t="s">
        <v>1013</v>
      </c>
      <c r="ZY1" t="s">
        <v>1113</v>
      </c>
      <c r="ZZ1" t="s">
        <v>1013</v>
      </c>
      <c r="AAA1" t="s">
        <v>1013</v>
      </c>
      <c r="AAB1" t="s">
        <v>1013</v>
      </c>
      <c r="AAC1" t="s">
        <v>1013</v>
      </c>
      <c r="AAD1" t="s">
        <v>1013</v>
      </c>
      <c r="AAE1" t="s">
        <v>1013</v>
      </c>
      <c r="AAF1" t="s">
        <v>1114</v>
      </c>
      <c r="AAG1" t="s">
        <v>1013</v>
      </c>
      <c r="AAH1" t="s">
        <v>1013</v>
      </c>
      <c r="AAI1" t="s">
        <v>1013</v>
      </c>
      <c r="AAJ1" t="s">
        <v>1013</v>
      </c>
      <c r="AAK1" t="s">
        <v>1013</v>
      </c>
      <c r="AAL1" t="s">
        <v>1013</v>
      </c>
      <c r="AAM1" t="s">
        <v>1115</v>
      </c>
      <c r="AAN1" t="s">
        <v>1013</v>
      </c>
      <c r="AAO1" t="s">
        <v>1013</v>
      </c>
      <c r="AAP1" t="s">
        <v>1013</v>
      </c>
      <c r="AAQ1" t="s">
        <v>1013</v>
      </c>
      <c r="AAR1" t="s">
        <v>1013</v>
      </c>
      <c r="AAS1" t="s">
        <v>1013</v>
      </c>
      <c r="AAT1" t="s">
        <v>1116</v>
      </c>
      <c r="AAU1" t="s">
        <v>1013</v>
      </c>
      <c r="AAV1" t="s">
        <v>1013</v>
      </c>
      <c r="AAW1" t="s">
        <v>1013</v>
      </c>
      <c r="AAX1" t="s">
        <v>1013</v>
      </c>
      <c r="AAY1" t="s">
        <v>1013</v>
      </c>
      <c r="AAZ1" t="s">
        <v>1013</v>
      </c>
      <c r="ABA1" t="s">
        <v>1117</v>
      </c>
      <c r="ABB1" t="s">
        <v>1013</v>
      </c>
      <c r="ABC1" t="s">
        <v>1013</v>
      </c>
      <c r="ABD1" t="s">
        <v>1013</v>
      </c>
      <c r="ABE1" t="s">
        <v>1013</v>
      </c>
      <c r="ABF1" t="s">
        <v>1013</v>
      </c>
      <c r="ABG1" t="s">
        <v>1013</v>
      </c>
      <c r="ABH1" t="s">
        <v>1118</v>
      </c>
      <c r="ABI1" t="s">
        <v>1013</v>
      </c>
      <c r="ABJ1" t="s">
        <v>1013</v>
      </c>
      <c r="ABK1" t="s">
        <v>1013</v>
      </c>
      <c r="ABL1" t="s">
        <v>1013</v>
      </c>
      <c r="ABM1" t="s">
        <v>1013</v>
      </c>
      <c r="ABN1" t="s">
        <v>1013</v>
      </c>
      <c r="ABO1" t="s">
        <v>1119</v>
      </c>
      <c r="ABP1" t="s">
        <v>1013</v>
      </c>
      <c r="ABQ1" t="s">
        <v>1013</v>
      </c>
      <c r="ABR1" t="s">
        <v>1013</v>
      </c>
      <c r="ABS1" t="s">
        <v>1013</v>
      </c>
      <c r="ABT1" t="s">
        <v>1013</v>
      </c>
      <c r="ABU1" t="s">
        <v>1013</v>
      </c>
      <c r="ABV1" t="s">
        <v>1120</v>
      </c>
      <c r="ABW1" t="s">
        <v>1013</v>
      </c>
      <c r="ABX1" t="s">
        <v>1013</v>
      </c>
      <c r="ABY1" t="s">
        <v>1013</v>
      </c>
      <c r="ABZ1" t="s">
        <v>1013</v>
      </c>
      <c r="ACA1" t="s">
        <v>1013</v>
      </c>
      <c r="ACB1" t="s">
        <v>1013</v>
      </c>
      <c r="ACC1" t="s">
        <v>1121</v>
      </c>
      <c r="ACD1" t="s">
        <v>1013</v>
      </c>
      <c r="ACE1" t="s">
        <v>1013</v>
      </c>
      <c r="ACF1" t="s">
        <v>1013</v>
      </c>
      <c r="ACG1" t="s">
        <v>1013</v>
      </c>
      <c r="ACH1" t="s">
        <v>1013</v>
      </c>
      <c r="ACI1" t="s">
        <v>1013</v>
      </c>
      <c r="ACJ1" t="s">
        <v>1122</v>
      </c>
      <c r="ACK1" t="s">
        <v>1013</v>
      </c>
      <c r="ACL1" t="s">
        <v>1013</v>
      </c>
      <c r="ACM1" t="s">
        <v>1013</v>
      </c>
      <c r="ACN1" t="s">
        <v>1013</v>
      </c>
      <c r="ACO1" t="s">
        <v>1013</v>
      </c>
      <c r="ACP1" t="s">
        <v>1013</v>
      </c>
      <c r="ACQ1" t="s">
        <v>1123</v>
      </c>
      <c r="ACR1" t="s">
        <v>1013</v>
      </c>
      <c r="ACS1" t="s">
        <v>1013</v>
      </c>
      <c r="ACT1" t="s">
        <v>1013</v>
      </c>
      <c r="ACU1" t="s">
        <v>1013</v>
      </c>
      <c r="ACV1" t="s">
        <v>1013</v>
      </c>
      <c r="ACW1" t="s">
        <v>1013</v>
      </c>
      <c r="ACX1" t="s">
        <v>1124</v>
      </c>
      <c r="ACY1" t="s">
        <v>1013</v>
      </c>
      <c r="ACZ1" t="s">
        <v>1013</v>
      </c>
      <c r="ADA1" t="s">
        <v>1013</v>
      </c>
      <c r="ADB1" t="s">
        <v>1013</v>
      </c>
      <c r="ADC1" t="s">
        <v>1013</v>
      </c>
      <c r="ADD1" t="s">
        <v>1013</v>
      </c>
      <c r="ADE1" t="s">
        <v>1125</v>
      </c>
      <c r="ADF1" t="s">
        <v>1013</v>
      </c>
      <c r="ADG1" t="s">
        <v>1013</v>
      </c>
      <c r="ADH1" t="s">
        <v>1013</v>
      </c>
      <c r="ADI1" t="s">
        <v>1013</v>
      </c>
      <c r="ADJ1" t="s">
        <v>1013</v>
      </c>
      <c r="ADK1" t="s">
        <v>1013</v>
      </c>
      <c r="ADL1" t="s">
        <v>1126</v>
      </c>
      <c r="ADM1" t="s">
        <v>1013</v>
      </c>
      <c r="ADN1" t="s">
        <v>1013</v>
      </c>
      <c r="ADO1" t="s">
        <v>1013</v>
      </c>
      <c r="ADP1" t="s">
        <v>1013</v>
      </c>
      <c r="ADQ1" t="s">
        <v>1013</v>
      </c>
      <c r="ADR1" t="s">
        <v>1013</v>
      </c>
      <c r="ADS1" t="s">
        <v>1127</v>
      </c>
      <c r="ADT1" t="s">
        <v>1013</v>
      </c>
      <c r="ADU1" t="s">
        <v>1013</v>
      </c>
      <c r="ADV1" t="s">
        <v>1013</v>
      </c>
      <c r="ADW1" t="s">
        <v>1013</v>
      </c>
      <c r="ADX1" t="s">
        <v>1013</v>
      </c>
      <c r="ADY1" t="s">
        <v>1013</v>
      </c>
      <c r="ADZ1" t="s">
        <v>1128</v>
      </c>
      <c r="AEA1" t="s">
        <v>1013</v>
      </c>
      <c r="AEB1" t="s">
        <v>1013</v>
      </c>
      <c r="AEC1" t="s">
        <v>1013</v>
      </c>
      <c r="AED1" t="s">
        <v>1013</v>
      </c>
      <c r="AEE1" t="s">
        <v>1013</v>
      </c>
      <c r="AEF1" t="s">
        <v>1013</v>
      </c>
      <c r="AEG1" t="s">
        <v>1129</v>
      </c>
      <c r="AEH1" t="s">
        <v>1013</v>
      </c>
      <c r="AEI1" t="s">
        <v>1013</v>
      </c>
      <c r="AEJ1" t="s">
        <v>1013</v>
      </c>
      <c r="AEK1" t="s">
        <v>1013</v>
      </c>
      <c r="AEL1" t="s">
        <v>1013</v>
      </c>
      <c r="AEM1" t="s">
        <v>1013</v>
      </c>
      <c r="AEN1" t="s">
        <v>1130</v>
      </c>
      <c r="AEO1" t="s">
        <v>1013</v>
      </c>
      <c r="AEP1" t="s">
        <v>1013</v>
      </c>
      <c r="AEQ1" t="s">
        <v>1013</v>
      </c>
      <c r="AER1" t="s">
        <v>1013</v>
      </c>
      <c r="AES1" t="s">
        <v>1013</v>
      </c>
      <c r="AET1" t="s">
        <v>1013</v>
      </c>
      <c r="AEU1" t="s">
        <v>1131</v>
      </c>
      <c r="AEV1" t="s">
        <v>1013</v>
      </c>
      <c r="AEW1" t="s">
        <v>1013</v>
      </c>
      <c r="AEX1" t="s">
        <v>1013</v>
      </c>
      <c r="AEY1" t="s">
        <v>1013</v>
      </c>
      <c r="AEZ1" t="s">
        <v>1013</v>
      </c>
      <c r="AFA1" t="s">
        <v>1013</v>
      </c>
      <c r="AFB1" t="s">
        <v>1132</v>
      </c>
      <c r="AFC1" t="s">
        <v>1013</v>
      </c>
      <c r="AFD1" t="s">
        <v>1013</v>
      </c>
      <c r="AFE1" t="s">
        <v>1013</v>
      </c>
      <c r="AFF1" t="s">
        <v>1013</v>
      </c>
      <c r="AFG1" t="s">
        <v>1013</v>
      </c>
      <c r="AFH1" t="s">
        <v>1013</v>
      </c>
      <c r="AFI1" t="s">
        <v>1133</v>
      </c>
      <c r="AFJ1" t="s">
        <v>1013</v>
      </c>
      <c r="AFK1" t="s">
        <v>1013</v>
      </c>
      <c r="AFL1" t="s">
        <v>1013</v>
      </c>
      <c r="AFM1" t="s">
        <v>1013</v>
      </c>
      <c r="AFN1" t="s">
        <v>1013</v>
      </c>
      <c r="AFO1" t="s">
        <v>1013</v>
      </c>
      <c r="AFP1" t="s">
        <v>1134</v>
      </c>
      <c r="AFQ1" t="s">
        <v>1013</v>
      </c>
      <c r="AFR1" t="s">
        <v>1013</v>
      </c>
      <c r="AFS1" t="s">
        <v>1013</v>
      </c>
      <c r="AFT1" t="s">
        <v>1013</v>
      </c>
      <c r="AFU1" t="s">
        <v>1013</v>
      </c>
      <c r="AFV1" t="s">
        <v>1013</v>
      </c>
      <c r="AFW1" t="s">
        <v>1135</v>
      </c>
      <c r="AFX1" t="s">
        <v>1013</v>
      </c>
      <c r="AFY1" t="s">
        <v>1013</v>
      </c>
      <c r="AFZ1" t="s">
        <v>1013</v>
      </c>
      <c r="AGA1" t="s">
        <v>1013</v>
      </c>
      <c r="AGB1" t="s">
        <v>1013</v>
      </c>
      <c r="AGC1" t="s">
        <v>1013</v>
      </c>
      <c r="AGD1" t="s">
        <v>1136</v>
      </c>
      <c r="AGE1" t="s">
        <v>1013</v>
      </c>
      <c r="AGF1" t="s">
        <v>1013</v>
      </c>
      <c r="AGG1" t="s">
        <v>1013</v>
      </c>
      <c r="AGH1" t="s">
        <v>1013</v>
      </c>
      <c r="AGI1" t="s">
        <v>1013</v>
      </c>
      <c r="AGJ1" t="s">
        <v>1013</v>
      </c>
      <c r="AGK1" t="s">
        <v>1137</v>
      </c>
      <c r="AGL1" t="s">
        <v>1013</v>
      </c>
      <c r="AGM1" t="s">
        <v>1013</v>
      </c>
      <c r="AGN1" t="s">
        <v>1013</v>
      </c>
      <c r="AGO1" t="s">
        <v>1013</v>
      </c>
      <c r="AGP1" t="s">
        <v>1013</v>
      </c>
      <c r="AGQ1" t="s">
        <v>1013</v>
      </c>
      <c r="AGR1" t="s">
        <v>1138</v>
      </c>
      <c r="AGS1" t="s">
        <v>1013</v>
      </c>
      <c r="AGT1" t="s">
        <v>1013</v>
      </c>
      <c r="AGU1" t="s">
        <v>1013</v>
      </c>
      <c r="AGV1" t="s">
        <v>1013</v>
      </c>
      <c r="AGW1" t="s">
        <v>1013</v>
      </c>
      <c r="AGX1" t="s">
        <v>1013</v>
      </c>
      <c r="AGY1" t="s">
        <v>1139</v>
      </c>
      <c r="AGZ1" t="s">
        <v>1013</v>
      </c>
      <c r="AHA1" t="s">
        <v>1013</v>
      </c>
      <c r="AHB1" t="s">
        <v>1013</v>
      </c>
      <c r="AHC1" t="s">
        <v>1013</v>
      </c>
      <c r="AHD1" t="s">
        <v>1013</v>
      </c>
      <c r="AHE1" t="s">
        <v>1013</v>
      </c>
      <c r="AHF1" t="s">
        <v>1140</v>
      </c>
      <c r="AHG1" t="s">
        <v>1013</v>
      </c>
      <c r="AHH1" t="s">
        <v>1013</v>
      </c>
      <c r="AHI1" t="s">
        <v>1013</v>
      </c>
      <c r="AHJ1" t="s">
        <v>1013</v>
      </c>
      <c r="AHK1" t="s">
        <v>1013</v>
      </c>
      <c r="AHL1" t="s">
        <v>1013</v>
      </c>
      <c r="AHM1" t="s">
        <v>1141</v>
      </c>
      <c r="AHN1" t="s">
        <v>1013</v>
      </c>
      <c r="AHO1" t="s">
        <v>1013</v>
      </c>
      <c r="AHP1" t="s">
        <v>1013</v>
      </c>
      <c r="AHQ1" t="s">
        <v>1013</v>
      </c>
      <c r="AHR1" t="s">
        <v>1013</v>
      </c>
      <c r="AHS1" t="s">
        <v>1013</v>
      </c>
      <c r="AHT1" t="s">
        <v>1142</v>
      </c>
      <c r="AHU1" t="s">
        <v>1013</v>
      </c>
      <c r="AHV1" t="s">
        <v>1013</v>
      </c>
      <c r="AHW1" t="s">
        <v>1013</v>
      </c>
      <c r="AHX1" t="s">
        <v>1013</v>
      </c>
      <c r="AHY1" t="s">
        <v>1013</v>
      </c>
      <c r="AHZ1" t="s">
        <v>1013</v>
      </c>
      <c r="AIA1" t="s">
        <v>1143</v>
      </c>
      <c r="AIB1" t="s">
        <v>1013</v>
      </c>
      <c r="AIC1" t="s">
        <v>1013</v>
      </c>
      <c r="AID1" t="s">
        <v>1013</v>
      </c>
      <c r="AIE1" t="s">
        <v>1013</v>
      </c>
      <c r="AIF1" t="s">
        <v>1013</v>
      </c>
      <c r="AIG1" t="s">
        <v>1013</v>
      </c>
      <c r="AIH1" t="s">
        <v>1144</v>
      </c>
      <c r="AII1" t="s">
        <v>1013</v>
      </c>
      <c r="AIJ1" t="s">
        <v>1013</v>
      </c>
      <c r="AIK1" t="s">
        <v>1013</v>
      </c>
      <c r="AIL1" t="s">
        <v>1013</v>
      </c>
      <c r="AIM1" t="s">
        <v>1013</v>
      </c>
      <c r="AIN1" t="s">
        <v>1013</v>
      </c>
      <c r="AIO1" t="s">
        <v>1145</v>
      </c>
      <c r="AIP1" t="s">
        <v>1013</v>
      </c>
      <c r="AIQ1" t="s">
        <v>1013</v>
      </c>
      <c r="AIR1" t="s">
        <v>1013</v>
      </c>
      <c r="AIS1" t="s">
        <v>1013</v>
      </c>
      <c r="AIT1" t="s">
        <v>1013</v>
      </c>
      <c r="AIU1" t="s">
        <v>1013</v>
      </c>
      <c r="AIV1" t="s">
        <v>1146</v>
      </c>
      <c r="AIW1" t="s">
        <v>1013</v>
      </c>
      <c r="AIX1" t="s">
        <v>1013</v>
      </c>
      <c r="AIY1" t="s">
        <v>1013</v>
      </c>
      <c r="AIZ1" t="s">
        <v>1013</v>
      </c>
      <c r="AJA1" t="s">
        <v>1013</v>
      </c>
      <c r="AJB1" t="s">
        <v>1013</v>
      </c>
      <c r="AJC1" t="s">
        <v>1147</v>
      </c>
      <c r="AJD1" t="s">
        <v>1013</v>
      </c>
      <c r="AJE1" t="s">
        <v>1013</v>
      </c>
      <c r="AJF1" t="s">
        <v>1013</v>
      </c>
      <c r="AJG1" t="s">
        <v>1013</v>
      </c>
      <c r="AJH1" t="s">
        <v>1013</v>
      </c>
      <c r="AJI1" t="s">
        <v>1013</v>
      </c>
      <c r="AJJ1" t="s">
        <v>1148</v>
      </c>
      <c r="AJK1" t="s">
        <v>1013</v>
      </c>
      <c r="AJL1" t="s">
        <v>1013</v>
      </c>
      <c r="AJM1" t="s">
        <v>1013</v>
      </c>
      <c r="AJN1" t="s">
        <v>1013</v>
      </c>
      <c r="AJO1" t="s">
        <v>1013</v>
      </c>
      <c r="AJP1" t="s">
        <v>1013</v>
      </c>
      <c r="AJQ1" t="s">
        <v>1149</v>
      </c>
      <c r="AJR1" t="s">
        <v>1013</v>
      </c>
      <c r="AJS1" t="s">
        <v>1013</v>
      </c>
      <c r="AJT1" t="s">
        <v>1013</v>
      </c>
      <c r="AJU1" t="s">
        <v>1013</v>
      </c>
      <c r="AJV1" t="s">
        <v>1013</v>
      </c>
      <c r="AJW1" t="s">
        <v>1013</v>
      </c>
      <c r="AJX1" t="s">
        <v>1150</v>
      </c>
      <c r="AJY1" t="s">
        <v>1013</v>
      </c>
      <c r="AJZ1" t="s">
        <v>1013</v>
      </c>
      <c r="AKA1" t="s">
        <v>1013</v>
      </c>
      <c r="AKB1" t="s">
        <v>1013</v>
      </c>
      <c r="AKC1" t="s">
        <v>1013</v>
      </c>
      <c r="AKD1" t="s">
        <v>1013</v>
      </c>
      <c r="AKE1" t="s">
        <v>1151</v>
      </c>
      <c r="AKF1" t="s">
        <v>1013</v>
      </c>
      <c r="AKG1" t="s">
        <v>1013</v>
      </c>
      <c r="AKH1" t="s">
        <v>1013</v>
      </c>
      <c r="AKI1" t="s">
        <v>1013</v>
      </c>
      <c r="AKJ1" t="s">
        <v>1013</v>
      </c>
      <c r="AKK1" t="s">
        <v>1013</v>
      </c>
      <c r="AKL1" t="s">
        <v>1152</v>
      </c>
      <c r="AKM1" t="s">
        <v>1013</v>
      </c>
      <c r="AKN1" t="s">
        <v>1013</v>
      </c>
      <c r="AKO1" t="s">
        <v>1013</v>
      </c>
      <c r="AKP1" t="s">
        <v>1013</v>
      </c>
      <c r="AKQ1" t="s">
        <v>1013</v>
      </c>
      <c r="AKR1" t="s">
        <v>1013</v>
      </c>
      <c r="AKS1" t="s">
        <v>1153</v>
      </c>
      <c r="AKT1" t="s">
        <v>1013</v>
      </c>
      <c r="AKU1" t="s">
        <v>1013</v>
      </c>
      <c r="AKV1" t="s">
        <v>1013</v>
      </c>
      <c r="AKW1" t="s">
        <v>1013</v>
      </c>
      <c r="AKX1" t="s">
        <v>1013</v>
      </c>
      <c r="AKY1" t="s">
        <v>1013</v>
      </c>
      <c r="AKZ1" t="s">
        <v>1154</v>
      </c>
      <c r="ALA1" t="s">
        <v>1013</v>
      </c>
      <c r="ALB1" t="s">
        <v>1013</v>
      </c>
      <c r="ALC1" t="s">
        <v>1013</v>
      </c>
      <c r="ALD1" t="s">
        <v>1013</v>
      </c>
      <c r="ALE1" t="s">
        <v>1013</v>
      </c>
      <c r="ALF1" t="s">
        <v>1013</v>
      </c>
      <c r="ALG1" t="s">
        <v>1155</v>
      </c>
      <c r="ALH1" t="s">
        <v>1013</v>
      </c>
      <c r="ALI1" t="s">
        <v>1013</v>
      </c>
      <c r="ALJ1" t="s">
        <v>1013</v>
      </c>
      <c r="ALK1" t="s">
        <v>1013</v>
      </c>
      <c r="ALL1" t="s">
        <v>1013</v>
      </c>
      <c r="ALM1" t="s">
        <v>1013</v>
      </c>
      <c r="ALN1" t="s">
        <v>1156</v>
      </c>
      <c r="ALO1" t="s">
        <v>1013</v>
      </c>
      <c r="ALP1" t="s">
        <v>1013</v>
      </c>
      <c r="ALQ1" t="s">
        <v>1013</v>
      </c>
      <c r="ALR1" t="s">
        <v>1013</v>
      </c>
      <c r="ALS1" t="s">
        <v>1013</v>
      </c>
      <c r="ALT1" t="s">
        <v>1013</v>
      </c>
      <c r="ALU1" t="s">
        <v>1157</v>
      </c>
      <c r="ALV1" t="s">
        <v>1013</v>
      </c>
      <c r="ALW1" t="s">
        <v>1013</v>
      </c>
      <c r="ALX1" t="s">
        <v>1013</v>
      </c>
      <c r="ALY1" t="s">
        <v>1013</v>
      </c>
      <c r="ALZ1" t="s">
        <v>1013</v>
      </c>
      <c r="AMA1" t="s">
        <v>1013</v>
      </c>
      <c r="AMB1" t="s">
        <v>1158</v>
      </c>
      <c r="AMC1" t="s">
        <v>1013</v>
      </c>
      <c r="AMD1" t="s">
        <v>1013</v>
      </c>
      <c r="AME1" t="s">
        <v>1013</v>
      </c>
      <c r="AMF1" t="s">
        <v>1013</v>
      </c>
      <c r="AMG1" t="s">
        <v>1013</v>
      </c>
      <c r="AMH1" t="s">
        <v>1013</v>
      </c>
      <c r="AMI1" t="s">
        <v>1159</v>
      </c>
      <c r="AMJ1" t="s">
        <v>1013</v>
      </c>
      <c r="AMK1" t="s">
        <v>1013</v>
      </c>
      <c r="AML1" t="s">
        <v>1013</v>
      </c>
      <c r="AMM1" t="s">
        <v>1013</v>
      </c>
      <c r="AMN1" t="s">
        <v>1013</v>
      </c>
      <c r="AMO1" t="s">
        <v>1013</v>
      </c>
      <c r="AMP1" t="s">
        <v>1160</v>
      </c>
      <c r="AMQ1" t="s">
        <v>1013</v>
      </c>
      <c r="AMR1" t="s">
        <v>1013</v>
      </c>
      <c r="AMS1" t="s">
        <v>1013</v>
      </c>
      <c r="AMT1" t="s">
        <v>1013</v>
      </c>
      <c r="AMU1" t="s">
        <v>1013</v>
      </c>
      <c r="AMV1" t="s">
        <v>1013</v>
      </c>
      <c r="AMW1" t="s">
        <v>1161</v>
      </c>
      <c r="AMX1" t="s">
        <v>1013</v>
      </c>
      <c r="AMY1" t="s">
        <v>1013</v>
      </c>
      <c r="AMZ1" t="s">
        <v>1013</v>
      </c>
      <c r="ANA1" t="s">
        <v>1013</v>
      </c>
      <c r="ANB1" t="s">
        <v>1013</v>
      </c>
      <c r="ANC1" t="s">
        <v>1013</v>
      </c>
      <c r="AND1" t="s">
        <v>1162</v>
      </c>
      <c r="ANE1" t="s">
        <v>1013</v>
      </c>
      <c r="ANF1" t="s">
        <v>1013</v>
      </c>
      <c r="ANG1" t="s">
        <v>1013</v>
      </c>
      <c r="ANH1" t="s">
        <v>1013</v>
      </c>
      <c r="ANI1" t="s">
        <v>1013</v>
      </c>
      <c r="ANJ1" t="s">
        <v>1013</v>
      </c>
      <c r="ANK1" t="s">
        <v>1163</v>
      </c>
      <c r="ANL1" t="s">
        <v>1013</v>
      </c>
      <c r="ANM1" t="s">
        <v>1013</v>
      </c>
      <c r="ANN1" t="s">
        <v>1013</v>
      </c>
      <c r="ANO1" t="s">
        <v>1013</v>
      </c>
      <c r="ANP1" t="s">
        <v>1013</v>
      </c>
      <c r="ANQ1" t="s">
        <v>1013</v>
      </c>
      <c r="ANR1" t="s">
        <v>1164</v>
      </c>
      <c r="ANS1" t="s">
        <v>1013</v>
      </c>
      <c r="ANT1" t="s">
        <v>1013</v>
      </c>
      <c r="ANU1" t="s">
        <v>1013</v>
      </c>
      <c r="ANV1" t="s">
        <v>1013</v>
      </c>
      <c r="ANW1" t="s">
        <v>1013</v>
      </c>
      <c r="ANX1" t="s">
        <v>1013</v>
      </c>
      <c r="ANY1" t="s">
        <v>1165</v>
      </c>
      <c r="ANZ1" t="s">
        <v>1013</v>
      </c>
      <c r="AOA1" t="s">
        <v>1013</v>
      </c>
      <c r="AOB1" t="s">
        <v>1013</v>
      </c>
      <c r="AOC1" t="s">
        <v>1013</v>
      </c>
      <c r="AOD1" t="s">
        <v>1013</v>
      </c>
      <c r="AOE1" t="s">
        <v>1013</v>
      </c>
      <c r="AOF1" t="s">
        <v>1166</v>
      </c>
      <c r="AOG1" t="s">
        <v>1013</v>
      </c>
      <c r="AOH1" t="s">
        <v>1013</v>
      </c>
      <c r="AOI1" t="s">
        <v>1013</v>
      </c>
      <c r="AOJ1" t="s">
        <v>1013</v>
      </c>
      <c r="AOK1" t="s">
        <v>1013</v>
      </c>
      <c r="AOL1" t="s">
        <v>1013</v>
      </c>
      <c r="AOM1" t="s">
        <v>1167</v>
      </c>
      <c r="AON1" t="s">
        <v>1013</v>
      </c>
      <c r="AOO1" t="s">
        <v>1013</v>
      </c>
      <c r="AOP1" t="s">
        <v>1013</v>
      </c>
      <c r="AOQ1" t="s">
        <v>1013</v>
      </c>
      <c r="AOR1" t="s">
        <v>1013</v>
      </c>
      <c r="AOS1" t="s">
        <v>1013</v>
      </c>
      <c r="AOT1" t="s">
        <v>1168</v>
      </c>
      <c r="AOU1" t="s">
        <v>1013</v>
      </c>
      <c r="AOV1" t="s">
        <v>1013</v>
      </c>
      <c r="AOW1" t="s">
        <v>1013</v>
      </c>
      <c r="AOX1" t="s">
        <v>1013</v>
      </c>
      <c r="AOY1" t="s">
        <v>1013</v>
      </c>
      <c r="AOZ1" t="s">
        <v>1013</v>
      </c>
      <c r="APA1" t="s">
        <v>1169</v>
      </c>
      <c r="APB1" t="s">
        <v>1013</v>
      </c>
      <c r="APC1" t="s">
        <v>1013</v>
      </c>
      <c r="APD1" t="s">
        <v>1013</v>
      </c>
      <c r="APE1" t="s">
        <v>1013</v>
      </c>
      <c r="APF1" t="s">
        <v>1013</v>
      </c>
      <c r="APG1" t="s">
        <v>1013</v>
      </c>
      <c r="APH1" t="s">
        <v>1170</v>
      </c>
      <c r="API1" t="s">
        <v>1013</v>
      </c>
      <c r="APJ1" t="s">
        <v>1013</v>
      </c>
      <c r="APK1" t="s">
        <v>1013</v>
      </c>
      <c r="APL1" t="s">
        <v>1013</v>
      </c>
      <c r="APM1" t="s">
        <v>1013</v>
      </c>
      <c r="APN1" t="s">
        <v>1013</v>
      </c>
      <c r="APO1" t="s">
        <v>1171</v>
      </c>
      <c r="APP1" t="s">
        <v>1013</v>
      </c>
      <c r="APQ1" t="s">
        <v>1013</v>
      </c>
      <c r="APR1" t="s">
        <v>1013</v>
      </c>
      <c r="APS1" t="s">
        <v>1013</v>
      </c>
      <c r="APT1" t="s">
        <v>1013</v>
      </c>
      <c r="APU1" t="s">
        <v>1013</v>
      </c>
      <c r="APV1" t="s">
        <v>1172</v>
      </c>
      <c r="APW1" t="s">
        <v>1013</v>
      </c>
      <c r="APX1" t="s">
        <v>1013</v>
      </c>
      <c r="APY1" t="s">
        <v>1013</v>
      </c>
      <c r="APZ1" t="s">
        <v>1013</v>
      </c>
      <c r="AQA1" t="s">
        <v>1013</v>
      </c>
      <c r="AQB1" t="s">
        <v>1013</v>
      </c>
      <c r="AQC1" t="s">
        <v>1173</v>
      </c>
      <c r="AQD1" t="s">
        <v>1013</v>
      </c>
      <c r="AQE1" t="s">
        <v>1013</v>
      </c>
      <c r="AQF1" t="s">
        <v>1013</v>
      </c>
      <c r="AQG1" t="s">
        <v>1013</v>
      </c>
      <c r="AQH1" t="s">
        <v>1013</v>
      </c>
      <c r="AQI1" t="s">
        <v>1013</v>
      </c>
      <c r="AQJ1" t="s">
        <v>1174</v>
      </c>
      <c r="AQK1" t="s">
        <v>1013</v>
      </c>
      <c r="AQL1" t="s">
        <v>1013</v>
      </c>
      <c r="AQM1" t="s">
        <v>1013</v>
      </c>
      <c r="AQN1" t="s">
        <v>1013</v>
      </c>
      <c r="AQO1" t="s">
        <v>1013</v>
      </c>
      <c r="AQP1" t="s">
        <v>1013</v>
      </c>
      <c r="AQQ1" t="s">
        <v>1175</v>
      </c>
      <c r="AQR1" t="s">
        <v>1013</v>
      </c>
      <c r="AQS1" t="s">
        <v>1013</v>
      </c>
      <c r="AQT1" t="s">
        <v>1013</v>
      </c>
      <c r="AQU1" t="s">
        <v>1013</v>
      </c>
      <c r="AQV1" t="s">
        <v>1013</v>
      </c>
      <c r="AQW1" t="s">
        <v>1013</v>
      </c>
      <c r="AQX1" t="s">
        <v>1176</v>
      </c>
      <c r="AQY1" t="s">
        <v>1013</v>
      </c>
      <c r="AQZ1" t="s">
        <v>1013</v>
      </c>
      <c r="ARA1" t="s">
        <v>1013</v>
      </c>
      <c r="ARB1" t="s">
        <v>1013</v>
      </c>
      <c r="ARC1" t="s">
        <v>1013</v>
      </c>
      <c r="ARD1" t="s">
        <v>1013</v>
      </c>
      <c r="ARE1" t="s">
        <v>1177</v>
      </c>
      <c r="ARF1" t="s">
        <v>1013</v>
      </c>
      <c r="ARG1" t="s">
        <v>1013</v>
      </c>
      <c r="ARH1" t="s">
        <v>1013</v>
      </c>
      <c r="ARI1" t="s">
        <v>1013</v>
      </c>
      <c r="ARJ1" t="s">
        <v>1013</v>
      </c>
      <c r="ARK1" t="s">
        <v>1013</v>
      </c>
      <c r="ARL1" t="s">
        <v>1178</v>
      </c>
      <c r="ARM1" t="s">
        <v>1013</v>
      </c>
      <c r="ARN1" t="s">
        <v>1013</v>
      </c>
      <c r="ARO1" t="s">
        <v>1013</v>
      </c>
      <c r="ARP1" t="s">
        <v>1013</v>
      </c>
      <c r="ARQ1" t="s">
        <v>1013</v>
      </c>
      <c r="ARR1" t="s">
        <v>1013</v>
      </c>
      <c r="ARS1" t="s">
        <v>1179</v>
      </c>
      <c r="ART1" t="s">
        <v>1013</v>
      </c>
      <c r="ARU1" t="s">
        <v>1013</v>
      </c>
      <c r="ARV1" t="s">
        <v>1013</v>
      </c>
      <c r="ARW1" t="s">
        <v>1013</v>
      </c>
      <c r="ARX1" t="s">
        <v>1013</v>
      </c>
      <c r="ARY1" t="s">
        <v>1013</v>
      </c>
      <c r="ARZ1" t="s">
        <v>1180</v>
      </c>
      <c r="ASA1" t="s">
        <v>1013</v>
      </c>
      <c r="ASB1" t="s">
        <v>1013</v>
      </c>
      <c r="ASC1" t="s">
        <v>1013</v>
      </c>
      <c r="ASD1" t="s">
        <v>1013</v>
      </c>
      <c r="ASE1" t="s">
        <v>1013</v>
      </c>
      <c r="ASF1" t="s">
        <v>1013</v>
      </c>
      <c r="ASG1" t="s">
        <v>1181</v>
      </c>
      <c r="ASH1" t="s">
        <v>1013</v>
      </c>
      <c r="ASI1" t="s">
        <v>1013</v>
      </c>
      <c r="ASJ1" t="s">
        <v>1013</v>
      </c>
      <c r="ASK1" t="s">
        <v>1013</v>
      </c>
      <c r="ASL1" t="s">
        <v>1013</v>
      </c>
      <c r="ASM1" t="s">
        <v>1013</v>
      </c>
      <c r="ASN1" t="s">
        <v>1182</v>
      </c>
      <c r="ASO1" t="s">
        <v>1013</v>
      </c>
      <c r="ASP1" t="s">
        <v>1013</v>
      </c>
      <c r="ASQ1" t="s">
        <v>1013</v>
      </c>
      <c r="ASR1" t="s">
        <v>1013</v>
      </c>
      <c r="ASS1" t="s">
        <v>1013</v>
      </c>
      <c r="AST1" t="s">
        <v>1013</v>
      </c>
      <c r="ASU1" t="s">
        <v>1183</v>
      </c>
      <c r="ASV1" t="s">
        <v>1013</v>
      </c>
      <c r="ASW1" t="s">
        <v>1013</v>
      </c>
      <c r="ASX1" t="s">
        <v>1013</v>
      </c>
      <c r="ASY1" t="s">
        <v>1013</v>
      </c>
      <c r="ASZ1" t="s">
        <v>1013</v>
      </c>
      <c r="ATA1" t="s">
        <v>1013</v>
      </c>
      <c r="ATB1" t="s">
        <v>1184</v>
      </c>
      <c r="ATC1" t="s">
        <v>1013</v>
      </c>
      <c r="ATD1" t="s">
        <v>1013</v>
      </c>
      <c r="ATE1" t="s">
        <v>1013</v>
      </c>
      <c r="ATF1" t="s">
        <v>1013</v>
      </c>
      <c r="ATG1" t="s">
        <v>1013</v>
      </c>
      <c r="ATH1" t="s">
        <v>1013</v>
      </c>
      <c r="ATI1" t="s">
        <v>1185</v>
      </c>
      <c r="ATJ1" t="s">
        <v>1013</v>
      </c>
      <c r="ATK1" t="s">
        <v>1013</v>
      </c>
      <c r="ATL1" t="s">
        <v>1013</v>
      </c>
      <c r="ATM1" t="s">
        <v>1013</v>
      </c>
      <c r="ATN1" t="s">
        <v>1013</v>
      </c>
      <c r="ATO1" t="s">
        <v>1013</v>
      </c>
      <c r="ATP1" t="s">
        <v>1186</v>
      </c>
      <c r="ATQ1" t="s">
        <v>1013</v>
      </c>
      <c r="ATR1" t="s">
        <v>1013</v>
      </c>
      <c r="ATS1" t="s">
        <v>1013</v>
      </c>
      <c r="ATT1" t="s">
        <v>1013</v>
      </c>
      <c r="ATU1" t="s">
        <v>1013</v>
      </c>
      <c r="ATV1" t="s">
        <v>1013</v>
      </c>
      <c r="ATW1" t="s">
        <v>1187</v>
      </c>
      <c r="ATX1" t="s">
        <v>1013</v>
      </c>
      <c r="ATY1" t="s">
        <v>1013</v>
      </c>
      <c r="ATZ1" t="s">
        <v>1013</v>
      </c>
      <c r="AUA1" t="s">
        <v>1013</v>
      </c>
      <c r="AUB1" t="s">
        <v>1013</v>
      </c>
      <c r="AUC1" t="s">
        <v>1013</v>
      </c>
      <c r="AUD1" t="s">
        <v>1188</v>
      </c>
      <c r="AUE1" t="s">
        <v>1013</v>
      </c>
      <c r="AUF1" t="s">
        <v>1013</v>
      </c>
      <c r="AUG1" t="s">
        <v>1013</v>
      </c>
      <c r="AUH1" t="s">
        <v>1013</v>
      </c>
      <c r="AUI1" t="s">
        <v>1013</v>
      </c>
      <c r="AUJ1" t="s">
        <v>1013</v>
      </c>
      <c r="AUK1" t="s">
        <v>1189</v>
      </c>
      <c r="AUL1" t="s">
        <v>1013</v>
      </c>
      <c r="AUM1" t="s">
        <v>1013</v>
      </c>
      <c r="AUN1" t="s">
        <v>1013</v>
      </c>
      <c r="AUO1" t="s">
        <v>1013</v>
      </c>
      <c r="AUP1" t="s">
        <v>1013</v>
      </c>
      <c r="AUQ1" t="s">
        <v>1013</v>
      </c>
      <c r="AUR1" t="s">
        <v>1190</v>
      </c>
      <c r="AUS1" t="s">
        <v>1013</v>
      </c>
      <c r="AUT1" t="s">
        <v>1013</v>
      </c>
      <c r="AUU1" t="s">
        <v>1013</v>
      </c>
      <c r="AUV1" t="s">
        <v>1013</v>
      </c>
      <c r="AUW1" t="s">
        <v>1013</v>
      </c>
      <c r="AUX1" t="s">
        <v>1013</v>
      </c>
      <c r="AUY1" t="s">
        <v>1191</v>
      </c>
      <c r="AUZ1" t="s">
        <v>1013</v>
      </c>
      <c r="AVA1" t="s">
        <v>1013</v>
      </c>
      <c r="AVB1" t="s">
        <v>1013</v>
      </c>
      <c r="AVC1" t="s">
        <v>1013</v>
      </c>
      <c r="AVD1" t="s">
        <v>1013</v>
      </c>
      <c r="AVE1" t="s">
        <v>1013</v>
      </c>
      <c r="AVF1" t="s">
        <v>1192</v>
      </c>
      <c r="AVG1" t="s">
        <v>1013</v>
      </c>
      <c r="AVH1" t="s">
        <v>1013</v>
      </c>
      <c r="AVI1" t="s">
        <v>1013</v>
      </c>
      <c r="AVJ1" t="s">
        <v>1013</v>
      </c>
      <c r="AVK1" t="s">
        <v>1013</v>
      </c>
      <c r="AVL1" t="s">
        <v>1013</v>
      </c>
      <c r="AVM1" t="s">
        <v>1193</v>
      </c>
      <c r="AVN1" t="s">
        <v>1013</v>
      </c>
      <c r="AVO1" t="s">
        <v>1013</v>
      </c>
      <c r="AVP1" t="s">
        <v>1013</v>
      </c>
      <c r="AVQ1" t="s">
        <v>1013</v>
      </c>
      <c r="AVR1" t="s">
        <v>1013</v>
      </c>
      <c r="AVS1" t="s">
        <v>1013</v>
      </c>
      <c r="AVT1" t="s">
        <v>1194</v>
      </c>
      <c r="AVU1" t="s">
        <v>1013</v>
      </c>
      <c r="AVV1" t="s">
        <v>1013</v>
      </c>
      <c r="AVW1" t="s">
        <v>1013</v>
      </c>
      <c r="AVX1" t="s">
        <v>1013</v>
      </c>
      <c r="AVY1" t="s">
        <v>1013</v>
      </c>
      <c r="AVZ1" t="s">
        <v>1013</v>
      </c>
      <c r="AWA1" t="s">
        <v>1195</v>
      </c>
      <c r="AWB1" t="s">
        <v>1013</v>
      </c>
      <c r="AWC1" t="s">
        <v>1013</v>
      </c>
      <c r="AWD1" t="s">
        <v>1013</v>
      </c>
      <c r="AWE1" t="s">
        <v>1013</v>
      </c>
      <c r="AWF1" t="s">
        <v>1013</v>
      </c>
      <c r="AWG1" t="s">
        <v>1013</v>
      </c>
      <c r="AWH1" t="s">
        <v>1196</v>
      </c>
      <c r="AWI1" t="s">
        <v>1013</v>
      </c>
      <c r="AWJ1" t="s">
        <v>1013</v>
      </c>
      <c r="AWK1" t="s">
        <v>1013</v>
      </c>
      <c r="AWL1" t="s">
        <v>1013</v>
      </c>
      <c r="AWM1" t="s">
        <v>1013</v>
      </c>
      <c r="AWN1" t="s">
        <v>1013</v>
      </c>
      <c r="AWO1" t="s">
        <v>1197</v>
      </c>
      <c r="AWP1" t="s">
        <v>1013</v>
      </c>
      <c r="AWQ1" t="s">
        <v>1013</v>
      </c>
      <c r="AWR1" t="s">
        <v>1013</v>
      </c>
      <c r="AWS1" t="s">
        <v>1013</v>
      </c>
      <c r="AWT1" t="s">
        <v>1013</v>
      </c>
      <c r="AWU1" t="s">
        <v>1013</v>
      </c>
      <c r="AWV1" t="s">
        <v>1198</v>
      </c>
      <c r="AWW1" t="s">
        <v>1013</v>
      </c>
      <c r="AWX1" t="s">
        <v>1013</v>
      </c>
      <c r="AWY1" t="s">
        <v>1013</v>
      </c>
      <c r="AWZ1" t="s">
        <v>1013</v>
      </c>
      <c r="AXA1" t="s">
        <v>1013</v>
      </c>
      <c r="AXB1" t="s">
        <v>1013</v>
      </c>
      <c r="AXC1" t="s">
        <v>1199</v>
      </c>
      <c r="AXD1" t="s">
        <v>1013</v>
      </c>
      <c r="AXE1" t="s">
        <v>1013</v>
      </c>
      <c r="AXF1" t="s">
        <v>1013</v>
      </c>
      <c r="AXG1" t="s">
        <v>1013</v>
      </c>
      <c r="AXH1" t="s">
        <v>1013</v>
      </c>
      <c r="AXI1" t="s">
        <v>1013</v>
      </c>
      <c r="AXJ1" t="s">
        <v>1200</v>
      </c>
      <c r="AXK1" t="s">
        <v>1013</v>
      </c>
      <c r="AXL1" t="s">
        <v>1013</v>
      </c>
      <c r="AXM1" t="s">
        <v>1013</v>
      </c>
      <c r="AXN1" t="s">
        <v>1013</v>
      </c>
      <c r="AXO1" t="s">
        <v>1013</v>
      </c>
      <c r="AXP1" t="s">
        <v>1013</v>
      </c>
      <c r="AXQ1" t="s">
        <v>1201</v>
      </c>
      <c r="AXR1" t="s">
        <v>1013</v>
      </c>
      <c r="AXS1" t="s">
        <v>1013</v>
      </c>
      <c r="AXT1" t="s">
        <v>1013</v>
      </c>
      <c r="AXU1" t="s">
        <v>1013</v>
      </c>
      <c r="AXV1" t="s">
        <v>1013</v>
      </c>
      <c r="AXW1" t="s">
        <v>1013</v>
      </c>
      <c r="AXX1" t="s">
        <v>1202</v>
      </c>
      <c r="AXY1" t="s">
        <v>1013</v>
      </c>
      <c r="AXZ1" t="s">
        <v>1013</v>
      </c>
      <c r="AYA1" t="s">
        <v>1013</v>
      </c>
      <c r="AYB1" t="s">
        <v>1013</v>
      </c>
      <c r="AYC1" t="s">
        <v>1013</v>
      </c>
      <c r="AYD1" t="s">
        <v>1013</v>
      </c>
      <c r="AYE1" t="s">
        <v>1203</v>
      </c>
      <c r="AYF1" t="s">
        <v>1013</v>
      </c>
      <c r="AYG1" t="s">
        <v>1013</v>
      </c>
      <c r="AYH1" t="s">
        <v>1013</v>
      </c>
      <c r="AYI1" t="s">
        <v>1013</v>
      </c>
      <c r="AYJ1" t="s">
        <v>1013</v>
      </c>
      <c r="AYK1" t="s">
        <v>1013</v>
      </c>
      <c r="AYL1" t="s">
        <v>1204</v>
      </c>
      <c r="AYM1" t="s">
        <v>1013</v>
      </c>
      <c r="AYN1" t="s">
        <v>1013</v>
      </c>
      <c r="AYO1" t="s">
        <v>1013</v>
      </c>
      <c r="AYP1" t="s">
        <v>1013</v>
      </c>
      <c r="AYQ1" t="s">
        <v>1013</v>
      </c>
      <c r="AYR1" t="s">
        <v>1013</v>
      </c>
      <c r="AYS1" t="s">
        <v>1205</v>
      </c>
      <c r="AYT1" t="s">
        <v>1013</v>
      </c>
      <c r="AYU1" t="s">
        <v>1013</v>
      </c>
      <c r="AYV1" t="s">
        <v>1013</v>
      </c>
      <c r="AYW1" t="s">
        <v>1013</v>
      </c>
      <c r="AYX1" t="s">
        <v>1013</v>
      </c>
      <c r="AYY1" t="s">
        <v>1013</v>
      </c>
      <c r="AYZ1" t="s">
        <v>1206</v>
      </c>
      <c r="AZA1" t="s">
        <v>1013</v>
      </c>
      <c r="AZB1" t="s">
        <v>1013</v>
      </c>
      <c r="AZC1" t="s">
        <v>1013</v>
      </c>
      <c r="AZD1" t="s">
        <v>1013</v>
      </c>
      <c r="AZE1" t="s">
        <v>1013</v>
      </c>
      <c r="AZF1" t="s">
        <v>1013</v>
      </c>
      <c r="AZG1" t="s">
        <v>1207</v>
      </c>
      <c r="AZH1" t="s">
        <v>1013</v>
      </c>
      <c r="AZI1" t="s">
        <v>1013</v>
      </c>
      <c r="AZJ1" t="s">
        <v>1013</v>
      </c>
      <c r="AZK1" t="s">
        <v>1013</v>
      </c>
      <c r="AZL1" t="s">
        <v>1013</v>
      </c>
      <c r="AZM1" t="s">
        <v>1013</v>
      </c>
      <c r="AZN1" t="s">
        <v>1208</v>
      </c>
      <c r="AZO1" t="s">
        <v>1013</v>
      </c>
      <c r="AZP1" t="s">
        <v>1013</v>
      </c>
      <c r="AZQ1" t="s">
        <v>1013</v>
      </c>
      <c r="AZR1" t="s">
        <v>1013</v>
      </c>
      <c r="AZS1" t="s">
        <v>1013</v>
      </c>
      <c r="AZT1" t="s">
        <v>1013</v>
      </c>
      <c r="AZU1" t="s">
        <v>1209</v>
      </c>
      <c r="AZV1" t="s">
        <v>1013</v>
      </c>
      <c r="AZW1" t="s">
        <v>1013</v>
      </c>
      <c r="AZX1" t="s">
        <v>1013</v>
      </c>
      <c r="AZY1" t="s">
        <v>1013</v>
      </c>
      <c r="AZZ1" t="s">
        <v>1013</v>
      </c>
      <c r="BAA1" t="s">
        <v>1013</v>
      </c>
      <c r="BAB1" t="s">
        <v>1210</v>
      </c>
      <c r="BAC1" t="s">
        <v>1013</v>
      </c>
      <c r="BAD1" t="s">
        <v>1013</v>
      </c>
      <c r="BAE1" t="s">
        <v>1013</v>
      </c>
      <c r="BAF1" t="s">
        <v>1013</v>
      </c>
      <c r="BAG1" t="s">
        <v>1013</v>
      </c>
      <c r="BAH1" t="s">
        <v>1013</v>
      </c>
      <c r="BAI1" t="s">
        <v>1211</v>
      </c>
      <c r="BAJ1" t="s">
        <v>1013</v>
      </c>
      <c r="BAK1" t="s">
        <v>1013</v>
      </c>
      <c r="BAL1" t="s">
        <v>1013</v>
      </c>
      <c r="BAM1" t="s">
        <v>1013</v>
      </c>
      <c r="BAN1" t="s">
        <v>1013</v>
      </c>
      <c r="BAO1" t="s">
        <v>1013</v>
      </c>
      <c r="BAP1" t="s">
        <v>1212</v>
      </c>
      <c r="BAQ1" t="s">
        <v>1013</v>
      </c>
      <c r="BAR1" t="s">
        <v>1013</v>
      </c>
      <c r="BAS1" t="s">
        <v>1013</v>
      </c>
      <c r="BAT1" t="s">
        <v>1013</v>
      </c>
      <c r="BAU1" t="s">
        <v>1013</v>
      </c>
      <c r="BAV1" t="s">
        <v>1013</v>
      </c>
      <c r="BAW1" t="s">
        <v>1213</v>
      </c>
      <c r="BAX1" t="s">
        <v>1013</v>
      </c>
      <c r="BAY1" t="s">
        <v>1013</v>
      </c>
      <c r="BAZ1" t="s">
        <v>1013</v>
      </c>
      <c r="BBA1" t="s">
        <v>1013</v>
      </c>
      <c r="BBB1" t="s">
        <v>1013</v>
      </c>
      <c r="BBC1" t="s">
        <v>1013</v>
      </c>
      <c r="BBD1" t="s">
        <v>1214</v>
      </c>
      <c r="BBE1" t="s">
        <v>1013</v>
      </c>
      <c r="BBF1" t="s">
        <v>1013</v>
      </c>
      <c r="BBG1" t="s">
        <v>1013</v>
      </c>
      <c r="BBH1" t="s">
        <v>1013</v>
      </c>
      <c r="BBI1" t="s">
        <v>1013</v>
      </c>
      <c r="BBJ1" t="s">
        <v>1013</v>
      </c>
      <c r="BBK1" t="s">
        <v>1215</v>
      </c>
      <c r="BBL1" t="s">
        <v>1013</v>
      </c>
      <c r="BBM1" t="s">
        <v>1013</v>
      </c>
      <c r="BBN1" t="s">
        <v>1013</v>
      </c>
      <c r="BBO1" t="s">
        <v>1013</v>
      </c>
      <c r="BBP1" t="s">
        <v>1013</v>
      </c>
      <c r="BBQ1" t="s">
        <v>1013</v>
      </c>
      <c r="BBR1" t="s">
        <v>1216</v>
      </c>
      <c r="BBS1" t="s">
        <v>1013</v>
      </c>
      <c r="BBT1" t="s">
        <v>1013</v>
      </c>
      <c r="BBU1" t="s">
        <v>1013</v>
      </c>
      <c r="BBV1" t="s">
        <v>1013</v>
      </c>
      <c r="BBW1" t="s">
        <v>1013</v>
      </c>
      <c r="BBX1" t="s">
        <v>1013</v>
      </c>
      <c r="BBY1" t="s">
        <v>1217</v>
      </c>
      <c r="BBZ1" t="s">
        <v>1013</v>
      </c>
      <c r="BCA1" t="s">
        <v>1013</v>
      </c>
      <c r="BCB1" t="s">
        <v>1013</v>
      </c>
      <c r="BCC1" t="s">
        <v>1013</v>
      </c>
      <c r="BCD1" t="s">
        <v>1013</v>
      </c>
      <c r="BCE1" t="s">
        <v>1013</v>
      </c>
      <c r="BCF1" t="s">
        <v>1218</v>
      </c>
      <c r="BCG1" t="s">
        <v>1013</v>
      </c>
      <c r="BCH1" t="s">
        <v>1013</v>
      </c>
      <c r="BCI1" t="s">
        <v>1013</v>
      </c>
      <c r="BCJ1" t="s">
        <v>1013</v>
      </c>
      <c r="BCK1" t="s">
        <v>1013</v>
      </c>
      <c r="BCL1" t="s">
        <v>1013</v>
      </c>
      <c r="BCM1" t="s">
        <v>1219</v>
      </c>
      <c r="BCN1" t="s">
        <v>1013</v>
      </c>
      <c r="BCO1" t="s">
        <v>1013</v>
      </c>
      <c r="BCP1" t="s">
        <v>1013</v>
      </c>
      <c r="BCQ1" t="s">
        <v>1013</v>
      </c>
      <c r="BCR1" t="s">
        <v>1013</v>
      </c>
      <c r="BCS1" t="s">
        <v>1013</v>
      </c>
      <c r="BCT1" t="s">
        <v>1220</v>
      </c>
      <c r="BCU1" t="s">
        <v>1013</v>
      </c>
      <c r="BCV1" t="s">
        <v>1013</v>
      </c>
      <c r="BCW1" t="s">
        <v>1013</v>
      </c>
      <c r="BCX1" t="s">
        <v>1013</v>
      </c>
      <c r="BCY1" t="s">
        <v>1013</v>
      </c>
      <c r="BCZ1" t="s">
        <v>1013</v>
      </c>
      <c r="BDA1" t="s">
        <v>1221</v>
      </c>
      <c r="BDB1" t="s">
        <v>1013</v>
      </c>
      <c r="BDC1" t="s">
        <v>1013</v>
      </c>
      <c r="BDD1" t="s">
        <v>1013</v>
      </c>
      <c r="BDE1" t="s">
        <v>1013</v>
      </c>
      <c r="BDF1" t="s">
        <v>1013</v>
      </c>
      <c r="BDG1" t="s">
        <v>1013</v>
      </c>
      <c r="BDH1" t="s">
        <v>1222</v>
      </c>
      <c r="BDI1" t="s">
        <v>1013</v>
      </c>
      <c r="BDJ1" t="s">
        <v>1013</v>
      </c>
      <c r="BDK1" t="s">
        <v>1013</v>
      </c>
      <c r="BDL1" t="s">
        <v>1013</v>
      </c>
      <c r="BDM1" t="s">
        <v>1013</v>
      </c>
      <c r="BDN1" t="s">
        <v>1013</v>
      </c>
      <c r="BDO1" t="s">
        <v>1223</v>
      </c>
      <c r="BDP1" t="s">
        <v>1013</v>
      </c>
      <c r="BDQ1" t="s">
        <v>1013</v>
      </c>
      <c r="BDR1" t="s">
        <v>1013</v>
      </c>
      <c r="BDS1" t="s">
        <v>1013</v>
      </c>
      <c r="BDT1" t="s">
        <v>1013</v>
      </c>
      <c r="BDU1" t="s">
        <v>1013</v>
      </c>
      <c r="BDV1" t="s">
        <v>1224</v>
      </c>
      <c r="BDW1" t="s">
        <v>1013</v>
      </c>
      <c r="BDX1" t="s">
        <v>1013</v>
      </c>
      <c r="BDY1" t="s">
        <v>1013</v>
      </c>
      <c r="BDZ1" t="s">
        <v>1013</v>
      </c>
      <c r="BEA1" t="s">
        <v>1013</v>
      </c>
      <c r="BEB1" t="s">
        <v>1013</v>
      </c>
      <c r="BEC1" t="s">
        <v>1225</v>
      </c>
      <c r="BED1" t="s">
        <v>1013</v>
      </c>
      <c r="BEE1" t="s">
        <v>1013</v>
      </c>
      <c r="BEF1" t="s">
        <v>1013</v>
      </c>
      <c r="BEG1" t="s">
        <v>1013</v>
      </c>
      <c r="BEH1" t="s">
        <v>1013</v>
      </c>
      <c r="BEI1" t="s">
        <v>1013</v>
      </c>
      <c r="BEJ1" t="s">
        <v>1226</v>
      </c>
      <c r="BEK1" t="s">
        <v>1013</v>
      </c>
      <c r="BEL1" t="s">
        <v>1013</v>
      </c>
      <c r="BEM1" t="s">
        <v>1013</v>
      </c>
      <c r="BEN1" t="s">
        <v>1013</v>
      </c>
      <c r="BEO1" t="s">
        <v>1013</v>
      </c>
      <c r="BEP1" t="s">
        <v>1013</v>
      </c>
      <c r="BEQ1" t="s">
        <v>1227</v>
      </c>
      <c r="BER1" t="s">
        <v>1013</v>
      </c>
      <c r="BES1" t="s">
        <v>1013</v>
      </c>
      <c r="BET1" t="s">
        <v>1013</v>
      </c>
      <c r="BEU1" t="s">
        <v>1013</v>
      </c>
      <c r="BEV1" t="s">
        <v>1013</v>
      </c>
      <c r="BEW1" t="s">
        <v>1013</v>
      </c>
      <c r="BEX1" t="s">
        <v>1228</v>
      </c>
      <c r="BEY1" t="s">
        <v>1013</v>
      </c>
      <c r="BEZ1" t="s">
        <v>1013</v>
      </c>
      <c r="BFA1" t="s">
        <v>1013</v>
      </c>
      <c r="BFB1" t="s">
        <v>1013</v>
      </c>
      <c r="BFC1" t="s">
        <v>1013</v>
      </c>
      <c r="BFD1" t="s">
        <v>1013</v>
      </c>
      <c r="BFE1" t="s">
        <v>1229</v>
      </c>
      <c r="BFF1" t="s">
        <v>1013</v>
      </c>
      <c r="BFG1" t="s">
        <v>1013</v>
      </c>
      <c r="BFH1" t="s">
        <v>1013</v>
      </c>
      <c r="BFI1" t="s">
        <v>1013</v>
      </c>
      <c r="BFJ1" t="s">
        <v>1013</v>
      </c>
      <c r="BFK1" t="s">
        <v>1013</v>
      </c>
      <c r="BFL1" t="s">
        <v>1230</v>
      </c>
      <c r="BFM1" t="s">
        <v>1013</v>
      </c>
      <c r="BFN1" t="s">
        <v>1013</v>
      </c>
      <c r="BFO1" t="s">
        <v>1013</v>
      </c>
      <c r="BFP1" t="s">
        <v>1013</v>
      </c>
      <c r="BFQ1" t="s">
        <v>1013</v>
      </c>
      <c r="BFR1" t="s">
        <v>1013</v>
      </c>
      <c r="BFS1" t="s">
        <v>1231</v>
      </c>
      <c r="BFT1" t="s">
        <v>1013</v>
      </c>
      <c r="BFU1" t="s">
        <v>1013</v>
      </c>
      <c r="BFV1" t="s">
        <v>1013</v>
      </c>
      <c r="BFW1" t="s">
        <v>1013</v>
      </c>
      <c r="BFX1" t="s">
        <v>1013</v>
      </c>
      <c r="BFY1" t="s">
        <v>1013</v>
      </c>
      <c r="BFZ1" t="s">
        <v>1232</v>
      </c>
      <c r="BGA1" t="s">
        <v>1013</v>
      </c>
      <c r="BGB1" t="s">
        <v>1013</v>
      </c>
      <c r="BGC1" t="s">
        <v>1013</v>
      </c>
      <c r="BGD1" t="s">
        <v>1013</v>
      </c>
      <c r="BGE1" t="s">
        <v>1013</v>
      </c>
      <c r="BGF1" t="s">
        <v>1013</v>
      </c>
      <c r="BGG1" t="s">
        <v>1233</v>
      </c>
      <c r="BGH1" t="s">
        <v>1013</v>
      </c>
      <c r="BGI1" t="s">
        <v>1013</v>
      </c>
      <c r="BGJ1" t="s">
        <v>1013</v>
      </c>
      <c r="BGK1" t="s">
        <v>1013</v>
      </c>
      <c r="BGL1" t="s">
        <v>1013</v>
      </c>
      <c r="BGM1" t="s">
        <v>1013</v>
      </c>
      <c r="BGN1" t="s">
        <v>1234</v>
      </c>
      <c r="BGO1" t="s">
        <v>1013</v>
      </c>
      <c r="BGP1" t="s">
        <v>1013</v>
      </c>
      <c r="BGQ1" t="s">
        <v>1013</v>
      </c>
      <c r="BGR1" t="s">
        <v>1013</v>
      </c>
      <c r="BGS1" t="s">
        <v>1013</v>
      </c>
      <c r="BGT1" t="s">
        <v>1013</v>
      </c>
      <c r="BGU1" t="s">
        <v>1235</v>
      </c>
      <c r="BGV1" t="s">
        <v>1013</v>
      </c>
      <c r="BGW1" t="s">
        <v>1013</v>
      </c>
      <c r="BGX1" t="s">
        <v>1013</v>
      </c>
      <c r="BGY1" t="s">
        <v>1013</v>
      </c>
      <c r="BGZ1" t="s">
        <v>1013</v>
      </c>
      <c r="BHA1" t="s">
        <v>1013</v>
      </c>
      <c r="BHB1" t="s">
        <v>1236</v>
      </c>
      <c r="BHC1" t="s">
        <v>1013</v>
      </c>
      <c r="BHD1" t="s">
        <v>1013</v>
      </c>
      <c r="BHE1" t="s">
        <v>1013</v>
      </c>
      <c r="BHF1" t="s">
        <v>1013</v>
      </c>
      <c r="BHG1" t="s">
        <v>1013</v>
      </c>
      <c r="BHH1" t="s">
        <v>1013</v>
      </c>
      <c r="BHI1" t="s">
        <v>1237</v>
      </c>
      <c r="BHJ1" t="s">
        <v>1013</v>
      </c>
      <c r="BHK1" t="s">
        <v>1013</v>
      </c>
      <c r="BHL1" t="s">
        <v>1013</v>
      </c>
      <c r="BHM1" t="s">
        <v>1013</v>
      </c>
      <c r="BHN1" t="s">
        <v>1013</v>
      </c>
      <c r="BHO1" t="s">
        <v>1013</v>
      </c>
      <c r="BHP1" t="s">
        <v>1238</v>
      </c>
      <c r="BHQ1" t="s">
        <v>1013</v>
      </c>
      <c r="BHR1" t="s">
        <v>1013</v>
      </c>
      <c r="BHS1" t="s">
        <v>1013</v>
      </c>
      <c r="BHT1" t="s">
        <v>1013</v>
      </c>
      <c r="BHU1" t="s">
        <v>1013</v>
      </c>
      <c r="BHV1" t="s">
        <v>1013</v>
      </c>
      <c r="BHW1" t="s">
        <v>1239</v>
      </c>
      <c r="BHX1" t="s">
        <v>1013</v>
      </c>
      <c r="BHY1" t="s">
        <v>1013</v>
      </c>
      <c r="BHZ1" t="s">
        <v>1013</v>
      </c>
      <c r="BIA1" t="s">
        <v>1013</v>
      </c>
      <c r="BIB1" t="s">
        <v>1013</v>
      </c>
      <c r="BIC1" t="s">
        <v>1013</v>
      </c>
      <c r="BID1" t="s">
        <v>1240</v>
      </c>
      <c r="BIE1" t="s">
        <v>1013</v>
      </c>
      <c r="BIF1" t="s">
        <v>1013</v>
      </c>
      <c r="BIG1" t="s">
        <v>1013</v>
      </c>
      <c r="BIH1" t="s">
        <v>1013</v>
      </c>
      <c r="BII1" t="s">
        <v>1013</v>
      </c>
      <c r="BIJ1" t="s">
        <v>1013</v>
      </c>
      <c r="BIK1" t="s">
        <v>1241</v>
      </c>
      <c r="BIL1" t="s">
        <v>1013</v>
      </c>
      <c r="BIM1" t="s">
        <v>1013</v>
      </c>
      <c r="BIN1" t="s">
        <v>1013</v>
      </c>
      <c r="BIO1" t="s">
        <v>1013</v>
      </c>
      <c r="BIP1" t="s">
        <v>1013</v>
      </c>
      <c r="BIQ1" t="s">
        <v>1013</v>
      </c>
      <c r="BIR1" t="s">
        <v>1242</v>
      </c>
      <c r="BIS1" t="s">
        <v>1013</v>
      </c>
      <c r="BIT1" t="s">
        <v>1013</v>
      </c>
      <c r="BIU1" t="s">
        <v>1013</v>
      </c>
      <c r="BIV1" t="s">
        <v>1013</v>
      </c>
      <c r="BIW1" t="s">
        <v>1013</v>
      </c>
      <c r="BIX1" t="s">
        <v>1013</v>
      </c>
      <c r="BIY1" t="s">
        <v>1243</v>
      </c>
      <c r="BIZ1" t="s">
        <v>1013</v>
      </c>
      <c r="BJA1" t="s">
        <v>1013</v>
      </c>
      <c r="BJB1" t="s">
        <v>1013</v>
      </c>
      <c r="BJC1" t="s">
        <v>1013</v>
      </c>
      <c r="BJD1" t="s">
        <v>1013</v>
      </c>
      <c r="BJE1" t="s">
        <v>1013</v>
      </c>
      <c r="BJF1" t="s">
        <v>1244</v>
      </c>
      <c r="BJG1" t="s">
        <v>1013</v>
      </c>
      <c r="BJH1" t="s">
        <v>1013</v>
      </c>
      <c r="BJI1" t="s">
        <v>1013</v>
      </c>
      <c r="BJJ1" t="s">
        <v>1013</v>
      </c>
      <c r="BJK1" t="s">
        <v>1013</v>
      </c>
      <c r="BJL1" t="s">
        <v>1013</v>
      </c>
      <c r="BJM1" t="s">
        <v>1245</v>
      </c>
      <c r="BJN1" t="s">
        <v>1013</v>
      </c>
      <c r="BJO1" t="s">
        <v>1013</v>
      </c>
      <c r="BJP1" t="s">
        <v>1013</v>
      </c>
      <c r="BJQ1" t="s">
        <v>1013</v>
      </c>
      <c r="BJR1" t="s">
        <v>1013</v>
      </c>
      <c r="BJS1" t="s">
        <v>1013</v>
      </c>
      <c r="BJT1" t="s">
        <v>1246</v>
      </c>
      <c r="BJU1" t="s">
        <v>1013</v>
      </c>
      <c r="BJV1" t="s">
        <v>1013</v>
      </c>
      <c r="BJW1" t="s">
        <v>1013</v>
      </c>
      <c r="BJX1" t="s">
        <v>1013</v>
      </c>
      <c r="BJY1" t="s">
        <v>1013</v>
      </c>
      <c r="BJZ1" t="s">
        <v>1013</v>
      </c>
      <c r="BKA1" t="s">
        <v>1247</v>
      </c>
      <c r="BKB1" t="s">
        <v>1013</v>
      </c>
      <c r="BKC1" t="s">
        <v>1013</v>
      </c>
      <c r="BKD1" t="s">
        <v>1013</v>
      </c>
      <c r="BKE1" t="s">
        <v>1013</v>
      </c>
      <c r="BKF1" t="s">
        <v>1013</v>
      </c>
      <c r="BKG1" t="s">
        <v>1013</v>
      </c>
      <c r="BKH1" t="s">
        <v>1248</v>
      </c>
      <c r="BKI1" t="s">
        <v>1013</v>
      </c>
      <c r="BKJ1" t="s">
        <v>1013</v>
      </c>
      <c r="BKK1" t="s">
        <v>1013</v>
      </c>
      <c r="BKL1" t="s">
        <v>1013</v>
      </c>
      <c r="BKM1" t="s">
        <v>1013</v>
      </c>
      <c r="BKN1" t="s">
        <v>1013</v>
      </c>
      <c r="BKO1" t="s">
        <v>1249</v>
      </c>
      <c r="BKP1" t="s">
        <v>1013</v>
      </c>
      <c r="BKQ1" t="s">
        <v>1013</v>
      </c>
      <c r="BKR1" t="s">
        <v>1013</v>
      </c>
      <c r="BKS1" t="s">
        <v>1013</v>
      </c>
      <c r="BKT1" t="s">
        <v>1013</v>
      </c>
      <c r="BKU1" t="s">
        <v>1013</v>
      </c>
      <c r="BKV1" t="s">
        <v>1250</v>
      </c>
      <c r="BKW1" t="s">
        <v>1013</v>
      </c>
      <c r="BKX1" t="s">
        <v>1013</v>
      </c>
      <c r="BKY1" t="s">
        <v>1013</v>
      </c>
      <c r="BKZ1" t="s">
        <v>1013</v>
      </c>
      <c r="BLA1" t="s">
        <v>1013</v>
      </c>
      <c r="BLB1" t="s">
        <v>1013</v>
      </c>
      <c r="BLC1" t="s">
        <v>1251</v>
      </c>
      <c r="BLD1" t="s">
        <v>1013</v>
      </c>
      <c r="BLE1" t="s">
        <v>1013</v>
      </c>
      <c r="BLF1" t="s">
        <v>1013</v>
      </c>
      <c r="BLG1" t="s">
        <v>1013</v>
      </c>
      <c r="BLH1" t="s">
        <v>1013</v>
      </c>
      <c r="BLI1" t="s">
        <v>1013</v>
      </c>
      <c r="BLJ1" t="s">
        <v>1252</v>
      </c>
      <c r="BLK1" t="s">
        <v>1013</v>
      </c>
      <c r="BLL1" t="s">
        <v>1013</v>
      </c>
      <c r="BLM1" t="s">
        <v>1013</v>
      </c>
      <c r="BLN1" t="s">
        <v>1013</v>
      </c>
      <c r="BLO1" t="s">
        <v>1013</v>
      </c>
      <c r="BLP1" t="s">
        <v>1013</v>
      </c>
      <c r="BLQ1" t="s">
        <v>1253</v>
      </c>
      <c r="BLR1" t="s">
        <v>1013</v>
      </c>
      <c r="BLS1" t="s">
        <v>1013</v>
      </c>
      <c r="BLT1" t="s">
        <v>1013</v>
      </c>
      <c r="BLU1" t="s">
        <v>1013</v>
      </c>
      <c r="BLV1" t="s">
        <v>1013</v>
      </c>
      <c r="BLW1" t="s">
        <v>1013</v>
      </c>
      <c r="BLX1" t="s">
        <v>1254</v>
      </c>
      <c r="BLY1" t="s">
        <v>1013</v>
      </c>
      <c r="BLZ1" t="s">
        <v>1013</v>
      </c>
      <c r="BMA1" t="s">
        <v>1013</v>
      </c>
      <c r="BMB1" t="s">
        <v>1013</v>
      </c>
      <c r="BMC1" t="s">
        <v>1013</v>
      </c>
      <c r="BMD1" t="s">
        <v>1013</v>
      </c>
      <c r="BME1" t="s">
        <v>1255</v>
      </c>
      <c r="BMF1" t="s">
        <v>1013</v>
      </c>
      <c r="BMG1" t="s">
        <v>1013</v>
      </c>
      <c r="BMH1" t="s">
        <v>1013</v>
      </c>
      <c r="BMI1" t="s">
        <v>1013</v>
      </c>
      <c r="BMJ1" t="s">
        <v>1013</v>
      </c>
      <c r="BMK1" t="s">
        <v>1013</v>
      </c>
      <c r="BML1" t="s">
        <v>1256</v>
      </c>
      <c r="BMM1" t="s">
        <v>1013</v>
      </c>
      <c r="BMN1" t="s">
        <v>1013</v>
      </c>
      <c r="BMO1" t="s">
        <v>1013</v>
      </c>
      <c r="BMP1" t="s">
        <v>1013</v>
      </c>
      <c r="BMQ1" t="s">
        <v>1013</v>
      </c>
      <c r="BMR1" t="s">
        <v>1013</v>
      </c>
      <c r="BMS1" t="s">
        <v>1257</v>
      </c>
      <c r="BMT1" t="s">
        <v>1013</v>
      </c>
      <c r="BMU1" t="s">
        <v>1013</v>
      </c>
      <c r="BMV1" t="s">
        <v>1013</v>
      </c>
      <c r="BMW1" t="s">
        <v>1013</v>
      </c>
      <c r="BMX1" t="s">
        <v>1013</v>
      </c>
      <c r="BMY1" t="s">
        <v>1013</v>
      </c>
      <c r="BMZ1" t="s">
        <v>1258</v>
      </c>
      <c r="BNA1" t="s">
        <v>1013</v>
      </c>
      <c r="BNB1" t="s">
        <v>1013</v>
      </c>
      <c r="BNC1" t="s">
        <v>1013</v>
      </c>
      <c r="BND1" t="s">
        <v>1013</v>
      </c>
      <c r="BNE1" t="s">
        <v>1013</v>
      </c>
      <c r="BNF1" t="s">
        <v>1013</v>
      </c>
      <c r="BNG1" t="s">
        <v>1259</v>
      </c>
      <c r="BNH1" t="s">
        <v>1013</v>
      </c>
      <c r="BNI1" t="s">
        <v>1013</v>
      </c>
      <c r="BNJ1" t="s">
        <v>1013</v>
      </c>
      <c r="BNK1" t="s">
        <v>1013</v>
      </c>
      <c r="BNL1" t="s">
        <v>1013</v>
      </c>
      <c r="BNM1" t="s">
        <v>1013</v>
      </c>
      <c r="BNN1" t="s">
        <v>1260</v>
      </c>
      <c r="BNO1" t="s">
        <v>1013</v>
      </c>
      <c r="BNP1" t="s">
        <v>1013</v>
      </c>
      <c r="BNQ1" t="s">
        <v>1013</v>
      </c>
      <c r="BNR1" t="s">
        <v>1013</v>
      </c>
      <c r="BNS1" t="s">
        <v>1013</v>
      </c>
      <c r="BNT1" t="s">
        <v>1013</v>
      </c>
      <c r="BNU1" t="s">
        <v>1261</v>
      </c>
      <c r="BNV1" t="s">
        <v>1013</v>
      </c>
      <c r="BNW1" t="s">
        <v>1013</v>
      </c>
      <c r="BNX1" t="s">
        <v>1013</v>
      </c>
      <c r="BNY1" t="s">
        <v>1013</v>
      </c>
      <c r="BNZ1" t="s">
        <v>1013</v>
      </c>
      <c r="BOA1" t="s">
        <v>1013</v>
      </c>
      <c r="BOB1" t="s">
        <v>1262</v>
      </c>
      <c r="BOC1" t="s">
        <v>1013</v>
      </c>
      <c r="BOD1" t="s">
        <v>1013</v>
      </c>
      <c r="BOE1" t="s">
        <v>1013</v>
      </c>
      <c r="BOF1" t="s">
        <v>1013</v>
      </c>
      <c r="BOG1" t="s">
        <v>1013</v>
      </c>
      <c r="BOH1" t="s">
        <v>1013</v>
      </c>
      <c r="BOI1" t="s">
        <v>1263</v>
      </c>
      <c r="BOJ1" t="s">
        <v>1013</v>
      </c>
      <c r="BOK1" t="s">
        <v>1013</v>
      </c>
      <c r="BOL1" t="s">
        <v>1013</v>
      </c>
      <c r="BOM1" t="s">
        <v>1013</v>
      </c>
      <c r="BON1" t="s">
        <v>1013</v>
      </c>
      <c r="BOO1" t="s">
        <v>1013</v>
      </c>
      <c r="BOP1" t="s">
        <v>1264</v>
      </c>
      <c r="BOQ1" t="s">
        <v>1013</v>
      </c>
      <c r="BOR1" t="s">
        <v>1013</v>
      </c>
      <c r="BOS1" t="s">
        <v>1013</v>
      </c>
      <c r="BOT1" t="s">
        <v>1013</v>
      </c>
      <c r="BOU1" t="s">
        <v>1013</v>
      </c>
      <c r="BOV1" t="s">
        <v>1013</v>
      </c>
      <c r="BOW1" t="s">
        <v>1265</v>
      </c>
      <c r="BOX1" t="s">
        <v>1013</v>
      </c>
      <c r="BOY1" t="s">
        <v>1013</v>
      </c>
      <c r="BOZ1" t="s">
        <v>1013</v>
      </c>
      <c r="BPA1" t="s">
        <v>1013</v>
      </c>
      <c r="BPB1" t="s">
        <v>1013</v>
      </c>
      <c r="BPC1" t="s">
        <v>1013</v>
      </c>
      <c r="BPD1" t="s">
        <v>1266</v>
      </c>
      <c r="BPE1" t="s">
        <v>1013</v>
      </c>
      <c r="BPF1" t="s">
        <v>1013</v>
      </c>
      <c r="BPG1" t="s">
        <v>1013</v>
      </c>
      <c r="BPH1" t="s">
        <v>1013</v>
      </c>
      <c r="BPI1" t="s">
        <v>1013</v>
      </c>
      <c r="BPJ1" t="s">
        <v>1013</v>
      </c>
      <c r="BPK1" t="s">
        <v>1267</v>
      </c>
      <c r="BPL1" t="s">
        <v>1013</v>
      </c>
      <c r="BPM1" t="s">
        <v>1013</v>
      </c>
      <c r="BPN1" t="s">
        <v>1013</v>
      </c>
      <c r="BPO1" t="s">
        <v>1013</v>
      </c>
      <c r="BPP1" t="s">
        <v>1013</v>
      </c>
      <c r="BPQ1" t="s">
        <v>1013</v>
      </c>
      <c r="BPR1" t="s">
        <v>1268</v>
      </c>
      <c r="BPS1" t="s">
        <v>1013</v>
      </c>
      <c r="BPT1" t="s">
        <v>1013</v>
      </c>
      <c r="BPU1" t="s">
        <v>1013</v>
      </c>
      <c r="BPV1" t="s">
        <v>1013</v>
      </c>
      <c r="BPW1" t="s">
        <v>1013</v>
      </c>
      <c r="BPX1" t="s">
        <v>1013</v>
      </c>
      <c r="BPY1" t="s">
        <v>1269</v>
      </c>
      <c r="BPZ1" t="s">
        <v>1013</v>
      </c>
      <c r="BQA1" t="s">
        <v>1013</v>
      </c>
      <c r="BQB1" t="s">
        <v>1013</v>
      </c>
      <c r="BQC1" t="s">
        <v>1013</v>
      </c>
      <c r="BQD1" t="s">
        <v>1013</v>
      </c>
      <c r="BQE1" t="s">
        <v>1013</v>
      </c>
      <c r="BQF1" t="s">
        <v>1270</v>
      </c>
      <c r="BQG1" t="s">
        <v>1013</v>
      </c>
      <c r="BQH1" t="s">
        <v>1013</v>
      </c>
      <c r="BQI1" t="s">
        <v>1013</v>
      </c>
      <c r="BQJ1" t="s">
        <v>1013</v>
      </c>
      <c r="BQK1" t="s">
        <v>1013</v>
      </c>
      <c r="BQL1" t="s">
        <v>1013</v>
      </c>
      <c r="BQM1" t="s">
        <v>1271</v>
      </c>
      <c r="BQN1" t="s">
        <v>1013</v>
      </c>
      <c r="BQO1" t="s">
        <v>1013</v>
      </c>
      <c r="BQP1" t="s">
        <v>1013</v>
      </c>
      <c r="BQQ1" t="s">
        <v>1013</v>
      </c>
      <c r="BQR1" t="s">
        <v>1013</v>
      </c>
      <c r="BQS1" t="s">
        <v>1013</v>
      </c>
      <c r="BQT1" t="s">
        <v>1272</v>
      </c>
      <c r="BQU1" t="s">
        <v>1013</v>
      </c>
      <c r="BQV1" t="s">
        <v>1013</v>
      </c>
      <c r="BQW1" t="s">
        <v>1013</v>
      </c>
      <c r="BQX1" t="s">
        <v>1013</v>
      </c>
      <c r="BQY1" t="s">
        <v>1013</v>
      </c>
      <c r="BQZ1" t="s">
        <v>1013</v>
      </c>
      <c r="BRA1" t="s">
        <v>1273</v>
      </c>
      <c r="BRB1" t="s">
        <v>1013</v>
      </c>
      <c r="BRC1" t="s">
        <v>1013</v>
      </c>
      <c r="BRD1" t="s">
        <v>1013</v>
      </c>
      <c r="BRE1" t="s">
        <v>1013</v>
      </c>
      <c r="BRF1" t="s">
        <v>1013</v>
      </c>
      <c r="BRG1" t="s">
        <v>1013</v>
      </c>
      <c r="BRH1" t="s">
        <v>1274</v>
      </c>
      <c r="BRI1" t="s">
        <v>1013</v>
      </c>
      <c r="BRJ1" t="s">
        <v>1013</v>
      </c>
      <c r="BRK1" t="s">
        <v>1013</v>
      </c>
      <c r="BRL1" t="s">
        <v>1013</v>
      </c>
      <c r="BRM1" t="s">
        <v>1013</v>
      </c>
      <c r="BRN1" t="s">
        <v>1013</v>
      </c>
      <c r="BRO1" t="s">
        <v>1275</v>
      </c>
      <c r="BRP1" t="s">
        <v>1013</v>
      </c>
      <c r="BRQ1" t="s">
        <v>1013</v>
      </c>
      <c r="BRR1" t="s">
        <v>1013</v>
      </c>
      <c r="BRS1" t="s">
        <v>1013</v>
      </c>
      <c r="BRT1" t="s">
        <v>1013</v>
      </c>
      <c r="BRU1" t="s">
        <v>1013</v>
      </c>
      <c r="BRV1" t="s">
        <v>1276</v>
      </c>
      <c r="BRW1" t="s">
        <v>1013</v>
      </c>
      <c r="BRX1" t="s">
        <v>1013</v>
      </c>
      <c r="BRY1" t="s">
        <v>1013</v>
      </c>
      <c r="BRZ1" t="s">
        <v>1013</v>
      </c>
      <c r="BSA1" t="s">
        <v>1013</v>
      </c>
      <c r="BSB1" t="s">
        <v>1013</v>
      </c>
      <c r="BSC1" t="s">
        <v>1277</v>
      </c>
      <c r="BSD1" t="s">
        <v>1013</v>
      </c>
      <c r="BSE1" t="s">
        <v>1013</v>
      </c>
      <c r="BSF1" t="s">
        <v>1013</v>
      </c>
      <c r="BSG1" t="s">
        <v>1013</v>
      </c>
      <c r="BSH1" t="s">
        <v>1013</v>
      </c>
      <c r="BSI1" t="s">
        <v>1013</v>
      </c>
      <c r="BSJ1" t="s">
        <v>1278</v>
      </c>
      <c r="BSK1" t="s">
        <v>1013</v>
      </c>
      <c r="BSL1" t="s">
        <v>1013</v>
      </c>
      <c r="BSM1" t="s">
        <v>1013</v>
      </c>
      <c r="BSN1" t="s">
        <v>1013</v>
      </c>
      <c r="BSO1" t="s">
        <v>1013</v>
      </c>
      <c r="BSP1" t="s">
        <v>1013</v>
      </c>
      <c r="BSQ1" t="s">
        <v>1279</v>
      </c>
      <c r="BSR1" t="s">
        <v>1013</v>
      </c>
      <c r="BSS1" t="s">
        <v>1013</v>
      </c>
      <c r="BST1" t="s">
        <v>1013</v>
      </c>
      <c r="BSU1" t="s">
        <v>1013</v>
      </c>
      <c r="BSV1" t="s">
        <v>1013</v>
      </c>
      <c r="BSW1" t="s">
        <v>1013</v>
      </c>
      <c r="BSX1" t="s">
        <v>1280</v>
      </c>
      <c r="BSY1" t="s">
        <v>1013</v>
      </c>
      <c r="BSZ1" t="s">
        <v>1013</v>
      </c>
      <c r="BTA1" t="s">
        <v>1013</v>
      </c>
      <c r="BTB1" t="s">
        <v>1013</v>
      </c>
      <c r="BTC1" t="s">
        <v>1013</v>
      </c>
      <c r="BTD1" t="s">
        <v>1013</v>
      </c>
      <c r="BTE1" t="s">
        <v>1281</v>
      </c>
      <c r="BTF1" t="s">
        <v>1013</v>
      </c>
      <c r="BTG1" t="s">
        <v>1013</v>
      </c>
      <c r="BTH1" t="s">
        <v>1013</v>
      </c>
      <c r="BTI1" t="s">
        <v>1013</v>
      </c>
      <c r="BTJ1" t="s">
        <v>1013</v>
      </c>
      <c r="BTK1" t="s">
        <v>1013</v>
      </c>
      <c r="BTL1" t="s">
        <v>1282</v>
      </c>
      <c r="BTM1" t="s">
        <v>1013</v>
      </c>
      <c r="BTN1" t="s">
        <v>1013</v>
      </c>
      <c r="BTO1" t="s">
        <v>1013</v>
      </c>
      <c r="BTP1" t="s">
        <v>1013</v>
      </c>
      <c r="BTQ1" t="s">
        <v>1013</v>
      </c>
      <c r="BTR1" t="s">
        <v>1013</v>
      </c>
      <c r="BTS1" t="s">
        <v>1283</v>
      </c>
      <c r="BTT1" t="s">
        <v>1013</v>
      </c>
      <c r="BTU1" t="s">
        <v>1013</v>
      </c>
      <c r="BTV1" t="s">
        <v>1013</v>
      </c>
      <c r="BTW1" t="s">
        <v>1013</v>
      </c>
      <c r="BTX1" t="s">
        <v>1013</v>
      </c>
      <c r="BTY1" t="s">
        <v>1013</v>
      </c>
      <c r="BTZ1" t="s">
        <v>1284</v>
      </c>
      <c r="BUA1" t="s">
        <v>1013</v>
      </c>
      <c r="BUB1" t="s">
        <v>1013</v>
      </c>
      <c r="BUC1" t="s">
        <v>1013</v>
      </c>
      <c r="BUD1" t="s">
        <v>1013</v>
      </c>
      <c r="BUE1" t="s">
        <v>1013</v>
      </c>
      <c r="BUF1" t="s">
        <v>1013</v>
      </c>
      <c r="BUG1" t="s">
        <v>1285</v>
      </c>
      <c r="BUH1" t="s">
        <v>1013</v>
      </c>
      <c r="BUI1" t="s">
        <v>1013</v>
      </c>
      <c r="BUJ1" t="s">
        <v>1013</v>
      </c>
      <c r="BUK1" t="s">
        <v>1013</v>
      </c>
      <c r="BUL1" t="s">
        <v>1013</v>
      </c>
      <c r="BUM1" t="s">
        <v>1013</v>
      </c>
      <c r="BUN1" t="s">
        <v>1286</v>
      </c>
      <c r="BUO1" t="s">
        <v>1013</v>
      </c>
      <c r="BUP1" t="s">
        <v>1013</v>
      </c>
      <c r="BUQ1" t="s">
        <v>1013</v>
      </c>
      <c r="BUR1" t="s">
        <v>1013</v>
      </c>
      <c r="BUS1" t="s">
        <v>1013</v>
      </c>
      <c r="BUT1" t="s">
        <v>1013</v>
      </c>
      <c r="BUU1" t="s">
        <v>1287</v>
      </c>
      <c r="BUV1" t="s">
        <v>1013</v>
      </c>
      <c r="BUW1" t="s">
        <v>1013</v>
      </c>
      <c r="BUX1" t="s">
        <v>1013</v>
      </c>
      <c r="BUY1" t="s">
        <v>1013</v>
      </c>
      <c r="BUZ1" t="s">
        <v>1013</v>
      </c>
      <c r="BVA1" t="s">
        <v>1013</v>
      </c>
      <c r="BVB1" t="s">
        <v>1288</v>
      </c>
      <c r="BVC1" t="s">
        <v>1013</v>
      </c>
      <c r="BVD1" t="s">
        <v>1013</v>
      </c>
      <c r="BVE1" t="s">
        <v>1013</v>
      </c>
      <c r="BVF1" t="s">
        <v>1013</v>
      </c>
      <c r="BVG1" t="s">
        <v>1013</v>
      </c>
      <c r="BVH1" t="s">
        <v>1013</v>
      </c>
      <c r="BVI1" t="s">
        <v>1289</v>
      </c>
      <c r="BVJ1" t="s">
        <v>1013</v>
      </c>
      <c r="BVK1" t="s">
        <v>1013</v>
      </c>
      <c r="BVL1" t="s">
        <v>1013</v>
      </c>
      <c r="BVM1" t="s">
        <v>1013</v>
      </c>
      <c r="BVN1" t="s">
        <v>1013</v>
      </c>
      <c r="BVO1" t="s">
        <v>1013</v>
      </c>
      <c r="BVP1" t="s">
        <v>1290</v>
      </c>
      <c r="BVQ1" t="s">
        <v>1013</v>
      </c>
      <c r="BVR1" t="s">
        <v>1013</v>
      </c>
      <c r="BVS1" t="s">
        <v>1013</v>
      </c>
      <c r="BVT1" t="s">
        <v>1013</v>
      </c>
      <c r="BVU1" t="s">
        <v>1013</v>
      </c>
      <c r="BVV1" t="s">
        <v>1013</v>
      </c>
      <c r="BVW1" t="s">
        <v>1291</v>
      </c>
      <c r="BVX1" t="s">
        <v>1013</v>
      </c>
      <c r="BVY1" t="s">
        <v>1013</v>
      </c>
      <c r="BVZ1" t="s">
        <v>1013</v>
      </c>
      <c r="BWA1" t="s">
        <v>1013</v>
      </c>
      <c r="BWB1" t="s">
        <v>1013</v>
      </c>
      <c r="BWC1" t="s">
        <v>1013</v>
      </c>
      <c r="BWD1" t="s">
        <v>1292</v>
      </c>
      <c r="BWE1" t="s">
        <v>1013</v>
      </c>
      <c r="BWF1" t="s">
        <v>1013</v>
      </c>
      <c r="BWG1" t="s">
        <v>1013</v>
      </c>
      <c r="BWH1" t="s">
        <v>1013</v>
      </c>
      <c r="BWI1" t="s">
        <v>1013</v>
      </c>
      <c r="BWJ1" t="s">
        <v>1013</v>
      </c>
      <c r="BWK1" t="s">
        <v>1293</v>
      </c>
      <c r="BWL1" t="s">
        <v>1013</v>
      </c>
      <c r="BWM1" t="s">
        <v>1013</v>
      </c>
      <c r="BWN1" t="s">
        <v>1013</v>
      </c>
      <c r="BWO1" t="s">
        <v>1013</v>
      </c>
      <c r="BWP1" t="s">
        <v>1013</v>
      </c>
      <c r="BWQ1" t="s">
        <v>1013</v>
      </c>
      <c r="BWR1" t="s">
        <v>1294</v>
      </c>
      <c r="BWS1" t="s">
        <v>1013</v>
      </c>
      <c r="BWT1" t="s">
        <v>1013</v>
      </c>
      <c r="BWU1" t="s">
        <v>1013</v>
      </c>
      <c r="BWV1" t="s">
        <v>1013</v>
      </c>
      <c r="BWW1" t="s">
        <v>1013</v>
      </c>
      <c r="BWX1" t="s">
        <v>1013</v>
      </c>
      <c r="BWY1" t="s">
        <v>1295</v>
      </c>
      <c r="BWZ1" t="s">
        <v>1013</v>
      </c>
      <c r="BXA1" t="s">
        <v>1013</v>
      </c>
      <c r="BXB1" t="s">
        <v>1013</v>
      </c>
      <c r="BXC1" t="s">
        <v>1013</v>
      </c>
      <c r="BXD1" t="s">
        <v>1013</v>
      </c>
      <c r="BXE1" t="s">
        <v>1013</v>
      </c>
      <c r="BXF1" t="s">
        <v>1296</v>
      </c>
      <c r="BXG1" t="s">
        <v>1013</v>
      </c>
      <c r="BXH1" t="s">
        <v>1013</v>
      </c>
      <c r="BXI1" t="s">
        <v>1013</v>
      </c>
      <c r="BXJ1" t="s">
        <v>1013</v>
      </c>
      <c r="BXK1" t="s">
        <v>1013</v>
      </c>
      <c r="BXL1" t="s">
        <v>1013</v>
      </c>
      <c r="BXM1" t="s">
        <v>1297</v>
      </c>
      <c r="BXN1" t="s">
        <v>1013</v>
      </c>
      <c r="BXO1" t="s">
        <v>1013</v>
      </c>
      <c r="BXP1" t="s">
        <v>1013</v>
      </c>
      <c r="BXQ1" t="s">
        <v>1013</v>
      </c>
      <c r="BXR1" t="s">
        <v>1013</v>
      </c>
      <c r="BXS1" t="s">
        <v>1013</v>
      </c>
      <c r="BXT1" t="s">
        <v>1298</v>
      </c>
      <c r="BXU1" t="s">
        <v>1013</v>
      </c>
      <c r="BXV1" t="s">
        <v>1013</v>
      </c>
      <c r="BXW1" t="s">
        <v>1013</v>
      </c>
      <c r="BXX1" t="s">
        <v>1013</v>
      </c>
      <c r="BXY1" t="s">
        <v>1013</v>
      </c>
      <c r="BXZ1" t="s">
        <v>1013</v>
      </c>
      <c r="BYA1" t="s">
        <v>1299</v>
      </c>
      <c r="BYB1" t="s">
        <v>1013</v>
      </c>
      <c r="BYC1" t="s">
        <v>1013</v>
      </c>
      <c r="BYD1" t="s">
        <v>1013</v>
      </c>
      <c r="BYE1" t="s">
        <v>1013</v>
      </c>
      <c r="BYF1" t="s">
        <v>1013</v>
      </c>
      <c r="BYG1" t="s">
        <v>1013</v>
      </c>
      <c r="BYH1" t="s">
        <v>1300</v>
      </c>
      <c r="BYI1" t="s">
        <v>1013</v>
      </c>
      <c r="BYJ1" t="s">
        <v>1013</v>
      </c>
      <c r="BYK1" t="s">
        <v>1013</v>
      </c>
      <c r="BYL1" t="s">
        <v>1013</v>
      </c>
      <c r="BYM1" t="s">
        <v>1013</v>
      </c>
      <c r="BYN1" t="s">
        <v>1013</v>
      </c>
      <c r="BYO1" t="s">
        <v>1301</v>
      </c>
      <c r="BYP1" t="s">
        <v>1013</v>
      </c>
      <c r="BYQ1" t="s">
        <v>1013</v>
      </c>
      <c r="BYR1" t="s">
        <v>1013</v>
      </c>
      <c r="BYS1" t="s">
        <v>1013</v>
      </c>
      <c r="BYT1" t="s">
        <v>1013</v>
      </c>
      <c r="BYU1" t="s">
        <v>1013</v>
      </c>
      <c r="BYV1" t="s">
        <v>1302</v>
      </c>
      <c r="BYW1" t="s">
        <v>1013</v>
      </c>
      <c r="BYX1" t="s">
        <v>1013</v>
      </c>
      <c r="BYY1" t="s">
        <v>1013</v>
      </c>
      <c r="BYZ1" t="s">
        <v>1013</v>
      </c>
      <c r="BZA1" t="s">
        <v>1013</v>
      </c>
      <c r="BZB1" t="s">
        <v>1013</v>
      </c>
      <c r="BZC1" t="s">
        <v>1303</v>
      </c>
      <c r="BZD1" t="s">
        <v>1013</v>
      </c>
      <c r="BZE1" t="s">
        <v>1013</v>
      </c>
      <c r="BZF1" t="s">
        <v>1013</v>
      </c>
      <c r="BZG1" t="s">
        <v>1013</v>
      </c>
      <c r="BZH1" t="s">
        <v>1013</v>
      </c>
      <c r="BZI1" t="s">
        <v>1013</v>
      </c>
      <c r="BZJ1" t="s">
        <v>1304</v>
      </c>
      <c r="BZK1" t="s">
        <v>1013</v>
      </c>
      <c r="BZL1" t="s">
        <v>1013</v>
      </c>
      <c r="BZM1" t="s">
        <v>1013</v>
      </c>
      <c r="BZN1" t="s">
        <v>1013</v>
      </c>
      <c r="BZO1" t="s">
        <v>1013</v>
      </c>
      <c r="BZP1" t="s">
        <v>1013</v>
      </c>
      <c r="BZQ1" t="s">
        <v>1305</v>
      </c>
      <c r="BZR1" t="s">
        <v>1013</v>
      </c>
      <c r="BZS1" t="s">
        <v>1013</v>
      </c>
      <c r="BZT1" t="s">
        <v>1013</v>
      </c>
      <c r="BZU1" t="s">
        <v>1013</v>
      </c>
      <c r="BZV1" t="s">
        <v>1013</v>
      </c>
      <c r="BZW1" t="s">
        <v>1013</v>
      </c>
      <c r="BZX1" t="s">
        <v>1306</v>
      </c>
      <c r="BZY1" t="s">
        <v>1013</v>
      </c>
      <c r="BZZ1" t="s">
        <v>1013</v>
      </c>
      <c r="CAA1" t="s">
        <v>1013</v>
      </c>
      <c r="CAB1" t="s">
        <v>1013</v>
      </c>
      <c r="CAC1" t="s">
        <v>1013</v>
      </c>
      <c r="CAD1" t="s">
        <v>1013</v>
      </c>
      <c r="CAE1" t="s">
        <v>1307</v>
      </c>
      <c r="CAF1" t="s">
        <v>1013</v>
      </c>
      <c r="CAG1" t="s">
        <v>1013</v>
      </c>
      <c r="CAH1" t="s">
        <v>1013</v>
      </c>
      <c r="CAI1" t="s">
        <v>1013</v>
      </c>
      <c r="CAJ1" t="s">
        <v>1013</v>
      </c>
      <c r="CAK1" t="s">
        <v>1013</v>
      </c>
      <c r="CAL1" t="s">
        <v>1308</v>
      </c>
      <c r="CAM1" t="s">
        <v>1013</v>
      </c>
      <c r="CAN1" t="s">
        <v>1013</v>
      </c>
      <c r="CAO1" t="s">
        <v>1013</v>
      </c>
      <c r="CAP1" t="s">
        <v>1013</v>
      </c>
      <c r="CAQ1" t="s">
        <v>1013</v>
      </c>
      <c r="CAR1" t="s">
        <v>1013</v>
      </c>
      <c r="CAS1" t="s">
        <v>1309</v>
      </c>
      <c r="CAT1" t="s">
        <v>1013</v>
      </c>
      <c r="CAU1" t="s">
        <v>1013</v>
      </c>
      <c r="CAV1" t="s">
        <v>1013</v>
      </c>
      <c r="CAW1" t="s">
        <v>1013</v>
      </c>
      <c r="CAX1" t="s">
        <v>1013</v>
      </c>
      <c r="CAY1" t="s">
        <v>1013</v>
      </c>
      <c r="CAZ1" t="s">
        <v>1310</v>
      </c>
      <c r="CBA1" t="s">
        <v>1013</v>
      </c>
      <c r="CBB1" t="s">
        <v>1013</v>
      </c>
      <c r="CBC1" t="s">
        <v>1013</v>
      </c>
      <c r="CBD1" t="s">
        <v>1013</v>
      </c>
      <c r="CBE1" t="s">
        <v>1013</v>
      </c>
      <c r="CBF1" t="s">
        <v>1013</v>
      </c>
      <c r="CBG1" t="s">
        <v>1311</v>
      </c>
      <c r="CBH1" t="s">
        <v>1013</v>
      </c>
      <c r="CBI1" t="s">
        <v>1013</v>
      </c>
      <c r="CBJ1" t="s">
        <v>1013</v>
      </c>
      <c r="CBK1" t="s">
        <v>1013</v>
      </c>
      <c r="CBL1" t="s">
        <v>1013</v>
      </c>
      <c r="CBM1" t="s">
        <v>1013</v>
      </c>
      <c r="CBN1" t="s">
        <v>1312</v>
      </c>
      <c r="CBO1" t="s">
        <v>1013</v>
      </c>
      <c r="CBP1" t="s">
        <v>1013</v>
      </c>
      <c r="CBQ1" t="s">
        <v>1013</v>
      </c>
      <c r="CBR1" t="s">
        <v>1013</v>
      </c>
      <c r="CBS1" t="s">
        <v>1013</v>
      </c>
      <c r="CBT1" t="s">
        <v>1013</v>
      </c>
      <c r="CBU1" t="s">
        <v>1313</v>
      </c>
      <c r="CBV1" t="s">
        <v>1013</v>
      </c>
      <c r="CBW1" t="s">
        <v>1013</v>
      </c>
      <c r="CBX1" t="s">
        <v>1013</v>
      </c>
      <c r="CBY1" t="s">
        <v>1013</v>
      </c>
      <c r="CBZ1" t="s">
        <v>1013</v>
      </c>
      <c r="CCA1" t="s">
        <v>1013</v>
      </c>
      <c r="CCB1" t="s">
        <v>1314</v>
      </c>
      <c r="CCC1" t="s">
        <v>1013</v>
      </c>
      <c r="CCD1" t="s">
        <v>1013</v>
      </c>
      <c r="CCE1" t="s">
        <v>1013</v>
      </c>
      <c r="CCF1" t="s">
        <v>1013</v>
      </c>
      <c r="CCG1" t="s">
        <v>1013</v>
      </c>
      <c r="CCH1" t="s">
        <v>1013</v>
      </c>
      <c r="CCI1" t="s">
        <v>1315</v>
      </c>
      <c r="CCJ1" t="s">
        <v>1013</v>
      </c>
      <c r="CCK1" t="s">
        <v>1013</v>
      </c>
      <c r="CCL1" t="s">
        <v>1013</v>
      </c>
      <c r="CCM1" t="s">
        <v>1013</v>
      </c>
      <c r="CCN1" t="s">
        <v>1013</v>
      </c>
      <c r="CCO1" t="s">
        <v>1013</v>
      </c>
      <c r="CCP1" t="s">
        <v>1316</v>
      </c>
      <c r="CCQ1" t="s">
        <v>1013</v>
      </c>
      <c r="CCR1" t="s">
        <v>1013</v>
      </c>
      <c r="CCS1" t="s">
        <v>1013</v>
      </c>
      <c r="CCT1" t="s">
        <v>1013</v>
      </c>
      <c r="CCU1" t="s">
        <v>1013</v>
      </c>
      <c r="CCV1" t="s">
        <v>1013</v>
      </c>
      <c r="CCW1" t="s">
        <v>1317</v>
      </c>
      <c r="CCX1" t="s">
        <v>1013</v>
      </c>
      <c r="CCY1" t="s">
        <v>1013</v>
      </c>
      <c r="CCZ1" t="s">
        <v>1013</v>
      </c>
      <c r="CDA1" t="s">
        <v>1013</v>
      </c>
      <c r="CDB1" t="s">
        <v>1013</v>
      </c>
      <c r="CDC1" t="s">
        <v>1013</v>
      </c>
      <c r="CDD1" t="s">
        <v>1318</v>
      </c>
      <c r="CDE1" t="s">
        <v>1013</v>
      </c>
      <c r="CDF1" t="s">
        <v>1013</v>
      </c>
      <c r="CDG1" t="s">
        <v>1013</v>
      </c>
      <c r="CDH1" t="s">
        <v>1013</v>
      </c>
      <c r="CDI1" t="s">
        <v>1013</v>
      </c>
      <c r="CDJ1" t="s">
        <v>1013</v>
      </c>
      <c r="CDK1" t="s">
        <v>1319</v>
      </c>
      <c r="CDL1" t="s">
        <v>1013</v>
      </c>
      <c r="CDM1" t="s">
        <v>1013</v>
      </c>
      <c r="CDN1" t="s">
        <v>1013</v>
      </c>
      <c r="CDO1" t="s">
        <v>1013</v>
      </c>
      <c r="CDP1" t="s">
        <v>1013</v>
      </c>
      <c r="CDQ1" t="s">
        <v>1013</v>
      </c>
      <c r="CDR1" t="s">
        <v>1320</v>
      </c>
      <c r="CDS1" t="s">
        <v>1013</v>
      </c>
      <c r="CDT1" t="s">
        <v>1013</v>
      </c>
      <c r="CDU1" t="s">
        <v>1013</v>
      </c>
      <c r="CDV1" t="s">
        <v>1013</v>
      </c>
      <c r="CDW1" t="s">
        <v>1013</v>
      </c>
      <c r="CDX1" t="s">
        <v>1013</v>
      </c>
      <c r="CDY1" t="s">
        <v>1321</v>
      </c>
      <c r="CDZ1" t="s">
        <v>1013</v>
      </c>
      <c r="CEA1" t="s">
        <v>1013</v>
      </c>
      <c r="CEB1" t="s">
        <v>1013</v>
      </c>
      <c r="CEC1" t="s">
        <v>1013</v>
      </c>
      <c r="CED1" t="s">
        <v>1013</v>
      </c>
      <c r="CEE1" t="s">
        <v>1013</v>
      </c>
      <c r="CEF1" t="s">
        <v>1322</v>
      </c>
      <c r="CEG1" t="s">
        <v>1013</v>
      </c>
      <c r="CEH1" t="s">
        <v>1013</v>
      </c>
      <c r="CEI1" t="s">
        <v>1013</v>
      </c>
      <c r="CEJ1" t="s">
        <v>1013</v>
      </c>
      <c r="CEK1" t="s">
        <v>1013</v>
      </c>
      <c r="CEL1" t="s">
        <v>1013</v>
      </c>
      <c r="CEM1" t="s">
        <v>1323</v>
      </c>
      <c r="CEN1" t="s">
        <v>1013</v>
      </c>
      <c r="CEO1" t="s">
        <v>1013</v>
      </c>
      <c r="CEP1" t="s">
        <v>1013</v>
      </c>
      <c r="CEQ1" t="s">
        <v>1013</v>
      </c>
      <c r="CER1" t="s">
        <v>1013</v>
      </c>
      <c r="CES1" t="s">
        <v>1013</v>
      </c>
      <c r="CET1" t="s">
        <v>1324</v>
      </c>
      <c r="CEU1" t="s">
        <v>1013</v>
      </c>
      <c r="CEV1" t="s">
        <v>1013</v>
      </c>
      <c r="CEW1" t="s">
        <v>1013</v>
      </c>
      <c r="CEX1" t="s">
        <v>1013</v>
      </c>
      <c r="CEY1" t="s">
        <v>1013</v>
      </c>
      <c r="CEZ1" t="s">
        <v>1013</v>
      </c>
      <c r="CFA1" t="s">
        <v>1325</v>
      </c>
      <c r="CFB1" t="s">
        <v>1013</v>
      </c>
      <c r="CFC1" t="s">
        <v>1013</v>
      </c>
      <c r="CFD1" t="s">
        <v>1013</v>
      </c>
      <c r="CFE1" t="s">
        <v>1013</v>
      </c>
      <c r="CFF1" t="s">
        <v>1013</v>
      </c>
      <c r="CFG1" t="s">
        <v>1013</v>
      </c>
      <c r="CFH1" t="s">
        <v>1326</v>
      </c>
      <c r="CFI1" t="s">
        <v>1013</v>
      </c>
      <c r="CFJ1" t="s">
        <v>1013</v>
      </c>
      <c r="CFK1" t="s">
        <v>1013</v>
      </c>
      <c r="CFL1" t="s">
        <v>1013</v>
      </c>
      <c r="CFM1" t="s">
        <v>1013</v>
      </c>
      <c r="CFN1" t="s">
        <v>1013</v>
      </c>
      <c r="CFO1" t="s">
        <v>1327</v>
      </c>
      <c r="CFP1" t="s">
        <v>1013</v>
      </c>
      <c r="CFQ1" t="s">
        <v>1013</v>
      </c>
      <c r="CFR1" t="s">
        <v>1013</v>
      </c>
      <c r="CFS1" t="s">
        <v>1013</v>
      </c>
      <c r="CFT1" t="s">
        <v>1013</v>
      </c>
      <c r="CFU1" t="s">
        <v>1013</v>
      </c>
      <c r="CFV1" t="s">
        <v>1328</v>
      </c>
      <c r="CFW1" t="s">
        <v>1013</v>
      </c>
      <c r="CFX1" t="s">
        <v>1013</v>
      </c>
      <c r="CFY1" t="s">
        <v>1013</v>
      </c>
      <c r="CFZ1" t="s">
        <v>1013</v>
      </c>
      <c r="CGA1" t="s">
        <v>1013</v>
      </c>
      <c r="CGB1" t="s">
        <v>1013</v>
      </c>
      <c r="CGC1" t="s">
        <v>1329</v>
      </c>
      <c r="CGD1" t="s">
        <v>1013</v>
      </c>
      <c r="CGE1" t="s">
        <v>1013</v>
      </c>
      <c r="CGF1" t="s">
        <v>1013</v>
      </c>
      <c r="CGG1" t="s">
        <v>1013</v>
      </c>
      <c r="CGH1" t="s">
        <v>1013</v>
      </c>
      <c r="CGI1" t="s">
        <v>1013</v>
      </c>
      <c r="CGJ1" t="s">
        <v>1330</v>
      </c>
      <c r="CGK1" t="s">
        <v>1013</v>
      </c>
      <c r="CGL1" t="s">
        <v>1013</v>
      </c>
      <c r="CGM1" t="s">
        <v>1013</v>
      </c>
      <c r="CGN1" t="s">
        <v>1013</v>
      </c>
      <c r="CGO1" t="s">
        <v>1013</v>
      </c>
      <c r="CGP1" t="s">
        <v>1013</v>
      </c>
      <c r="CGQ1" t="s">
        <v>1331</v>
      </c>
      <c r="CGR1" t="s">
        <v>1013</v>
      </c>
      <c r="CGS1" t="s">
        <v>1013</v>
      </c>
      <c r="CGT1" t="s">
        <v>1013</v>
      </c>
      <c r="CGU1" t="s">
        <v>1013</v>
      </c>
      <c r="CGV1" t="s">
        <v>1013</v>
      </c>
      <c r="CGW1" t="s">
        <v>1013</v>
      </c>
      <c r="CGX1" t="s">
        <v>1332</v>
      </c>
      <c r="CGY1" t="s">
        <v>1013</v>
      </c>
      <c r="CGZ1" t="s">
        <v>1013</v>
      </c>
      <c r="CHA1" t="s">
        <v>1013</v>
      </c>
      <c r="CHB1" t="s">
        <v>1013</v>
      </c>
      <c r="CHC1" t="s">
        <v>1013</v>
      </c>
      <c r="CHD1" t="s">
        <v>1013</v>
      </c>
      <c r="CHE1" t="s">
        <v>1333</v>
      </c>
      <c r="CHF1" t="s">
        <v>1013</v>
      </c>
      <c r="CHG1" t="s">
        <v>1013</v>
      </c>
      <c r="CHH1" t="s">
        <v>1013</v>
      </c>
      <c r="CHI1" t="s">
        <v>1013</v>
      </c>
      <c r="CHJ1" t="s">
        <v>1013</v>
      </c>
      <c r="CHK1" t="s">
        <v>1013</v>
      </c>
      <c r="CHL1" t="s">
        <v>1334</v>
      </c>
      <c r="CHM1" t="s">
        <v>1013</v>
      </c>
      <c r="CHN1" t="s">
        <v>1013</v>
      </c>
      <c r="CHO1" t="s">
        <v>1013</v>
      </c>
      <c r="CHP1" t="s">
        <v>1013</v>
      </c>
      <c r="CHQ1" t="s">
        <v>1013</v>
      </c>
      <c r="CHR1" t="s">
        <v>1013</v>
      </c>
      <c r="CHS1" t="s">
        <v>1335</v>
      </c>
      <c r="CHT1" t="s">
        <v>1013</v>
      </c>
      <c r="CHU1" t="s">
        <v>1013</v>
      </c>
      <c r="CHV1" t="s">
        <v>1013</v>
      </c>
      <c r="CHW1" t="s">
        <v>1013</v>
      </c>
      <c r="CHX1" t="s">
        <v>1013</v>
      </c>
      <c r="CHY1" t="s">
        <v>1013</v>
      </c>
      <c r="CHZ1" t="s">
        <v>1336</v>
      </c>
      <c r="CIA1" t="s">
        <v>1013</v>
      </c>
      <c r="CIB1" t="s">
        <v>1013</v>
      </c>
      <c r="CIC1" t="s">
        <v>1013</v>
      </c>
      <c r="CID1" t="s">
        <v>1013</v>
      </c>
      <c r="CIE1" t="s">
        <v>1013</v>
      </c>
      <c r="CIF1" t="s">
        <v>1013</v>
      </c>
      <c r="CIG1" t="s">
        <v>1337</v>
      </c>
      <c r="CIH1" t="s">
        <v>1013</v>
      </c>
      <c r="CII1" t="s">
        <v>1013</v>
      </c>
      <c r="CIJ1" t="s">
        <v>1013</v>
      </c>
      <c r="CIK1" t="s">
        <v>1013</v>
      </c>
      <c r="CIL1" t="s">
        <v>1013</v>
      </c>
      <c r="CIM1" t="s">
        <v>1013</v>
      </c>
      <c r="CIN1" t="s">
        <v>1338</v>
      </c>
      <c r="CIO1" t="s">
        <v>1013</v>
      </c>
      <c r="CIP1" t="s">
        <v>1013</v>
      </c>
      <c r="CIQ1" t="s">
        <v>1013</v>
      </c>
      <c r="CIR1" t="s">
        <v>1013</v>
      </c>
      <c r="CIS1" t="s">
        <v>1013</v>
      </c>
      <c r="CIT1" t="s">
        <v>1013</v>
      </c>
      <c r="CIU1" t="s">
        <v>1339</v>
      </c>
      <c r="CIV1" t="s">
        <v>1013</v>
      </c>
      <c r="CIW1" t="s">
        <v>1013</v>
      </c>
      <c r="CIX1" t="s">
        <v>1013</v>
      </c>
      <c r="CIY1" t="s">
        <v>1013</v>
      </c>
      <c r="CIZ1" t="s">
        <v>1013</v>
      </c>
      <c r="CJA1" t="s">
        <v>1013</v>
      </c>
      <c r="CJB1" t="s">
        <v>1340</v>
      </c>
      <c r="CJC1" t="s">
        <v>1013</v>
      </c>
      <c r="CJD1" t="s">
        <v>1013</v>
      </c>
      <c r="CJE1" t="s">
        <v>1013</v>
      </c>
      <c r="CJF1" t="s">
        <v>1013</v>
      </c>
      <c r="CJG1" t="s">
        <v>1013</v>
      </c>
      <c r="CJH1" t="s">
        <v>1013</v>
      </c>
      <c r="CJI1" t="s">
        <v>1341</v>
      </c>
      <c r="CJJ1" t="s">
        <v>1013</v>
      </c>
      <c r="CJK1" t="s">
        <v>1013</v>
      </c>
      <c r="CJL1" t="s">
        <v>1013</v>
      </c>
      <c r="CJM1" t="s">
        <v>1013</v>
      </c>
      <c r="CJN1" t="s">
        <v>1013</v>
      </c>
      <c r="CJO1" t="s">
        <v>1013</v>
      </c>
      <c r="CJP1" t="s">
        <v>1342</v>
      </c>
      <c r="CJQ1" t="s">
        <v>1013</v>
      </c>
      <c r="CJR1" t="s">
        <v>1013</v>
      </c>
      <c r="CJS1" t="s">
        <v>1013</v>
      </c>
      <c r="CJT1" t="s">
        <v>1013</v>
      </c>
      <c r="CJU1" t="s">
        <v>1013</v>
      </c>
      <c r="CJV1" t="s">
        <v>1013</v>
      </c>
      <c r="CJW1" t="s">
        <v>1343</v>
      </c>
      <c r="CJX1" t="s">
        <v>1013</v>
      </c>
      <c r="CJY1" t="s">
        <v>1013</v>
      </c>
      <c r="CJZ1" t="s">
        <v>1013</v>
      </c>
      <c r="CKA1" t="s">
        <v>1013</v>
      </c>
      <c r="CKB1" t="s">
        <v>1013</v>
      </c>
      <c r="CKC1" t="s">
        <v>1013</v>
      </c>
      <c r="CKD1" t="s">
        <v>1344</v>
      </c>
      <c r="CKE1" t="s">
        <v>1013</v>
      </c>
      <c r="CKF1" t="s">
        <v>1013</v>
      </c>
      <c r="CKG1" t="s">
        <v>1013</v>
      </c>
      <c r="CKH1" t="s">
        <v>1013</v>
      </c>
      <c r="CKI1" t="s">
        <v>1013</v>
      </c>
      <c r="CKJ1" t="s">
        <v>1013</v>
      </c>
      <c r="CKK1" t="s">
        <v>1345</v>
      </c>
      <c r="CKL1" t="s">
        <v>1013</v>
      </c>
      <c r="CKM1" t="s">
        <v>1013</v>
      </c>
      <c r="CKN1" t="s">
        <v>1013</v>
      </c>
      <c r="CKO1" t="s">
        <v>1013</v>
      </c>
      <c r="CKP1" t="s">
        <v>1013</v>
      </c>
      <c r="CKQ1" t="s">
        <v>1013</v>
      </c>
      <c r="CKR1" t="s">
        <v>1346</v>
      </c>
      <c r="CKS1" t="s">
        <v>1013</v>
      </c>
      <c r="CKT1" t="s">
        <v>1013</v>
      </c>
      <c r="CKU1" t="s">
        <v>1013</v>
      </c>
      <c r="CKV1" t="s">
        <v>1013</v>
      </c>
      <c r="CKW1" t="s">
        <v>1013</v>
      </c>
      <c r="CKX1" t="s">
        <v>1013</v>
      </c>
      <c r="CKY1" t="s">
        <v>1347</v>
      </c>
      <c r="CKZ1" t="s">
        <v>1013</v>
      </c>
      <c r="CLA1" t="s">
        <v>1013</v>
      </c>
      <c r="CLB1" t="s">
        <v>1013</v>
      </c>
      <c r="CLC1" t="s">
        <v>1013</v>
      </c>
      <c r="CLD1" t="s">
        <v>1013</v>
      </c>
      <c r="CLE1" t="s">
        <v>1013</v>
      </c>
      <c r="CLF1" t="s">
        <v>1348</v>
      </c>
      <c r="CLG1" t="s">
        <v>1013</v>
      </c>
      <c r="CLH1" t="s">
        <v>1013</v>
      </c>
      <c r="CLI1" t="s">
        <v>1013</v>
      </c>
      <c r="CLJ1" t="s">
        <v>1013</v>
      </c>
      <c r="CLK1" t="s">
        <v>1013</v>
      </c>
      <c r="CLL1" t="s">
        <v>1013</v>
      </c>
      <c r="CLM1" t="s">
        <v>1349</v>
      </c>
      <c r="CLN1" t="s">
        <v>1013</v>
      </c>
      <c r="CLO1" t="s">
        <v>1013</v>
      </c>
      <c r="CLP1" t="s">
        <v>1013</v>
      </c>
      <c r="CLQ1" t="s">
        <v>1013</v>
      </c>
      <c r="CLR1" t="s">
        <v>1013</v>
      </c>
      <c r="CLS1" t="s">
        <v>1013</v>
      </c>
      <c r="CLT1" t="s">
        <v>1350</v>
      </c>
      <c r="CLU1" t="s">
        <v>1013</v>
      </c>
      <c r="CLV1" t="s">
        <v>1013</v>
      </c>
      <c r="CLW1" t="s">
        <v>1013</v>
      </c>
      <c r="CLX1" t="s">
        <v>1013</v>
      </c>
      <c r="CLY1" t="s">
        <v>1013</v>
      </c>
      <c r="CLZ1" t="s">
        <v>1013</v>
      </c>
      <c r="CMA1" t="s">
        <v>1351</v>
      </c>
      <c r="CMB1" t="s">
        <v>1013</v>
      </c>
      <c r="CMC1" t="s">
        <v>1013</v>
      </c>
      <c r="CMD1" t="s">
        <v>1013</v>
      </c>
      <c r="CME1" t="s">
        <v>1013</v>
      </c>
      <c r="CMF1" t="s">
        <v>1013</v>
      </c>
      <c r="CMG1" t="s">
        <v>1013</v>
      </c>
      <c r="CMH1" t="s">
        <v>1352</v>
      </c>
      <c r="CMI1" t="s">
        <v>1013</v>
      </c>
      <c r="CMJ1" t="s">
        <v>1013</v>
      </c>
      <c r="CMK1" t="s">
        <v>1013</v>
      </c>
      <c r="CML1" t="s">
        <v>1013</v>
      </c>
      <c r="CMM1" t="s">
        <v>1013</v>
      </c>
      <c r="CMN1" t="s">
        <v>1013</v>
      </c>
      <c r="CMO1" t="s">
        <v>1353</v>
      </c>
      <c r="CMP1" t="s">
        <v>1013</v>
      </c>
      <c r="CMQ1" t="s">
        <v>1013</v>
      </c>
      <c r="CMR1" t="s">
        <v>1013</v>
      </c>
      <c r="CMS1" t="s">
        <v>1013</v>
      </c>
      <c r="CMT1" t="s">
        <v>1013</v>
      </c>
      <c r="CMU1" t="s">
        <v>1013</v>
      </c>
      <c r="CMV1" t="s">
        <v>1354</v>
      </c>
      <c r="CMW1" t="s">
        <v>1013</v>
      </c>
      <c r="CMX1" t="s">
        <v>1013</v>
      </c>
      <c r="CMY1" t="s">
        <v>1013</v>
      </c>
      <c r="CMZ1" t="s">
        <v>1013</v>
      </c>
      <c r="CNA1" t="s">
        <v>1013</v>
      </c>
      <c r="CNB1" t="s">
        <v>1013</v>
      </c>
      <c r="CNC1" t="s">
        <v>1355</v>
      </c>
      <c r="CND1" t="s">
        <v>1013</v>
      </c>
      <c r="CNE1" t="s">
        <v>1013</v>
      </c>
      <c r="CNF1" t="s">
        <v>1013</v>
      </c>
      <c r="CNG1" t="s">
        <v>1013</v>
      </c>
      <c r="CNH1" t="s">
        <v>1013</v>
      </c>
      <c r="CNI1" t="s">
        <v>1013</v>
      </c>
      <c r="CNJ1" t="s">
        <v>1356</v>
      </c>
      <c r="CNK1" t="s">
        <v>1013</v>
      </c>
      <c r="CNL1" t="s">
        <v>1013</v>
      </c>
      <c r="CNM1" t="s">
        <v>1013</v>
      </c>
      <c r="CNN1" t="s">
        <v>1013</v>
      </c>
      <c r="CNO1" t="s">
        <v>1013</v>
      </c>
      <c r="CNP1" t="s">
        <v>1013</v>
      </c>
      <c r="CNQ1" t="s">
        <v>1357</v>
      </c>
      <c r="CNR1" t="s">
        <v>1013</v>
      </c>
      <c r="CNS1" t="s">
        <v>1013</v>
      </c>
      <c r="CNT1" t="s">
        <v>1013</v>
      </c>
      <c r="CNU1" t="s">
        <v>1013</v>
      </c>
      <c r="CNV1" t="s">
        <v>1013</v>
      </c>
      <c r="CNW1" t="s">
        <v>1013</v>
      </c>
      <c r="CNX1" t="s">
        <v>1358</v>
      </c>
      <c r="CNY1" t="s">
        <v>1013</v>
      </c>
      <c r="CNZ1" t="s">
        <v>1013</v>
      </c>
      <c r="COA1" t="s">
        <v>1013</v>
      </c>
      <c r="COB1" t="s">
        <v>1013</v>
      </c>
      <c r="COC1" t="s">
        <v>1013</v>
      </c>
      <c r="COD1" t="s">
        <v>1013</v>
      </c>
      <c r="COE1" t="s">
        <v>1359</v>
      </c>
      <c r="COF1" t="s">
        <v>1013</v>
      </c>
      <c r="COG1" t="s">
        <v>1013</v>
      </c>
      <c r="COH1" t="s">
        <v>1013</v>
      </c>
      <c r="COI1" t="s">
        <v>1013</v>
      </c>
      <c r="COJ1" t="s">
        <v>1013</v>
      </c>
      <c r="COK1" t="s">
        <v>1013</v>
      </c>
      <c r="COL1" t="s">
        <v>1360</v>
      </c>
      <c r="COM1" t="s">
        <v>1013</v>
      </c>
      <c r="CON1" t="s">
        <v>1013</v>
      </c>
      <c r="COO1" t="s">
        <v>1013</v>
      </c>
      <c r="COP1" t="s">
        <v>1013</v>
      </c>
      <c r="COQ1" t="s">
        <v>1013</v>
      </c>
      <c r="COR1" t="s">
        <v>1013</v>
      </c>
      <c r="COS1" t="s">
        <v>1361</v>
      </c>
      <c r="COT1" t="s">
        <v>1013</v>
      </c>
      <c r="COU1" t="s">
        <v>1013</v>
      </c>
      <c r="COV1" t="s">
        <v>1013</v>
      </c>
      <c r="COW1" t="s">
        <v>1013</v>
      </c>
      <c r="COX1" t="s">
        <v>1013</v>
      </c>
      <c r="COY1" t="s">
        <v>1013</v>
      </c>
      <c r="COZ1" t="s">
        <v>1362</v>
      </c>
      <c r="CPA1" t="s">
        <v>1013</v>
      </c>
      <c r="CPB1" t="s">
        <v>1013</v>
      </c>
      <c r="CPC1" t="s">
        <v>1013</v>
      </c>
      <c r="CPD1" t="s">
        <v>1013</v>
      </c>
      <c r="CPE1" t="s">
        <v>1013</v>
      </c>
      <c r="CPF1" t="s">
        <v>1013</v>
      </c>
      <c r="CPG1" t="s">
        <v>1363</v>
      </c>
      <c r="CPH1" t="s">
        <v>1013</v>
      </c>
      <c r="CPI1" t="s">
        <v>1013</v>
      </c>
      <c r="CPJ1" t="s">
        <v>1013</v>
      </c>
      <c r="CPK1" t="s">
        <v>1013</v>
      </c>
      <c r="CPL1" t="s">
        <v>1013</v>
      </c>
      <c r="CPM1" t="s">
        <v>1013</v>
      </c>
      <c r="CPN1" t="s">
        <v>1364</v>
      </c>
      <c r="CPO1" t="s">
        <v>1013</v>
      </c>
      <c r="CPP1" t="s">
        <v>1013</v>
      </c>
      <c r="CPQ1" t="s">
        <v>1013</v>
      </c>
      <c r="CPR1" t="s">
        <v>1013</v>
      </c>
      <c r="CPS1" t="s">
        <v>1013</v>
      </c>
      <c r="CPT1" t="s">
        <v>1013</v>
      </c>
      <c r="CPU1" t="s">
        <v>1365</v>
      </c>
      <c r="CPV1" t="s">
        <v>1013</v>
      </c>
      <c r="CPW1" t="s">
        <v>1013</v>
      </c>
      <c r="CPX1" t="s">
        <v>1013</v>
      </c>
      <c r="CPY1" t="s">
        <v>1013</v>
      </c>
      <c r="CPZ1" t="s">
        <v>1013</v>
      </c>
      <c r="CQA1" t="s">
        <v>1013</v>
      </c>
      <c r="CQB1" t="s">
        <v>1366</v>
      </c>
      <c r="CQC1" t="s">
        <v>1013</v>
      </c>
      <c r="CQD1" t="s">
        <v>1013</v>
      </c>
      <c r="CQE1" t="s">
        <v>1013</v>
      </c>
      <c r="CQF1" t="s">
        <v>1013</v>
      </c>
      <c r="CQG1" t="s">
        <v>1013</v>
      </c>
      <c r="CQH1" t="s">
        <v>1013</v>
      </c>
      <c r="CQI1" t="s">
        <v>1367</v>
      </c>
      <c r="CQJ1" t="s">
        <v>1013</v>
      </c>
      <c r="CQK1" t="s">
        <v>1013</v>
      </c>
      <c r="CQL1" t="s">
        <v>1013</v>
      </c>
      <c r="CQM1" t="s">
        <v>1013</v>
      </c>
      <c r="CQN1" t="s">
        <v>1013</v>
      </c>
      <c r="CQO1" t="s">
        <v>1013</v>
      </c>
      <c r="CQP1" t="s">
        <v>1368</v>
      </c>
      <c r="CQQ1" t="s">
        <v>1013</v>
      </c>
      <c r="CQR1" t="s">
        <v>1013</v>
      </c>
      <c r="CQS1" t="s">
        <v>1013</v>
      </c>
      <c r="CQT1" t="s">
        <v>1013</v>
      </c>
      <c r="CQU1" t="s">
        <v>1013</v>
      </c>
      <c r="CQV1" t="s">
        <v>1013</v>
      </c>
      <c r="CQW1" t="s">
        <v>1369</v>
      </c>
      <c r="CQX1" t="s">
        <v>1013</v>
      </c>
      <c r="CQY1" t="s">
        <v>1013</v>
      </c>
      <c r="CQZ1" t="s">
        <v>1013</v>
      </c>
      <c r="CRA1" t="s">
        <v>1013</v>
      </c>
      <c r="CRB1" t="s">
        <v>1013</v>
      </c>
      <c r="CRC1" t="s">
        <v>1013</v>
      </c>
      <c r="CRD1" t="s">
        <v>1370</v>
      </c>
      <c r="CRE1" t="s">
        <v>1013</v>
      </c>
      <c r="CRF1" t="s">
        <v>1013</v>
      </c>
      <c r="CRG1" t="s">
        <v>1013</v>
      </c>
      <c r="CRH1" t="s">
        <v>1013</v>
      </c>
      <c r="CRI1" t="s">
        <v>1013</v>
      </c>
      <c r="CRJ1" t="s">
        <v>1013</v>
      </c>
      <c r="CRK1" t="s">
        <v>1371</v>
      </c>
      <c r="CRL1" t="s">
        <v>1013</v>
      </c>
      <c r="CRM1" t="s">
        <v>1013</v>
      </c>
      <c r="CRN1" t="s">
        <v>1013</v>
      </c>
      <c r="CRO1" t="s">
        <v>1013</v>
      </c>
      <c r="CRP1" t="s">
        <v>1013</v>
      </c>
      <c r="CRQ1" t="s">
        <v>1013</v>
      </c>
      <c r="CRR1" t="s">
        <v>1372</v>
      </c>
      <c r="CRS1" t="s">
        <v>1013</v>
      </c>
      <c r="CRT1" t="s">
        <v>1013</v>
      </c>
      <c r="CRU1" t="s">
        <v>1013</v>
      </c>
      <c r="CRV1" t="s">
        <v>1013</v>
      </c>
      <c r="CRW1" t="s">
        <v>1013</v>
      </c>
      <c r="CRX1" t="s">
        <v>1013</v>
      </c>
      <c r="CRY1" t="s">
        <v>1373</v>
      </c>
      <c r="CRZ1" t="s">
        <v>1013</v>
      </c>
      <c r="CSA1" t="s">
        <v>1013</v>
      </c>
      <c r="CSB1" t="s">
        <v>1013</v>
      </c>
      <c r="CSC1" t="s">
        <v>1013</v>
      </c>
      <c r="CSD1" t="s">
        <v>1013</v>
      </c>
      <c r="CSE1" t="s">
        <v>1013</v>
      </c>
      <c r="CSF1" t="s">
        <v>1374</v>
      </c>
      <c r="CSG1" t="s">
        <v>1013</v>
      </c>
      <c r="CSH1" t="s">
        <v>1013</v>
      </c>
      <c r="CSI1" t="s">
        <v>1013</v>
      </c>
      <c r="CSJ1" t="s">
        <v>1013</v>
      </c>
      <c r="CSK1" t="s">
        <v>1013</v>
      </c>
      <c r="CSL1" t="s">
        <v>1013</v>
      </c>
      <c r="CSM1" t="s">
        <v>1375</v>
      </c>
      <c r="CSN1" t="s">
        <v>1013</v>
      </c>
      <c r="CSO1" t="s">
        <v>1013</v>
      </c>
      <c r="CSP1" t="s">
        <v>1013</v>
      </c>
      <c r="CSQ1" t="s">
        <v>1013</v>
      </c>
      <c r="CSR1" t="s">
        <v>1013</v>
      </c>
      <c r="CSS1" t="s">
        <v>1013</v>
      </c>
      <c r="CST1" t="s">
        <v>1376</v>
      </c>
      <c r="CSU1" t="s">
        <v>1013</v>
      </c>
      <c r="CSV1" t="s">
        <v>1013</v>
      </c>
      <c r="CSW1" t="s">
        <v>1013</v>
      </c>
      <c r="CSX1" t="s">
        <v>1013</v>
      </c>
      <c r="CSY1" t="s">
        <v>1013</v>
      </c>
      <c r="CSZ1" t="s">
        <v>1013</v>
      </c>
      <c r="CTA1" t="s">
        <v>1377</v>
      </c>
      <c r="CTB1" t="s">
        <v>1013</v>
      </c>
      <c r="CTC1" t="s">
        <v>1013</v>
      </c>
      <c r="CTD1" t="s">
        <v>1013</v>
      </c>
      <c r="CTE1" t="s">
        <v>1013</v>
      </c>
      <c r="CTF1" t="s">
        <v>1013</v>
      </c>
      <c r="CTG1" t="s">
        <v>1013</v>
      </c>
      <c r="CTH1" t="s">
        <v>1378</v>
      </c>
      <c r="CTI1" t="s">
        <v>1013</v>
      </c>
      <c r="CTJ1" t="s">
        <v>1013</v>
      </c>
      <c r="CTK1" t="s">
        <v>1013</v>
      </c>
      <c r="CTL1" t="s">
        <v>1013</v>
      </c>
      <c r="CTM1" t="s">
        <v>1013</v>
      </c>
      <c r="CTN1" t="s">
        <v>1013</v>
      </c>
      <c r="CTO1" t="s">
        <v>1379</v>
      </c>
      <c r="CTP1" t="s">
        <v>1013</v>
      </c>
      <c r="CTQ1" t="s">
        <v>1013</v>
      </c>
      <c r="CTR1" t="s">
        <v>1013</v>
      </c>
      <c r="CTS1" t="s">
        <v>1013</v>
      </c>
      <c r="CTT1" t="s">
        <v>1013</v>
      </c>
      <c r="CTU1" t="s">
        <v>1013</v>
      </c>
      <c r="CTV1" t="s">
        <v>1380</v>
      </c>
      <c r="CTW1" t="s">
        <v>1013</v>
      </c>
      <c r="CTX1" t="s">
        <v>1013</v>
      </c>
      <c r="CTY1" t="s">
        <v>1013</v>
      </c>
      <c r="CTZ1" t="s">
        <v>1013</v>
      </c>
      <c r="CUA1" t="s">
        <v>1013</v>
      </c>
      <c r="CUB1" t="s">
        <v>1013</v>
      </c>
      <c r="CUC1" t="s">
        <v>1381</v>
      </c>
      <c r="CUD1" t="s">
        <v>1013</v>
      </c>
      <c r="CUE1" t="s">
        <v>1013</v>
      </c>
      <c r="CUF1" t="s">
        <v>1013</v>
      </c>
      <c r="CUG1" t="s">
        <v>1013</v>
      </c>
      <c r="CUH1" t="s">
        <v>1013</v>
      </c>
      <c r="CUI1" t="s">
        <v>1013</v>
      </c>
      <c r="CUJ1" t="s">
        <v>1382</v>
      </c>
      <c r="CUK1" t="s">
        <v>1013</v>
      </c>
      <c r="CUL1" t="s">
        <v>1013</v>
      </c>
      <c r="CUM1" t="s">
        <v>1013</v>
      </c>
      <c r="CUN1" t="s">
        <v>1013</v>
      </c>
      <c r="CUO1" t="s">
        <v>1013</v>
      </c>
      <c r="CUP1" t="s">
        <v>1013</v>
      </c>
      <c r="CUQ1" t="s">
        <v>1383</v>
      </c>
      <c r="CUR1" t="s">
        <v>1013</v>
      </c>
      <c r="CUS1" t="s">
        <v>1013</v>
      </c>
      <c r="CUT1" t="s">
        <v>1013</v>
      </c>
      <c r="CUU1" t="s">
        <v>1013</v>
      </c>
      <c r="CUV1" t="s">
        <v>1013</v>
      </c>
      <c r="CUW1" t="s">
        <v>1013</v>
      </c>
      <c r="CUX1" t="s">
        <v>1384</v>
      </c>
      <c r="CUY1" t="s">
        <v>1013</v>
      </c>
      <c r="CUZ1" t="s">
        <v>1013</v>
      </c>
      <c r="CVA1" t="s">
        <v>1013</v>
      </c>
      <c r="CVB1" t="s">
        <v>1013</v>
      </c>
      <c r="CVC1" t="s">
        <v>1013</v>
      </c>
      <c r="CVD1" t="s">
        <v>1013</v>
      </c>
      <c r="CVE1" t="s">
        <v>1385</v>
      </c>
      <c r="CVF1" t="s">
        <v>1013</v>
      </c>
      <c r="CVG1" t="s">
        <v>1013</v>
      </c>
      <c r="CVH1" t="s">
        <v>1013</v>
      </c>
      <c r="CVI1" t="s">
        <v>1013</v>
      </c>
      <c r="CVJ1" t="s">
        <v>1013</v>
      </c>
      <c r="CVK1" t="s">
        <v>1013</v>
      </c>
      <c r="CVL1" t="s">
        <v>1386</v>
      </c>
      <c r="CVM1" t="s">
        <v>1013</v>
      </c>
      <c r="CVN1" t="s">
        <v>1013</v>
      </c>
      <c r="CVO1" t="s">
        <v>1013</v>
      </c>
      <c r="CVP1" t="s">
        <v>1013</v>
      </c>
      <c r="CVQ1" t="s">
        <v>1013</v>
      </c>
      <c r="CVR1" t="s">
        <v>1013</v>
      </c>
      <c r="CVS1" t="s">
        <v>1387</v>
      </c>
      <c r="CVT1" t="s">
        <v>1013</v>
      </c>
      <c r="CVU1" t="s">
        <v>1013</v>
      </c>
      <c r="CVV1" t="s">
        <v>1013</v>
      </c>
      <c r="CVW1" t="s">
        <v>1013</v>
      </c>
      <c r="CVX1" t="s">
        <v>1013</v>
      </c>
      <c r="CVY1" t="s">
        <v>1013</v>
      </c>
      <c r="CVZ1" t="s">
        <v>1388</v>
      </c>
      <c r="CWA1" t="s">
        <v>1013</v>
      </c>
      <c r="CWB1" t="s">
        <v>1013</v>
      </c>
      <c r="CWC1" t="s">
        <v>1013</v>
      </c>
      <c r="CWD1" t="s">
        <v>1013</v>
      </c>
      <c r="CWE1" t="s">
        <v>1013</v>
      </c>
      <c r="CWF1" t="s">
        <v>1013</v>
      </c>
      <c r="CWG1" t="s">
        <v>1389</v>
      </c>
      <c r="CWH1" t="s">
        <v>1013</v>
      </c>
      <c r="CWI1" t="s">
        <v>1013</v>
      </c>
      <c r="CWJ1" t="s">
        <v>1013</v>
      </c>
      <c r="CWK1" t="s">
        <v>1013</v>
      </c>
      <c r="CWL1" t="s">
        <v>1013</v>
      </c>
      <c r="CWM1" t="s">
        <v>1013</v>
      </c>
      <c r="CWN1" t="s">
        <v>1390</v>
      </c>
      <c r="CWO1" t="s">
        <v>1013</v>
      </c>
      <c r="CWP1" t="s">
        <v>1013</v>
      </c>
      <c r="CWQ1" t="s">
        <v>1013</v>
      </c>
      <c r="CWR1" t="s">
        <v>1013</v>
      </c>
      <c r="CWS1" t="s">
        <v>1013</v>
      </c>
      <c r="CWT1" t="s">
        <v>1013</v>
      </c>
      <c r="CWU1" t="s">
        <v>1391</v>
      </c>
      <c r="CWV1" t="s">
        <v>1013</v>
      </c>
      <c r="CWW1" t="s">
        <v>1013</v>
      </c>
      <c r="CWX1" t="s">
        <v>1013</v>
      </c>
      <c r="CWY1" t="s">
        <v>1013</v>
      </c>
      <c r="CWZ1" t="s">
        <v>1013</v>
      </c>
      <c r="CXA1" t="s">
        <v>1013</v>
      </c>
      <c r="CXB1" t="s">
        <v>1392</v>
      </c>
      <c r="CXC1" t="s">
        <v>1013</v>
      </c>
      <c r="CXD1" t="s">
        <v>1013</v>
      </c>
      <c r="CXE1" t="s">
        <v>1013</v>
      </c>
      <c r="CXF1" t="s">
        <v>1013</v>
      </c>
      <c r="CXG1" t="s">
        <v>1013</v>
      </c>
      <c r="CXH1" t="s">
        <v>1013</v>
      </c>
      <c r="CXI1" t="s">
        <v>1393</v>
      </c>
      <c r="CXJ1" t="s">
        <v>1013</v>
      </c>
      <c r="CXK1" t="s">
        <v>1013</v>
      </c>
      <c r="CXL1" t="s">
        <v>1013</v>
      </c>
      <c r="CXM1" t="s">
        <v>1013</v>
      </c>
      <c r="CXN1" t="s">
        <v>1013</v>
      </c>
      <c r="CXO1" t="s">
        <v>1013</v>
      </c>
      <c r="CXP1" t="s">
        <v>1394</v>
      </c>
      <c r="CXQ1" t="s">
        <v>1013</v>
      </c>
      <c r="CXR1" t="s">
        <v>1013</v>
      </c>
      <c r="CXS1" t="s">
        <v>1013</v>
      </c>
      <c r="CXT1" t="s">
        <v>1013</v>
      </c>
      <c r="CXU1" t="s">
        <v>1013</v>
      </c>
      <c r="CXV1" t="s">
        <v>1013</v>
      </c>
      <c r="CXW1" t="s">
        <v>1395</v>
      </c>
      <c r="CXX1" t="s">
        <v>1013</v>
      </c>
      <c r="CXY1" t="s">
        <v>1013</v>
      </c>
      <c r="CXZ1" t="s">
        <v>1013</v>
      </c>
      <c r="CYA1" t="s">
        <v>1013</v>
      </c>
      <c r="CYB1" t="s">
        <v>1013</v>
      </c>
      <c r="CYC1" t="s">
        <v>1013</v>
      </c>
      <c r="CYD1" t="s">
        <v>1396</v>
      </c>
      <c r="CYE1" t="s">
        <v>1013</v>
      </c>
      <c r="CYF1" t="s">
        <v>1013</v>
      </c>
      <c r="CYG1" t="s">
        <v>1013</v>
      </c>
      <c r="CYH1" t="s">
        <v>1013</v>
      </c>
      <c r="CYI1" t="s">
        <v>1013</v>
      </c>
      <c r="CYJ1" t="s">
        <v>1013</v>
      </c>
      <c r="CYK1" t="s">
        <v>1397</v>
      </c>
      <c r="CYL1" t="s">
        <v>1013</v>
      </c>
      <c r="CYM1" t="s">
        <v>1013</v>
      </c>
      <c r="CYN1" t="s">
        <v>1013</v>
      </c>
      <c r="CYO1" t="s">
        <v>1013</v>
      </c>
      <c r="CYP1" t="s">
        <v>1013</v>
      </c>
      <c r="CYQ1" t="s">
        <v>1013</v>
      </c>
      <c r="CYR1" t="s">
        <v>1398</v>
      </c>
      <c r="CYS1" t="s">
        <v>1013</v>
      </c>
      <c r="CYT1" t="s">
        <v>1013</v>
      </c>
      <c r="CYU1" t="s">
        <v>1013</v>
      </c>
      <c r="CYV1" t="s">
        <v>1013</v>
      </c>
      <c r="CYW1" t="s">
        <v>1013</v>
      </c>
      <c r="CYX1" t="s">
        <v>1013</v>
      </c>
      <c r="CYY1" t="s">
        <v>1399</v>
      </c>
      <c r="CYZ1" t="s">
        <v>1013</v>
      </c>
      <c r="CZA1" t="s">
        <v>1013</v>
      </c>
      <c r="CZB1" t="s">
        <v>1013</v>
      </c>
      <c r="CZC1" t="s">
        <v>1013</v>
      </c>
      <c r="CZD1" t="s">
        <v>1013</v>
      </c>
      <c r="CZE1" t="s">
        <v>1013</v>
      </c>
      <c r="CZF1" t="s">
        <v>1400</v>
      </c>
      <c r="CZG1" t="s">
        <v>1013</v>
      </c>
      <c r="CZH1" t="s">
        <v>1013</v>
      </c>
      <c r="CZI1" t="s">
        <v>1013</v>
      </c>
      <c r="CZJ1" t="s">
        <v>1013</v>
      </c>
      <c r="CZK1" t="s">
        <v>1013</v>
      </c>
      <c r="CZL1" t="s">
        <v>1013</v>
      </c>
      <c r="CZM1" t="s">
        <v>1401</v>
      </c>
      <c r="CZN1" t="s">
        <v>1013</v>
      </c>
      <c r="CZO1" t="s">
        <v>1013</v>
      </c>
      <c r="CZP1" t="s">
        <v>1013</v>
      </c>
      <c r="CZQ1" t="s">
        <v>1013</v>
      </c>
      <c r="CZR1" t="s">
        <v>1013</v>
      </c>
      <c r="CZS1" t="s">
        <v>1013</v>
      </c>
      <c r="CZT1" t="s">
        <v>1402</v>
      </c>
      <c r="CZU1" t="s">
        <v>1013</v>
      </c>
      <c r="CZV1" t="s">
        <v>1013</v>
      </c>
      <c r="CZW1" t="s">
        <v>1013</v>
      </c>
      <c r="CZX1" t="s">
        <v>1013</v>
      </c>
      <c r="CZY1" t="s">
        <v>1013</v>
      </c>
      <c r="CZZ1" t="s">
        <v>1013</v>
      </c>
      <c r="DAA1" t="s">
        <v>1403</v>
      </c>
      <c r="DAB1" t="s">
        <v>1013</v>
      </c>
      <c r="DAC1" t="s">
        <v>1013</v>
      </c>
      <c r="DAD1" t="s">
        <v>1013</v>
      </c>
      <c r="DAE1" t="s">
        <v>1013</v>
      </c>
      <c r="DAF1" t="s">
        <v>1013</v>
      </c>
      <c r="DAG1" t="s">
        <v>1013</v>
      </c>
      <c r="DAH1" t="s">
        <v>1404</v>
      </c>
      <c r="DAI1" t="s">
        <v>1013</v>
      </c>
      <c r="DAJ1" t="s">
        <v>1013</v>
      </c>
      <c r="DAK1" t="s">
        <v>1013</v>
      </c>
      <c r="DAL1" t="s">
        <v>1013</v>
      </c>
      <c r="DAM1" t="s">
        <v>1013</v>
      </c>
      <c r="DAN1" t="s">
        <v>1013</v>
      </c>
      <c r="DAO1" t="s">
        <v>1405</v>
      </c>
      <c r="DAP1" t="s">
        <v>1013</v>
      </c>
      <c r="DAQ1" t="s">
        <v>1013</v>
      </c>
      <c r="DAR1" t="s">
        <v>1013</v>
      </c>
      <c r="DAS1" t="s">
        <v>1013</v>
      </c>
      <c r="DAT1" t="s">
        <v>1013</v>
      </c>
      <c r="DAU1" t="s">
        <v>1013</v>
      </c>
      <c r="DAV1" t="s">
        <v>1406</v>
      </c>
      <c r="DAW1" t="s">
        <v>1013</v>
      </c>
      <c r="DAX1" t="s">
        <v>1013</v>
      </c>
      <c r="DAY1" t="s">
        <v>1013</v>
      </c>
      <c r="DAZ1" t="s">
        <v>1013</v>
      </c>
      <c r="DBA1" t="s">
        <v>1013</v>
      </c>
      <c r="DBB1" t="s">
        <v>1013</v>
      </c>
      <c r="DBC1" t="s">
        <v>1407</v>
      </c>
      <c r="DBD1" t="s">
        <v>1013</v>
      </c>
      <c r="DBE1" t="s">
        <v>1013</v>
      </c>
      <c r="DBF1" t="s">
        <v>1013</v>
      </c>
      <c r="DBG1" t="s">
        <v>1013</v>
      </c>
      <c r="DBH1" t="s">
        <v>1013</v>
      </c>
      <c r="DBI1" t="s">
        <v>1013</v>
      </c>
      <c r="DBJ1" t="s">
        <v>1408</v>
      </c>
      <c r="DBK1" t="s">
        <v>1013</v>
      </c>
      <c r="DBL1" t="s">
        <v>1013</v>
      </c>
      <c r="DBM1" t="s">
        <v>1013</v>
      </c>
      <c r="DBN1" t="s">
        <v>1013</v>
      </c>
      <c r="DBO1" t="s">
        <v>1013</v>
      </c>
      <c r="DBP1" t="s">
        <v>1013</v>
      </c>
      <c r="DBQ1" t="s">
        <v>1409</v>
      </c>
      <c r="DBR1" t="s">
        <v>1013</v>
      </c>
      <c r="DBS1" t="s">
        <v>1013</v>
      </c>
      <c r="DBT1" t="s">
        <v>1013</v>
      </c>
      <c r="DBU1" t="s">
        <v>1013</v>
      </c>
      <c r="DBV1" t="s">
        <v>1013</v>
      </c>
      <c r="DBW1" t="s">
        <v>1013</v>
      </c>
      <c r="DBX1" t="s">
        <v>1410</v>
      </c>
      <c r="DBY1" t="s">
        <v>1013</v>
      </c>
      <c r="DBZ1" t="s">
        <v>1013</v>
      </c>
      <c r="DCA1" t="s">
        <v>1013</v>
      </c>
      <c r="DCB1" t="s">
        <v>1013</v>
      </c>
      <c r="DCC1" t="s">
        <v>1013</v>
      </c>
      <c r="DCD1" t="s">
        <v>1013</v>
      </c>
      <c r="DCE1" t="s">
        <v>1411</v>
      </c>
      <c r="DCF1" t="s">
        <v>1013</v>
      </c>
      <c r="DCG1" t="s">
        <v>1013</v>
      </c>
      <c r="DCH1" t="s">
        <v>1013</v>
      </c>
      <c r="DCI1" t="s">
        <v>1013</v>
      </c>
      <c r="DCJ1" t="s">
        <v>1013</v>
      </c>
      <c r="DCK1" t="s">
        <v>1013</v>
      </c>
      <c r="DCL1" t="s">
        <v>1412</v>
      </c>
      <c r="DCM1" t="s">
        <v>1013</v>
      </c>
      <c r="DCN1" t="s">
        <v>1013</v>
      </c>
      <c r="DCO1" t="s">
        <v>1013</v>
      </c>
      <c r="DCP1" t="s">
        <v>1013</v>
      </c>
      <c r="DCQ1" t="s">
        <v>1013</v>
      </c>
      <c r="DCR1" t="s">
        <v>1013</v>
      </c>
      <c r="DCS1" t="s">
        <v>1413</v>
      </c>
      <c r="DCT1" t="s">
        <v>1013</v>
      </c>
      <c r="DCU1" t="s">
        <v>1013</v>
      </c>
      <c r="DCV1" t="s">
        <v>1013</v>
      </c>
      <c r="DCW1" t="s">
        <v>1013</v>
      </c>
      <c r="DCX1" t="s">
        <v>1013</v>
      </c>
      <c r="DCY1" t="s">
        <v>1013</v>
      </c>
      <c r="DCZ1" t="s">
        <v>1414</v>
      </c>
      <c r="DDA1" t="s">
        <v>1013</v>
      </c>
      <c r="DDB1" t="s">
        <v>1013</v>
      </c>
      <c r="DDC1" t="s">
        <v>1013</v>
      </c>
      <c r="DDD1" t="s">
        <v>1013</v>
      </c>
      <c r="DDE1" t="s">
        <v>1013</v>
      </c>
      <c r="DDF1" t="s">
        <v>1013</v>
      </c>
      <c r="DDG1" t="s">
        <v>1415</v>
      </c>
      <c r="DDH1" t="s">
        <v>1013</v>
      </c>
      <c r="DDI1" t="s">
        <v>1013</v>
      </c>
      <c r="DDJ1" t="s">
        <v>1013</v>
      </c>
      <c r="DDK1" t="s">
        <v>1013</v>
      </c>
      <c r="DDL1" t="s">
        <v>1013</v>
      </c>
      <c r="DDM1" t="s">
        <v>1013</v>
      </c>
      <c r="DDN1" t="s">
        <v>1416</v>
      </c>
      <c r="DDO1" t="s">
        <v>1013</v>
      </c>
      <c r="DDP1" t="s">
        <v>1013</v>
      </c>
      <c r="DDQ1" t="s">
        <v>1013</v>
      </c>
      <c r="DDR1" t="s">
        <v>1013</v>
      </c>
      <c r="DDS1" t="s">
        <v>1013</v>
      </c>
      <c r="DDT1" t="s">
        <v>1013</v>
      </c>
      <c r="DDU1" t="s">
        <v>1417</v>
      </c>
      <c r="DDV1" t="s">
        <v>1013</v>
      </c>
      <c r="DDW1" t="s">
        <v>1013</v>
      </c>
      <c r="DDX1" t="s">
        <v>1013</v>
      </c>
      <c r="DDY1" t="s">
        <v>1013</v>
      </c>
      <c r="DDZ1" t="s">
        <v>1013</v>
      </c>
      <c r="DEA1" t="s">
        <v>1013</v>
      </c>
      <c r="DEB1" t="s">
        <v>1418</v>
      </c>
      <c r="DEC1" t="s">
        <v>1013</v>
      </c>
      <c r="DED1" t="s">
        <v>1013</v>
      </c>
      <c r="DEE1" t="s">
        <v>1013</v>
      </c>
      <c r="DEF1" t="s">
        <v>1013</v>
      </c>
      <c r="DEG1" t="s">
        <v>1013</v>
      </c>
      <c r="DEH1" t="s">
        <v>1013</v>
      </c>
      <c r="DEI1" t="s">
        <v>1419</v>
      </c>
      <c r="DEJ1" t="s">
        <v>1013</v>
      </c>
      <c r="DEK1" t="s">
        <v>1013</v>
      </c>
      <c r="DEL1" t="s">
        <v>1013</v>
      </c>
      <c r="DEM1" t="s">
        <v>1013</v>
      </c>
      <c r="DEN1" t="s">
        <v>1013</v>
      </c>
      <c r="DEO1" t="s">
        <v>1013</v>
      </c>
      <c r="DEP1" t="s">
        <v>1420</v>
      </c>
      <c r="DEQ1" t="s">
        <v>1013</v>
      </c>
      <c r="DER1" t="s">
        <v>1013</v>
      </c>
      <c r="DES1" t="s">
        <v>1013</v>
      </c>
      <c r="DET1" t="s">
        <v>1013</v>
      </c>
      <c r="DEU1" t="s">
        <v>1013</v>
      </c>
      <c r="DEV1" t="s">
        <v>1013</v>
      </c>
      <c r="DEW1" t="s">
        <v>1421</v>
      </c>
      <c r="DEX1" t="s">
        <v>1013</v>
      </c>
      <c r="DEY1" t="s">
        <v>1013</v>
      </c>
      <c r="DEZ1" t="s">
        <v>1013</v>
      </c>
      <c r="DFA1" t="s">
        <v>1013</v>
      </c>
      <c r="DFB1" t="s">
        <v>1013</v>
      </c>
      <c r="DFC1" t="s">
        <v>1013</v>
      </c>
      <c r="DFD1" t="s">
        <v>1422</v>
      </c>
      <c r="DFE1" t="s">
        <v>1013</v>
      </c>
      <c r="DFF1" t="s">
        <v>1013</v>
      </c>
      <c r="DFG1" t="s">
        <v>1013</v>
      </c>
      <c r="DFH1" t="s">
        <v>1013</v>
      </c>
      <c r="DFI1" t="s">
        <v>1013</v>
      </c>
      <c r="DFJ1" t="s">
        <v>1013</v>
      </c>
      <c r="DFK1" t="s">
        <v>1423</v>
      </c>
      <c r="DFL1" t="s">
        <v>1013</v>
      </c>
      <c r="DFM1" t="s">
        <v>1013</v>
      </c>
      <c r="DFN1" t="s">
        <v>1013</v>
      </c>
      <c r="DFO1" t="s">
        <v>1013</v>
      </c>
      <c r="DFP1" t="s">
        <v>1013</v>
      </c>
      <c r="DFQ1" t="s">
        <v>1013</v>
      </c>
      <c r="DFR1" t="s">
        <v>1424</v>
      </c>
      <c r="DFS1" t="s">
        <v>1013</v>
      </c>
      <c r="DFT1" t="s">
        <v>1013</v>
      </c>
      <c r="DFU1" t="s">
        <v>1013</v>
      </c>
      <c r="DFV1" t="s">
        <v>1013</v>
      </c>
      <c r="DFW1" t="s">
        <v>1013</v>
      </c>
      <c r="DFX1" t="s">
        <v>1013</v>
      </c>
      <c r="DFY1" t="s">
        <v>1425</v>
      </c>
      <c r="DFZ1" t="s">
        <v>1013</v>
      </c>
      <c r="DGA1" t="s">
        <v>1013</v>
      </c>
      <c r="DGB1" t="s">
        <v>1013</v>
      </c>
      <c r="DGC1" t="s">
        <v>1013</v>
      </c>
      <c r="DGD1" t="s">
        <v>1013</v>
      </c>
      <c r="DGE1" t="s">
        <v>1013</v>
      </c>
      <c r="DGF1" t="s">
        <v>1426</v>
      </c>
      <c r="DGG1" t="s">
        <v>1013</v>
      </c>
      <c r="DGH1" t="s">
        <v>1013</v>
      </c>
      <c r="DGI1" t="s">
        <v>1013</v>
      </c>
      <c r="DGJ1" t="s">
        <v>1013</v>
      </c>
      <c r="DGK1" t="s">
        <v>1013</v>
      </c>
      <c r="DGL1" t="s">
        <v>1013</v>
      </c>
      <c r="DGM1" t="s">
        <v>1427</v>
      </c>
      <c r="DGN1" t="s">
        <v>1013</v>
      </c>
      <c r="DGO1" t="s">
        <v>1013</v>
      </c>
      <c r="DGP1" t="s">
        <v>1013</v>
      </c>
      <c r="DGQ1" t="s">
        <v>1013</v>
      </c>
      <c r="DGR1" t="s">
        <v>1013</v>
      </c>
      <c r="DGS1" t="s">
        <v>1013</v>
      </c>
      <c r="DGT1" t="s">
        <v>1428</v>
      </c>
      <c r="DGU1" t="s">
        <v>1013</v>
      </c>
      <c r="DGV1" t="s">
        <v>1013</v>
      </c>
      <c r="DGW1" t="s">
        <v>1013</v>
      </c>
      <c r="DGX1" t="s">
        <v>1013</v>
      </c>
      <c r="DGY1" t="s">
        <v>1013</v>
      </c>
      <c r="DGZ1" t="s">
        <v>1013</v>
      </c>
      <c r="DHA1" t="s">
        <v>1429</v>
      </c>
      <c r="DHB1" t="s">
        <v>1013</v>
      </c>
      <c r="DHC1" t="s">
        <v>1013</v>
      </c>
      <c r="DHD1" t="s">
        <v>1013</v>
      </c>
      <c r="DHE1" t="s">
        <v>1013</v>
      </c>
      <c r="DHF1" t="s">
        <v>1013</v>
      </c>
      <c r="DHG1" t="s">
        <v>1013</v>
      </c>
      <c r="DHH1" t="s">
        <v>1430</v>
      </c>
      <c r="DHI1" t="s">
        <v>1013</v>
      </c>
      <c r="DHJ1" t="s">
        <v>1013</v>
      </c>
      <c r="DHK1" t="s">
        <v>1013</v>
      </c>
      <c r="DHL1" t="s">
        <v>1013</v>
      </c>
      <c r="DHM1" t="s">
        <v>1013</v>
      </c>
      <c r="DHN1" t="s">
        <v>1013</v>
      </c>
      <c r="DHO1" t="s">
        <v>1431</v>
      </c>
      <c r="DHP1" t="s">
        <v>1013</v>
      </c>
      <c r="DHQ1" t="s">
        <v>1013</v>
      </c>
      <c r="DHR1" t="s">
        <v>1013</v>
      </c>
      <c r="DHS1" t="s">
        <v>1013</v>
      </c>
      <c r="DHT1" t="s">
        <v>1013</v>
      </c>
      <c r="DHU1" t="s">
        <v>1013</v>
      </c>
      <c r="DHV1" t="s">
        <v>1432</v>
      </c>
      <c r="DHW1" t="s">
        <v>1013</v>
      </c>
      <c r="DHX1" t="s">
        <v>1013</v>
      </c>
      <c r="DHY1" t="s">
        <v>1013</v>
      </c>
      <c r="DHZ1" t="s">
        <v>1013</v>
      </c>
      <c r="DIA1" t="s">
        <v>1013</v>
      </c>
      <c r="DIB1" t="s">
        <v>1013</v>
      </c>
      <c r="DIC1" t="s">
        <v>1433</v>
      </c>
      <c r="DID1" t="s">
        <v>1013</v>
      </c>
      <c r="DIE1" t="s">
        <v>1013</v>
      </c>
      <c r="DIF1" t="s">
        <v>1013</v>
      </c>
      <c r="DIG1" t="s">
        <v>1013</v>
      </c>
      <c r="DIH1" t="s">
        <v>1013</v>
      </c>
      <c r="DII1" t="s">
        <v>1013</v>
      </c>
      <c r="DIJ1" t="s">
        <v>1434</v>
      </c>
      <c r="DIK1" t="s">
        <v>1013</v>
      </c>
      <c r="DIL1" t="s">
        <v>1013</v>
      </c>
      <c r="DIM1" t="s">
        <v>1013</v>
      </c>
      <c r="DIN1" t="s">
        <v>1013</v>
      </c>
      <c r="DIO1" t="s">
        <v>1013</v>
      </c>
      <c r="DIP1" t="s">
        <v>1013</v>
      </c>
      <c r="DIQ1" t="s">
        <v>1435</v>
      </c>
      <c r="DIR1" t="s">
        <v>1013</v>
      </c>
      <c r="DIS1" t="s">
        <v>1013</v>
      </c>
      <c r="DIT1" t="s">
        <v>1013</v>
      </c>
      <c r="DIU1" t="s">
        <v>1013</v>
      </c>
      <c r="DIV1" t="s">
        <v>1013</v>
      </c>
      <c r="DIW1" t="s">
        <v>1013</v>
      </c>
      <c r="DIX1" t="s">
        <v>1436</v>
      </c>
      <c r="DIY1" t="s">
        <v>1013</v>
      </c>
      <c r="DIZ1" t="s">
        <v>1013</v>
      </c>
      <c r="DJA1" t="s">
        <v>1013</v>
      </c>
      <c r="DJB1" t="s">
        <v>1013</v>
      </c>
      <c r="DJC1" t="s">
        <v>1013</v>
      </c>
      <c r="DJD1" t="s">
        <v>1013</v>
      </c>
      <c r="DJE1" t="s">
        <v>1437</v>
      </c>
      <c r="DJF1" t="s">
        <v>1013</v>
      </c>
      <c r="DJG1" t="s">
        <v>1013</v>
      </c>
      <c r="DJH1" t="s">
        <v>1013</v>
      </c>
      <c r="DJI1" t="s">
        <v>1013</v>
      </c>
      <c r="DJJ1" t="s">
        <v>1013</v>
      </c>
      <c r="DJK1" t="s">
        <v>1013</v>
      </c>
      <c r="DJL1" t="s">
        <v>1438</v>
      </c>
      <c r="DJM1" t="s">
        <v>1013</v>
      </c>
      <c r="DJN1" t="s">
        <v>1013</v>
      </c>
      <c r="DJO1" t="s">
        <v>1013</v>
      </c>
      <c r="DJP1" t="s">
        <v>1013</v>
      </c>
      <c r="DJQ1" t="s">
        <v>1013</v>
      </c>
      <c r="DJR1" t="s">
        <v>1013</v>
      </c>
      <c r="DJS1" t="s">
        <v>1439</v>
      </c>
      <c r="DJT1" t="s">
        <v>1013</v>
      </c>
      <c r="DJU1" t="s">
        <v>1013</v>
      </c>
      <c r="DJV1" t="s">
        <v>1013</v>
      </c>
      <c r="DJW1" t="s">
        <v>1013</v>
      </c>
      <c r="DJX1" t="s">
        <v>1013</v>
      </c>
      <c r="DJY1" t="s">
        <v>1013</v>
      </c>
      <c r="DJZ1" t="s">
        <v>1440</v>
      </c>
      <c r="DKA1" t="s">
        <v>1013</v>
      </c>
      <c r="DKB1" t="s">
        <v>1013</v>
      </c>
      <c r="DKC1" t="s">
        <v>1013</v>
      </c>
      <c r="DKD1" t="s">
        <v>1013</v>
      </c>
      <c r="DKE1" t="s">
        <v>1013</v>
      </c>
      <c r="DKF1" t="s">
        <v>1013</v>
      </c>
      <c r="DKG1" t="s">
        <v>1441</v>
      </c>
      <c r="DKH1" t="s">
        <v>1013</v>
      </c>
      <c r="DKI1" t="s">
        <v>1013</v>
      </c>
      <c r="DKJ1" t="s">
        <v>1013</v>
      </c>
      <c r="DKK1" t="s">
        <v>1013</v>
      </c>
      <c r="DKL1" t="s">
        <v>1013</v>
      </c>
      <c r="DKM1" t="s">
        <v>1013</v>
      </c>
      <c r="DKN1" t="s">
        <v>1442</v>
      </c>
      <c r="DKO1" t="s">
        <v>1013</v>
      </c>
      <c r="DKP1" t="s">
        <v>1013</v>
      </c>
      <c r="DKQ1" t="s">
        <v>1013</v>
      </c>
      <c r="DKR1" t="s">
        <v>1013</v>
      </c>
      <c r="DKS1" t="s">
        <v>1013</v>
      </c>
      <c r="DKT1" t="s">
        <v>1013</v>
      </c>
      <c r="DKU1" t="s">
        <v>1443</v>
      </c>
      <c r="DKV1" t="s">
        <v>1013</v>
      </c>
      <c r="DKW1" t="s">
        <v>1013</v>
      </c>
      <c r="DKX1" t="s">
        <v>1013</v>
      </c>
      <c r="DKY1" t="s">
        <v>1013</v>
      </c>
      <c r="DKZ1" t="s">
        <v>1013</v>
      </c>
      <c r="DLA1" t="s">
        <v>1013</v>
      </c>
      <c r="DLB1" t="s">
        <v>1444</v>
      </c>
      <c r="DLC1" t="s">
        <v>1013</v>
      </c>
      <c r="DLD1" t="s">
        <v>1013</v>
      </c>
      <c r="DLE1" t="s">
        <v>1013</v>
      </c>
      <c r="DLF1" t="s">
        <v>1013</v>
      </c>
      <c r="DLG1" t="s">
        <v>1013</v>
      </c>
      <c r="DLH1" t="s">
        <v>1013</v>
      </c>
      <c r="DLI1" t="s">
        <v>1445</v>
      </c>
      <c r="DLJ1" t="s">
        <v>1013</v>
      </c>
      <c r="DLK1" t="s">
        <v>1013</v>
      </c>
      <c r="DLL1" t="s">
        <v>1013</v>
      </c>
      <c r="DLM1" t="s">
        <v>1013</v>
      </c>
      <c r="DLN1" t="s">
        <v>1013</v>
      </c>
      <c r="DLO1" t="s">
        <v>1013</v>
      </c>
      <c r="DLP1" t="s">
        <v>1446</v>
      </c>
      <c r="DLQ1" t="s">
        <v>1013</v>
      </c>
      <c r="DLR1" t="s">
        <v>1013</v>
      </c>
      <c r="DLS1" t="s">
        <v>1013</v>
      </c>
      <c r="DLT1" t="s">
        <v>1013</v>
      </c>
      <c r="DLU1" t="s">
        <v>1013</v>
      </c>
      <c r="DLV1" t="s">
        <v>1013</v>
      </c>
      <c r="DLW1" t="s">
        <v>1447</v>
      </c>
      <c r="DLX1" t="s">
        <v>1013</v>
      </c>
      <c r="DLY1" t="s">
        <v>1013</v>
      </c>
      <c r="DLZ1" t="s">
        <v>1013</v>
      </c>
      <c r="DMA1" t="s">
        <v>1013</v>
      </c>
      <c r="DMB1" t="s">
        <v>1013</v>
      </c>
      <c r="DMC1" t="s">
        <v>1013</v>
      </c>
      <c r="DMD1" t="s">
        <v>1448</v>
      </c>
      <c r="DME1" t="s">
        <v>1013</v>
      </c>
      <c r="DMF1" t="s">
        <v>1013</v>
      </c>
      <c r="DMG1" t="s">
        <v>1013</v>
      </c>
      <c r="DMH1" t="s">
        <v>1013</v>
      </c>
      <c r="DMI1" t="s">
        <v>1013</v>
      </c>
      <c r="DMJ1" t="s">
        <v>1013</v>
      </c>
      <c r="DMK1" t="s">
        <v>1449</v>
      </c>
      <c r="DML1" t="s">
        <v>1013</v>
      </c>
      <c r="DMM1" t="s">
        <v>1013</v>
      </c>
      <c r="DMN1" t="s">
        <v>1013</v>
      </c>
      <c r="DMO1" t="s">
        <v>1013</v>
      </c>
      <c r="DMP1" t="s">
        <v>1013</v>
      </c>
      <c r="DMQ1" t="s">
        <v>1013</v>
      </c>
      <c r="DMR1" t="s">
        <v>1450</v>
      </c>
      <c r="DMS1" t="s">
        <v>1013</v>
      </c>
      <c r="DMT1" t="s">
        <v>1013</v>
      </c>
      <c r="DMU1" t="s">
        <v>1013</v>
      </c>
      <c r="DMV1" t="s">
        <v>1013</v>
      </c>
      <c r="DMW1" t="s">
        <v>1013</v>
      </c>
      <c r="DMX1" t="s">
        <v>1013</v>
      </c>
      <c r="DMY1" t="s">
        <v>1451</v>
      </c>
      <c r="DMZ1" t="s">
        <v>1013</v>
      </c>
      <c r="DNA1" t="s">
        <v>1013</v>
      </c>
      <c r="DNB1" t="s">
        <v>1013</v>
      </c>
      <c r="DNC1" t="s">
        <v>1013</v>
      </c>
      <c r="DND1" t="s">
        <v>1013</v>
      </c>
      <c r="DNE1" t="s">
        <v>1013</v>
      </c>
      <c r="DNF1" t="s">
        <v>1452</v>
      </c>
      <c r="DNG1" t="s">
        <v>1013</v>
      </c>
      <c r="DNH1" t="s">
        <v>1013</v>
      </c>
      <c r="DNI1" t="s">
        <v>1013</v>
      </c>
      <c r="DNJ1" t="s">
        <v>1013</v>
      </c>
      <c r="DNK1" t="s">
        <v>1013</v>
      </c>
      <c r="DNL1" t="s">
        <v>1013</v>
      </c>
      <c r="DNM1" t="s">
        <v>1453</v>
      </c>
      <c r="DNN1" t="s">
        <v>1013</v>
      </c>
      <c r="DNO1" t="s">
        <v>1013</v>
      </c>
      <c r="DNP1" t="s">
        <v>1013</v>
      </c>
      <c r="DNQ1" t="s">
        <v>1013</v>
      </c>
      <c r="DNR1" t="s">
        <v>1013</v>
      </c>
      <c r="DNS1" t="s">
        <v>1013</v>
      </c>
      <c r="DNT1" t="s">
        <v>1454</v>
      </c>
      <c r="DNU1" t="s">
        <v>1013</v>
      </c>
      <c r="DNV1" t="s">
        <v>1013</v>
      </c>
      <c r="DNW1" t="s">
        <v>1013</v>
      </c>
      <c r="DNX1" t="s">
        <v>1013</v>
      </c>
      <c r="DNY1" t="s">
        <v>1013</v>
      </c>
      <c r="DNZ1" t="s">
        <v>1013</v>
      </c>
      <c r="DOA1" t="s">
        <v>1455</v>
      </c>
      <c r="DOB1" t="s">
        <v>1013</v>
      </c>
      <c r="DOC1" t="s">
        <v>1013</v>
      </c>
      <c r="DOD1" t="s">
        <v>1013</v>
      </c>
      <c r="DOE1" t="s">
        <v>1013</v>
      </c>
      <c r="DOF1" t="s">
        <v>1013</v>
      </c>
      <c r="DOG1" t="s">
        <v>1013</v>
      </c>
      <c r="DOH1" t="s">
        <v>1456</v>
      </c>
      <c r="DOI1" t="s">
        <v>1013</v>
      </c>
      <c r="DOJ1" t="s">
        <v>1013</v>
      </c>
      <c r="DOK1" t="s">
        <v>1013</v>
      </c>
      <c r="DOL1" t="s">
        <v>1013</v>
      </c>
      <c r="DOM1" t="s">
        <v>1013</v>
      </c>
      <c r="DON1" t="s">
        <v>1013</v>
      </c>
      <c r="DOO1" t="s">
        <v>1457</v>
      </c>
      <c r="DOP1" t="s">
        <v>1013</v>
      </c>
      <c r="DOQ1" t="s">
        <v>1013</v>
      </c>
      <c r="DOR1" t="s">
        <v>1013</v>
      </c>
      <c r="DOS1" t="s">
        <v>1013</v>
      </c>
      <c r="DOT1" t="s">
        <v>1013</v>
      </c>
      <c r="DOU1" t="s">
        <v>1013</v>
      </c>
      <c r="DOV1" t="s">
        <v>1458</v>
      </c>
      <c r="DOW1" t="s">
        <v>1013</v>
      </c>
      <c r="DOX1" t="s">
        <v>1013</v>
      </c>
      <c r="DOY1" t="s">
        <v>1013</v>
      </c>
      <c r="DOZ1" t="s">
        <v>1013</v>
      </c>
      <c r="DPA1" t="s">
        <v>1013</v>
      </c>
      <c r="DPB1" t="s">
        <v>1013</v>
      </c>
      <c r="DPC1" t="s">
        <v>1459</v>
      </c>
      <c r="DPD1" t="s">
        <v>1013</v>
      </c>
      <c r="DPE1" t="s">
        <v>1013</v>
      </c>
      <c r="DPF1" t="s">
        <v>1013</v>
      </c>
      <c r="DPG1" t="s">
        <v>1013</v>
      </c>
      <c r="DPH1" t="s">
        <v>1013</v>
      </c>
      <c r="DPI1" t="s">
        <v>1013</v>
      </c>
      <c r="DPJ1" t="s">
        <v>1460</v>
      </c>
      <c r="DPK1" t="s">
        <v>1013</v>
      </c>
      <c r="DPL1" t="s">
        <v>1013</v>
      </c>
      <c r="DPM1" t="s">
        <v>1013</v>
      </c>
      <c r="DPN1" t="s">
        <v>1013</v>
      </c>
      <c r="DPO1" t="s">
        <v>1013</v>
      </c>
      <c r="DPP1" t="s">
        <v>1013</v>
      </c>
      <c r="DPQ1" t="s">
        <v>1461</v>
      </c>
      <c r="DPR1" t="s">
        <v>1013</v>
      </c>
      <c r="DPS1" t="s">
        <v>1013</v>
      </c>
      <c r="DPT1" t="s">
        <v>1013</v>
      </c>
      <c r="DPU1" t="s">
        <v>1013</v>
      </c>
      <c r="DPV1" t="s">
        <v>1013</v>
      </c>
      <c r="DPW1" t="s">
        <v>1013</v>
      </c>
      <c r="DPX1" t="s">
        <v>1462</v>
      </c>
      <c r="DPY1" t="s">
        <v>1013</v>
      </c>
      <c r="DPZ1" t="s">
        <v>1013</v>
      </c>
      <c r="DQA1" t="s">
        <v>1013</v>
      </c>
      <c r="DQB1" t="s">
        <v>1013</v>
      </c>
      <c r="DQC1" t="s">
        <v>1013</v>
      </c>
      <c r="DQD1" t="s">
        <v>1013</v>
      </c>
      <c r="DQE1" t="s">
        <v>1463</v>
      </c>
      <c r="DQF1" t="s">
        <v>1013</v>
      </c>
      <c r="DQG1" t="s">
        <v>1013</v>
      </c>
      <c r="DQH1" t="s">
        <v>1013</v>
      </c>
      <c r="DQI1" t="s">
        <v>1013</v>
      </c>
      <c r="DQJ1" t="s">
        <v>1013</v>
      </c>
      <c r="DQK1" t="s">
        <v>1013</v>
      </c>
      <c r="DQL1" t="s">
        <v>1464</v>
      </c>
      <c r="DQM1" t="s">
        <v>1013</v>
      </c>
      <c r="DQN1" t="s">
        <v>1013</v>
      </c>
      <c r="DQO1" t="s">
        <v>1013</v>
      </c>
      <c r="DQP1" t="s">
        <v>1013</v>
      </c>
      <c r="DQQ1" t="s">
        <v>1013</v>
      </c>
      <c r="DQR1" t="s">
        <v>1013</v>
      </c>
      <c r="DQS1" t="s">
        <v>1465</v>
      </c>
      <c r="DQT1" t="s">
        <v>1013</v>
      </c>
      <c r="DQU1" t="s">
        <v>1013</v>
      </c>
      <c r="DQV1" t="s">
        <v>1013</v>
      </c>
      <c r="DQW1" t="s">
        <v>1013</v>
      </c>
      <c r="DQX1" t="s">
        <v>1013</v>
      </c>
      <c r="DQY1" t="s">
        <v>1013</v>
      </c>
      <c r="DQZ1" t="s">
        <v>1466</v>
      </c>
      <c r="DRA1" t="s">
        <v>1013</v>
      </c>
      <c r="DRB1" t="s">
        <v>1013</v>
      </c>
      <c r="DRC1" t="s">
        <v>1013</v>
      </c>
      <c r="DRD1" t="s">
        <v>1013</v>
      </c>
      <c r="DRE1" t="s">
        <v>1013</v>
      </c>
      <c r="DRF1" t="s">
        <v>1013</v>
      </c>
      <c r="DRG1" t="s">
        <v>1467</v>
      </c>
      <c r="DRH1" t="s">
        <v>1013</v>
      </c>
      <c r="DRI1" t="s">
        <v>1013</v>
      </c>
      <c r="DRJ1" t="s">
        <v>1013</v>
      </c>
      <c r="DRK1" t="s">
        <v>1013</v>
      </c>
      <c r="DRL1" t="s">
        <v>1013</v>
      </c>
      <c r="DRM1" t="s">
        <v>1013</v>
      </c>
      <c r="DRN1" t="s">
        <v>1468</v>
      </c>
      <c r="DRO1" t="s">
        <v>1013</v>
      </c>
      <c r="DRP1" t="s">
        <v>1013</v>
      </c>
      <c r="DRQ1" t="s">
        <v>1013</v>
      </c>
      <c r="DRR1" t="s">
        <v>1013</v>
      </c>
      <c r="DRS1" t="s">
        <v>1013</v>
      </c>
      <c r="DRT1" t="s">
        <v>1013</v>
      </c>
      <c r="DRU1" t="s">
        <v>1469</v>
      </c>
      <c r="DRV1" t="s">
        <v>1013</v>
      </c>
      <c r="DRW1" t="s">
        <v>1013</v>
      </c>
      <c r="DRX1" t="s">
        <v>1013</v>
      </c>
      <c r="DRY1" t="s">
        <v>1013</v>
      </c>
      <c r="DRZ1" t="s">
        <v>1013</v>
      </c>
      <c r="DSA1" t="s">
        <v>1013</v>
      </c>
      <c r="DSB1" t="s">
        <v>1470</v>
      </c>
      <c r="DSC1" t="s">
        <v>1013</v>
      </c>
      <c r="DSD1" t="s">
        <v>1013</v>
      </c>
      <c r="DSE1" t="s">
        <v>1013</v>
      </c>
      <c r="DSF1" t="s">
        <v>1013</v>
      </c>
      <c r="DSG1" t="s">
        <v>1013</v>
      </c>
      <c r="DSH1" t="s">
        <v>1013</v>
      </c>
      <c r="DSI1" t="s">
        <v>1471</v>
      </c>
      <c r="DSJ1" t="s">
        <v>1013</v>
      </c>
      <c r="DSK1" t="s">
        <v>1013</v>
      </c>
      <c r="DSL1" t="s">
        <v>1013</v>
      </c>
      <c r="DSM1" t="s">
        <v>1013</v>
      </c>
      <c r="DSN1" t="s">
        <v>1013</v>
      </c>
      <c r="DSO1" t="s">
        <v>1013</v>
      </c>
      <c r="DSP1" t="s">
        <v>1472</v>
      </c>
      <c r="DSQ1" t="s">
        <v>1013</v>
      </c>
      <c r="DSR1" t="s">
        <v>1013</v>
      </c>
      <c r="DSS1" t="s">
        <v>1013</v>
      </c>
      <c r="DST1" t="s">
        <v>1013</v>
      </c>
      <c r="DSU1" t="s">
        <v>1013</v>
      </c>
      <c r="DSV1" t="s">
        <v>1013</v>
      </c>
      <c r="DSW1" t="s">
        <v>1473</v>
      </c>
      <c r="DSX1" t="s">
        <v>1013</v>
      </c>
      <c r="DSY1" t="s">
        <v>1013</v>
      </c>
      <c r="DSZ1" t="s">
        <v>1013</v>
      </c>
      <c r="DTA1" t="s">
        <v>1013</v>
      </c>
      <c r="DTB1" t="s">
        <v>1013</v>
      </c>
      <c r="DTC1" t="s">
        <v>1013</v>
      </c>
      <c r="DTD1" t="s">
        <v>1474</v>
      </c>
      <c r="DTE1" t="s">
        <v>1013</v>
      </c>
      <c r="DTF1" t="s">
        <v>1013</v>
      </c>
      <c r="DTG1" t="s">
        <v>1013</v>
      </c>
      <c r="DTH1" t="s">
        <v>1013</v>
      </c>
      <c r="DTI1" t="s">
        <v>1013</v>
      </c>
      <c r="DTJ1" t="s">
        <v>1013</v>
      </c>
      <c r="DTK1" t="s">
        <v>1475</v>
      </c>
      <c r="DTL1" t="s">
        <v>1013</v>
      </c>
      <c r="DTM1" t="s">
        <v>1013</v>
      </c>
      <c r="DTN1" t="s">
        <v>1013</v>
      </c>
      <c r="DTO1" t="s">
        <v>1013</v>
      </c>
      <c r="DTP1" t="s">
        <v>1013</v>
      </c>
      <c r="DTQ1" t="s">
        <v>1013</v>
      </c>
      <c r="DTR1" t="s">
        <v>1476</v>
      </c>
      <c r="DTS1" t="s">
        <v>1013</v>
      </c>
      <c r="DTT1" t="s">
        <v>1013</v>
      </c>
      <c r="DTU1" t="s">
        <v>1013</v>
      </c>
      <c r="DTV1" t="s">
        <v>1013</v>
      </c>
      <c r="DTW1" t="s">
        <v>1013</v>
      </c>
      <c r="DTX1" t="s">
        <v>1013</v>
      </c>
      <c r="DTY1" t="s">
        <v>1477</v>
      </c>
      <c r="DTZ1" t="s">
        <v>1013</v>
      </c>
      <c r="DUA1" t="s">
        <v>1013</v>
      </c>
      <c r="DUB1" t="s">
        <v>1013</v>
      </c>
      <c r="DUC1" t="s">
        <v>1013</v>
      </c>
      <c r="DUD1" t="s">
        <v>1013</v>
      </c>
      <c r="DUE1" t="s">
        <v>1013</v>
      </c>
      <c r="DUF1" t="s">
        <v>1478</v>
      </c>
      <c r="DUG1" t="s">
        <v>1013</v>
      </c>
      <c r="DUH1" t="s">
        <v>1013</v>
      </c>
      <c r="DUI1" t="s">
        <v>1013</v>
      </c>
      <c r="DUJ1" t="s">
        <v>1013</v>
      </c>
      <c r="DUK1" t="s">
        <v>1013</v>
      </c>
      <c r="DUL1" t="s">
        <v>1013</v>
      </c>
      <c r="DUM1" t="s">
        <v>1479</v>
      </c>
      <c r="DUN1" t="s">
        <v>1013</v>
      </c>
      <c r="DUO1" t="s">
        <v>1013</v>
      </c>
      <c r="DUP1" t="s">
        <v>1013</v>
      </c>
      <c r="DUQ1" t="s">
        <v>1013</v>
      </c>
      <c r="DUR1" t="s">
        <v>1013</v>
      </c>
      <c r="DUS1" t="s">
        <v>1013</v>
      </c>
      <c r="DUT1" t="s">
        <v>1480</v>
      </c>
      <c r="DUU1" t="s">
        <v>1013</v>
      </c>
      <c r="DUV1" t="s">
        <v>1013</v>
      </c>
      <c r="DUW1" t="s">
        <v>1013</v>
      </c>
      <c r="DUX1" t="s">
        <v>1013</v>
      </c>
      <c r="DUY1" t="s">
        <v>1013</v>
      </c>
      <c r="DUZ1" t="s">
        <v>1013</v>
      </c>
      <c r="DVA1" t="s">
        <v>1481</v>
      </c>
      <c r="DVB1" t="s">
        <v>1013</v>
      </c>
      <c r="DVC1" t="s">
        <v>1013</v>
      </c>
      <c r="DVD1" t="s">
        <v>1013</v>
      </c>
      <c r="DVE1" t="s">
        <v>1013</v>
      </c>
      <c r="DVF1" t="s">
        <v>1013</v>
      </c>
      <c r="DVG1" t="s">
        <v>1013</v>
      </c>
      <c r="DVH1" t="s">
        <v>1482</v>
      </c>
      <c r="DVI1" t="s">
        <v>1013</v>
      </c>
      <c r="DVJ1" t="s">
        <v>1013</v>
      </c>
      <c r="DVK1" t="s">
        <v>1013</v>
      </c>
      <c r="DVL1" t="s">
        <v>1013</v>
      </c>
      <c r="DVM1" t="s">
        <v>1013</v>
      </c>
      <c r="DVN1" t="s">
        <v>1013</v>
      </c>
      <c r="DVO1" t="s">
        <v>1483</v>
      </c>
      <c r="DVP1" t="s">
        <v>1013</v>
      </c>
      <c r="DVQ1" t="s">
        <v>1013</v>
      </c>
      <c r="DVR1" t="s">
        <v>1013</v>
      </c>
      <c r="DVS1" t="s">
        <v>1013</v>
      </c>
      <c r="DVT1" t="s">
        <v>1013</v>
      </c>
      <c r="DVU1" t="s">
        <v>1013</v>
      </c>
      <c r="DVV1" t="s">
        <v>1484</v>
      </c>
      <c r="DVW1" t="s">
        <v>1013</v>
      </c>
      <c r="DVX1" t="s">
        <v>1013</v>
      </c>
      <c r="DVY1" t="s">
        <v>1013</v>
      </c>
      <c r="DVZ1" t="s">
        <v>1013</v>
      </c>
      <c r="DWA1" t="s">
        <v>1013</v>
      </c>
      <c r="DWB1" t="s">
        <v>1013</v>
      </c>
      <c r="DWC1" t="s">
        <v>1485</v>
      </c>
      <c r="DWD1" t="s">
        <v>1013</v>
      </c>
      <c r="DWE1" t="s">
        <v>1013</v>
      </c>
      <c r="DWF1" t="s">
        <v>1013</v>
      </c>
      <c r="DWG1" t="s">
        <v>1013</v>
      </c>
      <c r="DWH1" t="s">
        <v>1013</v>
      </c>
      <c r="DWI1" t="s">
        <v>1013</v>
      </c>
      <c r="DWJ1" t="s">
        <v>1486</v>
      </c>
      <c r="DWK1" t="s">
        <v>1013</v>
      </c>
      <c r="DWL1" t="s">
        <v>1013</v>
      </c>
      <c r="DWM1" t="s">
        <v>1013</v>
      </c>
      <c r="DWN1" t="s">
        <v>1013</v>
      </c>
      <c r="DWO1" t="s">
        <v>1013</v>
      </c>
      <c r="DWP1" t="s">
        <v>1013</v>
      </c>
      <c r="DWQ1" t="s">
        <v>1487</v>
      </c>
      <c r="DWR1" t="s">
        <v>1013</v>
      </c>
      <c r="DWS1" t="s">
        <v>1013</v>
      </c>
      <c r="DWT1" t="s">
        <v>1013</v>
      </c>
      <c r="DWU1" t="s">
        <v>1013</v>
      </c>
      <c r="DWV1" t="s">
        <v>1013</v>
      </c>
      <c r="DWW1" t="s">
        <v>1013</v>
      </c>
      <c r="DWX1" t="s">
        <v>1488</v>
      </c>
      <c r="DWY1" t="s">
        <v>1013</v>
      </c>
      <c r="DWZ1" t="s">
        <v>1013</v>
      </c>
      <c r="DXA1" t="s">
        <v>1013</v>
      </c>
      <c r="DXB1" t="s">
        <v>1013</v>
      </c>
      <c r="DXC1" t="s">
        <v>1013</v>
      </c>
      <c r="DXD1" t="s">
        <v>1013</v>
      </c>
      <c r="DXE1" t="s">
        <v>1489</v>
      </c>
      <c r="DXF1" t="s">
        <v>1013</v>
      </c>
      <c r="DXG1" t="s">
        <v>1013</v>
      </c>
      <c r="DXH1" t="s">
        <v>1013</v>
      </c>
      <c r="DXI1" t="s">
        <v>1013</v>
      </c>
      <c r="DXJ1" t="s">
        <v>1013</v>
      </c>
      <c r="DXK1" t="s">
        <v>1013</v>
      </c>
      <c r="DXL1" t="s">
        <v>1490</v>
      </c>
      <c r="DXM1" t="s">
        <v>1013</v>
      </c>
      <c r="DXN1" t="s">
        <v>1013</v>
      </c>
      <c r="DXO1" t="s">
        <v>1013</v>
      </c>
      <c r="DXP1" t="s">
        <v>1013</v>
      </c>
      <c r="DXQ1" t="s">
        <v>1013</v>
      </c>
      <c r="DXR1" t="s">
        <v>1013</v>
      </c>
      <c r="DXS1" t="s">
        <v>1491</v>
      </c>
      <c r="DXT1" t="s">
        <v>1013</v>
      </c>
      <c r="DXU1" t="s">
        <v>1013</v>
      </c>
      <c r="DXV1" t="s">
        <v>1013</v>
      </c>
      <c r="DXW1" t="s">
        <v>1013</v>
      </c>
      <c r="DXX1" t="s">
        <v>1013</v>
      </c>
      <c r="DXY1" t="s">
        <v>1013</v>
      </c>
      <c r="DXZ1" t="s">
        <v>1492</v>
      </c>
      <c r="DYA1" t="s">
        <v>1013</v>
      </c>
      <c r="DYB1" t="s">
        <v>1013</v>
      </c>
      <c r="DYC1" t="s">
        <v>1013</v>
      </c>
      <c r="DYD1" t="s">
        <v>1013</v>
      </c>
      <c r="DYE1" t="s">
        <v>1013</v>
      </c>
      <c r="DYF1" t="s">
        <v>1013</v>
      </c>
      <c r="DYG1" t="s">
        <v>1493</v>
      </c>
      <c r="DYH1" t="s">
        <v>1013</v>
      </c>
      <c r="DYI1" t="s">
        <v>1013</v>
      </c>
      <c r="DYJ1" t="s">
        <v>1013</v>
      </c>
      <c r="DYK1" t="s">
        <v>1013</v>
      </c>
      <c r="DYL1" t="s">
        <v>1013</v>
      </c>
      <c r="DYM1" t="s">
        <v>1013</v>
      </c>
      <c r="DYN1" t="s">
        <v>1494</v>
      </c>
      <c r="DYO1" t="s">
        <v>1013</v>
      </c>
      <c r="DYP1" t="s">
        <v>1013</v>
      </c>
      <c r="DYQ1" t="s">
        <v>1013</v>
      </c>
      <c r="DYR1" t="s">
        <v>1013</v>
      </c>
      <c r="DYS1" t="s">
        <v>1013</v>
      </c>
      <c r="DYT1" t="s">
        <v>1013</v>
      </c>
      <c r="DYU1" t="s">
        <v>1495</v>
      </c>
      <c r="DYV1" t="s">
        <v>1013</v>
      </c>
      <c r="DYW1" t="s">
        <v>1013</v>
      </c>
      <c r="DYX1" t="s">
        <v>1013</v>
      </c>
      <c r="DYY1" t="s">
        <v>1013</v>
      </c>
      <c r="DYZ1" t="s">
        <v>1013</v>
      </c>
      <c r="DZA1" t="s">
        <v>1013</v>
      </c>
      <c r="DZB1" t="s">
        <v>1496</v>
      </c>
      <c r="DZC1" t="s">
        <v>1013</v>
      </c>
      <c r="DZD1" t="s">
        <v>1013</v>
      </c>
      <c r="DZE1" t="s">
        <v>1013</v>
      </c>
      <c r="DZF1" t="s">
        <v>1013</v>
      </c>
      <c r="DZG1" t="s">
        <v>1013</v>
      </c>
      <c r="DZH1" t="s">
        <v>1013</v>
      </c>
      <c r="DZI1" t="s">
        <v>1497</v>
      </c>
      <c r="DZJ1" t="s">
        <v>1013</v>
      </c>
      <c r="DZK1" t="s">
        <v>1013</v>
      </c>
      <c r="DZL1" t="s">
        <v>1013</v>
      </c>
      <c r="DZM1" t="s">
        <v>1013</v>
      </c>
      <c r="DZN1" t="s">
        <v>1013</v>
      </c>
      <c r="DZO1" t="s">
        <v>1013</v>
      </c>
      <c r="DZP1" t="s">
        <v>1498</v>
      </c>
      <c r="DZQ1" t="s">
        <v>1013</v>
      </c>
      <c r="DZR1" t="s">
        <v>1013</v>
      </c>
      <c r="DZS1" t="s">
        <v>1013</v>
      </c>
      <c r="DZT1" t="s">
        <v>1013</v>
      </c>
      <c r="DZU1" t="s">
        <v>1013</v>
      </c>
      <c r="DZV1" t="s">
        <v>1013</v>
      </c>
      <c r="DZW1" t="s">
        <v>1499</v>
      </c>
      <c r="DZX1" t="s">
        <v>1013</v>
      </c>
      <c r="DZY1" t="s">
        <v>1013</v>
      </c>
      <c r="DZZ1" t="s">
        <v>1013</v>
      </c>
      <c r="EAA1" t="s">
        <v>1013</v>
      </c>
      <c r="EAB1" t="s">
        <v>1013</v>
      </c>
      <c r="EAC1" t="s">
        <v>1013</v>
      </c>
      <c r="EAD1" t="s">
        <v>1500</v>
      </c>
      <c r="EAE1" t="s">
        <v>1013</v>
      </c>
      <c r="EAF1" t="s">
        <v>1013</v>
      </c>
      <c r="EAG1" t="s">
        <v>1013</v>
      </c>
      <c r="EAH1" t="s">
        <v>1013</v>
      </c>
      <c r="EAI1" t="s">
        <v>1013</v>
      </c>
      <c r="EAJ1" t="s">
        <v>1013</v>
      </c>
      <c r="EAK1" t="s">
        <v>1501</v>
      </c>
      <c r="EAL1" t="s">
        <v>1013</v>
      </c>
      <c r="EAM1" t="s">
        <v>1013</v>
      </c>
      <c r="EAN1" t="s">
        <v>1013</v>
      </c>
      <c r="EAO1" t="s">
        <v>1013</v>
      </c>
      <c r="EAP1" t="s">
        <v>1013</v>
      </c>
      <c r="EAQ1" t="s">
        <v>1013</v>
      </c>
      <c r="EAR1" t="s">
        <v>1502</v>
      </c>
      <c r="EAS1" t="s">
        <v>1013</v>
      </c>
      <c r="EAT1" t="s">
        <v>1013</v>
      </c>
      <c r="EAU1" t="s">
        <v>1013</v>
      </c>
      <c r="EAV1" t="s">
        <v>1013</v>
      </c>
      <c r="EAW1" t="s">
        <v>1013</v>
      </c>
      <c r="EAX1" t="s">
        <v>1013</v>
      </c>
      <c r="EAY1" t="s">
        <v>1503</v>
      </c>
      <c r="EAZ1" t="s">
        <v>1013</v>
      </c>
      <c r="EBA1" t="s">
        <v>1013</v>
      </c>
      <c r="EBB1" t="s">
        <v>1013</v>
      </c>
      <c r="EBC1" t="s">
        <v>1013</v>
      </c>
      <c r="EBD1" t="s">
        <v>1013</v>
      </c>
      <c r="EBE1" t="s">
        <v>1013</v>
      </c>
      <c r="EBF1" t="s">
        <v>1504</v>
      </c>
      <c r="EBG1" t="s">
        <v>1013</v>
      </c>
      <c r="EBH1" t="s">
        <v>1013</v>
      </c>
      <c r="EBI1" t="s">
        <v>1013</v>
      </c>
      <c r="EBJ1" t="s">
        <v>1013</v>
      </c>
      <c r="EBK1" t="s">
        <v>1013</v>
      </c>
      <c r="EBL1" t="s">
        <v>1013</v>
      </c>
      <c r="EBM1" t="s">
        <v>1505</v>
      </c>
      <c r="EBN1" t="s">
        <v>1013</v>
      </c>
      <c r="EBO1" t="s">
        <v>1013</v>
      </c>
      <c r="EBP1" t="s">
        <v>1013</v>
      </c>
      <c r="EBQ1" t="s">
        <v>1013</v>
      </c>
      <c r="EBR1" t="s">
        <v>1013</v>
      </c>
      <c r="EBS1" t="s">
        <v>1013</v>
      </c>
      <c r="EBT1" t="s">
        <v>1506</v>
      </c>
      <c r="EBU1" t="s">
        <v>1013</v>
      </c>
      <c r="EBV1" t="s">
        <v>1013</v>
      </c>
      <c r="EBW1" t="s">
        <v>1013</v>
      </c>
      <c r="EBX1" t="s">
        <v>1013</v>
      </c>
      <c r="EBY1" t="s">
        <v>1013</v>
      </c>
      <c r="EBZ1" t="s">
        <v>1013</v>
      </c>
      <c r="ECA1" t="s">
        <v>1507</v>
      </c>
      <c r="ECB1" t="s">
        <v>1013</v>
      </c>
      <c r="ECC1" t="s">
        <v>1013</v>
      </c>
      <c r="ECD1" t="s">
        <v>1013</v>
      </c>
      <c r="ECE1" t="s">
        <v>1013</v>
      </c>
      <c r="ECF1" t="s">
        <v>1013</v>
      </c>
      <c r="ECG1" t="s">
        <v>1013</v>
      </c>
      <c r="ECH1" t="s">
        <v>1508</v>
      </c>
      <c r="ECI1" t="s">
        <v>1013</v>
      </c>
      <c r="ECJ1" t="s">
        <v>1013</v>
      </c>
      <c r="ECK1" t="s">
        <v>1013</v>
      </c>
      <c r="ECL1" t="s">
        <v>1013</v>
      </c>
      <c r="ECM1" t="s">
        <v>1013</v>
      </c>
      <c r="ECN1" t="s">
        <v>1013</v>
      </c>
      <c r="ECO1" t="s">
        <v>1509</v>
      </c>
      <c r="ECP1" t="s">
        <v>1013</v>
      </c>
      <c r="ECQ1" t="s">
        <v>1013</v>
      </c>
      <c r="ECR1" t="s">
        <v>1013</v>
      </c>
      <c r="ECS1" t="s">
        <v>1013</v>
      </c>
      <c r="ECT1" t="s">
        <v>1013</v>
      </c>
      <c r="ECU1" t="s">
        <v>1013</v>
      </c>
      <c r="ECV1" t="s">
        <v>1510</v>
      </c>
      <c r="ECW1" t="s">
        <v>1013</v>
      </c>
      <c r="ECX1" t="s">
        <v>1013</v>
      </c>
      <c r="ECY1" t="s">
        <v>1013</v>
      </c>
      <c r="ECZ1" t="s">
        <v>1013</v>
      </c>
      <c r="EDA1" t="s">
        <v>1013</v>
      </c>
      <c r="EDB1" t="s">
        <v>1013</v>
      </c>
      <c r="EDC1" t="s">
        <v>1511</v>
      </c>
      <c r="EDD1" t="s">
        <v>1013</v>
      </c>
      <c r="EDE1" t="s">
        <v>1013</v>
      </c>
      <c r="EDF1" t="s">
        <v>1013</v>
      </c>
      <c r="EDG1" t="s">
        <v>1013</v>
      </c>
      <c r="EDH1" t="s">
        <v>1013</v>
      </c>
      <c r="EDI1" t="s">
        <v>1013</v>
      </c>
      <c r="EDJ1" t="s">
        <v>1512</v>
      </c>
      <c r="EDK1" t="s">
        <v>1013</v>
      </c>
      <c r="EDL1" t="s">
        <v>1013</v>
      </c>
      <c r="EDM1" t="s">
        <v>1013</v>
      </c>
      <c r="EDN1" t="s">
        <v>1013</v>
      </c>
      <c r="EDO1" t="s">
        <v>1013</v>
      </c>
      <c r="EDP1" t="s">
        <v>1513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1"/>
  <sheetViews>
    <sheetView workbookViewId="0">
      <selection activeCell="G16" sqref="G16"/>
    </sheetView>
  </sheetViews>
  <sheetFormatPr defaultColWidth="11" defaultRowHeight="15.75"/>
  <cols>
    <col min="1" max="1" width="14.375" bestFit="1" customWidth="1"/>
    <col min="2" max="2" width="12.875" bestFit="1" customWidth="1"/>
    <col min="3" max="3" width="13.625" bestFit="1" customWidth="1"/>
    <col min="4" max="4" width="13.5" bestFit="1" customWidth="1"/>
    <col min="5" max="5" width="11.625" bestFit="1" customWidth="1"/>
    <col min="6" max="6" width="12.5" bestFit="1" customWidth="1"/>
    <col min="7" max="7" width="11.875" bestFit="1" customWidth="1"/>
    <col min="8" max="8" width="13.625" bestFit="1" customWidth="1"/>
    <col min="9" max="9" width="14.625" bestFit="1" customWidth="1"/>
    <col min="10" max="10" width="14.125" bestFit="1" customWidth="1"/>
    <col min="11" max="11" width="11.875" bestFit="1" customWidth="1"/>
    <col min="12" max="12" width="12.125" bestFit="1" customWidth="1"/>
    <col min="13" max="13" width="13.5" bestFit="1" customWidth="1"/>
    <col min="14" max="14" width="14.125" bestFit="1" customWidth="1"/>
    <col min="15" max="15" width="10.5" bestFit="1" customWidth="1"/>
    <col min="16" max="16" width="13.375" bestFit="1" customWidth="1"/>
    <col min="17" max="17" width="13.875" bestFit="1" customWidth="1"/>
    <col min="18" max="18" width="13.625" bestFit="1" customWidth="1"/>
    <col min="19" max="20" width="12.875" bestFit="1" customWidth="1"/>
    <col min="21" max="21" width="13.875" bestFit="1" customWidth="1"/>
    <col min="22" max="22" width="13.375" bestFit="1" customWidth="1"/>
    <col min="23" max="24" width="11.875" bestFit="1" customWidth="1"/>
    <col min="25" max="25" width="11.375" bestFit="1" customWidth="1"/>
    <col min="26" max="26" width="11.625" bestFit="1" customWidth="1"/>
    <col min="27" max="27" width="10.5" bestFit="1" customWidth="1"/>
    <col min="28" max="28" width="12.125" bestFit="1" customWidth="1"/>
    <col min="29" max="29" width="14.875" bestFit="1" customWidth="1"/>
    <col min="30" max="30" width="14.375" bestFit="1" customWidth="1"/>
    <col min="31" max="31" width="13.5" bestFit="1" customWidth="1"/>
    <col min="32" max="32" width="14.5" bestFit="1" customWidth="1"/>
    <col min="33" max="33" width="14" bestFit="1" customWidth="1"/>
    <col min="34" max="34" width="12.375" bestFit="1" customWidth="1"/>
    <col min="35" max="35" width="13.375" bestFit="1" customWidth="1"/>
    <col min="36" max="36" width="12.625" bestFit="1" customWidth="1"/>
    <col min="37" max="37" width="13.5" bestFit="1" customWidth="1"/>
    <col min="38" max="38" width="14.375" bestFit="1" customWidth="1"/>
    <col min="39" max="39" width="12.875" bestFit="1" customWidth="1"/>
    <col min="40" max="40" width="14" bestFit="1" customWidth="1"/>
    <col min="41" max="41" width="11.875" bestFit="1" customWidth="1"/>
    <col min="42" max="43" width="12.5" bestFit="1" customWidth="1"/>
    <col min="44" max="44" width="12.625" bestFit="1" customWidth="1"/>
    <col min="45" max="45" width="14.5" bestFit="1" customWidth="1"/>
    <col min="46" max="46" width="11.875" bestFit="1" customWidth="1"/>
    <col min="47" max="47" width="14" bestFit="1" customWidth="1"/>
    <col min="48" max="48" width="12.125" bestFit="1" customWidth="1"/>
    <col min="49" max="49" width="11.5" bestFit="1" customWidth="1"/>
    <col min="50" max="50" width="12.625" bestFit="1" customWidth="1"/>
    <col min="51" max="51" width="11.875" bestFit="1" customWidth="1"/>
    <col min="52" max="52" width="11.625" bestFit="1" customWidth="1"/>
    <col min="53" max="53" width="12.5" bestFit="1" customWidth="1"/>
    <col min="54" max="54" width="12.625" bestFit="1" customWidth="1"/>
    <col min="55" max="55" width="13.625" bestFit="1" customWidth="1"/>
    <col min="56" max="56" width="12.625" bestFit="1" customWidth="1"/>
    <col min="57" max="57" width="12.5" bestFit="1" customWidth="1"/>
    <col min="58" max="58" width="12.625" bestFit="1" customWidth="1"/>
    <col min="59" max="59" width="13.375" bestFit="1" customWidth="1"/>
    <col min="60" max="60" width="13.625" bestFit="1" customWidth="1"/>
    <col min="61" max="61" width="14.5" bestFit="1" customWidth="1"/>
    <col min="62" max="62" width="10.5" bestFit="1" customWidth="1"/>
    <col min="63" max="63" width="13.375" bestFit="1" customWidth="1"/>
    <col min="64" max="64" width="12.875" bestFit="1" customWidth="1"/>
    <col min="65" max="65" width="13.375" bestFit="1" customWidth="1"/>
    <col min="66" max="66" width="13.875" bestFit="1" customWidth="1"/>
    <col min="67" max="67" width="12.875" bestFit="1" customWidth="1"/>
    <col min="68" max="68" width="10.5" bestFit="1" customWidth="1"/>
    <col min="69" max="69" width="12.5" bestFit="1" customWidth="1"/>
    <col min="70" max="70" width="12.625" bestFit="1" customWidth="1"/>
    <col min="71" max="71" width="12.125" bestFit="1" customWidth="1"/>
    <col min="72" max="72" width="13.375" bestFit="1" customWidth="1"/>
    <col min="73" max="73" width="12.5" bestFit="1" customWidth="1"/>
    <col min="74" max="74" width="12.875" bestFit="1" customWidth="1"/>
    <col min="75" max="75" width="13.875" bestFit="1" customWidth="1"/>
    <col min="76" max="76" width="10.625" bestFit="1" customWidth="1"/>
    <col min="77" max="77" width="14.875" bestFit="1" customWidth="1"/>
    <col min="78" max="78" width="14.375" bestFit="1" customWidth="1"/>
    <col min="79" max="79" width="13.5" bestFit="1" customWidth="1"/>
    <col min="80" max="80" width="12.875" bestFit="1" customWidth="1"/>
    <col min="81" max="81" width="13.375" bestFit="1" customWidth="1"/>
    <col min="82" max="82" width="13.5" bestFit="1" customWidth="1"/>
    <col min="83" max="83" width="15.625" bestFit="1" customWidth="1"/>
    <col min="84" max="84" width="14.125" bestFit="1" customWidth="1"/>
    <col min="85" max="85" width="14.375" bestFit="1" customWidth="1"/>
    <col min="86" max="87" width="12.625" bestFit="1" customWidth="1"/>
    <col min="88" max="88" width="14.875" bestFit="1" customWidth="1"/>
    <col min="89" max="89" width="13.375" bestFit="1" customWidth="1"/>
    <col min="90" max="90" width="11.375" bestFit="1" customWidth="1"/>
    <col min="91" max="91" width="14" bestFit="1" customWidth="1"/>
    <col min="92" max="92" width="13.5" bestFit="1" customWidth="1"/>
    <col min="93" max="93" width="13.375" bestFit="1" customWidth="1"/>
    <col min="94" max="94" width="12.875" bestFit="1" customWidth="1"/>
    <col min="95" max="95" width="13.375" bestFit="1" customWidth="1"/>
    <col min="96" max="96" width="14.125" bestFit="1" customWidth="1"/>
    <col min="97" max="97" width="12.375" bestFit="1" customWidth="1"/>
    <col min="98" max="98" width="12.125" bestFit="1" customWidth="1"/>
    <col min="99" max="99" width="13.875" bestFit="1" customWidth="1"/>
    <col min="100" max="100" width="14.625" bestFit="1" customWidth="1"/>
    <col min="101" max="101" width="12.875" bestFit="1" customWidth="1"/>
    <col min="102" max="102" width="12.625" bestFit="1" customWidth="1"/>
    <col min="103" max="103" width="13.875" bestFit="1" customWidth="1"/>
    <col min="104" max="104" width="11.625" bestFit="1" customWidth="1"/>
    <col min="105" max="105" width="11.375" bestFit="1" customWidth="1"/>
    <col min="106" max="106" width="12.625" bestFit="1" customWidth="1"/>
    <col min="107" max="107" width="11.125" bestFit="1" customWidth="1"/>
    <col min="108" max="108" width="14.125" bestFit="1" customWidth="1"/>
    <col min="109" max="109" width="12.5" bestFit="1" customWidth="1"/>
    <col min="110" max="110" width="12.875" bestFit="1" customWidth="1"/>
    <col min="111" max="111" width="11.875" bestFit="1" customWidth="1"/>
    <col min="112" max="112" width="13.125" bestFit="1" customWidth="1"/>
    <col min="113" max="113" width="15" bestFit="1" customWidth="1"/>
    <col min="114" max="114" width="13.5" bestFit="1" customWidth="1"/>
    <col min="115" max="115" width="13" bestFit="1" customWidth="1"/>
    <col min="116" max="116" width="12.5" bestFit="1" customWidth="1"/>
    <col min="117" max="117" width="14.125" bestFit="1" customWidth="1"/>
    <col min="118" max="118" width="12.625" bestFit="1" customWidth="1"/>
    <col min="119" max="119" width="14.5" bestFit="1" customWidth="1"/>
    <col min="120" max="120" width="13.5" bestFit="1" customWidth="1"/>
    <col min="121" max="121" width="14.125" bestFit="1" customWidth="1"/>
    <col min="122" max="122" width="12.375" bestFit="1" customWidth="1"/>
    <col min="123" max="123" width="12" bestFit="1" customWidth="1"/>
    <col min="124" max="124" width="12.5" bestFit="1" customWidth="1"/>
    <col min="125" max="125" width="14.625" bestFit="1" customWidth="1"/>
    <col min="126" max="126" width="14" bestFit="1" customWidth="1"/>
    <col min="127" max="127" width="14.125" bestFit="1" customWidth="1"/>
    <col min="128" max="128" width="12.125" bestFit="1" customWidth="1"/>
    <col min="129" max="129" width="14" bestFit="1" customWidth="1"/>
    <col min="130" max="130" width="13.375" bestFit="1" customWidth="1"/>
    <col min="131" max="131" width="13.875" bestFit="1" customWidth="1"/>
    <col min="132" max="132" width="14" bestFit="1" customWidth="1"/>
    <col min="133" max="133" width="12.875" bestFit="1" customWidth="1"/>
    <col min="134" max="134" width="13.5" bestFit="1" customWidth="1"/>
    <col min="135" max="135" width="12.875" bestFit="1" customWidth="1"/>
    <col min="136" max="136" width="11.625" bestFit="1" customWidth="1"/>
    <col min="137" max="137" width="14.125" bestFit="1" customWidth="1"/>
    <col min="138" max="138" width="13.625" bestFit="1" customWidth="1"/>
    <col min="139" max="139" width="12.875" bestFit="1" customWidth="1"/>
    <col min="140" max="140" width="13.375" bestFit="1" customWidth="1"/>
    <col min="141" max="141" width="14" bestFit="1" customWidth="1"/>
    <col min="142" max="142" width="12.5" bestFit="1" customWidth="1"/>
    <col min="143" max="143" width="12.625" bestFit="1" customWidth="1"/>
    <col min="144" max="144" width="13.125" bestFit="1" customWidth="1"/>
    <col min="145" max="145" width="14.125" bestFit="1" customWidth="1"/>
    <col min="146" max="146" width="14" bestFit="1" customWidth="1"/>
    <col min="147" max="147" width="13.125" bestFit="1" customWidth="1"/>
    <col min="148" max="148" width="13.5" bestFit="1" customWidth="1"/>
    <col min="149" max="149" width="14.375" bestFit="1" customWidth="1"/>
    <col min="150" max="150" width="11.5" bestFit="1" customWidth="1"/>
    <col min="151" max="151" width="12.875" bestFit="1" customWidth="1"/>
    <col min="152" max="152" width="13" bestFit="1" customWidth="1"/>
    <col min="153" max="153" width="12.5" bestFit="1" customWidth="1"/>
    <col min="154" max="154" width="13.5" bestFit="1" customWidth="1"/>
    <col min="155" max="155" width="13.125" bestFit="1" customWidth="1"/>
    <col min="156" max="156" width="12.875" bestFit="1" customWidth="1"/>
    <col min="157" max="157" width="13.125" bestFit="1" customWidth="1"/>
    <col min="158" max="158" width="12.875" bestFit="1" customWidth="1"/>
    <col min="159" max="159" width="11.5" bestFit="1" customWidth="1"/>
    <col min="160" max="160" width="13.375" bestFit="1" customWidth="1"/>
    <col min="161" max="162" width="13.625" bestFit="1" customWidth="1"/>
    <col min="163" max="163" width="10" bestFit="1" customWidth="1"/>
    <col min="164" max="164" width="14.125" bestFit="1" customWidth="1"/>
    <col min="165" max="165" width="14.375" bestFit="1" customWidth="1"/>
    <col min="166" max="166" width="13" bestFit="1" customWidth="1"/>
    <col min="167" max="167" width="14.375" bestFit="1" customWidth="1"/>
    <col min="168" max="168" width="13.375" bestFit="1" customWidth="1"/>
    <col min="169" max="169" width="15.375" bestFit="1" customWidth="1"/>
    <col min="170" max="170" width="12.875" bestFit="1" customWidth="1"/>
    <col min="171" max="171" width="14" bestFit="1" customWidth="1"/>
    <col min="172" max="172" width="15" bestFit="1" customWidth="1"/>
    <col min="173" max="173" width="12.5" bestFit="1" customWidth="1"/>
    <col min="174" max="174" width="12.625" bestFit="1" customWidth="1"/>
    <col min="175" max="175" width="13.375" bestFit="1" customWidth="1"/>
    <col min="176" max="176" width="11.625" bestFit="1" customWidth="1"/>
    <col min="177" max="177" width="12.875" bestFit="1" customWidth="1"/>
    <col min="178" max="178" width="13.5" bestFit="1" customWidth="1"/>
    <col min="179" max="179" width="14.5" bestFit="1" customWidth="1"/>
    <col min="180" max="180" width="13.875" bestFit="1" customWidth="1"/>
    <col min="181" max="181" width="13.125" bestFit="1" customWidth="1"/>
    <col min="182" max="183" width="12.5" bestFit="1" customWidth="1"/>
    <col min="184" max="184" width="13.125" bestFit="1" customWidth="1"/>
    <col min="185" max="185" width="12.625" bestFit="1" customWidth="1"/>
    <col min="186" max="186" width="13.875" bestFit="1" customWidth="1"/>
    <col min="187" max="187" width="13" bestFit="1" customWidth="1"/>
    <col min="188" max="189" width="12.625" bestFit="1" customWidth="1"/>
    <col min="190" max="190" width="11.875" bestFit="1" customWidth="1"/>
    <col min="191" max="191" width="13.625" bestFit="1" customWidth="1"/>
    <col min="192" max="193" width="12.5" bestFit="1" customWidth="1"/>
    <col min="194" max="194" width="13" bestFit="1" customWidth="1"/>
    <col min="195" max="195" width="12.875" bestFit="1" customWidth="1"/>
    <col min="196" max="196" width="13.625" bestFit="1" customWidth="1"/>
    <col min="197" max="197" width="12.625" bestFit="1" customWidth="1"/>
    <col min="198" max="198" width="12.875" bestFit="1" customWidth="1"/>
    <col min="199" max="199" width="14" bestFit="1" customWidth="1"/>
    <col min="200" max="200" width="13" bestFit="1" customWidth="1"/>
    <col min="201" max="201" width="12.5" bestFit="1" customWidth="1"/>
    <col min="202" max="202" width="13.125" bestFit="1" customWidth="1"/>
    <col min="203" max="203" width="14.125" bestFit="1" customWidth="1"/>
    <col min="204" max="204" width="13.875" bestFit="1" customWidth="1"/>
    <col min="205" max="205" width="12.625" bestFit="1" customWidth="1"/>
    <col min="206" max="206" width="13.5" bestFit="1" customWidth="1"/>
    <col min="207" max="207" width="12.875" bestFit="1" customWidth="1"/>
    <col min="208" max="208" width="12.5" bestFit="1" customWidth="1"/>
    <col min="209" max="209" width="13" bestFit="1" customWidth="1"/>
    <col min="210" max="210" width="14.5" bestFit="1" customWidth="1"/>
    <col min="211" max="211" width="13.5" bestFit="1" customWidth="1"/>
    <col min="212" max="212" width="13.875" bestFit="1" customWidth="1"/>
    <col min="213" max="213" width="12.875" bestFit="1" customWidth="1"/>
    <col min="214" max="214" width="12.5" bestFit="1" customWidth="1"/>
    <col min="215" max="215" width="12.625" bestFit="1" customWidth="1"/>
    <col min="216" max="216" width="13.375" bestFit="1" customWidth="1"/>
    <col min="217" max="217" width="13.625" bestFit="1" customWidth="1"/>
    <col min="218" max="218" width="13" bestFit="1" customWidth="1"/>
    <col min="219" max="219" width="14" bestFit="1" customWidth="1"/>
    <col min="220" max="220" width="12.875" bestFit="1" customWidth="1"/>
    <col min="221" max="221" width="13.625" bestFit="1" customWidth="1"/>
    <col min="222" max="222" width="13.5" bestFit="1" customWidth="1"/>
    <col min="223" max="224" width="13.625" bestFit="1" customWidth="1"/>
    <col min="225" max="225" width="12.5" bestFit="1" customWidth="1"/>
    <col min="226" max="226" width="11.875" bestFit="1" customWidth="1"/>
    <col min="227" max="227" width="10.5" bestFit="1" customWidth="1"/>
    <col min="228" max="228" width="14.5" bestFit="1" customWidth="1"/>
    <col min="229" max="229" width="13.125" bestFit="1" customWidth="1"/>
    <col min="230" max="230" width="13.375" bestFit="1" customWidth="1"/>
    <col min="231" max="231" width="13" bestFit="1" customWidth="1"/>
    <col min="232" max="232" width="14.125" bestFit="1" customWidth="1"/>
    <col min="233" max="233" width="12.375" bestFit="1" customWidth="1"/>
    <col min="234" max="234" width="11" bestFit="1" customWidth="1"/>
    <col min="235" max="235" width="14.625" bestFit="1" customWidth="1"/>
    <col min="236" max="236" width="12.125" bestFit="1" customWidth="1"/>
    <col min="237" max="237" width="13" bestFit="1" customWidth="1"/>
    <col min="238" max="238" width="12.625" bestFit="1" customWidth="1"/>
    <col min="239" max="239" width="14.5" bestFit="1" customWidth="1"/>
    <col min="240" max="240" width="13" bestFit="1" customWidth="1"/>
    <col min="241" max="241" width="14.125" bestFit="1" customWidth="1"/>
    <col min="242" max="242" width="14.625" bestFit="1" customWidth="1"/>
    <col min="243" max="243" width="13.875" bestFit="1" customWidth="1"/>
    <col min="244" max="244" width="14" bestFit="1" customWidth="1"/>
    <col min="245" max="245" width="13.125" bestFit="1" customWidth="1"/>
    <col min="246" max="246" width="13.375" bestFit="1" customWidth="1"/>
    <col min="247" max="247" width="12.875" bestFit="1" customWidth="1"/>
    <col min="248" max="248" width="12" bestFit="1" customWidth="1"/>
    <col min="249" max="249" width="11.375" bestFit="1" customWidth="1"/>
    <col min="250" max="250" width="14" bestFit="1" customWidth="1"/>
    <col min="251" max="251" width="12.5" bestFit="1" customWidth="1"/>
    <col min="252" max="252" width="14.375" bestFit="1" customWidth="1"/>
    <col min="253" max="253" width="14.5" bestFit="1" customWidth="1"/>
    <col min="254" max="254" width="13.375" bestFit="1" customWidth="1"/>
    <col min="255" max="255" width="12.625" bestFit="1" customWidth="1"/>
    <col min="256" max="256" width="11.625" bestFit="1" customWidth="1"/>
    <col min="257" max="257" width="12.625" bestFit="1" customWidth="1"/>
    <col min="258" max="258" width="13" bestFit="1" customWidth="1"/>
    <col min="259" max="259" width="12.625" bestFit="1" customWidth="1"/>
    <col min="260" max="260" width="14.125" bestFit="1" customWidth="1"/>
    <col min="261" max="261" width="13" bestFit="1" customWidth="1"/>
    <col min="262" max="262" width="13.375" bestFit="1" customWidth="1"/>
    <col min="263" max="263" width="14.875" bestFit="1" customWidth="1"/>
    <col min="264" max="264" width="13.625" bestFit="1" customWidth="1"/>
    <col min="265" max="265" width="13.875" bestFit="1" customWidth="1"/>
    <col min="266" max="267" width="13" bestFit="1" customWidth="1"/>
    <col min="268" max="268" width="13.375" bestFit="1" customWidth="1"/>
    <col min="269" max="269" width="12.625" bestFit="1" customWidth="1"/>
    <col min="270" max="270" width="13.125" bestFit="1" customWidth="1"/>
    <col min="271" max="271" width="13.625" bestFit="1" customWidth="1"/>
    <col min="272" max="272" width="12.625" bestFit="1" customWidth="1"/>
    <col min="273" max="273" width="13" bestFit="1" customWidth="1"/>
    <col min="274" max="274" width="12.5" bestFit="1" customWidth="1"/>
    <col min="275" max="275" width="13.875" bestFit="1" customWidth="1"/>
    <col min="276" max="276" width="13.5" bestFit="1" customWidth="1"/>
    <col min="277" max="277" width="10.5" bestFit="1" customWidth="1"/>
    <col min="278" max="278" width="11.875" bestFit="1" customWidth="1"/>
    <col min="279" max="279" width="12.625" bestFit="1" customWidth="1"/>
    <col min="280" max="280" width="13.125" bestFit="1" customWidth="1"/>
    <col min="281" max="281" width="11.875" bestFit="1" customWidth="1"/>
    <col min="282" max="282" width="13.875" bestFit="1" customWidth="1"/>
    <col min="283" max="283" width="11.625" bestFit="1" customWidth="1"/>
    <col min="284" max="284" width="12.875" bestFit="1" customWidth="1"/>
    <col min="285" max="285" width="13.625" bestFit="1" customWidth="1"/>
    <col min="286" max="286" width="13.5" bestFit="1" customWidth="1"/>
    <col min="287" max="287" width="14.5" bestFit="1" customWidth="1"/>
    <col min="288" max="288" width="12.875" bestFit="1" customWidth="1"/>
    <col min="289" max="289" width="11.5" bestFit="1" customWidth="1"/>
    <col min="290" max="291" width="13.5" bestFit="1" customWidth="1"/>
    <col min="292" max="292" width="12.625" bestFit="1" customWidth="1"/>
    <col min="293" max="293" width="12.375" bestFit="1" customWidth="1"/>
    <col min="294" max="294" width="13.875" bestFit="1" customWidth="1"/>
    <col min="295" max="295" width="14.125" bestFit="1" customWidth="1"/>
    <col min="296" max="296" width="14" bestFit="1" customWidth="1"/>
    <col min="297" max="297" width="13.625" bestFit="1" customWidth="1"/>
    <col min="298" max="298" width="13.5" bestFit="1" customWidth="1"/>
    <col min="299" max="299" width="13.125" bestFit="1" customWidth="1"/>
    <col min="300" max="300" width="14.125" bestFit="1" customWidth="1"/>
    <col min="301" max="301" width="12.5" bestFit="1" customWidth="1"/>
    <col min="302" max="302" width="13.375" bestFit="1" customWidth="1"/>
    <col min="303" max="303" width="13.625" bestFit="1" customWidth="1"/>
    <col min="304" max="304" width="12.125" bestFit="1" customWidth="1"/>
    <col min="305" max="305" width="12.625" bestFit="1" customWidth="1"/>
    <col min="306" max="306" width="12.375" bestFit="1" customWidth="1"/>
    <col min="307" max="307" width="14" bestFit="1" customWidth="1"/>
    <col min="308" max="308" width="12.875" bestFit="1" customWidth="1"/>
    <col min="309" max="309" width="13.625" bestFit="1" customWidth="1"/>
    <col min="310" max="310" width="14.875" bestFit="1" customWidth="1"/>
    <col min="311" max="311" width="12.875" bestFit="1" customWidth="1"/>
    <col min="312" max="313" width="13.125" bestFit="1" customWidth="1"/>
    <col min="314" max="314" width="13.375" bestFit="1" customWidth="1"/>
    <col min="315" max="315" width="14.5" bestFit="1" customWidth="1"/>
    <col min="316" max="316" width="12.875" bestFit="1" customWidth="1"/>
    <col min="317" max="317" width="13.875" bestFit="1" customWidth="1"/>
    <col min="318" max="318" width="13.375" bestFit="1" customWidth="1"/>
    <col min="319" max="319" width="12.5" bestFit="1" customWidth="1"/>
    <col min="320" max="320" width="13.625" bestFit="1" customWidth="1"/>
    <col min="321" max="321" width="14.375" bestFit="1" customWidth="1"/>
    <col min="322" max="322" width="12.625" bestFit="1" customWidth="1"/>
    <col min="323" max="323" width="13.5" bestFit="1" customWidth="1"/>
    <col min="324" max="324" width="13.125" bestFit="1" customWidth="1"/>
    <col min="325" max="326" width="13.375" bestFit="1" customWidth="1"/>
    <col min="327" max="327" width="11.875" bestFit="1" customWidth="1"/>
    <col min="328" max="328" width="12.875" bestFit="1" customWidth="1"/>
    <col min="329" max="329" width="13.875" bestFit="1" customWidth="1"/>
    <col min="330" max="330" width="12.875" bestFit="1" customWidth="1"/>
    <col min="331" max="331" width="12.625" bestFit="1" customWidth="1"/>
    <col min="332" max="332" width="14.625" bestFit="1" customWidth="1"/>
    <col min="333" max="333" width="13" bestFit="1" customWidth="1"/>
    <col min="334" max="334" width="12.5" bestFit="1" customWidth="1"/>
    <col min="335" max="335" width="12.875" bestFit="1" customWidth="1"/>
    <col min="336" max="336" width="13" bestFit="1" customWidth="1"/>
    <col min="337" max="337" width="13.375" bestFit="1" customWidth="1"/>
    <col min="338" max="339" width="12.875" bestFit="1" customWidth="1"/>
    <col min="340" max="340" width="14.5" bestFit="1" customWidth="1"/>
    <col min="341" max="341" width="14" bestFit="1" customWidth="1"/>
    <col min="342" max="342" width="13.625" bestFit="1" customWidth="1"/>
    <col min="343" max="343" width="13" bestFit="1" customWidth="1"/>
    <col min="344" max="344" width="14.375" bestFit="1" customWidth="1"/>
    <col min="345" max="345" width="12.625" bestFit="1" customWidth="1"/>
    <col min="346" max="346" width="12.125" bestFit="1" customWidth="1"/>
    <col min="347" max="347" width="11.5" bestFit="1" customWidth="1"/>
    <col min="348" max="348" width="14.125" bestFit="1" customWidth="1"/>
    <col min="349" max="349" width="11.5" bestFit="1" customWidth="1"/>
    <col min="350" max="350" width="13.125" bestFit="1" customWidth="1"/>
    <col min="351" max="351" width="14.625" bestFit="1" customWidth="1"/>
    <col min="352" max="352" width="12.5" bestFit="1" customWidth="1"/>
    <col min="353" max="353" width="12.625" bestFit="1" customWidth="1"/>
    <col min="354" max="354" width="12.5" bestFit="1" customWidth="1"/>
    <col min="355" max="355" width="14.625" bestFit="1" customWidth="1"/>
    <col min="356" max="356" width="12.625" bestFit="1" customWidth="1"/>
    <col min="357" max="357" width="12.875" bestFit="1" customWidth="1"/>
    <col min="358" max="358" width="11" bestFit="1" customWidth="1"/>
    <col min="359" max="359" width="14.5" bestFit="1" customWidth="1"/>
    <col min="360" max="360" width="12.5" bestFit="1" customWidth="1"/>
    <col min="361" max="361" width="13.125" bestFit="1" customWidth="1"/>
    <col min="362" max="362" width="13.5" bestFit="1" customWidth="1"/>
    <col min="363" max="363" width="12.5" bestFit="1" customWidth="1"/>
    <col min="364" max="364" width="14.375" bestFit="1" customWidth="1"/>
    <col min="365" max="365" width="13.5" bestFit="1" customWidth="1"/>
    <col min="366" max="366" width="13.125" bestFit="1" customWidth="1"/>
    <col min="367" max="367" width="14.5" bestFit="1" customWidth="1"/>
    <col min="368" max="368" width="11.5" bestFit="1" customWidth="1"/>
    <col min="369" max="369" width="12.625" bestFit="1" customWidth="1"/>
    <col min="370" max="370" width="14.5" bestFit="1" customWidth="1"/>
    <col min="371" max="371" width="11.625" bestFit="1" customWidth="1"/>
    <col min="372" max="372" width="13.375" bestFit="1" customWidth="1"/>
    <col min="373" max="373" width="14.375" bestFit="1" customWidth="1"/>
    <col min="374" max="374" width="12.875" bestFit="1" customWidth="1"/>
    <col min="375" max="375" width="13" bestFit="1" customWidth="1"/>
    <col min="376" max="376" width="13.5" bestFit="1" customWidth="1"/>
    <col min="377" max="377" width="15" bestFit="1" customWidth="1"/>
    <col min="378" max="378" width="13.875" bestFit="1" customWidth="1"/>
    <col min="379" max="379" width="13.375" bestFit="1" customWidth="1"/>
    <col min="380" max="380" width="12.625" bestFit="1" customWidth="1"/>
    <col min="381" max="381" width="14.375" bestFit="1" customWidth="1"/>
    <col min="382" max="382" width="12.5" bestFit="1" customWidth="1"/>
    <col min="383" max="383" width="13.125" bestFit="1" customWidth="1"/>
    <col min="384" max="385" width="12.875" bestFit="1" customWidth="1"/>
    <col min="386" max="386" width="13.375" bestFit="1" customWidth="1"/>
    <col min="387" max="387" width="12" bestFit="1" customWidth="1"/>
    <col min="388" max="388" width="12.875" bestFit="1" customWidth="1"/>
    <col min="389" max="389" width="13.625" bestFit="1" customWidth="1"/>
    <col min="390" max="390" width="13.125" bestFit="1" customWidth="1"/>
    <col min="391" max="391" width="11.125" bestFit="1" customWidth="1"/>
    <col min="392" max="392" width="13" bestFit="1" customWidth="1"/>
    <col min="393" max="393" width="12.625" bestFit="1" customWidth="1"/>
    <col min="394" max="394" width="11.875" bestFit="1" customWidth="1"/>
    <col min="395" max="395" width="13.5" bestFit="1" customWidth="1"/>
    <col min="396" max="396" width="12.875" bestFit="1" customWidth="1"/>
    <col min="397" max="397" width="12" bestFit="1" customWidth="1"/>
    <col min="398" max="398" width="11.5" bestFit="1" customWidth="1"/>
    <col min="399" max="399" width="12.875" bestFit="1" customWidth="1"/>
    <col min="400" max="400" width="14.875" bestFit="1" customWidth="1"/>
    <col min="401" max="401" width="13" bestFit="1" customWidth="1"/>
    <col min="402" max="402" width="12.625" bestFit="1" customWidth="1"/>
    <col min="403" max="403" width="13.125" bestFit="1" customWidth="1"/>
    <col min="404" max="404" width="12.875" bestFit="1" customWidth="1"/>
    <col min="405" max="405" width="13.5" bestFit="1" customWidth="1"/>
    <col min="406" max="406" width="12.625" bestFit="1" customWidth="1"/>
    <col min="407" max="407" width="13.625" bestFit="1" customWidth="1"/>
    <col min="408" max="408" width="12" bestFit="1" customWidth="1"/>
    <col min="409" max="409" width="12.625" bestFit="1" customWidth="1"/>
    <col min="410" max="410" width="11.875" bestFit="1" customWidth="1"/>
    <col min="411" max="411" width="14" bestFit="1" customWidth="1"/>
    <col min="412" max="413" width="12.625" bestFit="1" customWidth="1"/>
    <col min="414" max="414" width="13.125" bestFit="1" customWidth="1"/>
    <col min="415" max="416" width="12.875" bestFit="1" customWidth="1"/>
    <col min="417" max="417" width="13.375" bestFit="1" customWidth="1"/>
    <col min="418" max="418" width="12.375" bestFit="1" customWidth="1"/>
    <col min="419" max="419" width="13.5" bestFit="1" customWidth="1"/>
    <col min="420" max="420" width="14.375" bestFit="1" customWidth="1"/>
    <col min="421" max="421" width="12" bestFit="1" customWidth="1"/>
    <col min="422" max="422" width="12.5" bestFit="1" customWidth="1"/>
    <col min="423" max="423" width="13.5" bestFit="1" customWidth="1"/>
    <col min="424" max="424" width="15" bestFit="1" customWidth="1"/>
    <col min="425" max="425" width="12" bestFit="1" customWidth="1"/>
    <col min="426" max="426" width="13.125" bestFit="1" customWidth="1"/>
    <col min="427" max="428" width="13" bestFit="1" customWidth="1"/>
    <col min="429" max="429" width="13.125" bestFit="1" customWidth="1"/>
    <col min="430" max="430" width="14" bestFit="1" customWidth="1"/>
    <col min="431" max="431" width="12.5" bestFit="1" customWidth="1"/>
    <col min="432" max="432" width="14" bestFit="1" customWidth="1"/>
    <col min="433" max="433" width="12.375" bestFit="1" customWidth="1"/>
    <col min="434" max="434" width="14" bestFit="1" customWidth="1"/>
    <col min="435" max="435" width="13.875" bestFit="1" customWidth="1"/>
    <col min="436" max="436" width="12.875" bestFit="1" customWidth="1"/>
    <col min="437" max="437" width="13.875" bestFit="1" customWidth="1"/>
    <col min="438" max="438" width="13.625" bestFit="1" customWidth="1"/>
    <col min="439" max="439" width="14.5" bestFit="1" customWidth="1"/>
    <col min="440" max="440" width="14.125" bestFit="1" customWidth="1"/>
    <col min="441" max="443" width="12.125" bestFit="1" customWidth="1"/>
    <col min="444" max="445" width="12.625" bestFit="1" customWidth="1"/>
    <col min="446" max="447" width="12.875" bestFit="1" customWidth="1"/>
    <col min="448" max="448" width="12.375" bestFit="1" customWidth="1"/>
    <col min="449" max="449" width="13.5" bestFit="1" customWidth="1"/>
    <col min="450" max="450" width="12.875" bestFit="1" customWidth="1"/>
    <col min="451" max="451" width="13.625" bestFit="1" customWidth="1"/>
    <col min="452" max="452" width="14" bestFit="1" customWidth="1"/>
    <col min="453" max="454" width="13" bestFit="1" customWidth="1"/>
    <col min="455" max="455" width="12.625" bestFit="1" customWidth="1"/>
    <col min="456" max="456" width="13" bestFit="1" customWidth="1"/>
    <col min="457" max="457" width="13.875" bestFit="1" customWidth="1"/>
    <col min="458" max="459" width="13.375" bestFit="1" customWidth="1"/>
    <col min="460" max="460" width="14.375" bestFit="1" customWidth="1"/>
    <col min="461" max="461" width="13" bestFit="1" customWidth="1"/>
    <col min="462" max="462" width="14.125" bestFit="1" customWidth="1"/>
    <col min="463" max="463" width="14" bestFit="1" customWidth="1"/>
    <col min="464" max="464" width="12.625" bestFit="1" customWidth="1"/>
    <col min="465" max="465" width="14.5" bestFit="1" customWidth="1"/>
    <col min="466" max="466" width="14" bestFit="1" customWidth="1"/>
    <col min="467" max="467" width="14.375" bestFit="1" customWidth="1"/>
    <col min="468" max="468" width="12.875" bestFit="1" customWidth="1"/>
    <col min="469" max="469" width="13" bestFit="1" customWidth="1"/>
    <col min="470" max="470" width="13.5" bestFit="1" customWidth="1"/>
    <col min="471" max="471" width="14" bestFit="1" customWidth="1"/>
    <col min="472" max="472" width="14.125" bestFit="1" customWidth="1"/>
    <col min="473" max="473" width="11.625" bestFit="1" customWidth="1"/>
    <col min="474" max="474" width="13.5" bestFit="1" customWidth="1"/>
    <col min="475" max="476" width="12.5" bestFit="1" customWidth="1"/>
    <col min="477" max="477" width="12.875" bestFit="1" customWidth="1"/>
    <col min="478" max="478" width="11.5" bestFit="1" customWidth="1"/>
    <col min="479" max="479" width="14.125" bestFit="1" customWidth="1"/>
    <col min="480" max="480" width="12" bestFit="1" customWidth="1"/>
    <col min="481" max="481" width="13.875" bestFit="1" customWidth="1"/>
    <col min="482" max="482" width="12.5" bestFit="1" customWidth="1"/>
    <col min="483" max="483" width="13.125" bestFit="1" customWidth="1"/>
    <col min="484" max="484" width="14.375" bestFit="1" customWidth="1"/>
    <col min="485" max="485" width="14.5" bestFit="1" customWidth="1"/>
    <col min="486" max="486" width="12" bestFit="1" customWidth="1"/>
    <col min="487" max="487" width="14" bestFit="1" customWidth="1"/>
    <col min="488" max="488" width="12.625" bestFit="1" customWidth="1"/>
    <col min="489" max="489" width="13" bestFit="1" customWidth="1"/>
    <col min="490" max="490" width="12.875" bestFit="1" customWidth="1"/>
    <col min="491" max="493" width="12.5" bestFit="1" customWidth="1"/>
    <col min="494" max="494" width="13" bestFit="1" customWidth="1"/>
    <col min="495" max="495" width="14.625" bestFit="1" customWidth="1"/>
    <col min="496" max="496" width="11.625" bestFit="1" customWidth="1"/>
    <col min="497" max="497" width="14.375" bestFit="1" customWidth="1"/>
    <col min="498" max="498" width="13.625" bestFit="1" customWidth="1"/>
    <col min="499" max="499" width="13.5" bestFit="1" customWidth="1"/>
    <col min="500" max="500" width="13.875" bestFit="1" customWidth="1"/>
  </cols>
  <sheetData>
    <row r="1" spans="1:500">
      <c r="A1" t="s">
        <v>1012</v>
      </c>
      <c r="B1" t="s">
        <v>1014</v>
      </c>
      <c r="C1" t="s">
        <v>1015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  <c r="S1" t="s">
        <v>1031</v>
      </c>
      <c r="T1" t="s">
        <v>1032</v>
      </c>
      <c r="U1" t="s">
        <v>1033</v>
      </c>
      <c r="V1" t="s">
        <v>1034</v>
      </c>
      <c r="W1" t="s">
        <v>1035</v>
      </c>
      <c r="X1" t="s">
        <v>1036</v>
      </c>
      <c r="Y1" t="s">
        <v>1037</v>
      </c>
      <c r="Z1" t="s">
        <v>1038</v>
      </c>
      <c r="AA1" t="s">
        <v>1039</v>
      </c>
      <c r="AB1" t="s">
        <v>1040</v>
      </c>
      <c r="AC1" t="s">
        <v>1041</v>
      </c>
      <c r="AD1" t="s">
        <v>1042</v>
      </c>
      <c r="AE1" t="s">
        <v>1043</v>
      </c>
      <c r="AF1" t="s">
        <v>1044</v>
      </c>
      <c r="AG1" t="s">
        <v>1045</v>
      </c>
      <c r="AH1" t="s">
        <v>1046</v>
      </c>
      <c r="AI1" t="s">
        <v>1047</v>
      </c>
      <c r="AJ1" t="s">
        <v>1048</v>
      </c>
      <c r="AK1" t="s">
        <v>1049</v>
      </c>
      <c r="AL1" t="s">
        <v>1050</v>
      </c>
      <c r="AM1" t="s">
        <v>1051</v>
      </c>
      <c r="AN1" t="s">
        <v>1052</v>
      </c>
      <c r="AO1" t="s">
        <v>1053</v>
      </c>
      <c r="AP1" t="s">
        <v>1054</v>
      </c>
      <c r="AQ1" t="s">
        <v>1055</v>
      </c>
      <c r="AR1" t="s">
        <v>1056</v>
      </c>
      <c r="AS1" t="s">
        <v>1057</v>
      </c>
      <c r="AT1" t="s">
        <v>1058</v>
      </c>
      <c r="AU1" t="s">
        <v>1059</v>
      </c>
      <c r="AV1" t="s">
        <v>1060</v>
      </c>
      <c r="AW1" t="s">
        <v>1061</v>
      </c>
      <c r="AX1" t="s">
        <v>1062</v>
      </c>
      <c r="AY1" t="s">
        <v>1063</v>
      </c>
      <c r="AZ1" t="s">
        <v>1064</v>
      </c>
      <c r="BA1" t="s">
        <v>1065</v>
      </c>
      <c r="BB1" t="s">
        <v>1066</v>
      </c>
      <c r="BC1" t="s">
        <v>1067</v>
      </c>
      <c r="BD1" t="s">
        <v>1068</v>
      </c>
      <c r="BE1" t="s">
        <v>1069</v>
      </c>
      <c r="BF1" t="s">
        <v>1070</v>
      </c>
      <c r="BG1" t="s">
        <v>1071</v>
      </c>
      <c r="BH1" t="s">
        <v>1072</v>
      </c>
      <c r="BI1" t="s">
        <v>1073</v>
      </c>
      <c r="BJ1" t="s">
        <v>1074</v>
      </c>
      <c r="BK1" t="s">
        <v>1075</v>
      </c>
      <c r="BL1" t="s">
        <v>1076</v>
      </c>
      <c r="BM1" t="s">
        <v>1077</v>
      </c>
      <c r="BN1" t="s">
        <v>1078</v>
      </c>
      <c r="BO1" t="s">
        <v>1079</v>
      </c>
      <c r="BP1" t="s">
        <v>1080</v>
      </c>
      <c r="BQ1" t="s">
        <v>1081</v>
      </c>
      <c r="BR1" t="s">
        <v>1082</v>
      </c>
      <c r="BS1" t="s">
        <v>1083</v>
      </c>
      <c r="BT1" t="s">
        <v>1084</v>
      </c>
      <c r="BU1" t="s">
        <v>1085</v>
      </c>
      <c r="BV1" t="s">
        <v>1086</v>
      </c>
      <c r="BW1" t="s">
        <v>1087</v>
      </c>
      <c r="BX1" t="s">
        <v>1088</v>
      </c>
      <c r="BY1" t="s">
        <v>1089</v>
      </c>
      <c r="BZ1" t="s">
        <v>1090</v>
      </c>
      <c r="CA1" t="s">
        <v>1091</v>
      </c>
      <c r="CB1" t="s">
        <v>1092</v>
      </c>
      <c r="CC1" t="s">
        <v>1093</v>
      </c>
      <c r="CD1" t="s">
        <v>1094</v>
      </c>
      <c r="CE1" t="s">
        <v>1095</v>
      </c>
      <c r="CF1" t="s">
        <v>1096</v>
      </c>
      <c r="CG1" t="s">
        <v>1097</v>
      </c>
      <c r="CH1" t="s">
        <v>1098</v>
      </c>
      <c r="CI1" t="s">
        <v>1099</v>
      </c>
      <c r="CJ1" t="s">
        <v>1100</v>
      </c>
      <c r="CK1" t="s">
        <v>1101</v>
      </c>
      <c r="CL1" t="s">
        <v>1102</v>
      </c>
      <c r="CM1" t="s">
        <v>1103</v>
      </c>
      <c r="CN1" t="s">
        <v>1104</v>
      </c>
      <c r="CO1" t="s">
        <v>1105</v>
      </c>
      <c r="CP1" t="s">
        <v>1106</v>
      </c>
      <c r="CQ1" t="s">
        <v>1107</v>
      </c>
      <c r="CR1" t="s">
        <v>1108</v>
      </c>
      <c r="CS1" t="s">
        <v>1109</v>
      </c>
      <c r="CT1" t="s">
        <v>1110</v>
      </c>
      <c r="CU1" t="s">
        <v>1111</v>
      </c>
      <c r="CV1" t="s">
        <v>1112</v>
      </c>
      <c r="CW1" t="s">
        <v>1113</v>
      </c>
      <c r="CX1" t="s">
        <v>1114</v>
      </c>
      <c r="CY1" t="s">
        <v>1115</v>
      </c>
      <c r="CZ1" t="s">
        <v>1116</v>
      </c>
      <c r="DA1" t="s">
        <v>1117</v>
      </c>
      <c r="DB1" t="s">
        <v>1118</v>
      </c>
      <c r="DC1" t="s">
        <v>1119</v>
      </c>
      <c r="DD1" t="s">
        <v>1120</v>
      </c>
      <c r="DE1" t="s">
        <v>1121</v>
      </c>
      <c r="DF1" t="s">
        <v>1122</v>
      </c>
      <c r="DG1" t="s">
        <v>1123</v>
      </c>
      <c r="DH1" t="s">
        <v>1124</v>
      </c>
      <c r="DI1" t="s">
        <v>1125</v>
      </c>
      <c r="DJ1" t="s">
        <v>1126</v>
      </c>
      <c r="DK1" t="s">
        <v>1127</v>
      </c>
      <c r="DL1" t="s">
        <v>1128</v>
      </c>
      <c r="DM1" t="s">
        <v>1129</v>
      </c>
      <c r="DN1" t="s">
        <v>1130</v>
      </c>
      <c r="DO1" t="s">
        <v>1131</v>
      </c>
      <c r="DP1" t="s">
        <v>1132</v>
      </c>
      <c r="DQ1" t="s">
        <v>1133</v>
      </c>
      <c r="DR1" t="s">
        <v>1134</v>
      </c>
      <c r="DS1" t="s">
        <v>1135</v>
      </c>
      <c r="DT1" t="s">
        <v>1136</v>
      </c>
      <c r="DU1" t="s">
        <v>1137</v>
      </c>
      <c r="DV1" t="s">
        <v>1138</v>
      </c>
      <c r="DW1" t="s">
        <v>1139</v>
      </c>
      <c r="DX1" t="s">
        <v>1140</v>
      </c>
      <c r="DY1" t="s">
        <v>1141</v>
      </c>
      <c r="DZ1" t="s">
        <v>1142</v>
      </c>
      <c r="EA1" t="s">
        <v>1143</v>
      </c>
      <c r="EB1" t="s">
        <v>1144</v>
      </c>
      <c r="EC1" t="s">
        <v>1145</v>
      </c>
      <c r="ED1" t="s">
        <v>1146</v>
      </c>
      <c r="EE1" t="s">
        <v>1147</v>
      </c>
      <c r="EF1" t="s">
        <v>1148</v>
      </c>
      <c r="EG1" t="s">
        <v>1149</v>
      </c>
      <c r="EH1" t="s">
        <v>1150</v>
      </c>
      <c r="EI1" t="s">
        <v>1151</v>
      </c>
      <c r="EJ1" t="s">
        <v>1152</v>
      </c>
      <c r="EK1" t="s">
        <v>1153</v>
      </c>
      <c r="EL1" t="s">
        <v>1154</v>
      </c>
      <c r="EM1" t="s">
        <v>1155</v>
      </c>
      <c r="EN1" t="s">
        <v>1156</v>
      </c>
      <c r="EO1" t="s">
        <v>1157</v>
      </c>
      <c r="EP1" t="s">
        <v>1158</v>
      </c>
      <c r="EQ1" t="s">
        <v>1159</v>
      </c>
      <c r="ER1" t="s">
        <v>1160</v>
      </c>
      <c r="ES1" t="s">
        <v>1161</v>
      </c>
      <c r="ET1" t="s">
        <v>1162</v>
      </c>
      <c r="EU1" t="s">
        <v>1163</v>
      </c>
      <c r="EV1" t="s">
        <v>1164</v>
      </c>
      <c r="EW1" t="s">
        <v>1165</v>
      </c>
      <c r="EX1" t="s">
        <v>1166</v>
      </c>
      <c r="EY1" t="s">
        <v>1167</v>
      </c>
      <c r="EZ1" t="s">
        <v>1168</v>
      </c>
      <c r="FA1" t="s">
        <v>1169</v>
      </c>
      <c r="FB1" t="s">
        <v>1170</v>
      </c>
      <c r="FC1" t="s">
        <v>1171</v>
      </c>
      <c r="FD1" t="s">
        <v>1172</v>
      </c>
      <c r="FE1" t="s">
        <v>1173</v>
      </c>
      <c r="FF1" t="s">
        <v>1174</v>
      </c>
      <c r="FG1" t="s">
        <v>1175</v>
      </c>
      <c r="FH1" t="s">
        <v>1176</v>
      </c>
      <c r="FI1" t="s">
        <v>1177</v>
      </c>
      <c r="FJ1" t="s">
        <v>1178</v>
      </c>
      <c r="FK1" t="s">
        <v>1179</v>
      </c>
      <c r="FL1" t="s">
        <v>1180</v>
      </c>
      <c r="FM1" t="s">
        <v>1181</v>
      </c>
      <c r="FN1" t="s">
        <v>1182</v>
      </c>
      <c r="FO1" t="s">
        <v>1183</v>
      </c>
      <c r="FP1" t="s">
        <v>1184</v>
      </c>
      <c r="FQ1" t="s">
        <v>1185</v>
      </c>
      <c r="FR1" t="s">
        <v>1186</v>
      </c>
      <c r="FS1" t="s">
        <v>1187</v>
      </c>
      <c r="FT1" t="s">
        <v>1188</v>
      </c>
      <c r="FU1" t="s">
        <v>1189</v>
      </c>
      <c r="FV1" t="s">
        <v>1190</v>
      </c>
      <c r="FW1" t="s">
        <v>1191</v>
      </c>
      <c r="FX1" t="s">
        <v>1192</v>
      </c>
      <c r="FY1" t="s">
        <v>1193</v>
      </c>
      <c r="FZ1" t="s">
        <v>1194</v>
      </c>
      <c r="GA1" t="s">
        <v>1195</v>
      </c>
      <c r="GB1" t="s">
        <v>1196</v>
      </c>
      <c r="GC1" t="s">
        <v>1197</v>
      </c>
      <c r="GD1" t="s">
        <v>1198</v>
      </c>
      <c r="GE1" t="s">
        <v>1199</v>
      </c>
      <c r="GF1" t="s">
        <v>1200</v>
      </c>
      <c r="GG1" t="s">
        <v>1201</v>
      </c>
      <c r="GH1" t="s">
        <v>1202</v>
      </c>
      <c r="GI1" t="s">
        <v>1203</v>
      </c>
      <c r="GJ1" t="s">
        <v>1204</v>
      </c>
      <c r="GK1" t="s">
        <v>1205</v>
      </c>
      <c r="GL1" t="s">
        <v>1206</v>
      </c>
      <c r="GM1" t="s">
        <v>1207</v>
      </c>
      <c r="GN1" t="s">
        <v>1208</v>
      </c>
      <c r="GO1" t="s">
        <v>1209</v>
      </c>
      <c r="GP1" t="s">
        <v>1210</v>
      </c>
      <c r="GQ1" t="s">
        <v>1211</v>
      </c>
      <c r="GR1" t="s">
        <v>1212</v>
      </c>
      <c r="GS1" t="s">
        <v>1213</v>
      </c>
      <c r="GT1" t="s">
        <v>1214</v>
      </c>
      <c r="GU1" t="s">
        <v>1215</v>
      </c>
      <c r="GV1" t="s">
        <v>1216</v>
      </c>
      <c r="GW1" t="s">
        <v>1217</v>
      </c>
      <c r="GX1" t="s">
        <v>1218</v>
      </c>
      <c r="GY1" t="s">
        <v>1219</v>
      </c>
      <c r="GZ1" t="s">
        <v>1220</v>
      </c>
      <c r="HA1" t="s">
        <v>1221</v>
      </c>
      <c r="HB1" t="s">
        <v>1222</v>
      </c>
      <c r="HC1" t="s">
        <v>1223</v>
      </c>
      <c r="HD1" t="s">
        <v>1224</v>
      </c>
      <c r="HE1" t="s">
        <v>1225</v>
      </c>
      <c r="HF1" t="s">
        <v>1226</v>
      </c>
      <c r="HG1" t="s">
        <v>1227</v>
      </c>
      <c r="HH1" t="s">
        <v>1228</v>
      </c>
      <c r="HI1" t="s">
        <v>1229</v>
      </c>
      <c r="HJ1" t="s">
        <v>1230</v>
      </c>
      <c r="HK1" t="s">
        <v>1231</v>
      </c>
      <c r="HL1" t="s">
        <v>1232</v>
      </c>
      <c r="HM1" t="s">
        <v>1233</v>
      </c>
      <c r="HN1" t="s">
        <v>1234</v>
      </c>
      <c r="HO1" t="s">
        <v>1235</v>
      </c>
      <c r="HP1" t="s">
        <v>1236</v>
      </c>
      <c r="HQ1" t="s">
        <v>1237</v>
      </c>
      <c r="HR1" t="s">
        <v>1238</v>
      </c>
      <c r="HS1" t="s">
        <v>1239</v>
      </c>
      <c r="HT1" t="s">
        <v>1240</v>
      </c>
      <c r="HU1" t="s">
        <v>1241</v>
      </c>
      <c r="HV1" t="s">
        <v>1242</v>
      </c>
      <c r="HW1" t="s">
        <v>1243</v>
      </c>
      <c r="HX1" t="s">
        <v>1244</v>
      </c>
      <c r="HY1" t="s">
        <v>1245</v>
      </c>
      <c r="HZ1" t="s">
        <v>1246</v>
      </c>
      <c r="IA1" t="s">
        <v>1247</v>
      </c>
      <c r="IB1" t="s">
        <v>1248</v>
      </c>
      <c r="IC1" t="s">
        <v>1249</v>
      </c>
      <c r="ID1" t="s">
        <v>1250</v>
      </c>
      <c r="IE1" t="s">
        <v>1251</v>
      </c>
      <c r="IF1" t="s">
        <v>1252</v>
      </c>
      <c r="IG1" t="s">
        <v>1253</v>
      </c>
      <c r="IH1" t="s">
        <v>1254</v>
      </c>
      <c r="II1" t="s">
        <v>1255</v>
      </c>
      <c r="IJ1" t="s">
        <v>1256</v>
      </c>
      <c r="IK1" t="s">
        <v>1257</v>
      </c>
      <c r="IL1" t="s">
        <v>1258</v>
      </c>
      <c r="IM1" t="s">
        <v>1259</v>
      </c>
      <c r="IN1" t="s">
        <v>1260</v>
      </c>
      <c r="IO1" t="s">
        <v>1261</v>
      </c>
      <c r="IP1" t="s">
        <v>1262</v>
      </c>
      <c r="IQ1" t="s">
        <v>1263</v>
      </c>
      <c r="IR1" t="s">
        <v>1264</v>
      </c>
      <c r="IS1" t="s">
        <v>1265</v>
      </c>
      <c r="IT1" t="s">
        <v>1266</v>
      </c>
      <c r="IU1" t="s">
        <v>1267</v>
      </c>
      <c r="IV1" t="s">
        <v>1268</v>
      </c>
      <c r="IW1" t="s">
        <v>1269</v>
      </c>
      <c r="IX1" t="s">
        <v>1270</v>
      </c>
      <c r="IY1" t="s">
        <v>1271</v>
      </c>
      <c r="IZ1" t="s">
        <v>1272</v>
      </c>
      <c r="JA1" t="s">
        <v>1273</v>
      </c>
      <c r="JB1" t="s">
        <v>1274</v>
      </c>
      <c r="JC1" t="s">
        <v>1275</v>
      </c>
      <c r="JD1" t="s">
        <v>1276</v>
      </c>
      <c r="JE1" t="s">
        <v>1277</v>
      </c>
      <c r="JF1" t="s">
        <v>1278</v>
      </c>
      <c r="JG1" t="s">
        <v>1279</v>
      </c>
      <c r="JH1" t="s">
        <v>1280</v>
      </c>
      <c r="JI1" t="s">
        <v>1281</v>
      </c>
      <c r="JJ1" t="s">
        <v>1282</v>
      </c>
      <c r="JK1" t="s">
        <v>1283</v>
      </c>
      <c r="JL1" t="s">
        <v>1284</v>
      </c>
      <c r="JM1" t="s">
        <v>1285</v>
      </c>
      <c r="JN1" t="s">
        <v>1286</v>
      </c>
      <c r="JO1" t="s">
        <v>1287</v>
      </c>
      <c r="JP1" t="s">
        <v>1288</v>
      </c>
      <c r="JQ1" t="s">
        <v>1289</v>
      </c>
      <c r="JR1" t="s">
        <v>1290</v>
      </c>
      <c r="JS1" t="s">
        <v>1291</v>
      </c>
      <c r="JT1" t="s">
        <v>1292</v>
      </c>
      <c r="JU1" t="s">
        <v>1293</v>
      </c>
      <c r="JV1" t="s">
        <v>1294</v>
      </c>
      <c r="JW1" t="s">
        <v>1295</v>
      </c>
      <c r="JX1" t="s">
        <v>1296</v>
      </c>
      <c r="JY1" t="s">
        <v>1297</v>
      </c>
      <c r="JZ1" t="s">
        <v>1298</v>
      </c>
      <c r="KA1" t="s">
        <v>1299</v>
      </c>
      <c r="KB1" t="s">
        <v>1300</v>
      </c>
      <c r="KC1" t="s">
        <v>1301</v>
      </c>
      <c r="KD1" t="s">
        <v>1302</v>
      </c>
      <c r="KE1" t="s">
        <v>1303</v>
      </c>
      <c r="KF1" t="s">
        <v>1304</v>
      </c>
      <c r="KG1" t="s">
        <v>1305</v>
      </c>
      <c r="KH1" t="s">
        <v>1306</v>
      </c>
      <c r="KI1" t="s">
        <v>1307</v>
      </c>
      <c r="KJ1" t="s">
        <v>1308</v>
      </c>
      <c r="KK1" t="s">
        <v>1309</v>
      </c>
      <c r="KL1" t="s">
        <v>1310</v>
      </c>
      <c r="KM1" t="s">
        <v>1311</v>
      </c>
      <c r="KN1" t="s">
        <v>1312</v>
      </c>
      <c r="KO1" t="s">
        <v>1313</v>
      </c>
      <c r="KP1" t="s">
        <v>1314</v>
      </c>
      <c r="KQ1" t="s">
        <v>1315</v>
      </c>
      <c r="KR1" t="s">
        <v>1316</v>
      </c>
      <c r="KS1" t="s">
        <v>1317</v>
      </c>
      <c r="KT1" t="s">
        <v>1318</v>
      </c>
      <c r="KU1" t="s">
        <v>1319</v>
      </c>
      <c r="KV1" t="s">
        <v>1320</v>
      </c>
      <c r="KW1" t="s">
        <v>1321</v>
      </c>
      <c r="KX1" t="s">
        <v>1322</v>
      </c>
      <c r="KY1" t="s">
        <v>1323</v>
      </c>
      <c r="KZ1" t="s">
        <v>1324</v>
      </c>
      <c r="LA1" t="s">
        <v>1325</v>
      </c>
      <c r="LB1" t="s">
        <v>1326</v>
      </c>
      <c r="LC1" t="s">
        <v>1327</v>
      </c>
      <c r="LD1" t="s">
        <v>1328</v>
      </c>
      <c r="LE1" t="s">
        <v>1329</v>
      </c>
      <c r="LF1" t="s">
        <v>1330</v>
      </c>
      <c r="LG1" t="s">
        <v>1331</v>
      </c>
      <c r="LH1" t="s">
        <v>1332</v>
      </c>
      <c r="LI1" t="s">
        <v>1333</v>
      </c>
      <c r="LJ1" t="s">
        <v>1334</v>
      </c>
      <c r="LK1" t="s">
        <v>1335</v>
      </c>
      <c r="LL1" t="s">
        <v>1336</v>
      </c>
      <c r="LM1" t="s">
        <v>1337</v>
      </c>
      <c r="LN1" t="s">
        <v>1338</v>
      </c>
      <c r="LO1" t="s">
        <v>1339</v>
      </c>
      <c r="LP1" t="s">
        <v>1340</v>
      </c>
      <c r="LQ1" t="s">
        <v>1341</v>
      </c>
      <c r="LR1" t="s">
        <v>1342</v>
      </c>
      <c r="LS1" t="s">
        <v>1343</v>
      </c>
      <c r="LT1" t="s">
        <v>1344</v>
      </c>
      <c r="LU1" t="s">
        <v>1345</v>
      </c>
      <c r="LV1" t="s">
        <v>1346</v>
      </c>
      <c r="LW1" t="s">
        <v>1347</v>
      </c>
      <c r="LX1" t="s">
        <v>1348</v>
      </c>
      <c r="LY1" t="s">
        <v>1349</v>
      </c>
      <c r="LZ1" t="s">
        <v>1350</v>
      </c>
      <c r="MA1" t="s">
        <v>1351</v>
      </c>
      <c r="MB1" t="s">
        <v>1352</v>
      </c>
      <c r="MC1" t="s">
        <v>1353</v>
      </c>
      <c r="MD1" t="s">
        <v>1354</v>
      </c>
      <c r="ME1" t="s">
        <v>1355</v>
      </c>
      <c r="MF1" t="s">
        <v>1356</v>
      </c>
      <c r="MG1" t="s">
        <v>1357</v>
      </c>
      <c r="MH1" t="s">
        <v>1358</v>
      </c>
      <c r="MI1" t="s">
        <v>1359</v>
      </c>
      <c r="MJ1" t="s">
        <v>1360</v>
      </c>
      <c r="MK1" t="s">
        <v>1361</v>
      </c>
      <c r="ML1" t="s">
        <v>1362</v>
      </c>
      <c r="MM1" t="s">
        <v>1363</v>
      </c>
      <c r="MN1" t="s">
        <v>1364</v>
      </c>
      <c r="MO1" t="s">
        <v>1365</v>
      </c>
      <c r="MP1" t="s">
        <v>1366</v>
      </c>
      <c r="MQ1" t="s">
        <v>1367</v>
      </c>
      <c r="MR1" t="s">
        <v>1368</v>
      </c>
      <c r="MS1" t="s">
        <v>1369</v>
      </c>
      <c r="MT1" t="s">
        <v>1370</v>
      </c>
      <c r="MU1" t="s">
        <v>1371</v>
      </c>
      <c r="MV1" t="s">
        <v>1372</v>
      </c>
      <c r="MW1" t="s">
        <v>1373</v>
      </c>
      <c r="MX1" t="s">
        <v>1374</v>
      </c>
      <c r="MY1" t="s">
        <v>1375</v>
      </c>
      <c r="MZ1" t="s">
        <v>1376</v>
      </c>
      <c r="NA1" t="s">
        <v>1377</v>
      </c>
      <c r="NB1" t="s">
        <v>1378</v>
      </c>
      <c r="NC1" t="s">
        <v>1379</v>
      </c>
      <c r="ND1" t="s">
        <v>1380</v>
      </c>
      <c r="NE1" t="s">
        <v>1381</v>
      </c>
      <c r="NF1" t="s">
        <v>1382</v>
      </c>
      <c r="NG1" t="s">
        <v>1383</v>
      </c>
      <c r="NH1" t="s">
        <v>1384</v>
      </c>
      <c r="NI1" t="s">
        <v>1385</v>
      </c>
      <c r="NJ1" t="s">
        <v>1386</v>
      </c>
      <c r="NK1" t="s">
        <v>1387</v>
      </c>
      <c r="NL1" t="s">
        <v>1388</v>
      </c>
      <c r="NM1" t="s">
        <v>1389</v>
      </c>
      <c r="NN1" t="s">
        <v>1390</v>
      </c>
      <c r="NO1" t="s">
        <v>1391</v>
      </c>
      <c r="NP1" t="s">
        <v>1392</v>
      </c>
      <c r="NQ1" t="s">
        <v>1393</v>
      </c>
      <c r="NR1" t="s">
        <v>1394</v>
      </c>
      <c r="NS1" t="s">
        <v>1395</v>
      </c>
      <c r="NT1" t="s">
        <v>1396</v>
      </c>
      <c r="NU1" t="s">
        <v>1397</v>
      </c>
      <c r="NV1" t="s">
        <v>1398</v>
      </c>
      <c r="NW1" t="s">
        <v>1399</v>
      </c>
      <c r="NX1" t="s">
        <v>1400</v>
      </c>
      <c r="NY1" t="s">
        <v>1401</v>
      </c>
      <c r="NZ1" t="s">
        <v>1402</v>
      </c>
      <c r="OA1" t="s">
        <v>1403</v>
      </c>
      <c r="OB1" t="s">
        <v>1404</v>
      </c>
      <c r="OC1" t="s">
        <v>1405</v>
      </c>
      <c r="OD1" t="s">
        <v>1406</v>
      </c>
      <c r="OE1" t="s">
        <v>1407</v>
      </c>
      <c r="OF1" t="s">
        <v>1408</v>
      </c>
      <c r="OG1" t="s">
        <v>1409</v>
      </c>
      <c r="OH1" t="s">
        <v>1410</v>
      </c>
      <c r="OI1" t="s">
        <v>1411</v>
      </c>
      <c r="OJ1" t="s">
        <v>1412</v>
      </c>
      <c r="OK1" t="s">
        <v>1413</v>
      </c>
      <c r="OL1" t="s">
        <v>1414</v>
      </c>
      <c r="OM1" t="s">
        <v>1415</v>
      </c>
      <c r="ON1" t="s">
        <v>1416</v>
      </c>
      <c r="OO1" t="s">
        <v>1417</v>
      </c>
      <c r="OP1" t="s">
        <v>1418</v>
      </c>
      <c r="OQ1" t="s">
        <v>1419</v>
      </c>
      <c r="OR1" t="s">
        <v>1420</v>
      </c>
      <c r="OS1" t="s">
        <v>1421</v>
      </c>
      <c r="OT1" t="s">
        <v>1422</v>
      </c>
      <c r="OU1" t="s">
        <v>1423</v>
      </c>
      <c r="OV1" t="s">
        <v>1424</v>
      </c>
      <c r="OW1" t="s">
        <v>1425</v>
      </c>
      <c r="OX1" t="s">
        <v>1426</v>
      </c>
      <c r="OY1" t="s">
        <v>1427</v>
      </c>
      <c r="OZ1" t="s">
        <v>1428</v>
      </c>
      <c r="PA1" t="s">
        <v>1429</v>
      </c>
      <c r="PB1" t="s">
        <v>1430</v>
      </c>
      <c r="PC1" t="s">
        <v>1431</v>
      </c>
      <c r="PD1" t="s">
        <v>1432</v>
      </c>
      <c r="PE1" t="s">
        <v>1433</v>
      </c>
      <c r="PF1" t="s">
        <v>1434</v>
      </c>
      <c r="PG1" t="s">
        <v>1435</v>
      </c>
      <c r="PH1" t="s">
        <v>1436</v>
      </c>
      <c r="PI1" t="s">
        <v>1437</v>
      </c>
      <c r="PJ1" t="s">
        <v>1438</v>
      </c>
      <c r="PK1" t="s">
        <v>1439</v>
      </c>
      <c r="PL1" t="s">
        <v>1440</v>
      </c>
      <c r="PM1" t="s">
        <v>1441</v>
      </c>
      <c r="PN1" t="s">
        <v>1442</v>
      </c>
      <c r="PO1" t="s">
        <v>1443</v>
      </c>
      <c r="PP1" t="s">
        <v>1444</v>
      </c>
      <c r="PQ1" t="s">
        <v>1445</v>
      </c>
      <c r="PR1" t="s">
        <v>1446</v>
      </c>
      <c r="PS1" t="s">
        <v>1447</v>
      </c>
      <c r="PT1" t="s">
        <v>1448</v>
      </c>
      <c r="PU1" t="s">
        <v>1449</v>
      </c>
      <c r="PV1" t="s">
        <v>1450</v>
      </c>
      <c r="PW1" t="s">
        <v>1451</v>
      </c>
      <c r="PX1" t="s">
        <v>1452</v>
      </c>
      <c r="PY1" t="s">
        <v>1453</v>
      </c>
      <c r="PZ1" t="s">
        <v>1454</v>
      </c>
      <c r="QA1" t="s">
        <v>1455</v>
      </c>
      <c r="QB1" t="s">
        <v>1456</v>
      </c>
      <c r="QC1" t="s">
        <v>1457</v>
      </c>
      <c r="QD1" t="s">
        <v>1458</v>
      </c>
      <c r="QE1" t="s">
        <v>1459</v>
      </c>
      <c r="QF1" t="s">
        <v>1460</v>
      </c>
      <c r="QG1" t="s">
        <v>1461</v>
      </c>
      <c r="QH1" t="s">
        <v>1462</v>
      </c>
      <c r="QI1" t="s">
        <v>1463</v>
      </c>
      <c r="QJ1" t="s">
        <v>1464</v>
      </c>
      <c r="QK1" t="s">
        <v>1465</v>
      </c>
      <c r="QL1" t="s">
        <v>1466</v>
      </c>
      <c r="QM1" t="s">
        <v>1467</v>
      </c>
      <c r="QN1" t="s">
        <v>1468</v>
      </c>
      <c r="QO1" t="s">
        <v>1469</v>
      </c>
      <c r="QP1" t="s">
        <v>1470</v>
      </c>
      <c r="QQ1" t="s">
        <v>1471</v>
      </c>
      <c r="QR1" t="s">
        <v>1472</v>
      </c>
      <c r="QS1" t="s">
        <v>1473</v>
      </c>
      <c r="QT1" t="s">
        <v>1474</v>
      </c>
      <c r="QU1" t="s">
        <v>1475</v>
      </c>
      <c r="QV1" t="s">
        <v>1476</v>
      </c>
      <c r="QW1" t="s">
        <v>1477</v>
      </c>
      <c r="QX1" t="s">
        <v>1478</v>
      </c>
      <c r="QY1" t="s">
        <v>1479</v>
      </c>
      <c r="QZ1" t="s">
        <v>1480</v>
      </c>
      <c r="RA1" t="s">
        <v>1481</v>
      </c>
      <c r="RB1" t="s">
        <v>1482</v>
      </c>
      <c r="RC1" t="s">
        <v>1483</v>
      </c>
      <c r="RD1" t="s">
        <v>1484</v>
      </c>
      <c r="RE1" t="s">
        <v>1485</v>
      </c>
      <c r="RF1" t="s">
        <v>1486</v>
      </c>
      <c r="RG1" t="s">
        <v>1487</v>
      </c>
      <c r="RH1" t="s">
        <v>1488</v>
      </c>
      <c r="RI1" t="s">
        <v>1489</v>
      </c>
      <c r="RJ1" t="s">
        <v>1490</v>
      </c>
      <c r="RK1" t="s">
        <v>1491</v>
      </c>
      <c r="RL1" t="s">
        <v>1492</v>
      </c>
      <c r="RM1" t="s">
        <v>1493</v>
      </c>
      <c r="RN1" t="s">
        <v>1494</v>
      </c>
      <c r="RO1" t="s">
        <v>1495</v>
      </c>
      <c r="RP1" t="s">
        <v>1496</v>
      </c>
      <c r="RQ1" t="s">
        <v>1497</v>
      </c>
      <c r="RR1" t="s">
        <v>1498</v>
      </c>
      <c r="RS1" t="s">
        <v>1499</v>
      </c>
      <c r="RT1" t="s">
        <v>1500</v>
      </c>
      <c r="RU1" t="s">
        <v>1501</v>
      </c>
      <c r="RV1" t="s">
        <v>1502</v>
      </c>
      <c r="RW1" t="s">
        <v>1503</v>
      </c>
      <c r="RX1" t="s">
        <v>1504</v>
      </c>
      <c r="RY1" t="s">
        <v>1505</v>
      </c>
      <c r="RZ1" t="s">
        <v>1506</v>
      </c>
      <c r="SA1" t="s">
        <v>1507</v>
      </c>
      <c r="SB1" t="s">
        <v>1508</v>
      </c>
      <c r="SC1" t="s">
        <v>1509</v>
      </c>
      <c r="SD1" t="s">
        <v>1510</v>
      </c>
      <c r="SE1" t="s">
        <v>1511</v>
      </c>
      <c r="SF1" t="s">
        <v>1512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"/>
  <sheetViews>
    <sheetView workbookViewId="0">
      <selection sqref="A1:A500"/>
    </sheetView>
  </sheetViews>
  <sheetFormatPr defaultColWidth="11" defaultRowHeight="15.75"/>
  <sheetData>
    <row r="1" spans="1:1">
      <c r="A1" t="s">
        <v>1012</v>
      </c>
    </row>
    <row r="2" spans="1:1">
      <c r="A2" t="s">
        <v>1014</v>
      </c>
    </row>
    <row r="3" spans="1:1">
      <c r="A3" t="s">
        <v>1015</v>
      </c>
    </row>
    <row r="4" spans="1:1">
      <c r="A4" t="s">
        <v>1016</v>
      </c>
    </row>
    <row r="5" spans="1:1">
      <c r="A5" t="s">
        <v>1017</v>
      </c>
    </row>
    <row r="6" spans="1:1">
      <c r="A6" t="s">
        <v>1018</v>
      </c>
    </row>
    <row r="7" spans="1:1">
      <c r="A7" t="s">
        <v>1019</v>
      </c>
    </row>
    <row r="8" spans="1:1">
      <c r="A8" t="s">
        <v>1020</v>
      </c>
    </row>
    <row r="9" spans="1:1">
      <c r="A9" t="s">
        <v>1021</v>
      </c>
    </row>
    <row r="10" spans="1:1">
      <c r="A10" t="s">
        <v>1022</v>
      </c>
    </row>
    <row r="11" spans="1:1">
      <c r="A11" t="s">
        <v>1023</v>
      </c>
    </row>
    <row r="12" spans="1:1">
      <c r="A12" t="s">
        <v>1024</v>
      </c>
    </row>
    <row r="13" spans="1:1">
      <c r="A13" t="s">
        <v>1025</v>
      </c>
    </row>
    <row r="14" spans="1:1">
      <c r="A14" t="s">
        <v>1026</v>
      </c>
    </row>
    <row r="15" spans="1:1">
      <c r="A15" t="s">
        <v>1027</v>
      </c>
    </row>
    <row r="16" spans="1:1">
      <c r="A16" t="s">
        <v>1028</v>
      </c>
    </row>
    <row r="17" spans="1:1">
      <c r="A17" t="s">
        <v>1029</v>
      </c>
    </row>
    <row r="18" spans="1:1">
      <c r="A18" t="s">
        <v>1030</v>
      </c>
    </row>
    <row r="19" spans="1:1">
      <c r="A19" t="s">
        <v>1031</v>
      </c>
    </row>
    <row r="20" spans="1:1">
      <c r="A20" t="s">
        <v>1032</v>
      </c>
    </row>
    <row r="21" spans="1:1">
      <c r="A21" t="s">
        <v>1033</v>
      </c>
    </row>
    <row r="22" spans="1:1">
      <c r="A22" t="s">
        <v>1034</v>
      </c>
    </row>
    <row r="23" spans="1:1">
      <c r="A23" t="s">
        <v>1035</v>
      </c>
    </row>
    <row r="24" spans="1:1">
      <c r="A24" t="s">
        <v>1036</v>
      </c>
    </row>
    <row r="25" spans="1:1">
      <c r="A25" t="s">
        <v>1037</v>
      </c>
    </row>
    <row r="26" spans="1:1">
      <c r="A26" t="s">
        <v>1038</v>
      </c>
    </row>
    <row r="27" spans="1:1">
      <c r="A27" t="s">
        <v>1039</v>
      </c>
    </row>
    <row r="28" spans="1:1">
      <c r="A28" t="s">
        <v>1040</v>
      </c>
    </row>
    <row r="29" spans="1:1">
      <c r="A29" t="s">
        <v>1041</v>
      </c>
    </row>
    <row r="30" spans="1:1">
      <c r="A30" t="s">
        <v>1042</v>
      </c>
    </row>
    <row r="31" spans="1:1">
      <c r="A31" t="s">
        <v>1043</v>
      </c>
    </row>
    <row r="32" spans="1:1">
      <c r="A32" t="s">
        <v>1044</v>
      </c>
    </row>
    <row r="33" spans="1:1">
      <c r="A33" t="s">
        <v>1045</v>
      </c>
    </row>
    <row r="34" spans="1:1">
      <c r="A34" t="s">
        <v>1046</v>
      </c>
    </row>
    <row r="35" spans="1:1">
      <c r="A35" t="s">
        <v>1047</v>
      </c>
    </row>
    <row r="36" spans="1:1">
      <c r="A36" t="s">
        <v>1048</v>
      </c>
    </row>
    <row r="37" spans="1:1">
      <c r="A37" t="s">
        <v>1049</v>
      </c>
    </row>
    <row r="38" spans="1:1">
      <c r="A38" t="s">
        <v>1050</v>
      </c>
    </row>
    <row r="39" spans="1:1">
      <c r="A39" t="s">
        <v>1051</v>
      </c>
    </row>
    <row r="40" spans="1:1">
      <c r="A40" t="s">
        <v>1052</v>
      </c>
    </row>
    <row r="41" spans="1:1">
      <c r="A41" t="s">
        <v>1053</v>
      </c>
    </row>
    <row r="42" spans="1:1">
      <c r="A42" t="s">
        <v>1054</v>
      </c>
    </row>
    <row r="43" spans="1:1">
      <c r="A43" t="s">
        <v>1055</v>
      </c>
    </row>
    <row r="44" spans="1:1">
      <c r="A44" t="s">
        <v>1056</v>
      </c>
    </row>
    <row r="45" spans="1:1">
      <c r="A45" t="s">
        <v>1057</v>
      </c>
    </row>
    <row r="46" spans="1:1">
      <c r="A46" t="s">
        <v>1058</v>
      </c>
    </row>
    <row r="47" spans="1:1">
      <c r="A47" t="s">
        <v>1059</v>
      </c>
    </row>
    <row r="48" spans="1:1">
      <c r="A48" t="s">
        <v>1060</v>
      </c>
    </row>
    <row r="49" spans="1:1">
      <c r="A49" t="s">
        <v>1061</v>
      </c>
    </row>
    <row r="50" spans="1:1">
      <c r="A50" t="s">
        <v>1062</v>
      </c>
    </row>
    <row r="51" spans="1:1">
      <c r="A51" t="s">
        <v>1063</v>
      </c>
    </row>
    <row r="52" spans="1:1">
      <c r="A52" t="s">
        <v>1064</v>
      </c>
    </row>
    <row r="53" spans="1:1">
      <c r="A53" t="s">
        <v>1065</v>
      </c>
    </row>
    <row r="54" spans="1:1">
      <c r="A54" t="s">
        <v>1066</v>
      </c>
    </row>
    <row r="55" spans="1:1">
      <c r="A55" t="s">
        <v>1067</v>
      </c>
    </row>
    <row r="56" spans="1:1">
      <c r="A56" t="s">
        <v>1068</v>
      </c>
    </row>
    <row r="57" spans="1:1">
      <c r="A57" t="s">
        <v>1069</v>
      </c>
    </row>
    <row r="58" spans="1:1">
      <c r="A58" t="s">
        <v>1070</v>
      </c>
    </row>
    <row r="59" spans="1:1">
      <c r="A59" t="s">
        <v>1071</v>
      </c>
    </row>
    <row r="60" spans="1:1">
      <c r="A60" t="s">
        <v>1072</v>
      </c>
    </row>
    <row r="61" spans="1:1">
      <c r="A61" t="s">
        <v>1073</v>
      </c>
    </row>
    <row r="62" spans="1:1">
      <c r="A62" t="s">
        <v>1074</v>
      </c>
    </row>
    <row r="63" spans="1:1">
      <c r="A63" t="s">
        <v>1075</v>
      </c>
    </row>
    <row r="64" spans="1:1">
      <c r="A64" t="s">
        <v>1076</v>
      </c>
    </row>
    <row r="65" spans="1:1">
      <c r="A65" t="s">
        <v>1077</v>
      </c>
    </row>
    <row r="66" spans="1:1">
      <c r="A66" t="s">
        <v>1078</v>
      </c>
    </row>
    <row r="67" spans="1:1">
      <c r="A67" t="s">
        <v>1079</v>
      </c>
    </row>
    <row r="68" spans="1:1">
      <c r="A68" t="s">
        <v>1080</v>
      </c>
    </row>
    <row r="69" spans="1:1">
      <c r="A69" t="s">
        <v>1081</v>
      </c>
    </row>
    <row r="70" spans="1:1">
      <c r="A70" t="s">
        <v>1082</v>
      </c>
    </row>
    <row r="71" spans="1:1">
      <c r="A71" t="s">
        <v>1083</v>
      </c>
    </row>
    <row r="72" spans="1:1">
      <c r="A72" t="s">
        <v>1084</v>
      </c>
    </row>
    <row r="73" spans="1:1">
      <c r="A73" t="s">
        <v>1085</v>
      </c>
    </row>
    <row r="74" spans="1:1">
      <c r="A74" t="s">
        <v>1086</v>
      </c>
    </row>
    <row r="75" spans="1:1">
      <c r="A75" t="s">
        <v>1087</v>
      </c>
    </row>
    <row r="76" spans="1:1">
      <c r="A76" t="s">
        <v>1088</v>
      </c>
    </row>
    <row r="77" spans="1:1">
      <c r="A77" t="s">
        <v>1089</v>
      </c>
    </row>
    <row r="78" spans="1:1">
      <c r="A78" t="s">
        <v>1090</v>
      </c>
    </row>
    <row r="79" spans="1:1">
      <c r="A79" t="s">
        <v>1091</v>
      </c>
    </row>
    <row r="80" spans="1:1">
      <c r="A80" t="s">
        <v>1092</v>
      </c>
    </row>
    <row r="81" spans="1:1">
      <c r="A81" t="s">
        <v>1093</v>
      </c>
    </row>
    <row r="82" spans="1:1">
      <c r="A82" t="s">
        <v>1094</v>
      </c>
    </row>
    <row r="83" spans="1:1">
      <c r="A83" t="s">
        <v>1095</v>
      </c>
    </row>
    <row r="84" spans="1:1">
      <c r="A84" t="s">
        <v>1096</v>
      </c>
    </row>
    <row r="85" spans="1:1">
      <c r="A85" t="s">
        <v>1097</v>
      </c>
    </row>
    <row r="86" spans="1:1">
      <c r="A86" t="s">
        <v>1098</v>
      </c>
    </row>
    <row r="87" spans="1:1">
      <c r="A87" t="s">
        <v>1099</v>
      </c>
    </row>
    <row r="88" spans="1:1">
      <c r="A88" t="s">
        <v>1100</v>
      </c>
    </row>
    <row r="89" spans="1:1">
      <c r="A89" t="s">
        <v>1101</v>
      </c>
    </row>
    <row r="90" spans="1:1">
      <c r="A90" t="s">
        <v>1102</v>
      </c>
    </row>
    <row r="91" spans="1:1">
      <c r="A91" t="s">
        <v>1103</v>
      </c>
    </row>
    <row r="92" spans="1:1">
      <c r="A92" t="s">
        <v>1104</v>
      </c>
    </row>
    <row r="93" spans="1:1">
      <c r="A93" t="s">
        <v>1105</v>
      </c>
    </row>
    <row r="94" spans="1:1">
      <c r="A94" t="s">
        <v>1106</v>
      </c>
    </row>
    <row r="95" spans="1:1">
      <c r="A95" t="s">
        <v>1107</v>
      </c>
    </row>
    <row r="96" spans="1:1">
      <c r="A96" t="s">
        <v>1108</v>
      </c>
    </row>
    <row r="97" spans="1:1">
      <c r="A97" t="s">
        <v>1109</v>
      </c>
    </row>
    <row r="98" spans="1:1">
      <c r="A98" t="s">
        <v>1110</v>
      </c>
    </row>
    <row r="99" spans="1:1">
      <c r="A99" t="s">
        <v>1111</v>
      </c>
    </row>
    <row r="100" spans="1:1">
      <c r="A100" t="s">
        <v>1112</v>
      </c>
    </row>
    <row r="101" spans="1:1">
      <c r="A101" t="s">
        <v>1113</v>
      </c>
    </row>
    <row r="102" spans="1:1">
      <c r="A102" t="s">
        <v>1114</v>
      </c>
    </row>
    <row r="103" spans="1:1">
      <c r="A103" t="s">
        <v>1115</v>
      </c>
    </row>
    <row r="104" spans="1:1">
      <c r="A104" t="s">
        <v>1116</v>
      </c>
    </row>
    <row r="105" spans="1:1">
      <c r="A105" t="s">
        <v>1117</v>
      </c>
    </row>
    <row r="106" spans="1:1">
      <c r="A106" t="s">
        <v>1118</v>
      </c>
    </row>
    <row r="107" spans="1:1">
      <c r="A107" t="s">
        <v>1119</v>
      </c>
    </row>
    <row r="108" spans="1:1">
      <c r="A108" t="s">
        <v>1120</v>
      </c>
    </row>
    <row r="109" spans="1:1">
      <c r="A109" t="s">
        <v>1121</v>
      </c>
    </row>
    <row r="110" spans="1:1">
      <c r="A110" t="s">
        <v>1122</v>
      </c>
    </row>
    <row r="111" spans="1:1">
      <c r="A111" t="s">
        <v>1123</v>
      </c>
    </row>
    <row r="112" spans="1:1">
      <c r="A112" t="s">
        <v>1124</v>
      </c>
    </row>
    <row r="113" spans="1:1">
      <c r="A113" t="s">
        <v>1125</v>
      </c>
    </row>
    <row r="114" spans="1:1">
      <c r="A114" t="s">
        <v>1126</v>
      </c>
    </row>
    <row r="115" spans="1:1">
      <c r="A115" t="s">
        <v>1127</v>
      </c>
    </row>
    <row r="116" spans="1:1">
      <c r="A116" t="s">
        <v>1128</v>
      </c>
    </row>
    <row r="117" spans="1:1">
      <c r="A117" t="s">
        <v>1129</v>
      </c>
    </row>
    <row r="118" spans="1:1">
      <c r="A118" t="s">
        <v>1130</v>
      </c>
    </row>
    <row r="119" spans="1:1">
      <c r="A119" t="s">
        <v>1131</v>
      </c>
    </row>
    <row r="120" spans="1:1">
      <c r="A120" t="s">
        <v>1132</v>
      </c>
    </row>
    <row r="121" spans="1:1">
      <c r="A121" t="s">
        <v>1133</v>
      </c>
    </row>
    <row r="122" spans="1:1">
      <c r="A122" t="s">
        <v>1134</v>
      </c>
    </row>
    <row r="123" spans="1:1">
      <c r="A123" t="s">
        <v>1135</v>
      </c>
    </row>
    <row r="124" spans="1:1">
      <c r="A124" t="s">
        <v>1136</v>
      </c>
    </row>
    <row r="125" spans="1:1">
      <c r="A125" t="s">
        <v>1137</v>
      </c>
    </row>
    <row r="126" spans="1:1">
      <c r="A126" t="s">
        <v>1138</v>
      </c>
    </row>
    <row r="127" spans="1:1">
      <c r="A127" t="s">
        <v>1139</v>
      </c>
    </row>
    <row r="128" spans="1:1">
      <c r="A128" t="s">
        <v>1140</v>
      </c>
    </row>
    <row r="129" spans="1:1">
      <c r="A129" t="s">
        <v>1141</v>
      </c>
    </row>
    <row r="130" spans="1:1">
      <c r="A130" t="s">
        <v>1142</v>
      </c>
    </row>
    <row r="131" spans="1:1">
      <c r="A131" t="s">
        <v>1143</v>
      </c>
    </row>
    <row r="132" spans="1:1">
      <c r="A132" t="s">
        <v>1144</v>
      </c>
    </row>
    <row r="133" spans="1:1">
      <c r="A133" t="s">
        <v>1145</v>
      </c>
    </row>
    <row r="134" spans="1:1">
      <c r="A134" t="s">
        <v>1146</v>
      </c>
    </row>
    <row r="135" spans="1:1">
      <c r="A135" t="s">
        <v>1147</v>
      </c>
    </row>
    <row r="136" spans="1:1">
      <c r="A136" t="s">
        <v>1148</v>
      </c>
    </row>
    <row r="137" spans="1:1">
      <c r="A137" t="s">
        <v>1149</v>
      </c>
    </row>
    <row r="138" spans="1:1">
      <c r="A138" t="s">
        <v>1150</v>
      </c>
    </row>
    <row r="139" spans="1:1">
      <c r="A139" t="s">
        <v>1151</v>
      </c>
    </row>
    <row r="140" spans="1:1">
      <c r="A140" t="s">
        <v>1152</v>
      </c>
    </row>
    <row r="141" spans="1:1">
      <c r="A141" t="s">
        <v>1153</v>
      </c>
    </row>
    <row r="142" spans="1:1">
      <c r="A142" t="s">
        <v>1154</v>
      </c>
    </row>
    <row r="143" spans="1:1">
      <c r="A143" t="s">
        <v>1155</v>
      </c>
    </row>
    <row r="144" spans="1:1">
      <c r="A144" t="s">
        <v>1156</v>
      </c>
    </row>
    <row r="145" spans="1:1">
      <c r="A145" t="s">
        <v>1157</v>
      </c>
    </row>
    <row r="146" spans="1:1">
      <c r="A146" t="s">
        <v>1158</v>
      </c>
    </row>
    <row r="147" spans="1:1">
      <c r="A147" t="s">
        <v>1159</v>
      </c>
    </row>
    <row r="148" spans="1:1">
      <c r="A148" t="s">
        <v>1160</v>
      </c>
    </row>
    <row r="149" spans="1:1">
      <c r="A149" t="s">
        <v>1161</v>
      </c>
    </row>
    <row r="150" spans="1:1">
      <c r="A150" t="s">
        <v>1162</v>
      </c>
    </row>
    <row r="151" spans="1:1">
      <c r="A151" t="s">
        <v>1163</v>
      </c>
    </row>
    <row r="152" spans="1:1">
      <c r="A152" t="s">
        <v>1164</v>
      </c>
    </row>
    <row r="153" spans="1:1">
      <c r="A153" t="s">
        <v>1165</v>
      </c>
    </row>
    <row r="154" spans="1:1">
      <c r="A154" t="s">
        <v>1166</v>
      </c>
    </row>
    <row r="155" spans="1:1">
      <c r="A155" t="s">
        <v>1167</v>
      </c>
    </row>
    <row r="156" spans="1:1">
      <c r="A156" t="s">
        <v>1168</v>
      </c>
    </row>
    <row r="157" spans="1:1">
      <c r="A157" t="s">
        <v>1169</v>
      </c>
    </row>
    <row r="158" spans="1:1">
      <c r="A158" t="s">
        <v>1170</v>
      </c>
    </row>
    <row r="159" spans="1:1">
      <c r="A159" t="s">
        <v>1171</v>
      </c>
    </row>
    <row r="160" spans="1:1">
      <c r="A160" t="s">
        <v>1172</v>
      </c>
    </row>
    <row r="161" spans="1:1">
      <c r="A161" t="s">
        <v>1173</v>
      </c>
    </row>
    <row r="162" spans="1:1">
      <c r="A162" t="s">
        <v>1174</v>
      </c>
    </row>
    <row r="163" spans="1:1">
      <c r="A163" t="s">
        <v>1175</v>
      </c>
    </row>
    <row r="164" spans="1:1">
      <c r="A164" t="s">
        <v>1176</v>
      </c>
    </row>
    <row r="165" spans="1:1">
      <c r="A165" t="s">
        <v>1177</v>
      </c>
    </row>
    <row r="166" spans="1:1">
      <c r="A166" t="s">
        <v>1178</v>
      </c>
    </row>
    <row r="167" spans="1:1">
      <c r="A167" t="s">
        <v>1179</v>
      </c>
    </row>
    <row r="168" spans="1:1">
      <c r="A168" t="s">
        <v>1180</v>
      </c>
    </row>
    <row r="169" spans="1:1">
      <c r="A169" t="s">
        <v>1181</v>
      </c>
    </row>
    <row r="170" spans="1:1">
      <c r="A170" t="s">
        <v>1182</v>
      </c>
    </row>
    <row r="171" spans="1:1">
      <c r="A171" t="s">
        <v>1183</v>
      </c>
    </row>
    <row r="172" spans="1:1">
      <c r="A172" t="s">
        <v>1184</v>
      </c>
    </row>
    <row r="173" spans="1:1">
      <c r="A173" t="s">
        <v>1185</v>
      </c>
    </row>
    <row r="174" spans="1:1">
      <c r="A174" t="s">
        <v>1186</v>
      </c>
    </row>
    <row r="175" spans="1:1">
      <c r="A175" t="s">
        <v>1187</v>
      </c>
    </row>
    <row r="176" spans="1:1">
      <c r="A176" t="s">
        <v>1188</v>
      </c>
    </row>
    <row r="177" spans="1:1">
      <c r="A177" t="s">
        <v>1189</v>
      </c>
    </row>
    <row r="178" spans="1:1">
      <c r="A178" t="s">
        <v>1190</v>
      </c>
    </row>
    <row r="179" spans="1:1">
      <c r="A179" t="s">
        <v>1191</v>
      </c>
    </row>
    <row r="180" spans="1:1">
      <c r="A180" t="s">
        <v>1192</v>
      </c>
    </row>
    <row r="181" spans="1:1">
      <c r="A181" t="s">
        <v>1193</v>
      </c>
    </row>
    <row r="182" spans="1:1">
      <c r="A182" t="s">
        <v>1194</v>
      </c>
    </row>
    <row r="183" spans="1:1">
      <c r="A183" t="s">
        <v>1195</v>
      </c>
    </row>
    <row r="184" spans="1:1">
      <c r="A184" t="s">
        <v>1196</v>
      </c>
    </row>
    <row r="185" spans="1:1">
      <c r="A185" t="s">
        <v>1197</v>
      </c>
    </row>
    <row r="186" spans="1:1">
      <c r="A186" t="s">
        <v>1198</v>
      </c>
    </row>
    <row r="187" spans="1:1">
      <c r="A187" t="s">
        <v>1199</v>
      </c>
    </row>
    <row r="188" spans="1:1">
      <c r="A188" t="s">
        <v>1200</v>
      </c>
    </row>
    <row r="189" spans="1:1">
      <c r="A189" t="s">
        <v>1201</v>
      </c>
    </row>
    <row r="190" spans="1:1">
      <c r="A190" t="s">
        <v>1202</v>
      </c>
    </row>
    <row r="191" spans="1:1">
      <c r="A191" t="s">
        <v>1203</v>
      </c>
    </row>
    <row r="192" spans="1:1">
      <c r="A192" t="s">
        <v>1204</v>
      </c>
    </row>
    <row r="193" spans="1:1">
      <c r="A193" t="s">
        <v>1205</v>
      </c>
    </row>
    <row r="194" spans="1:1">
      <c r="A194" t="s">
        <v>1206</v>
      </c>
    </row>
    <row r="195" spans="1:1">
      <c r="A195" t="s">
        <v>1207</v>
      </c>
    </row>
    <row r="196" spans="1:1">
      <c r="A196" t="s">
        <v>1208</v>
      </c>
    </row>
    <row r="197" spans="1:1">
      <c r="A197" t="s">
        <v>1209</v>
      </c>
    </row>
    <row r="198" spans="1:1">
      <c r="A198" t="s">
        <v>1210</v>
      </c>
    </row>
    <row r="199" spans="1:1">
      <c r="A199" t="s">
        <v>1211</v>
      </c>
    </row>
    <row r="200" spans="1:1">
      <c r="A200" t="s">
        <v>1212</v>
      </c>
    </row>
    <row r="201" spans="1:1">
      <c r="A201" t="s">
        <v>1213</v>
      </c>
    </row>
    <row r="202" spans="1:1">
      <c r="A202" t="s">
        <v>1214</v>
      </c>
    </row>
    <row r="203" spans="1:1">
      <c r="A203" t="s">
        <v>1215</v>
      </c>
    </row>
    <row r="204" spans="1:1">
      <c r="A204" t="s">
        <v>1216</v>
      </c>
    </row>
    <row r="205" spans="1:1">
      <c r="A205" t="s">
        <v>1217</v>
      </c>
    </row>
    <row r="206" spans="1:1">
      <c r="A206" t="s">
        <v>1218</v>
      </c>
    </row>
    <row r="207" spans="1:1">
      <c r="A207" t="s">
        <v>1219</v>
      </c>
    </row>
    <row r="208" spans="1:1">
      <c r="A208" t="s">
        <v>1220</v>
      </c>
    </row>
    <row r="209" spans="1:1">
      <c r="A209" t="s">
        <v>1221</v>
      </c>
    </row>
    <row r="210" spans="1:1">
      <c r="A210" t="s">
        <v>1222</v>
      </c>
    </row>
    <row r="211" spans="1:1">
      <c r="A211" t="s">
        <v>1223</v>
      </c>
    </row>
    <row r="212" spans="1:1">
      <c r="A212" t="s">
        <v>1224</v>
      </c>
    </row>
    <row r="213" spans="1:1">
      <c r="A213" t="s">
        <v>1225</v>
      </c>
    </row>
    <row r="214" spans="1:1">
      <c r="A214" t="s">
        <v>1226</v>
      </c>
    </row>
    <row r="215" spans="1:1">
      <c r="A215" t="s">
        <v>1227</v>
      </c>
    </row>
    <row r="216" spans="1:1">
      <c r="A216" t="s">
        <v>1228</v>
      </c>
    </row>
    <row r="217" spans="1:1">
      <c r="A217" t="s">
        <v>1229</v>
      </c>
    </row>
    <row r="218" spans="1:1">
      <c r="A218" t="s">
        <v>1230</v>
      </c>
    </row>
    <row r="219" spans="1:1">
      <c r="A219" t="s">
        <v>1231</v>
      </c>
    </row>
    <row r="220" spans="1:1">
      <c r="A220" t="s">
        <v>1232</v>
      </c>
    </row>
    <row r="221" spans="1:1">
      <c r="A221" t="s">
        <v>1233</v>
      </c>
    </row>
    <row r="222" spans="1:1">
      <c r="A222" t="s">
        <v>1234</v>
      </c>
    </row>
    <row r="223" spans="1:1">
      <c r="A223" t="s">
        <v>1235</v>
      </c>
    </row>
    <row r="224" spans="1:1">
      <c r="A224" t="s">
        <v>1236</v>
      </c>
    </row>
    <row r="225" spans="1:1">
      <c r="A225" t="s">
        <v>1237</v>
      </c>
    </row>
    <row r="226" spans="1:1">
      <c r="A226" t="s">
        <v>1238</v>
      </c>
    </row>
    <row r="227" spans="1:1">
      <c r="A227" t="s">
        <v>1239</v>
      </c>
    </row>
    <row r="228" spans="1:1">
      <c r="A228" t="s">
        <v>1240</v>
      </c>
    </row>
    <row r="229" spans="1:1">
      <c r="A229" t="s">
        <v>1241</v>
      </c>
    </row>
    <row r="230" spans="1:1">
      <c r="A230" t="s">
        <v>1242</v>
      </c>
    </row>
    <row r="231" spans="1:1">
      <c r="A231" t="s">
        <v>1243</v>
      </c>
    </row>
    <row r="232" spans="1:1">
      <c r="A232" t="s">
        <v>1244</v>
      </c>
    </row>
    <row r="233" spans="1:1">
      <c r="A233" t="s">
        <v>1245</v>
      </c>
    </row>
    <row r="234" spans="1:1">
      <c r="A234" t="s">
        <v>1246</v>
      </c>
    </row>
    <row r="235" spans="1:1">
      <c r="A235" t="s">
        <v>1247</v>
      </c>
    </row>
    <row r="236" spans="1:1">
      <c r="A236" t="s">
        <v>1248</v>
      </c>
    </row>
    <row r="237" spans="1:1">
      <c r="A237" t="s">
        <v>1249</v>
      </c>
    </row>
    <row r="238" spans="1:1">
      <c r="A238" t="s">
        <v>1250</v>
      </c>
    </row>
    <row r="239" spans="1:1">
      <c r="A239" t="s">
        <v>1251</v>
      </c>
    </row>
    <row r="240" spans="1:1">
      <c r="A240" t="s">
        <v>1252</v>
      </c>
    </row>
    <row r="241" spans="1:1">
      <c r="A241" t="s">
        <v>1253</v>
      </c>
    </row>
    <row r="242" spans="1:1">
      <c r="A242" t="s">
        <v>1254</v>
      </c>
    </row>
    <row r="243" spans="1:1">
      <c r="A243" t="s">
        <v>1255</v>
      </c>
    </row>
    <row r="244" spans="1:1">
      <c r="A244" t="s">
        <v>1256</v>
      </c>
    </row>
    <row r="245" spans="1:1">
      <c r="A245" t="s">
        <v>1257</v>
      </c>
    </row>
    <row r="246" spans="1:1">
      <c r="A246" t="s">
        <v>1258</v>
      </c>
    </row>
    <row r="247" spans="1:1">
      <c r="A247" t="s">
        <v>1259</v>
      </c>
    </row>
    <row r="248" spans="1:1">
      <c r="A248" t="s">
        <v>1260</v>
      </c>
    </row>
    <row r="249" spans="1:1">
      <c r="A249" t="s">
        <v>1261</v>
      </c>
    </row>
    <row r="250" spans="1:1">
      <c r="A250" t="s">
        <v>1262</v>
      </c>
    </row>
    <row r="251" spans="1:1">
      <c r="A251" t="s">
        <v>1263</v>
      </c>
    </row>
    <row r="252" spans="1:1">
      <c r="A252" t="s">
        <v>1264</v>
      </c>
    </row>
    <row r="253" spans="1:1">
      <c r="A253" t="s">
        <v>1265</v>
      </c>
    </row>
    <row r="254" spans="1:1">
      <c r="A254" t="s">
        <v>1266</v>
      </c>
    </row>
    <row r="255" spans="1:1">
      <c r="A255" t="s">
        <v>1267</v>
      </c>
    </row>
    <row r="256" spans="1:1">
      <c r="A256" t="s">
        <v>1268</v>
      </c>
    </row>
    <row r="257" spans="1:1">
      <c r="A257" t="s">
        <v>1269</v>
      </c>
    </row>
    <row r="258" spans="1:1">
      <c r="A258" t="s">
        <v>1270</v>
      </c>
    </row>
    <row r="259" spans="1:1">
      <c r="A259" t="s">
        <v>1271</v>
      </c>
    </row>
    <row r="260" spans="1:1">
      <c r="A260" t="s">
        <v>1272</v>
      </c>
    </row>
    <row r="261" spans="1:1">
      <c r="A261" t="s">
        <v>1273</v>
      </c>
    </row>
    <row r="262" spans="1:1">
      <c r="A262" t="s">
        <v>1274</v>
      </c>
    </row>
    <row r="263" spans="1:1">
      <c r="A263" t="s">
        <v>1275</v>
      </c>
    </row>
    <row r="264" spans="1:1">
      <c r="A264" t="s">
        <v>1276</v>
      </c>
    </row>
    <row r="265" spans="1:1">
      <c r="A265" t="s">
        <v>1277</v>
      </c>
    </row>
    <row r="266" spans="1:1">
      <c r="A266" t="s">
        <v>1278</v>
      </c>
    </row>
    <row r="267" spans="1:1">
      <c r="A267" t="s">
        <v>1279</v>
      </c>
    </row>
    <row r="268" spans="1:1">
      <c r="A268" t="s">
        <v>1280</v>
      </c>
    </row>
    <row r="269" spans="1:1">
      <c r="A269" t="s">
        <v>1281</v>
      </c>
    </row>
    <row r="270" spans="1:1">
      <c r="A270" t="s">
        <v>1282</v>
      </c>
    </row>
    <row r="271" spans="1:1">
      <c r="A271" t="s">
        <v>1283</v>
      </c>
    </row>
    <row r="272" spans="1:1">
      <c r="A272" t="s">
        <v>1284</v>
      </c>
    </row>
    <row r="273" spans="1:1">
      <c r="A273" t="s">
        <v>1285</v>
      </c>
    </row>
    <row r="274" spans="1:1">
      <c r="A274" t="s">
        <v>1286</v>
      </c>
    </row>
    <row r="275" spans="1:1">
      <c r="A275" t="s">
        <v>1287</v>
      </c>
    </row>
    <row r="276" spans="1:1">
      <c r="A276" t="s">
        <v>1288</v>
      </c>
    </row>
    <row r="277" spans="1:1">
      <c r="A277" t="s">
        <v>1289</v>
      </c>
    </row>
    <row r="278" spans="1:1">
      <c r="A278" t="s">
        <v>1290</v>
      </c>
    </row>
    <row r="279" spans="1:1">
      <c r="A279" t="s">
        <v>1291</v>
      </c>
    </row>
    <row r="280" spans="1:1">
      <c r="A280" t="s">
        <v>1292</v>
      </c>
    </row>
    <row r="281" spans="1:1">
      <c r="A281" t="s">
        <v>1293</v>
      </c>
    </row>
    <row r="282" spans="1:1">
      <c r="A282" t="s">
        <v>1294</v>
      </c>
    </row>
    <row r="283" spans="1:1">
      <c r="A283" t="s">
        <v>1295</v>
      </c>
    </row>
    <row r="284" spans="1:1">
      <c r="A284" t="s">
        <v>1296</v>
      </c>
    </row>
    <row r="285" spans="1:1">
      <c r="A285" t="s">
        <v>1297</v>
      </c>
    </row>
    <row r="286" spans="1:1">
      <c r="A286" t="s">
        <v>1298</v>
      </c>
    </row>
    <row r="287" spans="1:1">
      <c r="A287" t="s">
        <v>1299</v>
      </c>
    </row>
    <row r="288" spans="1:1">
      <c r="A288" t="s">
        <v>1300</v>
      </c>
    </row>
    <row r="289" spans="1:1">
      <c r="A289" t="s">
        <v>1301</v>
      </c>
    </row>
    <row r="290" spans="1:1">
      <c r="A290" t="s">
        <v>1302</v>
      </c>
    </row>
    <row r="291" spans="1:1">
      <c r="A291" t="s">
        <v>1303</v>
      </c>
    </row>
    <row r="292" spans="1:1">
      <c r="A292" t="s">
        <v>1304</v>
      </c>
    </row>
    <row r="293" spans="1:1">
      <c r="A293" t="s">
        <v>1305</v>
      </c>
    </row>
    <row r="294" spans="1:1">
      <c r="A294" t="s">
        <v>1306</v>
      </c>
    </row>
    <row r="295" spans="1:1">
      <c r="A295" t="s">
        <v>1307</v>
      </c>
    </row>
    <row r="296" spans="1:1">
      <c r="A296" t="s">
        <v>1308</v>
      </c>
    </row>
    <row r="297" spans="1:1">
      <c r="A297" t="s">
        <v>1309</v>
      </c>
    </row>
    <row r="298" spans="1:1">
      <c r="A298" t="s">
        <v>1310</v>
      </c>
    </row>
    <row r="299" spans="1:1">
      <c r="A299" t="s">
        <v>1311</v>
      </c>
    </row>
    <row r="300" spans="1:1">
      <c r="A300" t="s">
        <v>1312</v>
      </c>
    </row>
    <row r="301" spans="1:1">
      <c r="A301" t="s">
        <v>1313</v>
      </c>
    </row>
    <row r="302" spans="1:1">
      <c r="A302" t="s">
        <v>1314</v>
      </c>
    </row>
    <row r="303" spans="1:1">
      <c r="A303" t="s">
        <v>1315</v>
      </c>
    </row>
    <row r="304" spans="1:1">
      <c r="A304" t="s">
        <v>1316</v>
      </c>
    </row>
    <row r="305" spans="1:1">
      <c r="A305" t="s">
        <v>1317</v>
      </c>
    </row>
    <row r="306" spans="1:1">
      <c r="A306" t="s">
        <v>1318</v>
      </c>
    </row>
    <row r="307" spans="1:1">
      <c r="A307" t="s">
        <v>1319</v>
      </c>
    </row>
    <row r="308" spans="1:1">
      <c r="A308" t="s">
        <v>1320</v>
      </c>
    </row>
    <row r="309" spans="1:1">
      <c r="A309" t="s">
        <v>1321</v>
      </c>
    </row>
    <row r="310" spans="1:1">
      <c r="A310" t="s">
        <v>1322</v>
      </c>
    </row>
    <row r="311" spans="1:1">
      <c r="A311" t="s">
        <v>1323</v>
      </c>
    </row>
    <row r="312" spans="1:1">
      <c r="A312" t="s">
        <v>1324</v>
      </c>
    </row>
    <row r="313" spans="1:1">
      <c r="A313" t="s">
        <v>1325</v>
      </c>
    </row>
    <row r="314" spans="1:1">
      <c r="A314" t="s">
        <v>1326</v>
      </c>
    </row>
    <row r="315" spans="1:1">
      <c r="A315" t="s">
        <v>1327</v>
      </c>
    </row>
    <row r="316" spans="1:1">
      <c r="A316" t="s">
        <v>1328</v>
      </c>
    </row>
    <row r="317" spans="1:1">
      <c r="A317" t="s">
        <v>1329</v>
      </c>
    </row>
    <row r="318" spans="1:1">
      <c r="A318" t="s">
        <v>1330</v>
      </c>
    </row>
    <row r="319" spans="1:1">
      <c r="A319" t="s">
        <v>1331</v>
      </c>
    </row>
    <row r="320" spans="1:1">
      <c r="A320" t="s">
        <v>1332</v>
      </c>
    </row>
    <row r="321" spans="1:1">
      <c r="A321" t="s">
        <v>1333</v>
      </c>
    </row>
    <row r="322" spans="1:1">
      <c r="A322" t="s">
        <v>1334</v>
      </c>
    </row>
    <row r="323" spans="1:1">
      <c r="A323" t="s">
        <v>1335</v>
      </c>
    </row>
    <row r="324" spans="1:1">
      <c r="A324" t="s">
        <v>1336</v>
      </c>
    </row>
    <row r="325" spans="1:1">
      <c r="A325" t="s">
        <v>1337</v>
      </c>
    </row>
    <row r="326" spans="1:1">
      <c r="A326" t="s">
        <v>1338</v>
      </c>
    </row>
    <row r="327" spans="1:1">
      <c r="A327" t="s">
        <v>1339</v>
      </c>
    </row>
    <row r="328" spans="1:1">
      <c r="A328" t="s">
        <v>1340</v>
      </c>
    </row>
    <row r="329" spans="1:1">
      <c r="A329" t="s">
        <v>1341</v>
      </c>
    </row>
    <row r="330" spans="1:1">
      <c r="A330" t="s">
        <v>1342</v>
      </c>
    </row>
    <row r="331" spans="1:1">
      <c r="A331" t="s">
        <v>1343</v>
      </c>
    </row>
    <row r="332" spans="1:1">
      <c r="A332" t="s">
        <v>1344</v>
      </c>
    </row>
    <row r="333" spans="1:1">
      <c r="A333" t="s">
        <v>1345</v>
      </c>
    </row>
    <row r="334" spans="1:1">
      <c r="A334" t="s">
        <v>1346</v>
      </c>
    </row>
    <row r="335" spans="1:1">
      <c r="A335" t="s">
        <v>1347</v>
      </c>
    </row>
    <row r="336" spans="1:1">
      <c r="A336" t="s">
        <v>1348</v>
      </c>
    </row>
    <row r="337" spans="1:1">
      <c r="A337" t="s">
        <v>1349</v>
      </c>
    </row>
    <row r="338" spans="1:1">
      <c r="A338" t="s">
        <v>1350</v>
      </c>
    </row>
    <row r="339" spans="1:1">
      <c r="A339" t="s">
        <v>1351</v>
      </c>
    </row>
    <row r="340" spans="1:1">
      <c r="A340" t="s">
        <v>1352</v>
      </c>
    </row>
    <row r="341" spans="1:1">
      <c r="A341" t="s">
        <v>1353</v>
      </c>
    </row>
    <row r="342" spans="1:1">
      <c r="A342" t="s">
        <v>1354</v>
      </c>
    </row>
    <row r="343" spans="1:1">
      <c r="A343" t="s">
        <v>1355</v>
      </c>
    </row>
    <row r="344" spans="1:1">
      <c r="A344" t="s">
        <v>1356</v>
      </c>
    </row>
    <row r="345" spans="1:1">
      <c r="A345" t="s">
        <v>1357</v>
      </c>
    </row>
    <row r="346" spans="1:1">
      <c r="A346" t="s">
        <v>1358</v>
      </c>
    </row>
    <row r="347" spans="1:1">
      <c r="A347" t="s">
        <v>1359</v>
      </c>
    </row>
    <row r="348" spans="1:1">
      <c r="A348" t="s">
        <v>1360</v>
      </c>
    </row>
    <row r="349" spans="1:1">
      <c r="A349" t="s">
        <v>1361</v>
      </c>
    </row>
    <row r="350" spans="1:1">
      <c r="A350" t="s">
        <v>1362</v>
      </c>
    </row>
    <row r="351" spans="1:1">
      <c r="A351" t="s">
        <v>1363</v>
      </c>
    </row>
    <row r="352" spans="1:1">
      <c r="A352" t="s">
        <v>1364</v>
      </c>
    </row>
    <row r="353" spans="1:1">
      <c r="A353" t="s">
        <v>1365</v>
      </c>
    </row>
    <row r="354" spans="1:1">
      <c r="A354" t="s">
        <v>1366</v>
      </c>
    </row>
    <row r="355" spans="1:1">
      <c r="A355" t="s">
        <v>1367</v>
      </c>
    </row>
    <row r="356" spans="1:1">
      <c r="A356" t="s">
        <v>1368</v>
      </c>
    </row>
    <row r="357" spans="1:1">
      <c r="A357" t="s">
        <v>1369</v>
      </c>
    </row>
    <row r="358" spans="1:1">
      <c r="A358" t="s">
        <v>1370</v>
      </c>
    </row>
    <row r="359" spans="1:1">
      <c r="A359" t="s">
        <v>1371</v>
      </c>
    </row>
    <row r="360" spans="1:1">
      <c r="A360" t="s">
        <v>1372</v>
      </c>
    </row>
    <row r="361" spans="1:1">
      <c r="A361" t="s">
        <v>1373</v>
      </c>
    </row>
    <row r="362" spans="1:1">
      <c r="A362" t="s">
        <v>1374</v>
      </c>
    </row>
    <row r="363" spans="1:1">
      <c r="A363" t="s">
        <v>1375</v>
      </c>
    </row>
    <row r="364" spans="1:1">
      <c r="A364" t="s">
        <v>1376</v>
      </c>
    </row>
    <row r="365" spans="1:1">
      <c r="A365" t="s">
        <v>1377</v>
      </c>
    </row>
    <row r="366" spans="1:1">
      <c r="A366" t="s">
        <v>1378</v>
      </c>
    </row>
    <row r="367" spans="1:1">
      <c r="A367" t="s">
        <v>1379</v>
      </c>
    </row>
    <row r="368" spans="1:1">
      <c r="A368" t="s">
        <v>1380</v>
      </c>
    </row>
    <row r="369" spans="1:1">
      <c r="A369" t="s">
        <v>1381</v>
      </c>
    </row>
    <row r="370" spans="1:1">
      <c r="A370" t="s">
        <v>1382</v>
      </c>
    </row>
    <row r="371" spans="1:1">
      <c r="A371" t="s">
        <v>1383</v>
      </c>
    </row>
    <row r="372" spans="1:1">
      <c r="A372" t="s">
        <v>1384</v>
      </c>
    </row>
    <row r="373" spans="1:1">
      <c r="A373" t="s">
        <v>1385</v>
      </c>
    </row>
    <row r="374" spans="1:1">
      <c r="A374" t="s">
        <v>1386</v>
      </c>
    </row>
    <row r="375" spans="1:1">
      <c r="A375" t="s">
        <v>1387</v>
      </c>
    </row>
    <row r="376" spans="1:1">
      <c r="A376" t="s">
        <v>1388</v>
      </c>
    </row>
    <row r="377" spans="1:1">
      <c r="A377" t="s">
        <v>1389</v>
      </c>
    </row>
    <row r="378" spans="1:1">
      <c r="A378" t="s">
        <v>1390</v>
      </c>
    </row>
    <row r="379" spans="1:1">
      <c r="A379" t="s">
        <v>1391</v>
      </c>
    </row>
    <row r="380" spans="1:1">
      <c r="A380" t="s">
        <v>1392</v>
      </c>
    </row>
    <row r="381" spans="1:1">
      <c r="A381" t="s">
        <v>1393</v>
      </c>
    </row>
    <row r="382" spans="1:1">
      <c r="A382" t="s">
        <v>1394</v>
      </c>
    </row>
    <row r="383" spans="1:1">
      <c r="A383" t="s">
        <v>1395</v>
      </c>
    </row>
    <row r="384" spans="1:1">
      <c r="A384" t="s">
        <v>1396</v>
      </c>
    </row>
    <row r="385" spans="1:1">
      <c r="A385" t="s">
        <v>1397</v>
      </c>
    </row>
    <row r="386" spans="1:1">
      <c r="A386" t="s">
        <v>1398</v>
      </c>
    </row>
    <row r="387" spans="1:1">
      <c r="A387" t="s">
        <v>1399</v>
      </c>
    </row>
    <row r="388" spans="1:1">
      <c r="A388" t="s">
        <v>1400</v>
      </c>
    </row>
    <row r="389" spans="1:1">
      <c r="A389" t="s">
        <v>1401</v>
      </c>
    </row>
    <row r="390" spans="1:1">
      <c r="A390" t="s">
        <v>1402</v>
      </c>
    </row>
    <row r="391" spans="1:1">
      <c r="A391" t="s">
        <v>1403</v>
      </c>
    </row>
    <row r="392" spans="1:1">
      <c r="A392" t="s">
        <v>1404</v>
      </c>
    </row>
    <row r="393" spans="1:1">
      <c r="A393" t="s">
        <v>1405</v>
      </c>
    </row>
    <row r="394" spans="1:1">
      <c r="A394" t="s">
        <v>1406</v>
      </c>
    </row>
    <row r="395" spans="1:1">
      <c r="A395" t="s">
        <v>1407</v>
      </c>
    </row>
    <row r="396" spans="1:1">
      <c r="A396" t="s">
        <v>1408</v>
      </c>
    </row>
    <row r="397" spans="1:1">
      <c r="A397" t="s">
        <v>1409</v>
      </c>
    </row>
    <row r="398" spans="1:1">
      <c r="A398" t="s">
        <v>1410</v>
      </c>
    </row>
    <row r="399" spans="1:1">
      <c r="A399" t="s">
        <v>1411</v>
      </c>
    </row>
    <row r="400" spans="1:1">
      <c r="A400" t="s">
        <v>1412</v>
      </c>
    </row>
    <row r="401" spans="1:1">
      <c r="A401" t="s">
        <v>1413</v>
      </c>
    </row>
    <row r="402" spans="1:1">
      <c r="A402" t="s">
        <v>1414</v>
      </c>
    </row>
    <row r="403" spans="1:1">
      <c r="A403" t="s">
        <v>1415</v>
      </c>
    </row>
    <row r="404" spans="1:1">
      <c r="A404" t="s">
        <v>1416</v>
      </c>
    </row>
    <row r="405" spans="1:1">
      <c r="A405" t="s">
        <v>1417</v>
      </c>
    </row>
    <row r="406" spans="1:1">
      <c r="A406" t="s">
        <v>1418</v>
      </c>
    </row>
    <row r="407" spans="1:1">
      <c r="A407" t="s">
        <v>1419</v>
      </c>
    </row>
    <row r="408" spans="1:1">
      <c r="A408" t="s">
        <v>1420</v>
      </c>
    </row>
    <row r="409" spans="1:1">
      <c r="A409" t="s">
        <v>1421</v>
      </c>
    </row>
    <row r="410" spans="1:1">
      <c r="A410" t="s">
        <v>1422</v>
      </c>
    </row>
    <row r="411" spans="1:1">
      <c r="A411" t="s">
        <v>1423</v>
      </c>
    </row>
    <row r="412" spans="1:1">
      <c r="A412" t="s">
        <v>1424</v>
      </c>
    </row>
    <row r="413" spans="1:1">
      <c r="A413" t="s">
        <v>1425</v>
      </c>
    </row>
    <row r="414" spans="1:1">
      <c r="A414" t="s">
        <v>1426</v>
      </c>
    </row>
    <row r="415" spans="1:1">
      <c r="A415" t="s">
        <v>1427</v>
      </c>
    </row>
    <row r="416" spans="1:1">
      <c r="A416" t="s">
        <v>1428</v>
      </c>
    </row>
    <row r="417" spans="1:1">
      <c r="A417" t="s">
        <v>1429</v>
      </c>
    </row>
    <row r="418" spans="1:1">
      <c r="A418" t="s">
        <v>1430</v>
      </c>
    </row>
    <row r="419" spans="1:1">
      <c r="A419" t="s">
        <v>1431</v>
      </c>
    </row>
    <row r="420" spans="1:1">
      <c r="A420" t="s">
        <v>1432</v>
      </c>
    </row>
    <row r="421" spans="1:1">
      <c r="A421" t="s">
        <v>1433</v>
      </c>
    </row>
    <row r="422" spans="1:1">
      <c r="A422" t="s">
        <v>1434</v>
      </c>
    </row>
    <row r="423" spans="1:1">
      <c r="A423" t="s">
        <v>1435</v>
      </c>
    </row>
    <row r="424" spans="1:1">
      <c r="A424" t="s">
        <v>1436</v>
      </c>
    </row>
    <row r="425" spans="1:1">
      <c r="A425" t="s">
        <v>1437</v>
      </c>
    </row>
    <row r="426" spans="1:1">
      <c r="A426" t="s">
        <v>1438</v>
      </c>
    </row>
    <row r="427" spans="1:1">
      <c r="A427" t="s">
        <v>1439</v>
      </c>
    </row>
    <row r="428" spans="1:1">
      <c r="A428" t="s">
        <v>1440</v>
      </c>
    </row>
    <row r="429" spans="1:1">
      <c r="A429" t="s">
        <v>1441</v>
      </c>
    </row>
    <row r="430" spans="1:1">
      <c r="A430" t="s">
        <v>1442</v>
      </c>
    </row>
    <row r="431" spans="1:1">
      <c r="A431" t="s">
        <v>1443</v>
      </c>
    </row>
    <row r="432" spans="1:1">
      <c r="A432" t="s">
        <v>1444</v>
      </c>
    </row>
    <row r="433" spans="1:1">
      <c r="A433" t="s">
        <v>1445</v>
      </c>
    </row>
    <row r="434" spans="1:1">
      <c r="A434" t="s">
        <v>1446</v>
      </c>
    </row>
    <row r="435" spans="1:1">
      <c r="A435" t="s">
        <v>1447</v>
      </c>
    </row>
    <row r="436" spans="1:1">
      <c r="A436" t="s">
        <v>1448</v>
      </c>
    </row>
    <row r="437" spans="1:1">
      <c r="A437" t="s">
        <v>1449</v>
      </c>
    </row>
    <row r="438" spans="1:1">
      <c r="A438" t="s">
        <v>1450</v>
      </c>
    </row>
    <row r="439" spans="1:1">
      <c r="A439" t="s">
        <v>1451</v>
      </c>
    </row>
    <row r="440" spans="1:1">
      <c r="A440" t="s">
        <v>1452</v>
      </c>
    </row>
    <row r="441" spans="1:1">
      <c r="A441" t="s">
        <v>1453</v>
      </c>
    </row>
    <row r="442" spans="1:1">
      <c r="A442" t="s">
        <v>1454</v>
      </c>
    </row>
    <row r="443" spans="1:1">
      <c r="A443" t="s">
        <v>1455</v>
      </c>
    </row>
    <row r="444" spans="1:1">
      <c r="A444" t="s">
        <v>1456</v>
      </c>
    </row>
    <row r="445" spans="1:1">
      <c r="A445" t="s">
        <v>1457</v>
      </c>
    </row>
    <row r="446" spans="1:1">
      <c r="A446" t="s">
        <v>1458</v>
      </c>
    </row>
    <row r="447" spans="1:1">
      <c r="A447" t="s">
        <v>1459</v>
      </c>
    </row>
    <row r="448" spans="1:1">
      <c r="A448" t="s">
        <v>1460</v>
      </c>
    </row>
    <row r="449" spans="1:1">
      <c r="A449" t="s">
        <v>1461</v>
      </c>
    </row>
    <row r="450" spans="1:1">
      <c r="A450" t="s">
        <v>1462</v>
      </c>
    </row>
    <row r="451" spans="1:1">
      <c r="A451" t="s">
        <v>1463</v>
      </c>
    </row>
    <row r="452" spans="1:1">
      <c r="A452" t="s">
        <v>1464</v>
      </c>
    </row>
    <row r="453" spans="1:1">
      <c r="A453" t="s">
        <v>1465</v>
      </c>
    </row>
    <row r="454" spans="1:1">
      <c r="A454" t="s">
        <v>1466</v>
      </c>
    </row>
    <row r="455" spans="1:1">
      <c r="A455" t="s">
        <v>1467</v>
      </c>
    </row>
    <row r="456" spans="1:1">
      <c r="A456" t="s">
        <v>1468</v>
      </c>
    </row>
    <row r="457" spans="1:1">
      <c r="A457" t="s">
        <v>1469</v>
      </c>
    </row>
    <row r="458" spans="1:1">
      <c r="A458" t="s">
        <v>1470</v>
      </c>
    </row>
    <row r="459" spans="1:1">
      <c r="A459" t="s">
        <v>1471</v>
      </c>
    </row>
    <row r="460" spans="1:1">
      <c r="A460" t="s">
        <v>1472</v>
      </c>
    </row>
    <row r="461" spans="1:1">
      <c r="A461" t="s">
        <v>1473</v>
      </c>
    </row>
    <row r="462" spans="1:1">
      <c r="A462" t="s">
        <v>1474</v>
      </c>
    </row>
    <row r="463" spans="1:1">
      <c r="A463" t="s">
        <v>1475</v>
      </c>
    </row>
    <row r="464" spans="1:1">
      <c r="A464" t="s">
        <v>1476</v>
      </c>
    </row>
    <row r="465" spans="1:1">
      <c r="A465" t="s">
        <v>1477</v>
      </c>
    </row>
    <row r="466" spans="1:1">
      <c r="A466" t="s">
        <v>1478</v>
      </c>
    </row>
    <row r="467" spans="1:1">
      <c r="A467" t="s">
        <v>1479</v>
      </c>
    </row>
    <row r="468" spans="1:1">
      <c r="A468" t="s">
        <v>1480</v>
      </c>
    </row>
    <row r="469" spans="1:1">
      <c r="A469" t="s">
        <v>1481</v>
      </c>
    </row>
    <row r="470" spans="1:1">
      <c r="A470" t="s">
        <v>1482</v>
      </c>
    </row>
    <row r="471" spans="1:1">
      <c r="A471" t="s">
        <v>1483</v>
      </c>
    </row>
    <row r="472" spans="1:1">
      <c r="A472" t="s">
        <v>1484</v>
      </c>
    </row>
    <row r="473" spans="1:1">
      <c r="A473" t="s">
        <v>1485</v>
      </c>
    </row>
    <row r="474" spans="1:1">
      <c r="A474" t="s">
        <v>1486</v>
      </c>
    </row>
    <row r="475" spans="1:1">
      <c r="A475" t="s">
        <v>1487</v>
      </c>
    </row>
    <row r="476" spans="1:1">
      <c r="A476" t="s">
        <v>1488</v>
      </c>
    </row>
    <row r="477" spans="1:1">
      <c r="A477" t="s">
        <v>1489</v>
      </c>
    </row>
    <row r="478" spans="1:1">
      <c r="A478" t="s">
        <v>1490</v>
      </c>
    </row>
    <row r="479" spans="1:1">
      <c r="A479" t="s">
        <v>1491</v>
      </c>
    </row>
    <row r="480" spans="1:1">
      <c r="A480" t="s">
        <v>1492</v>
      </c>
    </row>
    <row r="481" spans="1:1">
      <c r="A481" t="s">
        <v>1493</v>
      </c>
    </row>
    <row r="482" spans="1:1">
      <c r="A482" t="s">
        <v>1494</v>
      </c>
    </row>
    <row r="483" spans="1:1">
      <c r="A483" t="s">
        <v>1495</v>
      </c>
    </row>
    <row r="484" spans="1:1">
      <c r="A484" t="s">
        <v>1496</v>
      </c>
    </row>
    <row r="485" spans="1:1">
      <c r="A485" t="s">
        <v>1497</v>
      </c>
    </row>
    <row r="486" spans="1:1">
      <c r="A486" t="s">
        <v>1498</v>
      </c>
    </row>
    <row r="487" spans="1:1">
      <c r="A487" t="s">
        <v>1499</v>
      </c>
    </row>
    <row r="488" spans="1:1">
      <c r="A488" t="s">
        <v>1500</v>
      </c>
    </row>
    <row r="489" spans="1:1">
      <c r="A489" t="s">
        <v>1501</v>
      </c>
    </row>
    <row r="490" spans="1:1">
      <c r="A490" t="s">
        <v>1502</v>
      </c>
    </row>
    <row r="491" spans="1:1">
      <c r="A491" t="s">
        <v>1503</v>
      </c>
    </row>
    <row r="492" spans="1:1">
      <c r="A492" t="s">
        <v>1504</v>
      </c>
    </row>
    <row r="493" spans="1:1">
      <c r="A493" t="s">
        <v>1505</v>
      </c>
    </row>
    <row r="494" spans="1:1">
      <c r="A494" t="s">
        <v>1506</v>
      </c>
    </row>
    <row r="495" spans="1:1">
      <c r="A495" t="s">
        <v>1507</v>
      </c>
    </row>
    <row r="496" spans="1:1">
      <c r="A496" t="s">
        <v>1508</v>
      </c>
    </row>
    <row r="497" spans="1:1">
      <c r="A497" t="s">
        <v>1509</v>
      </c>
    </row>
    <row r="498" spans="1:1">
      <c r="A498" t="s">
        <v>1510</v>
      </c>
    </row>
    <row r="499" spans="1:1">
      <c r="A499" t="s">
        <v>1511</v>
      </c>
    </row>
    <row r="500" spans="1:1">
      <c r="A500" t="s">
        <v>1512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1"/>
  <sheetViews>
    <sheetView workbookViewId="0">
      <selection activeCell="D1" sqref="D1"/>
    </sheetView>
  </sheetViews>
  <sheetFormatPr defaultColWidth="11" defaultRowHeight="15.75"/>
  <sheetData>
    <row r="1" spans="1:500">
      <c r="A1" t="s">
        <v>1514</v>
      </c>
      <c r="B1" t="s">
        <v>1515</v>
      </c>
      <c r="C1" t="s">
        <v>1516</v>
      </c>
      <c r="D1" t="s">
        <v>1517</v>
      </c>
      <c r="E1" t="s">
        <v>1518</v>
      </c>
      <c r="F1" t="s">
        <v>1519</v>
      </c>
      <c r="G1" t="s">
        <v>1520</v>
      </c>
      <c r="H1" t="s">
        <v>1521</v>
      </c>
      <c r="I1" t="s">
        <v>1522</v>
      </c>
      <c r="J1" t="s">
        <v>1523</v>
      </c>
      <c r="K1" t="s">
        <v>1524</v>
      </c>
      <c r="L1" t="s">
        <v>1525</v>
      </c>
      <c r="M1" t="s">
        <v>1526</v>
      </c>
      <c r="N1" t="s">
        <v>1527</v>
      </c>
      <c r="O1" t="s">
        <v>1528</v>
      </c>
      <c r="P1" t="s">
        <v>1529</v>
      </c>
      <c r="Q1" t="s">
        <v>1530</v>
      </c>
      <c r="R1" t="s">
        <v>1531</v>
      </c>
      <c r="S1" t="s">
        <v>1532</v>
      </c>
      <c r="T1" t="s">
        <v>1533</v>
      </c>
      <c r="U1" t="s">
        <v>1534</v>
      </c>
      <c r="V1" t="s">
        <v>1535</v>
      </c>
      <c r="W1" t="s">
        <v>1536</v>
      </c>
      <c r="X1" t="s">
        <v>1537</v>
      </c>
      <c r="Y1" t="s">
        <v>1538</v>
      </c>
      <c r="Z1" t="s">
        <v>1539</v>
      </c>
      <c r="AA1" t="s">
        <v>1540</v>
      </c>
      <c r="AB1" t="s">
        <v>1541</v>
      </c>
      <c r="AC1" t="s">
        <v>1542</v>
      </c>
      <c r="AD1" t="s">
        <v>1543</v>
      </c>
      <c r="AE1" t="s">
        <v>1544</v>
      </c>
      <c r="AF1" t="s">
        <v>1545</v>
      </c>
      <c r="AG1" t="s">
        <v>1546</v>
      </c>
      <c r="AH1" t="s">
        <v>1547</v>
      </c>
      <c r="AI1" t="s">
        <v>1548</v>
      </c>
      <c r="AJ1" t="s">
        <v>1549</v>
      </c>
      <c r="AK1" t="s">
        <v>1550</v>
      </c>
      <c r="AL1" t="s">
        <v>1551</v>
      </c>
      <c r="AM1" t="s">
        <v>1552</v>
      </c>
      <c r="AN1" t="s">
        <v>1553</v>
      </c>
      <c r="AO1" t="s">
        <v>1554</v>
      </c>
      <c r="AP1" t="s">
        <v>1555</v>
      </c>
      <c r="AQ1" t="s">
        <v>1556</v>
      </c>
      <c r="AR1" t="s">
        <v>1557</v>
      </c>
      <c r="AS1" t="s">
        <v>1558</v>
      </c>
      <c r="AT1" t="s">
        <v>1559</v>
      </c>
      <c r="AU1" t="s">
        <v>1560</v>
      </c>
      <c r="AV1" t="s">
        <v>1561</v>
      </c>
      <c r="AW1" t="s">
        <v>1562</v>
      </c>
      <c r="AX1" t="s">
        <v>1563</v>
      </c>
      <c r="AY1" t="s">
        <v>1564</v>
      </c>
      <c r="AZ1" t="s">
        <v>1565</v>
      </c>
      <c r="BA1" t="s">
        <v>1566</v>
      </c>
      <c r="BB1" t="s">
        <v>1567</v>
      </c>
      <c r="BC1" t="s">
        <v>1568</v>
      </c>
      <c r="BD1" t="s">
        <v>1569</v>
      </c>
      <c r="BE1" t="s">
        <v>1570</v>
      </c>
      <c r="BF1" t="s">
        <v>1571</v>
      </c>
      <c r="BG1" t="s">
        <v>1572</v>
      </c>
      <c r="BH1" t="s">
        <v>1573</v>
      </c>
      <c r="BI1" t="s">
        <v>1574</v>
      </c>
      <c r="BJ1" t="s">
        <v>1575</v>
      </c>
      <c r="BK1" t="s">
        <v>1576</v>
      </c>
      <c r="BL1" t="s">
        <v>1577</v>
      </c>
      <c r="BM1" t="s">
        <v>1578</v>
      </c>
      <c r="BN1" t="s">
        <v>1579</v>
      </c>
      <c r="BO1" t="s">
        <v>1580</v>
      </c>
      <c r="BP1" t="s">
        <v>1581</v>
      </c>
      <c r="BQ1" t="s">
        <v>1582</v>
      </c>
      <c r="BR1" t="s">
        <v>1583</v>
      </c>
      <c r="BS1" t="s">
        <v>1584</v>
      </c>
      <c r="BT1" t="s">
        <v>1585</v>
      </c>
      <c r="BU1" t="s">
        <v>1586</v>
      </c>
      <c r="BV1" t="s">
        <v>1587</v>
      </c>
      <c r="BW1" t="s">
        <v>1588</v>
      </c>
      <c r="BX1" t="s">
        <v>1589</v>
      </c>
      <c r="BY1" t="s">
        <v>1590</v>
      </c>
      <c r="BZ1" t="s">
        <v>1591</v>
      </c>
      <c r="CA1" t="s">
        <v>1592</v>
      </c>
      <c r="CB1" t="s">
        <v>1593</v>
      </c>
      <c r="CC1" t="s">
        <v>1594</v>
      </c>
      <c r="CD1" t="s">
        <v>1595</v>
      </c>
      <c r="CE1" t="s">
        <v>1596</v>
      </c>
      <c r="CF1" t="s">
        <v>1597</v>
      </c>
      <c r="CG1" t="s">
        <v>1598</v>
      </c>
      <c r="CH1" t="s">
        <v>1599</v>
      </c>
      <c r="CI1" t="s">
        <v>1600</v>
      </c>
      <c r="CJ1" t="s">
        <v>1601</v>
      </c>
      <c r="CK1" t="s">
        <v>1602</v>
      </c>
      <c r="CL1" t="s">
        <v>1603</v>
      </c>
      <c r="CM1" t="s">
        <v>1604</v>
      </c>
      <c r="CN1" t="s">
        <v>1605</v>
      </c>
      <c r="CO1" t="s">
        <v>1606</v>
      </c>
      <c r="CP1" t="s">
        <v>1607</v>
      </c>
      <c r="CQ1" t="s">
        <v>1608</v>
      </c>
      <c r="CR1" t="s">
        <v>1609</v>
      </c>
      <c r="CS1" t="s">
        <v>1610</v>
      </c>
      <c r="CT1" t="s">
        <v>1611</v>
      </c>
      <c r="CU1" t="s">
        <v>1612</v>
      </c>
      <c r="CV1" t="s">
        <v>1613</v>
      </c>
      <c r="CW1" t="s">
        <v>1614</v>
      </c>
      <c r="CX1" t="s">
        <v>1615</v>
      </c>
      <c r="CY1" t="s">
        <v>1616</v>
      </c>
      <c r="CZ1" t="s">
        <v>1617</v>
      </c>
      <c r="DA1" t="s">
        <v>1618</v>
      </c>
      <c r="DB1" t="s">
        <v>1619</v>
      </c>
      <c r="DC1" t="s">
        <v>1620</v>
      </c>
      <c r="DD1" t="s">
        <v>1621</v>
      </c>
      <c r="DE1" t="s">
        <v>1622</v>
      </c>
      <c r="DF1" t="s">
        <v>1623</v>
      </c>
      <c r="DG1" t="s">
        <v>1624</v>
      </c>
      <c r="DH1" t="s">
        <v>1625</v>
      </c>
      <c r="DI1" t="s">
        <v>1626</v>
      </c>
      <c r="DJ1" t="s">
        <v>1627</v>
      </c>
      <c r="DK1" t="s">
        <v>1628</v>
      </c>
      <c r="DL1" t="s">
        <v>1629</v>
      </c>
      <c r="DM1" t="s">
        <v>1630</v>
      </c>
      <c r="DN1" t="s">
        <v>1631</v>
      </c>
      <c r="DO1" t="s">
        <v>1632</v>
      </c>
      <c r="DP1" t="s">
        <v>1633</v>
      </c>
      <c r="DQ1" t="s">
        <v>1634</v>
      </c>
      <c r="DR1" t="s">
        <v>1635</v>
      </c>
      <c r="DS1" t="s">
        <v>1636</v>
      </c>
      <c r="DT1" t="s">
        <v>1637</v>
      </c>
      <c r="DU1" t="s">
        <v>1638</v>
      </c>
      <c r="DV1" t="s">
        <v>1639</v>
      </c>
      <c r="DW1" t="s">
        <v>1640</v>
      </c>
      <c r="DX1" t="s">
        <v>1641</v>
      </c>
      <c r="DY1" t="s">
        <v>1642</v>
      </c>
      <c r="DZ1" t="s">
        <v>1643</v>
      </c>
      <c r="EA1" t="s">
        <v>1644</v>
      </c>
      <c r="EB1" t="s">
        <v>1645</v>
      </c>
      <c r="EC1" t="s">
        <v>1646</v>
      </c>
      <c r="ED1" t="s">
        <v>1647</v>
      </c>
      <c r="EE1" t="s">
        <v>1648</v>
      </c>
      <c r="EF1" t="s">
        <v>1649</v>
      </c>
      <c r="EG1" t="s">
        <v>1650</v>
      </c>
      <c r="EH1" t="s">
        <v>1651</v>
      </c>
      <c r="EI1" t="s">
        <v>1652</v>
      </c>
      <c r="EJ1" t="s">
        <v>1653</v>
      </c>
      <c r="EK1" t="s">
        <v>1654</v>
      </c>
      <c r="EL1" t="s">
        <v>1655</v>
      </c>
      <c r="EM1" t="s">
        <v>1656</v>
      </c>
      <c r="EN1" t="s">
        <v>1657</v>
      </c>
      <c r="EO1" t="s">
        <v>1658</v>
      </c>
      <c r="EP1" t="s">
        <v>1659</v>
      </c>
      <c r="EQ1" t="s">
        <v>1660</v>
      </c>
      <c r="ER1" t="s">
        <v>1661</v>
      </c>
      <c r="ES1" t="s">
        <v>1662</v>
      </c>
      <c r="ET1" t="s">
        <v>1663</v>
      </c>
      <c r="EU1" t="s">
        <v>1664</v>
      </c>
      <c r="EV1" t="s">
        <v>1665</v>
      </c>
      <c r="EW1" t="s">
        <v>1666</v>
      </c>
      <c r="EX1" t="s">
        <v>1667</v>
      </c>
      <c r="EY1" t="s">
        <v>1668</v>
      </c>
      <c r="EZ1" t="s">
        <v>1669</v>
      </c>
      <c r="FA1" t="s">
        <v>1670</v>
      </c>
      <c r="FB1" t="s">
        <v>1671</v>
      </c>
      <c r="FC1" t="s">
        <v>1672</v>
      </c>
      <c r="FD1" t="s">
        <v>1673</v>
      </c>
      <c r="FE1" t="s">
        <v>1674</v>
      </c>
      <c r="FF1" t="s">
        <v>1675</v>
      </c>
      <c r="FG1" t="s">
        <v>1676</v>
      </c>
      <c r="FH1" t="s">
        <v>1677</v>
      </c>
      <c r="FI1" t="s">
        <v>1678</v>
      </c>
      <c r="FJ1" t="s">
        <v>1679</v>
      </c>
      <c r="FK1" t="s">
        <v>1680</v>
      </c>
      <c r="FL1" t="s">
        <v>1681</v>
      </c>
      <c r="FM1" t="s">
        <v>1682</v>
      </c>
      <c r="FN1" t="s">
        <v>1683</v>
      </c>
      <c r="FO1" t="s">
        <v>1684</v>
      </c>
      <c r="FP1" t="s">
        <v>1685</v>
      </c>
      <c r="FQ1" t="s">
        <v>1686</v>
      </c>
      <c r="FR1" t="s">
        <v>1687</v>
      </c>
      <c r="FS1" t="s">
        <v>1688</v>
      </c>
      <c r="FT1" t="s">
        <v>1689</v>
      </c>
      <c r="FU1" t="s">
        <v>1690</v>
      </c>
      <c r="FV1" t="s">
        <v>1691</v>
      </c>
      <c r="FW1" t="s">
        <v>1692</v>
      </c>
      <c r="FX1" t="s">
        <v>1693</v>
      </c>
      <c r="FY1" t="s">
        <v>1694</v>
      </c>
      <c r="FZ1" t="s">
        <v>1695</v>
      </c>
      <c r="GA1" t="s">
        <v>1696</v>
      </c>
      <c r="GB1" t="s">
        <v>1697</v>
      </c>
      <c r="GC1" t="s">
        <v>1698</v>
      </c>
      <c r="GD1" t="s">
        <v>1699</v>
      </c>
      <c r="GE1" t="s">
        <v>1700</v>
      </c>
      <c r="GF1" t="s">
        <v>1701</v>
      </c>
      <c r="GG1" t="s">
        <v>1702</v>
      </c>
      <c r="GH1" t="s">
        <v>1703</v>
      </c>
      <c r="GI1" t="s">
        <v>1704</v>
      </c>
      <c r="GJ1" t="s">
        <v>1705</v>
      </c>
      <c r="GK1" t="s">
        <v>1706</v>
      </c>
      <c r="GL1" t="s">
        <v>1707</v>
      </c>
      <c r="GM1" t="s">
        <v>1708</v>
      </c>
      <c r="GN1" t="s">
        <v>1709</v>
      </c>
      <c r="GO1" t="s">
        <v>1710</v>
      </c>
      <c r="GP1" t="s">
        <v>1711</v>
      </c>
      <c r="GQ1" t="s">
        <v>1712</v>
      </c>
      <c r="GR1" t="s">
        <v>1713</v>
      </c>
      <c r="GS1" t="s">
        <v>1714</v>
      </c>
      <c r="GT1" t="s">
        <v>1715</v>
      </c>
      <c r="GU1" t="s">
        <v>1716</v>
      </c>
      <c r="GV1" t="s">
        <v>1717</v>
      </c>
      <c r="GW1" t="s">
        <v>1718</v>
      </c>
      <c r="GX1" t="s">
        <v>1719</v>
      </c>
      <c r="GY1" t="s">
        <v>1720</v>
      </c>
      <c r="GZ1" t="s">
        <v>1721</v>
      </c>
      <c r="HA1" t="s">
        <v>1722</v>
      </c>
      <c r="HB1" t="s">
        <v>1723</v>
      </c>
      <c r="HC1" t="s">
        <v>1724</v>
      </c>
      <c r="HD1" t="s">
        <v>1725</v>
      </c>
      <c r="HE1" t="s">
        <v>1726</v>
      </c>
      <c r="HF1" t="s">
        <v>1727</v>
      </c>
      <c r="HG1" t="s">
        <v>1728</v>
      </c>
      <c r="HH1" t="s">
        <v>1729</v>
      </c>
      <c r="HI1" t="s">
        <v>1730</v>
      </c>
      <c r="HJ1" t="s">
        <v>1731</v>
      </c>
      <c r="HK1" t="s">
        <v>1732</v>
      </c>
      <c r="HL1" t="s">
        <v>1733</v>
      </c>
      <c r="HM1" t="s">
        <v>1734</v>
      </c>
      <c r="HN1" t="s">
        <v>1735</v>
      </c>
      <c r="HO1" t="s">
        <v>1736</v>
      </c>
      <c r="HP1" t="s">
        <v>1737</v>
      </c>
      <c r="HQ1" t="s">
        <v>1738</v>
      </c>
      <c r="HR1" t="s">
        <v>1739</v>
      </c>
      <c r="HS1" t="s">
        <v>1740</v>
      </c>
      <c r="HT1" t="s">
        <v>1741</v>
      </c>
      <c r="HU1" t="s">
        <v>1742</v>
      </c>
      <c r="HV1" t="s">
        <v>1743</v>
      </c>
      <c r="HW1" t="s">
        <v>1744</v>
      </c>
      <c r="HX1" t="s">
        <v>1745</v>
      </c>
      <c r="HY1" t="s">
        <v>1746</v>
      </c>
      <c r="HZ1" t="s">
        <v>1747</v>
      </c>
      <c r="IA1" t="s">
        <v>1748</v>
      </c>
      <c r="IB1" t="s">
        <v>1749</v>
      </c>
      <c r="IC1" t="s">
        <v>1750</v>
      </c>
      <c r="ID1" t="s">
        <v>1751</v>
      </c>
      <c r="IE1" t="s">
        <v>1752</v>
      </c>
      <c r="IF1" t="s">
        <v>1753</v>
      </c>
      <c r="IG1" t="s">
        <v>1754</v>
      </c>
      <c r="IH1" t="s">
        <v>1755</v>
      </c>
      <c r="II1" t="s">
        <v>1756</v>
      </c>
      <c r="IJ1" t="s">
        <v>1757</v>
      </c>
      <c r="IK1" t="s">
        <v>1758</v>
      </c>
      <c r="IL1" t="s">
        <v>1759</v>
      </c>
      <c r="IM1" t="s">
        <v>1760</v>
      </c>
      <c r="IN1" t="s">
        <v>1761</v>
      </c>
      <c r="IO1" t="s">
        <v>1762</v>
      </c>
      <c r="IP1" t="s">
        <v>1763</v>
      </c>
      <c r="IQ1" t="s">
        <v>1764</v>
      </c>
      <c r="IR1" t="s">
        <v>1765</v>
      </c>
      <c r="IS1" t="s">
        <v>1766</v>
      </c>
      <c r="IT1" t="s">
        <v>1767</v>
      </c>
      <c r="IU1" t="s">
        <v>1768</v>
      </c>
      <c r="IV1" t="s">
        <v>1769</v>
      </c>
      <c r="IW1" t="s">
        <v>1770</v>
      </c>
      <c r="IX1" t="s">
        <v>1771</v>
      </c>
      <c r="IY1" t="s">
        <v>1772</v>
      </c>
      <c r="IZ1" t="s">
        <v>1773</v>
      </c>
      <c r="JA1" t="s">
        <v>1774</v>
      </c>
      <c r="JB1" t="s">
        <v>1775</v>
      </c>
      <c r="JC1" t="s">
        <v>1776</v>
      </c>
      <c r="JD1" t="s">
        <v>1777</v>
      </c>
      <c r="JE1" t="s">
        <v>1778</v>
      </c>
      <c r="JF1" t="s">
        <v>1779</v>
      </c>
      <c r="JG1" t="s">
        <v>1780</v>
      </c>
      <c r="JH1" t="s">
        <v>1781</v>
      </c>
      <c r="JI1" t="s">
        <v>1782</v>
      </c>
      <c r="JJ1" t="s">
        <v>1783</v>
      </c>
      <c r="JK1" t="s">
        <v>1784</v>
      </c>
      <c r="JL1" t="s">
        <v>1785</v>
      </c>
      <c r="JM1" t="s">
        <v>1786</v>
      </c>
      <c r="JN1" t="s">
        <v>1787</v>
      </c>
      <c r="JO1" t="s">
        <v>1788</v>
      </c>
      <c r="JP1" t="s">
        <v>1789</v>
      </c>
      <c r="JQ1" t="s">
        <v>1790</v>
      </c>
      <c r="JR1" t="s">
        <v>1791</v>
      </c>
      <c r="JS1" t="s">
        <v>1792</v>
      </c>
      <c r="JT1" t="s">
        <v>1793</v>
      </c>
      <c r="JU1" t="s">
        <v>1794</v>
      </c>
      <c r="JV1" t="s">
        <v>1795</v>
      </c>
      <c r="JW1" t="s">
        <v>1796</v>
      </c>
      <c r="JX1" t="s">
        <v>1797</v>
      </c>
      <c r="JY1" t="s">
        <v>1798</v>
      </c>
      <c r="JZ1" t="s">
        <v>1799</v>
      </c>
      <c r="KA1" t="s">
        <v>1800</v>
      </c>
      <c r="KB1" t="s">
        <v>1801</v>
      </c>
      <c r="KC1" t="s">
        <v>1802</v>
      </c>
      <c r="KD1" t="s">
        <v>1803</v>
      </c>
      <c r="KE1" t="s">
        <v>1804</v>
      </c>
      <c r="KF1" t="s">
        <v>1805</v>
      </c>
      <c r="KG1" t="s">
        <v>1806</v>
      </c>
      <c r="KH1" t="s">
        <v>1807</v>
      </c>
      <c r="KI1" t="s">
        <v>1808</v>
      </c>
      <c r="KJ1" t="s">
        <v>1809</v>
      </c>
      <c r="KK1" t="s">
        <v>1810</v>
      </c>
      <c r="KL1" t="s">
        <v>1811</v>
      </c>
      <c r="KM1" t="s">
        <v>1812</v>
      </c>
      <c r="KN1" t="s">
        <v>1813</v>
      </c>
      <c r="KO1" t="s">
        <v>1814</v>
      </c>
      <c r="KP1" t="s">
        <v>1815</v>
      </c>
      <c r="KQ1" t="s">
        <v>1816</v>
      </c>
      <c r="KR1" t="s">
        <v>1817</v>
      </c>
      <c r="KS1" t="s">
        <v>1818</v>
      </c>
      <c r="KT1" t="s">
        <v>1819</v>
      </c>
      <c r="KU1" t="s">
        <v>1820</v>
      </c>
      <c r="KV1" t="s">
        <v>1821</v>
      </c>
      <c r="KW1" t="s">
        <v>1822</v>
      </c>
      <c r="KX1" t="s">
        <v>1823</v>
      </c>
      <c r="KY1" t="s">
        <v>1824</v>
      </c>
      <c r="KZ1" t="s">
        <v>1825</v>
      </c>
      <c r="LA1" t="s">
        <v>1826</v>
      </c>
      <c r="LB1" t="s">
        <v>1827</v>
      </c>
      <c r="LC1" t="s">
        <v>1828</v>
      </c>
      <c r="LD1" t="s">
        <v>1829</v>
      </c>
      <c r="LE1" t="s">
        <v>1830</v>
      </c>
      <c r="LF1" t="s">
        <v>1831</v>
      </c>
      <c r="LG1" t="s">
        <v>1832</v>
      </c>
      <c r="LH1" t="s">
        <v>1833</v>
      </c>
      <c r="LI1" t="s">
        <v>1834</v>
      </c>
      <c r="LJ1" t="s">
        <v>1835</v>
      </c>
      <c r="LK1" t="s">
        <v>1836</v>
      </c>
      <c r="LL1" t="s">
        <v>1837</v>
      </c>
      <c r="LM1" t="s">
        <v>1838</v>
      </c>
      <c r="LN1" t="s">
        <v>1839</v>
      </c>
      <c r="LO1" t="s">
        <v>1840</v>
      </c>
      <c r="LP1" t="s">
        <v>1841</v>
      </c>
      <c r="LQ1" t="s">
        <v>1842</v>
      </c>
      <c r="LR1" t="s">
        <v>1843</v>
      </c>
      <c r="LS1" t="s">
        <v>1844</v>
      </c>
      <c r="LT1" t="s">
        <v>1845</v>
      </c>
      <c r="LU1" t="s">
        <v>1846</v>
      </c>
      <c r="LV1" t="s">
        <v>1847</v>
      </c>
      <c r="LW1" t="s">
        <v>1848</v>
      </c>
      <c r="LX1" t="s">
        <v>1849</v>
      </c>
      <c r="LY1" t="s">
        <v>1850</v>
      </c>
      <c r="LZ1" t="s">
        <v>1851</v>
      </c>
      <c r="MA1" t="s">
        <v>1852</v>
      </c>
      <c r="MB1" t="s">
        <v>1853</v>
      </c>
      <c r="MC1" t="s">
        <v>1854</v>
      </c>
      <c r="MD1" t="s">
        <v>1855</v>
      </c>
      <c r="ME1" t="s">
        <v>1856</v>
      </c>
      <c r="MF1" t="s">
        <v>1857</v>
      </c>
      <c r="MG1" t="s">
        <v>1858</v>
      </c>
      <c r="MH1" t="s">
        <v>1859</v>
      </c>
      <c r="MI1" t="s">
        <v>1860</v>
      </c>
      <c r="MJ1" t="s">
        <v>1861</v>
      </c>
      <c r="MK1" t="s">
        <v>1862</v>
      </c>
      <c r="ML1" t="s">
        <v>1863</v>
      </c>
      <c r="MM1" t="s">
        <v>1864</v>
      </c>
      <c r="MN1" t="s">
        <v>1865</v>
      </c>
      <c r="MO1" t="s">
        <v>1866</v>
      </c>
      <c r="MP1" t="s">
        <v>1867</v>
      </c>
      <c r="MQ1" t="s">
        <v>1868</v>
      </c>
      <c r="MR1" t="s">
        <v>1869</v>
      </c>
      <c r="MS1" t="s">
        <v>1870</v>
      </c>
      <c r="MT1" t="s">
        <v>1871</v>
      </c>
      <c r="MU1" t="s">
        <v>1872</v>
      </c>
      <c r="MV1" t="s">
        <v>1873</v>
      </c>
      <c r="MW1" t="s">
        <v>1874</v>
      </c>
      <c r="MX1" t="s">
        <v>1875</v>
      </c>
      <c r="MY1" t="s">
        <v>1876</v>
      </c>
      <c r="MZ1" t="s">
        <v>1877</v>
      </c>
      <c r="NA1" t="s">
        <v>1878</v>
      </c>
      <c r="NB1" t="s">
        <v>1879</v>
      </c>
      <c r="NC1" t="s">
        <v>1880</v>
      </c>
      <c r="ND1" t="s">
        <v>1881</v>
      </c>
      <c r="NE1" t="s">
        <v>1882</v>
      </c>
      <c r="NF1" t="s">
        <v>1883</v>
      </c>
      <c r="NG1" t="s">
        <v>1884</v>
      </c>
      <c r="NH1" t="s">
        <v>1885</v>
      </c>
      <c r="NI1" t="s">
        <v>1886</v>
      </c>
      <c r="NJ1" t="s">
        <v>1887</v>
      </c>
      <c r="NK1" t="s">
        <v>1888</v>
      </c>
      <c r="NL1" t="s">
        <v>1889</v>
      </c>
      <c r="NM1" t="s">
        <v>1890</v>
      </c>
      <c r="NN1" t="s">
        <v>1891</v>
      </c>
      <c r="NO1" t="s">
        <v>1892</v>
      </c>
      <c r="NP1" t="s">
        <v>1893</v>
      </c>
      <c r="NQ1" t="s">
        <v>1894</v>
      </c>
      <c r="NR1" t="s">
        <v>1895</v>
      </c>
      <c r="NS1" t="s">
        <v>1896</v>
      </c>
      <c r="NT1" t="s">
        <v>1897</v>
      </c>
      <c r="NU1" t="s">
        <v>1898</v>
      </c>
      <c r="NV1" t="s">
        <v>1899</v>
      </c>
      <c r="NW1" t="s">
        <v>1900</v>
      </c>
      <c r="NX1" t="s">
        <v>1901</v>
      </c>
      <c r="NY1" t="s">
        <v>1902</v>
      </c>
      <c r="NZ1" t="s">
        <v>1903</v>
      </c>
      <c r="OA1" t="s">
        <v>1904</v>
      </c>
      <c r="OB1" t="s">
        <v>1905</v>
      </c>
      <c r="OC1" t="s">
        <v>1906</v>
      </c>
      <c r="OD1" t="s">
        <v>1907</v>
      </c>
      <c r="OE1" t="s">
        <v>1908</v>
      </c>
      <c r="OF1" t="s">
        <v>1909</v>
      </c>
      <c r="OG1" t="s">
        <v>1910</v>
      </c>
      <c r="OH1" t="s">
        <v>1911</v>
      </c>
      <c r="OI1" t="s">
        <v>1912</v>
      </c>
      <c r="OJ1" t="s">
        <v>1913</v>
      </c>
      <c r="OK1" t="s">
        <v>1914</v>
      </c>
      <c r="OL1" t="s">
        <v>1915</v>
      </c>
      <c r="OM1" t="s">
        <v>1916</v>
      </c>
      <c r="ON1" t="s">
        <v>1917</v>
      </c>
      <c r="OO1" t="s">
        <v>1918</v>
      </c>
      <c r="OP1" t="s">
        <v>1919</v>
      </c>
      <c r="OQ1" t="s">
        <v>1920</v>
      </c>
      <c r="OR1" t="s">
        <v>1921</v>
      </c>
      <c r="OS1" t="s">
        <v>1922</v>
      </c>
      <c r="OT1" t="s">
        <v>1923</v>
      </c>
      <c r="OU1" t="s">
        <v>1924</v>
      </c>
      <c r="OV1" t="s">
        <v>1925</v>
      </c>
      <c r="OW1" t="s">
        <v>1926</v>
      </c>
      <c r="OX1" t="s">
        <v>1927</v>
      </c>
      <c r="OY1" t="s">
        <v>1928</v>
      </c>
      <c r="OZ1" t="s">
        <v>1929</v>
      </c>
      <c r="PA1" t="s">
        <v>1930</v>
      </c>
      <c r="PB1" t="s">
        <v>1931</v>
      </c>
      <c r="PC1" t="s">
        <v>1932</v>
      </c>
      <c r="PD1" t="s">
        <v>1933</v>
      </c>
      <c r="PE1" t="s">
        <v>1934</v>
      </c>
      <c r="PF1" t="s">
        <v>1935</v>
      </c>
      <c r="PG1" t="s">
        <v>1936</v>
      </c>
      <c r="PH1" t="s">
        <v>1937</v>
      </c>
      <c r="PI1" t="s">
        <v>1938</v>
      </c>
      <c r="PJ1" t="s">
        <v>1939</v>
      </c>
      <c r="PK1" t="s">
        <v>1940</v>
      </c>
      <c r="PL1" t="s">
        <v>1941</v>
      </c>
      <c r="PM1" t="s">
        <v>1942</v>
      </c>
      <c r="PN1" t="s">
        <v>1943</v>
      </c>
      <c r="PO1" t="s">
        <v>1944</v>
      </c>
      <c r="PP1" t="s">
        <v>1945</v>
      </c>
      <c r="PQ1" t="s">
        <v>1946</v>
      </c>
      <c r="PR1" t="s">
        <v>1947</v>
      </c>
      <c r="PS1" t="s">
        <v>1948</v>
      </c>
      <c r="PT1" t="s">
        <v>1949</v>
      </c>
      <c r="PU1" t="s">
        <v>1950</v>
      </c>
      <c r="PV1" t="s">
        <v>1951</v>
      </c>
      <c r="PW1" t="s">
        <v>1952</v>
      </c>
      <c r="PX1" t="s">
        <v>1953</v>
      </c>
      <c r="PY1" t="s">
        <v>1954</v>
      </c>
      <c r="PZ1" t="s">
        <v>1955</v>
      </c>
      <c r="QA1" t="s">
        <v>1956</v>
      </c>
      <c r="QB1" t="s">
        <v>1957</v>
      </c>
      <c r="QC1" t="s">
        <v>1958</v>
      </c>
      <c r="QD1" t="s">
        <v>1959</v>
      </c>
      <c r="QE1" t="s">
        <v>1960</v>
      </c>
      <c r="QF1" t="s">
        <v>1961</v>
      </c>
      <c r="QG1" t="s">
        <v>1962</v>
      </c>
      <c r="QH1" t="s">
        <v>1963</v>
      </c>
      <c r="QI1" t="s">
        <v>1964</v>
      </c>
      <c r="QJ1" t="s">
        <v>1965</v>
      </c>
      <c r="QK1" t="s">
        <v>1966</v>
      </c>
      <c r="QL1" t="s">
        <v>1967</v>
      </c>
      <c r="QM1" t="s">
        <v>1968</v>
      </c>
      <c r="QN1" t="s">
        <v>1969</v>
      </c>
      <c r="QO1" t="s">
        <v>1970</v>
      </c>
      <c r="QP1" t="s">
        <v>1971</v>
      </c>
      <c r="QQ1" t="s">
        <v>1972</v>
      </c>
      <c r="QR1" t="s">
        <v>1973</v>
      </c>
      <c r="QS1" t="s">
        <v>1974</v>
      </c>
      <c r="QT1" t="s">
        <v>1975</v>
      </c>
      <c r="QU1" t="s">
        <v>1976</v>
      </c>
      <c r="QV1" t="s">
        <v>1977</v>
      </c>
      <c r="QW1" t="s">
        <v>1978</v>
      </c>
      <c r="QX1" t="s">
        <v>1979</v>
      </c>
      <c r="QY1" t="s">
        <v>1980</v>
      </c>
      <c r="QZ1" t="s">
        <v>1981</v>
      </c>
      <c r="RA1" t="s">
        <v>1982</v>
      </c>
      <c r="RB1" t="s">
        <v>1983</v>
      </c>
      <c r="RC1" t="s">
        <v>1984</v>
      </c>
      <c r="RD1" t="s">
        <v>1985</v>
      </c>
      <c r="RE1" t="s">
        <v>1986</v>
      </c>
      <c r="RF1" t="s">
        <v>1987</v>
      </c>
      <c r="RG1" t="s">
        <v>1988</v>
      </c>
      <c r="RH1" t="s">
        <v>1989</v>
      </c>
      <c r="RI1" t="s">
        <v>1990</v>
      </c>
      <c r="RJ1" t="s">
        <v>1991</v>
      </c>
      <c r="RK1" t="s">
        <v>1992</v>
      </c>
      <c r="RL1" t="s">
        <v>1993</v>
      </c>
      <c r="RM1" t="s">
        <v>1994</v>
      </c>
      <c r="RN1" t="s">
        <v>1995</v>
      </c>
      <c r="RO1" t="s">
        <v>1996</v>
      </c>
      <c r="RP1" t="s">
        <v>1997</v>
      </c>
      <c r="RQ1" t="s">
        <v>1998</v>
      </c>
      <c r="RR1" t="s">
        <v>1999</v>
      </c>
      <c r="RS1" t="s">
        <v>2000</v>
      </c>
      <c r="RT1" t="s">
        <v>2001</v>
      </c>
      <c r="RU1" t="s">
        <v>2002</v>
      </c>
      <c r="RV1" t="s">
        <v>2003</v>
      </c>
      <c r="RW1" t="s">
        <v>2004</v>
      </c>
      <c r="RX1" t="s">
        <v>2005</v>
      </c>
      <c r="RY1" t="s">
        <v>2006</v>
      </c>
      <c r="RZ1" t="s">
        <v>2007</v>
      </c>
      <c r="SA1" t="s">
        <v>2008</v>
      </c>
      <c r="SB1" t="s">
        <v>2009</v>
      </c>
      <c r="SC1" t="s">
        <v>2010</v>
      </c>
      <c r="SD1" t="s">
        <v>2011</v>
      </c>
      <c r="SE1" t="s">
        <v>2012</v>
      </c>
      <c r="SF1" t="s">
        <v>2013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466"/>
  <sheetViews>
    <sheetView workbookViewId="0">
      <selection activeCell="F30" sqref="F30"/>
    </sheetView>
  </sheetViews>
  <sheetFormatPr defaultColWidth="11" defaultRowHeight="15.75"/>
  <cols>
    <col min="1" max="1" width="15.625" bestFit="1" customWidth="1"/>
  </cols>
  <sheetData>
    <row r="1" spans="1:1">
      <c r="A1" t="s">
        <v>1012</v>
      </c>
    </row>
    <row r="36" spans="1:1">
      <c r="A36" t="s">
        <v>1014</v>
      </c>
    </row>
    <row r="71" spans="1:1">
      <c r="A71" t="s">
        <v>1015</v>
      </c>
    </row>
    <row r="106" spans="1:1">
      <c r="A106" t="s">
        <v>1016</v>
      </c>
    </row>
    <row r="141" spans="1:1">
      <c r="A141" t="s">
        <v>1017</v>
      </c>
    </row>
    <row r="176" spans="1:1">
      <c r="A176" t="s">
        <v>1018</v>
      </c>
    </row>
    <row r="211" spans="1:1">
      <c r="A211" t="s">
        <v>1019</v>
      </c>
    </row>
    <row r="246" spans="1:1">
      <c r="A246" t="s">
        <v>1020</v>
      </c>
    </row>
    <row r="281" spans="1:1">
      <c r="A281" t="s">
        <v>1021</v>
      </c>
    </row>
    <row r="316" spans="1:1">
      <c r="A316" t="s">
        <v>1022</v>
      </c>
    </row>
    <row r="351" spans="1:1">
      <c r="A351" t="s">
        <v>1023</v>
      </c>
    </row>
    <row r="386" spans="1:1">
      <c r="A386" t="s">
        <v>1024</v>
      </c>
    </row>
    <row r="421" spans="1:1">
      <c r="A421" t="s">
        <v>1025</v>
      </c>
    </row>
    <row r="456" spans="1:1">
      <c r="A456" t="s">
        <v>1026</v>
      </c>
    </row>
    <row r="491" spans="1:1">
      <c r="A491" t="s">
        <v>1027</v>
      </c>
    </row>
    <row r="526" spans="1:1">
      <c r="A526" t="s">
        <v>1028</v>
      </c>
    </row>
    <row r="561" spans="1:1">
      <c r="A561" t="s">
        <v>1029</v>
      </c>
    </row>
    <row r="596" spans="1:1">
      <c r="A596" t="s">
        <v>1030</v>
      </c>
    </row>
    <row r="631" spans="1:1">
      <c r="A631" t="s">
        <v>1031</v>
      </c>
    </row>
    <row r="666" spans="1:1">
      <c r="A666" t="s">
        <v>1032</v>
      </c>
    </row>
    <row r="701" spans="1:1">
      <c r="A701" t="s">
        <v>1033</v>
      </c>
    </row>
    <row r="736" spans="1:1">
      <c r="A736" t="s">
        <v>1034</v>
      </c>
    </row>
    <row r="771" spans="1:1">
      <c r="A771" t="s">
        <v>1035</v>
      </c>
    </row>
    <row r="806" spans="1:1">
      <c r="A806" t="s">
        <v>1036</v>
      </c>
    </row>
    <row r="841" spans="1:1">
      <c r="A841" t="s">
        <v>1037</v>
      </c>
    </row>
    <row r="876" spans="1:1">
      <c r="A876" t="s">
        <v>1038</v>
      </c>
    </row>
    <row r="911" spans="1:1">
      <c r="A911" t="s">
        <v>1039</v>
      </c>
    </row>
    <row r="946" spans="1:1">
      <c r="A946" t="s">
        <v>1040</v>
      </c>
    </row>
    <row r="981" spans="1:1">
      <c r="A981" t="s">
        <v>1041</v>
      </c>
    </row>
    <row r="1016" spans="1:1">
      <c r="A1016" t="s">
        <v>1042</v>
      </c>
    </row>
    <row r="1051" spans="1:1">
      <c r="A1051" t="s">
        <v>1043</v>
      </c>
    </row>
    <row r="1086" spans="1:1">
      <c r="A1086" t="s">
        <v>1044</v>
      </c>
    </row>
    <row r="1121" spans="1:1">
      <c r="A1121" t="s">
        <v>1045</v>
      </c>
    </row>
    <row r="1156" spans="1:1">
      <c r="A1156" t="s">
        <v>1046</v>
      </c>
    </row>
    <row r="1191" spans="1:1">
      <c r="A1191" t="s">
        <v>1047</v>
      </c>
    </row>
    <row r="1226" spans="1:1">
      <c r="A1226" t="s">
        <v>1048</v>
      </c>
    </row>
    <row r="1261" spans="1:1">
      <c r="A1261" t="s">
        <v>1049</v>
      </c>
    </row>
    <row r="1296" spans="1:1">
      <c r="A1296" t="s">
        <v>1050</v>
      </c>
    </row>
    <row r="1331" spans="1:1">
      <c r="A1331" t="s">
        <v>1051</v>
      </c>
    </row>
    <row r="1366" spans="1:1">
      <c r="A1366" t="s">
        <v>1052</v>
      </c>
    </row>
    <row r="1401" spans="1:1">
      <c r="A1401" t="s">
        <v>1053</v>
      </c>
    </row>
    <row r="1436" spans="1:1">
      <c r="A1436" t="s">
        <v>1054</v>
      </c>
    </row>
    <row r="1471" spans="1:1">
      <c r="A1471" t="s">
        <v>1055</v>
      </c>
    </row>
    <row r="1506" spans="1:1">
      <c r="A1506" t="s">
        <v>1056</v>
      </c>
    </row>
    <row r="1541" spans="1:1">
      <c r="A1541" t="s">
        <v>1057</v>
      </c>
    </row>
    <row r="1576" spans="1:1">
      <c r="A1576" t="s">
        <v>1058</v>
      </c>
    </row>
    <row r="1611" spans="1:1">
      <c r="A1611" t="s">
        <v>1059</v>
      </c>
    </row>
    <row r="1646" spans="1:1">
      <c r="A1646" t="s">
        <v>1060</v>
      </c>
    </row>
    <row r="1681" spans="1:1">
      <c r="A1681" t="s">
        <v>1061</v>
      </c>
    </row>
    <row r="1716" spans="1:1">
      <c r="A1716" t="s">
        <v>1062</v>
      </c>
    </row>
    <row r="1751" spans="1:1">
      <c r="A1751" t="s">
        <v>1063</v>
      </c>
    </row>
    <row r="1786" spans="1:1">
      <c r="A1786" t="s">
        <v>1064</v>
      </c>
    </row>
    <row r="1821" spans="1:1">
      <c r="A1821" t="s">
        <v>1065</v>
      </c>
    </row>
    <row r="1856" spans="1:1">
      <c r="A1856" t="s">
        <v>1066</v>
      </c>
    </row>
    <row r="1891" spans="1:1">
      <c r="A1891" t="s">
        <v>1067</v>
      </c>
    </row>
    <row r="1926" spans="1:1">
      <c r="A1926" t="s">
        <v>1068</v>
      </c>
    </row>
    <row r="1961" spans="1:1">
      <c r="A1961" t="s">
        <v>1069</v>
      </c>
    </row>
    <row r="1996" spans="1:1">
      <c r="A1996" t="s">
        <v>1070</v>
      </c>
    </row>
    <row r="2031" spans="1:1">
      <c r="A2031" t="s">
        <v>1071</v>
      </c>
    </row>
    <row r="2066" spans="1:1">
      <c r="A2066" t="s">
        <v>1072</v>
      </c>
    </row>
    <row r="2101" spans="1:1">
      <c r="A2101" t="s">
        <v>1073</v>
      </c>
    </row>
    <row r="2136" spans="1:1">
      <c r="A2136" t="s">
        <v>1074</v>
      </c>
    </row>
    <row r="2171" spans="1:1">
      <c r="A2171" t="s">
        <v>1075</v>
      </c>
    </row>
    <row r="2206" spans="1:1">
      <c r="A2206" t="s">
        <v>1076</v>
      </c>
    </row>
    <row r="2241" spans="1:1">
      <c r="A2241" t="s">
        <v>1077</v>
      </c>
    </row>
    <row r="2276" spans="1:1">
      <c r="A2276" t="s">
        <v>1078</v>
      </c>
    </row>
    <row r="2311" spans="1:1">
      <c r="A2311" t="s">
        <v>1079</v>
      </c>
    </row>
    <row r="2346" spans="1:1">
      <c r="A2346" t="s">
        <v>1080</v>
      </c>
    </row>
    <row r="2381" spans="1:1">
      <c r="A2381" t="s">
        <v>1081</v>
      </c>
    </row>
    <row r="2416" spans="1:1">
      <c r="A2416" t="s">
        <v>1082</v>
      </c>
    </row>
    <row r="2451" spans="1:1">
      <c r="A2451" t="s">
        <v>1083</v>
      </c>
    </row>
    <row r="2486" spans="1:1">
      <c r="A2486" t="s">
        <v>1084</v>
      </c>
    </row>
    <row r="2521" spans="1:1">
      <c r="A2521" t="s">
        <v>1085</v>
      </c>
    </row>
    <row r="2556" spans="1:1">
      <c r="A2556" t="s">
        <v>1086</v>
      </c>
    </row>
    <row r="2591" spans="1:1">
      <c r="A2591" t="s">
        <v>1087</v>
      </c>
    </row>
    <row r="2626" spans="1:1">
      <c r="A2626" t="s">
        <v>1088</v>
      </c>
    </row>
    <row r="2661" spans="1:1">
      <c r="A2661" t="s">
        <v>1089</v>
      </c>
    </row>
    <row r="2696" spans="1:1">
      <c r="A2696" t="s">
        <v>1090</v>
      </c>
    </row>
    <row r="2731" spans="1:1">
      <c r="A2731" t="s">
        <v>1091</v>
      </c>
    </row>
    <row r="2766" spans="1:1">
      <c r="A2766" t="s">
        <v>1092</v>
      </c>
    </row>
    <row r="2801" spans="1:1">
      <c r="A2801" t="s">
        <v>1093</v>
      </c>
    </row>
    <row r="2836" spans="1:1">
      <c r="A2836" t="s">
        <v>1094</v>
      </c>
    </row>
    <row r="2871" spans="1:1">
      <c r="A2871" t="s">
        <v>1095</v>
      </c>
    </row>
    <row r="2906" spans="1:1">
      <c r="A2906" t="s">
        <v>1096</v>
      </c>
    </row>
    <row r="2941" spans="1:1">
      <c r="A2941" t="s">
        <v>1097</v>
      </c>
    </row>
    <row r="2976" spans="1:1">
      <c r="A2976" t="s">
        <v>1098</v>
      </c>
    </row>
    <row r="3011" spans="1:1">
      <c r="A3011" t="s">
        <v>1099</v>
      </c>
    </row>
    <row r="3046" spans="1:1">
      <c r="A3046" t="s">
        <v>1100</v>
      </c>
    </row>
    <row r="3081" spans="1:1">
      <c r="A3081" t="s">
        <v>1101</v>
      </c>
    </row>
    <row r="3116" spans="1:1">
      <c r="A3116" t="s">
        <v>1102</v>
      </c>
    </row>
    <row r="3151" spans="1:1">
      <c r="A3151" t="s">
        <v>1103</v>
      </c>
    </row>
    <row r="3186" spans="1:1">
      <c r="A3186" t="s">
        <v>1104</v>
      </c>
    </row>
    <row r="3221" spans="1:1">
      <c r="A3221" t="s">
        <v>1105</v>
      </c>
    </row>
    <row r="3256" spans="1:1">
      <c r="A3256" t="s">
        <v>1106</v>
      </c>
    </row>
    <row r="3291" spans="1:1">
      <c r="A3291" t="s">
        <v>1107</v>
      </c>
    </row>
    <row r="3326" spans="1:1">
      <c r="A3326" t="s">
        <v>1108</v>
      </c>
    </row>
    <row r="3361" spans="1:1">
      <c r="A3361" t="s">
        <v>1109</v>
      </c>
    </row>
    <row r="3396" spans="1:1">
      <c r="A3396" t="s">
        <v>1110</v>
      </c>
    </row>
    <row r="3431" spans="1:1">
      <c r="A3431" t="s">
        <v>1111</v>
      </c>
    </row>
    <row r="3466" spans="1:1">
      <c r="A3466" t="s">
        <v>1112</v>
      </c>
    </row>
    <row r="3501" spans="1:1">
      <c r="A3501" t="s">
        <v>1113</v>
      </c>
    </row>
    <row r="3536" spans="1:1">
      <c r="A3536" t="s">
        <v>1114</v>
      </c>
    </row>
    <row r="3571" spans="1:1">
      <c r="A3571" t="s">
        <v>1115</v>
      </c>
    </row>
    <row r="3606" spans="1:1">
      <c r="A3606" t="s">
        <v>1116</v>
      </c>
    </row>
    <row r="3641" spans="1:1">
      <c r="A3641" t="s">
        <v>1117</v>
      </c>
    </row>
    <row r="3676" spans="1:1">
      <c r="A3676" t="s">
        <v>1118</v>
      </c>
    </row>
    <row r="3711" spans="1:1">
      <c r="A3711" t="s">
        <v>1119</v>
      </c>
    </row>
    <row r="3746" spans="1:1">
      <c r="A3746" t="s">
        <v>1120</v>
      </c>
    </row>
    <row r="3781" spans="1:1">
      <c r="A3781" t="s">
        <v>1121</v>
      </c>
    </row>
    <row r="3816" spans="1:1">
      <c r="A3816" t="s">
        <v>1122</v>
      </c>
    </row>
    <row r="3851" spans="1:1">
      <c r="A3851" t="s">
        <v>1123</v>
      </c>
    </row>
    <row r="3886" spans="1:1">
      <c r="A3886" t="s">
        <v>1124</v>
      </c>
    </row>
    <row r="3921" spans="1:1">
      <c r="A3921" t="s">
        <v>1125</v>
      </c>
    </row>
    <row r="3956" spans="1:1">
      <c r="A3956" t="s">
        <v>1126</v>
      </c>
    </row>
    <row r="3991" spans="1:1">
      <c r="A3991" t="s">
        <v>1127</v>
      </c>
    </row>
    <row r="4026" spans="1:1">
      <c r="A4026" t="s">
        <v>1128</v>
      </c>
    </row>
    <row r="4061" spans="1:1">
      <c r="A4061" t="s">
        <v>1129</v>
      </c>
    </row>
    <row r="4096" spans="1:1">
      <c r="A4096" t="s">
        <v>1130</v>
      </c>
    </row>
    <row r="4131" spans="1:1">
      <c r="A4131" t="s">
        <v>1131</v>
      </c>
    </row>
    <row r="4166" spans="1:1">
      <c r="A4166" t="s">
        <v>1132</v>
      </c>
    </row>
    <row r="4201" spans="1:1">
      <c r="A4201" t="s">
        <v>1133</v>
      </c>
    </row>
    <row r="4236" spans="1:1">
      <c r="A4236" t="s">
        <v>1134</v>
      </c>
    </row>
    <row r="4271" spans="1:1">
      <c r="A4271" t="s">
        <v>1135</v>
      </c>
    </row>
    <row r="4306" spans="1:1">
      <c r="A4306" t="s">
        <v>1136</v>
      </c>
    </row>
    <row r="4341" spans="1:1">
      <c r="A4341" t="s">
        <v>1137</v>
      </c>
    </row>
    <row r="4376" spans="1:1">
      <c r="A4376" t="s">
        <v>1138</v>
      </c>
    </row>
    <row r="4411" spans="1:1">
      <c r="A4411" t="s">
        <v>1139</v>
      </c>
    </row>
    <row r="4446" spans="1:1">
      <c r="A4446" t="s">
        <v>1140</v>
      </c>
    </row>
    <row r="4481" spans="1:1">
      <c r="A4481" t="s">
        <v>1141</v>
      </c>
    </row>
    <row r="4516" spans="1:1">
      <c r="A4516" t="s">
        <v>1142</v>
      </c>
    </row>
    <row r="4551" spans="1:1">
      <c r="A4551" t="s">
        <v>1143</v>
      </c>
    </row>
    <row r="4586" spans="1:1">
      <c r="A4586" t="s">
        <v>1144</v>
      </c>
    </row>
    <row r="4621" spans="1:1">
      <c r="A4621" t="s">
        <v>1145</v>
      </c>
    </row>
    <row r="4656" spans="1:1">
      <c r="A4656" t="s">
        <v>1146</v>
      </c>
    </row>
    <row r="4691" spans="1:1">
      <c r="A4691" t="s">
        <v>1147</v>
      </c>
    </row>
    <row r="4726" spans="1:1">
      <c r="A4726" t="s">
        <v>1148</v>
      </c>
    </row>
    <row r="4761" spans="1:1">
      <c r="A4761" t="s">
        <v>1149</v>
      </c>
    </row>
    <row r="4796" spans="1:1">
      <c r="A4796" t="s">
        <v>1150</v>
      </c>
    </row>
    <row r="4831" spans="1:1">
      <c r="A4831" t="s">
        <v>1151</v>
      </c>
    </row>
    <row r="4866" spans="1:1">
      <c r="A4866" t="s">
        <v>1152</v>
      </c>
    </row>
    <row r="4901" spans="1:1">
      <c r="A4901" t="s">
        <v>1153</v>
      </c>
    </row>
    <row r="4936" spans="1:1">
      <c r="A4936" t="s">
        <v>1154</v>
      </c>
    </row>
    <row r="4971" spans="1:1">
      <c r="A4971" t="s">
        <v>1155</v>
      </c>
    </row>
    <row r="5006" spans="1:1">
      <c r="A5006" t="s">
        <v>1156</v>
      </c>
    </row>
    <row r="5041" spans="1:1">
      <c r="A5041" t="s">
        <v>1157</v>
      </c>
    </row>
    <row r="5076" spans="1:1">
      <c r="A5076" t="s">
        <v>1158</v>
      </c>
    </row>
    <row r="5111" spans="1:1">
      <c r="A5111" t="s">
        <v>1159</v>
      </c>
    </row>
    <row r="5146" spans="1:1">
      <c r="A5146" t="s">
        <v>1160</v>
      </c>
    </row>
    <row r="5181" spans="1:1">
      <c r="A5181" t="s">
        <v>1161</v>
      </c>
    </row>
    <row r="5216" spans="1:1">
      <c r="A5216" t="s">
        <v>1162</v>
      </c>
    </row>
    <row r="5251" spans="1:1">
      <c r="A5251" t="s">
        <v>1163</v>
      </c>
    </row>
    <row r="5286" spans="1:1">
      <c r="A5286" t="s">
        <v>1164</v>
      </c>
    </row>
    <row r="5321" spans="1:1">
      <c r="A5321" t="s">
        <v>1165</v>
      </c>
    </row>
    <row r="5356" spans="1:1">
      <c r="A5356" t="s">
        <v>1166</v>
      </c>
    </row>
    <row r="5391" spans="1:1">
      <c r="A5391" t="s">
        <v>1167</v>
      </c>
    </row>
    <row r="5426" spans="1:1">
      <c r="A5426" t="s">
        <v>1168</v>
      </c>
    </row>
    <row r="5461" spans="1:1">
      <c r="A5461" t="s">
        <v>1169</v>
      </c>
    </row>
    <row r="5496" spans="1:1">
      <c r="A5496" t="s">
        <v>1170</v>
      </c>
    </row>
    <row r="5531" spans="1:1">
      <c r="A5531" t="s">
        <v>1171</v>
      </c>
    </row>
    <row r="5566" spans="1:1">
      <c r="A5566" t="s">
        <v>1172</v>
      </c>
    </row>
    <row r="5601" spans="1:1">
      <c r="A5601" t="s">
        <v>1173</v>
      </c>
    </row>
    <row r="5636" spans="1:1">
      <c r="A5636" t="s">
        <v>1174</v>
      </c>
    </row>
    <row r="5671" spans="1:1">
      <c r="A5671" t="s">
        <v>1175</v>
      </c>
    </row>
    <row r="5706" spans="1:1">
      <c r="A5706" t="s">
        <v>1176</v>
      </c>
    </row>
    <row r="5741" spans="1:1">
      <c r="A5741" t="s">
        <v>1177</v>
      </c>
    </row>
    <row r="5776" spans="1:1">
      <c r="A5776" t="s">
        <v>1178</v>
      </c>
    </row>
    <row r="5811" spans="1:1">
      <c r="A5811" t="s">
        <v>1179</v>
      </c>
    </row>
    <row r="5846" spans="1:1">
      <c r="A5846" t="s">
        <v>1180</v>
      </c>
    </row>
    <row r="5881" spans="1:1">
      <c r="A5881" t="s">
        <v>1181</v>
      </c>
    </row>
    <row r="5916" spans="1:1">
      <c r="A5916" t="s">
        <v>1182</v>
      </c>
    </row>
    <row r="5951" spans="1:1">
      <c r="A5951" t="s">
        <v>1183</v>
      </c>
    </row>
    <row r="5986" spans="1:1">
      <c r="A5986" t="s">
        <v>1184</v>
      </c>
    </row>
    <row r="6021" spans="1:1">
      <c r="A6021" t="s">
        <v>1185</v>
      </c>
    </row>
    <row r="6056" spans="1:1">
      <c r="A6056" t="s">
        <v>1186</v>
      </c>
    </row>
    <row r="6091" spans="1:1">
      <c r="A6091" t="s">
        <v>1187</v>
      </c>
    </row>
    <row r="6126" spans="1:1">
      <c r="A6126" t="s">
        <v>1188</v>
      </c>
    </row>
    <row r="6161" spans="1:1">
      <c r="A6161" t="s">
        <v>1189</v>
      </c>
    </row>
    <row r="6196" spans="1:1">
      <c r="A6196" t="s">
        <v>1190</v>
      </c>
    </row>
    <row r="6231" spans="1:1">
      <c r="A6231" t="s">
        <v>1191</v>
      </c>
    </row>
    <row r="6266" spans="1:1">
      <c r="A6266" t="s">
        <v>1192</v>
      </c>
    </row>
    <row r="6301" spans="1:1">
      <c r="A6301" t="s">
        <v>1193</v>
      </c>
    </row>
    <row r="6336" spans="1:1">
      <c r="A6336" t="s">
        <v>1194</v>
      </c>
    </row>
    <row r="6371" spans="1:1">
      <c r="A6371" t="s">
        <v>1195</v>
      </c>
    </row>
    <row r="6406" spans="1:1">
      <c r="A6406" t="s">
        <v>1196</v>
      </c>
    </row>
    <row r="6441" spans="1:1">
      <c r="A6441" t="s">
        <v>1197</v>
      </c>
    </row>
    <row r="6476" spans="1:1">
      <c r="A6476" t="s">
        <v>1198</v>
      </c>
    </row>
    <row r="6511" spans="1:1">
      <c r="A6511" t="s">
        <v>1199</v>
      </c>
    </row>
    <row r="6546" spans="1:1">
      <c r="A6546" t="s">
        <v>1200</v>
      </c>
    </row>
    <row r="6581" spans="1:1">
      <c r="A6581" t="s">
        <v>1201</v>
      </c>
    </row>
    <row r="6616" spans="1:1">
      <c r="A6616" t="s">
        <v>1202</v>
      </c>
    </row>
    <row r="6651" spans="1:1">
      <c r="A6651" t="s">
        <v>1203</v>
      </c>
    </row>
    <row r="6686" spans="1:1">
      <c r="A6686" t="s">
        <v>1204</v>
      </c>
    </row>
    <row r="6721" spans="1:1">
      <c r="A6721" t="s">
        <v>1205</v>
      </c>
    </row>
    <row r="6756" spans="1:1">
      <c r="A6756" t="s">
        <v>1206</v>
      </c>
    </row>
    <row r="6791" spans="1:1">
      <c r="A6791" t="s">
        <v>1207</v>
      </c>
    </row>
    <row r="6826" spans="1:1">
      <c r="A6826" t="s">
        <v>1208</v>
      </c>
    </row>
    <row r="6861" spans="1:1">
      <c r="A6861" t="s">
        <v>1209</v>
      </c>
    </row>
    <row r="6896" spans="1:1">
      <c r="A6896" t="s">
        <v>1210</v>
      </c>
    </row>
    <row r="6931" spans="1:1">
      <c r="A6931" t="s">
        <v>1211</v>
      </c>
    </row>
    <row r="6966" spans="1:1">
      <c r="A6966" t="s">
        <v>1212</v>
      </c>
    </row>
    <row r="7001" spans="1:1">
      <c r="A7001" t="s">
        <v>1213</v>
      </c>
    </row>
    <row r="7036" spans="1:1">
      <c r="A7036" t="s">
        <v>1214</v>
      </c>
    </row>
    <row r="7071" spans="1:1">
      <c r="A7071" t="s">
        <v>1215</v>
      </c>
    </row>
    <row r="7106" spans="1:1">
      <c r="A7106" t="s">
        <v>1216</v>
      </c>
    </row>
    <row r="7141" spans="1:1">
      <c r="A7141" t="s">
        <v>1217</v>
      </c>
    </row>
    <row r="7176" spans="1:1">
      <c r="A7176" t="s">
        <v>1218</v>
      </c>
    </row>
    <row r="7211" spans="1:1">
      <c r="A7211" t="s">
        <v>1219</v>
      </c>
    </row>
    <row r="7246" spans="1:1">
      <c r="A7246" t="s">
        <v>1220</v>
      </c>
    </row>
    <row r="7281" spans="1:1">
      <c r="A7281" t="s">
        <v>1221</v>
      </c>
    </row>
    <row r="7316" spans="1:1">
      <c r="A7316" t="s">
        <v>1222</v>
      </c>
    </row>
    <row r="7351" spans="1:1">
      <c r="A7351" t="s">
        <v>1223</v>
      </c>
    </row>
    <row r="7386" spans="1:1">
      <c r="A7386" t="s">
        <v>1224</v>
      </c>
    </row>
    <row r="7421" spans="1:1">
      <c r="A7421" t="s">
        <v>1225</v>
      </c>
    </row>
    <row r="7456" spans="1:1">
      <c r="A7456" t="s">
        <v>1226</v>
      </c>
    </row>
    <row r="7491" spans="1:1">
      <c r="A7491" t="s">
        <v>1227</v>
      </c>
    </row>
    <row r="7526" spans="1:1">
      <c r="A7526" t="s">
        <v>1228</v>
      </c>
    </row>
    <row r="7561" spans="1:1">
      <c r="A7561" t="s">
        <v>1229</v>
      </c>
    </row>
    <row r="7596" spans="1:1">
      <c r="A7596" t="s">
        <v>1230</v>
      </c>
    </row>
    <row r="7631" spans="1:1">
      <c r="A7631" t="s">
        <v>1231</v>
      </c>
    </row>
    <row r="7666" spans="1:1">
      <c r="A7666" t="s">
        <v>1232</v>
      </c>
    </row>
    <row r="7701" spans="1:1">
      <c r="A7701" t="s">
        <v>1233</v>
      </c>
    </row>
    <row r="7736" spans="1:1">
      <c r="A7736" t="s">
        <v>1234</v>
      </c>
    </row>
    <row r="7771" spans="1:1">
      <c r="A7771" t="s">
        <v>1235</v>
      </c>
    </row>
    <row r="7806" spans="1:1">
      <c r="A7806" t="s">
        <v>1236</v>
      </c>
    </row>
    <row r="7841" spans="1:1">
      <c r="A7841" t="s">
        <v>1237</v>
      </c>
    </row>
    <row r="7876" spans="1:1">
      <c r="A7876" t="s">
        <v>1238</v>
      </c>
    </row>
    <row r="7911" spans="1:1">
      <c r="A7911" t="s">
        <v>1239</v>
      </c>
    </row>
    <row r="7946" spans="1:1">
      <c r="A7946" t="s">
        <v>1240</v>
      </c>
    </row>
    <row r="7981" spans="1:1">
      <c r="A7981" t="s">
        <v>1241</v>
      </c>
    </row>
    <row r="8016" spans="1:1">
      <c r="A8016" t="s">
        <v>1242</v>
      </c>
    </row>
    <row r="8051" spans="1:1">
      <c r="A8051" t="s">
        <v>1243</v>
      </c>
    </row>
    <row r="8086" spans="1:1">
      <c r="A8086" t="s">
        <v>1244</v>
      </c>
    </row>
    <row r="8121" spans="1:1">
      <c r="A8121" t="s">
        <v>1245</v>
      </c>
    </row>
    <row r="8156" spans="1:1">
      <c r="A8156" t="s">
        <v>1246</v>
      </c>
    </row>
    <row r="8191" spans="1:1">
      <c r="A8191" t="s">
        <v>1247</v>
      </c>
    </row>
    <row r="8226" spans="1:1">
      <c r="A8226" t="s">
        <v>1248</v>
      </c>
    </row>
    <row r="8261" spans="1:1">
      <c r="A8261" t="s">
        <v>1249</v>
      </c>
    </row>
    <row r="8296" spans="1:1">
      <c r="A8296" t="s">
        <v>1250</v>
      </c>
    </row>
    <row r="8331" spans="1:1">
      <c r="A8331" t="s">
        <v>1251</v>
      </c>
    </row>
    <row r="8366" spans="1:1">
      <c r="A8366" t="s">
        <v>1252</v>
      </c>
    </row>
    <row r="8401" spans="1:1">
      <c r="A8401" t="s">
        <v>1253</v>
      </c>
    </row>
    <row r="8436" spans="1:1">
      <c r="A8436" t="s">
        <v>1254</v>
      </c>
    </row>
    <row r="8471" spans="1:1">
      <c r="A8471" t="s">
        <v>1255</v>
      </c>
    </row>
    <row r="8506" spans="1:1">
      <c r="A8506" t="s">
        <v>1256</v>
      </c>
    </row>
    <row r="8541" spans="1:1">
      <c r="A8541" t="s">
        <v>1257</v>
      </c>
    </row>
    <row r="8576" spans="1:1">
      <c r="A8576" t="s">
        <v>1258</v>
      </c>
    </row>
    <row r="8611" spans="1:1">
      <c r="A8611" t="s">
        <v>1259</v>
      </c>
    </row>
    <row r="8646" spans="1:1">
      <c r="A8646" t="s">
        <v>1260</v>
      </c>
    </row>
    <row r="8681" spans="1:1">
      <c r="A8681" t="s">
        <v>1261</v>
      </c>
    </row>
    <row r="8716" spans="1:1">
      <c r="A8716" t="s">
        <v>1262</v>
      </c>
    </row>
    <row r="8751" spans="1:1">
      <c r="A8751" t="s">
        <v>1263</v>
      </c>
    </row>
    <row r="8786" spans="1:1">
      <c r="A8786" t="s">
        <v>1264</v>
      </c>
    </row>
    <row r="8821" spans="1:1">
      <c r="A8821" t="s">
        <v>1265</v>
      </c>
    </row>
    <row r="8856" spans="1:1">
      <c r="A8856" t="s">
        <v>1266</v>
      </c>
    </row>
    <row r="8891" spans="1:1">
      <c r="A8891" t="s">
        <v>1267</v>
      </c>
    </row>
    <row r="8926" spans="1:1">
      <c r="A8926" t="s">
        <v>1268</v>
      </c>
    </row>
    <row r="8961" spans="1:1">
      <c r="A8961" t="s">
        <v>1269</v>
      </c>
    </row>
    <row r="8996" spans="1:1">
      <c r="A8996" t="s">
        <v>1270</v>
      </c>
    </row>
    <row r="9031" spans="1:1">
      <c r="A9031" t="s">
        <v>1271</v>
      </c>
    </row>
    <row r="9066" spans="1:1">
      <c r="A9066" t="s">
        <v>1272</v>
      </c>
    </row>
    <row r="9101" spans="1:1">
      <c r="A9101" t="s">
        <v>1273</v>
      </c>
    </row>
    <row r="9136" spans="1:1">
      <c r="A9136" t="s">
        <v>1274</v>
      </c>
    </row>
    <row r="9171" spans="1:1">
      <c r="A9171" t="s">
        <v>1275</v>
      </c>
    </row>
    <row r="9206" spans="1:1">
      <c r="A9206" t="s">
        <v>1276</v>
      </c>
    </row>
    <row r="9241" spans="1:1">
      <c r="A9241" t="s">
        <v>1277</v>
      </c>
    </row>
    <row r="9276" spans="1:1">
      <c r="A9276" t="s">
        <v>1278</v>
      </c>
    </row>
    <row r="9311" spans="1:1">
      <c r="A9311" t="s">
        <v>1279</v>
      </c>
    </row>
    <row r="9346" spans="1:1">
      <c r="A9346" t="s">
        <v>1280</v>
      </c>
    </row>
    <row r="9381" spans="1:1">
      <c r="A9381" t="s">
        <v>1281</v>
      </c>
    </row>
    <row r="9416" spans="1:1">
      <c r="A9416" t="s">
        <v>1282</v>
      </c>
    </row>
    <row r="9451" spans="1:1">
      <c r="A9451" t="s">
        <v>1283</v>
      </c>
    </row>
    <row r="9486" spans="1:1">
      <c r="A9486" t="s">
        <v>1284</v>
      </c>
    </row>
    <row r="9521" spans="1:1">
      <c r="A9521" t="s">
        <v>1285</v>
      </c>
    </row>
    <row r="9556" spans="1:1">
      <c r="A9556" t="s">
        <v>1286</v>
      </c>
    </row>
    <row r="9591" spans="1:1">
      <c r="A9591" t="s">
        <v>1287</v>
      </c>
    </row>
    <row r="9626" spans="1:1">
      <c r="A9626" t="s">
        <v>1288</v>
      </c>
    </row>
    <row r="9661" spans="1:1">
      <c r="A9661" t="s">
        <v>1289</v>
      </c>
    </row>
    <row r="9696" spans="1:1">
      <c r="A9696" t="s">
        <v>1290</v>
      </c>
    </row>
    <row r="9731" spans="1:1">
      <c r="A9731" t="s">
        <v>1291</v>
      </c>
    </row>
    <row r="9766" spans="1:1">
      <c r="A9766" t="s">
        <v>1292</v>
      </c>
    </row>
    <row r="9801" spans="1:1">
      <c r="A9801" t="s">
        <v>1293</v>
      </c>
    </row>
    <row r="9836" spans="1:1">
      <c r="A9836" t="s">
        <v>1294</v>
      </c>
    </row>
    <row r="9871" spans="1:1">
      <c r="A9871" t="s">
        <v>1295</v>
      </c>
    </row>
    <row r="9906" spans="1:1">
      <c r="A9906" t="s">
        <v>1296</v>
      </c>
    </row>
    <row r="9941" spans="1:1">
      <c r="A9941" t="s">
        <v>1297</v>
      </c>
    </row>
    <row r="9976" spans="1:1">
      <c r="A9976" t="s">
        <v>1298</v>
      </c>
    </row>
    <row r="10011" spans="1:1">
      <c r="A10011" t="s">
        <v>1299</v>
      </c>
    </row>
    <row r="10046" spans="1:1">
      <c r="A10046" t="s">
        <v>1300</v>
      </c>
    </row>
    <row r="10081" spans="1:1">
      <c r="A10081" t="s">
        <v>1301</v>
      </c>
    </row>
    <row r="10116" spans="1:1">
      <c r="A10116" t="s">
        <v>1302</v>
      </c>
    </row>
    <row r="10151" spans="1:1">
      <c r="A10151" t="s">
        <v>1303</v>
      </c>
    </row>
    <row r="10186" spans="1:1">
      <c r="A10186" t="s">
        <v>1304</v>
      </c>
    </row>
    <row r="10221" spans="1:1">
      <c r="A10221" t="s">
        <v>1305</v>
      </c>
    </row>
    <row r="10256" spans="1:1">
      <c r="A10256" t="s">
        <v>1306</v>
      </c>
    </row>
    <row r="10291" spans="1:1">
      <c r="A10291" t="s">
        <v>1307</v>
      </c>
    </row>
    <row r="10326" spans="1:1">
      <c r="A10326" t="s">
        <v>1308</v>
      </c>
    </row>
    <row r="10361" spans="1:1">
      <c r="A10361" t="s">
        <v>1309</v>
      </c>
    </row>
    <row r="10396" spans="1:1">
      <c r="A10396" t="s">
        <v>1310</v>
      </c>
    </row>
    <row r="10431" spans="1:1">
      <c r="A10431" t="s">
        <v>1311</v>
      </c>
    </row>
    <row r="10466" spans="1:1">
      <c r="A10466" t="s">
        <v>1312</v>
      </c>
    </row>
    <row r="10501" spans="1:1">
      <c r="A10501" t="s">
        <v>1313</v>
      </c>
    </row>
    <row r="10536" spans="1:1">
      <c r="A10536" t="s">
        <v>1314</v>
      </c>
    </row>
    <row r="10571" spans="1:1">
      <c r="A10571" t="s">
        <v>1315</v>
      </c>
    </row>
    <row r="10606" spans="1:1">
      <c r="A10606" t="s">
        <v>1316</v>
      </c>
    </row>
    <row r="10641" spans="1:1">
      <c r="A10641" t="s">
        <v>1317</v>
      </c>
    </row>
    <row r="10676" spans="1:1">
      <c r="A10676" t="s">
        <v>1318</v>
      </c>
    </row>
    <row r="10711" spans="1:1">
      <c r="A10711" t="s">
        <v>1319</v>
      </c>
    </row>
    <row r="10746" spans="1:1">
      <c r="A10746" t="s">
        <v>1320</v>
      </c>
    </row>
    <row r="10781" spans="1:1">
      <c r="A10781" t="s">
        <v>1321</v>
      </c>
    </row>
    <row r="10816" spans="1:1">
      <c r="A10816" t="s">
        <v>1322</v>
      </c>
    </row>
    <row r="10851" spans="1:1">
      <c r="A10851" t="s">
        <v>1323</v>
      </c>
    </row>
    <row r="10886" spans="1:1">
      <c r="A10886" t="s">
        <v>1324</v>
      </c>
    </row>
    <row r="10921" spans="1:1">
      <c r="A10921" t="s">
        <v>1325</v>
      </c>
    </row>
    <row r="10956" spans="1:1">
      <c r="A10956" t="s">
        <v>1326</v>
      </c>
    </row>
    <row r="10991" spans="1:1">
      <c r="A10991" t="s">
        <v>1327</v>
      </c>
    </row>
    <row r="11026" spans="1:1">
      <c r="A11026" t="s">
        <v>1328</v>
      </c>
    </row>
    <row r="11061" spans="1:1">
      <c r="A11061" t="s">
        <v>1329</v>
      </c>
    </row>
    <row r="11096" spans="1:1">
      <c r="A11096" t="s">
        <v>1330</v>
      </c>
    </row>
    <row r="11131" spans="1:1">
      <c r="A11131" t="s">
        <v>1331</v>
      </c>
    </row>
    <row r="11166" spans="1:1">
      <c r="A11166" t="s">
        <v>1332</v>
      </c>
    </row>
    <row r="11201" spans="1:1">
      <c r="A11201" t="s">
        <v>1333</v>
      </c>
    </row>
    <row r="11236" spans="1:1">
      <c r="A11236" t="s">
        <v>1334</v>
      </c>
    </row>
    <row r="11271" spans="1:1">
      <c r="A11271" t="s">
        <v>1335</v>
      </c>
    </row>
    <row r="11306" spans="1:1">
      <c r="A11306" t="s">
        <v>1336</v>
      </c>
    </row>
    <row r="11341" spans="1:1">
      <c r="A11341" t="s">
        <v>1337</v>
      </c>
    </row>
    <row r="11376" spans="1:1">
      <c r="A11376" t="s">
        <v>1338</v>
      </c>
    </row>
    <row r="11411" spans="1:1">
      <c r="A11411" t="s">
        <v>1339</v>
      </c>
    </row>
    <row r="11446" spans="1:1">
      <c r="A11446" t="s">
        <v>1340</v>
      </c>
    </row>
    <row r="11481" spans="1:1">
      <c r="A11481" t="s">
        <v>1341</v>
      </c>
    </row>
    <row r="11516" spans="1:1">
      <c r="A11516" t="s">
        <v>1342</v>
      </c>
    </row>
    <row r="11551" spans="1:1">
      <c r="A11551" t="s">
        <v>1343</v>
      </c>
    </row>
    <row r="11586" spans="1:1">
      <c r="A11586" t="s">
        <v>1344</v>
      </c>
    </row>
    <row r="11621" spans="1:1">
      <c r="A11621" t="s">
        <v>1345</v>
      </c>
    </row>
    <row r="11656" spans="1:1">
      <c r="A11656" t="s">
        <v>1346</v>
      </c>
    </row>
    <row r="11691" spans="1:1">
      <c r="A11691" t="s">
        <v>1347</v>
      </c>
    </row>
    <row r="11726" spans="1:1">
      <c r="A11726" t="s">
        <v>1348</v>
      </c>
    </row>
    <row r="11761" spans="1:1">
      <c r="A11761" t="s">
        <v>1349</v>
      </c>
    </row>
    <row r="11796" spans="1:1">
      <c r="A11796" t="s">
        <v>1350</v>
      </c>
    </row>
    <row r="11831" spans="1:1">
      <c r="A11831" t="s">
        <v>1351</v>
      </c>
    </row>
    <row r="11866" spans="1:1">
      <c r="A11866" t="s">
        <v>1352</v>
      </c>
    </row>
    <row r="11901" spans="1:1">
      <c r="A11901" t="s">
        <v>1353</v>
      </c>
    </row>
    <row r="11936" spans="1:1">
      <c r="A11936" t="s">
        <v>1354</v>
      </c>
    </row>
    <row r="11971" spans="1:1">
      <c r="A11971" t="s">
        <v>1355</v>
      </c>
    </row>
    <row r="12006" spans="1:1">
      <c r="A12006" t="s">
        <v>1356</v>
      </c>
    </row>
    <row r="12041" spans="1:1">
      <c r="A12041" t="s">
        <v>1357</v>
      </c>
    </row>
    <row r="12076" spans="1:1">
      <c r="A12076" t="s">
        <v>1358</v>
      </c>
    </row>
    <row r="12111" spans="1:1">
      <c r="A12111" t="s">
        <v>1359</v>
      </c>
    </row>
    <row r="12146" spans="1:1">
      <c r="A12146" t="s">
        <v>1360</v>
      </c>
    </row>
    <row r="12181" spans="1:1">
      <c r="A12181" t="s">
        <v>1361</v>
      </c>
    </row>
    <row r="12216" spans="1:1">
      <c r="A12216" t="s">
        <v>1362</v>
      </c>
    </row>
    <row r="12251" spans="1:1">
      <c r="A12251" t="s">
        <v>1363</v>
      </c>
    </row>
    <row r="12286" spans="1:1">
      <c r="A12286" t="s">
        <v>1364</v>
      </c>
    </row>
    <row r="12321" spans="1:1">
      <c r="A12321" t="s">
        <v>1365</v>
      </c>
    </row>
    <row r="12356" spans="1:1">
      <c r="A12356" t="s">
        <v>1366</v>
      </c>
    </row>
    <row r="12391" spans="1:1">
      <c r="A12391" t="s">
        <v>1367</v>
      </c>
    </row>
    <row r="12426" spans="1:1">
      <c r="A12426" t="s">
        <v>1368</v>
      </c>
    </row>
    <row r="12461" spans="1:1">
      <c r="A12461" t="s">
        <v>1369</v>
      </c>
    </row>
    <row r="12496" spans="1:1">
      <c r="A12496" t="s">
        <v>1370</v>
      </c>
    </row>
    <row r="12531" spans="1:1">
      <c r="A12531" t="s">
        <v>1371</v>
      </c>
    </row>
    <row r="12566" spans="1:1">
      <c r="A12566" t="s">
        <v>1372</v>
      </c>
    </row>
    <row r="12601" spans="1:1">
      <c r="A12601" t="s">
        <v>1373</v>
      </c>
    </row>
    <row r="12636" spans="1:1">
      <c r="A12636" t="s">
        <v>1374</v>
      </c>
    </row>
    <row r="12671" spans="1:1">
      <c r="A12671" t="s">
        <v>1375</v>
      </c>
    </row>
    <row r="12706" spans="1:1">
      <c r="A12706" t="s">
        <v>1376</v>
      </c>
    </row>
    <row r="12741" spans="1:1">
      <c r="A12741" t="s">
        <v>1377</v>
      </c>
    </row>
    <row r="12776" spans="1:1">
      <c r="A12776" t="s">
        <v>1378</v>
      </c>
    </row>
    <row r="12811" spans="1:1">
      <c r="A12811" t="s">
        <v>1379</v>
      </c>
    </row>
    <row r="12846" spans="1:1">
      <c r="A12846" t="s">
        <v>1380</v>
      </c>
    </row>
    <row r="12881" spans="1:1">
      <c r="A12881" t="s">
        <v>1381</v>
      </c>
    </row>
    <row r="12916" spans="1:1">
      <c r="A12916" t="s">
        <v>1382</v>
      </c>
    </row>
    <row r="12951" spans="1:1">
      <c r="A12951" t="s">
        <v>1383</v>
      </c>
    </row>
    <row r="12986" spans="1:1">
      <c r="A12986" t="s">
        <v>1384</v>
      </c>
    </row>
    <row r="13021" spans="1:1">
      <c r="A13021" t="s">
        <v>1385</v>
      </c>
    </row>
    <row r="13056" spans="1:1">
      <c r="A13056" t="s">
        <v>1386</v>
      </c>
    </row>
    <row r="13091" spans="1:1">
      <c r="A13091" t="s">
        <v>1387</v>
      </c>
    </row>
    <row r="13126" spans="1:1">
      <c r="A13126" t="s">
        <v>1388</v>
      </c>
    </row>
    <row r="13161" spans="1:1">
      <c r="A13161" t="s">
        <v>1389</v>
      </c>
    </row>
    <row r="13196" spans="1:1">
      <c r="A13196" t="s">
        <v>1390</v>
      </c>
    </row>
    <row r="13231" spans="1:1">
      <c r="A13231" t="s">
        <v>1391</v>
      </c>
    </row>
    <row r="13266" spans="1:1">
      <c r="A13266" t="s">
        <v>1392</v>
      </c>
    </row>
    <row r="13301" spans="1:1">
      <c r="A13301" t="s">
        <v>1393</v>
      </c>
    </row>
    <row r="13336" spans="1:1">
      <c r="A13336" t="s">
        <v>1394</v>
      </c>
    </row>
    <row r="13371" spans="1:1">
      <c r="A13371" t="s">
        <v>1395</v>
      </c>
    </row>
    <row r="13406" spans="1:1">
      <c r="A13406" t="s">
        <v>1396</v>
      </c>
    </row>
    <row r="13441" spans="1:1">
      <c r="A13441" t="s">
        <v>1397</v>
      </c>
    </row>
    <row r="13476" spans="1:1">
      <c r="A13476" t="s">
        <v>1398</v>
      </c>
    </row>
    <row r="13511" spans="1:1">
      <c r="A13511" t="s">
        <v>1399</v>
      </c>
    </row>
    <row r="13546" spans="1:1">
      <c r="A13546" t="s">
        <v>1400</v>
      </c>
    </row>
    <row r="13581" spans="1:1">
      <c r="A13581" t="s">
        <v>1401</v>
      </c>
    </row>
    <row r="13616" spans="1:1">
      <c r="A13616" t="s">
        <v>1402</v>
      </c>
    </row>
    <row r="13651" spans="1:1">
      <c r="A13651" t="s">
        <v>1403</v>
      </c>
    </row>
    <row r="13686" spans="1:1">
      <c r="A13686" t="s">
        <v>1404</v>
      </c>
    </row>
    <row r="13721" spans="1:1">
      <c r="A13721" t="s">
        <v>1405</v>
      </c>
    </row>
    <row r="13756" spans="1:1">
      <c r="A13756" t="s">
        <v>1406</v>
      </c>
    </row>
    <row r="13791" spans="1:1">
      <c r="A13791" t="s">
        <v>1407</v>
      </c>
    </row>
    <row r="13826" spans="1:1">
      <c r="A13826" t="s">
        <v>1408</v>
      </c>
    </row>
    <row r="13861" spans="1:1">
      <c r="A13861" t="s">
        <v>1409</v>
      </c>
    </row>
    <row r="13896" spans="1:1">
      <c r="A13896" t="s">
        <v>1410</v>
      </c>
    </row>
    <row r="13931" spans="1:1">
      <c r="A13931" t="s">
        <v>1411</v>
      </c>
    </row>
    <row r="13966" spans="1:1">
      <c r="A13966" t="s">
        <v>1412</v>
      </c>
    </row>
    <row r="14001" spans="1:1">
      <c r="A14001" t="s">
        <v>1413</v>
      </c>
    </row>
    <row r="14036" spans="1:1">
      <c r="A14036" t="s">
        <v>1414</v>
      </c>
    </row>
    <row r="14071" spans="1:1">
      <c r="A14071" t="s">
        <v>1415</v>
      </c>
    </row>
    <row r="14106" spans="1:1">
      <c r="A14106" t="s">
        <v>1416</v>
      </c>
    </row>
    <row r="14141" spans="1:1">
      <c r="A14141" t="s">
        <v>1417</v>
      </c>
    </row>
    <row r="14176" spans="1:1">
      <c r="A14176" t="s">
        <v>1418</v>
      </c>
    </row>
    <row r="14211" spans="1:1">
      <c r="A14211" t="s">
        <v>1419</v>
      </c>
    </row>
    <row r="14246" spans="1:1">
      <c r="A14246" t="s">
        <v>1420</v>
      </c>
    </row>
    <row r="14281" spans="1:1">
      <c r="A14281" t="s">
        <v>1421</v>
      </c>
    </row>
    <row r="14316" spans="1:1">
      <c r="A14316" t="s">
        <v>1422</v>
      </c>
    </row>
    <row r="14351" spans="1:1">
      <c r="A14351" t="s">
        <v>1423</v>
      </c>
    </row>
    <row r="14386" spans="1:1">
      <c r="A14386" t="s">
        <v>1424</v>
      </c>
    </row>
    <row r="14421" spans="1:1">
      <c r="A14421" t="s">
        <v>1425</v>
      </c>
    </row>
    <row r="14456" spans="1:1">
      <c r="A14456" t="s">
        <v>1426</v>
      </c>
    </row>
    <row r="14491" spans="1:1">
      <c r="A14491" t="s">
        <v>1427</v>
      </c>
    </row>
    <row r="14526" spans="1:1">
      <c r="A14526" t="s">
        <v>1428</v>
      </c>
    </row>
    <row r="14561" spans="1:1">
      <c r="A14561" t="s">
        <v>1429</v>
      </c>
    </row>
    <row r="14596" spans="1:1">
      <c r="A14596" t="s">
        <v>1430</v>
      </c>
    </row>
    <row r="14631" spans="1:1">
      <c r="A14631" t="s">
        <v>1431</v>
      </c>
    </row>
    <row r="14666" spans="1:1">
      <c r="A14666" t="s">
        <v>1432</v>
      </c>
    </row>
    <row r="14701" spans="1:1">
      <c r="A14701" t="s">
        <v>1433</v>
      </c>
    </row>
    <row r="14736" spans="1:1">
      <c r="A14736" t="s">
        <v>1434</v>
      </c>
    </row>
    <row r="14771" spans="1:1">
      <c r="A14771" t="s">
        <v>1435</v>
      </c>
    </row>
    <row r="14806" spans="1:1">
      <c r="A14806" t="s">
        <v>1436</v>
      </c>
    </row>
    <row r="14841" spans="1:1">
      <c r="A14841" t="s">
        <v>1437</v>
      </c>
    </row>
    <row r="14876" spans="1:1">
      <c r="A14876" t="s">
        <v>1438</v>
      </c>
    </row>
    <row r="14911" spans="1:1">
      <c r="A14911" t="s">
        <v>1439</v>
      </c>
    </row>
    <row r="14946" spans="1:1">
      <c r="A14946" t="s">
        <v>1440</v>
      </c>
    </row>
    <row r="14981" spans="1:1">
      <c r="A14981" t="s">
        <v>1441</v>
      </c>
    </row>
    <row r="15016" spans="1:1">
      <c r="A15016" t="s">
        <v>1442</v>
      </c>
    </row>
    <row r="15051" spans="1:1">
      <c r="A15051" t="s">
        <v>1443</v>
      </c>
    </row>
    <row r="15086" spans="1:1">
      <c r="A15086" t="s">
        <v>1444</v>
      </c>
    </row>
    <row r="15121" spans="1:1">
      <c r="A15121" t="s">
        <v>1445</v>
      </c>
    </row>
    <row r="15156" spans="1:1">
      <c r="A15156" t="s">
        <v>1446</v>
      </c>
    </row>
    <row r="15191" spans="1:1">
      <c r="A15191" t="s">
        <v>1447</v>
      </c>
    </row>
    <row r="15226" spans="1:1">
      <c r="A15226" t="s">
        <v>1448</v>
      </c>
    </row>
    <row r="15261" spans="1:1">
      <c r="A15261" t="s">
        <v>1449</v>
      </c>
    </row>
    <row r="15296" spans="1:1">
      <c r="A15296" t="s">
        <v>1450</v>
      </c>
    </row>
    <row r="15331" spans="1:1">
      <c r="A15331" t="s">
        <v>1451</v>
      </c>
    </row>
    <row r="15366" spans="1:1">
      <c r="A15366" t="s">
        <v>1452</v>
      </c>
    </row>
    <row r="15401" spans="1:1">
      <c r="A15401" t="s">
        <v>1453</v>
      </c>
    </row>
    <row r="15436" spans="1:1">
      <c r="A15436" t="s">
        <v>1454</v>
      </c>
    </row>
    <row r="15471" spans="1:1">
      <c r="A15471" t="s">
        <v>1455</v>
      </c>
    </row>
    <row r="15506" spans="1:1">
      <c r="A15506" t="s">
        <v>1456</v>
      </c>
    </row>
    <row r="15541" spans="1:1">
      <c r="A15541" t="s">
        <v>1457</v>
      </c>
    </row>
    <row r="15576" spans="1:1">
      <c r="A15576" t="s">
        <v>1458</v>
      </c>
    </row>
    <row r="15611" spans="1:1">
      <c r="A15611" t="s">
        <v>1459</v>
      </c>
    </row>
    <row r="15646" spans="1:1">
      <c r="A15646" t="s">
        <v>1460</v>
      </c>
    </row>
    <row r="15681" spans="1:1">
      <c r="A15681" t="s">
        <v>1461</v>
      </c>
    </row>
    <row r="15716" spans="1:1">
      <c r="A15716" t="s">
        <v>1462</v>
      </c>
    </row>
    <row r="15751" spans="1:1">
      <c r="A15751" t="s">
        <v>1463</v>
      </c>
    </row>
    <row r="15786" spans="1:1">
      <c r="A15786" t="s">
        <v>1464</v>
      </c>
    </row>
    <row r="15821" spans="1:1">
      <c r="A15821" t="s">
        <v>1465</v>
      </c>
    </row>
    <row r="15856" spans="1:1">
      <c r="A15856" t="s">
        <v>1466</v>
      </c>
    </row>
    <row r="15891" spans="1:1">
      <c r="A15891" t="s">
        <v>1467</v>
      </c>
    </row>
    <row r="15926" spans="1:1">
      <c r="A15926" t="s">
        <v>1468</v>
      </c>
    </row>
    <row r="15961" spans="1:1">
      <c r="A15961" t="s">
        <v>1469</v>
      </c>
    </row>
    <row r="15996" spans="1:1">
      <c r="A15996" t="s">
        <v>1470</v>
      </c>
    </row>
    <row r="16031" spans="1:1">
      <c r="A16031" t="s">
        <v>1471</v>
      </c>
    </row>
    <row r="16066" spans="1:1">
      <c r="A16066" t="s">
        <v>1472</v>
      </c>
    </row>
    <row r="16101" spans="1:1">
      <c r="A16101" t="s">
        <v>1473</v>
      </c>
    </row>
    <row r="16136" spans="1:1">
      <c r="A16136" t="s">
        <v>1474</v>
      </c>
    </row>
    <row r="16171" spans="1:1">
      <c r="A16171" t="s">
        <v>1475</v>
      </c>
    </row>
    <row r="16206" spans="1:1">
      <c r="A16206" t="s">
        <v>1476</v>
      </c>
    </row>
    <row r="16241" spans="1:1">
      <c r="A16241" t="s">
        <v>1477</v>
      </c>
    </row>
    <row r="16276" spans="1:1">
      <c r="A16276" t="s">
        <v>1478</v>
      </c>
    </row>
    <row r="16311" spans="1:1">
      <c r="A16311" t="s">
        <v>1479</v>
      </c>
    </row>
    <row r="16346" spans="1:1">
      <c r="A16346" t="s">
        <v>1480</v>
      </c>
    </row>
    <row r="16381" spans="1:1">
      <c r="A16381" t="s">
        <v>1481</v>
      </c>
    </row>
    <row r="16416" spans="1:1">
      <c r="A16416" t="s">
        <v>1482</v>
      </c>
    </row>
    <row r="16451" spans="1:1">
      <c r="A16451" t="s">
        <v>1483</v>
      </c>
    </row>
    <row r="16486" spans="1:1">
      <c r="A16486" t="s">
        <v>1484</v>
      </c>
    </row>
    <row r="16521" spans="1:1">
      <c r="A16521" t="s">
        <v>1485</v>
      </c>
    </row>
    <row r="16556" spans="1:1">
      <c r="A16556" t="s">
        <v>1486</v>
      </c>
    </row>
    <row r="16591" spans="1:1">
      <c r="A16591" t="s">
        <v>1487</v>
      </c>
    </row>
    <row r="16626" spans="1:1">
      <c r="A16626" t="s">
        <v>1488</v>
      </c>
    </row>
    <row r="16661" spans="1:1">
      <c r="A16661" t="s">
        <v>1489</v>
      </c>
    </row>
    <row r="16696" spans="1:1">
      <c r="A16696" t="s">
        <v>1490</v>
      </c>
    </row>
    <row r="16731" spans="1:1">
      <c r="A16731" t="s">
        <v>1491</v>
      </c>
    </row>
    <row r="16766" spans="1:1">
      <c r="A16766" t="s">
        <v>1492</v>
      </c>
    </row>
    <row r="16801" spans="1:1">
      <c r="A16801" t="s">
        <v>1493</v>
      </c>
    </row>
    <row r="16836" spans="1:1">
      <c r="A16836" t="s">
        <v>1494</v>
      </c>
    </row>
    <row r="16871" spans="1:1">
      <c r="A16871" t="s">
        <v>1495</v>
      </c>
    </row>
    <row r="16906" spans="1:1">
      <c r="A16906" t="s">
        <v>1496</v>
      </c>
    </row>
    <row r="16941" spans="1:1">
      <c r="A16941" t="s">
        <v>1497</v>
      </c>
    </row>
    <row r="16976" spans="1:1">
      <c r="A16976" t="s">
        <v>1498</v>
      </c>
    </row>
    <row r="17011" spans="1:1">
      <c r="A17011" t="s">
        <v>1499</v>
      </c>
    </row>
    <row r="17046" spans="1:1">
      <c r="A17046" t="s">
        <v>1500</v>
      </c>
    </row>
    <row r="17081" spans="1:1">
      <c r="A17081" t="s">
        <v>1501</v>
      </c>
    </row>
    <row r="17116" spans="1:1">
      <c r="A17116" t="s">
        <v>1502</v>
      </c>
    </row>
    <row r="17151" spans="1:1">
      <c r="A17151" t="s">
        <v>1503</v>
      </c>
    </row>
    <row r="17186" spans="1:1">
      <c r="A17186" t="s">
        <v>1504</v>
      </c>
    </row>
    <row r="17221" spans="1:1">
      <c r="A17221" t="s">
        <v>1505</v>
      </c>
    </row>
    <row r="17256" spans="1:1">
      <c r="A17256" t="s">
        <v>1506</v>
      </c>
    </row>
    <row r="17291" spans="1:1">
      <c r="A17291" t="s">
        <v>1507</v>
      </c>
    </row>
    <row r="17326" spans="1:1">
      <c r="A17326" t="s">
        <v>1508</v>
      </c>
    </row>
    <row r="17361" spans="1:1">
      <c r="A17361" t="s">
        <v>1509</v>
      </c>
    </row>
    <row r="17396" spans="1:1">
      <c r="A17396" t="s">
        <v>1510</v>
      </c>
    </row>
    <row r="17431" spans="1:1">
      <c r="A17431" t="s">
        <v>1511</v>
      </c>
    </row>
    <row r="17466" spans="1:1">
      <c r="A17466" t="s">
        <v>1512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51"/>
  <sheetViews>
    <sheetView workbookViewId="0">
      <selection sqref="A1:A24951"/>
    </sheetView>
  </sheetViews>
  <sheetFormatPr defaultColWidth="11" defaultRowHeight="15.75"/>
  <sheetData>
    <row r="1" spans="1:1">
      <c r="A1" t="s">
        <v>1012</v>
      </c>
    </row>
    <row r="51" spans="1:1">
      <c r="A51" t="s">
        <v>1014</v>
      </c>
    </row>
    <row r="101" spans="1:1">
      <c r="A101" t="s">
        <v>1015</v>
      </c>
    </row>
    <row r="151" spans="1:1">
      <c r="A151" t="s">
        <v>1016</v>
      </c>
    </row>
    <row r="201" spans="1:1">
      <c r="A201" t="s">
        <v>1017</v>
      </c>
    </row>
    <row r="251" spans="1:1">
      <c r="A251" t="s">
        <v>1018</v>
      </c>
    </row>
    <row r="301" spans="1:1">
      <c r="A301" t="s">
        <v>1019</v>
      </c>
    </row>
    <row r="351" spans="1:1">
      <c r="A351" t="s">
        <v>1020</v>
      </c>
    </row>
    <row r="401" spans="1:1">
      <c r="A401" t="s">
        <v>1021</v>
      </c>
    </row>
    <row r="451" spans="1:1">
      <c r="A451" t="s">
        <v>1022</v>
      </c>
    </row>
    <row r="501" spans="1:1">
      <c r="A501" t="s">
        <v>1023</v>
      </c>
    </row>
    <row r="551" spans="1:1">
      <c r="A551" t="s">
        <v>1024</v>
      </c>
    </row>
    <row r="601" spans="1:1">
      <c r="A601" t="s">
        <v>1025</v>
      </c>
    </row>
    <row r="651" spans="1:1">
      <c r="A651" t="s">
        <v>1026</v>
      </c>
    </row>
    <row r="701" spans="1:1">
      <c r="A701" t="s">
        <v>1027</v>
      </c>
    </row>
    <row r="751" spans="1:1">
      <c r="A751" t="s">
        <v>1028</v>
      </c>
    </row>
    <row r="801" spans="1:1">
      <c r="A801" t="s">
        <v>1029</v>
      </c>
    </row>
    <row r="851" spans="1:1">
      <c r="A851" t="s">
        <v>1030</v>
      </c>
    </row>
    <row r="901" spans="1:1">
      <c r="A901" t="s">
        <v>1031</v>
      </c>
    </row>
    <row r="951" spans="1:1">
      <c r="A951" t="s">
        <v>1032</v>
      </c>
    </row>
    <row r="1001" spans="1:1">
      <c r="A1001" t="s">
        <v>1033</v>
      </c>
    </row>
    <row r="1051" spans="1:1">
      <c r="A1051" t="s">
        <v>1034</v>
      </c>
    </row>
    <row r="1101" spans="1:1">
      <c r="A1101" t="s">
        <v>1035</v>
      </c>
    </row>
    <row r="1151" spans="1:1">
      <c r="A1151" t="s">
        <v>1036</v>
      </c>
    </row>
    <row r="1201" spans="1:1">
      <c r="A1201" t="s">
        <v>1037</v>
      </c>
    </row>
    <row r="1251" spans="1:1">
      <c r="A1251" t="s">
        <v>1038</v>
      </c>
    </row>
    <row r="1301" spans="1:1">
      <c r="A1301" t="s">
        <v>1039</v>
      </c>
    </row>
    <row r="1351" spans="1:1">
      <c r="A1351" t="s">
        <v>1040</v>
      </c>
    </row>
    <row r="1401" spans="1:1">
      <c r="A1401" t="s">
        <v>1041</v>
      </c>
    </row>
    <row r="1451" spans="1:1">
      <c r="A1451" t="s">
        <v>1042</v>
      </c>
    </row>
    <row r="1501" spans="1:1">
      <c r="A1501" t="s">
        <v>1043</v>
      </c>
    </row>
    <row r="1551" spans="1:1">
      <c r="A1551" t="s">
        <v>1044</v>
      </c>
    </row>
    <row r="1601" spans="1:1">
      <c r="A1601" t="s">
        <v>1045</v>
      </c>
    </row>
    <row r="1651" spans="1:1">
      <c r="A1651" t="s">
        <v>1046</v>
      </c>
    </row>
    <row r="1701" spans="1:1">
      <c r="A1701" t="s">
        <v>1047</v>
      </c>
    </row>
    <row r="1751" spans="1:1">
      <c r="A1751" t="s">
        <v>1048</v>
      </c>
    </row>
    <row r="1801" spans="1:1">
      <c r="A1801" t="s">
        <v>1049</v>
      </c>
    </row>
    <row r="1851" spans="1:1">
      <c r="A1851" t="s">
        <v>1050</v>
      </c>
    </row>
    <row r="1901" spans="1:1">
      <c r="A1901" t="s">
        <v>1051</v>
      </c>
    </row>
    <row r="1951" spans="1:1">
      <c r="A1951" t="s">
        <v>1052</v>
      </c>
    </row>
    <row r="2001" spans="1:1">
      <c r="A2001" t="s">
        <v>1053</v>
      </c>
    </row>
    <row r="2051" spans="1:1">
      <c r="A2051" t="s">
        <v>1054</v>
      </c>
    </row>
    <row r="2101" spans="1:1">
      <c r="A2101" t="s">
        <v>1055</v>
      </c>
    </row>
    <row r="2151" spans="1:1">
      <c r="A2151" t="s">
        <v>1056</v>
      </c>
    </row>
    <row r="2201" spans="1:1">
      <c r="A2201" t="s">
        <v>1057</v>
      </c>
    </row>
    <row r="2251" spans="1:1">
      <c r="A2251" t="s">
        <v>1058</v>
      </c>
    </row>
    <row r="2301" spans="1:1">
      <c r="A2301" t="s">
        <v>1059</v>
      </c>
    </row>
    <row r="2351" spans="1:1">
      <c r="A2351" t="s">
        <v>1060</v>
      </c>
    </row>
    <row r="2401" spans="1:1">
      <c r="A2401" t="s">
        <v>1061</v>
      </c>
    </row>
    <row r="2451" spans="1:1">
      <c r="A2451" t="s">
        <v>1062</v>
      </c>
    </row>
    <row r="2501" spans="1:1">
      <c r="A2501" t="s">
        <v>1063</v>
      </c>
    </row>
    <row r="2551" spans="1:1">
      <c r="A2551" t="s">
        <v>1064</v>
      </c>
    </row>
    <row r="2601" spans="1:1">
      <c r="A2601" t="s">
        <v>1065</v>
      </c>
    </row>
    <row r="2651" spans="1:1">
      <c r="A2651" t="s">
        <v>1066</v>
      </c>
    </row>
    <row r="2701" spans="1:1">
      <c r="A2701" t="s">
        <v>1067</v>
      </c>
    </row>
    <row r="2751" spans="1:1">
      <c r="A2751" t="s">
        <v>1068</v>
      </c>
    </row>
    <row r="2801" spans="1:1">
      <c r="A2801" t="s">
        <v>1069</v>
      </c>
    </row>
    <row r="2851" spans="1:1">
      <c r="A2851" t="s">
        <v>1070</v>
      </c>
    </row>
    <row r="2901" spans="1:1">
      <c r="A2901" t="s">
        <v>1071</v>
      </c>
    </row>
    <row r="2951" spans="1:1">
      <c r="A2951" t="s">
        <v>1072</v>
      </c>
    </row>
    <row r="3001" spans="1:1">
      <c r="A3001" t="s">
        <v>1073</v>
      </c>
    </row>
    <row r="3051" spans="1:1">
      <c r="A3051" t="s">
        <v>1074</v>
      </c>
    </row>
    <row r="3101" spans="1:1">
      <c r="A3101" t="s">
        <v>1075</v>
      </c>
    </row>
    <row r="3151" spans="1:1">
      <c r="A3151" t="s">
        <v>1076</v>
      </c>
    </row>
    <row r="3201" spans="1:1">
      <c r="A3201" t="s">
        <v>1077</v>
      </c>
    </row>
    <row r="3251" spans="1:1">
      <c r="A3251" t="s">
        <v>1078</v>
      </c>
    </row>
    <row r="3301" spans="1:1">
      <c r="A3301" t="s">
        <v>1079</v>
      </c>
    </row>
    <row r="3351" spans="1:1">
      <c r="A3351" t="s">
        <v>1080</v>
      </c>
    </row>
    <row r="3401" spans="1:1">
      <c r="A3401" t="s">
        <v>1081</v>
      </c>
    </row>
    <row r="3451" spans="1:1">
      <c r="A3451" t="s">
        <v>1082</v>
      </c>
    </row>
    <row r="3501" spans="1:1">
      <c r="A3501" t="s">
        <v>1083</v>
      </c>
    </row>
    <row r="3551" spans="1:1">
      <c r="A3551" t="s">
        <v>1084</v>
      </c>
    </row>
    <row r="3601" spans="1:1">
      <c r="A3601" t="s">
        <v>1085</v>
      </c>
    </row>
    <row r="3651" spans="1:1">
      <c r="A3651" t="s">
        <v>1086</v>
      </c>
    </row>
    <row r="3701" spans="1:1">
      <c r="A3701" t="s">
        <v>1087</v>
      </c>
    </row>
    <row r="3751" spans="1:1">
      <c r="A3751" t="s">
        <v>1088</v>
      </c>
    </row>
    <row r="3801" spans="1:1">
      <c r="A3801" t="s">
        <v>1089</v>
      </c>
    </row>
    <row r="3851" spans="1:1">
      <c r="A3851" t="s">
        <v>1090</v>
      </c>
    </row>
    <row r="3901" spans="1:1">
      <c r="A3901" t="s">
        <v>1091</v>
      </c>
    </row>
    <row r="3951" spans="1:1">
      <c r="A3951" t="s">
        <v>1092</v>
      </c>
    </row>
    <row r="4001" spans="1:1">
      <c r="A4001" t="s">
        <v>1093</v>
      </c>
    </row>
    <row r="4051" spans="1:1">
      <c r="A4051" t="s">
        <v>1094</v>
      </c>
    </row>
    <row r="4101" spans="1:1">
      <c r="A4101" t="s">
        <v>1095</v>
      </c>
    </row>
    <row r="4151" spans="1:1">
      <c r="A4151" t="s">
        <v>1096</v>
      </c>
    </row>
    <row r="4201" spans="1:1">
      <c r="A4201" t="s">
        <v>1097</v>
      </c>
    </row>
    <row r="4251" spans="1:1">
      <c r="A4251" t="s">
        <v>1098</v>
      </c>
    </row>
    <row r="4301" spans="1:1">
      <c r="A4301" t="s">
        <v>1099</v>
      </c>
    </row>
    <row r="4351" spans="1:1">
      <c r="A4351" t="s">
        <v>1100</v>
      </c>
    </row>
    <row r="4401" spans="1:1">
      <c r="A4401" t="s">
        <v>1101</v>
      </c>
    </row>
    <row r="4451" spans="1:1">
      <c r="A4451" t="s">
        <v>1102</v>
      </c>
    </row>
    <row r="4501" spans="1:1">
      <c r="A4501" t="s">
        <v>1103</v>
      </c>
    </row>
    <row r="4551" spans="1:1">
      <c r="A4551" t="s">
        <v>1104</v>
      </c>
    </row>
    <row r="4601" spans="1:1">
      <c r="A4601" t="s">
        <v>1105</v>
      </c>
    </row>
    <row r="4651" spans="1:1">
      <c r="A4651" t="s">
        <v>1106</v>
      </c>
    </row>
    <row r="4701" spans="1:1">
      <c r="A4701" t="s">
        <v>1107</v>
      </c>
    </row>
    <row r="4751" spans="1:1">
      <c r="A4751" t="s">
        <v>1108</v>
      </c>
    </row>
    <row r="4801" spans="1:1">
      <c r="A4801" t="s">
        <v>1109</v>
      </c>
    </row>
    <row r="4851" spans="1:1">
      <c r="A4851" t="s">
        <v>1110</v>
      </c>
    </row>
    <row r="4901" spans="1:1">
      <c r="A4901" t="s">
        <v>1111</v>
      </c>
    </row>
    <row r="4951" spans="1:1">
      <c r="A4951" t="s">
        <v>1112</v>
      </c>
    </row>
    <row r="5001" spans="1:1">
      <c r="A5001" t="s">
        <v>1113</v>
      </c>
    </row>
    <row r="5051" spans="1:1">
      <c r="A5051" t="s">
        <v>1114</v>
      </c>
    </row>
    <row r="5101" spans="1:1">
      <c r="A5101" t="s">
        <v>1115</v>
      </c>
    </row>
    <row r="5151" spans="1:1">
      <c r="A5151" t="s">
        <v>1116</v>
      </c>
    </row>
    <row r="5201" spans="1:1">
      <c r="A5201" t="s">
        <v>1117</v>
      </c>
    </row>
    <row r="5251" spans="1:1">
      <c r="A5251" t="s">
        <v>1118</v>
      </c>
    </row>
    <row r="5301" spans="1:1">
      <c r="A5301" t="s">
        <v>1119</v>
      </c>
    </row>
    <row r="5351" spans="1:1">
      <c r="A5351" t="s">
        <v>1120</v>
      </c>
    </row>
    <row r="5401" spans="1:1">
      <c r="A5401" t="s">
        <v>1121</v>
      </c>
    </row>
    <row r="5451" spans="1:1">
      <c r="A5451" t="s">
        <v>1122</v>
      </c>
    </row>
    <row r="5501" spans="1:1">
      <c r="A5501" t="s">
        <v>1123</v>
      </c>
    </row>
    <row r="5551" spans="1:1">
      <c r="A5551" t="s">
        <v>1124</v>
      </c>
    </row>
    <row r="5601" spans="1:1">
      <c r="A5601" t="s">
        <v>1125</v>
      </c>
    </row>
    <row r="5651" spans="1:1">
      <c r="A5651" t="s">
        <v>1126</v>
      </c>
    </row>
    <row r="5701" spans="1:1">
      <c r="A5701" t="s">
        <v>1127</v>
      </c>
    </row>
    <row r="5751" spans="1:1">
      <c r="A5751" t="s">
        <v>1128</v>
      </c>
    </row>
    <row r="5801" spans="1:1">
      <c r="A5801" t="s">
        <v>1129</v>
      </c>
    </row>
    <row r="5851" spans="1:1">
      <c r="A5851" t="s">
        <v>1130</v>
      </c>
    </row>
    <row r="5901" spans="1:1">
      <c r="A5901" t="s">
        <v>1131</v>
      </c>
    </row>
    <row r="5951" spans="1:1">
      <c r="A5951" t="s">
        <v>1132</v>
      </c>
    </row>
    <row r="6001" spans="1:1">
      <c r="A6001" t="s">
        <v>1133</v>
      </c>
    </row>
    <row r="6051" spans="1:1">
      <c r="A6051" t="s">
        <v>1134</v>
      </c>
    </row>
    <row r="6101" spans="1:1">
      <c r="A6101" t="s">
        <v>1135</v>
      </c>
    </row>
    <row r="6151" spans="1:1">
      <c r="A6151" t="s">
        <v>1136</v>
      </c>
    </row>
    <row r="6201" spans="1:1">
      <c r="A6201" t="s">
        <v>1137</v>
      </c>
    </row>
    <row r="6251" spans="1:1">
      <c r="A6251" t="s">
        <v>1138</v>
      </c>
    </row>
    <row r="6301" spans="1:1">
      <c r="A6301" t="s">
        <v>1139</v>
      </c>
    </row>
    <row r="6351" spans="1:1">
      <c r="A6351" t="s">
        <v>1140</v>
      </c>
    </row>
    <row r="6401" spans="1:1">
      <c r="A6401" t="s">
        <v>1141</v>
      </c>
    </row>
    <row r="6451" spans="1:1">
      <c r="A6451" t="s">
        <v>1142</v>
      </c>
    </row>
    <row r="6501" spans="1:1">
      <c r="A6501" t="s">
        <v>1143</v>
      </c>
    </row>
    <row r="6551" spans="1:1">
      <c r="A6551" t="s">
        <v>1144</v>
      </c>
    </row>
    <row r="6601" spans="1:1">
      <c r="A6601" t="s">
        <v>1145</v>
      </c>
    </row>
    <row r="6651" spans="1:1">
      <c r="A6651" t="s">
        <v>1146</v>
      </c>
    </row>
    <row r="6701" spans="1:1">
      <c r="A6701" t="s">
        <v>1147</v>
      </c>
    </row>
    <row r="6751" spans="1:1">
      <c r="A6751" t="s">
        <v>1148</v>
      </c>
    </row>
    <row r="6801" spans="1:1">
      <c r="A6801" t="s">
        <v>1149</v>
      </c>
    </row>
    <row r="6851" spans="1:1">
      <c r="A6851" t="s">
        <v>1150</v>
      </c>
    </row>
    <row r="6901" spans="1:1">
      <c r="A6901" t="s">
        <v>1151</v>
      </c>
    </row>
    <row r="6951" spans="1:1">
      <c r="A6951" t="s">
        <v>1152</v>
      </c>
    </row>
    <row r="7001" spans="1:1">
      <c r="A7001" t="s">
        <v>1153</v>
      </c>
    </row>
    <row r="7051" spans="1:1">
      <c r="A7051" t="s">
        <v>1154</v>
      </c>
    </row>
    <row r="7101" spans="1:1">
      <c r="A7101" t="s">
        <v>1155</v>
      </c>
    </row>
    <row r="7151" spans="1:1">
      <c r="A7151" t="s">
        <v>1156</v>
      </c>
    </row>
    <row r="7201" spans="1:1">
      <c r="A7201" t="s">
        <v>1157</v>
      </c>
    </row>
    <row r="7251" spans="1:1">
      <c r="A7251" t="s">
        <v>1158</v>
      </c>
    </row>
    <row r="7301" spans="1:1">
      <c r="A7301" t="s">
        <v>1159</v>
      </c>
    </row>
    <row r="7351" spans="1:1">
      <c r="A7351" t="s">
        <v>1160</v>
      </c>
    </row>
    <row r="7401" spans="1:1">
      <c r="A7401" t="s">
        <v>1161</v>
      </c>
    </row>
    <row r="7451" spans="1:1">
      <c r="A7451" t="s">
        <v>1162</v>
      </c>
    </row>
    <row r="7501" spans="1:1">
      <c r="A7501" t="s">
        <v>1163</v>
      </c>
    </row>
    <row r="7551" spans="1:1">
      <c r="A7551" t="s">
        <v>1164</v>
      </c>
    </row>
    <row r="7601" spans="1:1">
      <c r="A7601" t="s">
        <v>1165</v>
      </c>
    </row>
    <row r="7651" spans="1:1">
      <c r="A7651" t="s">
        <v>1166</v>
      </c>
    </row>
    <row r="7701" spans="1:1">
      <c r="A7701" t="s">
        <v>1167</v>
      </c>
    </row>
    <row r="7751" spans="1:1">
      <c r="A7751" t="s">
        <v>1168</v>
      </c>
    </row>
    <row r="7801" spans="1:1">
      <c r="A7801" t="s">
        <v>1169</v>
      </c>
    </row>
    <row r="7851" spans="1:1">
      <c r="A7851" t="s">
        <v>1170</v>
      </c>
    </row>
    <row r="7901" spans="1:1">
      <c r="A7901" t="s">
        <v>1171</v>
      </c>
    </row>
    <row r="7951" spans="1:1">
      <c r="A7951" t="s">
        <v>1172</v>
      </c>
    </row>
    <row r="8001" spans="1:1">
      <c r="A8001" t="s">
        <v>1173</v>
      </c>
    </row>
    <row r="8051" spans="1:1">
      <c r="A8051" t="s">
        <v>1174</v>
      </c>
    </row>
    <row r="8101" spans="1:1">
      <c r="A8101" t="s">
        <v>1175</v>
      </c>
    </row>
    <row r="8151" spans="1:1">
      <c r="A8151" t="s">
        <v>1176</v>
      </c>
    </row>
    <row r="8201" spans="1:1">
      <c r="A8201" t="s">
        <v>1177</v>
      </c>
    </row>
    <row r="8251" spans="1:1">
      <c r="A8251" t="s">
        <v>1178</v>
      </c>
    </row>
    <row r="8301" spans="1:1">
      <c r="A8301" t="s">
        <v>1179</v>
      </c>
    </row>
    <row r="8351" spans="1:1">
      <c r="A8351" t="s">
        <v>1180</v>
      </c>
    </row>
    <row r="8401" spans="1:1">
      <c r="A8401" t="s">
        <v>1181</v>
      </c>
    </row>
    <row r="8451" spans="1:1">
      <c r="A8451" t="s">
        <v>1182</v>
      </c>
    </row>
    <row r="8501" spans="1:1">
      <c r="A8501" t="s">
        <v>1183</v>
      </c>
    </row>
    <row r="8551" spans="1:1">
      <c r="A8551" t="s">
        <v>1184</v>
      </c>
    </row>
    <row r="8601" spans="1:1">
      <c r="A8601" t="s">
        <v>1185</v>
      </c>
    </row>
    <row r="8651" spans="1:1">
      <c r="A8651" t="s">
        <v>1186</v>
      </c>
    </row>
    <row r="8701" spans="1:1">
      <c r="A8701" t="s">
        <v>1187</v>
      </c>
    </row>
    <row r="8751" spans="1:1">
      <c r="A8751" t="s">
        <v>1188</v>
      </c>
    </row>
    <row r="8801" spans="1:1">
      <c r="A8801" t="s">
        <v>1189</v>
      </c>
    </row>
    <row r="8851" spans="1:1">
      <c r="A8851" t="s">
        <v>1190</v>
      </c>
    </row>
    <row r="8901" spans="1:1">
      <c r="A8901" t="s">
        <v>1191</v>
      </c>
    </row>
    <row r="8951" spans="1:1">
      <c r="A8951" t="s">
        <v>1192</v>
      </c>
    </row>
    <row r="9001" spans="1:1">
      <c r="A9001" t="s">
        <v>1193</v>
      </c>
    </row>
    <row r="9051" spans="1:1">
      <c r="A9051" t="s">
        <v>1194</v>
      </c>
    </row>
    <row r="9101" spans="1:1">
      <c r="A9101" t="s">
        <v>1195</v>
      </c>
    </row>
    <row r="9151" spans="1:1">
      <c r="A9151" t="s">
        <v>1196</v>
      </c>
    </row>
    <row r="9201" spans="1:1">
      <c r="A9201" t="s">
        <v>1197</v>
      </c>
    </row>
    <row r="9251" spans="1:1">
      <c r="A9251" t="s">
        <v>1198</v>
      </c>
    </row>
    <row r="9301" spans="1:1">
      <c r="A9301" t="s">
        <v>1199</v>
      </c>
    </row>
    <row r="9351" spans="1:1">
      <c r="A9351" t="s">
        <v>1200</v>
      </c>
    </row>
    <row r="9401" spans="1:1">
      <c r="A9401" t="s">
        <v>1201</v>
      </c>
    </row>
    <row r="9451" spans="1:1">
      <c r="A9451" t="s">
        <v>1202</v>
      </c>
    </row>
    <row r="9501" spans="1:1">
      <c r="A9501" t="s">
        <v>1203</v>
      </c>
    </row>
    <row r="9551" spans="1:1">
      <c r="A9551" t="s">
        <v>1204</v>
      </c>
    </row>
    <row r="9601" spans="1:1">
      <c r="A9601" t="s">
        <v>1205</v>
      </c>
    </row>
    <row r="9651" spans="1:1">
      <c r="A9651" t="s">
        <v>1206</v>
      </c>
    </row>
    <row r="9701" spans="1:1">
      <c r="A9701" t="s">
        <v>1207</v>
      </c>
    </row>
    <row r="9751" spans="1:1">
      <c r="A9751" t="s">
        <v>1208</v>
      </c>
    </row>
    <row r="9801" spans="1:1">
      <c r="A9801" t="s">
        <v>1209</v>
      </c>
    </row>
    <row r="9851" spans="1:1">
      <c r="A9851" t="s">
        <v>1210</v>
      </c>
    </row>
    <row r="9901" spans="1:1">
      <c r="A9901" t="s">
        <v>1211</v>
      </c>
    </row>
    <row r="9951" spans="1:1">
      <c r="A9951" t="s">
        <v>1212</v>
      </c>
    </row>
    <row r="10001" spans="1:1">
      <c r="A10001" t="s">
        <v>1213</v>
      </c>
    </row>
    <row r="10051" spans="1:1">
      <c r="A10051" t="s">
        <v>1214</v>
      </c>
    </row>
    <row r="10101" spans="1:1">
      <c r="A10101" t="s">
        <v>1215</v>
      </c>
    </row>
    <row r="10151" spans="1:1">
      <c r="A10151" t="s">
        <v>1216</v>
      </c>
    </row>
    <row r="10201" spans="1:1">
      <c r="A10201" t="s">
        <v>1217</v>
      </c>
    </row>
    <row r="10251" spans="1:1">
      <c r="A10251" t="s">
        <v>1218</v>
      </c>
    </row>
    <row r="10301" spans="1:1">
      <c r="A10301" t="s">
        <v>1219</v>
      </c>
    </row>
    <row r="10351" spans="1:1">
      <c r="A10351" t="s">
        <v>1220</v>
      </c>
    </row>
    <row r="10401" spans="1:1">
      <c r="A10401" t="s">
        <v>1221</v>
      </c>
    </row>
    <row r="10451" spans="1:1">
      <c r="A10451" t="s">
        <v>1222</v>
      </c>
    </row>
    <row r="10501" spans="1:1">
      <c r="A10501" t="s">
        <v>1223</v>
      </c>
    </row>
    <row r="10551" spans="1:1">
      <c r="A10551" t="s">
        <v>1224</v>
      </c>
    </row>
    <row r="10601" spans="1:1">
      <c r="A10601" t="s">
        <v>1225</v>
      </c>
    </row>
    <row r="10651" spans="1:1">
      <c r="A10651" t="s">
        <v>1226</v>
      </c>
    </row>
    <row r="10701" spans="1:1">
      <c r="A10701" t="s">
        <v>1227</v>
      </c>
    </row>
    <row r="10751" spans="1:1">
      <c r="A10751" t="s">
        <v>1228</v>
      </c>
    </row>
    <row r="10801" spans="1:1">
      <c r="A10801" t="s">
        <v>1229</v>
      </c>
    </row>
    <row r="10851" spans="1:1">
      <c r="A10851" t="s">
        <v>1230</v>
      </c>
    </row>
    <row r="10901" spans="1:1">
      <c r="A10901" t="s">
        <v>1231</v>
      </c>
    </row>
    <row r="10951" spans="1:1">
      <c r="A10951" t="s">
        <v>1232</v>
      </c>
    </row>
    <row r="11001" spans="1:1">
      <c r="A11001" t="s">
        <v>1233</v>
      </c>
    </row>
    <row r="11051" spans="1:1">
      <c r="A11051" t="s">
        <v>1234</v>
      </c>
    </row>
    <row r="11101" spans="1:1">
      <c r="A11101" t="s">
        <v>1235</v>
      </c>
    </row>
    <row r="11151" spans="1:1">
      <c r="A11151" t="s">
        <v>1236</v>
      </c>
    </row>
    <row r="11201" spans="1:1">
      <c r="A11201" t="s">
        <v>1237</v>
      </c>
    </row>
    <row r="11251" spans="1:1">
      <c r="A11251" t="s">
        <v>1238</v>
      </c>
    </row>
    <row r="11301" spans="1:1">
      <c r="A11301" t="s">
        <v>1239</v>
      </c>
    </row>
    <row r="11351" spans="1:1">
      <c r="A11351" t="s">
        <v>1240</v>
      </c>
    </row>
    <row r="11401" spans="1:1">
      <c r="A11401" t="s">
        <v>1241</v>
      </c>
    </row>
    <row r="11451" spans="1:1">
      <c r="A11451" t="s">
        <v>1242</v>
      </c>
    </row>
    <row r="11501" spans="1:1">
      <c r="A11501" t="s">
        <v>1243</v>
      </c>
    </row>
    <row r="11551" spans="1:1">
      <c r="A11551" t="s">
        <v>1244</v>
      </c>
    </row>
    <row r="11601" spans="1:1">
      <c r="A11601" t="s">
        <v>1245</v>
      </c>
    </row>
    <row r="11651" spans="1:1">
      <c r="A11651" t="s">
        <v>1246</v>
      </c>
    </row>
    <row r="11701" spans="1:1">
      <c r="A11701" t="s">
        <v>1247</v>
      </c>
    </row>
    <row r="11751" spans="1:1">
      <c r="A11751" t="s">
        <v>1248</v>
      </c>
    </row>
    <row r="11801" spans="1:1">
      <c r="A11801" t="s">
        <v>1249</v>
      </c>
    </row>
    <row r="11851" spans="1:1">
      <c r="A11851" t="s">
        <v>1250</v>
      </c>
    </row>
    <row r="11901" spans="1:1">
      <c r="A11901" t="s">
        <v>1251</v>
      </c>
    </row>
    <row r="11951" spans="1:1">
      <c r="A11951" t="s">
        <v>1252</v>
      </c>
    </row>
    <row r="12001" spans="1:1">
      <c r="A12001" t="s">
        <v>1253</v>
      </c>
    </row>
    <row r="12051" spans="1:1">
      <c r="A12051" t="s">
        <v>1254</v>
      </c>
    </row>
    <row r="12101" spans="1:1">
      <c r="A12101" t="s">
        <v>1255</v>
      </c>
    </row>
    <row r="12151" spans="1:1">
      <c r="A12151" t="s">
        <v>1256</v>
      </c>
    </row>
    <row r="12201" spans="1:1">
      <c r="A12201" t="s">
        <v>1257</v>
      </c>
    </row>
    <row r="12251" spans="1:1">
      <c r="A12251" t="s">
        <v>1258</v>
      </c>
    </row>
    <row r="12301" spans="1:1">
      <c r="A12301" t="s">
        <v>1259</v>
      </c>
    </row>
    <row r="12351" spans="1:1">
      <c r="A12351" t="s">
        <v>1260</v>
      </c>
    </row>
    <row r="12401" spans="1:1">
      <c r="A12401" t="s">
        <v>1261</v>
      </c>
    </row>
    <row r="12451" spans="1:1">
      <c r="A12451" t="s">
        <v>1262</v>
      </c>
    </row>
    <row r="12501" spans="1:1">
      <c r="A12501" t="s">
        <v>1263</v>
      </c>
    </row>
    <row r="12551" spans="1:1">
      <c r="A12551" t="s">
        <v>1264</v>
      </c>
    </row>
    <row r="12601" spans="1:1">
      <c r="A12601" t="s">
        <v>1265</v>
      </c>
    </row>
    <row r="12651" spans="1:1">
      <c r="A12651" t="s">
        <v>1266</v>
      </c>
    </row>
    <row r="12701" spans="1:1">
      <c r="A12701" t="s">
        <v>1267</v>
      </c>
    </row>
    <row r="12751" spans="1:1">
      <c r="A12751" t="s">
        <v>1268</v>
      </c>
    </row>
    <row r="12801" spans="1:1">
      <c r="A12801" t="s">
        <v>1269</v>
      </c>
    </row>
    <row r="12851" spans="1:1">
      <c r="A12851" t="s">
        <v>1270</v>
      </c>
    </row>
    <row r="12901" spans="1:1">
      <c r="A12901" t="s">
        <v>1271</v>
      </c>
    </row>
    <row r="12951" spans="1:1">
      <c r="A12951" t="s">
        <v>1272</v>
      </c>
    </row>
    <row r="13001" spans="1:1">
      <c r="A13001" t="s">
        <v>1273</v>
      </c>
    </row>
    <row r="13051" spans="1:1">
      <c r="A13051" t="s">
        <v>1274</v>
      </c>
    </row>
    <row r="13101" spans="1:1">
      <c r="A13101" t="s">
        <v>1275</v>
      </c>
    </row>
    <row r="13151" spans="1:1">
      <c r="A13151" t="s">
        <v>1276</v>
      </c>
    </row>
    <row r="13201" spans="1:1">
      <c r="A13201" t="s">
        <v>1277</v>
      </c>
    </row>
    <row r="13251" spans="1:1">
      <c r="A13251" t="s">
        <v>1278</v>
      </c>
    </row>
    <row r="13301" spans="1:1">
      <c r="A13301" t="s">
        <v>1279</v>
      </c>
    </row>
    <row r="13351" spans="1:1">
      <c r="A13351" t="s">
        <v>1280</v>
      </c>
    </row>
    <row r="13401" spans="1:1">
      <c r="A13401" t="s">
        <v>1281</v>
      </c>
    </row>
    <row r="13451" spans="1:1">
      <c r="A13451" t="s">
        <v>1282</v>
      </c>
    </row>
    <row r="13501" spans="1:1">
      <c r="A13501" t="s">
        <v>1283</v>
      </c>
    </row>
    <row r="13551" spans="1:1">
      <c r="A13551" t="s">
        <v>1284</v>
      </c>
    </row>
    <row r="13601" spans="1:1">
      <c r="A13601" t="s">
        <v>1285</v>
      </c>
    </row>
    <row r="13651" spans="1:1">
      <c r="A13651" t="s">
        <v>1286</v>
      </c>
    </row>
    <row r="13701" spans="1:1">
      <c r="A13701" t="s">
        <v>1287</v>
      </c>
    </row>
    <row r="13751" spans="1:1">
      <c r="A13751" t="s">
        <v>1288</v>
      </c>
    </row>
    <row r="13801" spans="1:1">
      <c r="A13801" t="s">
        <v>1289</v>
      </c>
    </row>
    <row r="13851" spans="1:1">
      <c r="A13851" t="s">
        <v>1290</v>
      </c>
    </row>
    <row r="13901" spans="1:1">
      <c r="A13901" t="s">
        <v>1291</v>
      </c>
    </row>
    <row r="13951" spans="1:1">
      <c r="A13951" t="s">
        <v>1292</v>
      </c>
    </row>
    <row r="14001" spans="1:1">
      <c r="A14001" t="s">
        <v>1293</v>
      </c>
    </row>
    <row r="14051" spans="1:1">
      <c r="A14051" t="s">
        <v>1294</v>
      </c>
    </row>
    <row r="14101" spans="1:1">
      <c r="A14101" t="s">
        <v>1295</v>
      </c>
    </row>
    <row r="14151" spans="1:1">
      <c r="A14151" t="s">
        <v>1296</v>
      </c>
    </row>
    <row r="14201" spans="1:1">
      <c r="A14201" t="s">
        <v>1297</v>
      </c>
    </row>
    <row r="14251" spans="1:1">
      <c r="A14251" t="s">
        <v>1298</v>
      </c>
    </row>
    <row r="14301" spans="1:1">
      <c r="A14301" t="s">
        <v>1299</v>
      </c>
    </row>
    <row r="14351" spans="1:1">
      <c r="A14351" t="s">
        <v>1300</v>
      </c>
    </row>
    <row r="14401" spans="1:1">
      <c r="A14401" t="s">
        <v>1301</v>
      </c>
    </row>
    <row r="14451" spans="1:1">
      <c r="A14451" t="s">
        <v>1302</v>
      </c>
    </row>
    <row r="14501" spans="1:1">
      <c r="A14501" t="s">
        <v>1303</v>
      </c>
    </row>
    <row r="14551" spans="1:1">
      <c r="A14551" t="s">
        <v>1304</v>
      </c>
    </row>
    <row r="14601" spans="1:1">
      <c r="A14601" t="s">
        <v>1305</v>
      </c>
    </row>
    <row r="14651" spans="1:1">
      <c r="A14651" t="s">
        <v>1306</v>
      </c>
    </row>
    <row r="14701" spans="1:1">
      <c r="A14701" t="s">
        <v>1307</v>
      </c>
    </row>
    <row r="14751" spans="1:1">
      <c r="A14751" t="s">
        <v>1308</v>
      </c>
    </row>
    <row r="14801" spans="1:1">
      <c r="A14801" t="s">
        <v>1309</v>
      </c>
    </row>
    <row r="14851" spans="1:1">
      <c r="A14851" t="s">
        <v>1310</v>
      </c>
    </row>
    <row r="14901" spans="1:1">
      <c r="A14901" t="s">
        <v>1311</v>
      </c>
    </row>
    <row r="14951" spans="1:1">
      <c r="A14951" t="s">
        <v>1312</v>
      </c>
    </row>
    <row r="15001" spans="1:1">
      <c r="A15001" t="s">
        <v>1313</v>
      </c>
    </row>
    <row r="15051" spans="1:1">
      <c r="A15051" t="s">
        <v>1314</v>
      </c>
    </row>
    <row r="15101" spans="1:1">
      <c r="A15101" t="s">
        <v>1315</v>
      </c>
    </row>
    <row r="15151" spans="1:1">
      <c r="A15151" t="s">
        <v>1316</v>
      </c>
    </row>
    <row r="15201" spans="1:1">
      <c r="A15201" t="s">
        <v>1317</v>
      </c>
    </row>
    <row r="15251" spans="1:1">
      <c r="A15251" t="s">
        <v>1318</v>
      </c>
    </row>
    <row r="15301" spans="1:1">
      <c r="A15301" t="s">
        <v>1319</v>
      </c>
    </row>
    <row r="15351" spans="1:1">
      <c r="A15351" t="s">
        <v>1320</v>
      </c>
    </row>
    <row r="15401" spans="1:1">
      <c r="A15401" t="s">
        <v>1321</v>
      </c>
    </row>
    <row r="15451" spans="1:1">
      <c r="A15451" t="s">
        <v>1322</v>
      </c>
    </row>
    <row r="15501" spans="1:1">
      <c r="A15501" t="s">
        <v>1323</v>
      </c>
    </row>
    <row r="15551" spans="1:1">
      <c r="A15551" t="s">
        <v>1324</v>
      </c>
    </row>
    <row r="15601" spans="1:1">
      <c r="A15601" t="s">
        <v>1325</v>
      </c>
    </row>
    <row r="15651" spans="1:1">
      <c r="A15651" t="s">
        <v>1326</v>
      </c>
    </row>
    <row r="15701" spans="1:1">
      <c r="A15701" t="s">
        <v>1327</v>
      </c>
    </row>
    <row r="15751" spans="1:1">
      <c r="A15751" t="s">
        <v>1328</v>
      </c>
    </row>
    <row r="15801" spans="1:1">
      <c r="A15801" t="s">
        <v>1329</v>
      </c>
    </row>
    <row r="15851" spans="1:1">
      <c r="A15851" t="s">
        <v>1330</v>
      </c>
    </row>
    <row r="15901" spans="1:1">
      <c r="A15901" t="s">
        <v>1331</v>
      </c>
    </row>
    <row r="15951" spans="1:1">
      <c r="A15951" t="s">
        <v>1332</v>
      </c>
    </row>
    <row r="16001" spans="1:1">
      <c r="A16001" t="s">
        <v>1333</v>
      </c>
    </row>
    <row r="16051" spans="1:1">
      <c r="A16051" t="s">
        <v>1334</v>
      </c>
    </row>
    <row r="16101" spans="1:1">
      <c r="A16101" t="s">
        <v>1335</v>
      </c>
    </row>
    <row r="16151" spans="1:1">
      <c r="A16151" t="s">
        <v>1336</v>
      </c>
    </row>
    <row r="16201" spans="1:1">
      <c r="A16201" t="s">
        <v>1337</v>
      </c>
    </row>
    <row r="16251" spans="1:1">
      <c r="A16251" t="s">
        <v>1338</v>
      </c>
    </row>
    <row r="16301" spans="1:1">
      <c r="A16301" t="s">
        <v>1339</v>
      </c>
    </row>
    <row r="16351" spans="1:1">
      <c r="A16351" t="s">
        <v>1340</v>
      </c>
    </row>
    <row r="16401" spans="1:1">
      <c r="A16401" t="s">
        <v>1341</v>
      </c>
    </row>
    <row r="16451" spans="1:1">
      <c r="A16451" t="s">
        <v>1342</v>
      </c>
    </row>
    <row r="16501" spans="1:1">
      <c r="A16501" t="s">
        <v>1343</v>
      </c>
    </row>
    <row r="16551" spans="1:1">
      <c r="A16551" t="s">
        <v>1344</v>
      </c>
    </row>
    <row r="16601" spans="1:1">
      <c r="A16601" t="s">
        <v>1345</v>
      </c>
    </row>
    <row r="16651" spans="1:1">
      <c r="A16651" t="s">
        <v>1346</v>
      </c>
    </row>
    <row r="16701" spans="1:1">
      <c r="A16701" t="s">
        <v>1347</v>
      </c>
    </row>
    <row r="16751" spans="1:1">
      <c r="A16751" t="s">
        <v>1348</v>
      </c>
    </row>
    <row r="16801" spans="1:1">
      <c r="A16801" t="s">
        <v>1349</v>
      </c>
    </row>
    <row r="16851" spans="1:1">
      <c r="A16851" t="s">
        <v>1350</v>
      </c>
    </row>
    <row r="16901" spans="1:1">
      <c r="A16901" t="s">
        <v>1351</v>
      </c>
    </row>
    <row r="16951" spans="1:1">
      <c r="A16951" t="s">
        <v>1352</v>
      </c>
    </row>
    <row r="17001" spans="1:1">
      <c r="A17001" t="s">
        <v>1353</v>
      </c>
    </row>
    <row r="17051" spans="1:1">
      <c r="A17051" t="s">
        <v>1354</v>
      </c>
    </row>
    <row r="17101" spans="1:1">
      <c r="A17101" t="s">
        <v>1355</v>
      </c>
    </row>
    <row r="17151" spans="1:1">
      <c r="A17151" t="s">
        <v>1356</v>
      </c>
    </row>
    <row r="17201" spans="1:1">
      <c r="A17201" t="s">
        <v>1357</v>
      </c>
    </row>
    <row r="17251" spans="1:1">
      <c r="A17251" t="s">
        <v>1358</v>
      </c>
    </row>
    <row r="17301" spans="1:1">
      <c r="A17301" t="s">
        <v>1359</v>
      </c>
    </row>
    <row r="17351" spans="1:1">
      <c r="A17351" t="s">
        <v>1360</v>
      </c>
    </row>
    <row r="17401" spans="1:1">
      <c r="A17401" t="s">
        <v>1361</v>
      </c>
    </row>
    <row r="17451" spans="1:1">
      <c r="A17451" t="s">
        <v>1362</v>
      </c>
    </row>
    <row r="17501" spans="1:1">
      <c r="A17501" t="s">
        <v>1363</v>
      </c>
    </row>
    <row r="17551" spans="1:1">
      <c r="A17551" t="s">
        <v>1364</v>
      </c>
    </row>
    <row r="17601" spans="1:1">
      <c r="A17601" t="s">
        <v>1365</v>
      </c>
    </row>
    <row r="17651" spans="1:1">
      <c r="A17651" t="s">
        <v>1366</v>
      </c>
    </row>
    <row r="17701" spans="1:1">
      <c r="A17701" t="s">
        <v>1367</v>
      </c>
    </row>
    <row r="17751" spans="1:1">
      <c r="A17751" t="s">
        <v>1368</v>
      </c>
    </row>
    <row r="17801" spans="1:1">
      <c r="A17801" t="s">
        <v>1369</v>
      </c>
    </row>
    <row r="17851" spans="1:1">
      <c r="A17851" t="s">
        <v>1370</v>
      </c>
    </row>
    <row r="17901" spans="1:1">
      <c r="A17901" t="s">
        <v>1371</v>
      </c>
    </row>
    <row r="17951" spans="1:1">
      <c r="A17951" t="s">
        <v>1372</v>
      </c>
    </row>
    <row r="18001" spans="1:1">
      <c r="A18001" t="s">
        <v>1373</v>
      </c>
    </row>
    <row r="18051" spans="1:1">
      <c r="A18051" t="s">
        <v>1374</v>
      </c>
    </row>
    <row r="18101" spans="1:1">
      <c r="A18101" t="s">
        <v>1375</v>
      </c>
    </row>
    <row r="18151" spans="1:1">
      <c r="A18151" t="s">
        <v>1376</v>
      </c>
    </row>
    <row r="18201" spans="1:1">
      <c r="A18201" t="s">
        <v>1377</v>
      </c>
    </row>
    <row r="18251" spans="1:1">
      <c r="A18251" t="s">
        <v>1378</v>
      </c>
    </row>
    <row r="18301" spans="1:1">
      <c r="A18301" t="s">
        <v>1379</v>
      </c>
    </row>
    <row r="18351" spans="1:1">
      <c r="A18351" t="s">
        <v>1380</v>
      </c>
    </row>
    <row r="18401" spans="1:1">
      <c r="A18401" t="s">
        <v>1381</v>
      </c>
    </row>
    <row r="18451" spans="1:1">
      <c r="A18451" t="s">
        <v>1382</v>
      </c>
    </row>
    <row r="18501" spans="1:1">
      <c r="A18501" t="s">
        <v>1383</v>
      </c>
    </row>
    <row r="18551" spans="1:1">
      <c r="A18551" t="s">
        <v>1384</v>
      </c>
    </row>
    <row r="18601" spans="1:1">
      <c r="A18601" t="s">
        <v>1385</v>
      </c>
    </row>
    <row r="18651" spans="1:1">
      <c r="A18651" t="s">
        <v>1386</v>
      </c>
    </row>
    <row r="18701" spans="1:1">
      <c r="A18701" t="s">
        <v>1387</v>
      </c>
    </row>
    <row r="18751" spans="1:1">
      <c r="A18751" t="s">
        <v>1388</v>
      </c>
    </row>
    <row r="18801" spans="1:1">
      <c r="A18801" t="s">
        <v>1389</v>
      </c>
    </row>
    <row r="18851" spans="1:1">
      <c r="A18851" t="s">
        <v>1390</v>
      </c>
    </row>
    <row r="18901" spans="1:1">
      <c r="A18901" t="s">
        <v>1391</v>
      </c>
    </row>
    <row r="18951" spans="1:1">
      <c r="A18951" t="s">
        <v>1392</v>
      </c>
    </row>
    <row r="19001" spans="1:1">
      <c r="A19001" t="s">
        <v>1393</v>
      </c>
    </row>
    <row r="19051" spans="1:1">
      <c r="A19051" t="s">
        <v>1394</v>
      </c>
    </row>
    <row r="19101" spans="1:1">
      <c r="A19101" t="s">
        <v>1395</v>
      </c>
    </row>
    <row r="19151" spans="1:1">
      <c r="A19151" t="s">
        <v>1396</v>
      </c>
    </row>
    <row r="19201" spans="1:1">
      <c r="A19201" t="s">
        <v>1397</v>
      </c>
    </row>
    <row r="19251" spans="1:1">
      <c r="A19251" t="s">
        <v>1398</v>
      </c>
    </row>
    <row r="19301" spans="1:1">
      <c r="A19301" t="s">
        <v>1399</v>
      </c>
    </row>
    <row r="19351" spans="1:1">
      <c r="A19351" t="s">
        <v>1400</v>
      </c>
    </row>
    <row r="19401" spans="1:1">
      <c r="A19401" t="s">
        <v>1401</v>
      </c>
    </row>
    <row r="19451" spans="1:1">
      <c r="A19451" t="s">
        <v>1402</v>
      </c>
    </row>
    <row r="19501" spans="1:1">
      <c r="A19501" t="s">
        <v>1403</v>
      </c>
    </row>
    <row r="19551" spans="1:1">
      <c r="A19551" t="s">
        <v>1404</v>
      </c>
    </row>
    <row r="19601" spans="1:1">
      <c r="A19601" t="s">
        <v>1405</v>
      </c>
    </row>
    <row r="19651" spans="1:1">
      <c r="A19651" t="s">
        <v>1406</v>
      </c>
    </row>
    <row r="19701" spans="1:1">
      <c r="A19701" t="s">
        <v>1407</v>
      </c>
    </row>
    <row r="19751" spans="1:1">
      <c r="A19751" t="s">
        <v>1408</v>
      </c>
    </row>
    <row r="19801" spans="1:1">
      <c r="A19801" t="s">
        <v>1409</v>
      </c>
    </row>
    <row r="19851" spans="1:1">
      <c r="A19851" t="s">
        <v>1410</v>
      </c>
    </row>
    <row r="19901" spans="1:1">
      <c r="A19901" t="s">
        <v>1411</v>
      </c>
    </row>
    <row r="19951" spans="1:1">
      <c r="A19951" t="s">
        <v>1412</v>
      </c>
    </row>
    <row r="20001" spans="1:1">
      <c r="A20001" t="s">
        <v>1413</v>
      </c>
    </row>
    <row r="20051" spans="1:1">
      <c r="A20051" t="s">
        <v>1414</v>
      </c>
    </row>
    <row r="20101" spans="1:1">
      <c r="A20101" t="s">
        <v>1415</v>
      </c>
    </row>
    <row r="20151" spans="1:1">
      <c r="A20151" t="s">
        <v>1416</v>
      </c>
    </row>
    <row r="20201" spans="1:1">
      <c r="A20201" t="s">
        <v>1417</v>
      </c>
    </row>
    <row r="20251" spans="1:1">
      <c r="A20251" t="s">
        <v>1418</v>
      </c>
    </row>
    <row r="20301" spans="1:1">
      <c r="A20301" t="s">
        <v>1419</v>
      </c>
    </row>
    <row r="20351" spans="1:1">
      <c r="A20351" t="s">
        <v>1420</v>
      </c>
    </row>
    <row r="20401" spans="1:1">
      <c r="A20401" t="s">
        <v>1421</v>
      </c>
    </row>
    <row r="20451" spans="1:1">
      <c r="A20451" t="s">
        <v>1422</v>
      </c>
    </row>
    <row r="20501" spans="1:1">
      <c r="A20501" t="s">
        <v>1423</v>
      </c>
    </row>
    <row r="20551" spans="1:1">
      <c r="A20551" t="s">
        <v>1424</v>
      </c>
    </row>
    <row r="20601" spans="1:1">
      <c r="A20601" t="s">
        <v>1425</v>
      </c>
    </row>
    <row r="20651" spans="1:1">
      <c r="A20651" t="s">
        <v>1426</v>
      </c>
    </row>
    <row r="20701" spans="1:1">
      <c r="A20701" t="s">
        <v>1427</v>
      </c>
    </row>
    <row r="20751" spans="1:1">
      <c r="A20751" t="s">
        <v>1428</v>
      </c>
    </row>
    <row r="20801" spans="1:1">
      <c r="A20801" t="s">
        <v>1429</v>
      </c>
    </row>
    <row r="20851" spans="1:1">
      <c r="A20851" t="s">
        <v>1430</v>
      </c>
    </row>
    <row r="20901" spans="1:1">
      <c r="A20901" t="s">
        <v>1431</v>
      </c>
    </row>
    <row r="20951" spans="1:1">
      <c r="A20951" t="s">
        <v>1432</v>
      </c>
    </row>
    <row r="21001" spans="1:1">
      <c r="A21001" t="s">
        <v>1433</v>
      </c>
    </row>
    <row r="21051" spans="1:1">
      <c r="A21051" t="s">
        <v>1434</v>
      </c>
    </row>
    <row r="21101" spans="1:1">
      <c r="A21101" t="s">
        <v>1435</v>
      </c>
    </row>
    <row r="21151" spans="1:1">
      <c r="A21151" t="s">
        <v>1436</v>
      </c>
    </row>
    <row r="21201" spans="1:1">
      <c r="A21201" t="s">
        <v>1437</v>
      </c>
    </row>
    <row r="21251" spans="1:1">
      <c r="A21251" t="s">
        <v>1438</v>
      </c>
    </row>
    <row r="21301" spans="1:1">
      <c r="A21301" t="s">
        <v>1439</v>
      </c>
    </row>
    <row r="21351" spans="1:1">
      <c r="A21351" t="s">
        <v>1440</v>
      </c>
    </row>
    <row r="21401" spans="1:1">
      <c r="A21401" t="s">
        <v>1441</v>
      </c>
    </row>
    <row r="21451" spans="1:1">
      <c r="A21451" t="s">
        <v>1442</v>
      </c>
    </row>
    <row r="21501" spans="1:1">
      <c r="A21501" t="s">
        <v>1443</v>
      </c>
    </row>
    <row r="21551" spans="1:1">
      <c r="A21551" t="s">
        <v>1444</v>
      </c>
    </row>
    <row r="21601" spans="1:1">
      <c r="A21601" t="s">
        <v>1445</v>
      </c>
    </row>
    <row r="21651" spans="1:1">
      <c r="A21651" t="s">
        <v>1446</v>
      </c>
    </row>
    <row r="21701" spans="1:1">
      <c r="A21701" t="s">
        <v>1447</v>
      </c>
    </row>
    <row r="21751" spans="1:1">
      <c r="A21751" t="s">
        <v>1448</v>
      </c>
    </row>
    <row r="21801" spans="1:1">
      <c r="A21801" t="s">
        <v>1449</v>
      </c>
    </row>
    <row r="21851" spans="1:1">
      <c r="A21851" t="s">
        <v>1450</v>
      </c>
    </row>
    <row r="21901" spans="1:1">
      <c r="A21901" t="s">
        <v>1451</v>
      </c>
    </row>
    <row r="21951" spans="1:1">
      <c r="A21951" t="s">
        <v>1452</v>
      </c>
    </row>
    <row r="22001" spans="1:1">
      <c r="A22001" t="s">
        <v>1453</v>
      </c>
    </row>
    <row r="22051" spans="1:1">
      <c r="A22051" t="s">
        <v>1454</v>
      </c>
    </row>
    <row r="22101" spans="1:1">
      <c r="A22101" t="s">
        <v>1455</v>
      </c>
    </row>
    <row r="22151" spans="1:1">
      <c r="A22151" t="s">
        <v>1456</v>
      </c>
    </row>
    <row r="22201" spans="1:1">
      <c r="A22201" t="s">
        <v>1457</v>
      </c>
    </row>
    <row r="22251" spans="1:1">
      <c r="A22251" t="s">
        <v>1458</v>
      </c>
    </row>
    <row r="22301" spans="1:1">
      <c r="A22301" t="s">
        <v>1459</v>
      </c>
    </row>
    <row r="22351" spans="1:1">
      <c r="A22351" t="s">
        <v>1460</v>
      </c>
    </row>
    <row r="22401" spans="1:1">
      <c r="A22401" t="s">
        <v>1461</v>
      </c>
    </row>
    <row r="22451" spans="1:1">
      <c r="A22451" t="s">
        <v>1462</v>
      </c>
    </row>
    <row r="22501" spans="1:1">
      <c r="A22501" t="s">
        <v>1463</v>
      </c>
    </row>
    <row r="22551" spans="1:1">
      <c r="A22551" t="s">
        <v>1464</v>
      </c>
    </row>
    <row r="22601" spans="1:1">
      <c r="A22601" t="s">
        <v>1465</v>
      </c>
    </row>
    <row r="22651" spans="1:1">
      <c r="A22651" t="s">
        <v>1466</v>
      </c>
    </row>
    <row r="22701" spans="1:1">
      <c r="A22701" t="s">
        <v>1467</v>
      </c>
    </row>
    <row r="22751" spans="1:1">
      <c r="A22751" t="s">
        <v>1468</v>
      </c>
    </row>
    <row r="22801" spans="1:1">
      <c r="A22801" t="s">
        <v>1469</v>
      </c>
    </row>
    <row r="22851" spans="1:1">
      <c r="A22851" t="s">
        <v>1470</v>
      </c>
    </row>
    <row r="22901" spans="1:1">
      <c r="A22901" t="s">
        <v>1471</v>
      </c>
    </row>
    <row r="22951" spans="1:1">
      <c r="A22951" t="s">
        <v>1472</v>
      </c>
    </row>
    <row r="23001" spans="1:1">
      <c r="A23001" t="s">
        <v>1473</v>
      </c>
    </row>
    <row r="23051" spans="1:1">
      <c r="A23051" t="s">
        <v>1474</v>
      </c>
    </row>
    <row r="23101" spans="1:1">
      <c r="A23101" t="s">
        <v>1475</v>
      </c>
    </row>
    <row r="23151" spans="1:1">
      <c r="A23151" t="s">
        <v>1476</v>
      </c>
    </row>
    <row r="23201" spans="1:1">
      <c r="A23201" t="s">
        <v>1477</v>
      </c>
    </row>
    <row r="23251" spans="1:1">
      <c r="A23251" t="s">
        <v>1478</v>
      </c>
    </row>
    <row r="23301" spans="1:1">
      <c r="A23301" t="s">
        <v>1479</v>
      </c>
    </row>
    <row r="23351" spans="1:1">
      <c r="A23351" t="s">
        <v>1480</v>
      </c>
    </row>
    <row r="23401" spans="1:1">
      <c r="A23401" t="s">
        <v>1481</v>
      </c>
    </row>
    <row r="23451" spans="1:1">
      <c r="A23451" t="s">
        <v>1482</v>
      </c>
    </row>
    <row r="23501" spans="1:1">
      <c r="A23501" t="s">
        <v>1483</v>
      </c>
    </row>
    <row r="23551" spans="1:1">
      <c r="A23551" t="s">
        <v>1484</v>
      </c>
    </row>
    <row r="23601" spans="1:1">
      <c r="A23601" t="s">
        <v>1485</v>
      </c>
    </row>
    <row r="23651" spans="1:1">
      <c r="A23651" t="s">
        <v>1486</v>
      </c>
    </row>
    <row r="23701" spans="1:1">
      <c r="A23701" t="s">
        <v>1487</v>
      </c>
    </row>
    <row r="23751" spans="1:1">
      <c r="A23751" t="s">
        <v>1488</v>
      </c>
    </row>
    <row r="23801" spans="1:1">
      <c r="A23801" t="s">
        <v>1489</v>
      </c>
    </row>
    <row r="23851" spans="1:1">
      <c r="A23851" t="s">
        <v>1490</v>
      </c>
    </row>
    <row r="23901" spans="1:1">
      <c r="A23901" t="s">
        <v>1491</v>
      </c>
    </row>
    <row r="23951" spans="1:1">
      <c r="A23951" t="s">
        <v>1492</v>
      </c>
    </row>
    <row r="24001" spans="1:1">
      <c r="A24001" t="s">
        <v>1493</v>
      </c>
    </row>
    <row r="24051" spans="1:1">
      <c r="A24051" t="s">
        <v>1494</v>
      </c>
    </row>
    <row r="24101" spans="1:1">
      <c r="A24101" t="s">
        <v>1495</v>
      </c>
    </row>
    <row r="24151" spans="1:1">
      <c r="A24151" t="s">
        <v>1496</v>
      </c>
    </row>
    <row r="24201" spans="1:1">
      <c r="A24201" t="s">
        <v>1497</v>
      </c>
    </row>
    <row r="24251" spans="1:1">
      <c r="A24251" t="s">
        <v>1498</v>
      </c>
    </row>
    <row r="24301" spans="1:1">
      <c r="A24301" t="s">
        <v>1499</v>
      </c>
    </row>
    <row r="24351" spans="1:1">
      <c r="A24351" t="s">
        <v>1500</v>
      </c>
    </row>
    <row r="24401" spans="1:1">
      <c r="A24401" t="s">
        <v>1501</v>
      </c>
    </row>
    <row r="24451" spans="1:1">
      <c r="A24451" t="s">
        <v>1502</v>
      </c>
    </row>
    <row r="24501" spans="1:1">
      <c r="A24501" t="s">
        <v>1503</v>
      </c>
    </row>
    <row r="24551" spans="1:1">
      <c r="A24551" t="s">
        <v>1504</v>
      </c>
    </row>
    <row r="24601" spans="1:1">
      <c r="A24601" t="s">
        <v>1505</v>
      </c>
    </row>
    <row r="24651" spans="1:1">
      <c r="A24651" t="s">
        <v>1506</v>
      </c>
    </row>
    <row r="24701" spans="1:1">
      <c r="A24701" t="s">
        <v>1507</v>
      </c>
    </row>
    <row r="24751" spans="1:1">
      <c r="A24751" t="s">
        <v>1508</v>
      </c>
    </row>
    <row r="24801" spans="1:1">
      <c r="A24801" t="s">
        <v>1509</v>
      </c>
    </row>
    <row r="24851" spans="1:1">
      <c r="A24851" t="s">
        <v>1510</v>
      </c>
    </row>
    <row r="24901" spans="1:1">
      <c r="A24901" t="s">
        <v>1511</v>
      </c>
    </row>
    <row r="24951" spans="1:1">
      <c r="A24951" t="s">
        <v>1512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101"/>
  <sheetViews>
    <sheetView workbookViewId="0">
      <selection activeCell="B1" sqref="B1"/>
    </sheetView>
  </sheetViews>
  <sheetFormatPr defaultColWidth="11" defaultRowHeight="15.75"/>
  <cols>
    <col min="1" max="1" width="15.25" bestFit="1" customWidth="1"/>
  </cols>
  <sheetData>
    <row r="1" spans="1:11">
      <c r="A1" t="s">
        <v>1012</v>
      </c>
      <c r="B1" t="str">
        <f ca="1">_xll.BDS(OFFSET(INDIRECT(ADDRESS(ROW(), COLUMN())),0,-1),"BEST_ANALYST_RECS_BULK","cols=10;rows=40")</f>
        <v>BMO Capital Markets</v>
      </c>
      <c r="C1" t="s">
        <v>2014</v>
      </c>
      <c r="D1" t="s">
        <v>2015</v>
      </c>
      <c r="E1">
        <v>3</v>
      </c>
      <c r="F1" t="s">
        <v>2016</v>
      </c>
      <c r="G1">
        <v>140</v>
      </c>
      <c r="H1" t="s">
        <v>2017</v>
      </c>
      <c r="I1" s="13">
        <v>43511</v>
      </c>
      <c r="J1">
        <v>4</v>
      </c>
      <c r="K1">
        <v>0</v>
      </c>
    </row>
    <row r="2" spans="1:11">
      <c r="B2" t="s">
        <v>106</v>
      </c>
      <c r="C2" t="s">
        <v>2018</v>
      </c>
      <c r="D2" t="s">
        <v>2019</v>
      </c>
      <c r="E2">
        <v>3</v>
      </c>
      <c r="F2" t="s">
        <v>2016</v>
      </c>
      <c r="G2">
        <v>148</v>
      </c>
      <c r="H2" t="s">
        <v>2020</v>
      </c>
      <c r="I2" s="13">
        <v>43511</v>
      </c>
      <c r="J2">
        <v>14</v>
      </c>
      <c r="K2">
        <v>-38.78</v>
      </c>
    </row>
    <row r="3" spans="1:11">
      <c r="B3" t="s">
        <v>2021</v>
      </c>
      <c r="C3" t="s">
        <v>2022</v>
      </c>
      <c r="D3" t="s">
        <v>2023</v>
      </c>
      <c r="E3">
        <v>5</v>
      </c>
      <c r="F3" t="s">
        <v>2016</v>
      </c>
      <c r="G3">
        <v>173</v>
      </c>
      <c r="H3" t="s">
        <v>2020</v>
      </c>
      <c r="I3" s="13">
        <v>43511</v>
      </c>
      <c r="J3">
        <v>11</v>
      </c>
      <c r="K3">
        <v>-35.99</v>
      </c>
    </row>
    <row r="4" spans="1:11">
      <c r="B4" t="s">
        <v>2024</v>
      </c>
      <c r="C4" t="s">
        <v>2025</v>
      </c>
      <c r="D4" t="s">
        <v>2026</v>
      </c>
      <c r="E4">
        <v>5</v>
      </c>
      <c r="F4" t="s">
        <v>2016</v>
      </c>
      <c r="G4">
        <v>200</v>
      </c>
      <c r="H4" t="s">
        <v>2017</v>
      </c>
      <c r="I4" s="13">
        <v>43511</v>
      </c>
      <c r="J4">
        <v>11</v>
      </c>
      <c r="K4">
        <v>-35.99</v>
      </c>
    </row>
    <row r="5" spans="1:11">
      <c r="B5" t="s">
        <v>2027</v>
      </c>
      <c r="C5" t="s">
        <v>2028</v>
      </c>
      <c r="D5" t="s">
        <v>2029</v>
      </c>
      <c r="E5">
        <v>5</v>
      </c>
      <c r="F5" t="s">
        <v>2016</v>
      </c>
      <c r="G5">
        <v>225</v>
      </c>
      <c r="H5" t="s">
        <v>2017</v>
      </c>
      <c r="I5" s="13">
        <v>43511</v>
      </c>
      <c r="J5" t="s">
        <v>2030</v>
      </c>
      <c r="K5" t="s">
        <v>2030</v>
      </c>
    </row>
    <row r="6" spans="1:11">
      <c r="B6" t="s">
        <v>2031</v>
      </c>
      <c r="C6" t="s">
        <v>2032</v>
      </c>
      <c r="D6" t="s">
        <v>2026</v>
      </c>
      <c r="E6">
        <v>5</v>
      </c>
      <c r="F6" t="s">
        <v>2016</v>
      </c>
      <c r="G6">
        <v>195</v>
      </c>
      <c r="H6" t="s">
        <v>2020</v>
      </c>
      <c r="I6" s="13">
        <v>43511</v>
      </c>
      <c r="J6">
        <v>11</v>
      </c>
      <c r="K6">
        <v>-35.99</v>
      </c>
    </row>
    <row r="7" spans="1:11">
      <c r="B7" t="s">
        <v>2033</v>
      </c>
      <c r="C7" t="s">
        <v>2034</v>
      </c>
      <c r="D7" t="s">
        <v>2035</v>
      </c>
      <c r="E7">
        <v>5</v>
      </c>
      <c r="F7" t="s">
        <v>2016</v>
      </c>
      <c r="G7">
        <v>205</v>
      </c>
      <c r="H7" t="s">
        <v>2036</v>
      </c>
      <c r="I7" s="13">
        <v>43511</v>
      </c>
      <c r="J7">
        <v>7</v>
      </c>
      <c r="K7">
        <v>-22.41</v>
      </c>
    </row>
    <row r="8" spans="1:11">
      <c r="B8" t="s">
        <v>2037</v>
      </c>
      <c r="C8" t="s">
        <v>2038</v>
      </c>
      <c r="D8" t="s">
        <v>2026</v>
      </c>
      <c r="E8">
        <v>5</v>
      </c>
      <c r="F8" t="s">
        <v>2016</v>
      </c>
      <c r="G8">
        <v>185</v>
      </c>
      <c r="H8" t="s">
        <v>2020</v>
      </c>
      <c r="I8" s="13">
        <v>43511</v>
      </c>
      <c r="J8">
        <v>11</v>
      </c>
      <c r="K8">
        <v>-35.99</v>
      </c>
    </row>
    <row r="9" spans="1:11">
      <c r="B9" t="s">
        <v>2039</v>
      </c>
      <c r="C9" t="s">
        <v>2040</v>
      </c>
      <c r="D9" t="s">
        <v>2041</v>
      </c>
      <c r="E9">
        <v>1</v>
      </c>
      <c r="F9" t="s">
        <v>2016</v>
      </c>
      <c r="G9" t="s">
        <v>2030</v>
      </c>
      <c r="H9" t="s">
        <v>2017</v>
      </c>
      <c r="I9" s="13">
        <v>43511</v>
      </c>
      <c r="J9">
        <v>17</v>
      </c>
      <c r="K9">
        <v>-66.02</v>
      </c>
    </row>
    <row r="10" spans="1:11">
      <c r="B10" t="s">
        <v>2042</v>
      </c>
      <c r="C10" t="s">
        <v>2043</v>
      </c>
      <c r="D10" t="s">
        <v>2044</v>
      </c>
      <c r="E10">
        <v>3</v>
      </c>
      <c r="F10" t="s">
        <v>2016</v>
      </c>
      <c r="G10">
        <v>150</v>
      </c>
      <c r="H10" t="s">
        <v>2020</v>
      </c>
      <c r="I10" s="13">
        <v>43511</v>
      </c>
      <c r="J10">
        <v>4</v>
      </c>
      <c r="K10">
        <v>0</v>
      </c>
    </row>
    <row r="11" spans="1:11">
      <c r="B11" t="s">
        <v>2045</v>
      </c>
      <c r="C11" t="s">
        <v>2046</v>
      </c>
      <c r="D11" t="s">
        <v>2029</v>
      </c>
      <c r="E11">
        <v>5</v>
      </c>
      <c r="F11" t="s">
        <v>2016</v>
      </c>
      <c r="G11">
        <v>190</v>
      </c>
      <c r="H11" t="s">
        <v>2020</v>
      </c>
      <c r="I11" s="13">
        <v>43511</v>
      </c>
      <c r="J11">
        <v>10</v>
      </c>
      <c r="K11">
        <v>-35.630000000000003</v>
      </c>
    </row>
    <row r="12" spans="1:11">
      <c r="B12" t="s">
        <v>2047</v>
      </c>
      <c r="C12" t="s">
        <v>2048</v>
      </c>
      <c r="D12" t="s">
        <v>2026</v>
      </c>
      <c r="E12">
        <v>5</v>
      </c>
      <c r="F12" t="s">
        <v>2016</v>
      </c>
      <c r="G12">
        <v>195</v>
      </c>
      <c r="H12" t="s">
        <v>2017</v>
      </c>
      <c r="I12" s="13">
        <v>43511</v>
      </c>
      <c r="J12">
        <v>11</v>
      </c>
      <c r="K12">
        <v>-35.99</v>
      </c>
    </row>
    <row r="13" spans="1:11">
      <c r="B13" t="s">
        <v>2049</v>
      </c>
      <c r="C13" t="s">
        <v>2050</v>
      </c>
      <c r="D13" t="s">
        <v>2029</v>
      </c>
      <c r="E13">
        <v>5</v>
      </c>
      <c r="F13" t="s">
        <v>2016</v>
      </c>
      <c r="G13">
        <v>195</v>
      </c>
      <c r="H13" t="s">
        <v>2017</v>
      </c>
      <c r="I13" s="13">
        <v>43511</v>
      </c>
      <c r="J13">
        <v>12</v>
      </c>
      <c r="K13">
        <v>-36.340000000000003</v>
      </c>
    </row>
    <row r="14" spans="1:11">
      <c r="B14" t="s">
        <v>2051</v>
      </c>
      <c r="C14" t="s">
        <v>2052</v>
      </c>
      <c r="D14" t="s">
        <v>2053</v>
      </c>
      <c r="E14">
        <v>1</v>
      </c>
      <c r="F14" t="s">
        <v>2016</v>
      </c>
      <c r="G14">
        <v>120</v>
      </c>
      <c r="H14" t="s">
        <v>2017</v>
      </c>
      <c r="I14" s="13">
        <v>43511</v>
      </c>
      <c r="J14">
        <v>1</v>
      </c>
      <c r="K14">
        <v>57.94</v>
      </c>
    </row>
    <row r="15" spans="1:11">
      <c r="B15" t="s">
        <v>2054</v>
      </c>
      <c r="C15" t="s">
        <v>2055</v>
      </c>
      <c r="D15" t="s">
        <v>2056</v>
      </c>
      <c r="E15">
        <v>4</v>
      </c>
      <c r="F15" t="s">
        <v>2016</v>
      </c>
      <c r="G15">
        <v>185</v>
      </c>
      <c r="H15" t="s">
        <v>2020</v>
      </c>
      <c r="I15" s="13">
        <v>43511</v>
      </c>
      <c r="J15">
        <v>6</v>
      </c>
      <c r="K15">
        <v>-20.98</v>
      </c>
    </row>
    <row r="16" spans="1:11">
      <c r="B16" t="s">
        <v>2057</v>
      </c>
      <c r="C16" t="s">
        <v>2058</v>
      </c>
      <c r="D16" t="s">
        <v>2026</v>
      </c>
      <c r="E16">
        <v>5</v>
      </c>
      <c r="F16" t="s">
        <v>2016</v>
      </c>
      <c r="G16">
        <v>200</v>
      </c>
      <c r="H16" t="s">
        <v>2017</v>
      </c>
      <c r="I16" s="13">
        <v>43511</v>
      </c>
      <c r="J16">
        <v>8</v>
      </c>
      <c r="K16">
        <v>-32.32</v>
      </c>
    </row>
    <row r="17" spans="2:11">
      <c r="B17" t="s">
        <v>2059</v>
      </c>
      <c r="C17" t="s">
        <v>2060</v>
      </c>
      <c r="D17" t="s">
        <v>2026</v>
      </c>
      <c r="E17">
        <v>5</v>
      </c>
      <c r="F17" t="s">
        <v>2016</v>
      </c>
      <c r="G17">
        <v>190</v>
      </c>
      <c r="H17" t="s">
        <v>2017</v>
      </c>
      <c r="I17" s="13">
        <v>43511</v>
      </c>
      <c r="J17" t="s">
        <v>2030</v>
      </c>
      <c r="K17" t="s">
        <v>2030</v>
      </c>
    </row>
    <row r="18" spans="2:11">
      <c r="B18" t="s">
        <v>2061</v>
      </c>
      <c r="C18" t="s">
        <v>2062</v>
      </c>
      <c r="D18" t="s">
        <v>2044</v>
      </c>
      <c r="E18">
        <v>3</v>
      </c>
      <c r="F18" t="s">
        <v>2016</v>
      </c>
      <c r="G18">
        <v>170</v>
      </c>
      <c r="H18" t="s">
        <v>2020</v>
      </c>
      <c r="I18" s="13">
        <v>43511</v>
      </c>
      <c r="J18">
        <v>4</v>
      </c>
      <c r="K18">
        <v>0</v>
      </c>
    </row>
    <row r="19" spans="2:11">
      <c r="B19" t="s">
        <v>2063</v>
      </c>
      <c r="C19" t="s">
        <v>2064</v>
      </c>
      <c r="D19" t="s">
        <v>2035</v>
      </c>
      <c r="E19">
        <v>5</v>
      </c>
      <c r="F19" t="s">
        <v>2016</v>
      </c>
      <c r="G19">
        <v>175</v>
      </c>
      <c r="H19" t="s">
        <v>2017</v>
      </c>
      <c r="I19" s="13">
        <v>43511</v>
      </c>
      <c r="J19">
        <v>8</v>
      </c>
      <c r="K19">
        <v>-32.32</v>
      </c>
    </row>
    <row r="20" spans="2:11">
      <c r="B20" t="s">
        <v>2065</v>
      </c>
      <c r="C20" t="s">
        <v>2066</v>
      </c>
      <c r="D20" t="s">
        <v>2026</v>
      </c>
      <c r="E20">
        <v>5</v>
      </c>
      <c r="F20" t="s">
        <v>2016</v>
      </c>
      <c r="G20">
        <v>190</v>
      </c>
      <c r="H20" t="s">
        <v>2020</v>
      </c>
      <c r="I20" s="13">
        <v>43511</v>
      </c>
      <c r="J20">
        <v>11</v>
      </c>
      <c r="K20">
        <v>-35.99</v>
      </c>
    </row>
    <row r="21" spans="2:11">
      <c r="B21" t="s">
        <v>2067</v>
      </c>
      <c r="C21" t="s">
        <v>2068</v>
      </c>
      <c r="D21" t="s">
        <v>2029</v>
      </c>
      <c r="E21">
        <v>5</v>
      </c>
      <c r="F21" t="s">
        <v>2016</v>
      </c>
      <c r="G21">
        <v>180</v>
      </c>
      <c r="H21" t="s">
        <v>2020</v>
      </c>
      <c r="I21" s="13">
        <v>43510</v>
      </c>
      <c r="J21">
        <v>11</v>
      </c>
      <c r="K21">
        <v>-35.99</v>
      </c>
    </row>
    <row r="22" spans="2:11">
      <c r="B22" t="s">
        <v>2069</v>
      </c>
      <c r="C22" t="s">
        <v>2070</v>
      </c>
      <c r="D22" t="s">
        <v>2071</v>
      </c>
      <c r="E22">
        <v>3</v>
      </c>
      <c r="F22" t="s">
        <v>2016</v>
      </c>
      <c r="G22" t="s">
        <v>2030</v>
      </c>
      <c r="H22" t="s">
        <v>2017</v>
      </c>
      <c r="I22" s="13">
        <v>43510</v>
      </c>
      <c r="J22" t="s">
        <v>2030</v>
      </c>
      <c r="K22" t="s">
        <v>2030</v>
      </c>
    </row>
    <row r="23" spans="2:11">
      <c r="B23" t="s">
        <v>2072</v>
      </c>
      <c r="C23" t="s">
        <v>2073</v>
      </c>
      <c r="D23" t="s">
        <v>2029</v>
      </c>
      <c r="E23">
        <v>5</v>
      </c>
      <c r="F23" t="s">
        <v>2016</v>
      </c>
      <c r="G23">
        <v>180</v>
      </c>
      <c r="H23" t="s">
        <v>2020</v>
      </c>
      <c r="I23" s="13">
        <v>43510</v>
      </c>
      <c r="J23">
        <v>11</v>
      </c>
      <c r="K23">
        <v>-35.99</v>
      </c>
    </row>
    <row r="24" spans="2:11">
      <c r="B24" t="s">
        <v>2074</v>
      </c>
      <c r="C24" t="s">
        <v>2075</v>
      </c>
      <c r="D24" t="s">
        <v>2076</v>
      </c>
      <c r="E24">
        <v>3</v>
      </c>
      <c r="F24" t="s">
        <v>2016</v>
      </c>
      <c r="G24">
        <v>150</v>
      </c>
      <c r="H24" t="s">
        <v>2020</v>
      </c>
      <c r="I24" s="13">
        <v>43510</v>
      </c>
      <c r="J24">
        <v>4</v>
      </c>
      <c r="K24">
        <v>0</v>
      </c>
    </row>
    <row r="25" spans="2:11">
      <c r="B25" t="s">
        <v>2077</v>
      </c>
      <c r="C25" t="s">
        <v>2078</v>
      </c>
      <c r="D25" t="s">
        <v>2029</v>
      </c>
      <c r="E25">
        <v>5</v>
      </c>
      <c r="F25" t="s">
        <v>2016</v>
      </c>
      <c r="G25">
        <v>200</v>
      </c>
      <c r="H25" t="s">
        <v>2020</v>
      </c>
      <c r="I25" s="13">
        <v>43510</v>
      </c>
      <c r="J25">
        <v>11</v>
      </c>
      <c r="K25">
        <v>-35.99</v>
      </c>
    </row>
    <row r="26" spans="2:11">
      <c r="B26" t="s">
        <v>2079</v>
      </c>
      <c r="C26" t="s">
        <v>2080</v>
      </c>
      <c r="D26" t="s">
        <v>2029</v>
      </c>
      <c r="E26">
        <v>5</v>
      </c>
      <c r="F26" t="s">
        <v>2016</v>
      </c>
      <c r="G26">
        <v>170</v>
      </c>
      <c r="H26" t="s">
        <v>2017</v>
      </c>
      <c r="I26" s="13">
        <v>43510</v>
      </c>
      <c r="J26" t="s">
        <v>2030</v>
      </c>
      <c r="K26" t="s">
        <v>2030</v>
      </c>
    </row>
    <row r="27" spans="2:11">
      <c r="B27" t="s">
        <v>2081</v>
      </c>
      <c r="C27" t="s">
        <v>2082</v>
      </c>
      <c r="D27" t="s">
        <v>2041</v>
      </c>
      <c r="E27">
        <v>1</v>
      </c>
      <c r="F27" t="s">
        <v>2016</v>
      </c>
      <c r="G27">
        <v>120</v>
      </c>
      <c r="H27" t="s">
        <v>2017</v>
      </c>
      <c r="I27" s="13">
        <v>43507</v>
      </c>
      <c r="J27">
        <v>5</v>
      </c>
      <c r="K27">
        <v>-5.65</v>
      </c>
    </row>
    <row r="28" spans="2:11">
      <c r="B28" t="s">
        <v>2083</v>
      </c>
      <c r="C28" t="s">
        <v>2084</v>
      </c>
      <c r="D28" t="s">
        <v>2076</v>
      </c>
      <c r="E28">
        <v>3</v>
      </c>
      <c r="F28" t="s">
        <v>2085</v>
      </c>
      <c r="G28" t="s">
        <v>2030</v>
      </c>
      <c r="H28" t="s">
        <v>2017</v>
      </c>
      <c r="I28" s="13">
        <v>43504</v>
      </c>
      <c r="J28">
        <v>2</v>
      </c>
      <c r="K28">
        <v>39.72</v>
      </c>
    </row>
    <row r="29" spans="2:11">
      <c r="B29" t="s">
        <v>2086</v>
      </c>
      <c r="C29" t="s">
        <v>2087</v>
      </c>
      <c r="D29" t="s">
        <v>2076</v>
      </c>
      <c r="E29">
        <v>3</v>
      </c>
      <c r="F29" t="s">
        <v>2088</v>
      </c>
      <c r="G29">
        <v>140</v>
      </c>
      <c r="H29" t="s">
        <v>2017</v>
      </c>
      <c r="I29" s="13">
        <v>43494</v>
      </c>
      <c r="J29">
        <v>16</v>
      </c>
      <c r="K29">
        <v>-46.46</v>
      </c>
    </row>
    <row r="30" spans="2:11">
      <c r="B30" t="s">
        <v>2089</v>
      </c>
      <c r="C30" t="s">
        <v>2090</v>
      </c>
      <c r="D30" t="s">
        <v>2026</v>
      </c>
      <c r="E30">
        <v>5</v>
      </c>
      <c r="F30" t="s">
        <v>2016</v>
      </c>
      <c r="G30">
        <v>165</v>
      </c>
      <c r="H30" t="s">
        <v>2017</v>
      </c>
      <c r="I30" s="13">
        <v>43493</v>
      </c>
      <c r="J30" t="s">
        <v>2030</v>
      </c>
      <c r="K30" t="s">
        <v>2030</v>
      </c>
    </row>
    <row r="31" spans="2:11">
      <c r="B31" t="s">
        <v>2091</v>
      </c>
      <c r="C31" t="s">
        <v>2092</v>
      </c>
      <c r="D31" t="s">
        <v>2093</v>
      </c>
      <c r="E31" t="s">
        <v>2030</v>
      </c>
      <c r="F31" t="s">
        <v>2016</v>
      </c>
      <c r="G31" t="s">
        <v>2030</v>
      </c>
      <c r="H31" t="s">
        <v>2017</v>
      </c>
      <c r="I31" s="13">
        <v>43487</v>
      </c>
      <c r="J31" t="s">
        <v>2030</v>
      </c>
      <c r="K31" t="s">
        <v>2030</v>
      </c>
    </row>
    <row r="32" spans="2:11">
      <c r="B32" t="s">
        <v>2094</v>
      </c>
      <c r="C32" t="s">
        <v>2095</v>
      </c>
      <c r="D32" t="s">
        <v>2076</v>
      </c>
      <c r="E32">
        <v>3</v>
      </c>
      <c r="F32" t="s">
        <v>2085</v>
      </c>
      <c r="G32" t="s">
        <v>2030</v>
      </c>
      <c r="H32" t="s">
        <v>2017</v>
      </c>
      <c r="I32" s="13">
        <v>43481</v>
      </c>
      <c r="J32" t="s">
        <v>2030</v>
      </c>
      <c r="K32" t="s">
        <v>2030</v>
      </c>
    </row>
    <row r="33" spans="2:11">
      <c r="B33" t="s">
        <v>2096</v>
      </c>
      <c r="C33" t="s">
        <v>2097</v>
      </c>
      <c r="D33" t="s">
        <v>2026</v>
      </c>
      <c r="E33">
        <v>5</v>
      </c>
      <c r="F33" t="s">
        <v>2016</v>
      </c>
      <c r="G33" t="s">
        <v>2030</v>
      </c>
      <c r="H33" t="s">
        <v>2017</v>
      </c>
      <c r="I33" s="13">
        <v>43430</v>
      </c>
      <c r="J33">
        <v>11</v>
      </c>
      <c r="K33">
        <v>-35.99</v>
      </c>
    </row>
    <row r="34" spans="2:11">
      <c r="B34" t="s">
        <v>2098</v>
      </c>
      <c r="C34" t="s">
        <v>2099</v>
      </c>
      <c r="D34" t="s">
        <v>2029</v>
      </c>
      <c r="E34">
        <v>5</v>
      </c>
      <c r="F34" t="s">
        <v>2016</v>
      </c>
      <c r="G34">
        <v>210</v>
      </c>
      <c r="H34" t="s">
        <v>2020</v>
      </c>
      <c r="I34" s="13">
        <v>43419</v>
      </c>
      <c r="J34" t="s">
        <v>2030</v>
      </c>
      <c r="K34" t="s">
        <v>2030</v>
      </c>
    </row>
    <row r="35" spans="2:11">
      <c r="B35" t="s">
        <v>2100</v>
      </c>
      <c r="C35" t="s">
        <v>2101</v>
      </c>
      <c r="D35" t="s">
        <v>2026</v>
      </c>
      <c r="E35">
        <v>5</v>
      </c>
      <c r="F35" t="s">
        <v>2016</v>
      </c>
      <c r="G35" t="s">
        <v>2030</v>
      </c>
      <c r="H35" t="s">
        <v>2017</v>
      </c>
      <c r="I35" s="13">
        <v>43419</v>
      </c>
      <c r="J35" t="s">
        <v>2030</v>
      </c>
      <c r="K35" t="s">
        <v>2030</v>
      </c>
    </row>
    <row r="36" spans="2:11">
      <c r="B36" t="s">
        <v>2102</v>
      </c>
      <c r="C36" t="s">
        <v>2103</v>
      </c>
      <c r="D36" t="s">
        <v>2104</v>
      </c>
      <c r="E36" t="s">
        <v>2030</v>
      </c>
      <c r="F36" t="s">
        <v>2016</v>
      </c>
      <c r="G36" t="s">
        <v>2030</v>
      </c>
      <c r="H36" t="s">
        <v>2017</v>
      </c>
      <c r="I36" s="13">
        <v>43392</v>
      </c>
      <c r="J36" t="s">
        <v>2030</v>
      </c>
      <c r="K36" t="s">
        <v>2030</v>
      </c>
    </row>
    <row r="37" spans="2:11">
      <c r="B37" t="s">
        <v>2105</v>
      </c>
      <c r="C37" t="s">
        <v>2106</v>
      </c>
      <c r="D37" t="s">
        <v>2026</v>
      </c>
      <c r="E37">
        <v>5</v>
      </c>
      <c r="F37" t="s">
        <v>2016</v>
      </c>
      <c r="G37" t="s">
        <v>2030</v>
      </c>
      <c r="H37" t="s">
        <v>2017</v>
      </c>
      <c r="I37" s="13">
        <v>43234</v>
      </c>
      <c r="J37">
        <v>11</v>
      </c>
      <c r="K37">
        <v>-35.99</v>
      </c>
    </row>
    <row r="38" spans="2:11">
      <c r="B38" t="s">
        <v>2107</v>
      </c>
      <c r="C38" t="s">
        <v>2108</v>
      </c>
      <c r="D38" t="s">
        <v>2056</v>
      </c>
      <c r="E38">
        <v>4</v>
      </c>
      <c r="F38" t="s">
        <v>2016</v>
      </c>
      <c r="G38">
        <v>273.95999999999998</v>
      </c>
      <c r="H38" t="s">
        <v>2017</v>
      </c>
      <c r="I38" s="13">
        <v>43234</v>
      </c>
      <c r="J38">
        <v>13</v>
      </c>
      <c r="K38">
        <v>-38.25</v>
      </c>
    </row>
    <row r="39" spans="2:11">
      <c r="B39" t="s">
        <v>2109</v>
      </c>
      <c r="C39" t="s">
        <v>2110</v>
      </c>
      <c r="D39" t="s">
        <v>2026</v>
      </c>
      <c r="E39">
        <v>5</v>
      </c>
      <c r="F39" t="s">
        <v>2016</v>
      </c>
      <c r="G39" t="s">
        <v>2030</v>
      </c>
      <c r="H39" t="s">
        <v>2017</v>
      </c>
      <c r="I39" s="13">
        <v>43207</v>
      </c>
      <c r="J39">
        <v>9</v>
      </c>
      <c r="K39">
        <v>-33.619999999999997</v>
      </c>
    </row>
    <row r="40" spans="2:11">
      <c r="B40" t="s">
        <v>2111</v>
      </c>
      <c r="C40" t="s">
        <v>2112</v>
      </c>
      <c r="D40" t="s">
        <v>2026</v>
      </c>
      <c r="E40">
        <v>5</v>
      </c>
      <c r="F40" t="s">
        <v>2016</v>
      </c>
      <c r="G40" t="s">
        <v>2030</v>
      </c>
      <c r="H40" t="s">
        <v>2017</v>
      </c>
      <c r="I40" s="13">
        <v>43140</v>
      </c>
      <c r="J40">
        <v>11</v>
      </c>
      <c r="K40">
        <v>-35.99</v>
      </c>
    </row>
    <row r="101" spans="1:11">
      <c r="A101" t="s">
        <v>1014</v>
      </c>
      <c r="B101" t="str">
        <f ca="1">_xll.BDS(OFFSET(INDIRECT(ADDRESS(ROW(), COLUMN())),0,-1),"BEST_ANALYST_RECS_BULK","cols=10;rows=33")</f>
        <v>Baird</v>
      </c>
      <c r="C101" t="s">
        <v>2765</v>
      </c>
      <c r="D101" t="s">
        <v>2044</v>
      </c>
      <c r="E101">
        <v>3</v>
      </c>
      <c r="F101" t="s">
        <v>2016</v>
      </c>
      <c r="G101">
        <v>28</v>
      </c>
      <c r="H101" t="s">
        <v>2017</v>
      </c>
      <c r="I101" s="13">
        <v>43511</v>
      </c>
      <c r="J101">
        <v>4</v>
      </c>
      <c r="K101">
        <v>0</v>
      </c>
    </row>
    <row r="102" spans="1:11">
      <c r="B102" t="s">
        <v>2274</v>
      </c>
      <c r="C102" t="s">
        <v>3755</v>
      </c>
      <c r="D102" t="s">
        <v>2026</v>
      </c>
      <c r="E102">
        <v>5</v>
      </c>
      <c r="F102" t="s">
        <v>2016</v>
      </c>
      <c r="G102" t="s">
        <v>2030</v>
      </c>
      <c r="H102" t="s">
        <v>2017</v>
      </c>
      <c r="I102" s="13">
        <v>43509</v>
      </c>
      <c r="J102">
        <v>1</v>
      </c>
      <c r="K102">
        <v>14.11</v>
      </c>
    </row>
    <row r="103" spans="1:11">
      <c r="B103" t="s">
        <v>2792</v>
      </c>
      <c r="C103" t="s">
        <v>3591</v>
      </c>
      <c r="D103" t="s">
        <v>2076</v>
      </c>
      <c r="E103">
        <v>3</v>
      </c>
      <c r="F103" t="s">
        <v>2016</v>
      </c>
      <c r="G103">
        <v>30.5</v>
      </c>
      <c r="H103" t="s">
        <v>2020</v>
      </c>
      <c r="I103" s="13">
        <v>43507</v>
      </c>
      <c r="J103">
        <v>4</v>
      </c>
      <c r="K103">
        <v>0</v>
      </c>
    </row>
    <row r="104" spans="1:11">
      <c r="B104" t="s">
        <v>2042</v>
      </c>
      <c r="C104" t="s">
        <v>2763</v>
      </c>
      <c r="D104" t="s">
        <v>2044</v>
      </c>
      <c r="E104">
        <v>3</v>
      </c>
      <c r="F104" t="s">
        <v>2016</v>
      </c>
      <c r="G104">
        <v>30</v>
      </c>
      <c r="H104" t="s">
        <v>2020</v>
      </c>
      <c r="I104" s="13">
        <v>43504</v>
      </c>
      <c r="J104">
        <v>8</v>
      </c>
      <c r="K104">
        <v>-19.170000000000002</v>
      </c>
    </row>
    <row r="105" spans="1:11">
      <c r="B105" t="s">
        <v>2067</v>
      </c>
      <c r="C105" t="s">
        <v>2281</v>
      </c>
      <c r="D105" t="s">
        <v>2029</v>
      </c>
      <c r="E105">
        <v>5</v>
      </c>
      <c r="F105" t="s">
        <v>2016</v>
      </c>
      <c r="G105">
        <v>35</v>
      </c>
      <c r="H105" t="s">
        <v>2020</v>
      </c>
      <c r="I105" s="13">
        <v>43503</v>
      </c>
      <c r="J105">
        <v>3</v>
      </c>
      <c r="K105">
        <v>7.0000000000000007E-2</v>
      </c>
    </row>
    <row r="106" spans="1:11">
      <c r="B106" t="s">
        <v>2277</v>
      </c>
      <c r="C106" t="s">
        <v>2278</v>
      </c>
      <c r="D106" t="s">
        <v>2015</v>
      </c>
      <c r="E106">
        <v>3</v>
      </c>
      <c r="F106" t="s">
        <v>2016</v>
      </c>
      <c r="G106">
        <v>31</v>
      </c>
      <c r="H106" t="s">
        <v>2017</v>
      </c>
      <c r="I106" s="13">
        <v>43503</v>
      </c>
      <c r="J106">
        <v>9</v>
      </c>
      <c r="K106">
        <v>-22.27</v>
      </c>
    </row>
    <row r="107" spans="1:11">
      <c r="B107" t="s">
        <v>2072</v>
      </c>
      <c r="C107" t="s">
        <v>2640</v>
      </c>
      <c r="D107" t="s">
        <v>2029</v>
      </c>
      <c r="E107">
        <v>5</v>
      </c>
      <c r="F107" t="s">
        <v>2016</v>
      </c>
      <c r="G107">
        <v>32</v>
      </c>
      <c r="H107" t="s">
        <v>2020</v>
      </c>
      <c r="I107" s="13">
        <v>43503</v>
      </c>
      <c r="J107">
        <v>5</v>
      </c>
      <c r="K107">
        <v>-7.94</v>
      </c>
    </row>
    <row r="108" spans="1:11">
      <c r="B108" t="s">
        <v>2089</v>
      </c>
      <c r="C108" t="s">
        <v>2279</v>
      </c>
      <c r="D108" t="s">
        <v>2044</v>
      </c>
      <c r="E108">
        <v>3</v>
      </c>
      <c r="F108" t="s">
        <v>2088</v>
      </c>
      <c r="G108">
        <v>30</v>
      </c>
      <c r="H108" t="s">
        <v>2017</v>
      </c>
      <c r="I108" s="13">
        <v>43503</v>
      </c>
      <c r="J108">
        <v>7</v>
      </c>
      <c r="K108">
        <v>-10.69</v>
      </c>
    </row>
    <row r="109" spans="1:11">
      <c r="B109" t="s">
        <v>2077</v>
      </c>
      <c r="C109" t="s">
        <v>2288</v>
      </c>
      <c r="D109" t="s">
        <v>2029</v>
      </c>
      <c r="E109">
        <v>5</v>
      </c>
      <c r="F109" t="s">
        <v>2016</v>
      </c>
      <c r="G109">
        <v>33</v>
      </c>
      <c r="H109" t="s">
        <v>2017</v>
      </c>
      <c r="I109" s="13">
        <v>43503</v>
      </c>
      <c r="J109">
        <v>5</v>
      </c>
      <c r="K109">
        <v>-7.94</v>
      </c>
    </row>
    <row r="110" spans="1:11">
      <c r="B110" t="s">
        <v>2079</v>
      </c>
      <c r="C110" t="s">
        <v>2282</v>
      </c>
      <c r="D110" t="s">
        <v>2029</v>
      </c>
      <c r="E110">
        <v>5</v>
      </c>
      <c r="F110" t="s">
        <v>2016</v>
      </c>
      <c r="G110">
        <v>36</v>
      </c>
      <c r="H110" t="s">
        <v>2017</v>
      </c>
      <c r="I110" s="13">
        <v>43503</v>
      </c>
      <c r="J110">
        <v>5</v>
      </c>
      <c r="K110">
        <v>-7.94</v>
      </c>
    </row>
    <row r="111" spans="1:11">
      <c r="B111" t="s">
        <v>2033</v>
      </c>
      <c r="C111" t="s">
        <v>2271</v>
      </c>
      <c r="D111" t="s">
        <v>2035</v>
      </c>
      <c r="E111">
        <v>5</v>
      </c>
      <c r="F111" t="s">
        <v>2016</v>
      </c>
      <c r="G111">
        <v>31</v>
      </c>
      <c r="H111" t="s">
        <v>2036</v>
      </c>
      <c r="I111" s="13">
        <v>43496</v>
      </c>
      <c r="J111">
        <v>5</v>
      </c>
      <c r="K111">
        <v>-7.94</v>
      </c>
    </row>
    <row r="112" spans="1:11">
      <c r="B112" t="s">
        <v>2051</v>
      </c>
      <c r="C112" t="s">
        <v>2290</v>
      </c>
      <c r="D112" t="s">
        <v>2076</v>
      </c>
      <c r="E112">
        <v>3</v>
      </c>
      <c r="F112" t="s">
        <v>2016</v>
      </c>
      <c r="G112">
        <v>33</v>
      </c>
      <c r="H112" t="s">
        <v>2017</v>
      </c>
      <c r="I112" s="13">
        <v>43495</v>
      </c>
      <c r="J112" t="s">
        <v>2030</v>
      </c>
      <c r="K112" t="s">
        <v>2030</v>
      </c>
    </row>
    <row r="113" spans="2:11">
      <c r="B113" t="s">
        <v>2283</v>
      </c>
      <c r="C113" t="s">
        <v>2284</v>
      </c>
      <c r="D113" t="s">
        <v>2238</v>
      </c>
      <c r="E113">
        <v>4</v>
      </c>
      <c r="F113" t="s">
        <v>2088</v>
      </c>
      <c r="G113">
        <v>33</v>
      </c>
      <c r="H113" t="s">
        <v>2020</v>
      </c>
      <c r="I113" s="13">
        <v>43495</v>
      </c>
      <c r="J113">
        <v>5</v>
      </c>
      <c r="K113">
        <v>-7.94</v>
      </c>
    </row>
    <row r="114" spans="2:11">
      <c r="B114" t="s">
        <v>2220</v>
      </c>
      <c r="C114" t="s">
        <v>2280</v>
      </c>
      <c r="D114" t="s">
        <v>2026</v>
      </c>
      <c r="E114">
        <v>5</v>
      </c>
      <c r="F114" t="s">
        <v>2016</v>
      </c>
      <c r="G114">
        <v>34</v>
      </c>
      <c r="H114" t="s">
        <v>2020</v>
      </c>
      <c r="I114" s="13">
        <v>43493</v>
      </c>
      <c r="J114">
        <v>5</v>
      </c>
      <c r="K114">
        <v>-7.94</v>
      </c>
    </row>
    <row r="115" spans="2:11">
      <c r="B115" t="s">
        <v>2045</v>
      </c>
      <c r="C115" t="s">
        <v>3281</v>
      </c>
      <c r="D115" t="s">
        <v>2029</v>
      </c>
      <c r="E115">
        <v>5</v>
      </c>
      <c r="F115" t="s">
        <v>2016</v>
      </c>
      <c r="G115">
        <v>38</v>
      </c>
      <c r="H115" t="s">
        <v>2020</v>
      </c>
      <c r="I115" s="13">
        <v>43489</v>
      </c>
      <c r="J115">
        <v>5</v>
      </c>
      <c r="K115">
        <v>-7.94</v>
      </c>
    </row>
    <row r="116" spans="2:11">
      <c r="B116" t="s">
        <v>2094</v>
      </c>
      <c r="C116" t="s">
        <v>2095</v>
      </c>
      <c r="D116" t="s">
        <v>2076</v>
      </c>
      <c r="E116">
        <v>3</v>
      </c>
      <c r="F116" t="s">
        <v>2088</v>
      </c>
      <c r="G116" t="s">
        <v>2030</v>
      </c>
      <c r="H116" t="s">
        <v>2017</v>
      </c>
      <c r="I116" s="13">
        <v>43488</v>
      </c>
      <c r="J116" t="s">
        <v>2030</v>
      </c>
      <c r="K116" t="s">
        <v>2030</v>
      </c>
    </row>
    <row r="117" spans="2:11">
      <c r="B117" t="s">
        <v>2021</v>
      </c>
      <c r="C117" t="s">
        <v>3282</v>
      </c>
      <c r="D117" t="s">
        <v>2166</v>
      </c>
      <c r="E117">
        <v>5</v>
      </c>
      <c r="F117" t="s">
        <v>2016</v>
      </c>
      <c r="G117">
        <v>35</v>
      </c>
      <c r="H117" t="s">
        <v>2020</v>
      </c>
      <c r="I117" s="13">
        <v>43487</v>
      </c>
      <c r="J117">
        <v>5</v>
      </c>
      <c r="K117">
        <v>-7.94</v>
      </c>
    </row>
    <row r="118" spans="2:11">
      <c r="B118" t="s">
        <v>2260</v>
      </c>
      <c r="C118" t="s">
        <v>4095</v>
      </c>
      <c r="D118" t="s">
        <v>2035</v>
      </c>
      <c r="E118">
        <v>5</v>
      </c>
      <c r="F118" t="s">
        <v>2016</v>
      </c>
      <c r="G118">
        <v>34</v>
      </c>
      <c r="H118" t="s">
        <v>2020</v>
      </c>
      <c r="I118" s="13">
        <v>43487</v>
      </c>
      <c r="J118">
        <v>5</v>
      </c>
      <c r="K118">
        <v>-7.94</v>
      </c>
    </row>
    <row r="119" spans="2:11">
      <c r="B119" t="s">
        <v>2267</v>
      </c>
      <c r="C119" t="s">
        <v>2272</v>
      </c>
      <c r="D119" t="s">
        <v>2029</v>
      </c>
      <c r="E119">
        <v>5</v>
      </c>
      <c r="F119" t="s">
        <v>2016</v>
      </c>
      <c r="G119">
        <v>34</v>
      </c>
      <c r="H119" t="s">
        <v>2017</v>
      </c>
      <c r="I119" s="13">
        <v>43485</v>
      </c>
      <c r="J119" t="s">
        <v>2030</v>
      </c>
      <c r="K119" t="s">
        <v>2030</v>
      </c>
    </row>
    <row r="120" spans="2:11">
      <c r="B120" t="s">
        <v>2037</v>
      </c>
      <c r="C120" t="s">
        <v>2286</v>
      </c>
      <c r="D120" t="s">
        <v>2026</v>
      </c>
      <c r="E120">
        <v>5</v>
      </c>
      <c r="F120" t="s">
        <v>2016</v>
      </c>
      <c r="G120">
        <v>33</v>
      </c>
      <c r="H120" t="s">
        <v>2017</v>
      </c>
      <c r="I120" s="13">
        <v>43483</v>
      </c>
      <c r="J120">
        <v>5</v>
      </c>
      <c r="K120">
        <v>-7.94</v>
      </c>
    </row>
    <row r="121" spans="2:11">
      <c r="B121" t="s">
        <v>106</v>
      </c>
      <c r="C121" t="s">
        <v>2228</v>
      </c>
      <c r="D121" t="s">
        <v>2229</v>
      </c>
      <c r="E121">
        <v>5</v>
      </c>
      <c r="F121" t="s">
        <v>2016</v>
      </c>
      <c r="G121">
        <v>34</v>
      </c>
      <c r="H121" t="s">
        <v>2020</v>
      </c>
      <c r="I121" s="13">
        <v>43482</v>
      </c>
      <c r="J121">
        <v>5</v>
      </c>
      <c r="K121">
        <v>-7.94</v>
      </c>
    </row>
    <row r="122" spans="2:11">
      <c r="B122" t="s">
        <v>3616</v>
      </c>
      <c r="C122" t="s">
        <v>3617</v>
      </c>
      <c r="D122" t="s">
        <v>2076</v>
      </c>
      <c r="E122">
        <v>3</v>
      </c>
      <c r="F122" t="s">
        <v>2016</v>
      </c>
      <c r="G122">
        <v>31</v>
      </c>
      <c r="H122" t="s">
        <v>3135</v>
      </c>
      <c r="I122" s="13">
        <v>43482</v>
      </c>
      <c r="J122">
        <v>4</v>
      </c>
      <c r="K122">
        <v>0</v>
      </c>
    </row>
    <row r="123" spans="2:11">
      <c r="B123" t="s">
        <v>2086</v>
      </c>
      <c r="C123" t="s">
        <v>3598</v>
      </c>
      <c r="D123" t="s">
        <v>2026</v>
      </c>
      <c r="E123">
        <v>5</v>
      </c>
      <c r="F123" t="s">
        <v>2016</v>
      </c>
      <c r="G123">
        <v>32</v>
      </c>
      <c r="H123" t="s">
        <v>2017</v>
      </c>
      <c r="I123" s="13">
        <v>43482</v>
      </c>
      <c r="J123">
        <v>5</v>
      </c>
      <c r="K123">
        <v>-7.94</v>
      </c>
    </row>
    <row r="124" spans="2:11">
      <c r="B124" t="s">
        <v>2174</v>
      </c>
      <c r="C124" t="s">
        <v>2242</v>
      </c>
      <c r="D124" t="s">
        <v>2015</v>
      </c>
      <c r="E124">
        <v>3</v>
      </c>
      <c r="F124" t="s">
        <v>2016</v>
      </c>
      <c r="G124">
        <v>36</v>
      </c>
      <c r="H124" t="s">
        <v>2017</v>
      </c>
      <c r="I124" s="13">
        <v>43481</v>
      </c>
      <c r="J124">
        <v>4</v>
      </c>
      <c r="K124">
        <v>0</v>
      </c>
    </row>
    <row r="125" spans="2:11">
      <c r="B125" t="s">
        <v>2024</v>
      </c>
      <c r="C125" t="s">
        <v>2243</v>
      </c>
      <c r="D125" t="s">
        <v>2026</v>
      </c>
      <c r="E125">
        <v>5</v>
      </c>
      <c r="F125" t="s">
        <v>2016</v>
      </c>
      <c r="G125">
        <v>35</v>
      </c>
      <c r="H125" t="s">
        <v>2017</v>
      </c>
      <c r="I125" s="13">
        <v>43481</v>
      </c>
      <c r="J125">
        <v>5</v>
      </c>
      <c r="K125">
        <v>-7.94</v>
      </c>
    </row>
    <row r="126" spans="2:11">
      <c r="B126" t="s">
        <v>2027</v>
      </c>
      <c r="C126" t="s">
        <v>2276</v>
      </c>
      <c r="D126" t="s">
        <v>2029</v>
      </c>
      <c r="E126">
        <v>5</v>
      </c>
      <c r="F126" t="s">
        <v>2016</v>
      </c>
      <c r="G126">
        <v>35</v>
      </c>
      <c r="H126" t="s">
        <v>2017</v>
      </c>
      <c r="I126" s="13">
        <v>43481</v>
      </c>
      <c r="J126">
        <v>5</v>
      </c>
      <c r="K126">
        <v>-7.94</v>
      </c>
    </row>
    <row r="127" spans="2:11">
      <c r="B127" t="s">
        <v>2234</v>
      </c>
      <c r="C127" t="s">
        <v>2289</v>
      </c>
      <c r="D127" t="s">
        <v>2026</v>
      </c>
      <c r="E127">
        <v>5</v>
      </c>
      <c r="F127" t="s">
        <v>2016</v>
      </c>
      <c r="G127">
        <v>35</v>
      </c>
      <c r="H127" t="s">
        <v>2020</v>
      </c>
      <c r="I127" s="13">
        <v>43481</v>
      </c>
      <c r="J127">
        <v>5</v>
      </c>
      <c r="K127">
        <v>-7.94</v>
      </c>
    </row>
    <row r="128" spans="2:11">
      <c r="B128" t="s">
        <v>2063</v>
      </c>
      <c r="C128" t="s">
        <v>2291</v>
      </c>
      <c r="D128" t="s">
        <v>2162</v>
      </c>
      <c r="E128">
        <v>3</v>
      </c>
      <c r="F128" t="s">
        <v>2016</v>
      </c>
      <c r="G128">
        <v>36</v>
      </c>
      <c r="H128" t="s">
        <v>2017</v>
      </c>
      <c r="I128" s="13">
        <v>43481</v>
      </c>
      <c r="J128">
        <v>4</v>
      </c>
      <c r="K128">
        <v>0</v>
      </c>
    </row>
    <row r="129" spans="2:11">
      <c r="B129" t="s">
        <v>3436</v>
      </c>
      <c r="C129" t="s">
        <v>3647</v>
      </c>
      <c r="D129" t="s">
        <v>2035</v>
      </c>
      <c r="E129">
        <v>5</v>
      </c>
      <c r="F129" t="s">
        <v>2016</v>
      </c>
      <c r="G129">
        <v>37</v>
      </c>
      <c r="H129" t="s">
        <v>2020</v>
      </c>
      <c r="I129" s="13">
        <v>43401</v>
      </c>
      <c r="J129">
        <v>5</v>
      </c>
      <c r="K129">
        <v>-7.94</v>
      </c>
    </row>
    <row r="130" spans="2:11">
      <c r="B130" t="s">
        <v>2682</v>
      </c>
      <c r="C130" t="s">
        <v>4108</v>
      </c>
      <c r="D130" t="s">
        <v>2076</v>
      </c>
      <c r="E130">
        <v>3</v>
      </c>
      <c r="F130" t="s">
        <v>2016</v>
      </c>
      <c r="G130">
        <v>28</v>
      </c>
      <c r="H130" t="s">
        <v>2017</v>
      </c>
      <c r="I130" s="13">
        <v>43311</v>
      </c>
      <c r="J130">
        <v>4</v>
      </c>
      <c r="K130">
        <v>0</v>
      </c>
    </row>
    <row r="131" spans="2:11">
      <c r="B131" t="s">
        <v>2083</v>
      </c>
      <c r="C131" t="s">
        <v>2084</v>
      </c>
      <c r="D131" t="s">
        <v>2026</v>
      </c>
      <c r="E131">
        <v>5</v>
      </c>
      <c r="F131" t="s">
        <v>2016</v>
      </c>
      <c r="G131" t="s">
        <v>2030</v>
      </c>
      <c r="H131" t="s">
        <v>2017</v>
      </c>
      <c r="I131" s="13">
        <v>43222</v>
      </c>
      <c r="J131">
        <v>6</v>
      </c>
      <c r="K131">
        <v>-8.09</v>
      </c>
    </row>
    <row r="132" spans="2:11">
      <c r="B132" t="s">
        <v>2111</v>
      </c>
      <c r="C132" t="s">
        <v>2292</v>
      </c>
      <c r="D132" t="s">
        <v>2026</v>
      </c>
      <c r="E132">
        <v>5</v>
      </c>
      <c r="F132" t="s">
        <v>2016</v>
      </c>
      <c r="G132" t="s">
        <v>2030</v>
      </c>
      <c r="H132" t="s">
        <v>2017</v>
      </c>
      <c r="I132" s="13">
        <v>43209</v>
      </c>
      <c r="J132">
        <v>5</v>
      </c>
      <c r="K132">
        <v>-7.94</v>
      </c>
    </row>
    <row r="133" spans="2:11">
      <c r="B133" t="s">
        <v>4328</v>
      </c>
      <c r="C133" t="s">
        <v>4329</v>
      </c>
      <c r="D133" t="s">
        <v>2026</v>
      </c>
      <c r="E133">
        <v>5</v>
      </c>
      <c r="F133" t="s">
        <v>2123</v>
      </c>
      <c r="G133">
        <v>14</v>
      </c>
      <c r="H133" t="s">
        <v>2017</v>
      </c>
      <c r="I133" s="13">
        <v>42409</v>
      </c>
      <c r="J133">
        <v>5</v>
      </c>
      <c r="K133">
        <v>-7.94</v>
      </c>
    </row>
    <row r="201" spans="1:11">
      <c r="A201" t="s">
        <v>1015</v>
      </c>
      <c r="B201" t="str">
        <f ca="1">_xll.BDS(OFFSET(INDIRECT(ADDRESS(ROW(), COLUMN())),0,-1),"BEST_ANALYST_RECS_BULK","cols=10;rows=48")</f>
        <v>Macquarie</v>
      </c>
      <c r="C201" t="s">
        <v>3158</v>
      </c>
      <c r="D201" t="s">
        <v>2044</v>
      </c>
      <c r="E201">
        <v>3</v>
      </c>
      <c r="F201" t="s">
        <v>2016</v>
      </c>
      <c r="G201">
        <v>149</v>
      </c>
      <c r="H201" t="s">
        <v>2020</v>
      </c>
      <c r="I201" s="13">
        <v>43511</v>
      </c>
      <c r="J201">
        <v>11</v>
      </c>
      <c r="K201">
        <v>-16.91</v>
      </c>
    </row>
    <row r="202" spans="1:11">
      <c r="B202" t="s">
        <v>2321</v>
      </c>
      <c r="C202" t="s">
        <v>3769</v>
      </c>
      <c r="D202" t="s">
        <v>2076</v>
      </c>
      <c r="E202">
        <v>3</v>
      </c>
      <c r="F202" t="s">
        <v>2016</v>
      </c>
      <c r="G202">
        <v>160</v>
      </c>
      <c r="H202" t="s">
        <v>2020</v>
      </c>
      <c r="I202" s="13">
        <v>43511</v>
      </c>
      <c r="J202">
        <v>11</v>
      </c>
      <c r="K202">
        <v>-16.91</v>
      </c>
    </row>
    <row r="203" spans="1:11">
      <c r="B203" t="s">
        <v>2094</v>
      </c>
      <c r="C203" t="s">
        <v>2095</v>
      </c>
      <c r="D203" t="s">
        <v>2053</v>
      </c>
      <c r="E203">
        <v>1</v>
      </c>
      <c r="F203" t="s">
        <v>2016</v>
      </c>
      <c r="G203" t="s">
        <v>2030</v>
      </c>
      <c r="H203" t="s">
        <v>2017</v>
      </c>
      <c r="I203" s="13">
        <v>43511</v>
      </c>
      <c r="J203" t="s">
        <v>2030</v>
      </c>
      <c r="K203" t="s">
        <v>2030</v>
      </c>
    </row>
    <row r="204" spans="1:11">
      <c r="B204" t="s">
        <v>2037</v>
      </c>
      <c r="C204" t="s">
        <v>3386</v>
      </c>
      <c r="D204" t="s">
        <v>2076</v>
      </c>
      <c r="E204">
        <v>3</v>
      </c>
      <c r="F204" t="s">
        <v>2016</v>
      </c>
      <c r="G204">
        <v>160</v>
      </c>
      <c r="H204" t="s">
        <v>2020</v>
      </c>
      <c r="I204" s="13">
        <v>43510</v>
      </c>
      <c r="J204" t="s">
        <v>2030</v>
      </c>
      <c r="K204" t="s">
        <v>2030</v>
      </c>
    </row>
    <row r="205" spans="1:11">
      <c r="B205" t="s">
        <v>2274</v>
      </c>
      <c r="C205" t="s">
        <v>2307</v>
      </c>
      <c r="D205" t="s">
        <v>2076</v>
      </c>
      <c r="E205">
        <v>3</v>
      </c>
      <c r="F205" t="s">
        <v>2016</v>
      </c>
      <c r="G205" t="s">
        <v>2030</v>
      </c>
      <c r="H205" t="s">
        <v>2017</v>
      </c>
      <c r="I205" s="13">
        <v>43509</v>
      </c>
      <c r="J205" t="s">
        <v>2030</v>
      </c>
      <c r="K205" t="s">
        <v>2030</v>
      </c>
    </row>
    <row r="206" spans="1:11">
      <c r="B206" t="s">
        <v>2065</v>
      </c>
      <c r="C206" t="s">
        <v>2200</v>
      </c>
      <c r="D206" t="s">
        <v>2044</v>
      </c>
      <c r="E206">
        <v>3</v>
      </c>
      <c r="F206" t="s">
        <v>2016</v>
      </c>
      <c r="G206">
        <v>165</v>
      </c>
      <c r="H206" t="s">
        <v>2020</v>
      </c>
      <c r="I206" s="13">
        <v>43509</v>
      </c>
      <c r="J206">
        <v>3</v>
      </c>
      <c r="K206">
        <v>20.83</v>
      </c>
    </row>
    <row r="207" spans="1:11">
      <c r="B207" t="s">
        <v>2159</v>
      </c>
      <c r="C207" t="s">
        <v>2834</v>
      </c>
      <c r="D207" t="s">
        <v>2029</v>
      </c>
      <c r="E207">
        <v>5</v>
      </c>
      <c r="F207" t="s">
        <v>2016</v>
      </c>
      <c r="G207">
        <v>185</v>
      </c>
      <c r="H207" t="s">
        <v>2020</v>
      </c>
      <c r="I207" s="13">
        <v>43507</v>
      </c>
      <c r="J207">
        <v>7</v>
      </c>
      <c r="K207">
        <v>0.02</v>
      </c>
    </row>
    <row r="208" spans="1:11">
      <c r="B208" t="s">
        <v>2621</v>
      </c>
      <c r="C208" t="s">
        <v>3966</v>
      </c>
      <c r="D208" t="s">
        <v>2026</v>
      </c>
      <c r="E208">
        <v>5</v>
      </c>
      <c r="F208" t="s">
        <v>2016</v>
      </c>
      <c r="G208">
        <v>220</v>
      </c>
      <c r="H208" t="s">
        <v>2017</v>
      </c>
      <c r="I208" s="13">
        <v>43507</v>
      </c>
      <c r="J208">
        <v>6</v>
      </c>
      <c r="K208">
        <v>0.34</v>
      </c>
    </row>
    <row r="209" spans="2:11">
      <c r="B209" t="s">
        <v>2411</v>
      </c>
      <c r="C209" t="s">
        <v>3817</v>
      </c>
      <c r="D209" t="s">
        <v>2026</v>
      </c>
      <c r="E209">
        <v>5</v>
      </c>
      <c r="F209" t="s">
        <v>2016</v>
      </c>
      <c r="G209">
        <v>189</v>
      </c>
      <c r="H209" t="s">
        <v>2020</v>
      </c>
      <c r="I209" s="13">
        <v>43506</v>
      </c>
      <c r="J209">
        <v>7</v>
      </c>
      <c r="K209">
        <v>0.02</v>
      </c>
    </row>
    <row r="210" spans="2:11">
      <c r="B210" t="s">
        <v>2079</v>
      </c>
      <c r="C210" t="s">
        <v>2080</v>
      </c>
      <c r="D210" t="s">
        <v>2015</v>
      </c>
      <c r="E210">
        <v>3</v>
      </c>
      <c r="F210" t="s">
        <v>2016</v>
      </c>
      <c r="G210">
        <v>160</v>
      </c>
      <c r="H210" t="s">
        <v>2017</v>
      </c>
      <c r="I210" s="13">
        <v>43504</v>
      </c>
      <c r="J210">
        <v>8</v>
      </c>
      <c r="K210">
        <v>0</v>
      </c>
    </row>
    <row r="211" spans="2:11">
      <c r="B211" t="s">
        <v>2257</v>
      </c>
      <c r="C211" t="s">
        <v>3114</v>
      </c>
      <c r="D211" t="s">
        <v>2029</v>
      </c>
      <c r="E211">
        <v>5</v>
      </c>
      <c r="F211" t="s">
        <v>2016</v>
      </c>
      <c r="G211">
        <v>200</v>
      </c>
      <c r="H211" t="s">
        <v>2020</v>
      </c>
      <c r="I211" s="13">
        <v>43501</v>
      </c>
      <c r="J211" t="s">
        <v>2030</v>
      </c>
      <c r="K211" t="s">
        <v>2030</v>
      </c>
    </row>
    <row r="212" spans="2:11">
      <c r="B212" t="s">
        <v>2033</v>
      </c>
      <c r="C212" t="s">
        <v>2192</v>
      </c>
      <c r="D212" t="s">
        <v>2035</v>
      </c>
      <c r="E212">
        <v>5</v>
      </c>
      <c r="F212" t="s">
        <v>2016</v>
      </c>
      <c r="G212">
        <v>228</v>
      </c>
      <c r="H212" t="s">
        <v>2036</v>
      </c>
      <c r="I212" s="13">
        <v>43500</v>
      </c>
      <c r="J212" t="s">
        <v>2030</v>
      </c>
      <c r="K212" t="s">
        <v>2030</v>
      </c>
    </row>
    <row r="213" spans="2:11">
      <c r="B213" t="s">
        <v>2131</v>
      </c>
      <c r="C213" t="s">
        <v>3522</v>
      </c>
      <c r="D213" t="s">
        <v>2026</v>
      </c>
      <c r="E213">
        <v>5</v>
      </c>
      <c r="F213" t="s">
        <v>2016</v>
      </c>
      <c r="G213">
        <v>245</v>
      </c>
      <c r="H213" t="s">
        <v>2133</v>
      </c>
      <c r="I213" s="13">
        <v>43497</v>
      </c>
      <c r="J213">
        <v>5</v>
      </c>
      <c r="K213">
        <v>4.7</v>
      </c>
    </row>
    <row r="214" spans="2:11">
      <c r="B214" t="s">
        <v>2203</v>
      </c>
      <c r="C214" t="s">
        <v>2562</v>
      </c>
      <c r="D214" t="s">
        <v>2044</v>
      </c>
      <c r="E214">
        <v>3</v>
      </c>
      <c r="F214" t="s">
        <v>2016</v>
      </c>
      <c r="G214" t="s">
        <v>2030</v>
      </c>
      <c r="H214" t="s">
        <v>2017</v>
      </c>
      <c r="I214" s="13">
        <v>43497</v>
      </c>
      <c r="J214">
        <v>8</v>
      </c>
      <c r="K214">
        <v>0</v>
      </c>
    </row>
    <row r="215" spans="2:11">
      <c r="B215" t="s">
        <v>106</v>
      </c>
      <c r="C215" t="s">
        <v>3105</v>
      </c>
      <c r="D215" t="s">
        <v>2440</v>
      </c>
      <c r="E215">
        <v>5</v>
      </c>
      <c r="F215" t="s">
        <v>2016</v>
      </c>
      <c r="G215">
        <v>197</v>
      </c>
      <c r="H215" t="s">
        <v>2020</v>
      </c>
      <c r="I215" s="13">
        <v>43496</v>
      </c>
      <c r="J215">
        <v>7</v>
      </c>
      <c r="K215">
        <v>0.02</v>
      </c>
    </row>
    <row r="216" spans="2:11">
      <c r="B216" t="s">
        <v>2057</v>
      </c>
      <c r="C216" t="s">
        <v>2058</v>
      </c>
      <c r="D216" t="s">
        <v>2044</v>
      </c>
      <c r="E216">
        <v>3</v>
      </c>
      <c r="F216" t="s">
        <v>2016</v>
      </c>
      <c r="G216">
        <v>140</v>
      </c>
      <c r="H216" t="s">
        <v>2020</v>
      </c>
      <c r="I216" s="13">
        <v>43496</v>
      </c>
      <c r="J216">
        <v>1</v>
      </c>
      <c r="K216">
        <v>30.96</v>
      </c>
    </row>
    <row r="217" spans="2:11">
      <c r="B217" t="s">
        <v>2553</v>
      </c>
      <c r="C217" t="s">
        <v>3738</v>
      </c>
      <c r="D217" t="s">
        <v>2026</v>
      </c>
      <c r="E217">
        <v>5</v>
      </c>
      <c r="F217" t="s">
        <v>2016</v>
      </c>
      <c r="G217">
        <v>197</v>
      </c>
      <c r="H217" t="s">
        <v>2020</v>
      </c>
      <c r="I217" s="13">
        <v>43496</v>
      </c>
      <c r="J217">
        <v>7</v>
      </c>
      <c r="K217">
        <v>0.02</v>
      </c>
    </row>
    <row r="218" spans="2:11">
      <c r="B218" t="s">
        <v>2267</v>
      </c>
      <c r="C218" t="s">
        <v>2560</v>
      </c>
      <c r="D218" t="s">
        <v>2273</v>
      </c>
      <c r="E218">
        <v>3</v>
      </c>
      <c r="F218" t="s">
        <v>2016</v>
      </c>
      <c r="G218">
        <v>170</v>
      </c>
      <c r="H218" t="s">
        <v>2017</v>
      </c>
      <c r="I218" s="13">
        <v>43496</v>
      </c>
      <c r="J218" t="s">
        <v>2030</v>
      </c>
      <c r="K218" t="s">
        <v>2030</v>
      </c>
    </row>
    <row r="219" spans="2:11">
      <c r="B219" t="s">
        <v>2174</v>
      </c>
      <c r="C219" t="s">
        <v>3277</v>
      </c>
      <c r="D219" t="s">
        <v>2015</v>
      </c>
      <c r="E219">
        <v>3</v>
      </c>
      <c r="F219" t="s">
        <v>2016</v>
      </c>
      <c r="G219">
        <v>153</v>
      </c>
      <c r="H219" t="s">
        <v>2017</v>
      </c>
      <c r="I219" s="13">
        <v>43495</v>
      </c>
      <c r="J219">
        <v>8</v>
      </c>
      <c r="K219">
        <v>0</v>
      </c>
    </row>
    <row r="220" spans="2:11">
      <c r="B220" t="s">
        <v>2024</v>
      </c>
      <c r="C220" t="s">
        <v>2025</v>
      </c>
      <c r="D220" t="s">
        <v>2026</v>
      </c>
      <c r="E220">
        <v>5</v>
      </c>
      <c r="F220" t="s">
        <v>2016</v>
      </c>
      <c r="G220">
        <v>225</v>
      </c>
      <c r="H220" t="s">
        <v>2017</v>
      </c>
      <c r="I220" s="13">
        <v>43495</v>
      </c>
      <c r="J220">
        <v>7</v>
      </c>
      <c r="K220">
        <v>0.02</v>
      </c>
    </row>
    <row r="221" spans="2:11">
      <c r="B221" t="s">
        <v>2039</v>
      </c>
      <c r="C221" t="s">
        <v>3051</v>
      </c>
      <c r="D221" t="s">
        <v>2026</v>
      </c>
      <c r="E221">
        <v>5</v>
      </c>
      <c r="F221" t="s">
        <v>2016</v>
      </c>
      <c r="G221">
        <v>180</v>
      </c>
      <c r="H221" t="s">
        <v>2020</v>
      </c>
      <c r="I221" s="13">
        <v>43495</v>
      </c>
      <c r="J221">
        <v>7</v>
      </c>
      <c r="K221">
        <v>0.02</v>
      </c>
    </row>
    <row r="222" spans="2:11">
      <c r="B222" t="s">
        <v>2813</v>
      </c>
      <c r="C222" t="s">
        <v>3230</v>
      </c>
      <c r="D222" t="s">
        <v>2076</v>
      </c>
      <c r="E222">
        <v>3</v>
      </c>
      <c r="F222" t="s">
        <v>2016</v>
      </c>
      <c r="G222">
        <v>160</v>
      </c>
      <c r="H222" t="s">
        <v>2017</v>
      </c>
      <c r="I222" s="13">
        <v>43495</v>
      </c>
      <c r="J222" t="s">
        <v>2030</v>
      </c>
      <c r="K222" t="s">
        <v>2030</v>
      </c>
    </row>
    <row r="223" spans="2:11">
      <c r="B223" t="s">
        <v>3616</v>
      </c>
      <c r="C223" t="s">
        <v>4115</v>
      </c>
      <c r="D223" t="s">
        <v>2026</v>
      </c>
      <c r="E223">
        <v>5</v>
      </c>
      <c r="F223" t="s">
        <v>2016</v>
      </c>
      <c r="G223">
        <v>198</v>
      </c>
      <c r="H223" t="s">
        <v>3135</v>
      </c>
      <c r="I223" s="13">
        <v>43495</v>
      </c>
      <c r="J223">
        <v>7</v>
      </c>
      <c r="K223">
        <v>0.02</v>
      </c>
    </row>
    <row r="224" spans="2:11">
      <c r="B224" t="s">
        <v>2089</v>
      </c>
      <c r="C224" t="s">
        <v>2090</v>
      </c>
      <c r="D224" t="s">
        <v>2026</v>
      </c>
      <c r="E224">
        <v>5</v>
      </c>
      <c r="F224" t="s">
        <v>2016</v>
      </c>
      <c r="G224">
        <v>200</v>
      </c>
      <c r="H224" t="s">
        <v>2020</v>
      </c>
      <c r="I224" s="13">
        <v>43495</v>
      </c>
      <c r="J224" t="s">
        <v>2030</v>
      </c>
      <c r="K224" t="s">
        <v>2030</v>
      </c>
    </row>
    <row r="225" spans="2:11">
      <c r="B225" t="s">
        <v>2086</v>
      </c>
      <c r="C225" t="s">
        <v>2087</v>
      </c>
      <c r="D225" t="s">
        <v>2076</v>
      </c>
      <c r="E225">
        <v>3</v>
      </c>
      <c r="F225" t="s">
        <v>2016</v>
      </c>
      <c r="G225">
        <v>158</v>
      </c>
      <c r="H225" t="s">
        <v>2017</v>
      </c>
      <c r="I225" s="13">
        <v>43495</v>
      </c>
      <c r="J225">
        <v>10</v>
      </c>
      <c r="K225">
        <v>-11.92</v>
      </c>
    </row>
    <row r="226" spans="2:11">
      <c r="B226" t="s">
        <v>3255</v>
      </c>
      <c r="C226" t="s">
        <v>3973</v>
      </c>
      <c r="D226" t="s">
        <v>2076</v>
      </c>
      <c r="E226">
        <v>3</v>
      </c>
      <c r="F226" t="s">
        <v>2016</v>
      </c>
      <c r="G226">
        <v>160</v>
      </c>
      <c r="H226" t="s">
        <v>2020</v>
      </c>
      <c r="I226" s="13">
        <v>43495</v>
      </c>
      <c r="J226">
        <v>4</v>
      </c>
      <c r="K226">
        <v>8.81</v>
      </c>
    </row>
    <row r="227" spans="2:11">
      <c r="B227" t="s">
        <v>2260</v>
      </c>
      <c r="C227" t="s">
        <v>3057</v>
      </c>
      <c r="D227" t="s">
        <v>2044</v>
      </c>
      <c r="E227">
        <v>3</v>
      </c>
      <c r="F227" t="s">
        <v>2016</v>
      </c>
      <c r="G227">
        <v>170</v>
      </c>
      <c r="H227" t="s">
        <v>2020</v>
      </c>
      <c r="I227" s="13">
        <v>43495</v>
      </c>
      <c r="J227">
        <v>8</v>
      </c>
      <c r="K227">
        <v>0</v>
      </c>
    </row>
    <row r="228" spans="2:11">
      <c r="B228" t="s">
        <v>2198</v>
      </c>
      <c r="C228" t="s">
        <v>2487</v>
      </c>
      <c r="D228" t="s">
        <v>2035</v>
      </c>
      <c r="E228">
        <v>5</v>
      </c>
      <c r="F228" t="s">
        <v>2016</v>
      </c>
      <c r="G228">
        <v>187</v>
      </c>
      <c r="H228" t="s">
        <v>2020</v>
      </c>
      <c r="I228" s="13">
        <v>43495</v>
      </c>
      <c r="J228">
        <v>7</v>
      </c>
      <c r="K228">
        <v>0.02</v>
      </c>
    </row>
    <row r="229" spans="2:11">
      <c r="B229" t="s">
        <v>2551</v>
      </c>
      <c r="C229" t="s">
        <v>4291</v>
      </c>
      <c r="D229" t="s">
        <v>2026</v>
      </c>
      <c r="E229">
        <v>5</v>
      </c>
      <c r="F229" t="s">
        <v>2016</v>
      </c>
      <c r="G229">
        <v>195</v>
      </c>
      <c r="H229" t="s">
        <v>2020</v>
      </c>
      <c r="I229" s="13">
        <v>43495</v>
      </c>
      <c r="J229">
        <v>7</v>
      </c>
      <c r="K229">
        <v>0.02</v>
      </c>
    </row>
    <row r="230" spans="2:11">
      <c r="B230" t="s">
        <v>2069</v>
      </c>
      <c r="C230" t="s">
        <v>3525</v>
      </c>
      <c r="D230" t="s">
        <v>2071</v>
      </c>
      <c r="E230">
        <v>3</v>
      </c>
      <c r="F230" t="s">
        <v>2016</v>
      </c>
      <c r="G230" t="s">
        <v>2030</v>
      </c>
      <c r="H230" t="s">
        <v>2017</v>
      </c>
      <c r="I230" s="13">
        <v>43494</v>
      </c>
      <c r="J230">
        <v>8</v>
      </c>
      <c r="K230">
        <v>0</v>
      </c>
    </row>
    <row r="231" spans="2:11">
      <c r="B231" t="s">
        <v>2072</v>
      </c>
      <c r="C231" t="s">
        <v>2073</v>
      </c>
      <c r="D231" t="s">
        <v>2015</v>
      </c>
      <c r="E231">
        <v>3</v>
      </c>
      <c r="F231" t="s">
        <v>2016</v>
      </c>
      <c r="G231" t="s">
        <v>2030</v>
      </c>
      <c r="H231" t="s">
        <v>2017</v>
      </c>
      <c r="I231" s="13">
        <v>43494</v>
      </c>
      <c r="J231">
        <v>8</v>
      </c>
      <c r="K231">
        <v>0</v>
      </c>
    </row>
    <row r="232" spans="2:11">
      <c r="B232" t="s">
        <v>2118</v>
      </c>
      <c r="C232" t="s">
        <v>4075</v>
      </c>
      <c r="D232" t="s">
        <v>2026</v>
      </c>
      <c r="E232">
        <v>5</v>
      </c>
      <c r="F232" t="s">
        <v>2016</v>
      </c>
      <c r="G232">
        <v>185</v>
      </c>
      <c r="H232" t="s">
        <v>2017</v>
      </c>
      <c r="I232" s="13">
        <v>43494</v>
      </c>
      <c r="J232">
        <v>7</v>
      </c>
      <c r="K232">
        <v>0.02</v>
      </c>
    </row>
    <row r="233" spans="2:11">
      <c r="B233" t="s">
        <v>2045</v>
      </c>
      <c r="C233" t="s">
        <v>3389</v>
      </c>
      <c r="D233" t="s">
        <v>2015</v>
      </c>
      <c r="E233">
        <v>3</v>
      </c>
      <c r="F233" t="s">
        <v>2016</v>
      </c>
      <c r="G233" t="s">
        <v>2030</v>
      </c>
      <c r="H233" t="s">
        <v>2017</v>
      </c>
      <c r="I233" s="13">
        <v>43494</v>
      </c>
      <c r="J233">
        <v>8</v>
      </c>
      <c r="K233">
        <v>0</v>
      </c>
    </row>
    <row r="234" spans="2:11">
      <c r="B234" t="s">
        <v>2051</v>
      </c>
      <c r="C234" t="s">
        <v>2052</v>
      </c>
      <c r="D234" t="s">
        <v>2026</v>
      </c>
      <c r="E234">
        <v>5</v>
      </c>
      <c r="F234" t="s">
        <v>2016</v>
      </c>
      <c r="G234">
        <v>200</v>
      </c>
      <c r="H234" t="s">
        <v>2017</v>
      </c>
      <c r="I234" s="13">
        <v>43494</v>
      </c>
      <c r="J234" t="s">
        <v>2030</v>
      </c>
      <c r="K234" t="s">
        <v>2030</v>
      </c>
    </row>
    <row r="235" spans="2:11">
      <c r="B235" t="s">
        <v>2120</v>
      </c>
      <c r="C235" t="s">
        <v>2890</v>
      </c>
      <c r="D235" t="s">
        <v>2044</v>
      </c>
      <c r="E235">
        <v>3</v>
      </c>
      <c r="F235" t="s">
        <v>2016</v>
      </c>
      <c r="G235">
        <v>170</v>
      </c>
      <c r="H235" t="s">
        <v>2020</v>
      </c>
      <c r="I235" s="13">
        <v>43494</v>
      </c>
      <c r="J235">
        <v>8</v>
      </c>
      <c r="K235">
        <v>0</v>
      </c>
    </row>
    <row r="236" spans="2:11">
      <c r="B236" t="s">
        <v>2091</v>
      </c>
      <c r="C236" t="s">
        <v>2861</v>
      </c>
      <c r="D236" t="s">
        <v>2093</v>
      </c>
      <c r="E236" t="s">
        <v>2030</v>
      </c>
      <c r="F236" t="s">
        <v>2016</v>
      </c>
      <c r="G236" t="s">
        <v>2030</v>
      </c>
      <c r="H236" t="s">
        <v>2017</v>
      </c>
      <c r="I236" s="13">
        <v>43493</v>
      </c>
      <c r="J236" t="s">
        <v>2030</v>
      </c>
      <c r="K236" t="s">
        <v>2030</v>
      </c>
    </row>
    <row r="237" spans="2:11">
      <c r="B237" t="s">
        <v>2720</v>
      </c>
      <c r="C237" t="s">
        <v>2721</v>
      </c>
      <c r="D237" t="s">
        <v>2026</v>
      </c>
      <c r="E237">
        <v>5</v>
      </c>
      <c r="F237" t="s">
        <v>2016</v>
      </c>
      <c r="G237">
        <v>210</v>
      </c>
      <c r="H237" t="s">
        <v>2020</v>
      </c>
      <c r="I237" s="13">
        <v>43469</v>
      </c>
      <c r="J237">
        <v>7</v>
      </c>
      <c r="K237">
        <v>0.02</v>
      </c>
    </row>
    <row r="238" spans="2:11">
      <c r="B238" t="s">
        <v>2096</v>
      </c>
      <c r="C238" t="s">
        <v>2097</v>
      </c>
      <c r="D238" t="s">
        <v>2189</v>
      </c>
      <c r="E238">
        <v>5</v>
      </c>
      <c r="F238" t="s">
        <v>2016</v>
      </c>
      <c r="G238" t="s">
        <v>2030</v>
      </c>
      <c r="H238" t="s">
        <v>2017</v>
      </c>
      <c r="I238" s="13">
        <v>43469</v>
      </c>
      <c r="J238">
        <v>7</v>
      </c>
      <c r="K238">
        <v>0.02</v>
      </c>
    </row>
    <row r="239" spans="2:11">
      <c r="B239" t="s">
        <v>2021</v>
      </c>
      <c r="C239" t="s">
        <v>2190</v>
      </c>
      <c r="D239" t="s">
        <v>2296</v>
      </c>
      <c r="E239">
        <v>3</v>
      </c>
      <c r="F239" t="s">
        <v>2016</v>
      </c>
      <c r="G239">
        <v>140</v>
      </c>
      <c r="H239" t="s">
        <v>2020</v>
      </c>
      <c r="I239" s="13">
        <v>43468</v>
      </c>
      <c r="J239">
        <v>8</v>
      </c>
      <c r="K239">
        <v>0</v>
      </c>
    </row>
    <row r="240" spans="2:11">
      <c r="B240" t="s">
        <v>2098</v>
      </c>
      <c r="C240" t="s">
        <v>2099</v>
      </c>
      <c r="D240" t="s">
        <v>2029</v>
      </c>
      <c r="E240">
        <v>5</v>
      </c>
      <c r="F240" t="s">
        <v>2016</v>
      </c>
      <c r="G240">
        <v>190</v>
      </c>
      <c r="H240" t="s">
        <v>2020</v>
      </c>
      <c r="I240" s="13">
        <v>43468</v>
      </c>
      <c r="J240">
        <v>7</v>
      </c>
      <c r="K240">
        <v>0.02</v>
      </c>
    </row>
    <row r="241" spans="2:11">
      <c r="B241" t="s">
        <v>2083</v>
      </c>
      <c r="C241" t="s">
        <v>2084</v>
      </c>
      <c r="D241" t="s">
        <v>2035</v>
      </c>
      <c r="E241">
        <v>5</v>
      </c>
      <c r="F241" t="s">
        <v>2085</v>
      </c>
      <c r="G241" t="s">
        <v>2030</v>
      </c>
      <c r="H241" t="s">
        <v>2017</v>
      </c>
      <c r="I241" s="13">
        <v>43459</v>
      </c>
      <c r="J241">
        <v>2</v>
      </c>
      <c r="K241">
        <v>25.31</v>
      </c>
    </row>
    <row r="242" spans="2:11">
      <c r="B242" t="s">
        <v>4239</v>
      </c>
      <c r="C242" t="s">
        <v>4292</v>
      </c>
      <c r="D242" t="s">
        <v>2015</v>
      </c>
      <c r="E242">
        <v>3</v>
      </c>
      <c r="F242" t="s">
        <v>2016</v>
      </c>
      <c r="G242">
        <v>170</v>
      </c>
      <c r="H242" t="s">
        <v>3135</v>
      </c>
      <c r="I242" s="13">
        <v>43356</v>
      </c>
      <c r="J242">
        <v>8</v>
      </c>
      <c r="K242">
        <v>0</v>
      </c>
    </row>
    <row r="243" spans="2:11">
      <c r="B243" t="s">
        <v>2105</v>
      </c>
      <c r="C243" t="s">
        <v>2106</v>
      </c>
      <c r="D243" t="s">
        <v>2026</v>
      </c>
      <c r="E243">
        <v>5</v>
      </c>
      <c r="F243" t="s">
        <v>2016</v>
      </c>
      <c r="G243" t="s">
        <v>2030</v>
      </c>
      <c r="H243" t="s">
        <v>2017</v>
      </c>
      <c r="I243" s="13">
        <v>43223</v>
      </c>
      <c r="J243">
        <v>7</v>
      </c>
      <c r="K243">
        <v>0.02</v>
      </c>
    </row>
    <row r="244" spans="2:11">
      <c r="B244" t="s">
        <v>2111</v>
      </c>
      <c r="C244" t="s">
        <v>2112</v>
      </c>
      <c r="D244" t="s">
        <v>2026</v>
      </c>
      <c r="E244">
        <v>5</v>
      </c>
      <c r="F244" t="s">
        <v>2016</v>
      </c>
      <c r="G244" t="s">
        <v>2030</v>
      </c>
      <c r="H244" t="s">
        <v>2017</v>
      </c>
      <c r="I244" s="13">
        <v>43133</v>
      </c>
      <c r="J244">
        <v>7</v>
      </c>
      <c r="K244">
        <v>0.02</v>
      </c>
    </row>
    <row r="245" spans="2:11">
      <c r="B245" t="s">
        <v>2109</v>
      </c>
      <c r="C245" t="s">
        <v>2110</v>
      </c>
      <c r="D245" t="s">
        <v>2076</v>
      </c>
      <c r="E245">
        <v>3</v>
      </c>
      <c r="F245" t="s">
        <v>2016</v>
      </c>
      <c r="G245" t="s">
        <v>2030</v>
      </c>
      <c r="H245" t="s">
        <v>2017</v>
      </c>
      <c r="I245" s="13">
        <v>43105</v>
      </c>
      <c r="J245">
        <v>8</v>
      </c>
      <c r="K245">
        <v>0</v>
      </c>
    </row>
    <row r="246" spans="2:11">
      <c r="B246" t="s">
        <v>2107</v>
      </c>
      <c r="C246" t="s">
        <v>2108</v>
      </c>
      <c r="D246" t="s">
        <v>2044</v>
      </c>
      <c r="E246">
        <v>3</v>
      </c>
      <c r="F246" t="s">
        <v>2088</v>
      </c>
      <c r="G246">
        <v>129.58000000000001</v>
      </c>
      <c r="H246" t="s">
        <v>2017</v>
      </c>
      <c r="I246" s="13">
        <v>42768</v>
      </c>
      <c r="J246">
        <v>8</v>
      </c>
      <c r="K246">
        <v>0</v>
      </c>
    </row>
    <row r="247" spans="2:11">
      <c r="B247" t="s">
        <v>4278</v>
      </c>
      <c r="C247" t="s">
        <v>4279</v>
      </c>
      <c r="D247" t="s">
        <v>2053</v>
      </c>
      <c r="E247">
        <v>1</v>
      </c>
      <c r="F247" t="s">
        <v>2016</v>
      </c>
      <c r="G247" t="s">
        <v>2030</v>
      </c>
      <c r="H247" t="s">
        <v>2017</v>
      </c>
      <c r="I247" s="13">
        <v>42502</v>
      </c>
      <c r="J247">
        <v>9</v>
      </c>
      <c r="K247">
        <v>-0.02</v>
      </c>
    </row>
    <row r="248" spans="2:11">
      <c r="B248" t="s">
        <v>3612</v>
      </c>
      <c r="C248" t="s">
        <v>4244</v>
      </c>
      <c r="D248" t="s">
        <v>2026</v>
      </c>
      <c r="E248">
        <v>5</v>
      </c>
      <c r="F248" t="s">
        <v>2123</v>
      </c>
      <c r="G248">
        <v>125</v>
      </c>
      <c r="H248" t="s">
        <v>2020</v>
      </c>
      <c r="I248" s="13">
        <v>42475</v>
      </c>
      <c r="J248">
        <v>7</v>
      </c>
      <c r="K248">
        <v>0.02</v>
      </c>
    </row>
    <row r="301" spans="1:11">
      <c r="A301" t="s">
        <v>1016</v>
      </c>
      <c r="B301" t="str">
        <f ca="1">_xll.BDS(OFFSET(INDIRECT(ADDRESS(ROW(), COLUMN())),0,-1),"BEST_ANALYST_RECS_BULK","cols=10;rows=35")</f>
        <v>BMO Capital Markets</v>
      </c>
      <c r="C301" t="s">
        <v>2014</v>
      </c>
      <c r="D301" t="s">
        <v>2015</v>
      </c>
      <c r="E301">
        <v>3</v>
      </c>
      <c r="F301" t="s">
        <v>2016</v>
      </c>
      <c r="G301">
        <v>18</v>
      </c>
      <c r="H301" t="s">
        <v>2017</v>
      </c>
      <c r="I301" s="13">
        <v>43509</v>
      </c>
      <c r="J301">
        <v>7</v>
      </c>
      <c r="K301">
        <v>0</v>
      </c>
    </row>
    <row r="302" spans="1:11">
      <c r="B302" t="s">
        <v>2065</v>
      </c>
      <c r="C302" t="s">
        <v>2066</v>
      </c>
      <c r="D302" t="s">
        <v>2026</v>
      </c>
      <c r="E302">
        <v>5</v>
      </c>
      <c r="F302" t="s">
        <v>2016</v>
      </c>
      <c r="G302">
        <v>40</v>
      </c>
      <c r="H302" t="s">
        <v>2020</v>
      </c>
      <c r="I302" s="13">
        <v>43509</v>
      </c>
      <c r="J302">
        <v>4</v>
      </c>
      <c r="K302">
        <v>94.26</v>
      </c>
    </row>
    <row r="303" spans="1:11">
      <c r="B303" t="s">
        <v>2159</v>
      </c>
      <c r="C303" t="s">
        <v>2349</v>
      </c>
      <c r="D303" t="s">
        <v>2044</v>
      </c>
      <c r="E303">
        <v>3</v>
      </c>
      <c r="F303" t="s">
        <v>2016</v>
      </c>
      <c r="G303">
        <v>20</v>
      </c>
      <c r="H303" t="s">
        <v>2020</v>
      </c>
      <c r="I303" s="13">
        <v>43508</v>
      </c>
      <c r="J303">
        <v>2</v>
      </c>
      <c r="K303">
        <v>157.75</v>
      </c>
    </row>
    <row r="304" spans="1:11">
      <c r="B304" t="s">
        <v>2081</v>
      </c>
      <c r="C304" t="s">
        <v>4113</v>
      </c>
      <c r="D304" t="s">
        <v>2029</v>
      </c>
      <c r="E304">
        <v>5</v>
      </c>
      <c r="F304" t="s">
        <v>2016</v>
      </c>
      <c r="G304">
        <v>26</v>
      </c>
      <c r="H304" t="s">
        <v>2017</v>
      </c>
      <c r="I304" s="13">
        <v>43507</v>
      </c>
      <c r="J304">
        <v>4</v>
      </c>
      <c r="K304">
        <v>94.26</v>
      </c>
    </row>
    <row r="305" spans="2:11">
      <c r="B305" t="s">
        <v>2186</v>
      </c>
      <c r="C305" t="s">
        <v>4114</v>
      </c>
      <c r="D305" t="s">
        <v>2029</v>
      </c>
      <c r="E305">
        <v>5</v>
      </c>
      <c r="F305" t="s">
        <v>2016</v>
      </c>
      <c r="G305">
        <v>28</v>
      </c>
      <c r="H305" t="s">
        <v>2020</v>
      </c>
      <c r="I305" s="13">
        <v>43507</v>
      </c>
      <c r="J305">
        <v>1</v>
      </c>
      <c r="K305">
        <v>196.52</v>
      </c>
    </row>
    <row r="306" spans="2:11">
      <c r="B306" t="s">
        <v>2047</v>
      </c>
      <c r="C306" t="s">
        <v>2048</v>
      </c>
      <c r="D306" t="s">
        <v>2026</v>
      </c>
      <c r="E306">
        <v>5</v>
      </c>
      <c r="F306" t="s">
        <v>2016</v>
      </c>
      <c r="G306">
        <v>28</v>
      </c>
      <c r="H306" t="s">
        <v>2017</v>
      </c>
      <c r="I306" s="13">
        <v>43506</v>
      </c>
      <c r="J306">
        <v>4</v>
      </c>
      <c r="K306">
        <v>94.26</v>
      </c>
    </row>
    <row r="307" spans="2:11">
      <c r="B307" t="s">
        <v>2079</v>
      </c>
      <c r="C307" t="s">
        <v>2080</v>
      </c>
      <c r="D307" t="s">
        <v>2029</v>
      </c>
      <c r="E307">
        <v>5</v>
      </c>
      <c r="F307" t="s">
        <v>2016</v>
      </c>
      <c r="G307">
        <v>30</v>
      </c>
      <c r="H307" t="s">
        <v>2017</v>
      </c>
      <c r="I307" s="13">
        <v>43504</v>
      </c>
      <c r="J307" t="s">
        <v>2030</v>
      </c>
      <c r="K307" t="s">
        <v>2030</v>
      </c>
    </row>
    <row r="308" spans="2:11">
      <c r="B308" t="s">
        <v>2049</v>
      </c>
      <c r="C308" t="s">
        <v>2050</v>
      </c>
      <c r="D308" t="s">
        <v>2029</v>
      </c>
      <c r="E308">
        <v>5</v>
      </c>
      <c r="F308" t="s">
        <v>2016</v>
      </c>
      <c r="G308">
        <v>28</v>
      </c>
      <c r="H308" t="s">
        <v>2017</v>
      </c>
      <c r="I308" s="13">
        <v>43503</v>
      </c>
      <c r="J308">
        <v>5</v>
      </c>
      <c r="K308">
        <v>84.71</v>
      </c>
    </row>
    <row r="309" spans="2:11">
      <c r="B309" t="s">
        <v>2027</v>
      </c>
      <c r="C309" t="s">
        <v>2028</v>
      </c>
      <c r="D309" t="s">
        <v>2044</v>
      </c>
      <c r="E309">
        <v>3</v>
      </c>
      <c r="F309" t="s">
        <v>2016</v>
      </c>
      <c r="G309">
        <v>13.5</v>
      </c>
      <c r="H309" t="s">
        <v>2017</v>
      </c>
      <c r="I309" s="13">
        <v>43501</v>
      </c>
      <c r="J309">
        <v>7</v>
      </c>
      <c r="K309">
        <v>0</v>
      </c>
    </row>
    <row r="310" spans="2:11">
      <c r="B310" t="s">
        <v>2074</v>
      </c>
      <c r="C310" t="s">
        <v>2075</v>
      </c>
      <c r="D310" t="s">
        <v>2026</v>
      </c>
      <c r="E310">
        <v>5</v>
      </c>
      <c r="F310" t="s">
        <v>2016</v>
      </c>
      <c r="G310">
        <v>34</v>
      </c>
      <c r="H310" t="s">
        <v>2020</v>
      </c>
      <c r="I310" s="13">
        <v>43501</v>
      </c>
      <c r="J310">
        <v>3</v>
      </c>
      <c r="K310">
        <v>142.37</v>
      </c>
    </row>
    <row r="311" spans="2:11">
      <c r="B311" t="s">
        <v>2618</v>
      </c>
      <c r="C311" t="s">
        <v>3276</v>
      </c>
      <c r="D311" t="s">
        <v>2053</v>
      </c>
      <c r="E311">
        <v>1</v>
      </c>
      <c r="F311" t="s">
        <v>2016</v>
      </c>
      <c r="G311">
        <v>11</v>
      </c>
      <c r="H311" t="s">
        <v>2017</v>
      </c>
      <c r="I311" s="13">
        <v>43500</v>
      </c>
      <c r="J311" t="s">
        <v>2030</v>
      </c>
      <c r="K311" t="s">
        <v>2030</v>
      </c>
    </row>
    <row r="312" spans="2:11">
      <c r="B312" t="s">
        <v>4119</v>
      </c>
      <c r="C312" t="s">
        <v>4120</v>
      </c>
      <c r="D312" t="s">
        <v>2076</v>
      </c>
      <c r="E312">
        <v>3</v>
      </c>
      <c r="F312" t="s">
        <v>2016</v>
      </c>
      <c r="G312">
        <v>24.7</v>
      </c>
      <c r="H312" t="s">
        <v>2020</v>
      </c>
      <c r="I312" s="13">
        <v>43500</v>
      </c>
      <c r="J312" t="s">
        <v>2030</v>
      </c>
      <c r="K312" t="s">
        <v>2030</v>
      </c>
    </row>
    <row r="313" spans="2:11">
      <c r="B313" t="s">
        <v>2094</v>
      </c>
      <c r="C313" t="s">
        <v>2095</v>
      </c>
      <c r="D313" t="s">
        <v>2076</v>
      </c>
      <c r="E313">
        <v>3</v>
      </c>
      <c r="F313" t="s">
        <v>2016</v>
      </c>
      <c r="G313" t="s">
        <v>2030</v>
      </c>
      <c r="H313" t="s">
        <v>2017</v>
      </c>
      <c r="I313" s="13">
        <v>43497</v>
      </c>
      <c r="J313" t="s">
        <v>2030</v>
      </c>
      <c r="K313" t="s">
        <v>2030</v>
      </c>
    </row>
    <row r="314" spans="2:11">
      <c r="B314" t="s">
        <v>2024</v>
      </c>
      <c r="C314" t="s">
        <v>2025</v>
      </c>
      <c r="D314" t="s">
        <v>2026</v>
      </c>
      <c r="E314">
        <v>5</v>
      </c>
      <c r="F314" t="s">
        <v>2016</v>
      </c>
      <c r="G314">
        <v>35</v>
      </c>
      <c r="H314" t="s">
        <v>2017</v>
      </c>
      <c r="I314" s="13">
        <v>43496</v>
      </c>
      <c r="J314">
        <v>4</v>
      </c>
      <c r="K314">
        <v>94.26</v>
      </c>
    </row>
    <row r="315" spans="2:11">
      <c r="B315" t="s">
        <v>2089</v>
      </c>
      <c r="C315" t="s">
        <v>2090</v>
      </c>
      <c r="D315" t="s">
        <v>2026</v>
      </c>
      <c r="E315">
        <v>5</v>
      </c>
      <c r="F315" t="s">
        <v>2016</v>
      </c>
      <c r="G315">
        <v>27</v>
      </c>
      <c r="H315" t="s">
        <v>2020</v>
      </c>
      <c r="I315" s="13">
        <v>43496</v>
      </c>
      <c r="J315" t="s">
        <v>2030</v>
      </c>
      <c r="K315" t="s">
        <v>2030</v>
      </c>
    </row>
    <row r="316" spans="2:11">
      <c r="B316" t="s">
        <v>2057</v>
      </c>
      <c r="C316" t="s">
        <v>2058</v>
      </c>
      <c r="D316" t="s">
        <v>2053</v>
      </c>
      <c r="E316">
        <v>1</v>
      </c>
      <c r="F316" t="s">
        <v>2016</v>
      </c>
      <c r="G316">
        <v>14</v>
      </c>
      <c r="H316" t="s">
        <v>2020</v>
      </c>
      <c r="I316" s="13">
        <v>43496</v>
      </c>
      <c r="J316" t="s">
        <v>2030</v>
      </c>
      <c r="K316" t="s">
        <v>2030</v>
      </c>
    </row>
    <row r="317" spans="2:11">
      <c r="B317" t="s">
        <v>106</v>
      </c>
      <c r="C317" t="s">
        <v>2018</v>
      </c>
      <c r="D317" t="s">
        <v>2512</v>
      </c>
      <c r="E317">
        <v>1</v>
      </c>
      <c r="F317" t="s">
        <v>2016</v>
      </c>
      <c r="G317">
        <v>17</v>
      </c>
      <c r="H317" t="s">
        <v>2020</v>
      </c>
      <c r="I317" s="13">
        <v>43495</v>
      </c>
      <c r="J317">
        <v>11</v>
      </c>
      <c r="K317">
        <v>-94.26</v>
      </c>
    </row>
    <row r="318" spans="2:11">
      <c r="B318" t="s">
        <v>2033</v>
      </c>
      <c r="C318" t="s">
        <v>2034</v>
      </c>
      <c r="D318" t="s">
        <v>2044</v>
      </c>
      <c r="E318">
        <v>3</v>
      </c>
      <c r="F318" t="s">
        <v>2016</v>
      </c>
      <c r="G318">
        <v>20</v>
      </c>
      <c r="H318" t="s">
        <v>2036</v>
      </c>
      <c r="I318" s="13">
        <v>43495</v>
      </c>
      <c r="J318">
        <v>7</v>
      </c>
      <c r="K318">
        <v>0</v>
      </c>
    </row>
    <row r="319" spans="2:11">
      <c r="B319" t="s">
        <v>2037</v>
      </c>
      <c r="C319" t="s">
        <v>2038</v>
      </c>
      <c r="D319" t="s">
        <v>2026</v>
      </c>
      <c r="E319">
        <v>5</v>
      </c>
      <c r="F319" t="s">
        <v>2016</v>
      </c>
      <c r="G319">
        <v>30</v>
      </c>
      <c r="H319" t="s">
        <v>2020</v>
      </c>
      <c r="I319" s="13">
        <v>43495</v>
      </c>
      <c r="J319">
        <v>4</v>
      </c>
      <c r="K319">
        <v>94.26</v>
      </c>
    </row>
    <row r="320" spans="2:11">
      <c r="B320" t="s">
        <v>2042</v>
      </c>
      <c r="C320" t="s">
        <v>2043</v>
      </c>
      <c r="D320" t="s">
        <v>2044</v>
      </c>
      <c r="E320">
        <v>3</v>
      </c>
      <c r="F320" t="s">
        <v>2016</v>
      </c>
      <c r="G320">
        <v>20</v>
      </c>
      <c r="H320" t="s">
        <v>2020</v>
      </c>
      <c r="I320" s="13">
        <v>43495</v>
      </c>
      <c r="J320">
        <v>7</v>
      </c>
      <c r="K320">
        <v>0</v>
      </c>
    </row>
    <row r="321" spans="2:11">
      <c r="B321" t="s">
        <v>2045</v>
      </c>
      <c r="C321" t="s">
        <v>2046</v>
      </c>
      <c r="D321" t="s">
        <v>2015</v>
      </c>
      <c r="E321">
        <v>3</v>
      </c>
      <c r="F321" t="s">
        <v>2016</v>
      </c>
      <c r="G321" t="s">
        <v>2030</v>
      </c>
      <c r="H321" t="s">
        <v>2017</v>
      </c>
      <c r="I321" s="13">
        <v>43495</v>
      </c>
      <c r="J321">
        <v>7</v>
      </c>
      <c r="K321">
        <v>0</v>
      </c>
    </row>
    <row r="322" spans="2:11">
      <c r="B322" t="s">
        <v>2051</v>
      </c>
      <c r="C322" t="s">
        <v>2052</v>
      </c>
      <c r="D322" t="s">
        <v>2053</v>
      </c>
      <c r="E322">
        <v>1</v>
      </c>
      <c r="F322" t="s">
        <v>2016</v>
      </c>
      <c r="G322">
        <v>11</v>
      </c>
      <c r="H322" t="s">
        <v>2017</v>
      </c>
      <c r="I322" s="13">
        <v>43495</v>
      </c>
      <c r="J322">
        <v>9</v>
      </c>
      <c r="K322">
        <v>-37.33</v>
      </c>
    </row>
    <row r="323" spans="2:11">
      <c r="B323" t="s">
        <v>2129</v>
      </c>
      <c r="C323" t="s">
        <v>2130</v>
      </c>
      <c r="D323" t="s">
        <v>2026</v>
      </c>
      <c r="E323">
        <v>5</v>
      </c>
      <c r="F323" t="s">
        <v>2016</v>
      </c>
      <c r="G323">
        <v>27</v>
      </c>
      <c r="H323" t="s">
        <v>2020</v>
      </c>
      <c r="I323" s="13">
        <v>43495</v>
      </c>
      <c r="J323">
        <v>4</v>
      </c>
      <c r="K323">
        <v>94.26</v>
      </c>
    </row>
    <row r="324" spans="2:11">
      <c r="B324" t="s">
        <v>2054</v>
      </c>
      <c r="C324" t="s">
        <v>2055</v>
      </c>
      <c r="D324" t="s">
        <v>2044</v>
      </c>
      <c r="E324">
        <v>3</v>
      </c>
      <c r="F324" t="s">
        <v>2016</v>
      </c>
      <c r="G324">
        <v>22</v>
      </c>
      <c r="H324" t="s">
        <v>2020</v>
      </c>
      <c r="I324" s="13">
        <v>43495</v>
      </c>
      <c r="J324">
        <v>8</v>
      </c>
      <c r="K324">
        <v>-22.8</v>
      </c>
    </row>
    <row r="325" spans="2:11">
      <c r="B325" t="s">
        <v>2061</v>
      </c>
      <c r="C325" t="s">
        <v>2062</v>
      </c>
      <c r="D325" t="s">
        <v>2044</v>
      </c>
      <c r="E325">
        <v>3</v>
      </c>
      <c r="F325" t="s">
        <v>2016</v>
      </c>
      <c r="G325">
        <v>20</v>
      </c>
      <c r="H325" t="s">
        <v>2020</v>
      </c>
      <c r="I325" s="13">
        <v>43495</v>
      </c>
      <c r="J325">
        <v>7</v>
      </c>
      <c r="K325">
        <v>0</v>
      </c>
    </row>
    <row r="326" spans="2:11">
      <c r="B326" t="s">
        <v>2063</v>
      </c>
      <c r="C326" t="s">
        <v>2064</v>
      </c>
      <c r="D326" t="s">
        <v>2162</v>
      </c>
      <c r="E326">
        <v>3</v>
      </c>
      <c r="F326" t="s">
        <v>2016</v>
      </c>
      <c r="G326">
        <v>21</v>
      </c>
      <c r="H326" t="s">
        <v>2017</v>
      </c>
      <c r="I326" s="13">
        <v>43495</v>
      </c>
      <c r="J326">
        <v>12</v>
      </c>
      <c r="K326">
        <v>-105.82</v>
      </c>
    </row>
    <row r="327" spans="2:11">
      <c r="B327" t="s">
        <v>2098</v>
      </c>
      <c r="C327" t="s">
        <v>2099</v>
      </c>
      <c r="D327" t="s">
        <v>2029</v>
      </c>
      <c r="E327">
        <v>5</v>
      </c>
      <c r="F327" t="s">
        <v>2016</v>
      </c>
      <c r="G327">
        <v>30</v>
      </c>
      <c r="H327" t="s">
        <v>2020</v>
      </c>
      <c r="I327" s="13">
        <v>43495</v>
      </c>
      <c r="J327" t="s">
        <v>2030</v>
      </c>
      <c r="K327" t="s">
        <v>2030</v>
      </c>
    </row>
    <row r="328" spans="2:11">
      <c r="B328" t="s">
        <v>2067</v>
      </c>
      <c r="C328" t="s">
        <v>2068</v>
      </c>
      <c r="D328" t="s">
        <v>2029</v>
      </c>
      <c r="E328">
        <v>5</v>
      </c>
      <c r="F328" t="s">
        <v>2016</v>
      </c>
      <c r="G328">
        <v>34</v>
      </c>
      <c r="H328" t="s">
        <v>2020</v>
      </c>
      <c r="I328" s="13">
        <v>43494</v>
      </c>
      <c r="J328" t="s">
        <v>2030</v>
      </c>
      <c r="K328" t="s">
        <v>2030</v>
      </c>
    </row>
    <row r="329" spans="2:11">
      <c r="B329" t="s">
        <v>2069</v>
      </c>
      <c r="C329" t="s">
        <v>2070</v>
      </c>
      <c r="D329" t="s">
        <v>2071</v>
      </c>
      <c r="E329">
        <v>3</v>
      </c>
      <c r="F329" t="s">
        <v>2016</v>
      </c>
      <c r="G329" t="s">
        <v>2030</v>
      </c>
      <c r="H329" t="s">
        <v>2017</v>
      </c>
      <c r="I329" s="13">
        <v>43494</v>
      </c>
      <c r="J329" t="s">
        <v>2030</v>
      </c>
      <c r="K329" t="s">
        <v>2030</v>
      </c>
    </row>
    <row r="330" spans="2:11">
      <c r="B330" t="s">
        <v>2100</v>
      </c>
      <c r="C330" t="s">
        <v>2101</v>
      </c>
      <c r="D330" t="s">
        <v>2076</v>
      </c>
      <c r="E330">
        <v>3</v>
      </c>
      <c r="F330" t="s">
        <v>2016</v>
      </c>
      <c r="G330" t="s">
        <v>2030</v>
      </c>
      <c r="H330" t="s">
        <v>2017</v>
      </c>
      <c r="I330" s="13">
        <v>43494</v>
      </c>
      <c r="J330" t="s">
        <v>2030</v>
      </c>
      <c r="K330" t="s">
        <v>2030</v>
      </c>
    </row>
    <row r="331" spans="2:11">
      <c r="B331" t="s">
        <v>2091</v>
      </c>
      <c r="C331" t="s">
        <v>2092</v>
      </c>
      <c r="D331" t="s">
        <v>2093</v>
      </c>
      <c r="E331" t="s">
        <v>2030</v>
      </c>
      <c r="F331" t="s">
        <v>2016</v>
      </c>
      <c r="G331" t="s">
        <v>2030</v>
      </c>
      <c r="H331" t="s">
        <v>2017</v>
      </c>
      <c r="I331" s="13">
        <v>43487</v>
      </c>
      <c r="J331" t="s">
        <v>2030</v>
      </c>
      <c r="K331" t="s">
        <v>2030</v>
      </c>
    </row>
    <row r="332" spans="2:11">
      <c r="B332" t="s">
        <v>2021</v>
      </c>
      <c r="C332" t="s">
        <v>2022</v>
      </c>
      <c r="D332" t="s">
        <v>2296</v>
      </c>
      <c r="E332">
        <v>3</v>
      </c>
      <c r="F332" t="s">
        <v>2016</v>
      </c>
      <c r="G332">
        <v>25</v>
      </c>
      <c r="H332" t="s">
        <v>2020</v>
      </c>
      <c r="I332" s="13">
        <v>43411</v>
      </c>
      <c r="J332">
        <v>10</v>
      </c>
      <c r="K332">
        <v>-56.36</v>
      </c>
    </row>
    <row r="333" spans="2:11">
      <c r="B333" t="s">
        <v>2102</v>
      </c>
      <c r="C333" t="s">
        <v>2103</v>
      </c>
      <c r="D333" t="s">
        <v>2104</v>
      </c>
      <c r="E333" t="s">
        <v>2030</v>
      </c>
      <c r="F333" t="s">
        <v>2016</v>
      </c>
      <c r="G333" t="s">
        <v>2030</v>
      </c>
      <c r="H333" t="s">
        <v>2017</v>
      </c>
      <c r="I333" s="13">
        <v>43398</v>
      </c>
      <c r="J333" t="s">
        <v>2030</v>
      </c>
      <c r="K333" t="s">
        <v>2030</v>
      </c>
    </row>
    <row r="334" spans="2:11">
      <c r="B334" t="s">
        <v>2083</v>
      </c>
      <c r="C334" t="s">
        <v>2084</v>
      </c>
      <c r="D334" t="s">
        <v>2184</v>
      </c>
      <c r="E334">
        <v>1</v>
      </c>
      <c r="F334" t="s">
        <v>2016</v>
      </c>
      <c r="G334" t="s">
        <v>2030</v>
      </c>
      <c r="H334" t="s">
        <v>2017</v>
      </c>
      <c r="I334" s="13">
        <v>43398</v>
      </c>
      <c r="J334">
        <v>6</v>
      </c>
      <c r="K334">
        <v>26</v>
      </c>
    </row>
    <row r="335" spans="2:11">
      <c r="B335" t="s">
        <v>2107</v>
      </c>
      <c r="C335" t="s">
        <v>2108</v>
      </c>
      <c r="D335" t="s">
        <v>2026</v>
      </c>
      <c r="E335">
        <v>5</v>
      </c>
      <c r="F335" t="s">
        <v>2123</v>
      </c>
      <c r="G335">
        <v>14.5</v>
      </c>
      <c r="H335" t="s">
        <v>2017</v>
      </c>
      <c r="I335" s="13">
        <v>42872</v>
      </c>
      <c r="J335">
        <v>4</v>
      </c>
      <c r="K335">
        <v>94.26</v>
      </c>
    </row>
    <row r="401" spans="1:11">
      <c r="A401" t="s">
        <v>1017</v>
      </c>
      <c r="B401" t="str">
        <f ca="1">_xll.BDS(OFFSET(INDIRECT(ADDRESS(ROW(), COLUMN())),0,-1),"BEST_ANALYST_RECS_BULK","cols=10;rows=51")</f>
        <v>BMO Capital Markets</v>
      </c>
      <c r="C401" t="s">
        <v>2456</v>
      </c>
      <c r="D401" t="s">
        <v>2015</v>
      </c>
      <c r="E401">
        <v>3</v>
      </c>
      <c r="F401" t="s">
        <v>2016</v>
      </c>
      <c r="G401">
        <v>169</v>
      </c>
      <c r="H401" t="s">
        <v>2017</v>
      </c>
      <c r="I401" s="13">
        <v>43511</v>
      </c>
      <c r="J401">
        <v>3</v>
      </c>
      <c r="K401">
        <v>0</v>
      </c>
    </row>
    <row r="402" spans="1:11">
      <c r="B402" t="s">
        <v>2094</v>
      </c>
      <c r="C402" t="s">
        <v>2095</v>
      </c>
      <c r="D402" t="s">
        <v>2026</v>
      </c>
      <c r="E402">
        <v>5</v>
      </c>
      <c r="F402" t="s">
        <v>2016</v>
      </c>
      <c r="G402">
        <v>184</v>
      </c>
      <c r="H402" t="s">
        <v>2020</v>
      </c>
      <c r="I402" s="13">
        <v>43511</v>
      </c>
      <c r="J402" t="s">
        <v>2030</v>
      </c>
      <c r="K402" t="s">
        <v>2030</v>
      </c>
    </row>
    <row r="403" spans="1:11">
      <c r="B403" t="s">
        <v>2151</v>
      </c>
      <c r="C403" t="s">
        <v>3576</v>
      </c>
      <c r="D403" t="s">
        <v>2044</v>
      </c>
      <c r="E403">
        <v>3</v>
      </c>
      <c r="F403" t="s">
        <v>2016</v>
      </c>
      <c r="G403">
        <v>175</v>
      </c>
      <c r="H403" t="s">
        <v>2017</v>
      </c>
      <c r="I403" s="13">
        <v>43511</v>
      </c>
      <c r="J403" t="s">
        <v>2030</v>
      </c>
      <c r="K403" t="s">
        <v>2030</v>
      </c>
    </row>
    <row r="404" spans="1:11">
      <c r="B404" t="s">
        <v>2067</v>
      </c>
      <c r="C404" t="s">
        <v>2414</v>
      </c>
      <c r="D404" t="s">
        <v>2029</v>
      </c>
      <c r="E404">
        <v>5</v>
      </c>
      <c r="F404" t="s">
        <v>2016</v>
      </c>
      <c r="G404">
        <v>200</v>
      </c>
      <c r="H404" t="s">
        <v>2020</v>
      </c>
      <c r="I404" s="13">
        <v>43510</v>
      </c>
      <c r="J404">
        <v>8</v>
      </c>
      <c r="K404">
        <v>-9.6999999999999993</v>
      </c>
    </row>
    <row r="405" spans="1:11">
      <c r="B405" t="s">
        <v>2037</v>
      </c>
      <c r="C405" t="s">
        <v>2489</v>
      </c>
      <c r="D405" t="s">
        <v>2026</v>
      </c>
      <c r="E405">
        <v>5</v>
      </c>
      <c r="F405" t="s">
        <v>2016</v>
      </c>
      <c r="G405">
        <v>200</v>
      </c>
      <c r="H405" t="s">
        <v>2020</v>
      </c>
      <c r="I405" s="13">
        <v>43510</v>
      </c>
      <c r="J405">
        <v>8</v>
      </c>
      <c r="K405">
        <v>-9.6999999999999993</v>
      </c>
    </row>
    <row r="406" spans="1:11">
      <c r="B406" t="s">
        <v>2274</v>
      </c>
      <c r="C406" t="s">
        <v>2791</v>
      </c>
      <c r="D406" t="s">
        <v>2076</v>
      </c>
      <c r="E406">
        <v>3</v>
      </c>
      <c r="F406" t="s">
        <v>2016</v>
      </c>
      <c r="G406" t="s">
        <v>2030</v>
      </c>
      <c r="H406" t="s">
        <v>2017</v>
      </c>
      <c r="I406" s="13">
        <v>43509</v>
      </c>
      <c r="J406">
        <v>4</v>
      </c>
      <c r="K406">
        <v>-2.06</v>
      </c>
    </row>
    <row r="407" spans="1:11">
      <c r="B407" t="s">
        <v>2042</v>
      </c>
      <c r="C407" t="s">
        <v>3158</v>
      </c>
      <c r="D407" t="s">
        <v>2029</v>
      </c>
      <c r="E407">
        <v>5</v>
      </c>
      <c r="F407" t="s">
        <v>2016</v>
      </c>
      <c r="G407">
        <v>195</v>
      </c>
      <c r="H407" t="s">
        <v>2020</v>
      </c>
      <c r="I407" s="13">
        <v>43508</v>
      </c>
      <c r="J407">
        <v>8</v>
      </c>
      <c r="K407">
        <v>-9.6999999999999993</v>
      </c>
    </row>
    <row r="408" spans="1:11">
      <c r="B408" t="s">
        <v>2083</v>
      </c>
      <c r="C408" t="s">
        <v>2084</v>
      </c>
      <c r="D408" t="s">
        <v>2076</v>
      </c>
      <c r="E408">
        <v>3</v>
      </c>
      <c r="F408" t="s">
        <v>2088</v>
      </c>
      <c r="G408" t="s">
        <v>2030</v>
      </c>
      <c r="H408" t="s">
        <v>2017</v>
      </c>
      <c r="I408" s="13">
        <v>43508</v>
      </c>
      <c r="J408">
        <v>7</v>
      </c>
      <c r="K408">
        <v>-8.2899999999999991</v>
      </c>
    </row>
    <row r="409" spans="1:11">
      <c r="B409" t="s">
        <v>2031</v>
      </c>
      <c r="C409" t="s">
        <v>3157</v>
      </c>
      <c r="D409" t="s">
        <v>2026</v>
      </c>
      <c r="E409">
        <v>5</v>
      </c>
      <c r="F409" t="s">
        <v>2016</v>
      </c>
      <c r="G409">
        <v>210</v>
      </c>
      <c r="H409" t="s">
        <v>2017</v>
      </c>
      <c r="I409" s="13">
        <v>43507</v>
      </c>
      <c r="J409">
        <v>8</v>
      </c>
      <c r="K409">
        <v>-9.6999999999999993</v>
      </c>
    </row>
    <row r="410" spans="1:11">
      <c r="B410" t="s">
        <v>2072</v>
      </c>
      <c r="C410" t="s">
        <v>2486</v>
      </c>
      <c r="D410" t="s">
        <v>2029</v>
      </c>
      <c r="E410">
        <v>5</v>
      </c>
      <c r="F410" t="s">
        <v>2016</v>
      </c>
      <c r="G410">
        <v>200</v>
      </c>
      <c r="H410" t="s">
        <v>2017</v>
      </c>
      <c r="I410" s="13">
        <v>43507</v>
      </c>
      <c r="J410">
        <v>8</v>
      </c>
      <c r="K410">
        <v>-9.6999999999999993</v>
      </c>
    </row>
    <row r="411" spans="1:11">
      <c r="B411" t="s">
        <v>2074</v>
      </c>
      <c r="C411" t="s">
        <v>3046</v>
      </c>
      <c r="D411" t="s">
        <v>2076</v>
      </c>
      <c r="E411">
        <v>3</v>
      </c>
      <c r="F411" t="s">
        <v>2016</v>
      </c>
      <c r="G411">
        <v>155</v>
      </c>
      <c r="H411" t="s">
        <v>2017</v>
      </c>
      <c r="I411" s="13">
        <v>43507</v>
      </c>
      <c r="J411">
        <v>9</v>
      </c>
      <c r="K411">
        <v>-20.8</v>
      </c>
    </row>
    <row r="412" spans="1:11">
      <c r="B412" t="s">
        <v>2621</v>
      </c>
      <c r="C412" t="s">
        <v>3966</v>
      </c>
      <c r="D412" t="s">
        <v>2026</v>
      </c>
      <c r="E412">
        <v>5</v>
      </c>
      <c r="F412" t="s">
        <v>2016</v>
      </c>
      <c r="G412">
        <v>225</v>
      </c>
      <c r="H412" t="s">
        <v>2017</v>
      </c>
      <c r="I412" s="13">
        <v>43507</v>
      </c>
      <c r="J412">
        <v>5</v>
      </c>
      <c r="K412">
        <v>-2.2999999999999998</v>
      </c>
    </row>
    <row r="413" spans="1:11">
      <c r="B413" t="s">
        <v>2411</v>
      </c>
      <c r="C413" t="s">
        <v>3577</v>
      </c>
      <c r="D413" t="s">
        <v>2026</v>
      </c>
      <c r="E413">
        <v>5</v>
      </c>
      <c r="F413" t="s">
        <v>2016</v>
      </c>
      <c r="G413">
        <v>275</v>
      </c>
      <c r="H413" t="s">
        <v>2020</v>
      </c>
      <c r="I413" s="13">
        <v>43506</v>
      </c>
      <c r="J413">
        <v>8</v>
      </c>
      <c r="K413">
        <v>-9.6999999999999993</v>
      </c>
    </row>
    <row r="414" spans="1:11">
      <c r="B414" t="s">
        <v>2077</v>
      </c>
      <c r="C414" t="s">
        <v>3049</v>
      </c>
      <c r="D414" t="s">
        <v>2029</v>
      </c>
      <c r="E414">
        <v>5</v>
      </c>
      <c r="F414" t="s">
        <v>2016</v>
      </c>
      <c r="G414">
        <v>195</v>
      </c>
      <c r="H414" t="s">
        <v>2017</v>
      </c>
      <c r="I414" s="13">
        <v>43505</v>
      </c>
      <c r="J414">
        <v>8</v>
      </c>
      <c r="K414">
        <v>-9.6999999999999993</v>
      </c>
    </row>
    <row r="415" spans="1:11">
      <c r="B415" t="s">
        <v>2463</v>
      </c>
      <c r="C415" t="s">
        <v>2464</v>
      </c>
      <c r="D415" t="s">
        <v>2035</v>
      </c>
      <c r="E415">
        <v>5</v>
      </c>
      <c r="F415" t="s">
        <v>2016</v>
      </c>
      <c r="G415">
        <v>200</v>
      </c>
      <c r="H415" t="s">
        <v>2020</v>
      </c>
      <c r="I415" s="13">
        <v>43504</v>
      </c>
      <c r="J415">
        <v>8</v>
      </c>
      <c r="K415">
        <v>-9.6999999999999993</v>
      </c>
    </row>
    <row r="416" spans="1:11">
      <c r="B416" t="s">
        <v>2120</v>
      </c>
      <c r="C416" t="s">
        <v>3161</v>
      </c>
      <c r="D416" t="s">
        <v>2044</v>
      </c>
      <c r="E416">
        <v>3</v>
      </c>
      <c r="F416" t="s">
        <v>2016</v>
      </c>
      <c r="G416">
        <v>172</v>
      </c>
      <c r="H416" t="s">
        <v>2017</v>
      </c>
      <c r="I416" s="13">
        <v>43502</v>
      </c>
      <c r="J416" t="s">
        <v>2030</v>
      </c>
      <c r="K416" t="s">
        <v>2030</v>
      </c>
    </row>
    <row r="417" spans="2:11">
      <c r="B417" t="s">
        <v>2089</v>
      </c>
      <c r="C417" t="s">
        <v>4243</v>
      </c>
      <c r="D417" t="s">
        <v>2029</v>
      </c>
      <c r="E417">
        <v>5</v>
      </c>
      <c r="F417" t="s">
        <v>2016</v>
      </c>
      <c r="G417">
        <v>190</v>
      </c>
      <c r="H417" t="s">
        <v>2017</v>
      </c>
      <c r="I417" s="13">
        <v>43501</v>
      </c>
      <c r="J417">
        <v>8</v>
      </c>
      <c r="K417">
        <v>-9.6999999999999993</v>
      </c>
    </row>
    <row r="418" spans="2:11">
      <c r="B418" t="s">
        <v>3616</v>
      </c>
      <c r="C418" t="s">
        <v>4115</v>
      </c>
      <c r="D418" t="s">
        <v>2053</v>
      </c>
      <c r="E418">
        <v>1</v>
      </c>
      <c r="F418" t="s">
        <v>2016</v>
      </c>
      <c r="G418">
        <v>140</v>
      </c>
      <c r="H418" t="s">
        <v>3135</v>
      </c>
      <c r="I418" s="13">
        <v>43500</v>
      </c>
      <c r="J418" t="s">
        <v>2030</v>
      </c>
      <c r="K418" t="s">
        <v>2030</v>
      </c>
    </row>
    <row r="419" spans="2:11">
      <c r="B419" t="s">
        <v>2321</v>
      </c>
      <c r="C419" t="s">
        <v>3574</v>
      </c>
      <c r="D419" t="s">
        <v>2026</v>
      </c>
      <c r="E419">
        <v>5</v>
      </c>
      <c r="F419" t="s">
        <v>2016</v>
      </c>
      <c r="G419">
        <v>200</v>
      </c>
      <c r="H419" t="s">
        <v>2020</v>
      </c>
      <c r="I419" s="13">
        <v>43500</v>
      </c>
      <c r="J419" t="s">
        <v>2030</v>
      </c>
      <c r="K419" t="s">
        <v>2030</v>
      </c>
    </row>
    <row r="420" spans="2:11">
      <c r="B420" t="s">
        <v>2051</v>
      </c>
      <c r="C420" t="s">
        <v>2459</v>
      </c>
      <c r="D420" t="s">
        <v>2076</v>
      </c>
      <c r="E420">
        <v>3</v>
      </c>
      <c r="F420" t="s">
        <v>2088</v>
      </c>
      <c r="G420">
        <v>190</v>
      </c>
      <c r="H420" t="s">
        <v>2017</v>
      </c>
      <c r="I420" s="13">
        <v>43500</v>
      </c>
      <c r="J420">
        <v>1</v>
      </c>
      <c r="K420">
        <v>22.27</v>
      </c>
    </row>
    <row r="421" spans="2:11">
      <c r="B421" t="s">
        <v>2118</v>
      </c>
      <c r="C421" t="s">
        <v>4091</v>
      </c>
      <c r="D421" t="s">
        <v>2026</v>
      </c>
      <c r="E421">
        <v>5</v>
      </c>
      <c r="F421" t="s">
        <v>2016</v>
      </c>
      <c r="G421">
        <v>200</v>
      </c>
      <c r="H421" t="s">
        <v>2017</v>
      </c>
      <c r="I421" s="13">
        <v>43499</v>
      </c>
      <c r="J421">
        <v>8</v>
      </c>
      <c r="K421">
        <v>-9.6999999999999993</v>
      </c>
    </row>
    <row r="422" spans="2:11">
      <c r="B422" t="s">
        <v>106</v>
      </c>
      <c r="C422" t="s">
        <v>2401</v>
      </c>
      <c r="D422" t="s">
        <v>2440</v>
      </c>
      <c r="E422">
        <v>5</v>
      </c>
      <c r="F422" t="s">
        <v>2016</v>
      </c>
      <c r="G422">
        <v>190</v>
      </c>
      <c r="H422" t="s">
        <v>2020</v>
      </c>
      <c r="I422" s="13">
        <v>43496</v>
      </c>
      <c r="J422">
        <v>8</v>
      </c>
      <c r="K422">
        <v>-9.6999999999999993</v>
      </c>
    </row>
    <row r="423" spans="2:11">
      <c r="B423" t="s">
        <v>2024</v>
      </c>
      <c r="C423" t="s">
        <v>3440</v>
      </c>
      <c r="D423" t="s">
        <v>2026</v>
      </c>
      <c r="E423">
        <v>5</v>
      </c>
      <c r="F423" t="s">
        <v>2016</v>
      </c>
      <c r="G423">
        <v>206</v>
      </c>
      <c r="H423" t="s">
        <v>2017</v>
      </c>
      <c r="I423" s="13">
        <v>43496</v>
      </c>
      <c r="J423">
        <v>8</v>
      </c>
      <c r="K423">
        <v>-9.6999999999999993</v>
      </c>
    </row>
    <row r="424" spans="2:11">
      <c r="B424" t="s">
        <v>2027</v>
      </c>
      <c r="C424" t="s">
        <v>3050</v>
      </c>
      <c r="D424" t="s">
        <v>2029</v>
      </c>
      <c r="E424">
        <v>5</v>
      </c>
      <c r="F424" t="s">
        <v>2016</v>
      </c>
      <c r="G424">
        <v>210</v>
      </c>
      <c r="H424" t="s">
        <v>2017</v>
      </c>
      <c r="I424" s="13">
        <v>43496</v>
      </c>
      <c r="J424">
        <v>8</v>
      </c>
      <c r="K424">
        <v>-9.6999999999999993</v>
      </c>
    </row>
    <row r="425" spans="2:11">
      <c r="B425" t="s">
        <v>2033</v>
      </c>
      <c r="C425" t="s">
        <v>2405</v>
      </c>
      <c r="D425" t="s">
        <v>2035</v>
      </c>
      <c r="E425">
        <v>5</v>
      </c>
      <c r="F425" t="s">
        <v>2016</v>
      </c>
      <c r="G425">
        <v>210</v>
      </c>
      <c r="H425" t="s">
        <v>2036</v>
      </c>
      <c r="I425" s="13">
        <v>43496</v>
      </c>
      <c r="J425">
        <v>8</v>
      </c>
      <c r="K425">
        <v>-9.6999999999999993</v>
      </c>
    </row>
    <row r="426" spans="2:11">
      <c r="B426" t="s">
        <v>2039</v>
      </c>
      <c r="C426" t="s">
        <v>3051</v>
      </c>
      <c r="D426" t="s">
        <v>2026</v>
      </c>
      <c r="E426">
        <v>5</v>
      </c>
      <c r="F426" t="s">
        <v>2016</v>
      </c>
      <c r="G426">
        <v>170</v>
      </c>
      <c r="H426" t="s">
        <v>2020</v>
      </c>
      <c r="I426" s="13">
        <v>43496</v>
      </c>
      <c r="J426">
        <v>8</v>
      </c>
      <c r="K426">
        <v>-9.6999999999999993</v>
      </c>
    </row>
    <row r="427" spans="2:11">
      <c r="B427" t="s">
        <v>2257</v>
      </c>
      <c r="C427" t="s">
        <v>3380</v>
      </c>
      <c r="D427" t="s">
        <v>2029</v>
      </c>
      <c r="E427">
        <v>5</v>
      </c>
      <c r="F427" t="s">
        <v>2016</v>
      </c>
      <c r="G427">
        <v>200</v>
      </c>
      <c r="H427" t="s">
        <v>2020</v>
      </c>
      <c r="I427" s="13">
        <v>43496</v>
      </c>
      <c r="J427">
        <v>8</v>
      </c>
      <c r="K427">
        <v>-9.6999999999999993</v>
      </c>
    </row>
    <row r="428" spans="2:11">
      <c r="B428" t="s">
        <v>2232</v>
      </c>
      <c r="C428" t="s">
        <v>3298</v>
      </c>
      <c r="D428" t="s">
        <v>2029</v>
      </c>
      <c r="E428">
        <v>5</v>
      </c>
      <c r="F428" t="s">
        <v>2016</v>
      </c>
      <c r="G428" t="s">
        <v>2030</v>
      </c>
      <c r="H428" t="s">
        <v>2017</v>
      </c>
      <c r="I428" s="13">
        <v>43496</v>
      </c>
      <c r="J428">
        <v>8</v>
      </c>
      <c r="K428">
        <v>-9.6999999999999993</v>
      </c>
    </row>
    <row r="429" spans="2:11">
      <c r="B429" t="s">
        <v>2045</v>
      </c>
      <c r="C429" t="s">
        <v>2495</v>
      </c>
      <c r="D429" t="s">
        <v>2029</v>
      </c>
      <c r="E429">
        <v>5</v>
      </c>
      <c r="F429" t="s">
        <v>2016</v>
      </c>
      <c r="G429">
        <v>195</v>
      </c>
      <c r="H429" t="s">
        <v>2133</v>
      </c>
      <c r="I429" s="13">
        <v>43496</v>
      </c>
      <c r="J429">
        <v>8</v>
      </c>
      <c r="K429">
        <v>-9.6999999999999993</v>
      </c>
    </row>
    <row r="430" spans="2:11">
      <c r="B430" t="s">
        <v>2670</v>
      </c>
      <c r="C430" t="s">
        <v>3160</v>
      </c>
      <c r="D430" t="s">
        <v>2026</v>
      </c>
      <c r="E430">
        <v>5</v>
      </c>
      <c r="F430" t="s">
        <v>2016</v>
      </c>
      <c r="G430">
        <v>215</v>
      </c>
      <c r="H430" t="s">
        <v>2020</v>
      </c>
      <c r="I430" s="13">
        <v>43496</v>
      </c>
      <c r="J430">
        <v>8</v>
      </c>
      <c r="K430">
        <v>-9.6999999999999993</v>
      </c>
    </row>
    <row r="431" spans="2:11">
      <c r="B431" t="s">
        <v>2047</v>
      </c>
      <c r="C431" t="s">
        <v>3053</v>
      </c>
      <c r="D431" t="s">
        <v>2026</v>
      </c>
      <c r="E431">
        <v>5</v>
      </c>
      <c r="F431" t="s">
        <v>2016</v>
      </c>
      <c r="G431">
        <v>210</v>
      </c>
      <c r="H431" t="s">
        <v>2017</v>
      </c>
      <c r="I431" s="13">
        <v>43496</v>
      </c>
      <c r="J431">
        <v>8</v>
      </c>
      <c r="K431">
        <v>-9.6999999999999993</v>
      </c>
    </row>
    <row r="432" spans="2:11">
      <c r="B432" t="s">
        <v>2079</v>
      </c>
      <c r="C432" t="s">
        <v>3054</v>
      </c>
      <c r="D432" t="s">
        <v>2029</v>
      </c>
      <c r="E432">
        <v>5</v>
      </c>
      <c r="F432" t="s">
        <v>2016</v>
      </c>
      <c r="G432">
        <v>200</v>
      </c>
      <c r="H432" t="s">
        <v>2020</v>
      </c>
      <c r="I432" s="13">
        <v>43496</v>
      </c>
      <c r="J432" t="s">
        <v>2030</v>
      </c>
      <c r="K432" t="s">
        <v>2030</v>
      </c>
    </row>
    <row r="433" spans="2:11">
      <c r="B433" t="s">
        <v>2049</v>
      </c>
      <c r="C433" t="s">
        <v>2407</v>
      </c>
      <c r="D433" t="s">
        <v>2029</v>
      </c>
      <c r="E433">
        <v>5</v>
      </c>
      <c r="F433" t="s">
        <v>2016</v>
      </c>
      <c r="G433">
        <v>195</v>
      </c>
      <c r="H433" t="s">
        <v>2020</v>
      </c>
      <c r="I433" s="13">
        <v>43496</v>
      </c>
      <c r="J433">
        <v>8</v>
      </c>
      <c r="K433">
        <v>-9.6999999999999993</v>
      </c>
    </row>
    <row r="434" spans="2:11">
      <c r="B434" t="s">
        <v>2236</v>
      </c>
      <c r="C434" t="s">
        <v>2408</v>
      </c>
      <c r="D434" t="s">
        <v>2238</v>
      </c>
      <c r="E434">
        <v>4</v>
      </c>
      <c r="F434" t="s">
        <v>2016</v>
      </c>
      <c r="G434">
        <v>195</v>
      </c>
      <c r="H434" t="s">
        <v>2020</v>
      </c>
      <c r="I434" s="13">
        <v>43496</v>
      </c>
      <c r="J434">
        <v>8</v>
      </c>
      <c r="K434">
        <v>-9.6999999999999993</v>
      </c>
    </row>
    <row r="435" spans="2:11">
      <c r="B435" t="s">
        <v>2086</v>
      </c>
      <c r="C435" t="s">
        <v>2087</v>
      </c>
      <c r="D435" t="s">
        <v>2076</v>
      </c>
      <c r="E435">
        <v>3</v>
      </c>
      <c r="F435" t="s">
        <v>2085</v>
      </c>
      <c r="G435">
        <v>168</v>
      </c>
      <c r="H435" t="s">
        <v>2017</v>
      </c>
      <c r="I435" s="13">
        <v>43496</v>
      </c>
      <c r="J435">
        <v>10</v>
      </c>
      <c r="K435">
        <v>-27.01</v>
      </c>
    </row>
    <row r="436" spans="2:11">
      <c r="B436" t="s">
        <v>2054</v>
      </c>
      <c r="C436" t="s">
        <v>3056</v>
      </c>
      <c r="D436" t="s">
        <v>2056</v>
      </c>
      <c r="E436">
        <v>4</v>
      </c>
      <c r="F436" t="s">
        <v>2016</v>
      </c>
      <c r="G436">
        <v>220</v>
      </c>
      <c r="H436" t="s">
        <v>2020</v>
      </c>
      <c r="I436" s="13">
        <v>43496</v>
      </c>
      <c r="J436">
        <v>8</v>
      </c>
      <c r="K436">
        <v>-9.6999999999999993</v>
      </c>
    </row>
    <row r="437" spans="2:11">
      <c r="B437" t="s">
        <v>2260</v>
      </c>
      <c r="C437" t="s">
        <v>3057</v>
      </c>
      <c r="D437" t="s">
        <v>2035</v>
      </c>
      <c r="E437">
        <v>5</v>
      </c>
      <c r="F437" t="s">
        <v>2016</v>
      </c>
      <c r="G437">
        <v>200</v>
      </c>
      <c r="H437" t="s">
        <v>2020</v>
      </c>
      <c r="I437" s="13">
        <v>43496</v>
      </c>
      <c r="J437">
        <v>8</v>
      </c>
      <c r="K437">
        <v>-9.6999999999999993</v>
      </c>
    </row>
    <row r="438" spans="2:11">
      <c r="B438" t="s">
        <v>2198</v>
      </c>
      <c r="C438" t="s">
        <v>2487</v>
      </c>
      <c r="D438" t="s">
        <v>2035</v>
      </c>
      <c r="E438">
        <v>5</v>
      </c>
      <c r="F438" t="s">
        <v>2016</v>
      </c>
      <c r="G438">
        <v>195</v>
      </c>
      <c r="H438" t="s">
        <v>2020</v>
      </c>
      <c r="I438" s="13">
        <v>43496</v>
      </c>
      <c r="J438" t="s">
        <v>2030</v>
      </c>
      <c r="K438" t="s">
        <v>2030</v>
      </c>
    </row>
    <row r="439" spans="2:11">
      <c r="B439" t="s">
        <v>2061</v>
      </c>
      <c r="C439" t="s">
        <v>2896</v>
      </c>
      <c r="D439" t="s">
        <v>2026</v>
      </c>
      <c r="E439">
        <v>5</v>
      </c>
      <c r="F439" t="s">
        <v>2016</v>
      </c>
      <c r="G439">
        <v>190</v>
      </c>
      <c r="H439" t="s">
        <v>2020</v>
      </c>
      <c r="I439" s="13">
        <v>43496</v>
      </c>
      <c r="J439">
        <v>8</v>
      </c>
      <c r="K439">
        <v>-9.6999999999999993</v>
      </c>
    </row>
    <row r="440" spans="2:11">
      <c r="B440" t="s">
        <v>2098</v>
      </c>
      <c r="C440" t="s">
        <v>2099</v>
      </c>
      <c r="D440" t="s">
        <v>2029</v>
      </c>
      <c r="E440">
        <v>5</v>
      </c>
      <c r="F440" t="s">
        <v>2016</v>
      </c>
      <c r="G440">
        <v>200</v>
      </c>
      <c r="H440" t="s">
        <v>2020</v>
      </c>
      <c r="I440" s="13">
        <v>43496</v>
      </c>
      <c r="J440">
        <v>8</v>
      </c>
      <c r="K440">
        <v>-9.6999999999999993</v>
      </c>
    </row>
    <row r="441" spans="2:11">
      <c r="B441" t="s">
        <v>2461</v>
      </c>
      <c r="C441" t="s">
        <v>2462</v>
      </c>
      <c r="D441" t="s">
        <v>2044</v>
      </c>
      <c r="E441">
        <v>3</v>
      </c>
      <c r="F441" t="s">
        <v>2016</v>
      </c>
      <c r="G441">
        <v>175</v>
      </c>
      <c r="H441" t="s">
        <v>2020</v>
      </c>
      <c r="I441" s="13">
        <v>43496</v>
      </c>
      <c r="J441">
        <v>6</v>
      </c>
      <c r="K441">
        <v>-4.8899999999999997</v>
      </c>
    </row>
    <row r="442" spans="2:11">
      <c r="B442" t="s">
        <v>2159</v>
      </c>
      <c r="C442" t="s">
        <v>3387</v>
      </c>
      <c r="D442" t="s">
        <v>2029</v>
      </c>
      <c r="E442">
        <v>5</v>
      </c>
      <c r="F442" t="s">
        <v>2016</v>
      </c>
      <c r="G442">
        <v>195</v>
      </c>
      <c r="H442" t="s">
        <v>2020</v>
      </c>
      <c r="I442" s="13">
        <v>43495</v>
      </c>
      <c r="J442">
        <v>8</v>
      </c>
      <c r="K442">
        <v>-9.6999999999999993</v>
      </c>
    </row>
    <row r="443" spans="2:11">
      <c r="B443" t="s">
        <v>2069</v>
      </c>
      <c r="C443" t="s">
        <v>3525</v>
      </c>
      <c r="D443" t="s">
        <v>2035</v>
      </c>
      <c r="E443">
        <v>5</v>
      </c>
      <c r="F443" t="s">
        <v>2016</v>
      </c>
      <c r="G443">
        <v>195</v>
      </c>
      <c r="H443" t="s">
        <v>2020</v>
      </c>
      <c r="I443" s="13">
        <v>43495</v>
      </c>
      <c r="J443">
        <v>8</v>
      </c>
      <c r="K443">
        <v>-9.6999999999999993</v>
      </c>
    </row>
    <row r="444" spans="2:11">
      <c r="B444" t="s">
        <v>2063</v>
      </c>
      <c r="C444" t="s">
        <v>3162</v>
      </c>
      <c r="D444" t="s">
        <v>2035</v>
      </c>
      <c r="E444">
        <v>5</v>
      </c>
      <c r="F444" t="s">
        <v>2016</v>
      </c>
      <c r="G444">
        <v>210</v>
      </c>
      <c r="H444" t="s">
        <v>2017</v>
      </c>
      <c r="I444" s="13">
        <v>43495</v>
      </c>
      <c r="J444">
        <v>8</v>
      </c>
      <c r="K444">
        <v>-9.6999999999999993</v>
      </c>
    </row>
    <row r="445" spans="2:11">
      <c r="B445" t="s">
        <v>2792</v>
      </c>
      <c r="C445" t="s">
        <v>3575</v>
      </c>
      <c r="D445" t="s">
        <v>2053</v>
      </c>
      <c r="E445">
        <v>1</v>
      </c>
      <c r="F445" t="s">
        <v>2016</v>
      </c>
      <c r="G445">
        <v>120</v>
      </c>
      <c r="H445" t="s">
        <v>2020</v>
      </c>
      <c r="I445" s="13">
        <v>43490</v>
      </c>
      <c r="J445">
        <v>2</v>
      </c>
      <c r="K445">
        <v>9.6999999999999993</v>
      </c>
    </row>
    <row r="446" spans="2:11">
      <c r="B446" t="s">
        <v>2720</v>
      </c>
      <c r="C446" t="s">
        <v>2721</v>
      </c>
      <c r="D446" t="s">
        <v>2026</v>
      </c>
      <c r="E446">
        <v>5</v>
      </c>
      <c r="F446" t="s">
        <v>2016</v>
      </c>
      <c r="G446">
        <v>200</v>
      </c>
      <c r="H446" t="s">
        <v>2020</v>
      </c>
      <c r="I446" s="13">
        <v>43460</v>
      </c>
      <c r="J446">
        <v>8</v>
      </c>
      <c r="K446">
        <v>-9.6999999999999993</v>
      </c>
    </row>
    <row r="447" spans="2:11">
      <c r="B447" t="s">
        <v>2096</v>
      </c>
      <c r="C447" t="s">
        <v>2097</v>
      </c>
      <c r="D447" t="s">
        <v>2189</v>
      </c>
      <c r="E447">
        <v>5</v>
      </c>
      <c r="F447" t="s">
        <v>2016</v>
      </c>
      <c r="G447" t="s">
        <v>2030</v>
      </c>
      <c r="H447" t="s">
        <v>2017</v>
      </c>
      <c r="I447" s="13">
        <v>43454</v>
      </c>
      <c r="J447">
        <v>8</v>
      </c>
      <c r="K447">
        <v>-9.6999999999999993</v>
      </c>
    </row>
    <row r="448" spans="2:11">
      <c r="B448" t="s">
        <v>2091</v>
      </c>
      <c r="C448" t="s">
        <v>3297</v>
      </c>
      <c r="D448" t="s">
        <v>2093</v>
      </c>
      <c r="E448" t="s">
        <v>2030</v>
      </c>
      <c r="F448" t="s">
        <v>2016</v>
      </c>
      <c r="G448" t="s">
        <v>2030</v>
      </c>
      <c r="H448" t="s">
        <v>2017</v>
      </c>
      <c r="I448" s="13">
        <v>43446</v>
      </c>
      <c r="J448" t="s">
        <v>2030</v>
      </c>
      <c r="K448" t="s">
        <v>2030</v>
      </c>
    </row>
    <row r="449" spans="2:11">
      <c r="B449" t="s">
        <v>2065</v>
      </c>
      <c r="C449" t="s">
        <v>3803</v>
      </c>
      <c r="D449" t="s">
        <v>2026</v>
      </c>
      <c r="E449">
        <v>5</v>
      </c>
      <c r="F449" t="s">
        <v>2016</v>
      </c>
      <c r="G449">
        <v>206</v>
      </c>
      <c r="H449" t="s">
        <v>2020</v>
      </c>
      <c r="I449" s="13">
        <v>43437</v>
      </c>
      <c r="J449" t="s">
        <v>2030</v>
      </c>
      <c r="K449" t="s">
        <v>2030</v>
      </c>
    </row>
    <row r="450" spans="2:11">
      <c r="B450" t="s">
        <v>2021</v>
      </c>
      <c r="C450" t="s">
        <v>2897</v>
      </c>
      <c r="D450" t="s">
        <v>2166</v>
      </c>
      <c r="E450">
        <v>5</v>
      </c>
      <c r="F450" t="s">
        <v>2016</v>
      </c>
      <c r="G450">
        <v>195</v>
      </c>
      <c r="H450" t="s">
        <v>2020</v>
      </c>
      <c r="I450" s="13">
        <v>43404</v>
      </c>
      <c r="J450">
        <v>8</v>
      </c>
      <c r="K450">
        <v>-9.6999999999999993</v>
      </c>
    </row>
    <row r="451" spans="2:11">
      <c r="B451" t="s">
        <v>2107</v>
      </c>
      <c r="C451" t="s">
        <v>2108</v>
      </c>
      <c r="D451" t="s">
        <v>2026</v>
      </c>
      <c r="E451">
        <v>5</v>
      </c>
      <c r="F451" t="s">
        <v>2123</v>
      </c>
      <c r="G451">
        <v>140</v>
      </c>
      <c r="H451" t="s">
        <v>2017</v>
      </c>
      <c r="I451" s="13">
        <v>42745</v>
      </c>
      <c r="J451">
        <v>8</v>
      </c>
      <c r="K451">
        <v>-9.6999999999999993</v>
      </c>
    </row>
    <row r="501" spans="1:11">
      <c r="A501" t="s">
        <v>1018</v>
      </c>
      <c r="B501" t="str">
        <f ca="1">_xll.BDS(OFFSET(INDIRECT(ADDRESS(ROW(), COLUMN())),0,-1),"BEST_ANALYST_RECS_BULK","cols=10;rows=29")</f>
        <v>BMO Capital Markets</v>
      </c>
      <c r="C501" t="s">
        <v>2014</v>
      </c>
      <c r="D501" t="s">
        <v>2029</v>
      </c>
      <c r="E501">
        <v>5</v>
      </c>
      <c r="F501" t="s">
        <v>2016</v>
      </c>
      <c r="G501">
        <v>50</v>
      </c>
      <c r="H501" t="s">
        <v>2017</v>
      </c>
      <c r="I501" s="13">
        <v>43509</v>
      </c>
      <c r="J501">
        <v>3</v>
      </c>
      <c r="K501">
        <v>23.5</v>
      </c>
    </row>
    <row r="502" spans="1:11">
      <c r="B502" t="s">
        <v>2069</v>
      </c>
      <c r="C502" t="s">
        <v>2070</v>
      </c>
      <c r="D502" t="s">
        <v>2035</v>
      </c>
      <c r="E502">
        <v>5</v>
      </c>
      <c r="F502" t="s">
        <v>2016</v>
      </c>
      <c r="G502">
        <v>45</v>
      </c>
      <c r="H502" t="s">
        <v>2020</v>
      </c>
      <c r="I502" s="13">
        <v>43509</v>
      </c>
      <c r="J502">
        <v>6</v>
      </c>
      <c r="K502">
        <v>-3.47</v>
      </c>
    </row>
    <row r="503" spans="1:11">
      <c r="B503" t="s">
        <v>2065</v>
      </c>
      <c r="C503" t="s">
        <v>2066</v>
      </c>
      <c r="D503" t="s">
        <v>2026</v>
      </c>
      <c r="E503">
        <v>5</v>
      </c>
      <c r="F503" t="s">
        <v>2016</v>
      </c>
      <c r="G503">
        <v>75</v>
      </c>
      <c r="H503" t="s">
        <v>2020</v>
      </c>
      <c r="I503" s="13">
        <v>43509</v>
      </c>
      <c r="J503">
        <v>6</v>
      </c>
      <c r="K503">
        <v>-3.47</v>
      </c>
    </row>
    <row r="504" spans="1:11">
      <c r="B504" t="s">
        <v>2047</v>
      </c>
      <c r="C504" t="s">
        <v>2048</v>
      </c>
      <c r="D504" t="s">
        <v>2026</v>
      </c>
      <c r="E504">
        <v>5</v>
      </c>
      <c r="F504" t="s">
        <v>2016</v>
      </c>
      <c r="G504">
        <v>45</v>
      </c>
      <c r="H504" t="s">
        <v>2017</v>
      </c>
      <c r="I504" s="13">
        <v>43508</v>
      </c>
      <c r="J504">
        <v>6</v>
      </c>
      <c r="K504">
        <v>-3.47</v>
      </c>
    </row>
    <row r="505" spans="1:11">
      <c r="B505" t="s">
        <v>106</v>
      </c>
      <c r="C505" t="s">
        <v>2018</v>
      </c>
      <c r="D505" t="s">
        <v>2019</v>
      </c>
      <c r="E505">
        <v>3</v>
      </c>
      <c r="F505" t="s">
        <v>2016</v>
      </c>
      <c r="G505">
        <v>33</v>
      </c>
      <c r="H505" t="s">
        <v>2020</v>
      </c>
      <c r="I505" s="13">
        <v>43507</v>
      </c>
      <c r="J505">
        <v>1</v>
      </c>
      <c r="K505">
        <v>32.39</v>
      </c>
    </row>
    <row r="506" spans="1:11">
      <c r="B506" t="s">
        <v>2077</v>
      </c>
      <c r="C506" t="s">
        <v>2078</v>
      </c>
      <c r="D506" t="s">
        <v>2029</v>
      </c>
      <c r="E506">
        <v>5</v>
      </c>
      <c r="F506" t="s">
        <v>2016</v>
      </c>
      <c r="G506">
        <v>60</v>
      </c>
      <c r="H506" t="s">
        <v>2020</v>
      </c>
      <c r="I506" s="13">
        <v>43507</v>
      </c>
      <c r="J506">
        <v>6</v>
      </c>
      <c r="K506">
        <v>-3.47</v>
      </c>
    </row>
    <row r="507" spans="1:11">
      <c r="B507" t="s">
        <v>2079</v>
      </c>
      <c r="C507" t="s">
        <v>2080</v>
      </c>
      <c r="D507" t="s">
        <v>2029</v>
      </c>
      <c r="E507">
        <v>5</v>
      </c>
      <c r="F507" t="s">
        <v>2016</v>
      </c>
      <c r="G507">
        <v>50</v>
      </c>
      <c r="H507" t="s">
        <v>2017</v>
      </c>
      <c r="I507" s="13">
        <v>43504</v>
      </c>
      <c r="J507" t="s">
        <v>2030</v>
      </c>
      <c r="K507" t="s">
        <v>2030</v>
      </c>
    </row>
    <row r="508" spans="1:11">
      <c r="B508" t="s">
        <v>2049</v>
      </c>
      <c r="C508" t="s">
        <v>4026</v>
      </c>
      <c r="D508" t="s">
        <v>2029</v>
      </c>
      <c r="E508">
        <v>5</v>
      </c>
      <c r="F508" t="s">
        <v>2016</v>
      </c>
      <c r="G508">
        <v>40</v>
      </c>
      <c r="H508" t="s">
        <v>2017</v>
      </c>
      <c r="I508" s="13">
        <v>43503</v>
      </c>
      <c r="J508">
        <v>6</v>
      </c>
      <c r="K508">
        <v>-3.47</v>
      </c>
    </row>
    <row r="509" spans="1:11">
      <c r="B509" t="s">
        <v>2203</v>
      </c>
      <c r="C509" t="s">
        <v>3205</v>
      </c>
      <c r="D509" t="s">
        <v>2044</v>
      </c>
      <c r="E509">
        <v>3</v>
      </c>
      <c r="F509" t="s">
        <v>2016</v>
      </c>
      <c r="G509" t="s">
        <v>2030</v>
      </c>
      <c r="H509" t="s">
        <v>2017</v>
      </c>
      <c r="I509" s="13">
        <v>43501</v>
      </c>
      <c r="J509" t="s">
        <v>2030</v>
      </c>
      <c r="K509" t="s">
        <v>2030</v>
      </c>
    </row>
    <row r="510" spans="1:11">
      <c r="B510" t="s">
        <v>2042</v>
      </c>
      <c r="C510" t="s">
        <v>2043</v>
      </c>
      <c r="D510" t="s">
        <v>2029</v>
      </c>
      <c r="E510">
        <v>5</v>
      </c>
      <c r="F510" t="s">
        <v>2016</v>
      </c>
      <c r="G510">
        <v>50</v>
      </c>
      <c r="H510" t="s">
        <v>2020</v>
      </c>
      <c r="I510" s="13">
        <v>43500</v>
      </c>
      <c r="J510">
        <v>6</v>
      </c>
      <c r="K510">
        <v>-3.47</v>
      </c>
    </row>
    <row r="511" spans="1:11">
      <c r="B511" t="s">
        <v>2054</v>
      </c>
      <c r="C511" t="s">
        <v>3563</v>
      </c>
      <c r="D511" t="s">
        <v>2044</v>
      </c>
      <c r="E511">
        <v>3</v>
      </c>
      <c r="F511" t="s">
        <v>2016</v>
      </c>
      <c r="G511">
        <v>33</v>
      </c>
      <c r="H511" t="s">
        <v>2020</v>
      </c>
      <c r="I511" s="13">
        <v>43499</v>
      </c>
      <c r="J511">
        <v>9</v>
      </c>
      <c r="K511">
        <v>-11.08</v>
      </c>
    </row>
    <row r="512" spans="1:11">
      <c r="B512" t="s">
        <v>2063</v>
      </c>
      <c r="C512" t="s">
        <v>2064</v>
      </c>
      <c r="D512" t="s">
        <v>2035</v>
      </c>
      <c r="E512">
        <v>5</v>
      </c>
      <c r="F512" t="s">
        <v>2016</v>
      </c>
      <c r="G512">
        <v>40</v>
      </c>
      <c r="H512" t="s">
        <v>2017</v>
      </c>
      <c r="I512" s="13">
        <v>43496</v>
      </c>
      <c r="J512">
        <v>6</v>
      </c>
      <c r="K512">
        <v>-3.47</v>
      </c>
    </row>
    <row r="513" spans="2:11">
      <c r="B513" t="s">
        <v>2074</v>
      </c>
      <c r="C513" t="s">
        <v>2075</v>
      </c>
      <c r="D513" t="s">
        <v>2026</v>
      </c>
      <c r="E513">
        <v>5</v>
      </c>
      <c r="F513" t="s">
        <v>2016</v>
      </c>
      <c r="G513">
        <v>81</v>
      </c>
      <c r="H513" t="s">
        <v>2482</v>
      </c>
      <c r="I513" s="13">
        <v>43495</v>
      </c>
      <c r="J513">
        <v>6</v>
      </c>
      <c r="K513">
        <v>-3.47</v>
      </c>
    </row>
    <row r="514" spans="2:11">
      <c r="B514" t="s">
        <v>2553</v>
      </c>
      <c r="C514" t="s">
        <v>2554</v>
      </c>
      <c r="D514" t="s">
        <v>2026</v>
      </c>
      <c r="E514">
        <v>5</v>
      </c>
      <c r="F514" t="s">
        <v>2016</v>
      </c>
      <c r="G514">
        <v>50</v>
      </c>
      <c r="H514" t="s">
        <v>2017</v>
      </c>
      <c r="I514" s="13">
        <v>43487</v>
      </c>
      <c r="J514">
        <v>6</v>
      </c>
      <c r="K514">
        <v>-3.47</v>
      </c>
    </row>
    <row r="515" spans="2:11">
      <c r="B515" t="s">
        <v>2094</v>
      </c>
      <c r="C515" t="s">
        <v>2095</v>
      </c>
      <c r="D515" t="s">
        <v>2053</v>
      </c>
      <c r="E515">
        <v>1</v>
      </c>
      <c r="F515" t="s">
        <v>2016</v>
      </c>
      <c r="G515" t="s">
        <v>2030</v>
      </c>
      <c r="H515" t="s">
        <v>2017</v>
      </c>
      <c r="I515" s="13">
        <v>43486</v>
      </c>
      <c r="J515" t="s">
        <v>2030</v>
      </c>
      <c r="K515" t="s">
        <v>2030</v>
      </c>
    </row>
    <row r="516" spans="2:11">
      <c r="B516" t="s">
        <v>2061</v>
      </c>
      <c r="C516" t="s">
        <v>2062</v>
      </c>
      <c r="D516" t="s">
        <v>2026</v>
      </c>
      <c r="E516">
        <v>5</v>
      </c>
      <c r="F516" t="s">
        <v>2016</v>
      </c>
      <c r="G516">
        <v>44</v>
      </c>
      <c r="H516" t="s">
        <v>2020</v>
      </c>
      <c r="I516" s="13">
        <v>43476</v>
      </c>
      <c r="J516">
        <v>6</v>
      </c>
      <c r="K516">
        <v>-3.47</v>
      </c>
    </row>
    <row r="517" spans="2:11">
      <c r="B517" t="s">
        <v>2198</v>
      </c>
      <c r="C517" t="s">
        <v>2345</v>
      </c>
      <c r="D517" t="s">
        <v>2044</v>
      </c>
      <c r="E517">
        <v>3</v>
      </c>
      <c r="F517" t="s">
        <v>2016</v>
      </c>
      <c r="G517">
        <v>36</v>
      </c>
      <c r="H517" t="s">
        <v>2020</v>
      </c>
      <c r="I517" s="13">
        <v>43475</v>
      </c>
      <c r="J517" t="s">
        <v>2030</v>
      </c>
      <c r="K517" t="s">
        <v>2030</v>
      </c>
    </row>
    <row r="518" spans="2:11">
      <c r="B518" t="s">
        <v>2039</v>
      </c>
      <c r="C518" t="s">
        <v>2040</v>
      </c>
      <c r="D518" t="s">
        <v>2076</v>
      </c>
      <c r="E518">
        <v>3</v>
      </c>
      <c r="F518" t="s">
        <v>2016</v>
      </c>
      <c r="G518" t="s">
        <v>2030</v>
      </c>
      <c r="H518" t="s">
        <v>2017</v>
      </c>
      <c r="I518" s="13">
        <v>43473</v>
      </c>
      <c r="J518">
        <v>10</v>
      </c>
      <c r="K518">
        <v>-27.79</v>
      </c>
    </row>
    <row r="519" spans="2:11">
      <c r="B519" t="s">
        <v>2051</v>
      </c>
      <c r="C519" t="s">
        <v>2052</v>
      </c>
      <c r="D519" t="s">
        <v>2076</v>
      </c>
      <c r="E519">
        <v>3</v>
      </c>
      <c r="F519" t="s">
        <v>2088</v>
      </c>
      <c r="G519">
        <v>40</v>
      </c>
      <c r="H519" t="s">
        <v>2017</v>
      </c>
      <c r="I519" s="13">
        <v>43472</v>
      </c>
      <c r="J519">
        <v>5</v>
      </c>
      <c r="K519">
        <v>13.97</v>
      </c>
    </row>
    <row r="520" spans="2:11">
      <c r="B520" t="s">
        <v>2159</v>
      </c>
      <c r="C520" t="s">
        <v>2349</v>
      </c>
      <c r="D520" t="s">
        <v>2041</v>
      </c>
      <c r="E520">
        <v>1</v>
      </c>
      <c r="F520" t="s">
        <v>2016</v>
      </c>
      <c r="G520">
        <v>32</v>
      </c>
      <c r="H520" t="s">
        <v>2020</v>
      </c>
      <c r="I520" s="13">
        <v>43467</v>
      </c>
      <c r="J520">
        <v>11</v>
      </c>
      <c r="K520">
        <v>-33.22</v>
      </c>
    </row>
    <row r="521" spans="2:11">
      <c r="B521" t="s">
        <v>2024</v>
      </c>
      <c r="C521" t="s">
        <v>2025</v>
      </c>
      <c r="D521" t="s">
        <v>2026</v>
      </c>
      <c r="E521">
        <v>5</v>
      </c>
      <c r="F521" t="s">
        <v>2016</v>
      </c>
      <c r="G521">
        <v>60</v>
      </c>
      <c r="H521" t="s">
        <v>2017</v>
      </c>
      <c r="I521" s="13">
        <v>43454</v>
      </c>
      <c r="J521">
        <v>6</v>
      </c>
      <c r="K521">
        <v>-3.47</v>
      </c>
    </row>
    <row r="522" spans="2:11">
      <c r="B522" t="s">
        <v>2021</v>
      </c>
      <c r="C522" t="s">
        <v>2555</v>
      </c>
      <c r="D522" t="s">
        <v>2296</v>
      </c>
      <c r="E522">
        <v>3</v>
      </c>
      <c r="F522" t="s">
        <v>2016</v>
      </c>
      <c r="G522">
        <v>38</v>
      </c>
      <c r="H522" t="s">
        <v>2020</v>
      </c>
      <c r="I522" s="13">
        <v>43453</v>
      </c>
      <c r="J522">
        <v>7</v>
      </c>
      <c r="K522">
        <v>-4.05</v>
      </c>
    </row>
    <row r="523" spans="2:11">
      <c r="B523" t="s">
        <v>2033</v>
      </c>
      <c r="C523" t="s">
        <v>2034</v>
      </c>
      <c r="D523" t="s">
        <v>2035</v>
      </c>
      <c r="E523">
        <v>5</v>
      </c>
      <c r="F523" t="s">
        <v>2016</v>
      </c>
      <c r="G523">
        <v>55</v>
      </c>
      <c r="H523" t="s">
        <v>2020</v>
      </c>
      <c r="I523" s="13">
        <v>43453</v>
      </c>
      <c r="J523">
        <v>6</v>
      </c>
      <c r="K523">
        <v>-3.47</v>
      </c>
    </row>
    <row r="524" spans="2:11">
      <c r="B524" t="s">
        <v>2098</v>
      </c>
      <c r="C524" t="s">
        <v>2099</v>
      </c>
      <c r="D524" t="s">
        <v>2029</v>
      </c>
      <c r="E524">
        <v>5</v>
      </c>
      <c r="F524" t="s">
        <v>2016</v>
      </c>
      <c r="G524">
        <v>40</v>
      </c>
      <c r="H524" t="s">
        <v>2020</v>
      </c>
      <c r="I524" s="13">
        <v>43453</v>
      </c>
      <c r="J524">
        <v>6</v>
      </c>
      <c r="K524">
        <v>-3.47</v>
      </c>
    </row>
    <row r="525" spans="2:11">
      <c r="B525" t="s">
        <v>2100</v>
      </c>
      <c r="C525" t="s">
        <v>2101</v>
      </c>
      <c r="D525" t="s">
        <v>2076</v>
      </c>
      <c r="E525">
        <v>3</v>
      </c>
      <c r="F525" t="s">
        <v>2016</v>
      </c>
      <c r="G525" t="s">
        <v>2030</v>
      </c>
      <c r="H525" t="s">
        <v>2017</v>
      </c>
      <c r="I525" s="13">
        <v>43453</v>
      </c>
      <c r="J525" t="s">
        <v>2030</v>
      </c>
      <c r="K525" t="s">
        <v>2030</v>
      </c>
    </row>
    <row r="526" spans="2:11">
      <c r="B526" t="s">
        <v>2027</v>
      </c>
      <c r="C526" t="s">
        <v>2028</v>
      </c>
      <c r="D526" t="s">
        <v>2029</v>
      </c>
      <c r="E526">
        <v>5</v>
      </c>
      <c r="F526" t="s">
        <v>2016</v>
      </c>
      <c r="G526">
        <v>90</v>
      </c>
      <c r="H526" t="s">
        <v>2017</v>
      </c>
      <c r="I526" s="13">
        <v>43452</v>
      </c>
      <c r="J526">
        <v>6</v>
      </c>
      <c r="K526">
        <v>-3.47</v>
      </c>
    </row>
    <row r="527" spans="2:11">
      <c r="B527" t="s">
        <v>2072</v>
      </c>
      <c r="C527" t="s">
        <v>2073</v>
      </c>
      <c r="D527" t="s">
        <v>2015</v>
      </c>
      <c r="E527">
        <v>3</v>
      </c>
      <c r="F527" t="s">
        <v>2016</v>
      </c>
      <c r="G527" t="s">
        <v>2030</v>
      </c>
      <c r="H527" t="s">
        <v>2017</v>
      </c>
      <c r="I527" s="13">
        <v>43452</v>
      </c>
      <c r="J527" t="s">
        <v>2030</v>
      </c>
      <c r="K527" t="s">
        <v>2030</v>
      </c>
    </row>
    <row r="528" spans="2:11">
      <c r="B528" t="s">
        <v>2083</v>
      </c>
      <c r="C528" t="s">
        <v>2084</v>
      </c>
      <c r="D528" t="s">
        <v>2026</v>
      </c>
      <c r="E528">
        <v>5</v>
      </c>
      <c r="F528" t="s">
        <v>2016</v>
      </c>
      <c r="G528" t="s">
        <v>2030</v>
      </c>
      <c r="H528" t="s">
        <v>2017</v>
      </c>
      <c r="I528" s="13">
        <v>43181</v>
      </c>
      <c r="J528">
        <v>6</v>
      </c>
      <c r="K528">
        <v>-3.47</v>
      </c>
    </row>
    <row r="529" spans="2:11">
      <c r="B529" t="s">
        <v>2091</v>
      </c>
      <c r="C529" t="s">
        <v>3508</v>
      </c>
      <c r="D529" t="s">
        <v>2093</v>
      </c>
      <c r="E529" t="s">
        <v>2030</v>
      </c>
      <c r="F529" t="s">
        <v>2016</v>
      </c>
      <c r="G529" t="s">
        <v>2030</v>
      </c>
      <c r="H529" t="s">
        <v>2017</v>
      </c>
      <c r="I529" s="13">
        <v>43000</v>
      </c>
      <c r="J529" t="s">
        <v>2030</v>
      </c>
      <c r="K529" t="s">
        <v>2030</v>
      </c>
    </row>
    <row r="601" spans="1:11">
      <c r="A601" t="s">
        <v>1019</v>
      </c>
      <c r="B601" t="str">
        <f ca="1">_xll.BDS(OFFSET(INDIRECT(ADDRESS(ROW(), COLUMN())),0,-1),"BEST_ANALYST_RECS_BULK","cols=10;rows=25")</f>
        <v>Edward Jones</v>
      </c>
      <c r="C601" t="s">
        <v>2819</v>
      </c>
      <c r="D601" t="s">
        <v>2076</v>
      </c>
      <c r="E601">
        <v>3</v>
      </c>
      <c r="F601" t="s">
        <v>2016</v>
      </c>
      <c r="G601" t="s">
        <v>2030</v>
      </c>
      <c r="H601" t="s">
        <v>2017</v>
      </c>
      <c r="I601" s="13">
        <v>43509</v>
      </c>
      <c r="J601">
        <v>6</v>
      </c>
      <c r="K601">
        <v>0</v>
      </c>
    </row>
    <row r="602" spans="1:11">
      <c r="B602" t="s">
        <v>2267</v>
      </c>
      <c r="C602" t="s">
        <v>2700</v>
      </c>
      <c r="D602" t="s">
        <v>2029</v>
      </c>
      <c r="E602">
        <v>5</v>
      </c>
      <c r="F602" t="s">
        <v>2016</v>
      </c>
      <c r="G602">
        <v>15</v>
      </c>
      <c r="H602" t="s">
        <v>2017</v>
      </c>
      <c r="I602" s="13">
        <v>43509</v>
      </c>
      <c r="J602" t="s">
        <v>2030</v>
      </c>
      <c r="K602" t="s">
        <v>2030</v>
      </c>
    </row>
    <row r="603" spans="1:11">
      <c r="B603" t="s">
        <v>2067</v>
      </c>
      <c r="C603" t="s">
        <v>2703</v>
      </c>
      <c r="D603" t="s">
        <v>2029</v>
      </c>
      <c r="E603">
        <v>5</v>
      </c>
      <c r="F603" t="s">
        <v>2016</v>
      </c>
      <c r="G603">
        <v>12</v>
      </c>
      <c r="H603" t="s">
        <v>2020</v>
      </c>
      <c r="I603" s="13">
        <v>43507</v>
      </c>
      <c r="J603">
        <v>8</v>
      </c>
      <c r="K603">
        <v>-16.43</v>
      </c>
    </row>
    <row r="604" spans="1:11">
      <c r="B604" t="s">
        <v>2157</v>
      </c>
      <c r="C604" t="s">
        <v>2711</v>
      </c>
      <c r="D604" t="s">
        <v>2076</v>
      </c>
      <c r="E604">
        <v>3</v>
      </c>
      <c r="F604" t="s">
        <v>2016</v>
      </c>
      <c r="G604">
        <v>11</v>
      </c>
      <c r="H604" t="s">
        <v>2017</v>
      </c>
      <c r="I604" s="13">
        <v>43507</v>
      </c>
      <c r="J604">
        <v>2</v>
      </c>
      <c r="K604">
        <v>32.64</v>
      </c>
    </row>
    <row r="605" spans="1:11">
      <c r="B605" t="s">
        <v>2777</v>
      </c>
      <c r="C605" t="s">
        <v>3370</v>
      </c>
      <c r="D605" t="s">
        <v>2041</v>
      </c>
      <c r="E605">
        <v>1</v>
      </c>
      <c r="F605" t="s">
        <v>2016</v>
      </c>
      <c r="G605">
        <v>7</v>
      </c>
      <c r="H605" t="s">
        <v>2017</v>
      </c>
      <c r="I605" s="13">
        <v>43504</v>
      </c>
      <c r="J605" t="s">
        <v>2030</v>
      </c>
      <c r="K605" t="s">
        <v>2030</v>
      </c>
    </row>
    <row r="606" spans="1:11">
      <c r="B606" t="s">
        <v>2232</v>
      </c>
      <c r="C606" t="s">
        <v>2706</v>
      </c>
      <c r="D606" t="s">
        <v>2029</v>
      </c>
      <c r="E606">
        <v>5</v>
      </c>
      <c r="F606" t="s">
        <v>2016</v>
      </c>
      <c r="G606" t="s">
        <v>2030</v>
      </c>
      <c r="H606" t="s">
        <v>2017</v>
      </c>
      <c r="I606" s="13">
        <v>43503</v>
      </c>
      <c r="J606">
        <v>11</v>
      </c>
      <c r="K606">
        <v>-30.13</v>
      </c>
    </row>
    <row r="607" spans="1:11">
      <c r="B607" t="s">
        <v>2024</v>
      </c>
      <c r="C607" t="s">
        <v>2217</v>
      </c>
      <c r="D607" t="s">
        <v>2026</v>
      </c>
      <c r="E607">
        <v>5</v>
      </c>
      <c r="F607" t="s">
        <v>2016</v>
      </c>
      <c r="G607">
        <v>13</v>
      </c>
      <c r="H607" t="s">
        <v>2017</v>
      </c>
      <c r="I607" s="13">
        <v>43500</v>
      </c>
      <c r="J607">
        <v>7</v>
      </c>
      <c r="K607">
        <v>-11.69</v>
      </c>
    </row>
    <row r="608" spans="1:11">
      <c r="B608" t="s">
        <v>2094</v>
      </c>
      <c r="C608" t="s">
        <v>2095</v>
      </c>
      <c r="D608" t="s">
        <v>2076</v>
      </c>
      <c r="E608">
        <v>3</v>
      </c>
      <c r="F608" t="s">
        <v>2016</v>
      </c>
      <c r="G608" t="s">
        <v>2030</v>
      </c>
      <c r="H608" t="s">
        <v>2017</v>
      </c>
      <c r="I608" s="13">
        <v>43500</v>
      </c>
      <c r="J608" t="s">
        <v>2030</v>
      </c>
      <c r="K608" t="s">
        <v>2030</v>
      </c>
    </row>
    <row r="609" spans="2:11">
      <c r="B609" t="s">
        <v>2451</v>
      </c>
      <c r="C609" t="s">
        <v>3210</v>
      </c>
      <c r="D609" t="s">
        <v>2026</v>
      </c>
      <c r="E609">
        <v>5</v>
      </c>
      <c r="F609" t="s">
        <v>2016</v>
      </c>
      <c r="G609" t="s">
        <v>2030</v>
      </c>
      <c r="H609" t="s">
        <v>2017</v>
      </c>
      <c r="I609" s="13">
        <v>43500</v>
      </c>
      <c r="J609">
        <v>10</v>
      </c>
      <c r="K609">
        <v>-30.04</v>
      </c>
    </row>
    <row r="610" spans="2:11">
      <c r="B610" t="s">
        <v>2063</v>
      </c>
      <c r="C610" t="s">
        <v>2710</v>
      </c>
      <c r="D610" t="s">
        <v>2035</v>
      </c>
      <c r="E610">
        <v>5</v>
      </c>
      <c r="F610" t="s">
        <v>2016</v>
      </c>
      <c r="G610">
        <v>12</v>
      </c>
      <c r="H610" t="s">
        <v>2017</v>
      </c>
      <c r="I610" s="13">
        <v>43499</v>
      </c>
      <c r="J610">
        <v>9</v>
      </c>
      <c r="K610">
        <v>-25.77</v>
      </c>
    </row>
    <row r="611" spans="2:11">
      <c r="B611" t="s">
        <v>2027</v>
      </c>
      <c r="C611" t="s">
        <v>2704</v>
      </c>
      <c r="D611" t="s">
        <v>2044</v>
      </c>
      <c r="E611">
        <v>3</v>
      </c>
      <c r="F611" t="s">
        <v>2016</v>
      </c>
      <c r="G611">
        <v>11</v>
      </c>
      <c r="H611" t="s">
        <v>2017</v>
      </c>
      <c r="I611" s="13">
        <v>43497</v>
      </c>
      <c r="J611" t="s">
        <v>2030</v>
      </c>
      <c r="K611" t="s">
        <v>2030</v>
      </c>
    </row>
    <row r="612" spans="2:11">
      <c r="B612" t="s">
        <v>2033</v>
      </c>
      <c r="C612" t="s">
        <v>2712</v>
      </c>
      <c r="D612" t="s">
        <v>2044</v>
      </c>
      <c r="E612">
        <v>3</v>
      </c>
      <c r="F612" t="s">
        <v>2016</v>
      </c>
      <c r="G612">
        <v>6</v>
      </c>
      <c r="H612" t="s">
        <v>2036</v>
      </c>
      <c r="I612" s="13">
        <v>43497</v>
      </c>
      <c r="J612">
        <v>1</v>
      </c>
      <c r="K612">
        <v>50.21</v>
      </c>
    </row>
    <row r="613" spans="2:11">
      <c r="B613" t="s">
        <v>3616</v>
      </c>
      <c r="C613" t="s">
        <v>3682</v>
      </c>
      <c r="D613" t="s">
        <v>2076</v>
      </c>
      <c r="E613">
        <v>3</v>
      </c>
      <c r="F613" t="s">
        <v>2016</v>
      </c>
      <c r="G613">
        <v>10.6</v>
      </c>
      <c r="H613" t="s">
        <v>2020</v>
      </c>
      <c r="I613" s="13">
        <v>43497</v>
      </c>
      <c r="J613">
        <v>6</v>
      </c>
      <c r="K613">
        <v>0</v>
      </c>
    </row>
    <row r="614" spans="2:11">
      <c r="B614" t="s">
        <v>2086</v>
      </c>
      <c r="C614" t="s">
        <v>2827</v>
      </c>
      <c r="D614" t="s">
        <v>2053</v>
      </c>
      <c r="E614">
        <v>1</v>
      </c>
      <c r="F614" t="s">
        <v>2016</v>
      </c>
      <c r="G614">
        <v>6.7</v>
      </c>
      <c r="H614" t="s">
        <v>2017</v>
      </c>
      <c r="I614" s="13">
        <v>43497</v>
      </c>
      <c r="J614">
        <v>4</v>
      </c>
      <c r="K614">
        <v>23.43</v>
      </c>
    </row>
    <row r="615" spans="2:11">
      <c r="B615" t="s">
        <v>2045</v>
      </c>
      <c r="C615" t="s">
        <v>3369</v>
      </c>
      <c r="D615" t="s">
        <v>2015</v>
      </c>
      <c r="E615">
        <v>3</v>
      </c>
      <c r="F615" t="s">
        <v>2016</v>
      </c>
      <c r="G615" t="s">
        <v>2030</v>
      </c>
      <c r="H615" t="s">
        <v>2017</v>
      </c>
      <c r="I615" s="13">
        <v>43496</v>
      </c>
      <c r="J615">
        <v>5</v>
      </c>
      <c r="K615">
        <v>5.87</v>
      </c>
    </row>
    <row r="616" spans="2:11">
      <c r="B616" t="s">
        <v>2049</v>
      </c>
      <c r="C616" t="s">
        <v>2209</v>
      </c>
      <c r="D616" t="s">
        <v>2015</v>
      </c>
      <c r="E616">
        <v>3</v>
      </c>
      <c r="F616" t="s">
        <v>2016</v>
      </c>
      <c r="G616">
        <v>8</v>
      </c>
      <c r="H616" t="s">
        <v>2017</v>
      </c>
      <c r="I616" s="13">
        <v>43496</v>
      </c>
      <c r="J616">
        <v>6</v>
      </c>
      <c r="K616">
        <v>0</v>
      </c>
    </row>
    <row r="617" spans="2:11">
      <c r="B617" t="s">
        <v>2051</v>
      </c>
      <c r="C617" t="s">
        <v>3368</v>
      </c>
      <c r="D617" t="s">
        <v>2026</v>
      </c>
      <c r="E617">
        <v>5</v>
      </c>
      <c r="F617" t="s">
        <v>2016</v>
      </c>
      <c r="G617">
        <v>13.8</v>
      </c>
      <c r="H617" t="s">
        <v>2017</v>
      </c>
      <c r="I617" s="13">
        <v>43496</v>
      </c>
      <c r="J617" t="s">
        <v>2030</v>
      </c>
      <c r="K617" t="s">
        <v>2030</v>
      </c>
    </row>
    <row r="618" spans="2:11">
      <c r="B618" t="s">
        <v>2210</v>
      </c>
      <c r="C618" t="s">
        <v>2714</v>
      </c>
      <c r="D618" t="s">
        <v>2026</v>
      </c>
      <c r="E618">
        <v>5</v>
      </c>
      <c r="F618" t="s">
        <v>2016</v>
      </c>
      <c r="G618">
        <v>21</v>
      </c>
      <c r="H618" t="s">
        <v>2020</v>
      </c>
      <c r="I618" s="13">
        <v>43496</v>
      </c>
      <c r="J618">
        <v>11</v>
      </c>
      <c r="K618">
        <v>-30.13</v>
      </c>
    </row>
    <row r="619" spans="2:11">
      <c r="B619" t="s">
        <v>2083</v>
      </c>
      <c r="C619" t="s">
        <v>2084</v>
      </c>
      <c r="D619" t="s">
        <v>2053</v>
      </c>
      <c r="E619">
        <v>1</v>
      </c>
      <c r="F619" t="s">
        <v>2016</v>
      </c>
      <c r="G619" t="s">
        <v>2030</v>
      </c>
      <c r="H619" t="s">
        <v>2017</v>
      </c>
      <c r="I619" s="13">
        <v>43431</v>
      </c>
      <c r="J619" t="s">
        <v>2030</v>
      </c>
      <c r="K619" t="s">
        <v>2030</v>
      </c>
    </row>
    <row r="620" spans="2:11">
      <c r="B620" t="s">
        <v>2021</v>
      </c>
      <c r="C620" t="s">
        <v>2713</v>
      </c>
      <c r="D620" t="s">
        <v>2296</v>
      </c>
      <c r="E620">
        <v>3</v>
      </c>
      <c r="F620" t="s">
        <v>2016</v>
      </c>
      <c r="G620">
        <v>9</v>
      </c>
      <c r="H620" t="s">
        <v>2020</v>
      </c>
      <c r="I620" s="13">
        <v>43420</v>
      </c>
      <c r="J620">
        <v>6</v>
      </c>
      <c r="K620">
        <v>0</v>
      </c>
    </row>
    <row r="621" spans="2:11">
      <c r="B621" t="s">
        <v>2089</v>
      </c>
      <c r="C621" t="s">
        <v>3372</v>
      </c>
      <c r="D621" t="s">
        <v>2044</v>
      </c>
      <c r="E621">
        <v>3</v>
      </c>
      <c r="F621" t="s">
        <v>2016</v>
      </c>
      <c r="G621">
        <v>10</v>
      </c>
      <c r="H621" t="s">
        <v>2020</v>
      </c>
      <c r="I621" s="13">
        <v>43406</v>
      </c>
      <c r="J621">
        <v>6</v>
      </c>
      <c r="K621">
        <v>0</v>
      </c>
    </row>
    <row r="622" spans="2:11">
      <c r="B622" t="s">
        <v>2096</v>
      </c>
      <c r="C622" t="s">
        <v>2097</v>
      </c>
      <c r="D622" t="s">
        <v>2044</v>
      </c>
      <c r="E622">
        <v>3</v>
      </c>
      <c r="F622" t="s">
        <v>2016</v>
      </c>
      <c r="G622" t="s">
        <v>2030</v>
      </c>
      <c r="H622" t="s">
        <v>2017</v>
      </c>
      <c r="I622" s="13">
        <v>43097</v>
      </c>
      <c r="J622">
        <v>6</v>
      </c>
      <c r="K622">
        <v>0</v>
      </c>
    </row>
    <row r="623" spans="2:11">
      <c r="B623" t="s">
        <v>4278</v>
      </c>
      <c r="C623" t="s">
        <v>4279</v>
      </c>
      <c r="D623" t="s">
        <v>2053</v>
      </c>
      <c r="E623">
        <v>1</v>
      </c>
      <c r="F623" t="s">
        <v>2016</v>
      </c>
      <c r="G623">
        <v>18</v>
      </c>
      <c r="H623" t="s">
        <v>3135</v>
      </c>
      <c r="I623" s="13">
        <v>43028</v>
      </c>
      <c r="J623">
        <v>3</v>
      </c>
      <c r="K623">
        <v>30.13</v>
      </c>
    </row>
    <row r="624" spans="2:11">
      <c r="B624" t="s">
        <v>2109</v>
      </c>
      <c r="C624" t="s">
        <v>3174</v>
      </c>
      <c r="D624" t="s">
        <v>2026</v>
      </c>
      <c r="E624">
        <v>5</v>
      </c>
      <c r="F624" t="s">
        <v>2085</v>
      </c>
      <c r="G624" t="s">
        <v>2030</v>
      </c>
      <c r="H624" t="s">
        <v>2017</v>
      </c>
      <c r="I624" s="13">
        <v>42594</v>
      </c>
      <c r="J624">
        <v>11</v>
      </c>
      <c r="K624">
        <v>-30.13</v>
      </c>
    </row>
    <row r="625" spans="2:11">
      <c r="B625" t="s">
        <v>4117</v>
      </c>
      <c r="C625" t="s">
        <v>4118</v>
      </c>
      <c r="D625" t="s">
        <v>2026</v>
      </c>
      <c r="E625">
        <v>5</v>
      </c>
      <c r="F625" t="s">
        <v>2016</v>
      </c>
      <c r="G625" t="s">
        <v>2030</v>
      </c>
      <c r="H625" t="s">
        <v>2017</v>
      </c>
      <c r="I625" s="13">
        <v>42482</v>
      </c>
      <c r="J625">
        <v>11</v>
      </c>
      <c r="K625">
        <v>-30.13</v>
      </c>
    </row>
    <row r="701" spans="1:11">
      <c r="A701" t="s">
        <v>1020</v>
      </c>
      <c r="B701" t="str">
        <f ca="1">_xll.BDS(OFFSET(INDIRECT(ADDRESS(ROW(), COLUMN())),0,-1),"BEST_ANALYST_RECS_BULK","cols=10;rows=44")</f>
        <v>BMO Capital Markets</v>
      </c>
      <c r="C701" t="s">
        <v>2456</v>
      </c>
      <c r="D701" t="s">
        <v>2029</v>
      </c>
      <c r="E701">
        <v>5</v>
      </c>
      <c r="F701" t="s">
        <v>2016</v>
      </c>
      <c r="G701">
        <v>440</v>
      </c>
      <c r="H701" t="s">
        <v>2017</v>
      </c>
      <c r="I701" s="13">
        <v>43511</v>
      </c>
      <c r="J701">
        <v>11</v>
      </c>
      <c r="K701">
        <v>-5.96</v>
      </c>
    </row>
    <row r="702" spans="1:11">
      <c r="B702" t="s">
        <v>2094</v>
      </c>
      <c r="C702" t="s">
        <v>2095</v>
      </c>
      <c r="D702" t="s">
        <v>2076</v>
      </c>
      <c r="E702">
        <v>3</v>
      </c>
      <c r="F702" t="s">
        <v>2016</v>
      </c>
      <c r="G702" t="s">
        <v>2030</v>
      </c>
      <c r="H702" t="s">
        <v>2017</v>
      </c>
      <c r="I702" s="13">
        <v>43510</v>
      </c>
      <c r="J702" t="s">
        <v>2030</v>
      </c>
      <c r="K702" t="s">
        <v>2030</v>
      </c>
    </row>
    <row r="703" spans="1:11">
      <c r="B703" t="s">
        <v>2151</v>
      </c>
      <c r="C703" t="s">
        <v>3576</v>
      </c>
      <c r="D703" t="s">
        <v>2026</v>
      </c>
      <c r="E703">
        <v>5</v>
      </c>
      <c r="F703" t="s">
        <v>2016</v>
      </c>
      <c r="G703">
        <v>400</v>
      </c>
      <c r="H703" t="s">
        <v>2017</v>
      </c>
      <c r="I703" s="13">
        <v>43510</v>
      </c>
      <c r="J703">
        <v>3</v>
      </c>
      <c r="K703">
        <v>27.33</v>
      </c>
    </row>
    <row r="704" spans="1:11">
      <c r="B704" t="s">
        <v>2232</v>
      </c>
      <c r="C704" t="s">
        <v>3298</v>
      </c>
      <c r="D704" t="s">
        <v>2029</v>
      </c>
      <c r="E704">
        <v>5</v>
      </c>
      <c r="F704" t="s">
        <v>2016</v>
      </c>
      <c r="G704" t="s">
        <v>2030</v>
      </c>
      <c r="H704" t="s">
        <v>2017</v>
      </c>
      <c r="I704" s="13">
        <v>43508</v>
      </c>
      <c r="J704">
        <v>3</v>
      </c>
      <c r="K704">
        <v>27.33</v>
      </c>
    </row>
    <row r="705" spans="2:11">
      <c r="B705" t="s">
        <v>2031</v>
      </c>
      <c r="C705" t="s">
        <v>4089</v>
      </c>
      <c r="D705" t="s">
        <v>2026</v>
      </c>
      <c r="E705">
        <v>5</v>
      </c>
      <c r="F705" t="s">
        <v>2016</v>
      </c>
      <c r="G705">
        <v>402</v>
      </c>
      <c r="H705" t="s">
        <v>2017</v>
      </c>
      <c r="I705" s="13">
        <v>43507</v>
      </c>
      <c r="J705">
        <v>8</v>
      </c>
      <c r="K705">
        <v>5.22</v>
      </c>
    </row>
    <row r="706" spans="2:11">
      <c r="B706" t="s">
        <v>2159</v>
      </c>
      <c r="C706" t="s">
        <v>2834</v>
      </c>
      <c r="D706" t="s">
        <v>2044</v>
      </c>
      <c r="E706">
        <v>3</v>
      </c>
      <c r="F706" t="s">
        <v>2016</v>
      </c>
      <c r="G706">
        <v>380</v>
      </c>
      <c r="H706" t="s">
        <v>2020</v>
      </c>
      <c r="I706" s="13">
        <v>43507</v>
      </c>
      <c r="J706">
        <v>10</v>
      </c>
      <c r="K706">
        <v>0</v>
      </c>
    </row>
    <row r="707" spans="2:11">
      <c r="B707" t="s">
        <v>2074</v>
      </c>
      <c r="C707" t="s">
        <v>3046</v>
      </c>
      <c r="D707" t="s">
        <v>2026</v>
      </c>
      <c r="E707">
        <v>5</v>
      </c>
      <c r="F707" t="s">
        <v>2016</v>
      </c>
      <c r="G707">
        <v>400</v>
      </c>
      <c r="H707" t="s">
        <v>2017</v>
      </c>
      <c r="I707" s="13">
        <v>43507</v>
      </c>
      <c r="J707">
        <v>7</v>
      </c>
      <c r="K707">
        <v>10.08</v>
      </c>
    </row>
    <row r="708" spans="2:11">
      <c r="B708" t="s">
        <v>2621</v>
      </c>
      <c r="C708" t="s">
        <v>3966</v>
      </c>
      <c r="D708" t="s">
        <v>2026</v>
      </c>
      <c r="E708">
        <v>5</v>
      </c>
      <c r="F708" t="s">
        <v>2016</v>
      </c>
      <c r="G708">
        <v>440</v>
      </c>
      <c r="H708" t="s">
        <v>2017</v>
      </c>
      <c r="I708" s="13">
        <v>43507</v>
      </c>
      <c r="J708">
        <v>6</v>
      </c>
      <c r="K708">
        <v>17.52</v>
      </c>
    </row>
    <row r="709" spans="2:11">
      <c r="B709" t="s">
        <v>2077</v>
      </c>
      <c r="C709" t="s">
        <v>3573</v>
      </c>
      <c r="D709" t="s">
        <v>2227</v>
      </c>
      <c r="E709">
        <v>3</v>
      </c>
      <c r="F709" t="s">
        <v>2016</v>
      </c>
      <c r="G709">
        <v>350</v>
      </c>
      <c r="H709" t="s">
        <v>2017</v>
      </c>
      <c r="I709" s="13">
        <v>43505</v>
      </c>
      <c r="J709" t="s">
        <v>2030</v>
      </c>
      <c r="K709" t="s">
        <v>2030</v>
      </c>
    </row>
    <row r="710" spans="2:11">
      <c r="B710" t="s">
        <v>2463</v>
      </c>
      <c r="C710" t="s">
        <v>2464</v>
      </c>
      <c r="D710" t="s">
        <v>2035</v>
      </c>
      <c r="E710">
        <v>5</v>
      </c>
      <c r="F710" t="s">
        <v>2016</v>
      </c>
      <c r="G710">
        <v>415</v>
      </c>
      <c r="H710" t="s">
        <v>2020</v>
      </c>
      <c r="I710" s="13">
        <v>43504</v>
      </c>
      <c r="J710">
        <v>3</v>
      </c>
      <c r="K710">
        <v>27.33</v>
      </c>
    </row>
    <row r="711" spans="2:11">
      <c r="B711" t="s">
        <v>2042</v>
      </c>
      <c r="C711" t="s">
        <v>2458</v>
      </c>
      <c r="D711" t="s">
        <v>2029</v>
      </c>
      <c r="E711">
        <v>5</v>
      </c>
      <c r="F711" t="s">
        <v>2016</v>
      </c>
      <c r="G711">
        <v>375</v>
      </c>
      <c r="H711" t="s">
        <v>2020</v>
      </c>
      <c r="I711" s="13">
        <v>43502</v>
      </c>
      <c r="J711">
        <v>3</v>
      </c>
      <c r="K711">
        <v>27.33</v>
      </c>
    </row>
    <row r="712" spans="2:11">
      <c r="B712" t="s">
        <v>2120</v>
      </c>
      <c r="C712" t="s">
        <v>3161</v>
      </c>
      <c r="D712" t="s">
        <v>2044</v>
      </c>
      <c r="E712">
        <v>3</v>
      </c>
      <c r="F712" t="s">
        <v>2016</v>
      </c>
      <c r="G712">
        <v>320</v>
      </c>
      <c r="H712" t="s">
        <v>2017</v>
      </c>
      <c r="I712" s="13">
        <v>43502</v>
      </c>
      <c r="J712" t="s">
        <v>2030</v>
      </c>
      <c r="K712" t="s">
        <v>2030</v>
      </c>
    </row>
    <row r="713" spans="2:11">
      <c r="B713" t="s">
        <v>2382</v>
      </c>
      <c r="C713" t="s">
        <v>3664</v>
      </c>
      <c r="D713" t="s">
        <v>2029</v>
      </c>
      <c r="E713">
        <v>5</v>
      </c>
      <c r="F713" t="s">
        <v>2016</v>
      </c>
      <c r="G713">
        <v>463</v>
      </c>
      <c r="H713" t="s">
        <v>2020</v>
      </c>
      <c r="I713" s="13">
        <v>43501</v>
      </c>
      <c r="J713" t="s">
        <v>2030</v>
      </c>
      <c r="K713" t="s">
        <v>2030</v>
      </c>
    </row>
    <row r="714" spans="2:11">
      <c r="B714" t="s">
        <v>2072</v>
      </c>
      <c r="C714" t="s">
        <v>3045</v>
      </c>
      <c r="D714" t="s">
        <v>2189</v>
      </c>
      <c r="E714">
        <v>5</v>
      </c>
      <c r="F714" t="s">
        <v>2016</v>
      </c>
      <c r="G714">
        <v>470</v>
      </c>
      <c r="H714" t="s">
        <v>2017</v>
      </c>
      <c r="I714" s="13">
        <v>43500</v>
      </c>
      <c r="J714">
        <v>3</v>
      </c>
      <c r="K714">
        <v>27.33</v>
      </c>
    </row>
    <row r="715" spans="2:11">
      <c r="B715" t="s">
        <v>2118</v>
      </c>
      <c r="C715" t="s">
        <v>4091</v>
      </c>
      <c r="D715" t="s">
        <v>2026</v>
      </c>
      <c r="E715">
        <v>5</v>
      </c>
      <c r="F715" t="s">
        <v>2016</v>
      </c>
      <c r="G715">
        <v>415</v>
      </c>
      <c r="H715" t="s">
        <v>2017</v>
      </c>
      <c r="I715" s="13">
        <v>43499</v>
      </c>
      <c r="J715">
        <v>3</v>
      </c>
      <c r="K715">
        <v>27.33</v>
      </c>
    </row>
    <row r="716" spans="2:11">
      <c r="B716" t="s">
        <v>2720</v>
      </c>
      <c r="C716" t="s">
        <v>2721</v>
      </c>
      <c r="D716" t="s">
        <v>2026</v>
      </c>
      <c r="E716">
        <v>5</v>
      </c>
      <c r="F716" t="s">
        <v>2016</v>
      </c>
      <c r="G716">
        <v>418.16</v>
      </c>
      <c r="H716" t="s">
        <v>2020</v>
      </c>
      <c r="I716" s="13">
        <v>43494</v>
      </c>
      <c r="J716" t="s">
        <v>2030</v>
      </c>
      <c r="K716" t="s">
        <v>2030</v>
      </c>
    </row>
    <row r="717" spans="2:11">
      <c r="B717" t="s">
        <v>2792</v>
      </c>
      <c r="C717" t="s">
        <v>4140</v>
      </c>
      <c r="D717" t="s">
        <v>2053</v>
      </c>
      <c r="E717">
        <v>1</v>
      </c>
      <c r="F717" t="s">
        <v>2016</v>
      </c>
      <c r="G717">
        <v>200</v>
      </c>
      <c r="H717" t="s">
        <v>2020</v>
      </c>
      <c r="I717" s="13">
        <v>43490</v>
      </c>
      <c r="J717">
        <v>13</v>
      </c>
      <c r="K717">
        <v>-27.33</v>
      </c>
    </row>
    <row r="718" spans="2:11">
      <c r="B718" t="s">
        <v>2063</v>
      </c>
      <c r="C718" t="s">
        <v>3572</v>
      </c>
      <c r="D718" t="s">
        <v>2035</v>
      </c>
      <c r="E718">
        <v>5</v>
      </c>
      <c r="F718" t="s">
        <v>2016</v>
      </c>
      <c r="G718">
        <v>375</v>
      </c>
      <c r="H718" t="s">
        <v>2017</v>
      </c>
      <c r="I718" s="13">
        <v>43488</v>
      </c>
      <c r="J718">
        <v>3</v>
      </c>
      <c r="K718">
        <v>27.33</v>
      </c>
    </row>
    <row r="719" spans="2:11">
      <c r="B719" t="s">
        <v>2024</v>
      </c>
      <c r="C719" t="s">
        <v>3440</v>
      </c>
      <c r="D719" t="s">
        <v>2076</v>
      </c>
      <c r="E719">
        <v>3</v>
      </c>
      <c r="F719" t="s">
        <v>2016</v>
      </c>
      <c r="G719" t="s">
        <v>2030</v>
      </c>
      <c r="H719" t="s">
        <v>2017</v>
      </c>
      <c r="I719" s="13">
        <v>43487</v>
      </c>
      <c r="J719">
        <v>10</v>
      </c>
      <c r="K719">
        <v>0</v>
      </c>
    </row>
    <row r="720" spans="2:11">
      <c r="B720" t="s">
        <v>2411</v>
      </c>
      <c r="C720" t="s">
        <v>3577</v>
      </c>
      <c r="D720" t="s">
        <v>2026</v>
      </c>
      <c r="E720">
        <v>5</v>
      </c>
      <c r="F720" t="s">
        <v>2016</v>
      </c>
      <c r="G720">
        <v>420</v>
      </c>
      <c r="H720" t="s">
        <v>2020</v>
      </c>
      <c r="I720" s="13">
        <v>43485</v>
      </c>
      <c r="J720">
        <v>3</v>
      </c>
      <c r="K720">
        <v>27.33</v>
      </c>
    </row>
    <row r="721" spans="2:11">
      <c r="B721" t="s">
        <v>106</v>
      </c>
      <c r="C721" t="s">
        <v>2465</v>
      </c>
      <c r="D721" t="s">
        <v>2440</v>
      </c>
      <c r="E721">
        <v>5</v>
      </c>
      <c r="F721" t="s">
        <v>2016</v>
      </c>
      <c r="G721">
        <v>450</v>
      </c>
      <c r="H721" t="s">
        <v>2020</v>
      </c>
      <c r="I721" s="13">
        <v>43483</v>
      </c>
      <c r="J721">
        <v>3</v>
      </c>
      <c r="K721">
        <v>27.33</v>
      </c>
    </row>
    <row r="722" spans="2:11">
      <c r="B722" t="s">
        <v>2021</v>
      </c>
      <c r="C722" t="s">
        <v>2402</v>
      </c>
      <c r="D722" t="s">
        <v>2166</v>
      </c>
      <c r="E722">
        <v>5</v>
      </c>
      <c r="F722" t="s">
        <v>2016</v>
      </c>
      <c r="G722">
        <v>450</v>
      </c>
      <c r="H722" t="s">
        <v>2020</v>
      </c>
      <c r="I722" s="13">
        <v>43483</v>
      </c>
      <c r="J722">
        <v>3</v>
      </c>
      <c r="K722">
        <v>27.33</v>
      </c>
    </row>
    <row r="723" spans="2:11">
      <c r="B723" t="s">
        <v>2027</v>
      </c>
      <c r="C723" t="s">
        <v>3569</v>
      </c>
      <c r="D723" t="s">
        <v>2029</v>
      </c>
      <c r="E723">
        <v>5</v>
      </c>
      <c r="F723" t="s">
        <v>2016</v>
      </c>
      <c r="G723">
        <v>440</v>
      </c>
      <c r="H723" t="s">
        <v>2017</v>
      </c>
      <c r="I723" s="13">
        <v>43483</v>
      </c>
      <c r="J723" t="s">
        <v>2030</v>
      </c>
      <c r="K723" t="s">
        <v>2030</v>
      </c>
    </row>
    <row r="724" spans="2:11">
      <c r="B724" t="s">
        <v>2033</v>
      </c>
      <c r="C724" t="s">
        <v>2405</v>
      </c>
      <c r="D724" t="s">
        <v>2035</v>
      </c>
      <c r="E724">
        <v>5</v>
      </c>
      <c r="F724" t="s">
        <v>2016</v>
      </c>
      <c r="G724">
        <v>435</v>
      </c>
      <c r="H724" t="s">
        <v>2020</v>
      </c>
      <c r="I724" s="13">
        <v>43483</v>
      </c>
      <c r="J724">
        <v>3</v>
      </c>
      <c r="K724">
        <v>27.33</v>
      </c>
    </row>
    <row r="725" spans="2:11">
      <c r="B725" t="s">
        <v>2039</v>
      </c>
      <c r="C725" t="s">
        <v>3051</v>
      </c>
      <c r="D725" t="s">
        <v>2076</v>
      </c>
      <c r="E725">
        <v>3</v>
      </c>
      <c r="F725" t="s">
        <v>2016</v>
      </c>
      <c r="G725" t="s">
        <v>2030</v>
      </c>
      <c r="H725" t="s">
        <v>2017</v>
      </c>
      <c r="I725" s="13">
        <v>43483</v>
      </c>
      <c r="J725">
        <v>10</v>
      </c>
      <c r="K725">
        <v>0</v>
      </c>
    </row>
    <row r="726" spans="2:11">
      <c r="B726" t="s">
        <v>2257</v>
      </c>
      <c r="C726" t="s">
        <v>3380</v>
      </c>
      <c r="D726" t="s">
        <v>2041</v>
      </c>
      <c r="E726">
        <v>1</v>
      </c>
      <c r="F726" t="s">
        <v>2016</v>
      </c>
      <c r="G726">
        <v>165</v>
      </c>
      <c r="H726" t="s">
        <v>2020</v>
      </c>
      <c r="I726" s="13">
        <v>43483</v>
      </c>
      <c r="J726">
        <v>13</v>
      </c>
      <c r="K726">
        <v>-27.33</v>
      </c>
    </row>
    <row r="727" spans="2:11">
      <c r="B727" t="s">
        <v>2234</v>
      </c>
      <c r="C727" t="s">
        <v>3381</v>
      </c>
      <c r="D727" t="s">
        <v>2026</v>
      </c>
      <c r="E727">
        <v>5</v>
      </c>
      <c r="F727" t="s">
        <v>2016</v>
      </c>
      <c r="G727">
        <v>382</v>
      </c>
      <c r="H727" t="s">
        <v>2020</v>
      </c>
      <c r="I727" s="13">
        <v>43483</v>
      </c>
      <c r="J727">
        <v>2</v>
      </c>
      <c r="K727">
        <v>34.369999999999997</v>
      </c>
    </row>
    <row r="728" spans="2:11">
      <c r="B728" t="s">
        <v>2321</v>
      </c>
      <c r="C728" t="s">
        <v>3574</v>
      </c>
      <c r="D728" t="s">
        <v>2076</v>
      </c>
      <c r="E728">
        <v>3</v>
      </c>
      <c r="F728" t="s">
        <v>2016</v>
      </c>
      <c r="G728">
        <v>395</v>
      </c>
      <c r="H728" t="s">
        <v>2020</v>
      </c>
      <c r="I728" s="13">
        <v>43483</v>
      </c>
      <c r="J728">
        <v>10</v>
      </c>
      <c r="K728">
        <v>0</v>
      </c>
    </row>
    <row r="729" spans="2:11">
      <c r="B729" t="s">
        <v>2045</v>
      </c>
      <c r="C729" t="s">
        <v>2495</v>
      </c>
      <c r="D729" t="s">
        <v>2029</v>
      </c>
      <c r="E729">
        <v>5</v>
      </c>
      <c r="F729" t="s">
        <v>2016</v>
      </c>
      <c r="G729">
        <v>425</v>
      </c>
      <c r="H729" t="s">
        <v>2020</v>
      </c>
      <c r="I729" s="13">
        <v>43483</v>
      </c>
      <c r="J729">
        <v>3</v>
      </c>
      <c r="K729">
        <v>27.33</v>
      </c>
    </row>
    <row r="730" spans="2:11">
      <c r="B730" t="s">
        <v>2670</v>
      </c>
      <c r="C730" t="s">
        <v>3160</v>
      </c>
      <c r="D730" t="s">
        <v>2076</v>
      </c>
      <c r="E730">
        <v>3</v>
      </c>
      <c r="F730" t="s">
        <v>2016</v>
      </c>
      <c r="G730">
        <v>320</v>
      </c>
      <c r="H730" t="s">
        <v>2133</v>
      </c>
      <c r="I730" s="13">
        <v>43483</v>
      </c>
      <c r="J730">
        <v>10</v>
      </c>
      <c r="K730">
        <v>0</v>
      </c>
    </row>
    <row r="731" spans="2:11">
      <c r="B731" t="s">
        <v>2049</v>
      </c>
      <c r="C731" t="s">
        <v>2407</v>
      </c>
      <c r="D731" t="s">
        <v>2029</v>
      </c>
      <c r="E731">
        <v>5</v>
      </c>
      <c r="F731" t="s">
        <v>2016</v>
      </c>
      <c r="G731">
        <v>455</v>
      </c>
      <c r="H731" t="s">
        <v>2020</v>
      </c>
      <c r="I731" s="13">
        <v>43483</v>
      </c>
      <c r="J731">
        <v>3</v>
      </c>
      <c r="K731">
        <v>27.33</v>
      </c>
    </row>
    <row r="732" spans="2:11">
      <c r="B732" t="s">
        <v>2086</v>
      </c>
      <c r="C732" t="s">
        <v>2087</v>
      </c>
      <c r="D732" t="s">
        <v>2053</v>
      </c>
      <c r="E732">
        <v>1</v>
      </c>
      <c r="F732" t="s">
        <v>2016</v>
      </c>
      <c r="G732">
        <v>215</v>
      </c>
      <c r="H732" t="s">
        <v>2017</v>
      </c>
      <c r="I732" s="13">
        <v>43483</v>
      </c>
      <c r="J732" t="s">
        <v>2030</v>
      </c>
      <c r="K732" t="s">
        <v>2030</v>
      </c>
    </row>
    <row r="733" spans="2:11">
      <c r="B733" t="s">
        <v>2260</v>
      </c>
      <c r="C733" t="s">
        <v>2469</v>
      </c>
      <c r="D733" t="s">
        <v>2035</v>
      </c>
      <c r="E733">
        <v>5</v>
      </c>
      <c r="F733" t="s">
        <v>2016</v>
      </c>
      <c r="G733">
        <v>442</v>
      </c>
      <c r="H733" t="s">
        <v>2020</v>
      </c>
      <c r="I733" s="13">
        <v>43483</v>
      </c>
      <c r="J733">
        <v>3</v>
      </c>
      <c r="K733">
        <v>27.33</v>
      </c>
    </row>
    <row r="734" spans="2:11">
      <c r="B734" t="s">
        <v>2198</v>
      </c>
      <c r="C734" t="s">
        <v>2487</v>
      </c>
      <c r="D734" t="s">
        <v>2035</v>
      </c>
      <c r="E734">
        <v>5</v>
      </c>
      <c r="F734" t="s">
        <v>2016</v>
      </c>
      <c r="G734">
        <v>440</v>
      </c>
      <c r="H734" t="s">
        <v>2020</v>
      </c>
      <c r="I734" s="13">
        <v>43483</v>
      </c>
      <c r="J734">
        <v>3</v>
      </c>
      <c r="K734">
        <v>27.33</v>
      </c>
    </row>
    <row r="735" spans="2:11">
      <c r="B735" t="s">
        <v>2061</v>
      </c>
      <c r="C735" t="s">
        <v>2896</v>
      </c>
      <c r="D735" t="s">
        <v>2026</v>
      </c>
      <c r="E735">
        <v>5</v>
      </c>
      <c r="F735" t="s">
        <v>2016</v>
      </c>
      <c r="G735">
        <v>415</v>
      </c>
      <c r="H735" t="s">
        <v>2020</v>
      </c>
      <c r="I735" s="13">
        <v>43483</v>
      </c>
      <c r="J735">
        <v>3</v>
      </c>
      <c r="K735">
        <v>27.33</v>
      </c>
    </row>
    <row r="736" spans="2:11">
      <c r="B736" t="s">
        <v>2858</v>
      </c>
      <c r="C736" t="s">
        <v>3668</v>
      </c>
      <c r="D736" t="s">
        <v>2026</v>
      </c>
      <c r="E736">
        <v>5</v>
      </c>
      <c r="F736" t="s">
        <v>2016</v>
      </c>
      <c r="G736">
        <v>500</v>
      </c>
      <c r="H736" t="s">
        <v>2020</v>
      </c>
      <c r="I736" s="13">
        <v>43483</v>
      </c>
      <c r="J736">
        <v>3</v>
      </c>
      <c r="K736">
        <v>27.33</v>
      </c>
    </row>
    <row r="737" spans="2:11">
      <c r="B737" t="s">
        <v>2461</v>
      </c>
      <c r="C737" t="s">
        <v>2462</v>
      </c>
      <c r="D737" t="s">
        <v>2044</v>
      </c>
      <c r="E737">
        <v>3</v>
      </c>
      <c r="F737" t="s">
        <v>2016</v>
      </c>
      <c r="G737">
        <v>275</v>
      </c>
      <c r="H737" t="s">
        <v>2020</v>
      </c>
      <c r="I737" s="13">
        <v>43483</v>
      </c>
      <c r="J737">
        <v>10</v>
      </c>
      <c r="K737">
        <v>0</v>
      </c>
    </row>
    <row r="738" spans="2:11">
      <c r="B738" t="s">
        <v>2067</v>
      </c>
      <c r="C738" t="s">
        <v>2414</v>
      </c>
      <c r="D738" t="s">
        <v>2029</v>
      </c>
      <c r="E738">
        <v>5</v>
      </c>
      <c r="F738" t="s">
        <v>2016</v>
      </c>
      <c r="G738">
        <v>480</v>
      </c>
      <c r="H738" t="s">
        <v>2020</v>
      </c>
      <c r="I738" s="13">
        <v>43482</v>
      </c>
      <c r="J738">
        <v>3</v>
      </c>
      <c r="K738">
        <v>27.33</v>
      </c>
    </row>
    <row r="739" spans="2:11">
      <c r="B739" t="s">
        <v>2069</v>
      </c>
      <c r="C739" t="s">
        <v>3525</v>
      </c>
      <c r="D739" t="s">
        <v>2071</v>
      </c>
      <c r="E739">
        <v>3</v>
      </c>
      <c r="F739" t="s">
        <v>2016</v>
      </c>
      <c r="G739" t="s">
        <v>2030</v>
      </c>
      <c r="H739" t="s">
        <v>2017</v>
      </c>
      <c r="I739" s="13">
        <v>43482</v>
      </c>
      <c r="J739">
        <v>4</v>
      </c>
      <c r="K739">
        <v>23.6</v>
      </c>
    </row>
    <row r="740" spans="2:11">
      <c r="B740" t="s">
        <v>2051</v>
      </c>
      <c r="C740" t="s">
        <v>3378</v>
      </c>
      <c r="D740" t="s">
        <v>2053</v>
      </c>
      <c r="E740">
        <v>1</v>
      </c>
      <c r="F740" t="s">
        <v>2016</v>
      </c>
      <c r="G740">
        <v>135</v>
      </c>
      <c r="H740" t="s">
        <v>2017</v>
      </c>
      <c r="I740" s="13">
        <v>43482</v>
      </c>
      <c r="J740">
        <v>13</v>
      </c>
      <c r="K740">
        <v>-27.33</v>
      </c>
    </row>
    <row r="741" spans="2:11">
      <c r="B741" t="s">
        <v>2091</v>
      </c>
      <c r="C741" t="s">
        <v>3508</v>
      </c>
      <c r="D741" t="s">
        <v>2093</v>
      </c>
      <c r="E741" t="s">
        <v>2030</v>
      </c>
      <c r="F741" t="s">
        <v>2016</v>
      </c>
      <c r="G741" t="s">
        <v>2030</v>
      </c>
      <c r="H741" t="s">
        <v>2017</v>
      </c>
      <c r="I741" s="13">
        <v>43480</v>
      </c>
      <c r="J741" t="s">
        <v>2030</v>
      </c>
      <c r="K741" t="s">
        <v>2030</v>
      </c>
    </row>
    <row r="742" spans="2:11">
      <c r="B742" t="s">
        <v>2083</v>
      </c>
      <c r="C742" t="s">
        <v>2084</v>
      </c>
      <c r="D742" t="s">
        <v>2184</v>
      </c>
      <c r="E742">
        <v>1</v>
      </c>
      <c r="F742" t="s">
        <v>2016</v>
      </c>
      <c r="G742" t="s">
        <v>2030</v>
      </c>
      <c r="H742" t="s">
        <v>2017</v>
      </c>
      <c r="I742" s="13">
        <v>43349</v>
      </c>
      <c r="J742">
        <v>12</v>
      </c>
      <c r="K742">
        <v>-10.98</v>
      </c>
    </row>
    <row r="743" spans="2:11">
      <c r="B743" t="s">
        <v>2102</v>
      </c>
      <c r="C743" t="s">
        <v>2758</v>
      </c>
      <c r="D743" t="s">
        <v>2104</v>
      </c>
      <c r="E743" t="s">
        <v>2030</v>
      </c>
      <c r="F743" t="s">
        <v>2016</v>
      </c>
      <c r="G743" t="s">
        <v>2030</v>
      </c>
      <c r="H743" t="s">
        <v>2017</v>
      </c>
      <c r="I743" s="13">
        <v>43327</v>
      </c>
      <c r="J743" t="s">
        <v>2030</v>
      </c>
      <c r="K743" t="s">
        <v>2030</v>
      </c>
    </row>
    <row r="744" spans="2:11">
      <c r="B744" t="s">
        <v>3660</v>
      </c>
      <c r="C744" t="s">
        <v>3661</v>
      </c>
      <c r="D744" t="s">
        <v>2093</v>
      </c>
      <c r="E744" t="s">
        <v>2030</v>
      </c>
      <c r="F744" t="s">
        <v>2016</v>
      </c>
      <c r="G744">
        <v>47.09</v>
      </c>
      <c r="H744" t="s">
        <v>2020</v>
      </c>
      <c r="I744" s="13">
        <v>42570</v>
      </c>
      <c r="J744" t="s">
        <v>2030</v>
      </c>
      <c r="K744" t="s">
        <v>2030</v>
      </c>
    </row>
    <row r="801" spans="1:11">
      <c r="A801" t="s">
        <v>1021</v>
      </c>
      <c r="B801" t="str">
        <f ca="1">_xll.BDS(OFFSET(INDIRECT(ADDRESS(ROW(), COLUMN())),0,-1),"BEST_ANALYST_RECS_BULK","cols=10;rows=51")</f>
        <v>BMO Capital Markets</v>
      </c>
      <c r="C801" t="s">
        <v>2456</v>
      </c>
      <c r="D801" t="s">
        <v>2029</v>
      </c>
      <c r="E801">
        <v>5</v>
      </c>
      <c r="F801" t="s">
        <v>2016</v>
      </c>
      <c r="G801">
        <v>2250</v>
      </c>
      <c r="H801" t="s">
        <v>2017</v>
      </c>
      <c r="I801" s="13">
        <v>43511</v>
      </c>
      <c r="J801">
        <v>2</v>
      </c>
      <c r="K801">
        <v>10</v>
      </c>
    </row>
    <row r="802" spans="1:11">
      <c r="B802" t="s">
        <v>2042</v>
      </c>
      <c r="C802" t="s">
        <v>3158</v>
      </c>
      <c r="D802" t="s">
        <v>2029</v>
      </c>
      <c r="E802">
        <v>5</v>
      </c>
      <c r="F802" t="s">
        <v>2016</v>
      </c>
      <c r="G802">
        <v>1850</v>
      </c>
      <c r="H802" t="s">
        <v>2020</v>
      </c>
      <c r="I802" s="13">
        <v>43511</v>
      </c>
      <c r="J802">
        <v>2</v>
      </c>
      <c r="K802">
        <v>10</v>
      </c>
    </row>
    <row r="803" spans="1:11">
      <c r="B803" t="s">
        <v>2045</v>
      </c>
      <c r="C803" t="s">
        <v>2495</v>
      </c>
      <c r="D803" t="s">
        <v>2029</v>
      </c>
      <c r="E803">
        <v>5</v>
      </c>
      <c r="F803" t="s">
        <v>2016</v>
      </c>
      <c r="G803">
        <v>1975</v>
      </c>
      <c r="H803" t="s">
        <v>2020</v>
      </c>
      <c r="I803" s="13">
        <v>43511</v>
      </c>
      <c r="J803">
        <v>2</v>
      </c>
      <c r="K803">
        <v>10</v>
      </c>
    </row>
    <row r="804" spans="1:11">
      <c r="B804" t="s">
        <v>2151</v>
      </c>
      <c r="C804" t="s">
        <v>2968</v>
      </c>
      <c r="D804" t="s">
        <v>2026</v>
      </c>
      <c r="E804">
        <v>5</v>
      </c>
      <c r="F804" t="s">
        <v>2016</v>
      </c>
      <c r="G804">
        <v>2000</v>
      </c>
      <c r="H804" t="s">
        <v>2017</v>
      </c>
      <c r="I804" s="13">
        <v>43511</v>
      </c>
      <c r="J804">
        <v>2</v>
      </c>
      <c r="K804">
        <v>10</v>
      </c>
    </row>
    <row r="805" spans="1:11">
      <c r="B805" t="s">
        <v>2120</v>
      </c>
      <c r="C805" t="s">
        <v>2121</v>
      </c>
      <c r="D805" t="s">
        <v>2026</v>
      </c>
      <c r="E805">
        <v>5</v>
      </c>
      <c r="F805" t="s">
        <v>2016</v>
      </c>
      <c r="G805">
        <v>2050</v>
      </c>
      <c r="H805" t="s">
        <v>2017</v>
      </c>
      <c r="I805" s="13">
        <v>43511</v>
      </c>
      <c r="J805">
        <v>2</v>
      </c>
      <c r="K805">
        <v>10</v>
      </c>
    </row>
    <row r="806" spans="1:11">
      <c r="B806" t="s">
        <v>2131</v>
      </c>
      <c r="C806" t="s">
        <v>3522</v>
      </c>
      <c r="D806" t="s">
        <v>2026</v>
      </c>
      <c r="E806">
        <v>5</v>
      </c>
      <c r="F806" t="s">
        <v>2016</v>
      </c>
      <c r="G806">
        <v>2450</v>
      </c>
      <c r="H806" t="s">
        <v>2133</v>
      </c>
      <c r="I806" s="13">
        <v>43510</v>
      </c>
      <c r="J806">
        <v>2</v>
      </c>
      <c r="K806">
        <v>10</v>
      </c>
    </row>
    <row r="807" spans="1:11">
      <c r="B807" t="s">
        <v>2031</v>
      </c>
      <c r="C807" t="s">
        <v>3157</v>
      </c>
      <c r="D807" t="s">
        <v>2026</v>
      </c>
      <c r="E807">
        <v>5</v>
      </c>
      <c r="F807" t="s">
        <v>2016</v>
      </c>
      <c r="G807">
        <v>2220</v>
      </c>
      <c r="H807" t="s">
        <v>2017</v>
      </c>
      <c r="I807" s="13">
        <v>43510</v>
      </c>
      <c r="J807">
        <v>2</v>
      </c>
      <c r="K807">
        <v>10</v>
      </c>
    </row>
    <row r="808" spans="1:11">
      <c r="B808" t="s">
        <v>2601</v>
      </c>
      <c r="C808" t="s">
        <v>2651</v>
      </c>
      <c r="D808" t="s">
        <v>2029</v>
      </c>
      <c r="E808">
        <v>5</v>
      </c>
      <c r="F808" t="s">
        <v>2016</v>
      </c>
      <c r="G808">
        <v>2200</v>
      </c>
      <c r="H808" t="s">
        <v>2020</v>
      </c>
      <c r="I808" s="13">
        <v>43510</v>
      </c>
      <c r="J808">
        <v>4</v>
      </c>
      <c r="K808">
        <v>0.49</v>
      </c>
    </row>
    <row r="809" spans="1:11">
      <c r="B809" t="s">
        <v>2274</v>
      </c>
      <c r="C809" t="s">
        <v>2766</v>
      </c>
      <c r="D809" t="s">
        <v>2076</v>
      </c>
      <c r="E809">
        <v>3</v>
      </c>
      <c r="F809" t="s">
        <v>2016</v>
      </c>
      <c r="G809" t="s">
        <v>2030</v>
      </c>
      <c r="H809" t="s">
        <v>2017</v>
      </c>
      <c r="I809" s="13">
        <v>43509</v>
      </c>
      <c r="J809" t="s">
        <v>2030</v>
      </c>
      <c r="K809" t="s">
        <v>2030</v>
      </c>
    </row>
    <row r="810" spans="1:11">
      <c r="B810" t="s">
        <v>2027</v>
      </c>
      <c r="C810" t="s">
        <v>3050</v>
      </c>
      <c r="D810" t="s">
        <v>2029</v>
      </c>
      <c r="E810">
        <v>5</v>
      </c>
      <c r="F810" t="s">
        <v>2016</v>
      </c>
      <c r="G810">
        <v>2100</v>
      </c>
      <c r="H810" t="s">
        <v>2017</v>
      </c>
      <c r="I810" s="13">
        <v>43508</v>
      </c>
      <c r="J810">
        <v>2</v>
      </c>
      <c r="K810">
        <v>10</v>
      </c>
    </row>
    <row r="811" spans="1:11">
      <c r="B811" t="s">
        <v>2321</v>
      </c>
      <c r="C811" t="s">
        <v>3040</v>
      </c>
      <c r="D811" t="s">
        <v>2026</v>
      </c>
      <c r="E811">
        <v>5</v>
      </c>
      <c r="F811" t="s">
        <v>2016</v>
      </c>
      <c r="G811">
        <v>2200</v>
      </c>
      <c r="H811" t="s">
        <v>2017</v>
      </c>
      <c r="I811" s="13">
        <v>43508</v>
      </c>
      <c r="J811">
        <v>2</v>
      </c>
      <c r="K811">
        <v>10</v>
      </c>
    </row>
    <row r="812" spans="1:11">
      <c r="B812" t="s">
        <v>2072</v>
      </c>
      <c r="C812" t="s">
        <v>2486</v>
      </c>
      <c r="D812" t="s">
        <v>2029</v>
      </c>
      <c r="E812">
        <v>5</v>
      </c>
      <c r="F812" t="s">
        <v>2016</v>
      </c>
      <c r="G812">
        <v>1960</v>
      </c>
      <c r="H812" t="s">
        <v>2017</v>
      </c>
      <c r="I812" s="13">
        <v>43507</v>
      </c>
      <c r="J812">
        <v>2</v>
      </c>
      <c r="K812">
        <v>10</v>
      </c>
    </row>
    <row r="813" spans="1:11">
      <c r="B813" t="s">
        <v>2074</v>
      </c>
      <c r="C813" t="s">
        <v>3046</v>
      </c>
      <c r="D813" t="s">
        <v>2026</v>
      </c>
      <c r="E813">
        <v>5</v>
      </c>
      <c r="F813" t="s">
        <v>2016</v>
      </c>
      <c r="G813">
        <v>2300</v>
      </c>
      <c r="H813" t="s">
        <v>2017</v>
      </c>
      <c r="I813" s="13">
        <v>43507</v>
      </c>
      <c r="J813">
        <v>2</v>
      </c>
      <c r="K813">
        <v>10</v>
      </c>
    </row>
    <row r="814" spans="1:11">
      <c r="B814" t="s">
        <v>2621</v>
      </c>
      <c r="C814" t="s">
        <v>3966</v>
      </c>
      <c r="D814" t="s">
        <v>2026</v>
      </c>
      <c r="E814">
        <v>5</v>
      </c>
      <c r="F814" t="s">
        <v>2016</v>
      </c>
      <c r="G814">
        <v>2300</v>
      </c>
      <c r="H814" t="s">
        <v>2017</v>
      </c>
      <c r="I814" s="13">
        <v>43507</v>
      </c>
      <c r="J814">
        <v>1</v>
      </c>
      <c r="K814">
        <v>12.68</v>
      </c>
    </row>
    <row r="815" spans="1:11">
      <c r="B815" t="s">
        <v>2051</v>
      </c>
      <c r="C815" t="s">
        <v>2115</v>
      </c>
      <c r="D815" t="s">
        <v>2026</v>
      </c>
      <c r="E815">
        <v>5</v>
      </c>
      <c r="F815" t="s">
        <v>2016</v>
      </c>
      <c r="G815">
        <v>2200</v>
      </c>
      <c r="H815" t="s">
        <v>2017</v>
      </c>
      <c r="I815" s="13">
        <v>43507</v>
      </c>
      <c r="J815">
        <v>6</v>
      </c>
      <c r="K815">
        <v>-0.37</v>
      </c>
    </row>
    <row r="816" spans="1:11">
      <c r="B816" t="s">
        <v>2077</v>
      </c>
      <c r="C816" t="s">
        <v>3049</v>
      </c>
      <c r="D816" t="s">
        <v>2029</v>
      </c>
      <c r="E816">
        <v>5</v>
      </c>
      <c r="F816" t="s">
        <v>2016</v>
      </c>
      <c r="G816">
        <v>1800</v>
      </c>
      <c r="H816" t="s">
        <v>2017</v>
      </c>
      <c r="I816" s="13">
        <v>43505</v>
      </c>
      <c r="J816">
        <v>2</v>
      </c>
      <c r="K816">
        <v>10</v>
      </c>
    </row>
    <row r="817" spans="2:11">
      <c r="B817" t="s">
        <v>2267</v>
      </c>
      <c r="C817" t="s">
        <v>2854</v>
      </c>
      <c r="D817" t="s">
        <v>2029</v>
      </c>
      <c r="E817">
        <v>5</v>
      </c>
      <c r="F817" t="s">
        <v>2016</v>
      </c>
      <c r="G817">
        <v>2200</v>
      </c>
      <c r="H817" t="s">
        <v>2017</v>
      </c>
      <c r="I817" s="13">
        <v>43503</v>
      </c>
      <c r="J817">
        <v>3</v>
      </c>
      <c r="K817">
        <v>8.25</v>
      </c>
    </row>
    <row r="818" spans="2:11">
      <c r="B818" t="s">
        <v>2089</v>
      </c>
      <c r="C818" t="s">
        <v>4243</v>
      </c>
      <c r="D818" t="s">
        <v>2026</v>
      </c>
      <c r="E818">
        <v>5</v>
      </c>
      <c r="F818" t="s">
        <v>2016</v>
      </c>
      <c r="G818">
        <v>2050</v>
      </c>
      <c r="H818" t="s">
        <v>2020</v>
      </c>
      <c r="I818" s="13">
        <v>43502</v>
      </c>
      <c r="J818">
        <v>2</v>
      </c>
      <c r="K818">
        <v>10</v>
      </c>
    </row>
    <row r="819" spans="2:11">
      <c r="B819" t="s">
        <v>2094</v>
      </c>
      <c r="C819" t="s">
        <v>2095</v>
      </c>
      <c r="D819" t="s">
        <v>2076</v>
      </c>
      <c r="E819">
        <v>3</v>
      </c>
      <c r="F819" t="s">
        <v>2088</v>
      </c>
      <c r="G819" t="s">
        <v>2030</v>
      </c>
      <c r="H819" t="s">
        <v>2017</v>
      </c>
      <c r="I819" s="13">
        <v>43501</v>
      </c>
      <c r="J819" t="s">
        <v>2030</v>
      </c>
      <c r="K819" t="s">
        <v>2030</v>
      </c>
    </row>
    <row r="820" spans="2:11">
      <c r="B820" t="s">
        <v>2083</v>
      </c>
      <c r="C820" t="s">
        <v>2084</v>
      </c>
      <c r="D820" t="s">
        <v>2184</v>
      </c>
      <c r="E820">
        <v>1</v>
      </c>
      <c r="F820" t="s">
        <v>2088</v>
      </c>
      <c r="G820" t="s">
        <v>2030</v>
      </c>
      <c r="H820" t="s">
        <v>2017</v>
      </c>
      <c r="I820" s="13">
        <v>43501</v>
      </c>
      <c r="J820">
        <v>7</v>
      </c>
      <c r="K820">
        <v>-4.45</v>
      </c>
    </row>
    <row r="821" spans="2:11">
      <c r="B821" t="s">
        <v>2232</v>
      </c>
      <c r="C821" t="s">
        <v>3972</v>
      </c>
      <c r="D821" t="s">
        <v>2029</v>
      </c>
      <c r="E821">
        <v>5</v>
      </c>
      <c r="F821" t="s">
        <v>2016</v>
      </c>
      <c r="G821" t="s">
        <v>2030</v>
      </c>
      <c r="H821" t="s">
        <v>2017</v>
      </c>
      <c r="I821" s="13">
        <v>43500</v>
      </c>
      <c r="J821" t="s">
        <v>2030</v>
      </c>
      <c r="K821" t="s">
        <v>2030</v>
      </c>
    </row>
    <row r="822" spans="2:11">
      <c r="B822" t="s">
        <v>2063</v>
      </c>
      <c r="C822" t="s">
        <v>3162</v>
      </c>
      <c r="D822" t="s">
        <v>2035</v>
      </c>
      <c r="E822">
        <v>5</v>
      </c>
      <c r="F822" t="s">
        <v>2016</v>
      </c>
      <c r="G822">
        <v>1930</v>
      </c>
      <c r="H822" t="s">
        <v>2017</v>
      </c>
      <c r="I822" s="13">
        <v>43500</v>
      </c>
      <c r="J822">
        <v>2</v>
      </c>
      <c r="K822">
        <v>10</v>
      </c>
    </row>
    <row r="823" spans="2:11">
      <c r="B823" t="s">
        <v>2118</v>
      </c>
      <c r="C823" t="s">
        <v>4091</v>
      </c>
      <c r="D823" t="s">
        <v>2026</v>
      </c>
      <c r="E823">
        <v>5</v>
      </c>
      <c r="F823" t="s">
        <v>2016</v>
      </c>
      <c r="G823">
        <v>2250</v>
      </c>
      <c r="H823" t="s">
        <v>2017</v>
      </c>
      <c r="I823" s="13">
        <v>43499</v>
      </c>
      <c r="J823">
        <v>2</v>
      </c>
      <c r="K823">
        <v>10</v>
      </c>
    </row>
    <row r="824" spans="2:11">
      <c r="B824" t="s">
        <v>106</v>
      </c>
      <c r="C824" t="s">
        <v>2401</v>
      </c>
      <c r="D824" t="s">
        <v>2440</v>
      </c>
      <c r="E824">
        <v>5</v>
      </c>
      <c r="F824" t="s">
        <v>2016</v>
      </c>
      <c r="G824">
        <v>2200</v>
      </c>
      <c r="H824" t="s">
        <v>2020</v>
      </c>
      <c r="I824" s="13">
        <v>43497</v>
      </c>
      <c r="J824">
        <v>2</v>
      </c>
      <c r="K824">
        <v>10</v>
      </c>
    </row>
    <row r="825" spans="2:11">
      <c r="B825" t="s">
        <v>2033</v>
      </c>
      <c r="C825" t="s">
        <v>2405</v>
      </c>
      <c r="D825" t="s">
        <v>2035</v>
      </c>
      <c r="E825">
        <v>5</v>
      </c>
      <c r="F825" t="s">
        <v>2016</v>
      </c>
      <c r="G825">
        <v>2050</v>
      </c>
      <c r="H825" t="s">
        <v>2036</v>
      </c>
      <c r="I825" s="13">
        <v>43497</v>
      </c>
      <c r="J825">
        <v>2</v>
      </c>
      <c r="K825">
        <v>10</v>
      </c>
    </row>
    <row r="826" spans="2:11">
      <c r="B826" t="s">
        <v>2037</v>
      </c>
      <c r="C826" t="s">
        <v>2489</v>
      </c>
      <c r="D826" t="s">
        <v>2026</v>
      </c>
      <c r="E826">
        <v>5</v>
      </c>
      <c r="F826" t="s">
        <v>2016</v>
      </c>
      <c r="G826">
        <v>2300</v>
      </c>
      <c r="H826" t="s">
        <v>4434</v>
      </c>
      <c r="I826" s="13">
        <v>43497</v>
      </c>
      <c r="J826">
        <v>2</v>
      </c>
      <c r="K826">
        <v>10</v>
      </c>
    </row>
    <row r="827" spans="2:11">
      <c r="B827" t="s">
        <v>2257</v>
      </c>
      <c r="C827" t="s">
        <v>3380</v>
      </c>
      <c r="D827" t="s">
        <v>2029</v>
      </c>
      <c r="E827">
        <v>5</v>
      </c>
      <c r="F827" t="s">
        <v>2016</v>
      </c>
      <c r="G827">
        <v>2000</v>
      </c>
      <c r="H827" t="s">
        <v>2020</v>
      </c>
      <c r="I827" s="13">
        <v>43497</v>
      </c>
      <c r="J827">
        <v>2</v>
      </c>
      <c r="K827">
        <v>10</v>
      </c>
    </row>
    <row r="828" spans="2:11">
      <c r="B828" t="s">
        <v>2047</v>
      </c>
      <c r="C828" t="s">
        <v>3053</v>
      </c>
      <c r="D828" t="s">
        <v>2026</v>
      </c>
      <c r="E828">
        <v>5</v>
      </c>
      <c r="F828" t="s">
        <v>2016</v>
      </c>
      <c r="G828">
        <v>2080</v>
      </c>
      <c r="H828" t="s">
        <v>2017</v>
      </c>
      <c r="I828" s="13">
        <v>43497</v>
      </c>
      <c r="J828">
        <v>2</v>
      </c>
      <c r="K828">
        <v>10</v>
      </c>
    </row>
    <row r="829" spans="2:11">
      <c r="B829" t="s">
        <v>2079</v>
      </c>
      <c r="C829" t="s">
        <v>3054</v>
      </c>
      <c r="D829" t="s">
        <v>2029</v>
      </c>
      <c r="E829">
        <v>5</v>
      </c>
      <c r="F829" t="s">
        <v>2016</v>
      </c>
      <c r="G829">
        <v>2100</v>
      </c>
      <c r="H829" t="s">
        <v>2020</v>
      </c>
      <c r="I829" s="13">
        <v>43497</v>
      </c>
      <c r="J829" t="s">
        <v>2030</v>
      </c>
      <c r="K829" t="s">
        <v>2030</v>
      </c>
    </row>
    <row r="830" spans="2:11">
      <c r="B830" t="s">
        <v>2049</v>
      </c>
      <c r="C830" t="s">
        <v>2407</v>
      </c>
      <c r="D830" t="s">
        <v>2029</v>
      </c>
      <c r="E830">
        <v>5</v>
      </c>
      <c r="F830" t="s">
        <v>2016</v>
      </c>
      <c r="G830">
        <v>2250</v>
      </c>
      <c r="H830" t="s">
        <v>2020</v>
      </c>
      <c r="I830" s="13">
        <v>43497</v>
      </c>
      <c r="J830">
        <v>2</v>
      </c>
      <c r="K830">
        <v>10</v>
      </c>
    </row>
    <row r="831" spans="2:11">
      <c r="B831" t="s">
        <v>2236</v>
      </c>
      <c r="C831" t="s">
        <v>2408</v>
      </c>
      <c r="D831" t="s">
        <v>2238</v>
      </c>
      <c r="E831">
        <v>4</v>
      </c>
      <c r="F831" t="s">
        <v>2016</v>
      </c>
      <c r="G831">
        <v>2050</v>
      </c>
      <c r="H831" t="s">
        <v>2020</v>
      </c>
      <c r="I831" s="13">
        <v>43497</v>
      </c>
      <c r="J831">
        <v>2</v>
      </c>
      <c r="K831">
        <v>10</v>
      </c>
    </row>
    <row r="832" spans="2:11">
      <c r="B832" t="s">
        <v>2086</v>
      </c>
      <c r="C832" t="s">
        <v>2087</v>
      </c>
      <c r="D832" t="s">
        <v>2026</v>
      </c>
      <c r="E832">
        <v>5</v>
      </c>
      <c r="F832" t="s">
        <v>2016</v>
      </c>
      <c r="G832">
        <v>2200</v>
      </c>
      <c r="H832" t="s">
        <v>2017</v>
      </c>
      <c r="I832" s="13">
        <v>43497</v>
      </c>
      <c r="J832">
        <v>2</v>
      </c>
      <c r="K832">
        <v>10</v>
      </c>
    </row>
    <row r="833" spans="2:11">
      <c r="B833" t="s">
        <v>2054</v>
      </c>
      <c r="C833" t="s">
        <v>3056</v>
      </c>
      <c r="D833" t="s">
        <v>2056</v>
      </c>
      <c r="E833">
        <v>4</v>
      </c>
      <c r="F833" t="s">
        <v>2016</v>
      </c>
      <c r="G833">
        <v>2250</v>
      </c>
      <c r="H833" t="s">
        <v>2020</v>
      </c>
      <c r="I833" s="13">
        <v>43497</v>
      </c>
      <c r="J833">
        <v>2</v>
      </c>
      <c r="K833">
        <v>10</v>
      </c>
    </row>
    <row r="834" spans="2:11">
      <c r="B834" t="s">
        <v>2260</v>
      </c>
      <c r="C834" t="s">
        <v>3057</v>
      </c>
      <c r="D834" t="s">
        <v>2035</v>
      </c>
      <c r="E834">
        <v>5</v>
      </c>
      <c r="F834" t="s">
        <v>2016</v>
      </c>
      <c r="G834">
        <v>2050</v>
      </c>
      <c r="H834" t="s">
        <v>2020</v>
      </c>
      <c r="I834" s="13">
        <v>43497</v>
      </c>
      <c r="J834">
        <v>2</v>
      </c>
      <c r="K834">
        <v>10</v>
      </c>
    </row>
    <row r="835" spans="2:11">
      <c r="B835" t="s">
        <v>2198</v>
      </c>
      <c r="C835" t="s">
        <v>2487</v>
      </c>
      <c r="D835" t="s">
        <v>2035</v>
      </c>
      <c r="E835">
        <v>5</v>
      </c>
      <c r="F835" t="s">
        <v>2016</v>
      </c>
      <c r="G835">
        <v>2070</v>
      </c>
      <c r="H835" t="s">
        <v>2020</v>
      </c>
      <c r="I835" s="13">
        <v>43497</v>
      </c>
      <c r="J835">
        <v>2</v>
      </c>
      <c r="K835">
        <v>10</v>
      </c>
    </row>
    <row r="836" spans="2:11">
      <c r="B836" t="s">
        <v>2059</v>
      </c>
      <c r="C836" t="s">
        <v>2410</v>
      </c>
      <c r="D836" t="s">
        <v>2026</v>
      </c>
      <c r="E836">
        <v>5</v>
      </c>
      <c r="F836" t="s">
        <v>2016</v>
      </c>
      <c r="G836">
        <v>2000</v>
      </c>
      <c r="H836" t="s">
        <v>2020</v>
      </c>
      <c r="I836" s="13">
        <v>43497</v>
      </c>
      <c r="J836">
        <v>2</v>
      </c>
      <c r="K836">
        <v>10</v>
      </c>
    </row>
    <row r="837" spans="2:11">
      <c r="B837" t="s">
        <v>2061</v>
      </c>
      <c r="C837" t="s">
        <v>2896</v>
      </c>
      <c r="D837" t="s">
        <v>2026</v>
      </c>
      <c r="E837">
        <v>5</v>
      </c>
      <c r="F837" t="s">
        <v>2016</v>
      </c>
      <c r="G837">
        <v>2240</v>
      </c>
      <c r="H837" t="s">
        <v>2020</v>
      </c>
      <c r="I837" s="13">
        <v>43497</v>
      </c>
      <c r="J837">
        <v>2</v>
      </c>
      <c r="K837">
        <v>10</v>
      </c>
    </row>
    <row r="838" spans="2:11">
      <c r="B838" t="s">
        <v>2098</v>
      </c>
      <c r="C838" t="s">
        <v>2099</v>
      </c>
      <c r="D838" t="s">
        <v>2029</v>
      </c>
      <c r="E838">
        <v>5</v>
      </c>
      <c r="F838" t="s">
        <v>2016</v>
      </c>
      <c r="G838">
        <v>1850</v>
      </c>
      <c r="H838" t="s">
        <v>2020</v>
      </c>
      <c r="I838" s="13">
        <v>43497</v>
      </c>
      <c r="J838">
        <v>2</v>
      </c>
      <c r="K838">
        <v>10</v>
      </c>
    </row>
    <row r="839" spans="2:11">
      <c r="B839" t="s">
        <v>2021</v>
      </c>
      <c r="C839" t="s">
        <v>2402</v>
      </c>
      <c r="D839" t="s">
        <v>2166</v>
      </c>
      <c r="E839">
        <v>5</v>
      </c>
      <c r="F839" t="s">
        <v>2016</v>
      </c>
      <c r="G839">
        <v>2100</v>
      </c>
      <c r="H839" t="s">
        <v>2020</v>
      </c>
      <c r="I839" s="13">
        <v>43496</v>
      </c>
      <c r="J839">
        <v>2</v>
      </c>
      <c r="K839">
        <v>10</v>
      </c>
    </row>
    <row r="840" spans="2:11">
      <c r="B840" t="s">
        <v>2067</v>
      </c>
      <c r="C840" t="s">
        <v>2414</v>
      </c>
      <c r="D840" t="s">
        <v>2029</v>
      </c>
      <c r="E840">
        <v>5</v>
      </c>
      <c r="F840" t="s">
        <v>2016</v>
      </c>
      <c r="G840">
        <v>2300</v>
      </c>
      <c r="H840" t="s">
        <v>2020</v>
      </c>
      <c r="I840" s="13">
        <v>43496</v>
      </c>
      <c r="J840">
        <v>2</v>
      </c>
      <c r="K840">
        <v>10</v>
      </c>
    </row>
    <row r="841" spans="2:11">
      <c r="B841" t="s">
        <v>2159</v>
      </c>
      <c r="C841" t="s">
        <v>3387</v>
      </c>
      <c r="D841" t="s">
        <v>2029</v>
      </c>
      <c r="E841">
        <v>5</v>
      </c>
      <c r="F841" t="s">
        <v>2016</v>
      </c>
      <c r="G841">
        <v>2100</v>
      </c>
      <c r="H841" t="s">
        <v>2020</v>
      </c>
      <c r="I841" s="13">
        <v>43496</v>
      </c>
      <c r="J841">
        <v>2</v>
      </c>
      <c r="K841">
        <v>10</v>
      </c>
    </row>
    <row r="842" spans="2:11">
      <c r="B842" t="s">
        <v>2069</v>
      </c>
      <c r="C842" t="s">
        <v>2959</v>
      </c>
      <c r="D842" t="s">
        <v>2071</v>
      </c>
      <c r="E842">
        <v>3</v>
      </c>
      <c r="F842" t="s">
        <v>2016</v>
      </c>
      <c r="G842" t="s">
        <v>2030</v>
      </c>
      <c r="H842" t="s">
        <v>2017</v>
      </c>
      <c r="I842" s="13">
        <v>43496</v>
      </c>
      <c r="J842">
        <v>5</v>
      </c>
      <c r="K842">
        <v>0</v>
      </c>
    </row>
    <row r="843" spans="2:11">
      <c r="B843" t="s">
        <v>2091</v>
      </c>
      <c r="C843" t="s">
        <v>3297</v>
      </c>
      <c r="D843" t="s">
        <v>2093</v>
      </c>
      <c r="E843" t="s">
        <v>2030</v>
      </c>
      <c r="F843" t="s">
        <v>2016</v>
      </c>
      <c r="G843" t="s">
        <v>2030</v>
      </c>
      <c r="H843" t="s">
        <v>2017</v>
      </c>
      <c r="I843" s="13">
        <v>43451</v>
      </c>
      <c r="J843" t="s">
        <v>2030</v>
      </c>
      <c r="K843" t="s">
        <v>2030</v>
      </c>
    </row>
    <row r="844" spans="2:11">
      <c r="B844" t="s">
        <v>2096</v>
      </c>
      <c r="C844" t="s">
        <v>2097</v>
      </c>
      <c r="D844" t="s">
        <v>2026</v>
      </c>
      <c r="E844">
        <v>5</v>
      </c>
      <c r="F844" t="s">
        <v>2016</v>
      </c>
      <c r="G844" t="s">
        <v>2030</v>
      </c>
      <c r="H844" t="s">
        <v>2017</v>
      </c>
      <c r="I844" s="13">
        <v>43434</v>
      </c>
      <c r="J844">
        <v>2</v>
      </c>
      <c r="K844">
        <v>10</v>
      </c>
    </row>
    <row r="845" spans="2:11">
      <c r="B845" t="s">
        <v>2670</v>
      </c>
      <c r="C845" t="s">
        <v>3160</v>
      </c>
      <c r="D845" t="s">
        <v>2026</v>
      </c>
      <c r="E845">
        <v>5</v>
      </c>
      <c r="F845" t="s">
        <v>2016</v>
      </c>
      <c r="G845">
        <v>2225</v>
      </c>
      <c r="H845" t="s">
        <v>2020</v>
      </c>
      <c r="I845" s="13">
        <v>43403</v>
      </c>
      <c r="J845">
        <v>2</v>
      </c>
      <c r="K845">
        <v>10</v>
      </c>
    </row>
    <row r="846" spans="2:11">
      <c r="B846" t="s">
        <v>3616</v>
      </c>
      <c r="C846" t="s">
        <v>4099</v>
      </c>
      <c r="D846" t="s">
        <v>2026</v>
      </c>
      <c r="E846">
        <v>5</v>
      </c>
      <c r="F846" t="s">
        <v>2016</v>
      </c>
      <c r="G846">
        <v>2200</v>
      </c>
      <c r="H846" t="s">
        <v>3135</v>
      </c>
      <c r="I846" s="13">
        <v>43402</v>
      </c>
      <c r="J846" t="s">
        <v>2030</v>
      </c>
      <c r="K846" t="s">
        <v>2030</v>
      </c>
    </row>
    <row r="847" spans="2:11">
      <c r="B847" t="s">
        <v>2102</v>
      </c>
      <c r="C847" t="s">
        <v>2842</v>
      </c>
      <c r="D847" t="s">
        <v>2104</v>
      </c>
      <c r="E847" t="s">
        <v>2030</v>
      </c>
      <c r="F847" t="s">
        <v>2016</v>
      </c>
      <c r="G847" t="s">
        <v>2030</v>
      </c>
      <c r="H847" t="s">
        <v>2017</v>
      </c>
      <c r="I847" s="13">
        <v>43402</v>
      </c>
      <c r="J847" t="s">
        <v>2030</v>
      </c>
      <c r="K847" t="s">
        <v>2030</v>
      </c>
    </row>
    <row r="848" spans="2:11">
      <c r="B848" t="s">
        <v>2024</v>
      </c>
      <c r="C848" t="s">
        <v>2025</v>
      </c>
      <c r="D848" t="s">
        <v>2026</v>
      </c>
      <c r="E848">
        <v>5</v>
      </c>
      <c r="F848" t="s">
        <v>2016</v>
      </c>
      <c r="G848">
        <v>2250</v>
      </c>
      <c r="H848" t="s">
        <v>2017</v>
      </c>
      <c r="I848" s="13">
        <v>43367</v>
      </c>
      <c r="J848">
        <v>2</v>
      </c>
      <c r="K848">
        <v>10</v>
      </c>
    </row>
    <row r="849" spans="2:11">
      <c r="B849" t="s">
        <v>3771</v>
      </c>
      <c r="C849" t="s">
        <v>4435</v>
      </c>
      <c r="D849" t="s">
        <v>2053</v>
      </c>
      <c r="E849">
        <v>1</v>
      </c>
      <c r="F849" t="s">
        <v>2016</v>
      </c>
      <c r="G849">
        <v>1111</v>
      </c>
      <c r="H849" t="s">
        <v>2017</v>
      </c>
      <c r="I849" s="13">
        <v>43347</v>
      </c>
      <c r="J849">
        <v>8</v>
      </c>
      <c r="K849">
        <v>-10</v>
      </c>
    </row>
    <row r="850" spans="2:11">
      <c r="B850" t="s">
        <v>3660</v>
      </c>
      <c r="C850" t="s">
        <v>3661</v>
      </c>
      <c r="D850" t="s">
        <v>2093</v>
      </c>
      <c r="E850" t="s">
        <v>2030</v>
      </c>
      <c r="F850" t="s">
        <v>2016</v>
      </c>
      <c r="G850">
        <v>1814</v>
      </c>
      <c r="H850" t="s">
        <v>2017</v>
      </c>
      <c r="I850" s="13">
        <v>43307</v>
      </c>
      <c r="J850" t="s">
        <v>2030</v>
      </c>
      <c r="K850" t="s">
        <v>2030</v>
      </c>
    </row>
    <row r="851" spans="2:11">
      <c r="B851" t="s">
        <v>2111</v>
      </c>
      <c r="C851" t="s">
        <v>2112</v>
      </c>
      <c r="D851" t="s">
        <v>2026</v>
      </c>
      <c r="E851">
        <v>5</v>
      </c>
      <c r="F851" t="s">
        <v>2016</v>
      </c>
      <c r="G851" t="s">
        <v>2030</v>
      </c>
      <c r="H851" t="s">
        <v>2017</v>
      </c>
      <c r="I851" s="13">
        <v>43217</v>
      </c>
      <c r="J851">
        <v>2</v>
      </c>
      <c r="K851">
        <v>10</v>
      </c>
    </row>
    <row r="901" spans="1:11">
      <c r="A901" t="s">
        <v>1022</v>
      </c>
      <c r="B901" t="str">
        <f ca="1">_xll.BDS(OFFSET(INDIRECT(ADDRESS(ROW(), COLUMN())),0,-1),"BEST_ANALYST_RECS_BULK","cols=10;rows=55")</f>
        <v>Morningstar, Inc</v>
      </c>
      <c r="C901" t="s">
        <v>2115</v>
      </c>
      <c r="D901" t="s">
        <v>2026</v>
      </c>
      <c r="E901">
        <v>5</v>
      </c>
      <c r="F901" t="s">
        <v>2016</v>
      </c>
      <c r="G901">
        <v>240</v>
      </c>
      <c r="H901" t="s">
        <v>2017</v>
      </c>
      <c r="I901" s="13">
        <v>43509</v>
      </c>
      <c r="J901">
        <v>1</v>
      </c>
      <c r="K901">
        <v>1.58</v>
      </c>
    </row>
    <row r="902" spans="1:11">
      <c r="B902" t="s">
        <v>2260</v>
      </c>
      <c r="C902" t="s">
        <v>3057</v>
      </c>
      <c r="D902" t="s">
        <v>2035</v>
      </c>
      <c r="E902">
        <v>5</v>
      </c>
      <c r="F902" t="s">
        <v>2016</v>
      </c>
      <c r="G902">
        <v>215</v>
      </c>
      <c r="H902" t="s">
        <v>2020</v>
      </c>
      <c r="I902" s="13">
        <v>43509</v>
      </c>
      <c r="J902">
        <v>4</v>
      </c>
      <c r="K902">
        <v>-11.36</v>
      </c>
    </row>
    <row r="903" spans="1:11">
      <c r="B903" t="s">
        <v>2042</v>
      </c>
      <c r="C903" t="s">
        <v>3270</v>
      </c>
      <c r="D903" t="s">
        <v>2029</v>
      </c>
      <c r="E903">
        <v>5</v>
      </c>
      <c r="F903" t="s">
        <v>2016</v>
      </c>
      <c r="G903">
        <v>224</v>
      </c>
      <c r="H903" t="s">
        <v>2020</v>
      </c>
      <c r="I903" s="13">
        <v>43508</v>
      </c>
      <c r="J903">
        <v>4</v>
      </c>
      <c r="K903">
        <v>-11.36</v>
      </c>
    </row>
    <row r="904" spans="1:11">
      <c r="B904" t="s">
        <v>2072</v>
      </c>
      <c r="C904" t="s">
        <v>2486</v>
      </c>
      <c r="D904" t="s">
        <v>2189</v>
      </c>
      <c r="E904">
        <v>5</v>
      </c>
      <c r="F904" t="s">
        <v>2016</v>
      </c>
      <c r="G904">
        <v>285</v>
      </c>
      <c r="H904" t="s">
        <v>2017</v>
      </c>
      <c r="I904" s="13">
        <v>43507</v>
      </c>
      <c r="J904">
        <v>4</v>
      </c>
      <c r="K904">
        <v>-11.36</v>
      </c>
    </row>
    <row r="905" spans="1:11">
      <c r="B905" t="s">
        <v>2074</v>
      </c>
      <c r="C905" t="s">
        <v>3046</v>
      </c>
      <c r="D905" t="s">
        <v>2026</v>
      </c>
      <c r="E905">
        <v>5</v>
      </c>
      <c r="F905" t="s">
        <v>2016</v>
      </c>
      <c r="G905">
        <v>180</v>
      </c>
      <c r="H905" t="s">
        <v>2017</v>
      </c>
      <c r="I905" s="13">
        <v>43507</v>
      </c>
      <c r="J905">
        <v>4</v>
      </c>
      <c r="K905">
        <v>-11.36</v>
      </c>
    </row>
    <row r="906" spans="1:11">
      <c r="B906" t="s">
        <v>2565</v>
      </c>
      <c r="C906" t="s">
        <v>2716</v>
      </c>
      <c r="D906" t="s">
        <v>2026</v>
      </c>
      <c r="E906">
        <v>5</v>
      </c>
      <c r="F906" t="s">
        <v>2016</v>
      </c>
      <c r="G906">
        <v>200</v>
      </c>
      <c r="H906" t="s">
        <v>2020</v>
      </c>
      <c r="I906" s="13">
        <v>43505</v>
      </c>
      <c r="J906">
        <v>4</v>
      </c>
      <c r="K906">
        <v>-11.36</v>
      </c>
    </row>
    <row r="907" spans="1:11">
      <c r="B907" t="s">
        <v>2749</v>
      </c>
      <c r="C907" t="s">
        <v>4383</v>
      </c>
      <c r="D907" t="s">
        <v>2026</v>
      </c>
      <c r="E907">
        <v>5</v>
      </c>
      <c r="F907" t="s">
        <v>2016</v>
      </c>
      <c r="G907">
        <v>198</v>
      </c>
      <c r="H907" t="s">
        <v>2017</v>
      </c>
      <c r="I907" s="13">
        <v>43504</v>
      </c>
      <c r="J907">
        <v>4</v>
      </c>
      <c r="K907">
        <v>-11.36</v>
      </c>
    </row>
    <row r="908" spans="1:11">
      <c r="B908" t="s">
        <v>2031</v>
      </c>
      <c r="C908" t="s">
        <v>3157</v>
      </c>
      <c r="D908" t="s">
        <v>2026</v>
      </c>
      <c r="E908">
        <v>5</v>
      </c>
      <c r="F908" t="s">
        <v>2016</v>
      </c>
      <c r="G908">
        <v>200</v>
      </c>
      <c r="H908" t="s">
        <v>2017</v>
      </c>
      <c r="I908" s="13">
        <v>43500</v>
      </c>
      <c r="J908">
        <v>4</v>
      </c>
      <c r="K908">
        <v>-11.36</v>
      </c>
    </row>
    <row r="909" spans="1:11">
      <c r="B909" t="s">
        <v>2083</v>
      </c>
      <c r="C909" t="s">
        <v>2084</v>
      </c>
      <c r="D909" t="s">
        <v>2053</v>
      </c>
      <c r="E909">
        <v>1</v>
      </c>
      <c r="F909" t="s">
        <v>2016</v>
      </c>
      <c r="G909" t="s">
        <v>2030</v>
      </c>
      <c r="H909" t="s">
        <v>2017</v>
      </c>
      <c r="I909" s="13">
        <v>43498</v>
      </c>
      <c r="J909">
        <v>2</v>
      </c>
      <c r="K909">
        <v>-0.84</v>
      </c>
    </row>
    <row r="910" spans="1:11">
      <c r="B910" t="s">
        <v>106</v>
      </c>
      <c r="C910" t="s">
        <v>3824</v>
      </c>
      <c r="D910" t="s">
        <v>2440</v>
      </c>
      <c r="E910">
        <v>5</v>
      </c>
      <c r="F910" t="s">
        <v>2016</v>
      </c>
      <c r="G910">
        <v>196</v>
      </c>
      <c r="H910" t="s">
        <v>2020</v>
      </c>
      <c r="I910" s="13">
        <v>43497</v>
      </c>
      <c r="J910">
        <v>4</v>
      </c>
      <c r="K910">
        <v>-11.36</v>
      </c>
    </row>
    <row r="911" spans="1:11">
      <c r="B911" t="s">
        <v>2813</v>
      </c>
      <c r="C911" t="s">
        <v>3286</v>
      </c>
      <c r="D911" t="s">
        <v>2026</v>
      </c>
      <c r="E911">
        <v>5</v>
      </c>
      <c r="F911" t="s">
        <v>2016</v>
      </c>
      <c r="G911">
        <v>192</v>
      </c>
      <c r="H911" t="s">
        <v>2017</v>
      </c>
      <c r="I911" s="13">
        <v>43497</v>
      </c>
      <c r="J911" t="s">
        <v>2030</v>
      </c>
      <c r="K911" t="s">
        <v>2030</v>
      </c>
    </row>
    <row r="912" spans="1:11">
      <c r="B912" t="s">
        <v>2586</v>
      </c>
      <c r="C912" t="s">
        <v>3820</v>
      </c>
      <c r="D912" t="s">
        <v>2026</v>
      </c>
      <c r="E912">
        <v>5</v>
      </c>
      <c r="F912" t="s">
        <v>2016</v>
      </c>
      <c r="G912">
        <v>245</v>
      </c>
      <c r="H912" t="s">
        <v>2020</v>
      </c>
      <c r="I912" s="13">
        <v>43497</v>
      </c>
      <c r="J912" t="s">
        <v>2030</v>
      </c>
      <c r="K912" t="s">
        <v>2030</v>
      </c>
    </row>
    <row r="913" spans="2:11">
      <c r="B913" t="s">
        <v>2726</v>
      </c>
      <c r="C913" t="s">
        <v>3268</v>
      </c>
      <c r="D913" t="s">
        <v>2026</v>
      </c>
      <c r="E913">
        <v>5</v>
      </c>
      <c r="F913" t="s">
        <v>2016</v>
      </c>
      <c r="G913">
        <v>205</v>
      </c>
      <c r="H913" t="s">
        <v>2017</v>
      </c>
      <c r="I913" s="13">
        <v>43497</v>
      </c>
      <c r="J913">
        <v>4</v>
      </c>
      <c r="K913">
        <v>-11.36</v>
      </c>
    </row>
    <row r="914" spans="2:11">
      <c r="B914" t="s">
        <v>3274</v>
      </c>
      <c r="C914" t="s">
        <v>3275</v>
      </c>
      <c r="D914" t="s">
        <v>2026</v>
      </c>
      <c r="E914">
        <v>5</v>
      </c>
      <c r="F914" t="s">
        <v>2016</v>
      </c>
      <c r="G914">
        <v>221</v>
      </c>
      <c r="H914" t="s">
        <v>3135</v>
      </c>
      <c r="I914" s="13">
        <v>43497</v>
      </c>
      <c r="J914">
        <v>4</v>
      </c>
      <c r="K914">
        <v>-11.36</v>
      </c>
    </row>
    <row r="915" spans="2:11">
      <c r="B915" t="s">
        <v>2024</v>
      </c>
      <c r="C915" t="s">
        <v>2025</v>
      </c>
      <c r="D915" t="s">
        <v>2026</v>
      </c>
      <c r="E915">
        <v>5</v>
      </c>
      <c r="F915" t="s">
        <v>2016</v>
      </c>
      <c r="G915">
        <v>190</v>
      </c>
      <c r="H915" t="s">
        <v>2017</v>
      </c>
      <c r="I915" s="13">
        <v>43496</v>
      </c>
      <c r="J915" t="s">
        <v>2030</v>
      </c>
      <c r="K915" t="s">
        <v>2030</v>
      </c>
    </row>
    <row r="916" spans="2:11">
      <c r="B916" t="s">
        <v>2027</v>
      </c>
      <c r="C916" t="s">
        <v>2730</v>
      </c>
      <c r="D916" t="s">
        <v>2171</v>
      </c>
      <c r="E916" t="s">
        <v>2030</v>
      </c>
      <c r="F916" t="s">
        <v>2016</v>
      </c>
      <c r="G916" t="s">
        <v>2030</v>
      </c>
      <c r="H916" t="s">
        <v>2017</v>
      </c>
      <c r="I916" s="13">
        <v>43496</v>
      </c>
      <c r="J916" t="s">
        <v>2030</v>
      </c>
      <c r="K916" t="s">
        <v>2030</v>
      </c>
    </row>
    <row r="917" spans="2:11">
      <c r="B917" t="s">
        <v>2033</v>
      </c>
      <c r="C917" t="s">
        <v>3236</v>
      </c>
      <c r="D917" t="s">
        <v>2035</v>
      </c>
      <c r="E917">
        <v>5</v>
      </c>
      <c r="F917" t="s">
        <v>2016</v>
      </c>
      <c r="G917">
        <v>200</v>
      </c>
      <c r="H917" t="s">
        <v>2482</v>
      </c>
      <c r="I917" s="13">
        <v>43496</v>
      </c>
      <c r="J917">
        <v>4</v>
      </c>
      <c r="K917">
        <v>-11.36</v>
      </c>
    </row>
    <row r="918" spans="2:11">
      <c r="B918" t="s">
        <v>2732</v>
      </c>
      <c r="C918" t="s">
        <v>3264</v>
      </c>
      <c r="D918" t="s">
        <v>2026</v>
      </c>
      <c r="E918">
        <v>5</v>
      </c>
      <c r="F918" t="s">
        <v>2016</v>
      </c>
      <c r="G918">
        <v>188</v>
      </c>
      <c r="H918" t="s">
        <v>2017</v>
      </c>
      <c r="I918" s="13">
        <v>43496</v>
      </c>
      <c r="J918">
        <v>4</v>
      </c>
      <c r="K918">
        <v>-11.36</v>
      </c>
    </row>
    <row r="919" spans="2:11">
      <c r="B919" t="s">
        <v>2568</v>
      </c>
      <c r="C919" t="s">
        <v>4384</v>
      </c>
      <c r="D919" t="s">
        <v>2026</v>
      </c>
      <c r="E919">
        <v>5</v>
      </c>
      <c r="F919" t="s">
        <v>2016</v>
      </c>
      <c r="G919">
        <v>210.3</v>
      </c>
      <c r="H919" t="s">
        <v>2017</v>
      </c>
      <c r="I919" s="13">
        <v>43496</v>
      </c>
      <c r="J919" t="s">
        <v>2030</v>
      </c>
      <c r="K919" t="s">
        <v>2030</v>
      </c>
    </row>
    <row r="920" spans="2:11">
      <c r="B920" t="s">
        <v>2045</v>
      </c>
      <c r="C920" t="s">
        <v>2495</v>
      </c>
      <c r="D920" t="s">
        <v>2029</v>
      </c>
      <c r="E920">
        <v>5</v>
      </c>
      <c r="F920" t="s">
        <v>2016</v>
      </c>
      <c r="G920">
        <v>195</v>
      </c>
      <c r="H920" t="s">
        <v>2133</v>
      </c>
      <c r="I920" s="13">
        <v>43496</v>
      </c>
      <c r="J920">
        <v>4</v>
      </c>
      <c r="K920">
        <v>-11.36</v>
      </c>
    </row>
    <row r="921" spans="2:11">
      <c r="B921" t="s">
        <v>2739</v>
      </c>
      <c r="C921" t="s">
        <v>2740</v>
      </c>
      <c r="D921" t="s">
        <v>2026</v>
      </c>
      <c r="E921">
        <v>5</v>
      </c>
      <c r="F921" t="s">
        <v>2016</v>
      </c>
      <c r="G921">
        <v>195</v>
      </c>
      <c r="H921" t="s">
        <v>2017</v>
      </c>
      <c r="I921" s="13">
        <v>43496</v>
      </c>
      <c r="J921">
        <v>4</v>
      </c>
      <c r="K921">
        <v>-11.36</v>
      </c>
    </row>
    <row r="922" spans="2:11">
      <c r="B922" t="s">
        <v>2054</v>
      </c>
      <c r="C922" t="s">
        <v>3056</v>
      </c>
      <c r="D922" t="s">
        <v>2056</v>
      </c>
      <c r="E922">
        <v>4</v>
      </c>
      <c r="F922" t="s">
        <v>2016</v>
      </c>
      <c r="G922">
        <v>205</v>
      </c>
      <c r="H922" t="s">
        <v>2020</v>
      </c>
      <c r="I922" s="13">
        <v>43496</v>
      </c>
      <c r="J922">
        <v>4</v>
      </c>
      <c r="K922">
        <v>-11.36</v>
      </c>
    </row>
    <row r="923" spans="2:11">
      <c r="B923" t="s">
        <v>2057</v>
      </c>
      <c r="C923" t="s">
        <v>2748</v>
      </c>
      <c r="D923" t="s">
        <v>2026</v>
      </c>
      <c r="E923">
        <v>5</v>
      </c>
      <c r="F923" t="s">
        <v>2016</v>
      </c>
      <c r="G923">
        <v>234</v>
      </c>
      <c r="H923" t="s">
        <v>2017</v>
      </c>
      <c r="I923" s="13">
        <v>43496</v>
      </c>
      <c r="J923" t="s">
        <v>2030</v>
      </c>
      <c r="K923" t="s">
        <v>2030</v>
      </c>
    </row>
    <row r="924" spans="2:11">
      <c r="B924" t="s">
        <v>2059</v>
      </c>
      <c r="C924" t="s">
        <v>2741</v>
      </c>
      <c r="D924" t="s">
        <v>2026</v>
      </c>
      <c r="E924">
        <v>5</v>
      </c>
      <c r="F924" t="s">
        <v>2016</v>
      </c>
      <c r="G924">
        <v>205</v>
      </c>
      <c r="H924" t="s">
        <v>2020</v>
      </c>
      <c r="I924" s="13">
        <v>43496</v>
      </c>
      <c r="J924">
        <v>4</v>
      </c>
      <c r="K924">
        <v>-11.36</v>
      </c>
    </row>
    <row r="925" spans="2:11">
      <c r="B925" t="s">
        <v>2061</v>
      </c>
      <c r="C925" t="s">
        <v>2896</v>
      </c>
      <c r="D925" t="s">
        <v>2026</v>
      </c>
      <c r="E925">
        <v>5</v>
      </c>
      <c r="F925" t="s">
        <v>2016</v>
      </c>
      <c r="G925">
        <v>245</v>
      </c>
      <c r="H925" t="s">
        <v>2020</v>
      </c>
      <c r="I925" s="13">
        <v>43496</v>
      </c>
      <c r="J925">
        <v>4</v>
      </c>
      <c r="K925">
        <v>-11.36</v>
      </c>
    </row>
    <row r="926" spans="2:11">
      <c r="B926" t="s">
        <v>2584</v>
      </c>
      <c r="C926" t="s">
        <v>4385</v>
      </c>
      <c r="D926" t="s">
        <v>2026</v>
      </c>
      <c r="E926">
        <v>5</v>
      </c>
      <c r="F926" t="s">
        <v>2016</v>
      </c>
      <c r="G926">
        <v>205</v>
      </c>
      <c r="H926" t="s">
        <v>2020</v>
      </c>
      <c r="I926" s="13">
        <v>43496</v>
      </c>
      <c r="J926" t="s">
        <v>2030</v>
      </c>
      <c r="K926" t="s">
        <v>2030</v>
      </c>
    </row>
    <row r="927" spans="2:11">
      <c r="B927" t="s">
        <v>4103</v>
      </c>
      <c r="C927" t="s">
        <v>4104</v>
      </c>
      <c r="D927" t="s">
        <v>2026</v>
      </c>
      <c r="E927">
        <v>5</v>
      </c>
      <c r="F927" t="s">
        <v>2016</v>
      </c>
      <c r="G927">
        <v>199.8</v>
      </c>
      <c r="H927" t="s">
        <v>2020</v>
      </c>
      <c r="I927" s="13">
        <v>43496</v>
      </c>
      <c r="J927">
        <v>4</v>
      </c>
      <c r="K927">
        <v>-11.36</v>
      </c>
    </row>
    <row r="928" spans="2:11">
      <c r="B928" t="s">
        <v>3262</v>
      </c>
      <c r="C928" t="s">
        <v>3263</v>
      </c>
      <c r="D928" t="s">
        <v>2026</v>
      </c>
      <c r="E928">
        <v>5</v>
      </c>
      <c r="F928" t="s">
        <v>2016</v>
      </c>
      <c r="G928">
        <v>193.6</v>
      </c>
      <c r="H928" t="s">
        <v>2017</v>
      </c>
      <c r="I928" s="13">
        <v>43496</v>
      </c>
      <c r="J928">
        <v>4</v>
      </c>
      <c r="K928">
        <v>-11.36</v>
      </c>
    </row>
    <row r="929" spans="2:11">
      <c r="B929" t="s">
        <v>2742</v>
      </c>
      <c r="C929" t="s">
        <v>3267</v>
      </c>
      <c r="D929" t="s">
        <v>2029</v>
      </c>
      <c r="E929">
        <v>5</v>
      </c>
      <c r="F929" t="s">
        <v>2016</v>
      </c>
      <c r="G929">
        <v>196.45</v>
      </c>
      <c r="H929" t="s">
        <v>2020</v>
      </c>
      <c r="I929" s="13">
        <v>43496</v>
      </c>
      <c r="J929">
        <v>4</v>
      </c>
      <c r="K929">
        <v>-11.36</v>
      </c>
    </row>
    <row r="930" spans="2:11">
      <c r="B930" t="s">
        <v>2728</v>
      </c>
      <c r="C930" t="s">
        <v>2729</v>
      </c>
      <c r="D930" t="s">
        <v>2026</v>
      </c>
      <c r="E930">
        <v>5</v>
      </c>
      <c r="F930" t="s">
        <v>2016</v>
      </c>
      <c r="G930">
        <v>221</v>
      </c>
      <c r="H930" t="s">
        <v>2017</v>
      </c>
      <c r="I930" s="13">
        <v>43496</v>
      </c>
      <c r="J930">
        <v>4</v>
      </c>
      <c r="K930">
        <v>-11.36</v>
      </c>
    </row>
    <row r="931" spans="2:11">
      <c r="B931" t="s">
        <v>2063</v>
      </c>
      <c r="C931" t="s">
        <v>3819</v>
      </c>
      <c r="D931" t="s">
        <v>2035</v>
      </c>
      <c r="E931">
        <v>5</v>
      </c>
      <c r="F931" t="s">
        <v>2016</v>
      </c>
      <c r="G931">
        <v>200</v>
      </c>
      <c r="H931" t="s">
        <v>2017</v>
      </c>
      <c r="I931" s="13">
        <v>43496</v>
      </c>
      <c r="J931">
        <v>4</v>
      </c>
      <c r="K931">
        <v>-11.36</v>
      </c>
    </row>
    <row r="932" spans="2:11">
      <c r="B932" t="s">
        <v>3271</v>
      </c>
      <c r="C932" t="s">
        <v>3272</v>
      </c>
      <c r="D932" t="s">
        <v>2026</v>
      </c>
      <c r="E932">
        <v>5</v>
      </c>
      <c r="F932" t="s">
        <v>2016</v>
      </c>
      <c r="G932">
        <v>206</v>
      </c>
      <c r="H932" t="s">
        <v>2020</v>
      </c>
      <c r="I932" s="13">
        <v>43496</v>
      </c>
      <c r="J932" t="s">
        <v>2030</v>
      </c>
      <c r="K932" t="s">
        <v>2030</v>
      </c>
    </row>
    <row r="933" spans="2:11">
      <c r="B933" t="s">
        <v>2744</v>
      </c>
      <c r="C933" t="s">
        <v>3266</v>
      </c>
      <c r="D933" t="s">
        <v>2026</v>
      </c>
      <c r="E933">
        <v>5</v>
      </c>
      <c r="F933" t="s">
        <v>2016</v>
      </c>
      <c r="G933">
        <v>208</v>
      </c>
      <c r="H933" t="s">
        <v>2020</v>
      </c>
      <c r="I933" s="13">
        <v>43496</v>
      </c>
      <c r="J933">
        <v>4</v>
      </c>
      <c r="K933">
        <v>-11.36</v>
      </c>
    </row>
    <row r="934" spans="2:11">
      <c r="B934" t="s">
        <v>2582</v>
      </c>
      <c r="C934" t="s">
        <v>3822</v>
      </c>
      <c r="D934" t="s">
        <v>2026</v>
      </c>
      <c r="E934">
        <v>5</v>
      </c>
      <c r="F934" t="s">
        <v>2016</v>
      </c>
      <c r="G934">
        <v>205</v>
      </c>
      <c r="H934" t="s">
        <v>2017</v>
      </c>
      <c r="I934" s="13">
        <v>43496</v>
      </c>
      <c r="J934">
        <v>4</v>
      </c>
      <c r="K934">
        <v>-11.36</v>
      </c>
    </row>
    <row r="935" spans="2:11">
      <c r="B935" t="s">
        <v>2021</v>
      </c>
      <c r="C935" t="s">
        <v>3288</v>
      </c>
      <c r="D935" t="s">
        <v>2023</v>
      </c>
      <c r="E935">
        <v>5</v>
      </c>
      <c r="F935" t="s">
        <v>2016</v>
      </c>
      <c r="G935">
        <v>236</v>
      </c>
      <c r="H935" t="s">
        <v>2020</v>
      </c>
      <c r="I935" s="13">
        <v>43495</v>
      </c>
      <c r="J935">
        <v>4</v>
      </c>
      <c r="K935">
        <v>-11.36</v>
      </c>
    </row>
    <row r="936" spans="2:11">
      <c r="B936" t="s">
        <v>2067</v>
      </c>
      <c r="C936" t="s">
        <v>2414</v>
      </c>
      <c r="D936" t="s">
        <v>2029</v>
      </c>
      <c r="E936">
        <v>5</v>
      </c>
      <c r="F936" t="s">
        <v>2016</v>
      </c>
      <c r="G936">
        <v>210</v>
      </c>
      <c r="H936" t="s">
        <v>2020</v>
      </c>
      <c r="I936" s="13">
        <v>43495</v>
      </c>
      <c r="J936">
        <v>4</v>
      </c>
      <c r="K936">
        <v>-11.36</v>
      </c>
    </row>
    <row r="937" spans="2:11">
      <c r="B937" t="s">
        <v>2037</v>
      </c>
      <c r="C937" t="s">
        <v>3823</v>
      </c>
      <c r="D937" t="s">
        <v>2026</v>
      </c>
      <c r="E937">
        <v>5</v>
      </c>
      <c r="F937" t="s">
        <v>2016</v>
      </c>
      <c r="G937">
        <v>200</v>
      </c>
      <c r="H937" t="s">
        <v>2020</v>
      </c>
      <c r="I937" s="13">
        <v>43495</v>
      </c>
      <c r="J937">
        <v>4</v>
      </c>
      <c r="K937">
        <v>-11.36</v>
      </c>
    </row>
    <row r="938" spans="2:11">
      <c r="B938" t="s">
        <v>2159</v>
      </c>
      <c r="C938" t="s">
        <v>3387</v>
      </c>
      <c r="D938" t="s">
        <v>2029</v>
      </c>
      <c r="E938">
        <v>5</v>
      </c>
      <c r="F938" t="s">
        <v>2016</v>
      </c>
      <c r="G938">
        <v>178</v>
      </c>
      <c r="H938" t="s">
        <v>2020</v>
      </c>
      <c r="I938" s="13">
        <v>43495</v>
      </c>
      <c r="J938">
        <v>4</v>
      </c>
      <c r="K938">
        <v>-11.36</v>
      </c>
    </row>
    <row r="939" spans="2:11">
      <c r="B939" t="s">
        <v>2069</v>
      </c>
      <c r="C939" t="s">
        <v>3265</v>
      </c>
      <c r="D939" t="s">
        <v>2035</v>
      </c>
      <c r="E939">
        <v>5</v>
      </c>
      <c r="F939" t="s">
        <v>2016</v>
      </c>
      <c r="G939">
        <v>210</v>
      </c>
      <c r="H939" t="s">
        <v>2020</v>
      </c>
      <c r="I939" s="13">
        <v>43495</v>
      </c>
      <c r="J939">
        <v>4</v>
      </c>
      <c r="K939">
        <v>-11.36</v>
      </c>
    </row>
    <row r="940" spans="2:11">
      <c r="B940" t="s">
        <v>2089</v>
      </c>
      <c r="C940" t="s">
        <v>2738</v>
      </c>
      <c r="D940" t="s">
        <v>2026</v>
      </c>
      <c r="E940">
        <v>5</v>
      </c>
      <c r="F940" t="s">
        <v>2016</v>
      </c>
      <c r="G940">
        <v>200</v>
      </c>
      <c r="H940" t="s">
        <v>2017</v>
      </c>
      <c r="I940" s="13">
        <v>43495</v>
      </c>
      <c r="J940">
        <v>4</v>
      </c>
      <c r="K940">
        <v>-11.36</v>
      </c>
    </row>
    <row r="941" spans="2:11">
      <c r="B941" t="s">
        <v>2047</v>
      </c>
      <c r="C941" t="s">
        <v>3053</v>
      </c>
      <c r="D941" t="s">
        <v>2026</v>
      </c>
      <c r="E941">
        <v>5</v>
      </c>
      <c r="F941" t="s">
        <v>2016</v>
      </c>
      <c r="G941">
        <v>200</v>
      </c>
      <c r="H941" t="s">
        <v>2017</v>
      </c>
      <c r="I941" s="13">
        <v>43495</v>
      </c>
      <c r="J941" t="s">
        <v>2030</v>
      </c>
      <c r="K941" t="s">
        <v>2030</v>
      </c>
    </row>
    <row r="942" spans="2:11">
      <c r="B942" t="s">
        <v>2753</v>
      </c>
      <c r="C942" t="s">
        <v>2754</v>
      </c>
      <c r="D942" t="s">
        <v>2026</v>
      </c>
      <c r="E942">
        <v>5</v>
      </c>
      <c r="F942" t="s">
        <v>2016</v>
      </c>
      <c r="G942">
        <v>180</v>
      </c>
      <c r="H942" t="s">
        <v>2020</v>
      </c>
      <c r="I942" s="13">
        <v>43490</v>
      </c>
      <c r="J942">
        <v>4</v>
      </c>
      <c r="K942">
        <v>-11.36</v>
      </c>
    </row>
    <row r="943" spans="2:11">
      <c r="B943" t="s">
        <v>2094</v>
      </c>
      <c r="C943" t="s">
        <v>2095</v>
      </c>
      <c r="D943" t="s">
        <v>2076</v>
      </c>
      <c r="E943">
        <v>3</v>
      </c>
      <c r="F943" t="s">
        <v>2085</v>
      </c>
      <c r="G943" t="s">
        <v>2030</v>
      </c>
      <c r="H943" t="s">
        <v>2017</v>
      </c>
      <c r="I943" s="13">
        <v>43488</v>
      </c>
      <c r="J943" t="s">
        <v>2030</v>
      </c>
      <c r="K943" t="s">
        <v>2030</v>
      </c>
    </row>
    <row r="944" spans="2:11">
      <c r="B944" t="s">
        <v>2751</v>
      </c>
      <c r="C944" t="s">
        <v>2752</v>
      </c>
      <c r="D944" t="s">
        <v>2026</v>
      </c>
      <c r="E944">
        <v>5</v>
      </c>
      <c r="F944" t="s">
        <v>2016</v>
      </c>
      <c r="G944">
        <v>180</v>
      </c>
      <c r="H944" t="s">
        <v>2020</v>
      </c>
      <c r="I944" s="13">
        <v>43487</v>
      </c>
      <c r="J944">
        <v>4</v>
      </c>
      <c r="K944">
        <v>-11.36</v>
      </c>
    </row>
    <row r="945" spans="2:11">
      <c r="B945" t="s">
        <v>2091</v>
      </c>
      <c r="C945" t="s">
        <v>2757</v>
      </c>
      <c r="D945" t="s">
        <v>2093</v>
      </c>
      <c r="E945" t="s">
        <v>2030</v>
      </c>
      <c r="F945" t="s">
        <v>2016</v>
      </c>
      <c r="G945" t="s">
        <v>2030</v>
      </c>
      <c r="H945" t="s">
        <v>2017</v>
      </c>
      <c r="I945" s="13">
        <v>43454</v>
      </c>
      <c r="J945" t="s">
        <v>2030</v>
      </c>
      <c r="K945" t="s">
        <v>2030</v>
      </c>
    </row>
    <row r="946" spans="2:11">
      <c r="B946" t="s">
        <v>4386</v>
      </c>
      <c r="C946" t="s">
        <v>4387</v>
      </c>
      <c r="D946" t="s">
        <v>2026</v>
      </c>
      <c r="E946">
        <v>5</v>
      </c>
      <c r="F946" t="s">
        <v>2016</v>
      </c>
      <c r="G946">
        <v>183</v>
      </c>
      <c r="H946" t="s">
        <v>2020</v>
      </c>
      <c r="I946" s="13">
        <v>43445</v>
      </c>
      <c r="J946">
        <v>4</v>
      </c>
      <c r="K946">
        <v>-11.36</v>
      </c>
    </row>
    <row r="947" spans="2:11">
      <c r="B947" t="s">
        <v>2718</v>
      </c>
      <c r="C947" t="s">
        <v>3238</v>
      </c>
      <c r="D947" t="s">
        <v>2026</v>
      </c>
      <c r="E947">
        <v>5</v>
      </c>
      <c r="F947" t="s">
        <v>2016</v>
      </c>
      <c r="G947">
        <v>196.27</v>
      </c>
      <c r="H947" t="s">
        <v>2020</v>
      </c>
      <c r="I947" s="13">
        <v>43430</v>
      </c>
      <c r="J947" t="s">
        <v>2030</v>
      </c>
      <c r="K947" t="s">
        <v>2030</v>
      </c>
    </row>
    <row r="948" spans="2:11">
      <c r="B948" t="s">
        <v>2578</v>
      </c>
      <c r="C948" t="s">
        <v>4388</v>
      </c>
      <c r="D948" t="s">
        <v>2026</v>
      </c>
      <c r="E948">
        <v>5</v>
      </c>
      <c r="F948" t="s">
        <v>2016</v>
      </c>
      <c r="G948">
        <v>195</v>
      </c>
      <c r="H948" t="s">
        <v>2017</v>
      </c>
      <c r="I948" s="13">
        <v>43416</v>
      </c>
      <c r="J948">
        <v>4</v>
      </c>
      <c r="K948">
        <v>-11.36</v>
      </c>
    </row>
    <row r="949" spans="2:11">
      <c r="B949" t="s">
        <v>3239</v>
      </c>
      <c r="C949" t="s">
        <v>4389</v>
      </c>
      <c r="D949" t="s">
        <v>2026</v>
      </c>
      <c r="E949">
        <v>5</v>
      </c>
      <c r="F949" t="s">
        <v>2016</v>
      </c>
      <c r="G949">
        <v>238</v>
      </c>
      <c r="H949" t="s">
        <v>2020</v>
      </c>
      <c r="I949" s="13">
        <v>43409</v>
      </c>
      <c r="J949">
        <v>4</v>
      </c>
      <c r="K949">
        <v>-11.36</v>
      </c>
    </row>
    <row r="950" spans="2:11">
      <c r="B950" t="s">
        <v>2109</v>
      </c>
      <c r="C950" t="s">
        <v>2110</v>
      </c>
      <c r="D950" t="s">
        <v>2076</v>
      </c>
      <c r="E950">
        <v>3</v>
      </c>
      <c r="F950" t="s">
        <v>2016</v>
      </c>
      <c r="G950" t="s">
        <v>2030</v>
      </c>
      <c r="H950" t="s">
        <v>2017</v>
      </c>
      <c r="I950" s="13">
        <v>43357</v>
      </c>
      <c r="J950" t="s">
        <v>2030</v>
      </c>
      <c r="K950" t="s">
        <v>2030</v>
      </c>
    </row>
    <row r="951" spans="2:11">
      <c r="B951" t="s">
        <v>2102</v>
      </c>
      <c r="C951" t="s">
        <v>2758</v>
      </c>
      <c r="D951" t="s">
        <v>2104</v>
      </c>
      <c r="E951" t="s">
        <v>2030</v>
      </c>
      <c r="F951" t="s">
        <v>2016</v>
      </c>
      <c r="G951" t="s">
        <v>2030</v>
      </c>
      <c r="H951" t="s">
        <v>2017</v>
      </c>
      <c r="I951" s="13">
        <v>43349</v>
      </c>
      <c r="J951" t="s">
        <v>2030</v>
      </c>
      <c r="K951" t="s">
        <v>2030</v>
      </c>
    </row>
    <row r="952" spans="2:11">
      <c r="B952" t="s">
        <v>2105</v>
      </c>
      <c r="C952" t="s">
        <v>4390</v>
      </c>
      <c r="D952" t="s">
        <v>2026</v>
      </c>
      <c r="E952">
        <v>5</v>
      </c>
      <c r="F952" t="s">
        <v>2016</v>
      </c>
      <c r="G952" t="s">
        <v>2030</v>
      </c>
      <c r="H952" t="s">
        <v>2017</v>
      </c>
      <c r="I952" s="13">
        <v>43227</v>
      </c>
      <c r="J952">
        <v>4</v>
      </c>
      <c r="K952">
        <v>-11.36</v>
      </c>
    </row>
    <row r="953" spans="2:11">
      <c r="B953" t="s">
        <v>2096</v>
      </c>
      <c r="C953" t="s">
        <v>2097</v>
      </c>
      <c r="D953" t="s">
        <v>2026</v>
      </c>
      <c r="E953">
        <v>5</v>
      </c>
      <c r="F953" t="s">
        <v>2016</v>
      </c>
      <c r="G953" t="s">
        <v>2030</v>
      </c>
      <c r="H953" t="s">
        <v>2017</v>
      </c>
      <c r="I953" s="13">
        <v>43069</v>
      </c>
      <c r="J953">
        <v>4</v>
      </c>
      <c r="K953">
        <v>-11.36</v>
      </c>
    </row>
    <row r="954" spans="2:11">
      <c r="B954" t="s">
        <v>2111</v>
      </c>
      <c r="C954" t="s">
        <v>2338</v>
      </c>
      <c r="D954" t="s">
        <v>2026</v>
      </c>
      <c r="E954">
        <v>5</v>
      </c>
      <c r="F954" t="s">
        <v>2123</v>
      </c>
      <c r="G954" t="s">
        <v>2030</v>
      </c>
      <c r="H954" t="s">
        <v>2017</v>
      </c>
      <c r="I954" s="13">
        <v>43004</v>
      </c>
      <c r="J954">
        <v>4</v>
      </c>
      <c r="K954">
        <v>-11.36</v>
      </c>
    </row>
    <row r="955" spans="2:11">
      <c r="B955" t="s">
        <v>2107</v>
      </c>
      <c r="C955" t="s">
        <v>2108</v>
      </c>
      <c r="D955" t="s">
        <v>2026</v>
      </c>
      <c r="E955">
        <v>5</v>
      </c>
      <c r="F955" t="s">
        <v>2123</v>
      </c>
      <c r="G955">
        <v>109</v>
      </c>
      <c r="H955" t="s">
        <v>2017</v>
      </c>
      <c r="I955" s="13">
        <v>42744</v>
      </c>
      <c r="J955">
        <v>4</v>
      </c>
      <c r="K955">
        <v>-11.36</v>
      </c>
    </row>
    <row r="1001" spans="1:11">
      <c r="A1001" t="s">
        <v>1023</v>
      </c>
      <c r="B1001" t="str">
        <f ca="1">_xll.BDS(OFFSET(INDIRECT(ADDRESS(ROW(), COLUMN())),0,-1),"BEST_ANALYST_RECS_BULK","cols=10;rows=26")</f>
        <v>BMO Capital Markets</v>
      </c>
      <c r="C1001" t="s">
        <v>3222</v>
      </c>
      <c r="D1001" t="s">
        <v>2015</v>
      </c>
      <c r="E1001">
        <v>3</v>
      </c>
      <c r="F1001" t="s">
        <v>2016</v>
      </c>
      <c r="G1001">
        <v>48</v>
      </c>
      <c r="H1001" t="s">
        <v>2017</v>
      </c>
      <c r="I1001" s="13">
        <v>43511</v>
      </c>
      <c r="J1001">
        <v>6</v>
      </c>
      <c r="K1001">
        <v>0</v>
      </c>
    </row>
    <row r="1002" spans="1:11">
      <c r="B1002" t="s">
        <v>2021</v>
      </c>
      <c r="C1002" t="s">
        <v>3224</v>
      </c>
      <c r="D1002" t="s">
        <v>2296</v>
      </c>
      <c r="E1002">
        <v>3</v>
      </c>
      <c r="F1002" t="s">
        <v>2016</v>
      </c>
      <c r="G1002">
        <v>44</v>
      </c>
      <c r="H1002" t="s">
        <v>2020</v>
      </c>
      <c r="I1002" s="13">
        <v>43511</v>
      </c>
      <c r="J1002">
        <v>7</v>
      </c>
      <c r="K1002">
        <v>-1.1200000000000001</v>
      </c>
    </row>
    <row r="1003" spans="1:11">
      <c r="B1003" t="s">
        <v>2067</v>
      </c>
      <c r="C1003" t="s">
        <v>3200</v>
      </c>
      <c r="D1003" t="s">
        <v>2029</v>
      </c>
      <c r="E1003">
        <v>5</v>
      </c>
      <c r="F1003" t="s">
        <v>2016</v>
      </c>
      <c r="G1003">
        <v>56</v>
      </c>
      <c r="H1003" t="s">
        <v>2020</v>
      </c>
      <c r="I1003" s="13">
        <v>43511</v>
      </c>
      <c r="J1003">
        <v>4</v>
      </c>
      <c r="K1003">
        <v>4.54</v>
      </c>
    </row>
    <row r="1004" spans="1:11">
      <c r="B1004" t="s">
        <v>2037</v>
      </c>
      <c r="C1004" t="s">
        <v>3218</v>
      </c>
      <c r="D1004" t="s">
        <v>2076</v>
      </c>
      <c r="E1004">
        <v>3</v>
      </c>
      <c r="F1004" t="s">
        <v>2016</v>
      </c>
      <c r="G1004">
        <v>46</v>
      </c>
      <c r="H1004" t="s">
        <v>2020</v>
      </c>
      <c r="I1004" s="13">
        <v>43511</v>
      </c>
      <c r="J1004">
        <v>6</v>
      </c>
      <c r="K1004">
        <v>0</v>
      </c>
    </row>
    <row r="1005" spans="1:11">
      <c r="B1005" t="s">
        <v>2042</v>
      </c>
      <c r="C1005" t="s">
        <v>2999</v>
      </c>
      <c r="D1005" t="s">
        <v>2044</v>
      </c>
      <c r="E1005">
        <v>3</v>
      </c>
      <c r="F1005" t="s">
        <v>2016</v>
      </c>
      <c r="G1005">
        <v>47</v>
      </c>
      <c r="H1005" t="s">
        <v>2020</v>
      </c>
      <c r="I1005" s="13">
        <v>43511</v>
      </c>
      <c r="J1005">
        <v>6</v>
      </c>
      <c r="K1005">
        <v>0</v>
      </c>
    </row>
    <row r="1006" spans="1:11">
      <c r="B1006" t="s">
        <v>3616</v>
      </c>
      <c r="C1006" t="s">
        <v>4099</v>
      </c>
      <c r="D1006" t="s">
        <v>2026</v>
      </c>
      <c r="E1006">
        <v>5</v>
      </c>
      <c r="F1006" t="s">
        <v>2016</v>
      </c>
      <c r="G1006">
        <v>54</v>
      </c>
      <c r="H1006" t="s">
        <v>2017</v>
      </c>
      <c r="I1006" s="13">
        <v>43511</v>
      </c>
      <c r="J1006" t="s">
        <v>2030</v>
      </c>
      <c r="K1006" t="s">
        <v>2030</v>
      </c>
    </row>
    <row r="1007" spans="1:11">
      <c r="B1007" t="s">
        <v>2077</v>
      </c>
      <c r="C1007" t="s">
        <v>3000</v>
      </c>
      <c r="D1007" t="s">
        <v>2029</v>
      </c>
      <c r="E1007">
        <v>5</v>
      </c>
      <c r="F1007" t="s">
        <v>2016</v>
      </c>
      <c r="G1007">
        <v>52</v>
      </c>
      <c r="H1007" t="s">
        <v>2017</v>
      </c>
      <c r="I1007" s="13">
        <v>43511</v>
      </c>
      <c r="J1007">
        <v>4</v>
      </c>
      <c r="K1007">
        <v>4.54</v>
      </c>
    </row>
    <row r="1008" spans="1:11">
      <c r="B1008" t="s">
        <v>2451</v>
      </c>
      <c r="C1008" t="s">
        <v>4275</v>
      </c>
      <c r="D1008" t="s">
        <v>2076</v>
      </c>
      <c r="E1008">
        <v>3</v>
      </c>
      <c r="F1008" t="s">
        <v>2016</v>
      </c>
      <c r="G1008" t="s">
        <v>2030</v>
      </c>
      <c r="H1008" t="s">
        <v>2017</v>
      </c>
      <c r="I1008" s="13">
        <v>43511</v>
      </c>
      <c r="J1008">
        <v>6</v>
      </c>
      <c r="K1008">
        <v>0</v>
      </c>
    </row>
    <row r="1009" spans="2:11">
      <c r="B1009" t="s">
        <v>2063</v>
      </c>
      <c r="C1009" t="s">
        <v>3199</v>
      </c>
      <c r="D1009" t="s">
        <v>2035</v>
      </c>
      <c r="E1009">
        <v>5</v>
      </c>
      <c r="F1009" t="s">
        <v>2016</v>
      </c>
      <c r="G1009">
        <v>51</v>
      </c>
      <c r="H1009" t="s">
        <v>2017</v>
      </c>
      <c r="I1009" s="13">
        <v>43511</v>
      </c>
      <c r="J1009">
        <v>2</v>
      </c>
      <c r="K1009">
        <v>9.69</v>
      </c>
    </row>
    <row r="1010" spans="2:11">
      <c r="B1010" t="s">
        <v>106</v>
      </c>
      <c r="C1010" t="s">
        <v>3169</v>
      </c>
      <c r="D1010" t="s">
        <v>2723</v>
      </c>
      <c r="E1010">
        <v>3</v>
      </c>
      <c r="F1010" t="s">
        <v>2016</v>
      </c>
      <c r="G1010">
        <v>48</v>
      </c>
      <c r="H1010" t="s">
        <v>2020</v>
      </c>
      <c r="I1010" s="13">
        <v>43510</v>
      </c>
      <c r="J1010">
        <v>6</v>
      </c>
      <c r="K1010">
        <v>0</v>
      </c>
    </row>
    <row r="1011" spans="2:11">
      <c r="B1011" t="s">
        <v>2031</v>
      </c>
      <c r="C1011" t="s">
        <v>3221</v>
      </c>
      <c r="D1011" t="s">
        <v>2026</v>
      </c>
      <c r="E1011">
        <v>5</v>
      </c>
      <c r="F1011" t="s">
        <v>2016</v>
      </c>
      <c r="G1011">
        <v>55</v>
      </c>
      <c r="H1011" t="s">
        <v>2020</v>
      </c>
      <c r="I1011" s="13">
        <v>43510</v>
      </c>
      <c r="J1011">
        <v>4</v>
      </c>
      <c r="K1011">
        <v>4.54</v>
      </c>
    </row>
    <row r="1012" spans="2:11">
      <c r="B1012" t="s">
        <v>2033</v>
      </c>
      <c r="C1012" t="s">
        <v>3223</v>
      </c>
      <c r="D1012" t="s">
        <v>2044</v>
      </c>
      <c r="E1012">
        <v>3</v>
      </c>
      <c r="F1012" t="s">
        <v>2016</v>
      </c>
      <c r="G1012">
        <v>47</v>
      </c>
      <c r="H1012" t="s">
        <v>2036</v>
      </c>
      <c r="I1012" s="13">
        <v>43510</v>
      </c>
      <c r="J1012">
        <v>6</v>
      </c>
      <c r="K1012">
        <v>0</v>
      </c>
    </row>
    <row r="1013" spans="2:11">
      <c r="B1013" t="s">
        <v>2079</v>
      </c>
      <c r="C1013" t="s">
        <v>3219</v>
      </c>
      <c r="D1013" t="s">
        <v>2029</v>
      </c>
      <c r="E1013">
        <v>5</v>
      </c>
      <c r="F1013" t="s">
        <v>2016</v>
      </c>
      <c r="G1013">
        <v>50</v>
      </c>
      <c r="H1013" t="s">
        <v>2017</v>
      </c>
      <c r="I1013" s="13">
        <v>43510</v>
      </c>
      <c r="J1013">
        <v>4</v>
      </c>
      <c r="K1013">
        <v>4.54</v>
      </c>
    </row>
    <row r="1014" spans="2:11">
      <c r="B1014" t="s">
        <v>2151</v>
      </c>
      <c r="C1014" t="s">
        <v>3002</v>
      </c>
      <c r="D1014" t="s">
        <v>2026</v>
      </c>
      <c r="E1014">
        <v>5</v>
      </c>
      <c r="F1014" t="s">
        <v>2016</v>
      </c>
      <c r="G1014">
        <v>51</v>
      </c>
      <c r="H1014" t="s">
        <v>2020</v>
      </c>
      <c r="I1014" s="13">
        <v>43510</v>
      </c>
      <c r="J1014" t="s">
        <v>2030</v>
      </c>
      <c r="K1014" t="s">
        <v>2030</v>
      </c>
    </row>
    <row r="1015" spans="2:11">
      <c r="B1015" t="s">
        <v>2049</v>
      </c>
      <c r="C1015" t="s">
        <v>3220</v>
      </c>
      <c r="D1015" t="s">
        <v>2015</v>
      </c>
      <c r="E1015">
        <v>3</v>
      </c>
      <c r="F1015" t="s">
        <v>2016</v>
      </c>
      <c r="G1015">
        <v>47</v>
      </c>
      <c r="H1015" t="s">
        <v>2017</v>
      </c>
      <c r="I1015" s="13">
        <v>43510</v>
      </c>
      <c r="J1015">
        <v>6</v>
      </c>
      <c r="K1015">
        <v>0</v>
      </c>
    </row>
    <row r="1016" spans="2:11">
      <c r="B1016" t="s">
        <v>2051</v>
      </c>
      <c r="C1016" t="s">
        <v>3217</v>
      </c>
      <c r="D1016" t="s">
        <v>2076</v>
      </c>
      <c r="E1016">
        <v>3</v>
      </c>
      <c r="F1016" t="s">
        <v>2016</v>
      </c>
      <c r="G1016">
        <v>49</v>
      </c>
      <c r="H1016" t="s">
        <v>2017</v>
      </c>
      <c r="I1016" s="13">
        <v>43510</v>
      </c>
      <c r="J1016">
        <v>1</v>
      </c>
      <c r="K1016">
        <v>14.59</v>
      </c>
    </row>
    <row r="1017" spans="2:11">
      <c r="B1017" t="s">
        <v>2247</v>
      </c>
      <c r="C1017" t="s">
        <v>3001</v>
      </c>
      <c r="D1017" t="s">
        <v>2035</v>
      </c>
      <c r="E1017">
        <v>5</v>
      </c>
      <c r="F1017" t="s">
        <v>2016</v>
      </c>
      <c r="G1017">
        <v>53</v>
      </c>
      <c r="H1017" t="s">
        <v>2020</v>
      </c>
      <c r="I1017" s="13">
        <v>43510</v>
      </c>
      <c r="J1017">
        <v>5</v>
      </c>
      <c r="K1017">
        <v>2.29</v>
      </c>
    </row>
    <row r="1018" spans="2:11">
      <c r="B1018" t="s">
        <v>2274</v>
      </c>
      <c r="C1018" t="s">
        <v>3165</v>
      </c>
      <c r="D1018" t="s">
        <v>2076</v>
      </c>
      <c r="E1018">
        <v>3</v>
      </c>
      <c r="F1018" t="s">
        <v>2016</v>
      </c>
      <c r="G1018" t="s">
        <v>2030</v>
      </c>
      <c r="H1018" t="s">
        <v>2017</v>
      </c>
      <c r="I1018" s="13">
        <v>43509</v>
      </c>
      <c r="J1018">
        <v>6</v>
      </c>
      <c r="K1018">
        <v>0</v>
      </c>
    </row>
    <row r="1019" spans="2:11">
      <c r="B1019" t="s">
        <v>2813</v>
      </c>
      <c r="C1019" t="s">
        <v>3324</v>
      </c>
      <c r="D1019" t="s">
        <v>2026</v>
      </c>
      <c r="E1019">
        <v>5</v>
      </c>
      <c r="F1019" t="s">
        <v>2016</v>
      </c>
      <c r="G1019">
        <v>64</v>
      </c>
      <c r="H1019" t="s">
        <v>2017</v>
      </c>
      <c r="I1019" s="13">
        <v>43508</v>
      </c>
      <c r="J1019">
        <v>4</v>
      </c>
      <c r="K1019">
        <v>4.54</v>
      </c>
    </row>
    <row r="1020" spans="2:11">
      <c r="B1020" t="s">
        <v>2094</v>
      </c>
      <c r="C1020" t="s">
        <v>2095</v>
      </c>
      <c r="D1020" t="s">
        <v>2076</v>
      </c>
      <c r="E1020">
        <v>3</v>
      </c>
      <c r="F1020" t="s">
        <v>2016</v>
      </c>
      <c r="G1020" t="s">
        <v>2030</v>
      </c>
      <c r="H1020" t="s">
        <v>2017</v>
      </c>
      <c r="I1020" s="13">
        <v>43507</v>
      </c>
      <c r="J1020" t="s">
        <v>2030</v>
      </c>
      <c r="K1020" t="s">
        <v>2030</v>
      </c>
    </row>
    <row r="1021" spans="2:11">
      <c r="B1021" t="s">
        <v>2024</v>
      </c>
      <c r="C1021" t="s">
        <v>2660</v>
      </c>
      <c r="D1021" t="s">
        <v>2076</v>
      </c>
      <c r="E1021">
        <v>3</v>
      </c>
      <c r="F1021" t="s">
        <v>2016</v>
      </c>
      <c r="G1021" t="s">
        <v>2030</v>
      </c>
      <c r="H1021" t="s">
        <v>2017</v>
      </c>
      <c r="I1021" s="13">
        <v>43467</v>
      </c>
      <c r="J1021" t="s">
        <v>2030</v>
      </c>
      <c r="K1021" t="s">
        <v>2030</v>
      </c>
    </row>
    <row r="1022" spans="2:11">
      <c r="B1022" t="s">
        <v>2083</v>
      </c>
      <c r="C1022" t="s">
        <v>2084</v>
      </c>
      <c r="D1022" t="s">
        <v>2076</v>
      </c>
      <c r="E1022">
        <v>3</v>
      </c>
      <c r="F1022" t="s">
        <v>2085</v>
      </c>
      <c r="G1022" t="s">
        <v>2030</v>
      </c>
      <c r="H1022" t="s">
        <v>2017</v>
      </c>
      <c r="I1022" s="13">
        <v>43446</v>
      </c>
      <c r="J1022">
        <v>8</v>
      </c>
      <c r="K1022">
        <v>-17.07</v>
      </c>
    </row>
    <row r="1023" spans="2:11">
      <c r="B1023" t="s">
        <v>2089</v>
      </c>
      <c r="C1023" t="s">
        <v>3323</v>
      </c>
      <c r="D1023" t="s">
        <v>2029</v>
      </c>
      <c r="E1023">
        <v>5</v>
      </c>
      <c r="F1023" t="s">
        <v>2016</v>
      </c>
      <c r="G1023">
        <v>50</v>
      </c>
      <c r="H1023" t="s">
        <v>2017</v>
      </c>
      <c r="I1023" s="13">
        <v>43405</v>
      </c>
      <c r="J1023">
        <v>4</v>
      </c>
      <c r="K1023">
        <v>4.54</v>
      </c>
    </row>
    <row r="1024" spans="2:11">
      <c r="B1024" t="s">
        <v>2086</v>
      </c>
      <c r="C1024" t="s">
        <v>2630</v>
      </c>
      <c r="D1024" t="s">
        <v>2076</v>
      </c>
      <c r="E1024">
        <v>3</v>
      </c>
      <c r="F1024" t="s">
        <v>2016</v>
      </c>
      <c r="G1024">
        <v>45.5</v>
      </c>
      <c r="H1024" t="s">
        <v>2017</v>
      </c>
      <c r="I1024" s="13">
        <v>43405</v>
      </c>
      <c r="J1024">
        <v>6</v>
      </c>
      <c r="K1024">
        <v>0</v>
      </c>
    </row>
    <row r="1025" spans="2:11">
      <c r="B1025" t="s">
        <v>2096</v>
      </c>
      <c r="C1025" t="s">
        <v>2097</v>
      </c>
      <c r="D1025" t="s">
        <v>2044</v>
      </c>
      <c r="E1025">
        <v>3</v>
      </c>
      <c r="F1025" t="s">
        <v>2016</v>
      </c>
      <c r="G1025" t="s">
        <v>2030</v>
      </c>
      <c r="H1025" t="s">
        <v>2017</v>
      </c>
      <c r="I1025" s="13">
        <v>43343</v>
      </c>
      <c r="J1025">
        <v>6</v>
      </c>
      <c r="K1025">
        <v>0</v>
      </c>
    </row>
    <row r="1026" spans="2:11">
      <c r="B1026" t="s">
        <v>2111</v>
      </c>
      <c r="C1026" t="s">
        <v>2862</v>
      </c>
      <c r="D1026" t="s">
        <v>2026</v>
      </c>
      <c r="E1026">
        <v>5</v>
      </c>
      <c r="F1026" t="s">
        <v>2016</v>
      </c>
      <c r="G1026" t="s">
        <v>2030</v>
      </c>
      <c r="H1026" t="s">
        <v>2017</v>
      </c>
      <c r="I1026" s="13">
        <v>43216</v>
      </c>
      <c r="J1026">
        <v>4</v>
      </c>
      <c r="K1026">
        <v>4.54</v>
      </c>
    </row>
    <row r="1101" spans="1:11">
      <c r="A1101" t="s">
        <v>1024</v>
      </c>
      <c r="B1101" t="str">
        <f ca="1">_xll.BDS(OFFSET(INDIRECT(ADDRESS(ROW(), COLUMN())),0,-1),"BEST_ANALYST_RECS_BULK","cols=10;rows=20")</f>
        <v>Morgan Stanley</v>
      </c>
      <c r="C1101" t="s">
        <v>2926</v>
      </c>
      <c r="D1101" t="s">
        <v>2114</v>
      </c>
      <c r="E1101">
        <v>3</v>
      </c>
      <c r="F1101" t="s">
        <v>2016</v>
      </c>
      <c r="G1101">
        <v>116</v>
      </c>
      <c r="H1101" t="s">
        <v>2020</v>
      </c>
      <c r="I1101" s="13">
        <v>43510</v>
      </c>
      <c r="J1101">
        <v>6</v>
      </c>
      <c r="K1101">
        <v>0</v>
      </c>
    </row>
    <row r="1102" spans="1:11">
      <c r="B1102" t="s">
        <v>2139</v>
      </c>
      <c r="C1102" t="s">
        <v>2921</v>
      </c>
      <c r="D1102" t="s">
        <v>2035</v>
      </c>
      <c r="E1102">
        <v>5</v>
      </c>
      <c r="F1102" t="s">
        <v>2016</v>
      </c>
      <c r="G1102">
        <v>143</v>
      </c>
      <c r="H1102" t="s">
        <v>2020</v>
      </c>
      <c r="I1102" s="13">
        <v>43510</v>
      </c>
      <c r="J1102" t="s">
        <v>2030</v>
      </c>
      <c r="K1102" t="s">
        <v>2030</v>
      </c>
    </row>
    <row r="1103" spans="1:11">
      <c r="B1103" t="s">
        <v>2151</v>
      </c>
      <c r="C1103" t="s">
        <v>2337</v>
      </c>
      <c r="D1103" t="s">
        <v>2026</v>
      </c>
      <c r="E1103">
        <v>5</v>
      </c>
      <c r="F1103" t="s">
        <v>2016</v>
      </c>
      <c r="G1103">
        <v>134</v>
      </c>
      <c r="H1103" t="s">
        <v>2020</v>
      </c>
      <c r="I1103" s="13">
        <v>43510</v>
      </c>
      <c r="J1103" t="s">
        <v>2030</v>
      </c>
      <c r="K1103" t="s">
        <v>2030</v>
      </c>
    </row>
    <row r="1104" spans="1:11">
      <c r="B1104" t="s">
        <v>2063</v>
      </c>
      <c r="C1104" t="s">
        <v>2612</v>
      </c>
      <c r="D1104" t="s">
        <v>2035</v>
      </c>
      <c r="E1104">
        <v>5</v>
      </c>
      <c r="F1104" t="s">
        <v>2016</v>
      </c>
      <c r="G1104">
        <v>130</v>
      </c>
      <c r="H1104" t="s">
        <v>2017</v>
      </c>
      <c r="I1104" s="13">
        <v>43510</v>
      </c>
      <c r="J1104">
        <v>1</v>
      </c>
      <c r="K1104">
        <v>60.61</v>
      </c>
    </row>
    <row r="1105" spans="2:11">
      <c r="B1105" t="s">
        <v>2274</v>
      </c>
      <c r="C1105" t="s">
        <v>2334</v>
      </c>
      <c r="D1105" t="s">
        <v>2076</v>
      </c>
      <c r="E1105">
        <v>3</v>
      </c>
      <c r="F1105" t="s">
        <v>2016</v>
      </c>
      <c r="G1105" t="s">
        <v>2030</v>
      </c>
      <c r="H1105" t="s">
        <v>2017</v>
      </c>
      <c r="I1105" s="13">
        <v>43509</v>
      </c>
      <c r="J1105">
        <v>6</v>
      </c>
      <c r="K1105">
        <v>0</v>
      </c>
    </row>
    <row r="1106" spans="2:11">
      <c r="B1106" t="s">
        <v>2094</v>
      </c>
      <c r="C1106" t="s">
        <v>2095</v>
      </c>
      <c r="D1106" t="s">
        <v>2076</v>
      </c>
      <c r="E1106">
        <v>3</v>
      </c>
      <c r="F1106" t="s">
        <v>2088</v>
      </c>
      <c r="G1106" t="s">
        <v>2030</v>
      </c>
      <c r="H1106" t="s">
        <v>2017</v>
      </c>
      <c r="I1106" s="13">
        <v>43508</v>
      </c>
      <c r="J1106" t="s">
        <v>2030</v>
      </c>
      <c r="K1106" t="s">
        <v>2030</v>
      </c>
    </row>
    <row r="1107" spans="2:11">
      <c r="B1107" t="s">
        <v>3289</v>
      </c>
      <c r="C1107" t="s">
        <v>2095</v>
      </c>
      <c r="D1107" t="s">
        <v>2076</v>
      </c>
      <c r="E1107">
        <v>3</v>
      </c>
      <c r="F1107" t="s">
        <v>2016</v>
      </c>
      <c r="G1107">
        <v>120</v>
      </c>
      <c r="H1107" t="s">
        <v>2017</v>
      </c>
      <c r="I1107" s="13">
        <v>43507</v>
      </c>
      <c r="J1107" t="s">
        <v>2030</v>
      </c>
      <c r="K1107" t="s">
        <v>2030</v>
      </c>
    </row>
    <row r="1108" spans="2:11">
      <c r="B1108" t="s">
        <v>2049</v>
      </c>
      <c r="C1108" t="s">
        <v>2336</v>
      </c>
      <c r="D1108" t="s">
        <v>2029</v>
      </c>
      <c r="E1108">
        <v>5</v>
      </c>
      <c r="F1108" t="s">
        <v>2016</v>
      </c>
      <c r="G1108">
        <v>125</v>
      </c>
      <c r="H1108" t="s">
        <v>2017</v>
      </c>
      <c r="I1108" s="13">
        <v>43507</v>
      </c>
      <c r="J1108">
        <v>1</v>
      </c>
      <c r="K1108">
        <v>60.61</v>
      </c>
    </row>
    <row r="1109" spans="2:11">
      <c r="B1109" t="s">
        <v>2051</v>
      </c>
      <c r="C1109" t="s">
        <v>2335</v>
      </c>
      <c r="D1109" t="s">
        <v>2053</v>
      </c>
      <c r="E1109">
        <v>1</v>
      </c>
      <c r="F1109" t="s">
        <v>2016</v>
      </c>
      <c r="G1109">
        <v>104</v>
      </c>
      <c r="H1109" t="s">
        <v>2017</v>
      </c>
      <c r="I1109" s="13">
        <v>43507</v>
      </c>
      <c r="J1109">
        <v>3</v>
      </c>
      <c r="K1109">
        <v>21.11</v>
      </c>
    </row>
    <row r="1110" spans="2:11">
      <c r="B1110" t="s">
        <v>2086</v>
      </c>
      <c r="C1110" t="s">
        <v>3558</v>
      </c>
      <c r="D1110" t="s">
        <v>2076</v>
      </c>
      <c r="E1110">
        <v>3</v>
      </c>
      <c r="F1110" t="s">
        <v>2016</v>
      </c>
      <c r="G1110">
        <v>112</v>
      </c>
      <c r="H1110" t="s">
        <v>2017</v>
      </c>
      <c r="I1110" s="13">
        <v>43503</v>
      </c>
      <c r="J1110">
        <v>4</v>
      </c>
      <c r="K1110">
        <v>11.08</v>
      </c>
    </row>
    <row r="1111" spans="2:11">
      <c r="B1111" t="s">
        <v>2174</v>
      </c>
      <c r="C1111" t="s">
        <v>2979</v>
      </c>
      <c r="D1111" t="s">
        <v>2029</v>
      </c>
      <c r="E1111">
        <v>5</v>
      </c>
      <c r="F1111" t="s">
        <v>2016</v>
      </c>
      <c r="G1111">
        <v>134</v>
      </c>
      <c r="H1111" t="s">
        <v>2017</v>
      </c>
      <c r="I1111" s="13">
        <v>43502</v>
      </c>
      <c r="J1111">
        <v>5</v>
      </c>
      <c r="K1111">
        <v>7.36</v>
      </c>
    </row>
    <row r="1112" spans="2:11">
      <c r="B1112" t="s">
        <v>2027</v>
      </c>
      <c r="C1112" t="s">
        <v>3557</v>
      </c>
      <c r="D1112" t="s">
        <v>2044</v>
      </c>
      <c r="E1112">
        <v>3</v>
      </c>
      <c r="F1112" t="s">
        <v>2016</v>
      </c>
      <c r="G1112">
        <v>115</v>
      </c>
      <c r="H1112" t="s">
        <v>2017</v>
      </c>
      <c r="I1112" s="13">
        <v>43502</v>
      </c>
      <c r="J1112" t="s">
        <v>2030</v>
      </c>
      <c r="K1112" t="s">
        <v>2030</v>
      </c>
    </row>
    <row r="1113" spans="2:11">
      <c r="B1113" t="s">
        <v>2077</v>
      </c>
      <c r="C1113" t="s">
        <v>2928</v>
      </c>
      <c r="D1113" t="s">
        <v>2227</v>
      </c>
      <c r="E1113">
        <v>3</v>
      </c>
      <c r="F1113" t="s">
        <v>2016</v>
      </c>
      <c r="G1113">
        <v>93</v>
      </c>
      <c r="H1113" t="s">
        <v>2020</v>
      </c>
      <c r="I1113" s="13">
        <v>43502</v>
      </c>
      <c r="J1113">
        <v>6</v>
      </c>
      <c r="K1113">
        <v>0</v>
      </c>
    </row>
    <row r="1114" spans="2:11">
      <c r="B1114" t="s">
        <v>2267</v>
      </c>
      <c r="C1114" t="s">
        <v>4109</v>
      </c>
      <c r="D1114" t="s">
        <v>2273</v>
      </c>
      <c r="E1114">
        <v>3</v>
      </c>
      <c r="F1114" t="s">
        <v>2016</v>
      </c>
      <c r="G1114">
        <v>127</v>
      </c>
      <c r="H1114" t="s">
        <v>2017</v>
      </c>
      <c r="I1114" s="13">
        <v>43502</v>
      </c>
      <c r="J1114" t="s">
        <v>2030</v>
      </c>
      <c r="K1114" t="s">
        <v>2030</v>
      </c>
    </row>
    <row r="1115" spans="2:11">
      <c r="B1115" t="s">
        <v>2024</v>
      </c>
      <c r="C1115" t="s">
        <v>3300</v>
      </c>
      <c r="D1115" t="s">
        <v>2026</v>
      </c>
      <c r="E1115">
        <v>5</v>
      </c>
      <c r="F1115" t="s">
        <v>2016</v>
      </c>
      <c r="G1115">
        <v>135</v>
      </c>
      <c r="H1115" t="s">
        <v>2017</v>
      </c>
      <c r="I1115" s="13">
        <v>43461</v>
      </c>
      <c r="J1115">
        <v>1</v>
      </c>
      <c r="K1115">
        <v>60.61</v>
      </c>
    </row>
    <row r="1116" spans="2:11">
      <c r="B1116" t="s">
        <v>2083</v>
      </c>
      <c r="C1116" t="s">
        <v>2304</v>
      </c>
      <c r="D1116" t="s">
        <v>2035</v>
      </c>
      <c r="E1116">
        <v>5</v>
      </c>
      <c r="F1116" t="s">
        <v>2016</v>
      </c>
      <c r="G1116" t="s">
        <v>2030</v>
      </c>
      <c r="H1116" t="s">
        <v>2017</v>
      </c>
      <c r="I1116" s="13">
        <v>43431</v>
      </c>
      <c r="J1116">
        <v>1</v>
      </c>
      <c r="K1116">
        <v>60.61</v>
      </c>
    </row>
    <row r="1117" spans="2:11">
      <c r="B1117" t="s">
        <v>2792</v>
      </c>
      <c r="C1117" t="s">
        <v>4110</v>
      </c>
      <c r="D1117" t="s">
        <v>2076</v>
      </c>
      <c r="E1117">
        <v>3</v>
      </c>
      <c r="F1117" t="s">
        <v>2016</v>
      </c>
      <c r="G1117">
        <v>106</v>
      </c>
      <c r="H1117" t="s">
        <v>2020</v>
      </c>
      <c r="I1117" s="13">
        <v>43411</v>
      </c>
      <c r="J1117">
        <v>6</v>
      </c>
      <c r="K1117">
        <v>0</v>
      </c>
    </row>
    <row r="1118" spans="2:11">
      <c r="B1118" t="s">
        <v>2260</v>
      </c>
      <c r="C1118" t="s">
        <v>3965</v>
      </c>
      <c r="D1118" t="s">
        <v>2044</v>
      </c>
      <c r="E1118">
        <v>3</v>
      </c>
      <c r="F1118" t="s">
        <v>2016</v>
      </c>
      <c r="G1118">
        <v>99</v>
      </c>
      <c r="H1118" t="s">
        <v>2020</v>
      </c>
      <c r="I1118" s="13">
        <v>43411</v>
      </c>
      <c r="J1118">
        <v>6</v>
      </c>
      <c r="K1118">
        <v>0</v>
      </c>
    </row>
    <row r="1119" spans="2:11">
      <c r="B1119" t="s">
        <v>2786</v>
      </c>
      <c r="C1119" t="s">
        <v>2095</v>
      </c>
      <c r="D1119" t="s">
        <v>3374</v>
      </c>
      <c r="E1119">
        <v>3</v>
      </c>
      <c r="F1119" t="s">
        <v>2123</v>
      </c>
      <c r="G1119">
        <v>113.25</v>
      </c>
      <c r="H1119" t="s">
        <v>2017</v>
      </c>
      <c r="I1119" s="13">
        <v>43364</v>
      </c>
      <c r="J1119" t="s">
        <v>2030</v>
      </c>
      <c r="K1119" t="s">
        <v>2030</v>
      </c>
    </row>
    <row r="1120" spans="2:11">
      <c r="B1120" t="s">
        <v>2931</v>
      </c>
      <c r="C1120" t="s">
        <v>2932</v>
      </c>
      <c r="D1120" t="s">
        <v>2104</v>
      </c>
      <c r="E1120" t="s">
        <v>2030</v>
      </c>
      <c r="F1120" t="s">
        <v>2016</v>
      </c>
      <c r="G1120" t="s">
        <v>2030</v>
      </c>
      <c r="H1120" t="s">
        <v>2017</v>
      </c>
      <c r="I1120" s="13">
        <v>42899</v>
      </c>
      <c r="J1120" t="s">
        <v>2030</v>
      </c>
      <c r="K1120" t="s">
        <v>2030</v>
      </c>
    </row>
    <row r="1201" spans="1:11">
      <c r="A1201" t="s">
        <v>1025</v>
      </c>
      <c r="B1201" t="str">
        <f ca="1">_xll.BDS(OFFSET(INDIRECT(ADDRESS(ROW(), COLUMN())),0,-1),"BEST_ANALYST_RECS_BULK","cols=10;rows=36")</f>
        <v>Oppenheimer &amp; Co</v>
      </c>
      <c r="C1201" t="s">
        <v>3492</v>
      </c>
      <c r="D1201" t="s">
        <v>2029</v>
      </c>
      <c r="E1201">
        <v>5</v>
      </c>
      <c r="F1201" t="s">
        <v>2016</v>
      </c>
      <c r="G1201">
        <v>437</v>
      </c>
      <c r="H1201" t="s">
        <v>2020</v>
      </c>
      <c r="I1201" s="13">
        <v>43511</v>
      </c>
      <c r="J1201">
        <v>12</v>
      </c>
      <c r="K1201">
        <v>-11.92</v>
      </c>
    </row>
    <row r="1202" spans="1:11">
      <c r="B1202" t="s">
        <v>2049</v>
      </c>
      <c r="C1202" t="s">
        <v>3489</v>
      </c>
      <c r="D1202" t="s">
        <v>2041</v>
      </c>
      <c r="E1202">
        <v>1</v>
      </c>
      <c r="F1202" t="s">
        <v>2016</v>
      </c>
      <c r="G1202">
        <v>200</v>
      </c>
      <c r="H1202" t="s">
        <v>2017</v>
      </c>
      <c r="I1202" s="13">
        <v>43511</v>
      </c>
      <c r="J1202">
        <v>3</v>
      </c>
      <c r="K1202">
        <v>7.84</v>
      </c>
    </row>
    <row r="1203" spans="1:11">
      <c r="B1203" t="s">
        <v>106</v>
      </c>
      <c r="C1203" t="s">
        <v>3711</v>
      </c>
      <c r="D1203" t="s">
        <v>2019</v>
      </c>
      <c r="E1203">
        <v>3</v>
      </c>
      <c r="F1203" t="s">
        <v>2016</v>
      </c>
      <c r="G1203">
        <v>283</v>
      </c>
      <c r="H1203" t="s">
        <v>2020</v>
      </c>
      <c r="I1203" s="13">
        <v>43510</v>
      </c>
      <c r="J1203">
        <v>6</v>
      </c>
      <c r="K1203">
        <v>0</v>
      </c>
    </row>
    <row r="1204" spans="1:11">
      <c r="B1204" t="s">
        <v>2236</v>
      </c>
      <c r="C1204" t="s">
        <v>3496</v>
      </c>
      <c r="D1204" t="s">
        <v>2238</v>
      </c>
      <c r="E1204">
        <v>4</v>
      </c>
      <c r="F1204" t="s">
        <v>2016</v>
      </c>
      <c r="G1204">
        <v>406</v>
      </c>
      <c r="H1204" t="s">
        <v>2020</v>
      </c>
      <c r="I1204" s="13">
        <v>43510</v>
      </c>
      <c r="J1204" t="s">
        <v>2030</v>
      </c>
      <c r="K1204" t="s">
        <v>2030</v>
      </c>
    </row>
    <row r="1205" spans="1:11">
      <c r="B1205" t="s">
        <v>2720</v>
      </c>
      <c r="C1205" t="s">
        <v>2721</v>
      </c>
      <c r="D1205" t="s">
        <v>2026</v>
      </c>
      <c r="E1205">
        <v>5</v>
      </c>
      <c r="F1205" t="s">
        <v>2016</v>
      </c>
      <c r="G1205">
        <v>420</v>
      </c>
      <c r="H1205" t="s">
        <v>2017</v>
      </c>
      <c r="I1205" s="13">
        <v>43510</v>
      </c>
      <c r="J1205">
        <v>10</v>
      </c>
      <c r="K1205">
        <v>-7.84</v>
      </c>
    </row>
    <row r="1206" spans="1:11">
      <c r="B1206" t="s">
        <v>2067</v>
      </c>
      <c r="C1206" t="s">
        <v>2672</v>
      </c>
      <c r="D1206" t="s">
        <v>2041</v>
      </c>
      <c r="E1206">
        <v>1</v>
      </c>
      <c r="F1206" t="s">
        <v>2016</v>
      </c>
      <c r="G1206">
        <v>245</v>
      </c>
      <c r="H1206" t="s">
        <v>2020</v>
      </c>
      <c r="I1206" s="13">
        <v>43507</v>
      </c>
      <c r="J1206">
        <v>8</v>
      </c>
      <c r="K1206">
        <v>-7.06</v>
      </c>
    </row>
    <row r="1207" spans="1:11">
      <c r="B1207" t="s">
        <v>2257</v>
      </c>
      <c r="C1207" t="s">
        <v>3114</v>
      </c>
      <c r="D1207" t="s">
        <v>2029</v>
      </c>
      <c r="E1207">
        <v>5</v>
      </c>
      <c r="F1207" t="s">
        <v>2016</v>
      </c>
      <c r="G1207">
        <v>390</v>
      </c>
      <c r="H1207" t="s">
        <v>2020</v>
      </c>
      <c r="I1207" s="13">
        <v>43507</v>
      </c>
      <c r="J1207" t="s">
        <v>2030</v>
      </c>
      <c r="K1207" t="s">
        <v>2030</v>
      </c>
    </row>
    <row r="1208" spans="1:11">
      <c r="B1208" t="s">
        <v>2118</v>
      </c>
      <c r="C1208" t="s">
        <v>3767</v>
      </c>
      <c r="D1208" t="s">
        <v>2026</v>
      </c>
      <c r="E1208">
        <v>5</v>
      </c>
      <c r="F1208" t="s">
        <v>2085</v>
      </c>
      <c r="G1208">
        <v>450</v>
      </c>
      <c r="H1208" t="s">
        <v>2017</v>
      </c>
      <c r="I1208" s="13">
        <v>43507</v>
      </c>
      <c r="J1208" t="s">
        <v>2030</v>
      </c>
      <c r="K1208" t="s">
        <v>2030</v>
      </c>
    </row>
    <row r="1209" spans="1:11">
      <c r="B1209" t="s">
        <v>2247</v>
      </c>
      <c r="C1209" t="s">
        <v>4290</v>
      </c>
      <c r="D1209" t="s">
        <v>2162</v>
      </c>
      <c r="E1209">
        <v>3</v>
      </c>
      <c r="F1209" t="s">
        <v>2016</v>
      </c>
      <c r="G1209">
        <v>350</v>
      </c>
      <c r="H1209" t="s">
        <v>2020</v>
      </c>
      <c r="I1209" s="13">
        <v>43502</v>
      </c>
      <c r="J1209" t="s">
        <v>2030</v>
      </c>
      <c r="K1209" t="s">
        <v>2030</v>
      </c>
    </row>
    <row r="1210" spans="1:11">
      <c r="B1210" t="s">
        <v>2159</v>
      </c>
      <c r="C1210" t="s">
        <v>2620</v>
      </c>
      <c r="D1210" t="s">
        <v>2029</v>
      </c>
      <c r="E1210">
        <v>5</v>
      </c>
      <c r="F1210" t="s">
        <v>2016</v>
      </c>
      <c r="G1210">
        <v>465</v>
      </c>
      <c r="H1210" t="s">
        <v>2020</v>
      </c>
      <c r="I1210" s="13">
        <v>43501</v>
      </c>
      <c r="J1210">
        <v>10</v>
      </c>
      <c r="K1210">
        <v>-7.84</v>
      </c>
    </row>
    <row r="1211" spans="1:11">
      <c r="B1211" t="s">
        <v>2042</v>
      </c>
      <c r="C1211" t="s">
        <v>4430</v>
      </c>
      <c r="D1211" t="s">
        <v>2029</v>
      </c>
      <c r="E1211">
        <v>5</v>
      </c>
      <c r="F1211" t="s">
        <v>2016</v>
      </c>
      <c r="G1211">
        <v>430</v>
      </c>
      <c r="H1211" t="s">
        <v>2020</v>
      </c>
      <c r="I1211" s="13">
        <v>43500</v>
      </c>
      <c r="J1211" t="s">
        <v>2030</v>
      </c>
      <c r="K1211" t="s">
        <v>2030</v>
      </c>
    </row>
    <row r="1212" spans="1:11">
      <c r="B1212" t="s">
        <v>2086</v>
      </c>
      <c r="C1212" t="s">
        <v>4040</v>
      </c>
      <c r="D1212" t="s">
        <v>2053</v>
      </c>
      <c r="E1212">
        <v>1</v>
      </c>
      <c r="F1212" t="s">
        <v>2016</v>
      </c>
      <c r="G1212">
        <v>280</v>
      </c>
      <c r="H1212" t="s">
        <v>2017</v>
      </c>
      <c r="I1212" s="13">
        <v>43500</v>
      </c>
      <c r="J1212">
        <v>3</v>
      </c>
      <c r="K1212">
        <v>7.84</v>
      </c>
    </row>
    <row r="1213" spans="1:11">
      <c r="B1213" t="s">
        <v>2057</v>
      </c>
      <c r="C1213" t="s">
        <v>2058</v>
      </c>
      <c r="D1213" t="s">
        <v>2026</v>
      </c>
      <c r="E1213">
        <v>5</v>
      </c>
      <c r="F1213" t="s">
        <v>2016</v>
      </c>
      <c r="G1213">
        <v>530</v>
      </c>
      <c r="H1213" t="s">
        <v>2020</v>
      </c>
      <c r="I1213" s="13">
        <v>43500</v>
      </c>
      <c r="J1213">
        <v>2</v>
      </c>
      <c r="K1213">
        <v>8.24</v>
      </c>
    </row>
    <row r="1214" spans="1:11">
      <c r="B1214" t="s">
        <v>2198</v>
      </c>
      <c r="C1214" t="s">
        <v>2324</v>
      </c>
      <c r="D1214" t="s">
        <v>2035</v>
      </c>
      <c r="E1214">
        <v>5</v>
      </c>
      <c r="F1214" t="s">
        <v>2016</v>
      </c>
      <c r="G1214">
        <v>396</v>
      </c>
      <c r="H1214" t="s">
        <v>2020</v>
      </c>
      <c r="I1214" s="13">
        <v>43500</v>
      </c>
      <c r="J1214">
        <v>10</v>
      </c>
      <c r="K1214">
        <v>-7.84</v>
      </c>
    </row>
    <row r="1215" spans="1:11">
      <c r="B1215" t="s">
        <v>2077</v>
      </c>
      <c r="C1215" t="s">
        <v>3716</v>
      </c>
      <c r="D1215" t="s">
        <v>2227</v>
      </c>
      <c r="E1215">
        <v>3</v>
      </c>
      <c r="F1215" t="s">
        <v>2016</v>
      </c>
      <c r="G1215">
        <v>330</v>
      </c>
      <c r="H1215" t="s">
        <v>2020</v>
      </c>
      <c r="I1215" s="13">
        <v>43499</v>
      </c>
      <c r="J1215" t="s">
        <v>2030</v>
      </c>
      <c r="K1215" t="s">
        <v>2030</v>
      </c>
    </row>
    <row r="1216" spans="1:11">
      <c r="B1216" t="s">
        <v>3612</v>
      </c>
      <c r="C1216" t="s">
        <v>4431</v>
      </c>
      <c r="D1216" t="s">
        <v>2053</v>
      </c>
      <c r="E1216">
        <v>1</v>
      </c>
      <c r="F1216" t="s">
        <v>2016</v>
      </c>
      <c r="G1216">
        <v>250</v>
      </c>
      <c r="H1216" t="s">
        <v>2017</v>
      </c>
      <c r="I1216" s="13">
        <v>43497</v>
      </c>
      <c r="J1216">
        <v>3</v>
      </c>
      <c r="K1216">
        <v>7.84</v>
      </c>
    </row>
    <row r="1217" spans="2:11">
      <c r="B1217" t="s">
        <v>2024</v>
      </c>
      <c r="C1217" t="s">
        <v>3681</v>
      </c>
      <c r="D1217" t="s">
        <v>2026</v>
      </c>
      <c r="E1217">
        <v>5</v>
      </c>
      <c r="F1217" t="s">
        <v>2016</v>
      </c>
      <c r="G1217">
        <v>385</v>
      </c>
      <c r="H1217" t="s">
        <v>2017</v>
      </c>
      <c r="I1217" s="13">
        <v>43497</v>
      </c>
      <c r="J1217">
        <v>10</v>
      </c>
      <c r="K1217">
        <v>-7.84</v>
      </c>
    </row>
    <row r="1218" spans="2:11">
      <c r="B1218" t="s">
        <v>2021</v>
      </c>
      <c r="C1218" t="s">
        <v>4143</v>
      </c>
      <c r="D1218" t="s">
        <v>4138</v>
      </c>
      <c r="E1218">
        <v>1</v>
      </c>
      <c r="F1218" t="s">
        <v>2016</v>
      </c>
      <c r="G1218">
        <v>210</v>
      </c>
      <c r="H1218" t="s">
        <v>2020</v>
      </c>
      <c r="I1218" s="13">
        <v>43496</v>
      </c>
      <c r="J1218">
        <v>11</v>
      </c>
      <c r="K1218">
        <v>-7.94</v>
      </c>
    </row>
    <row r="1219" spans="2:11">
      <c r="B1219" t="s">
        <v>2033</v>
      </c>
      <c r="C1219" t="s">
        <v>2676</v>
      </c>
      <c r="D1219" t="s">
        <v>2184</v>
      </c>
      <c r="E1219">
        <v>1</v>
      </c>
      <c r="F1219" t="s">
        <v>2016</v>
      </c>
      <c r="G1219">
        <v>230</v>
      </c>
      <c r="H1219" t="s">
        <v>2036</v>
      </c>
      <c r="I1219" s="13">
        <v>43496</v>
      </c>
      <c r="J1219">
        <v>3</v>
      </c>
      <c r="K1219">
        <v>7.84</v>
      </c>
    </row>
    <row r="1220" spans="2:11">
      <c r="B1220" t="s">
        <v>2039</v>
      </c>
      <c r="C1220" t="s">
        <v>2040</v>
      </c>
      <c r="D1220" t="s">
        <v>2041</v>
      </c>
      <c r="E1220">
        <v>1</v>
      </c>
      <c r="F1220" t="s">
        <v>2016</v>
      </c>
      <c r="G1220" t="s">
        <v>2030</v>
      </c>
      <c r="H1220" t="s">
        <v>2017</v>
      </c>
      <c r="I1220" s="13">
        <v>43496</v>
      </c>
      <c r="J1220" t="s">
        <v>2030</v>
      </c>
      <c r="K1220" t="s">
        <v>2030</v>
      </c>
    </row>
    <row r="1221" spans="2:11">
      <c r="B1221" t="s">
        <v>3616</v>
      </c>
      <c r="C1221" t="s">
        <v>3682</v>
      </c>
      <c r="D1221" t="s">
        <v>2053</v>
      </c>
      <c r="E1221">
        <v>1</v>
      </c>
      <c r="F1221" t="s">
        <v>2016</v>
      </c>
      <c r="G1221">
        <v>290</v>
      </c>
      <c r="H1221" t="s">
        <v>3135</v>
      </c>
      <c r="I1221" s="13">
        <v>43496</v>
      </c>
      <c r="J1221">
        <v>9</v>
      </c>
      <c r="K1221">
        <v>-7.66</v>
      </c>
    </row>
    <row r="1222" spans="2:11">
      <c r="B1222" t="s">
        <v>2063</v>
      </c>
      <c r="C1222" t="s">
        <v>2675</v>
      </c>
      <c r="D1222" t="s">
        <v>2184</v>
      </c>
      <c r="E1222">
        <v>1</v>
      </c>
      <c r="F1222" t="s">
        <v>2016</v>
      </c>
      <c r="G1222">
        <v>210</v>
      </c>
      <c r="H1222" t="s">
        <v>2017</v>
      </c>
      <c r="I1222" s="13">
        <v>43496</v>
      </c>
      <c r="J1222">
        <v>3</v>
      </c>
      <c r="K1222">
        <v>7.84</v>
      </c>
    </row>
    <row r="1223" spans="2:11">
      <c r="B1223" t="s">
        <v>2267</v>
      </c>
      <c r="C1223" t="s">
        <v>4069</v>
      </c>
      <c r="D1223" t="s">
        <v>2029</v>
      </c>
      <c r="E1223">
        <v>5</v>
      </c>
      <c r="F1223" t="s">
        <v>2016</v>
      </c>
      <c r="G1223">
        <v>430</v>
      </c>
      <c r="H1223" t="s">
        <v>2017</v>
      </c>
      <c r="I1223" s="13">
        <v>43496</v>
      </c>
      <c r="J1223" t="s">
        <v>2030</v>
      </c>
      <c r="K1223" t="s">
        <v>2030</v>
      </c>
    </row>
    <row r="1224" spans="2:11">
      <c r="B1224" t="s">
        <v>2358</v>
      </c>
      <c r="C1224" t="s">
        <v>3863</v>
      </c>
      <c r="D1224" t="s">
        <v>2044</v>
      </c>
      <c r="E1224">
        <v>3</v>
      </c>
      <c r="F1224" t="s">
        <v>2016</v>
      </c>
      <c r="G1224">
        <v>270</v>
      </c>
      <c r="H1224" t="s">
        <v>2020</v>
      </c>
      <c r="I1224" s="13">
        <v>43495</v>
      </c>
      <c r="J1224" t="s">
        <v>2030</v>
      </c>
      <c r="K1224" t="s">
        <v>2030</v>
      </c>
    </row>
    <row r="1225" spans="2:11">
      <c r="B1225" t="s">
        <v>2037</v>
      </c>
      <c r="C1225" t="s">
        <v>3715</v>
      </c>
      <c r="D1225" t="s">
        <v>2026</v>
      </c>
      <c r="E1225">
        <v>5</v>
      </c>
      <c r="F1225" t="s">
        <v>2016</v>
      </c>
      <c r="G1225">
        <v>450</v>
      </c>
      <c r="H1225" t="s">
        <v>2020</v>
      </c>
      <c r="I1225" s="13">
        <v>43495</v>
      </c>
      <c r="J1225">
        <v>1</v>
      </c>
      <c r="K1225">
        <v>10.43</v>
      </c>
    </row>
    <row r="1226" spans="2:11">
      <c r="B1226" t="s">
        <v>2051</v>
      </c>
      <c r="C1226" t="s">
        <v>4321</v>
      </c>
      <c r="D1226" t="s">
        <v>2053</v>
      </c>
      <c r="E1226">
        <v>1</v>
      </c>
      <c r="F1226" t="s">
        <v>2016</v>
      </c>
      <c r="G1226">
        <v>222</v>
      </c>
      <c r="H1226" t="s">
        <v>2017</v>
      </c>
      <c r="I1226" s="13">
        <v>43495</v>
      </c>
      <c r="J1226">
        <v>4</v>
      </c>
      <c r="K1226">
        <v>7.26</v>
      </c>
    </row>
    <row r="1227" spans="2:11">
      <c r="B1227" t="s">
        <v>3497</v>
      </c>
      <c r="C1227" t="s">
        <v>3498</v>
      </c>
      <c r="D1227" t="s">
        <v>2053</v>
      </c>
      <c r="E1227">
        <v>1</v>
      </c>
      <c r="F1227" t="s">
        <v>2016</v>
      </c>
      <c r="G1227">
        <v>100</v>
      </c>
      <c r="H1227" t="s">
        <v>2020</v>
      </c>
      <c r="I1227" s="13">
        <v>43495</v>
      </c>
      <c r="J1227" t="s">
        <v>2030</v>
      </c>
      <c r="K1227" t="s">
        <v>2030</v>
      </c>
    </row>
    <row r="1228" spans="2:11">
      <c r="B1228" t="s">
        <v>2094</v>
      </c>
      <c r="C1228" t="s">
        <v>2095</v>
      </c>
      <c r="D1228" t="s">
        <v>2076</v>
      </c>
      <c r="E1228">
        <v>3</v>
      </c>
      <c r="F1228" t="s">
        <v>2016</v>
      </c>
      <c r="G1228" t="s">
        <v>2030</v>
      </c>
      <c r="H1228" t="s">
        <v>2017</v>
      </c>
      <c r="I1228" s="13">
        <v>43493</v>
      </c>
      <c r="J1228" t="s">
        <v>2030</v>
      </c>
      <c r="K1228" t="s">
        <v>2030</v>
      </c>
    </row>
    <row r="1229" spans="2:11">
      <c r="B1229" t="s">
        <v>2618</v>
      </c>
      <c r="C1229" t="s">
        <v>3493</v>
      </c>
      <c r="D1229" t="s">
        <v>2053</v>
      </c>
      <c r="E1229">
        <v>1</v>
      </c>
      <c r="F1229" t="s">
        <v>2016</v>
      </c>
      <c r="G1229">
        <v>72</v>
      </c>
      <c r="H1229" t="s">
        <v>2017</v>
      </c>
      <c r="I1229" s="13">
        <v>43490</v>
      </c>
      <c r="J1229">
        <v>7</v>
      </c>
      <c r="K1229">
        <v>-1.04</v>
      </c>
    </row>
    <row r="1230" spans="2:11">
      <c r="B1230" t="s">
        <v>2091</v>
      </c>
      <c r="C1230" t="s">
        <v>2664</v>
      </c>
      <c r="D1230" t="s">
        <v>2093</v>
      </c>
      <c r="E1230" t="s">
        <v>2030</v>
      </c>
      <c r="F1230" t="s">
        <v>2016</v>
      </c>
      <c r="G1230" t="s">
        <v>2030</v>
      </c>
      <c r="H1230" t="s">
        <v>2017</v>
      </c>
      <c r="I1230" s="13">
        <v>43451</v>
      </c>
      <c r="J1230" t="s">
        <v>2030</v>
      </c>
      <c r="K1230" t="s">
        <v>2030</v>
      </c>
    </row>
    <row r="1231" spans="2:11">
      <c r="B1231" t="s">
        <v>2682</v>
      </c>
      <c r="C1231" t="s">
        <v>3718</v>
      </c>
      <c r="D1231" t="s">
        <v>2026</v>
      </c>
      <c r="E1231">
        <v>5</v>
      </c>
      <c r="F1231" t="s">
        <v>2016</v>
      </c>
      <c r="G1231">
        <v>500</v>
      </c>
      <c r="H1231" t="s">
        <v>2017</v>
      </c>
      <c r="I1231" s="13">
        <v>43392</v>
      </c>
      <c r="J1231">
        <v>10</v>
      </c>
      <c r="K1231">
        <v>-7.84</v>
      </c>
    </row>
    <row r="1232" spans="2:11">
      <c r="B1232" t="s">
        <v>4432</v>
      </c>
      <c r="C1232" t="s">
        <v>4433</v>
      </c>
      <c r="D1232" t="s">
        <v>2044</v>
      </c>
      <c r="E1232">
        <v>3</v>
      </c>
      <c r="F1232" t="s">
        <v>2016</v>
      </c>
      <c r="G1232" t="s">
        <v>2030</v>
      </c>
      <c r="H1232" t="s">
        <v>2017</v>
      </c>
      <c r="I1232" s="13">
        <v>43297</v>
      </c>
      <c r="J1232" t="s">
        <v>2030</v>
      </c>
      <c r="K1232" t="s">
        <v>2030</v>
      </c>
    </row>
    <row r="1233" spans="2:11">
      <c r="B1233" t="s">
        <v>3660</v>
      </c>
      <c r="C1233" t="s">
        <v>3661</v>
      </c>
      <c r="D1233" t="s">
        <v>2093</v>
      </c>
      <c r="E1233" t="s">
        <v>2030</v>
      </c>
      <c r="F1233" t="s">
        <v>2016</v>
      </c>
      <c r="G1233">
        <v>88.89</v>
      </c>
      <c r="H1233" t="s">
        <v>2017</v>
      </c>
      <c r="I1233" s="13">
        <v>43291</v>
      </c>
      <c r="J1233" t="s">
        <v>2030</v>
      </c>
      <c r="K1233" t="s">
        <v>2030</v>
      </c>
    </row>
    <row r="1234" spans="2:11">
      <c r="B1234" t="s">
        <v>2083</v>
      </c>
      <c r="C1234" t="s">
        <v>2084</v>
      </c>
      <c r="D1234" t="s">
        <v>2053</v>
      </c>
      <c r="E1234">
        <v>1</v>
      </c>
      <c r="F1234" t="s">
        <v>2016</v>
      </c>
      <c r="G1234" t="s">
        <v>2030</v>
      </c>
      <c r="H1234" t="s">
        <v>2017</v>
      </c>
      <c r="I1234" s="13">
        <v>43181</v>
      </c>
      <c r="J1234">
        <v>5</v>
      </c>
      <c r="K1234">
        <v>5.74</v>
      </c>
    </row>
    <row r="1235" spans="2:11">
      <c r="B1235" t="s">
        <v>2105</v>
      </c>
      <c r="C1235" t="s">
        <v>2106</v>
      </c>
      <c r="D1235" t="s">
        <v>2026</v>
      </c>
      <c r="E1235">
        <v>5</v>
      </c>
      <c r="F1235" t="s">
        <v>2123</v>
      </c>
      <c r="G1235">
        <v>425</v>
      </c>
      <c r="H1235" t="s">
        <v>2017</v>
      </c>
      <c r="I1235" s="13">
        <v>43144</v>
      </c>
      <c r="J1235">
        <v>10</v>
      </c>
      <c r="K1235">
        <v>-7.84</v>
      </c>
    </row>
    <row r="1236" spans="2:11">
      <c r="B1236" t="s">
        <v>2096</v>
      </c>
      <c r="C1236" t="s">
        <v>2097</v>
      </c>
      <c r="D1236" t="s">
        <v>2044</v>
      </c>
      <c r="E1236">
        <v>3</v>
      </c>
      <c r="F1236" t="s">
        <v>2016</v>
      </c>
      <c r="G1236" t="s">
        <v>2030</v>
      </c>
      <c r="H1236" t="s">
        <v>2017</v>
      </c>
      <c r="I1236" s="13">
        <v>43090</v>
      </c>
      <c r="J1236">
        <v>6</v>
      </c>
      <c r="K1236">
        <v>0</v>
      </c>
    </row>
    <row r="1301" spans="1:11">
      <c r="A1301" t="s">
        <v>1026</v>
      </c>
      <c r="B1301" t="str">
        <f ca="1">_xll.BDS(OFFSET(INDIRECT(ADDRESS(ROW(), COLUMN())),0,-1),"BEST_ANALYST_RECS_BULK","cols=10;rows=37")</f>
        <v>Credit Suisse</v>
      </c>
      <c r="C1301" t="s">
        <v>2891</v>
      </c>
      <c r="D1301" t="s">
        <v>2029</v>
      </c>
      <c r="E1301">
        <v>5</v>
      </c>
      <c r="F1301" t="s">
        <v>2016</v>
      </c>
      <c r="G1301">
        <v>125</v>
      </c>
      <c r="H1301" t="s">
        <v>2017</v>
      </c>
      <c r="I1301" s="13">
        <v>43511</v>
      </c>
      <c r="J1301">
        <v>4</v>
      </c>
      <c r="K1301">
        <v>11.93</v>
      </c>
    </row>
    <row r="1302" spans="1:11">
      <c r="B1302" t="s">
        <v>2045</v>
      </c>
      <c r="C1302" t="s">
        <v>2883</v>
      </c>
      <c r="D1302" t="s">
        <v>2029</v>
      </c>
      <c r="E1302">
        <v>5</v>
      </c>
      <c r="F1302" t="s">
        <v>2016</v>
      </c>
      <c r="G1302">
        <v>127</v>
      </c>
      <c r="H1302" t="s">
        <v>2020</v>
      </c>
      <c r="I1302" s="13">
        <v>43511</v>
      </c>
      <c r="J1302">
        <v>1</v>
      </c>
      <c r="K1302">
        <v>18.27</v>
      </c>
    </row>
    <row r="1303" spans="1:11">
      <c r="B1303" t="s">
        <v>2042</v>
      </c>
      <c r="C1303" t="s">
        <v>3443</v>
      </c>
      <c r="D1303" t="s">
        <v>2029</v>
      </c>
      <c r="E1303">
        <v>5</v>
      </c>
      <c r="F1303" t="s">
        <v>2016</v>
      </c>
      <c r="G1303">
        <v>125</v>
      </c>
      <c r="H1303" t="s">
        <v>2020</v>
      </c>
      <c r="I1303" s="13">
        <v>43510</v>
      </c>
      <c r="J1303">
        <v>7</v>
      </c>
      <c r="K1303">
        <v>-0.8</v>
      </c>
    </row>
    <row r="1304" spans="1:11">
      <c r="B1304" t="s">
        <v>2274</v>
      </c>
      <c r="C1304" t="s">
        <v>2791</v>
      </c>
      <c r="D1304" t="s">
        <v>2026</v>
      </c>
      <c r="E1304">
        <v>5</v>
      </c>
      <c r="F1304" t="s">
        <v>2016</v>
      </c>
      <c r="G1304" t="s">
        <v>2030</v>
      </c>
      <c r="H1304" t="s">
        <v>2017</v>
      </c>
      <c r="I1304" s="13">
        <v>43509</v>
      </c>
      <c r="J1304">
        <v>1</v>
      </c>
      <c r="K1304">
        <v>18.27</v>
      </c>
    </row>
    <row r="1305" spans="1:11">
      <c r="B1305" t="s">
        <v>2096</v>
      </c>
      <c r="C1305" t="s">
        <v>2097</v>
      </c>
      <c r="D1305" t="s">
        <v>2026</v>
      </c>
      <c r="E1305">
        <v>5</v>
      </c>
      <c r="F1305" t="s">
        <v>2016</v>
      </c>
      <c r="G1305" t="s">
        <v>2030</v>
      </c>
      <c r="H1305" t="s">
        <v>2017</v>
      </c>
      <c r="I1305" s="13">
        <v>43509</v>
      </c>
      <c r="J1305">
        <v>1</v>
      </c>
      <c r="K1305">
        <v>18.27</v>
      </c>
    </row>
    <row r="1306" spans="1:11">
      <c r="B1306" t="s">
        <v>2051</v>
      </c>
      <c r="C1306" t="s">
        <v>2794</v>
      </c>
      <c r="D1306" t="s">
        <v>2026</v>
      </c>
      <c r="E1306">
        <v>5</v>
      </c>
      <c r="F1306" t="s">
        <v>2016</v>
      </c>
      <c r="G1306">
        <v>125</v>
      </c>
      <c r="H1306" t="s">
        <v>2017</v>
      </c>
      <c r="I1306" s="13">
        <v>43507</v>
      </c>
      <c r="J1306" t="s">
        <v>2030</v>
      </c>
      <c r="K1306" t="s">
        <v>2030</v>
      </c>
    </row>
    <row r="1307" spans="1:11">
      <c r="B1307" t="s">
        <v>2411</v>
      </c>
      <c r="C1307" t="s">
        <v>3118</v>
      </c>
      <c r="D1307" t="s">
        <v>2104</v>
      </c>
      <c r="E1307" t="s">
        <v>2030</v>
      </c>
      <c r="F1307" t="s">
        <v>2016</v>
      </c>
      <c r="G1307" t="s">
        <v>2030</v>
      </c>
      <c r="H1307" t="s">
        <v>2017</v>
      </c>
      <c r="I1307" s="13">
        <v>43506</v>
      </c>
      <c r="J1307" t="s">
        <v>2030</v>
      </c>
      <c r="K1307" t="s">
        <v>2030</v>
      </c>
    </row>
    <row r="1308" spans="1:11">
      <c r="B1308" t="s">
        <v>2077</v>
      </c>
      <c r="C1308" t="s">
        <v>3111</v>
      </c>
      <c r="D1308" t="s">
        <v>2029</v>
      </c>
      <c r="E1308">
        <v>5</v>
      </c>
      <c r="F1308" t="s">
        <v>2016</v>
      </c>
      <c r="G1308">
        <v>128</v>
      </c>
      <c r="H1308" t="s">
        <v>2017</v>
      </c>
      <c r="I1308" s="13">
        <v>43505</v>
      </c>
      <c r="J1308">
        <v>1</v>
      </c>
      <c r="K1308">
        <v>18.27</v>
      </c>
    </row>
    <row r="1309" spans="1:11">
      <c r="B1309" t="s">
        <v>2198</v>
      </c>
      <c r="C1309" t="s">
        <v>2841</v>
      </c>
      <c r="D1309" t="s">
        <v>2035</v>
      </c>
      <c r="E1309">
        <v>5</v>
      </c>
      <c r="F1309" t="s">
        <v>2016</v>
      </c>
      <c r="G1309">
        <v>130</v>
      </c>
      <c r="H1309" t="s">
        <v>2020</v>
      </c>
      <c r="I1309" s="13">
        <v>43504</v>
      </c>
      <c r="J1309">
        <v>1</v>
      </c>
      <c r="K1309">
        <v>18.27</v>
      </c>
    </row>
    <row r="1310" spans="1:11">
      <c r="B1310" t="s">
        <v>2232</v>
      </c>
      <c r="C1310" t="s">
        <v>3112</v>
      </c>
      <c r="D1310" t="s">
        <v>2029</v>
      </c>
      <c r="E1310">
        <v>5</v>
      </c>
      <c r="F1310" t="s">
        <v>2016</v>
      </c>
      <c r="G1310" t="s">
        <v>2030</v>
      </c>
      <c r="H1310" t="s">
        <v>2017</v>
      </c>
      <c r="I1310" s="13">
        <v>43503</v>
      </c>
      <c r="J1310">
        <v>1</v>
      </c>
      <c r="K1310">
        <v>18.27</v>
      </c>
    </row>
    <row r="1311" spans="1:11">
      <c r="B1311" t="s">
        <v>2089</v>
      </c>
      <c r="C1311" t="s">
        <v>4243</v>
      </c>
      <c r="D1311" t="s">
        <v>2026</v>
      </c>
      <c r="E1311">
        <v>5</v>
      </c>
      <c r="F1311" t="s">
        <v>2016</v>
      </c>
      <c r="G1311">
        <v>125</v>
      </c>
      <c r="H1311" t="s">
        <v>2017</v>
      </c>
      <c r="I1311" s="13">
        <v>43503</v>
      </c>
      <c r="J1311">
        <v>1</v>
      </c>
      <c r="K1311">
        <v>18.27</v>
      </c>
    </row>
    <row r="1312" spans="1:11">
      <c r="B1312" t="s">
        <v>2074</v>
      </c>
      <c r="C1312" t="s">
        <v>3115</v>
      </c>
      <c r="D1312" t="s">
        <v>2026</v>
      </c>
      <c r="E1312">
        <v>5</v>
      </c>
      <c r="F1312" t="s">
        <v>2016</v>
      </c>
      <c r="G1312">
        <v>120</v>
      </c>
      <c r="H1312" t="s">
        <v>2020</v>
      </c>
      <c r="I1312" s="13">
        <v>43500</v>
      </c>
      <c r="J1312">
        <v>1</v>
      </c>
      <c r="K1312">
        <v>18.27</v>
      </c>
    </row>
    <row r="1313" spans="2:11">
      <c r="B1313" t="s">
        <v>2094</v>
      </c>
      <c r="C1313" t="s">
        <v>2095</v>
      </c>
      <c r="D1313" t="s">
        <v>2076</v>
      </c>
      <c r="E1313">
        <v>3</v>
      </c>
      <c r="F1313" t="s">
        <v>2088</v>
      </c>
      <c r="G1313" t="s">
        <v>2030</v>
      </c>
      <c r="H1313" t="s">
        <v>2017</v>
      </c>
      <c r="I1313" s="13">
        <v>43500</v>
      </c>
      <c r="J1313" t="s">
        <v>2030</v>
      </c>
      <c r="K1313" t="s">
        <v>2030</v>
      </c>
    </row>
    <row r="1314" spans="2:11">
      <c r="B1314" t="s">
        <v>2086</v>
      </c>
      <c r="C1314" t="s">
        <v>2087</v>
      </c>
      <c r="D1314" t="s">
        <v>2026</v>
      </c>
      <c r="E1314">
        <v>5</v>
      </c>
      <c r="F1314" t="s">
        <v>2016</v>
      </c>
      <c r="G1314">
        <v>118</v>
      </c>
      <c r="H1314" t="s">
        <v>2017</v>
      </c>
      <c r="I1314" s="13">
        <v>43497</v>
      </c>
      <c r="J1314">
        <v>2</v>
      </c>
      <c r="K1314">
        <v>17.21</v>
      </c>
    </row>
    <row r="1315" spans="2:11">
      <c r="B1315" t="s">
        <v>106</v>
      </c>
      <c r="C1315" t="s">
        <v>2884</v>
      </c>
      <c r="D1315" t="s">
        <v>2229</v>
      </c>
      <c r="E1315">
        <v>5</v>
      </c>
      <c r="F1315" t="s">
        <v>2016</v>
      </c>
      <c r="G1315">
        <v>140</v>
      </c>
      <c r="H1315" t="s">
        <v>2020</v>
      </c>
      <c r="I1315" s="13">
        <v>43496</v>
      </c>
      <c r="J1315">
        <v>1</v>
      </c>
      <c r="K1315">
        <v>18.27</v>
      </c>
    </row>
    <row r="1316" spans="2:11">
      <c r="B1316" t="s">
        <v>2021</v>
      </c>
      <c r="C1316" t="s">
        <v>2897</v>
      </c>
      <c r="D1316" t="s">
        <v>2166</v>
      </c>
      <c r="E1316">
        <v>5</v>
      </c>
      <c r="F1316" t="s">
        <v>2016</v>
      </c>
      <c r="G1316">
        <v>121</v>
      </c>
      <c r="H1316" t="s">
        <v>2020</v>
      </c>
      <c r="I1316" s="13">
        <v>43496</v>
      </c>
      <c r="J1316">
        <v>1</v>
      </c>
      <c r="K1316">
        <v>18.27</v>
      </c>
    </row>
    <row r="1317" spans="2:11">
      <c r="B1317" t="s">
        <v>2033</v>
      </c>
      <c r="C1317" t="s">
        <v>3971</v>
      </c>
      <c r="D1317" t="s">
        <v>2035</v>
      </c>
      <c r="E1317">
        <v>5</v>
      </c>
      <c r="F1317" t="s">
        <v>2016</v>
      </c>
      <c r="G1317">
        <v>115</v>
      </c>
      <c r="H1317" t="s">
        <v>2036</v>
      </c>
      <c r="I1317" s="13">
        <v>43496</v>
      </c>
      <c r="J1317">
        <v>3</v>
      </c>
      <c r="K1317">
        <v>14.37</v>
      </c>
    </row>
    <row r="1318" spans="2:11">
      <c r="B1318" t="s">
        <v>2037</v>
      </c>
      <c r="C1318" t="s">
        <v>3113</v>
      </c>
      <c r="D1318" t="s">
        <v>2041</v>
      </c>
      <c r="E1318">
        <v>1</v>
      </c>
      <c r="F1318" t="s">
        <v>2016</v>
      </c>
      <c r="G1318">
        <v>75</v>
      </c>
      <c r="H1318" t="s">
        <v>2020</v>
      </c>
      <c r="I1318" s="13">
        <v>43496</v>
      </c>
      <c r="J1318">
        <v>8</v>
      </c>
      <c r="K1318">
        <v>-18.27</v>
      </c>
    </row>
    <row r="1319" spans="2:11">
      <c r="B1319" t="s">
        <v>2257</v>
      </c>
      <c r="C1319" t="s">
        <v>3114</v>
      </c>
      <c r="D1319" t="s">
        <v>2029</v>
      </c>
      <c r="E1319">
        <v>5</v>
      </c>
      <c r="F1319" t="s">
        <v>2016</v>
      </c>
      <c r="G1319">
        <v>140</v>
      </c>
      <c r="H1319" t="s">
        <v>2020</v>
      </c>
      <c r="I1319" s="13">
        <v>43496</v>
      </c>
      <c r="J1319" t="s">
        <v>2030</v>
      </c>
      <c r="K1319" t="s">
        <v>2030</v>
      </c>
    </row>
    <row r="1320" spans="2:11">
      <c r="B1320" t="s">
        <v>2072</v>
      </c>
      <c r="C1320" t="s">
        <v>2887</v>
      </c>
      <c r="D1320" t="s">
        <v>2189</v>
      </c>
      <c r="E1320">
        <v>5</v>
      </c>
      <c r="F1320" t="s">
        <v>2016</v>
      </c>
      <c r="G1320">
        <v>126</v>
      </c>
      <c r="H1320" t="s">
        <v>2017</v>
      </c>
      <c r="I1320" s="13">
        <v>43496</v>
      </c>
      <c r="J1320">
        <v>1</v>
      </c>
      <c r="K1320">
        <v>18.27</v>
      </c>
    </row>
    <row r="1321" spans="2:11">
      <c r="B1321" t="s">
        <v>3616</v>
      </c>
      <c r="C1321" t="s">
        <v>4115</v>
      </c>
      <c r="D1321" t="s">
        <v>2053</v>
      </c>
      <c r="E1321">
        <v>1</v>
      </c>
      <c r="F1321" t="s">
        <v>2016</v>
      </c>
      <c r="G1321">
        <v>82</v>
      </c>
      <c r="H1321" t="s">
        <v>3135</v>
      </c>
      <c r="I1321" s="13">
        <v>43496</v>
      </c>
      <c r="J1321">
        <v>8</v>
      </c>
      <c r="K1321">
        <v>-18.27</v>
      </c>
    </row>
    <row r="1322" spans="2:11">
      <c r="B1322" t="s">
        <v>3430</v>
      </c>
      <c r="C1322" t="s">
        <v>4185</v>
      </c>
      <c r="D1322" t="s">
        <v>2026</v>
      </c>
      <c r="E1322">
        <v>5</v>
      </c>
      <c r="F1322" t="s">
        <v>2016</v>
      </c>
      <c r="G1322">
        <v>130</v>
      </c>
      <c r="H1322" t="s">
        <v>2017</v>
      </c>
      <c r="I1322" s="13">
        <v>43496</v>
      </c>
      <c r="J1322">
        <v>1</v>
      </c>
      <c r="K1322">
        <v>18.27</v>
      </c>
    </row>
    <row r="1323" spans="2:11">
      <c r="B1323" t="s">
        <v>2079</v>
      </c>
      <c r="C1323" t="s">
        <v>3117</v>
      </c>
      <c r="D1323" t="s">
        <v>2029</v>
      </c>
      <c r="E1323">
        <v>5</v>
      </c>
      <c r="F1323" t="s">
        <v>2016</v>
      </c>
      <c r="G1323">
        <v>130</v>
      </c>
      <c r="H1323" t="s">
        <v>2017</v>
      </c>
      <c r="I1323" s="13">
        <v>43496</v>
      </c>
      <c r="J1323">
        <v>1</v>
      </c>
      <c r="K1323">
        <v>18.27</v>
      </c>
    </row>
    <row r="1324" spans="2:11">
      <c r="B1324" t="s">
        <v>2260</v>
      </c>
      <c r="C1324" t="s">
        <v>3057</v>
      </c>
      <c r="D1324" t="s">
        <v>2035</v>
      </c>
      <c r="E1324">
        <v>5</v>
      </c>
      <c r="F1324" t="s">
        <v>2016</v>
      </c>
      <c r="G1324">
        <v>130</v>
      </c>
      <c r="H1324" t="s">
        <v>2020</v>
      </c>
      <c r="I1324" s="13">
        <v>43496</v>
      </c>
      <c r="J1324" t="s">
        <v>2030</v>
      </c>
      <c r="K1324" t="s">
        <v>2030</v>
      </c>
    </row>
    <row r="1325" spans="2:11">
      <c r="B1325" t="s">
        <v>2553</v>
      </c>
      <c r="C1325" t="s">
        <v>3738</v>
      </c>
      <c r="D1325" t="s">
        <v>2026</v>
      </c>
      <c r="E1325">
        <v>5</v>
      </c>
      <c r="F1325" t="s">
        <v>2016</v>
      </c>
      <c r="G1325">
        <v>130</v>
      </c>
      <c r="H1325" t="s">
        <v>2020</v>
      </c>
      <c r="I1325" s="13">
        <v>43496</v>
      </c>
      <c r="J1325">
        <v>1</v>
      </c>
      <c r="K1325">
        <v>18.27</v>
      </c>
    </row>
    <row r="1326" spans="2:11">
      <c r="B1326" t="s">
        <v>2063</v>
      </c>
      <c r="C1326" t="s">
        <v>2838</v>
      </c>
      <c r="D1326" t="s">
        <v>2035</v>
      </c>
      <c r="E1326">
        <v>5</v>
      </c>
      <c r="F1326" t="s">
        <v>2016</v>
      </c>
      <c r="G1326">
        <v>120</v>
      </c>
      <c r="H1326" t="s">
        <v>2017</v>
      </c>
      <c r="I1326" s="13">
        <v>43496</v>
      </c>
      <c r="J1326">
        <v>1</v>
      </c>
      <c r="K1326">
        <v>18.27</v>
      </c>
    </row>
    <row r="1327" spans="2:11">
      <c r="B1327" t="s">
        <v>2174</v>
      </c>
      <c r="C1327" t="s">
        <v>2800</v>
      </c>
      <c r="D1327" t="s">
        <v>2029</v>
      </c>
      <c r="E1327">
        <v>5</v>
      </c>
      <c r="F1327" t="s">
        <v>2016</v>
      </c>
      <c r="G1327">
        <v>125</v>
      </c>
      <c r="H1327" t="s">
        <v>2017</v>
      </c>
      <c r="I1327" s="13">
        <v>43495</v>
      </c>
      <c r="J1327">
        <v>1</v>
      </c>
      <c r="K1327">
        <v>18.27</v>
      </c>
    </row>
    <row r="1328" spans="2:11">
      <c r="B1328" t="s">
        <v>2067</v>
      </c>
      <c r="C1328" t="s">
        <v>3980</v>
      </c>
      <c r="D1328" t="s">
        <v>2029</v>
      </c>
      <c r="E1328">
        <v>5</v>
      </c>
      <c r="F1328" t="s">
        <v>2016</v>
      </c>
      <c r="G1328">
        <v>124</v>
      </c>
      <c r="H1328" t="s">
        <v>2020</v>
      </c>
      <c r="I1328" s="13">
        <v>43495</v>
      </c>
      <c r="J1328">
        <v>1</v>
      </c>
      <c r="K1328">
        <v>18.27</v>
      </c>
    </row>
    <row r="1329" spans="2:11">
      <c r="B1329" t="s">
        <v>2069</v>
      </c>
      <c r="C1329" t="s">
        <v>4307</v>
      </c>
      <c r="D1329" t="s">
        <v>2035</v>
      </c>
      <c r="E1329">
        <v>5</v>
      </c>
      <c r="F1329" t="s">
        <v>2016</v>
      </c>
      <c r="G1329">
        <v>125</v>
      </c>
      <c r="H1329" t="s">
        <v>2017</v>
      </c>
      <c r="I1329" s="13">
        <v>43495</v>
      </c>
      <c r="J1329">
        <v>1</v>
      </c>
      <c r="K1329">
        <v>18.27</v>
      </c>
    </row>
    <row r="1330" spans="2:11">
      <c r="B1330" t="s">
        <v>2118</v>
      </c>
      <c r="C1330" t="s">
        <v>3451</v>
      </c>
      <c r="D1330" t="s">
        <v>2026</v>
      </c>
      <c r="E1330">
        <v>5</v>
      </c>
      <c r="F1330" t="s">
        <v>2016</v>
      </c>
      <c r="G1330">
        <v>120</v>
      </c>
      <c r="H1330" t="s">
        <v>2017</v>
      </c>
      <c r="I1330" s="13">
        <v>43495</v>
      </c>
      <c r="J1330">
        <v>1</v>
      </c>
      <c r="K1330">
        <v>18.27</v>
      </c>
    </row>
    <row r="1331" spans="2:11">
      <c r="B1331" t="s">
        <v>2120</v>
      </c>
      <c r="C1331" t="s">
        <v>4308</v>
      </c>
      <c r="D1331" t="s">
        <v>2026</v>
      </c>
      <c r="E1331">
        <v>5</v>
      </c>
      <c r="F1331" t="s">
        <v>2016</v>
      </c>
      <c r="G1331">
        <v>113</v>
      </c>
      <c r="H1331" t="s">
        <v>2020</v>
      </c>
      <c r="I1331" s="13">
        <v>43495</v>
      </c>
      <c r="J1331">
        <v>1</v>
      </c>
      <c r="K1331">
        <v>18.27</v>
      </c>
    </row>
    <row r="1332" spans="2:11">
      <c r="B1332" t="s">
        <v>2102</v>
      </c>
      <c r="C1332" t="s">
        <v>2842</v>
      </c>
      <c r="D1332" t="s">
        <v>2026</v>
      </c>
      <c r="E1332">
        <v>5</v>
      </c>
      <c r="F1332" t="s">
        <v>2016</v>
      </c>
      <c r="G1332" t="s">
        <v>2030</v>
      </c>
      <c r="H1332" t="s">
        <v>2017</v>
      </c>
      <c r="I1332" s="13">
        <v>43411</v>
      </c>
      <c r="J1332" t="s">
        <v>2030</v>
      </c>
      <c r="K1332" t="s">
        <v>2030</v>
      </c>
    </row>
    <row r="1333" spans="2:11">
      <c r="B1333" t="s">
        <v>2024</v>
      </c>
      <c r="C1333" t="s">
        <v>3440</v>
      </c>
      <c r="D1333" t="s">
        <v>2026</v>
      </c>
      <c r="E1333">
        <v>5</v>
      </c>
      <c r="F1333" t="s">
        <v>2016</v>
      </c>
      <c r="G1333">
        <v>128</v>
      </c>
      <c r="H1333" t="s">
        <v>2017</v>
      </c>
      <c r="I1333" s="13">
        <v>43391</v>
      </c>
      <c r="J1333">
        <v>1</v>
      </c>
      <c r="K1333">
        <v>18.27</v>
      </c>
    </row>
    <row r="1334" spans="2:11">
      <c r="B1334" t="s">
        <v>2083</v>
      </c>
      <c r="C1334" t="s">
        <v>2084</v>
      </c>
      <c r="D1334" t="s">
        <v>2035</v>
      </c>
      <c r="E1334">
        <v>5</v>
      </c>
      <c r="F1334" t="s">
        <v>2085</v>
      </c>
      <c r="G1334" t="s">
        <v>2030</v>
      </c>
      <c r="H1334" t="s">
        <v>2017</v>
      </c>
      <c r="I1334" s="13">
        <v>43301</v>
      </c>
      <c r="J1334">
        <v>5</v>
      </c>
      <c r="K1334">
        <v>2.68</v>
      </c>
    </row>
    <row r="1335" spans="2:11">
      <c r="B1335" t="s">
        <v>2461</v>
      </c>
      <c r="C1335" t="s">
        <v>3452</v>
      </c>
      <c r="D1335" t="s">
        <v>2179</v>
      </c>
      <c r="E1335" t="s">
        <v>2030</v>
      </c>
      <c r="F1335" t="s">
        <v>2016</v>
      </c>
      <c r="G1335" t="s">
        <v>2030</v>
      </c>
      <c r="H1335" t="s">
        <v>2017</v>
      </c>
      <c r="I1335" s="13">
        <v>43264</v>
      </c>
      <c r="J1335" t="s">
        <v>2030</v>
      </c>
      <c r="K1335" t="s">
        <v>2030</v>
      </c>
    </row>
    <row r="1336" spans="2:11">
      <c r="B1336" t="s">
        <v>2111</v>
      </c>
      <c r="C1336" t="s">
        <v>2112</v>
      </c>
      <c r="D1336" t="s">
        <v>2026</v>
      </c>
      <c r="E1336">
        <v>5</v>
      </c>
      <c r="F1336" t="s">
        <v>2016</v>
      </c>
      <c r="G1336" t="s">
        <v>2030</v>
      </c>
      <c r="H1336" t="s">
        <v>2017</v>
      </c>
      <c r="I1336" s="13">
        <v>43217</v>
      </c>
      <c r="J1336">
        <v>1</v>
      </c>
      <c r="K1336">
        <v>18.27</v>
      </c>
    </row>
    <row r="1337" spans="2:11">
      <c r="B1337" t="s">
        <v>3612</v>
      </c>
      <c r="C1337" t="s">
        <v>4244</v>
      </c>
      <c r="D1337" t="s">
        <v>2026</v>
      </c>
      <c r="E1337">
        <v>5</v>
      </c>
      <c r="F1337" t="s">
        <v>2123</v>
      </c>
      <c r="G1337">
        <v>58</v>
      </c>
      <c r="H1337" t="s">
        <v>2020</v>
      </c>
      <c r="I1337" s="13">
        <v>42475</v>
      </c>
      <c r="J1337">
        <v>1</v>
      </c>
      <c r="K1337">
        <v>18.27</v>
      </c>
    </row>
    <row r="1401" spans="1:11">
      <c r="A1401" t="s">
        <v>1027</v>
      </c>
      <c r="B1401" t="str">
        <f ca="1">_xll.BDS(OFFSET(INDIRECT(ADDRESS(ROW(), COLUMN())),0,-1),"BEST_ANALYST_RECS_BULK","cols=10;rows=35")</f>
        <v>Oppenheimer &amp; Co</v>
      </c>
      <c r="C1401" t="s">
        <v>2883</v>
      </c>
      <c r="D1401" t="s">
        <v>2029</v>
      </c>
      <c r="E1401">
        <v>5</v>
      </c>
      <c r="F1401" t="s">
        <v>2016</v>
      </c>
      <c r="G1401">
        <v>41</v>
      </c>
      <c r="H1401" t="s">
        <v>2020</v>
      </c>
      <c r="I1401" s="13">
        <v>43511</v>
      </c>
      <c r="J1401">
        <v>3</v>
      </c>
      <c r="K1401">
        <v>-0.88</v>
      </c>
    </row>
    <row r="1402" spans="1:11">
      <c r="B1402" t="s">
        <v>2232</v>
      </c>
      <c r="C1402" t="s">
        <v>2892</v>
      </c>
      <c r="D1402" t="s">
        <v>2015</v>
      </c>
      <c r="E1402">
        <v>3</v>
      </c>
      <c r="F1402" t="s">
        <v>2016</v>
      </c>
      <c r="G1402" t="s">
        <v>2030</v>
      </c>
      <c r="H1402" t="s">
        <v>2017</v>
      </c>
      <c r="I1402" s="13">
        <v>43510</v>
      </c>
      <c r="J1402">
        <v>2</v>
      </c>
      <c r="K1402">
        <v>0</v>
      </c>
    </row>
    <row r="1403" spans="1:11">
      <c r="B1403" t="s">
        <v>2151</v>
      </c>
      <c r="C1403" t="s">
        <v>3805</v>
      </c>
      <c r="D1403" t="s">
        <v>2026</v>
      </c>
      <c r="E1403">
        <v>5</v>
      </c>
      <c r="F1403" t="s">
        <v>2016</v>
      </c>
      <c r="G1403">
        <v>37</v>
      </c>
      <c r="H1403" t="s">
        <v>2017</v>
      </c>
      <c r="I1403" s="13">
        <v>43510</v>
      </c>
      <c r="J1403">
        <v>12</v>
      </c>
      <c r="K1403">
        <v>-13.3</v>
      </c>
    </row>
    <row r="1404" spans="1:11">
      <c r="B1404" t="s">
        <v>2274</v>
      </c>
      <c r="C1404" t="s">
        <v>4037</v>
      </c>
      <c r="D1404" t="s">
        <v>2026</v>
      </c>
      <c r="E1404">
        <v>5</v>
      </c>
      <c r="F1404" t="s">
        <v>2016</v>
      </c>
      <c r="G1404" t="s">
        <v>2030</v>
      </c>
      <c r="H1404" t="s">
        <v>2017</v>
      </c>
      <c r="I1404" s="13">
        <v>43509</v>
      </c>
      <c r="J1404">
        <v>11</v>
      </c>
      <c r="K1404">
        <v>-12.45</v>
      </c>
    </row>
    <row r="1405" spans="1:11">
      <c r="B1405" t="s">
        <v>2079</v>
      </c>
      <c r="C1405" t="s">
        <v>2125</v>
      </c>
      <c r="D1405" t="s">
        <v>2015</v>
      </c>
      <c r="E1405">
        <v>3</v>
      </c>
      <c r="F1405" t="s">
        <v>2016</v>
      </c>
      <c r="G1405">
        <v>30</v>
      </c>
      <c r="H1405" t="s">
        <v>2017</v>
      </c>
      <c r="I1405" s="13">
        <v>43509</v>
      </c>
      <c r="J1405">
        <v>9</v>
      </c>
      <c r="K1405">
        <v>-9.0299999999999994</v>
      </c>
    </row>
    <row r="1406" spans="1:11">
      <c r="B1406" t="s">
        <v>2042</v>
      </c>
      <c r="C1406" t="s">
        <v>3665</v>
      </c>
      <c r="D1406" t="s">
        <v>2029</v>
      </c>
      <c r="E1406">
        <v>5</v>
      </c>
      <c r="F1406" t="s">
        <v>2016</v>
      </c>
      <c r="G1406">
        <v>34</v>
      </c>
      <c r="H1406" t="s">
        <v>2020</v>
      </c>
      <c r="I1406" s="13">
        <v>43508</v>
      </c>
      <c r="J1406">
        <v>11</v>
      </c>
      <c r="K1406">
        <v>-12.45</v>
      </c>
    </row>
    <row r="1407" spans="1:11">
      <c r="B1407" t="s">
        <v>2159</v>
      </c>
      <c r="C1407" t="s">
        <v>2834</v>
      </c>
      <c r="D1407" t="s">
        <v>2029</v>
      </c>
      <c r="E1407">
        <v>5</v>
      </c>
      <c r="F1407" t="s">
        <v>2016</v>
      </c>
      <c r="G1407">
        <v>35</v>
      </c>
      <c r="H1407" t="s">
        <v>2020</v>
      </c>
      <c r="I1407" s="13">
        <v>43507</v>
      </c>
      <c r="J1407">
        <v>11</v>
      </c>
      <c r="K1407">
        <v>-12.45</v>
      </c>
    </row>
    <row r="1408" spans="1:11">
      <c r="B1408" t="s">
        <v>3616</v>
      </c>
      <c r="C1408" t="s">
        <v>4115</v>
      </c>
      <c r="D1408" t="s">
        <v>2076</v>
      </c>
      <c r="E1408">
        <v>3</v>
      </c>
      <c r="F1408" t="s">
        <v>2016</v>
      </c>
      <c r="G1408">
        <v>31</v>
      </c>
      <c r="H1408" t="s">
        <v>3135</v>
      </c>
      <c r="I1408" s="13">
        <v>43504</v>
      </c>
      <c r="J1408">
        <v>2</v>
      </c>
      <c r="K1408">
        <v>0</v>
      </c>
    </row>
    <row r="1409" spans="2:11">
      <c r="B1409" t="s">
        <v>2077</v>
      </c>
      <c r="C1409" t="s">
        <v>3573</v>
      </c>
      <c r="D1409" t="s">
        <v>2227</v>
      </c>
      <c r="E1409">
        <v>3</v>
      </c>
      <c r="F1409" t="s">
        <v>2016</v>
      </c>
      <c r="G1409">
        <v>34</v>
      </c>
      <c r="H1409" t="s">
        <v>2017</v>
      </c>
      <c r="I1409" s="13">
        <v>43503</v>
      </c>
      <c r="J1409">
        <v>2</v>
      </c>
      <c r="K1409">
        <v>0</v>
      </c>
    </row>
    <row r="1410" spans="2:11">
      <c r="B1410" t="s">
        <v>2595</v>
      </c>
      <c r="C1410" t="s">
        <v>4039</v>
      </c>
      <c r="D1410" t="s">
        <v>2252</v>
      </c>
      <c r="E1410">
        <v>3</v>
      </c>
      <c r="F1410" t="s">
        <v>2016</v>
      </c>
      <c r="G1410">
        <v>32</v>
      </c>
      <c r="H1410" t="s">
        <v>2020</v>
      </c>
      <c r="I1410" s="13">
        <v>43501</v>
      </c>
      <c r="J1410">
        <v>2</v>
      </c>
      <c r="K1410">
        <v>0</v>
      </c>
    </row>
    <row r="1411" spans="2:11">
      <c r="B1411" t="s">
        <v>2051</v>
      </c>
      <c r="C1411" t="s">
        <v>3812</v>
      </c>
      <c r="D1411" t="s">
        <v>2026</v>
      </c>
      <c r="E1411">
        <v>5</v>
      </c>
      <c r="F1411" t="s">
        <v>2016</v>
      </c>
      <c r="G1411">
        <v>37</v>
      </c>
      <c r="H1411" t="s">
        <v>2017</v>
      </c>
      <c r="I1411" s="13">
        <v>43501</v>
      </c>
      <c r="J1411" t="s">
        <v>2030</v>
      </c>
      <c r="K1411" t="s">
        <v>2030</v>
      </c>
    </row>
    <row r="1412" spans="2:11">
      <c r="B1412" t="s">
        <v>2072</v>
      </c>
      <c r="C1412" t="s">
        <v>4003</v>
      </c>
      <c r="D1412" t="s">
        <v>2015</v>
      </c>
      <c r="E1412">
        <v>3</v>
      </c>
      <c r="F1412" t="s">
        <v>2016</v>
      </c>
      <c r="G1412" t="s">
        <v>2030</v>
      </c>
      <c r="H1412" t="s">
        <v>2017</v>
      </c>
      <c r="I1412" s="13">
        <v>43500</v>
      </c>
      <c r="J1412">
        <v>10</v>
      </c>
      <c r="K1412">
        <v>-11.84</v>
      </c>
    </row>
    <row r="1413" spans="2:11">
      <c r="B1413" t="s">
        <v>2094</v>
      </c>
      <c r="C1413" t="s">
        <v>2095</v>
      </c>
      <c r="D1413" t="s">
        <v>2076</v>
      </c>
      <c r="E1413">
        <v>3</v>
      </c>
      <c r="F1413" t="s">
        <v>2016</v>
      </c>
      <c r="G1413" t="s">
        <v>2030</v>
      </c>
      <c r="H1413" t="s">
        <v>2017</v>
      </c>
      <c r="I1413" s="13">
        <v>43500</v>
      </c>
      <c r="J1413" t="s">
        <v>2030</v>
      </c>
      <c r="K1413" t="s">
        <v>2030</v>
      </c>
    </row>
    <row r="1414" spans="2:11">
      <c r="B1414" t="s">
        <v>2086</v>
      </c>
      <c r="C1414" t="s">
        <v>4040</v>
      </c>
      <c r="D1414" t="s">
        <v>2026</v>
      </c>
      <c r="E1414">
        <v>5</v>
      </c>
      <c r="F1414" t="s">
        <v>2016</v>
      </c>
      <c r="G1414">
        <v>38</v>
      </c>
      <c r="H1414" t="s">
        <v>2017</v>
      </c>
      <c r="I1414" s="13">
        <v>43497</v>
      </c>
      <c r="J1414">
        <v>11</v>
      </c>
      <c r="K1414">
        <v>-12.45</v>
      </c>
    </row>
    <row r="1415" spans="2:11">
      <c r="B1415" t="s">
        <v>106</v>
      </c>
      <c r="C1415" t="s">
        <v>3806</v>
      </c>
      <c r="D1415" t="s">
        <v>2440</v>
      </c>
      <c r="E1415">
        <v>5</v>
      </c>
      <c r="F1415" t="s">
        <v>2016</v>
      </c>
      <c r="G1415">
        <v>37</v>
      </c>
      <c r="H1415" t="s">
        <v>2020</v>
      </c>
      <c r="I1415" s="13">
        <v>43496</v>
      </c>
      <c r="J1415" t="s">
        <v>2030</v>
      </c>
      <c r="K1415" t="s">
        <v>2030</v>
      </c>
    </row>
    <row r="1416" spans="2:11">
      <c r="B1416" t="s">
        <v>2067</v>
      </c>
      <c r="C1416" t="s">
        <v>3810</v>
      </c>
      <c r="D1416" t="s">
        <v>2252</v>
      </c>
      <c r="E1416">
        <v>3</v>
      </c>
      <c r="F1416" t="s">
        <v>2016</v>
      </c>
      <c r="G1416">
        <v>33</v>
      </c>
      <c r="H1416" t="s">
        <v>2020</v>
      </c>
      <c r="I1416" s="13">
        <v>43496</v>
      </c>
      <c r="J1416">
        <v>2</v>
      </c>
      <c r="K1416">
        <v>0</v>
      </c>
    </row>
    <row r="1417" spans="2:11">
      <c r="B1417" t="s">
        <v>2120</v>
      </c>
      <c r="C1417" t="s">
        <v>2890</v>
      </c>
      <c r="D1417" t="s">
        <v>2026</v>
      </c>
      <c r="E1417">
        <v>5</v>
      </c>
      <c r="F1417" t="s">
        <v>2016</v>
      </c>
      <c r="G1417">
        <v>43</v>
      </c>
      <c r="H1417" t="s">
        <v>2017</v>
      </c>
      <c r="I1417" s="13">
        <v>43496</v>
      </c>
      <c r="J1417">
        <v>11</v>
      </c>
      <c r="K1417">
        <v>-12.45</v>
      </c>
    </row>
    <row r="1418" spans="2:11">
      <c r="B1418" t="s">
        <v>2063</v>
      </c>
      <c r="C1418" t="s">
        <v>3572</v>
      </c>
      <c r="D1418" t="s">
        <v>2162</v>
      </c>
      <c r="E1418">
        <v>3</v>
      </c>
      <c r="F1418" t="s">
        <v>2016</v>
      </c>
      <c r="G1418">
        <v>31</v>
      </c>
      <c r="H1418" t="s">
        <v>2017</v>
      </c>
      <c r="I1418" s="13">
        <v>43496</v>
      </c>
      <c r="J1418" t="s">
        <v>2030</v>
      </c>
      <c r="K1418" t="s">
        <v>2030</v>
      </c>
    </row>
    <row r="1419" spans="2:11">
      <c r="B1419" t="s">
        <v>2027</v>
      </c>
      <c r="C1419" t="s">
        <v>3569</v>
      </c>
      <c r="D1419" t="s">
        <v>2041</v>
      </c>
      <c r="E1419">
        <v>1</v>
      </c>
      <c r="F1419" t="s">
        <v>2016</v>
      </c>
      <c r="G1419">
        <v>29</v>
      </c>
      <c r="H1419" t="s">
        <v>2017</v>
      </c>
      <c r="I1419" s="13">
        <v>43495</v>
      </c>
      <c r="J1419" t="s">
        <v>2030</v>
      </c>
      <c r="K1419" t="s">
        <v>2030</v>
      </c>
    </row>
    <row r="1420" spans="2:11">
      <c r="B1420" t="s">
        <v>2031</v>
      </c>
      <c r="C1420" t="s">
        <v>2885</v>
      </c>
      <c r="D1420" t="s">
        <v>2076</v>
      </c>
      <c r="E1420">
        <v>3</v>
      </c>
      <c r="F1420" t="s">
        <v>2016</v>
      </c>
      <c r="G1420">
        <v>31</v>
      </c>
      <c r="H1420" t="s">
        <v>2133</v>
      </c>
      <c r="I1420" s="13">
        <v>43495</v>
      </c>
      <c r="J1420">
        <v>2</v>
      </c>
      <c r="K1420">
        <v>0</v>
      </c>
    </row>
    <row r="1421" spans="2:11">
      <c r="B1421" t="s">
        <v>2033</v>
      </c>
      <c r="C1421" t="s">
        <v>3811</v>
      </c>
      <c r="D1421" t="s">
        <v>2035</v>
      </c>
      <c r="E1421">
        <v>5</v>
      </c>
      <c r="F1421" t="s">
        <v>2016</v>
      </c>
      <c r="G1421">
        <v>38</v>
      </c>
      <c r="H1421" t="s">
        <v>2036</v>
      </c>
      <c r="I1421" s="13">
        <v>43495</v>
      </c>
      <c r="J1421" t="s">
        <v>2030</v>
      </c>
      <c r="K1421" t="s">
        <v>2030</v>
      </c>
    </row>
    <row r="1422" spans="2:11">
      <c r="B1422" t="s">
        <v>2069</v>
      </c>
      <c r="C1422" t="s">
        <v>2886</v>
      </c>
      <c r="D1422" t="s">
        <v>2071</v>
      </c>
      <c r="E1422">
        <v>3</v>
      </c>
      <c r="F1422" t="s">
        <v>2016</v>
      </c>
      <c r="G1422" t="s">
        <v>2030</v>
      </c>
      <c r="H1422" t="s">
        <v>2017</v>
      </c>
      <c r="I1422" s="13">
        <v>43495</v>
      </c>
      <c r="J1422">
        <v>2</v>
      </c>
      <c r="K1422">
        <v>0</v>
      </c>
    </row>
    <row r="1423" spans="2:11">
      <c r="B1423" t="s">
        <v>2049</v>
      </c>
      <c r="C1423" t="s">
        <v>2893</v>
      </c>
      <c r="D1423" t="s">
        <v>2029</v>
      </c>
      <c r="E1423">
        <v>5</v>
      </c>
      <c r="F1423" t="s">
        <v>2016</v>
      </c>
      <c r="G1423">
        <v>35</v>
      </c>
      <c r="H1423" t="s">
        <v>2020</v>
      </c>
      <c r="I1423" s="13">
        <v>43495</v>
      </c>
      <c r="J1423">
        <v>5</v>
      </c>
      <c r="K1423">
        <v>-2.2799999999999998</v>
      </c>
    </row>
    <row r="1424" spans="2:11">
      <c r="B1424" t="s">
        <v>2057</v>
      </c>
      <c r="C1424" t="s">
        <v>3808</v>
      </c>
      <c r="D1424" t="s">
        <v>2044</v>
      </c>
      <c r="E1424">
        <v>3</v>
      </c>
      <c r="F1424" t="s">
        <v>2016</v>
      </c>
      <c r="G1424">
        <v>29</v>
      </c>
      <c r="H1424" t="s">
        <v>2017</v>
      </c>
      <c r="I1424" s="13">
        <v>43495</v>
      </c>
      <c r="J1424">
        <v>2</v>
      </c>
      <c r="K1424">
        <v>0</v>
      </c>
    </row>
    <row r="1425" spans="2:11">
      <c r="B1425" t="s">
        <v>2461</v>
      </c>
      <c r="C1425" t="s">
        <v>3813</v>
      </c>
      <c r="D1425" t="s">
        <v>2044</v>
      </c>
      <c r="E1425">
        <v>3</v>
      </c>
      <c r="F1425" t="s">
        <v>2016</v>
      </c>
      <c r="G1425">
        <v>28</v>
      </c>
      <c r="H1425" t="s">
        <v>2017</v>
      </c>
      <c r="I1425" s="13">
        <v>43495</v>
      </c>
      <c r="J1425">
        <v>1</v>
      </c>
      <c r="K1425">
        <v>4.1900000000000004</v>
      </c>
    </row>
    <row r="1426" spans="2:11">
      <c r="B1426" t="s">
        <v>3814</v>
      </c>
      <c r="C1426" t="s">
        <v>3815</v>
      </c>
      <c r="D1426" t="s">
        <v>2076</v>
      </c>
      <c r="E1426">
        <v>3</v>
      </c>
      <c r="F1426" t="s">
        <v>2016</v>
      </c>
      <c r="G1426" t="s">
        <v>2030</v>
      </c>
      <c r="H1426" t="s">
        <v>2017</v>
      </c>
      <c r="I1426" s="13">
        <v>43495</v>
      </c>
      <c r="J1426">
        <v>2</v>
      </c>
      <c r="K1426">
        <v>0</v>
      </c>
    </row>
    <row r="1427" spans="2:11">
      <c r="B1427" t="s">
        <v>2091</v>
      </c>
      <c r="C1427" t="s">
        <v>3391</v>
      </c>
      <c r="D1427" t="s">
        <v>2093</v>
      </c>
      <c r="E1427" t="s">
        <v>2030</v>
      </c>
      <c r="F1427" t="s">
        <v>2016</v>
      </c>
      <c r="G1427" t="s">
        <v>2030</v>
      </c>
      <c r="H1427" t="s">
        <v>2017</v>
      </c>
      <c r="I1427" s="13">
        <v>43490</v>
      </c>
      <c r="J1427" t="s">
        <v>2030</v>
      </c>
      <c r="K1427" t="s">
        <v>2030</v>
      </c>
    </row>
    <row r="1428" spans="2:11">
      <c r="B1428" t="s">
        <v>2813</v>
      </c>
      <c r="C1428" t="s">
        <v>3816</v>
      </c>
      <c r="D1428" t="s">
        <v>2026</v>
      </c>
      <c r="E1428">
        <v>5</v>
      </c>
      <c r="F1428" t="s">
        <v>2016</v>
      </c>
      <c r="G1428">
        <v>38</v>
      </c>
      <c r="H1428" t="s">
        <v>2017</v>
      </c>
      <c r="I1428" s="13">
        <v>43489</v>
      </c>
      <c r="J1428">
        <v>8</v>
      </c>
      <c r="K1428">
        <v>-7.19</v>
      </c>
    </row>
    <row r="1429" spans="2:11">
      <c r="B1429" t="s">
        <v>2024</v>
      </c>
      <c r="C1429" t="s">
        <v>3440</v>
      </c>
      <c r="D1429" t="s">
        <v>2026</v>
      </c>
      <c r="E1429">
        <v>5</v>
      </c>
      <c r="F1429" t="s">
        <v>2016</v>
      </c>
      <c r="G1429">
        <v>48</v>
      </c>
      <c r="H1429" t="s">
        <v>2017</v>
      </c>
      <c r="I1429" s="13">
        <v>43453</v>
      </c>
      <c r="J1429">
        <v>11</v>
      </c>
      <c r="K1429">
        <v>-12.45</v>
      </c>
    </row>
    <row r="1430" spans="2:11">
      <c r="B1430" t="s">
        <v>2021</v>
      </c>
      <c r="C1430" t="s">
        <v>3671</v>
      </c>
      <c r="D1430" t="s">
        <v>2296</v>
      </c>
      <c r="E1430">
        <v>3</v>
      </c>
      <c r="F1430" t="s">
        <v>2016</v>
      </c>
      <c r="G1430">
        <v>31</v>
      </c>
      <c r="H1430" t="s">
        <v>2020</v>
      </c>
      <c r="I1430" s="13">
        <v>43399</v>
      </c>
      <c r="J1430">
        <v>2</v>
      </c>
      <c r="K1430">
        <v>0</v>
      </c>
    </row>
    <row r="1431" spans="2:11">
      <c r="B1431" t="s">
        <v>2096</v>
      </c>
      <c r="C1431" t="s">
        <v>2097</v>
      </c>
      <c r="D1431" t="s">
        <v>2026</v>
      </c>
      <c r="E1431">
        <v>5</v>
      </c>
      <c r="F1431" t="s">
        <v>2085</v>
      </c>
      <c r="G1431" t="s">
        <v>2030</v>
      </c>
      <c r="H1431" t="s">
        <v>2017</v>
      </c>
      <c r="I1431" s="13">
        <v>43395</v>
      </c>
      <c r="J1431">
        <v>6</v>
      </c>
      <c r="K1431">
        <v>-5.15</v>
      </c>
    </row>
    <row r="1432" spans="2:11">
      <c r="B1432" t="s">
        <v>2411</v>
      </c>
      <c r="C1432" t="s">
        <v>3817</v>
      </c>
      <c r="D1432" t="s">
        <v>2044</v>
      </c>
      <c r="E1432">
        <v>3</v>
      </c>
      <c r="F1432" t="s">
        <v>2016</v>
      </c>
      <c r="G1432" t="s">
        <v>2030</v>
      </c>
      <c r="H1432" t="s">
        <v>2017</v>
      </c>
      <c r="I1432" s="13">
        <v>43220</v>
      </c>
      <c r="J1432">
        <v>2</v>
      </c>
      <c r="K1432">
        <v>0</v>
      </c>
    </row>
    <row r="1433" spans="2:11">
      <c r="B1433" t="s">
        <v>2111</v>
      </c>
      <c r="C1433" t="s">
        <v>2112</v>
      </c>
      <c r="D1433" t="s">
        <v>2026</v>
      </c>
      <c r="E1433">
        <v>5</v>
      </c>
      <c r="F1433" t="s">
        <v>2016</v>
      </c>
      <c r="G1433" t="s">
        <v>2030</v>
      </c>
      <c r="H1433" t="s">
        <v>2017</v>
      </c>
      <c r="I1433" s="13">
        <v>43216</v>
      </c>
      <c r="J1433">
        <v>11</v>
      </c>
      <c r="K1433">
        <v>-12.45</v>
      </c>
    </row>
    <row r="1434" spans="2:11">
      <c r="B1434" t="s">
        <v>2083</v>
      </c>
      <c r="C1434" t="s">
        <v>2084</v>
      </c>
      <c r="D1434" t="s">
        <v>2026</v>
      </c>
      <c r="E1434">
        <v>5</v>
      </c>
      <c r="F1434" t="s">
        <v>2016</v>
      </c>
      <c r="G1434" t="s">
        <v>2030</v>
      </c>
      <c r="H1434" t="s">
        <v>2017</v>
      </c>
      <c r="I1434" s="13">
        <v>43211</v>
      </c>
      <c r="J1434">
        <v>11</v>
      </c>
      <c r="K1434">
        <v>-12.45</v>
      </c>
    </row>
    <row r="1435" spans="2:11">
      <c r="B1435" t="s">
        <v>2107</v>
      </c>
      <c r="C1435" t="s">
        <v>2108</v>
      </c>
      <c r="D1435" t="s">
        <v>2026</v>
      </c>
      <c r="E1435">
        <v>5</v>
      </c>
      <c r="F1435" t="s">
        <v>2123</v>
      </c>
      <c r="G1435">
        <v>41.7</v>
      </c>
      <c r="H1435" t="s">
        <v>2017</v>
      </c>
      <c r="I1435" s="13">
        <v>42991</v>
      </c>
      <c r="J1435">
        <v>11</v>
      </c>
      <c r="K1435">
        <v>-12.45</v>
      </c>
    </row>
    <row r="1501" spans="1:11">
      <c r="A1501" t="s">
        <v>1028</v>
      </c>
      <c r="B1501" t="str">
        <f ca="1">_xll.BDS(OFFSET(INDIRECT(ADDRESS(ROW(), COLUMN())),0,-1),"BEST_ANALYST_RECS_BULK","cols=10;rows=40")</f>
        <v>BMO Capital Markets</v>
      </c>
      <c r="C1501" t="s">
        <v>2014</v>
      </c>
      <c r="D1501" t="s">
        <v>2029</v>
      </c>
      <c r="E1501">
        <v>5</v>
      </c>
      <c r="F1501" t="s">
        <v>2016</v>
      </c>
      <c r="G1501">
        <v>58</v>
      </c>
      <c r="H1501" t="s">
        <v>2017</v>
      </c>
      <c r="I1501" s="13">
        <v>43509</v>
      </c>
      <c r="J1501">
        <v>1</v>
      </c>
      <c r="K1501">
        <v>15.27</v>
      </c>
    </row>
    <row r="1502" spans="1:11">
      <c r="B1502" t="s">
        <v>2274</v>
      </c>
      <c r="C1502" t="s">
        <v>2307</v>
      </c>
      <c r="D1502" t="s">
        <v>2076</v>
      </c>
      <c r="E1502">
        <v>3</v>
      </c>
      <c r="F1502" t="s">
        <v>2016</v>
      </c>
      <c r="G1502" t="s">
        <v>2030</v>
      </c>
      <c r="H1502" t="s">
        <v>2017</v>
      </c>
      <c r="I1502" s="13">
        <v>43509</v>
      </c>
      <c r="J1502" t="s">
        <v>2030</v>
      </c>
      <c r="K1502" t="s">
        <v>2030</v>
      </c>
    </row>
    <row r="1503" spans="1:11">
      <c r="B1503" t="s">
        <v>2065</v>
      </c>
      <c r="C1503" t="s">
        <v>2066</v>
      </c>
      <c r="D1503" t="s">
        <v>2053</v>
      </c>
      <c r="E1503">
        <v>1</v>
      </c>
      <c r="F1503" t="s">
        <v>2016</v>
      </c>
      <c r="G1503" t="s">
        <v>2030</v>
      </c>
      <c r="H1503" t="s">
        <v>2017</v>
      </c>
      <c r="I1503" s="13">
        <v>43509</v>
      </c>
      <c r="J1503">
        <v>16</v>
      </c>
      <c r="K1503">
        <v>-15.27</v>
      </c>
    </row>
    <row r="1504" spans="1:11">
      <c r="B1504" t="s">
        <v>2081</v>
      </c>
      <c r="C1504" t="s">
        <v>4113</v>
      </c>
      <c r="D1504" t="s">
        <v>2044</v>
      </c>
      <c r="E1504">
        <v>3</v>
      </c>
      <c r="F1504" t="s">
        <v>2016</v>
      </c>
      <c r="G1504">
        <v>50</v>
      </c>
      <c r="H1504" t="s">
        <v>2017</v>
      </c>
      <c r="I1504" s="13">
        <v>43507</v>
      </c>
      <c r="J1504">
        <v>11</v>
      </c>
      <c r="K1504">
        <v>0</v>
      </c>
    </row>
    <row r="1505" spans="2:11">
      <c r="B1505" t="s">
        <v>2186</v>
      </c>
      <c r="C1505" t="s">
        <v>4114</v>
      </c>
      <c r="D1505" t="s">
        <v>2041</v>
      </c>
      <c r="E1505">
        <v>1</v>
      </c>
      <c r="F1505" t="s">
        <v>2016</v>
      </c>
      <c r="G1505">
        <v>38</v>
      </c>
      <c r="H1505" t="s">
        <v>2020</v>
      </c>
      <c r="I1505" s="13">
        <v>43507</v>
      </c>
      <c r="J1505">
        <v>7</v>
      </c>
      <c r="K1505">
        <v>4.9800000000000004</v>
      </c>
    </row>
    <row r="1506" spans="2:11">
      <c r="B1506" t="s">
        <v>2047</v>
      </c>
      <c r="C1506" t="s">
        <v>2048</v>
      </c>
      <c r="D1506" t="s">
        <v>2026</v>
      </c>
      <c r="E1506">
        <v>5</v>
      </c>
      <c r="F1506" t="s">
        <v>2016</v>
      </c>
      <c r="G1506">
        <v>56</v>
      </c>
      <c r="H1506" t="s">
        <v>2017</v>
      </c>
      <c r="I1506" s="13">
        <v>43506</v>
      </c>
      <c r="J1506">
        <v>1</v>
      </c>
      <c r="K1506">
        <v>15.27</v>
      </c>
    </row>
    <row r="1507" spans="2:11">
      <c r="B1507" t="s">
        <v>2077</v>
      </c>
      <c r="C1507" t="s">
        <v>2078</v>
      </c>
      <c r="D1507" t="s">
        <v>2227</v>
      </c>
      <c r="E1507">
        <v>3</v>
      </c>
      <c r="F1507" t="s">
        <v>2016</v>
      </c>
      <c r="G1507">
        <v>50</v>
      </c>
      <c r="H1507" t="s">
        <v>2020</v>
      </c>
      <c r="I1507" s="13">
        <v>43505</v>
      </c>
      <c r="J1507">
        <v>4</v>
      </c>
      <c r="K1507">
        <v>13.91</v>
      </c>
    </row>
    <row r="1508" spans="2:11">
      <c r="B1508" t="s">
        <v>2079</v>
      </c>
      <c r="C1508" t="s">
        <v>2080</v>
      </c>
      <c r="D1508" t="s">
        <v>2029</v>
      </c>
      <c r="E1508">
        <v>5</v>
      </c>
      <c r="F1508" t="s">
        <v>2016</v>
      </c>
      <c r="G1508">
        <v>55</v>
      </c>
      <c r="H1508" t="s">
        <v>2017</v>
      </c>
      <c r="I1508" s="13">
        <v>43504</v>
      </c>
      <c r="J1508" t="s">
        <v>2030</v>
      </c>
      <c r="K1508" t="s">
        <v>2030</v>
      </c>
    </row>
    <row r="1509" spans="2:11">
      <c r="B1509" t="s">
        <v>2049</v>
      </c>
      <c r="C1509" t="s">
        <v>2050</v>
      </c>
      <c r="D1509" t="s">
        <v>2015</v>
      </c>
      <c r="E1509">
        <v>3</v>
      </c>
      <c r="F1509" t="s">
        <v>2016</v>
      </c>
      <c r="G1509">
        <v>50</v>
      </c>
      <c r="H1509" t="s">
        <v>2017</v>
      </c>
      <c r="I1509" s="13">
        <v>43503</v>
      </c>
      <c r="J1509">
        <v>11</v>
      </c>
      <c r="K1509">
        <v>0</v>
      </c>
    </row>
    <row r="1510" spans="2:11">
      <c r="B1510" t="s">
        <v>2159</v>
      </c>
      <c r="C1510" t="s">
        <v>2349</v>
      </c>
      <c r="D1510" t="s">
        <v>2029</v>
      </c>
      <c r="E1510">
        <v>5</v>
      </c>
      <c r="F1510" t="s">
        <v>2016</v>
      </c>
      <c r="G1510">
        <v>60</v>
      </c>
      <c r="H1510" t="s">
        <v>2020</v>
      </c>
      <c r="I1510" s="13">
        <v>43501</v>
      </c>
      <c r="J1510">
        <v>1</v>
      </c>
      <c r="K1510">
        <v>15.27</v>
      </c>
    </row>
    <row r="1511" spans="2:11">
      <c r="B1511" t="s">
        <v>2039</v>
      </c>
      <c r="C1511" t="s">
        <v>3542</v>
      </c>
      <c r="D1511" t="s">
        <v>2076</v>
      </c>
      <c r="E1511">
        <v>3</v>
      </c>
      <c r="F1511" t="s">
        <v>2016</v>
      </c>
      <c r="G1511" t="s">
        <v>2030</v>
      </c>
      <c r="H1511" t="s">
        <v>2017</v>
      </c>
      <c r="I1511" s="13">
        <v>43500</v>
      </c>
      <c r="J1511">
        <v>9</v>
      </c>
      <c r="K1511">
        <v>4.3099999999999996</v>
      </c>
    </row>
    <row r="1512" spans="2:11">
      <c r="B1512" t="s">
        <v>2042</v>
      </c>
      <c r="C1512" t="s">
        <v>2043</v>
      </c>
      <c r="D1512" t="s">
        <v>2029</v>
      </c>
      <c r="E1512">
        <v>5</v>
      </c>
      <c r="F1512" t="s">
        <v>2016</v>
      </c>
      <c r="G1512">
        <v>58</v>
      </c>
      <c r="H1512" t="s">
        <v>2020</v>
      </c>
      <c r="I1512" s="13">
        <v>43500</v>
      </c>
      <c r="J1512">
        <v>1</v>
      </c>
      <c r="K1512">
        <v>15.27</v>
      </c>
    </row>
    <row r="1513" spans="2:11">
      <c r="B1513" t="s">
        <v>106</v>
      </c>
      <c r="C1513" t="s">
        <v>2018</v>
      </c>
      <c r="D1513" t="s">
        <v>2019</v>
      </c>
      <c r="E1513">
        <v>3</v>
      </c>
      <c r="F1513" t="s">
        <v>2016</v>
      </c>
      <c r="G1513">
        <v>55</v>
      </c>
      <c r="H1513" t="s">
        <v>2020</v>
      </c>
      <c r="I1513" s="13">
        <v>43497</v>
      </c>
      <c r="J1513">
        <v>11</v>
      </c>
      <c r="K1513">
        <v>0</v>
      </c>
    </row>
    <row r="1514" spans="2:11">
      <c r="B1514" t="s">
        <v>2051</v>
      </c>
      <c r="C1514" t="s">
        <v>2052</v>
      </c>
      <c r="D1514" t="s">
        <v>2026</v>
      </c>
      <c r="E1514">
        <v>5</v>
      </c>
      <c r="F1514" t="s">
        <v>2016</v>
      </c>
      <c r="G1514">
        <v>65</v>
      </c>
      <c r="H1514" t="s">
        <v>2017</v>
      </c>
      <c r="I1514" s="13">
        <v>43497</v>
      </c>
      <c r="J1514">
        <v>12</v>
      </c>
      <c r="K1514">
        <v>-0.22</v>
      </c>
    </row>
    <row r="1515" spans="2:11">
      <c r="B1515" t="s">
        <v>2061</v>
      </c>
      <c r="C1515" t="s">
        <v>2062</v>
      </c>
      <c r="D1515" t="s">
        <v>2026</v>
      </c>
      <c r="E1515">
        <v>5</v>
      </c>
      <c r="F1515" t="s">
        <v>2016</v>
      </c>
      <c r="G1515">
        <v>58</v>
      </c>
      <c r="H1515" t="s">
        <v>2020</v>
      </c>
      <c r="I1515" s="13">
        <v>43497</v>
      </c>
      <c r="J1515">
        <v>1</v>
      </c>
      <c r="K1515">
        <v>15.27</v>
      </c>
    </row>
    <row r="1516" spans="2:11">
      <c r="B1516" t="s">
        <v>2031</v>
      </c>
      <c r="C1516" t="s">
        <v>2032</v>
      </c>
      <c r="D1516" t="s">
        <v>2076</v>
      </c>
      <c r="E1516">
        <v>3</v>
      </c>
      <c r="F1516" t="s">
        <v>2016</v>
      </c>
      <c r="G1516">
        <v>53</v>
      </c>
      <c r="H1516" t="s">
        <v>2020</v>
      </c>
      <c r="I1516" s="13">
        <v>43496</v>
      </c>
      <c r="J1516">
        <v>11</v>
      </c>
      <c r="K1516">
        <v>0</v>
      </c>
    </row>
    <row r="1517" spans="2:11">
      <c r="B1517" t="s">
        <v>2074</v>
      </c>
      <c r="C1517" t="s">
        <v>2075</v>
      </c>
      <c r="D1517" t="s">
        <v>2076</v>
      </c>
      <c r="E1517">
        <v>3</v>
      </c>
      <c r="F1517" t="s">
        <v>2016</v>
      </c>
      <c r="G1517">
        <v>50</v>
      </c>
      <c r="H1517" t="s">
        <v>2020</v>
      </c>
      <c r="I1517" s="13">
        <v>43496</v>
      </c>
      <c r="J1517">
        <v>5</v>
      </c>
      <c r="K1517">
        <v>8.86</v>
      </c>
    </row>
    <row r="1518" spans="2:11">
      <c r="B1518" t="s">
        <v>2063</v>
      </c>
      <c r="C1518" t="s">
        <v>2064</v>
      </c>
      <c r="D1518" t="s">
        <v>2184</v>
      </c>
      <c r="E1518">
        <v>1</v>
      </c>
      <c r="F1518" t="s">
        <v>2016</v>
      </c>
      <c r="G1518">
        <v>40</v>
      </c>
      <c r="H1518" t="s">
        <v>2017</v>
      </c>
      <c r="I1518" s="13">
        <v>43496</v>
      </c>
      <c r="J1518">
        <v>14</v>
      </c>
      <c r="K1518">
        <v>-4</v>
      </c>
    </row>
    <row r="1519" spans="2:11">
      <c r="B1519" t="s">
        <v>2057</v>
      </c>
      <c r="C1519" t="s">
        <v>2058</v>
      </c>
      <c r="D1519" t="s">
        <v>2026</v>
      </c>
      <c r="E1519">
        <v>5</v>
      </c>
      <c r="F1519" t="s">
        <v>2016</v>
      </c>
      <c r="G1519">
        <v>70</v>
      </c>
      <c r="H1519" t="s">
        <v>2017</v>
      </c>
      <c r="I1519" s="13">
        <v>43495</v>
      </c>
      <c r="J1519">
        <v>10</v>
      </c>
      <c r="K1519">
        <v>1.25</v>
      </c>
    </row>
    <row r="1520" spans="2:11">
      <c r="B1520" t="s">
        <v>2094</v>
      </c>
      <c r="C1520" t="s">
        <v>2095</v>
      </c>
      <c r="D1520" t="s">
        <v>2076</v>
      </c>
      <c r="E1520">
        <v>3</v>
      </c>
      <c r="F1520" t="s">
        <v>2016</v>
      </c>
      <c r="G1520" t="s">
        <v>2030</v>
      </c>
      <c r="H1520" t="s">
        <v>2017</v>
      </c>
      <c r="I1520" s="13">
        <v>43494</v>
      </c>
      <c r="J1520" t="s">
        <v>2030</v>
      </c>
      <c r="K1520" t="s">
        <v>2030</v>
      </c>
    </row>
    <row r="1521" spans="2:11">
      <c r="B1521" t="s">
        <v>2100</v>
      </c>
      <c r="C1521" t="s">
        <v>2101</v>
      </c>
      <c r="D1521" t="s">
        <v>2076</v>
      </c>
      <c r="E1521">
        <v>3</v>
      </c>
      <c r="F1521" t="s">
        <v>2016</v>
      </c>
      <c r="G1521" t="s">
        <v>2030</v>
      </c>
      <c r="H1521" t="s">
        <v>2017</v>
      </c>
      <c r="I1521" s="13">
        <v>43494</v>
      </c>
      <c r="J1521" t="s">
        <v>2030</v>
      </c>
      <c r="K1521" t="s">
        <v>2030</v>
      </c>
    </row>
    <row r="1522" spans="2:11">
      <c r="B1522" t="s">
        <v>3616</v>
      </c>
      <c r="C1522" t="s">
        <v>4115</v>
      </c>
      <c r="D1522" t="s">
        <v>2076</v>
      </c>
      <c r="E1522">
        <v>3</v>
      </c>
      <c r="F1522" t="s">
        <v>2016</v>
      </c>
      <c r="G1522">
        <v>49</v>
      </c>
      <c r="H1522" t="s">
        <v>2020</v>
      </c>
      <c r="I1522" s="13">
        <v>43493</v>
      </c>
      <c r="J1522">
        <v>11</v>
      </c>
      <c r="K1522">
        <v>0</v>
      </c>
    </row>
    <row r="1523" spans="2:11">
      <c r="B1523" t="s">
        <v>2054</v>
      </c>
      <c r="C1523" t="s">
        <v>2055</v>
      </c>
      <c r="D1523" t="s">
        <v>2044</v>
      </c>
      <c r="E1523">
        <v>3</v>
      </c>
      <c r="F1523" t="s">
        <v>2016</v>
      </c>
      <c r="G1523">
        <v>50</v>
      </c>
      <c r="H1523" t="s">
        <v>2020</v>
      </c>
      <c r="I1523" s="13">
        <v>43493</v>
      </c>
      <c r="J1523">
        <v>9</v>
      </c>
      <c r="K1523">
        <v>4.3099999999999996</v>
      </c>
    </row>
    <row r="1524" spans="2:11">
      <c r="B1524" t="s">
        <v>2096</v>
      </c>
      <c r="C1524" t="s">
        <v>2097</v>
      </c>
      <c r="D1524" t="s">
        <v>2026</v>
      </c>
      <c r="E1524">
        <v>5</v>
      </c>
      <c r="F1524" t="s">
        <v>2016</v>
      </c>
      <c r="G1524" t="s">
        <v>2030</v>
      </c>
      <c r="H1524" t="s">
        <v>2017</v>
      </c>
      <c r="I1524" s="13">
        <v>43493</v>
      </c>
      <c r="J1524">
        <v>6</v>
      </c>
      <c r="K1524">
        <v>5.07</v>
      </c>
    </row>
    <row r="1525" spans="2:11">
      <c r="B1525" t="s">
        <v>2021</v>
      </c>
      <c r="C1525" t="s">
        <v>2022</v>
      </c>
      <c r="D1525" t="s">
        <v>2348</v>
      </c>
      <c r="E1525">
        <v>1</v>
      </c>
      <c r="F1525" t="s">
        <v>2016</v>
      </c>
      <c r="G1525">
        <v>40</v>
      </c>
      <c r="H1525" t="s">
        <v>2020</v>
      </c>
      <c r="I1525" s="13">
        <v>43490</v>
      </c>
      <c r="J1525">
        <v>15</v>
      </c>
      <c r="K1525">
        <v>-7.1</v>
      </c>
    </row>
    <row r="1526" spans="2:11">
      <c r="B1526" t="s">
        <v>2024</v>
      </c>
      <c r="C1526" t="s">
        <v>2025</v>
      </c>
      <c r="D1526" t="s">
        <v>2026</v>
      </c>
      <c r="E1526">
        <v>5</v>
      </c>
      <c r="F1526" t="s">
        <v>2016</v>
      </c>
      <c r="G1526">
        <v>65</v>
      </c>
      <c r="H1526" t="s">
        <v>2017</v>
      </c>
      <c r="I1526" s="13">
        <v>43490</v>
      </c>
      <c r="J1526">
        <v>1</v>
      </c>
      <c r="K1526">
        <v>15.27</v>
      </c>
    </row>
    <row r="1527" spans="2:11">
      <c r="B1527" t="s">
        <v>2033</v>
      </c>
      <c r="C1527" t="s">
        <v>2034</v>
      </c>
      <c r="D1527" t="s">
        <v>2035</v>
      </c>
      <c r="E1527">
        <v>5</v>
      </c>
      <c r="F1527" t="s">
        <v>2016</v>
      </c>
      <c r="G1527">
        <v>64</v>
      </c>
      <c r="H1527" t="s">
        <v>2036</v>
      </c>
      <c r="I1527" s="13">
        <v>43490</v>
      </c>
      <c r="J1527">
        <v>1</v>
      </c>
      <c r="K1527">
        <v>15.27</v>
      </c>
    </row>
    <row r="1528" spans="2:11">
      <c r="B1528" t="s">
        <v>2037</v>
      </c>
      <c r="C1528" t="s">
        <v>2038</v>
      </c>
      <c r="D1528" t="s">
        <v>2041</v>
      </c>
      <c r="E1528">
        <v>1</v>
      </c>
      <c r="F1528" t="s">
        <v>2016</v>
      </c>
      <c r="G1528">
        <v>40</v>
      </c>
      <c r="H1528" t="s">
        <v>2020</v>
      </c>
      <c r="I1528" s="13">
        <v>43490</v>
      </c>
      <c r="J1528">
        <v>16</v>
      </c>
      <c r="K1528">
        <v>-15.27</v>
      </c>
    </row>
    <row r="1529" spans="2:11">
      <c r="B1529" t="s">
        <v>2089</v>
      </c>
      <c r="C1529" t="s">
        <v>2090</v>
      </c>
      <c r="D1529" t="s">
        <v>2029</v>
      </c>
      <c r="E1529">
        <v>5</v>
      </c>
      <c r="F1529" t="s">
        <v>2016</v>
      </c>
      <c r="G1529">
        <v>55</v>
      </c>
      <c r="H1529" t="s">
        <v>2017</v>
      </c>
      <c r="I1529" s="13">
        <v>43490</v>
      </c>
      <c r="J1529">
        <v>13</v>
      </c>
      <c r="K1529">
        <v>-1.86</v>
      </c>
    </row>
    <row r="1530" spans="2:11">
      <c r="B1530" t="s">
        <v>2045</v>
      </c>
      <c r="C1530" t="s">
        <v>2046</v>
      </c>
      <c r="D1530" t="s">
        <v>2015</v>
      </c>
      <c r="E1530">
        <v>3</v>
      </c>
      <c r="F1530" t="s">
        <v>2016</v>
      </c>
      <c r="G1530" t="s">
        <v>2030</v>
      </c>
      <c r="H1530" t="s">
        <v>2017</v>
      </c>
      <c r="I1530" s="13">
        <v>43490</v>
      </c>
      <c r="J1530">
        <v>11</v>
      </c>
      <c r="K1530">
        <v>0</v>
      </c>
    </row>
    <row r="1531" spans="2:11">
      <c r="B1531" t="s">
        <v>2086</v>
      </c>
      <c r="C1531" t="s">
        <v>2087</v>
      </c>
      <c r="D1531" t="s">
        <v>2076</v>
      </c>
      <c r="E1531">
        <v>3</v>
      </c>
      <c r="F1531" t="s">
        <v>2016</v>
      </c>
      <c r="G1531">
        <v>48</v>
      </c>
      <c r="H1531" t="s">
        <v>2017</v>
      </c>
      <c r="I1531" s="13">
        <v>43490</v>
      </c>
      <c r="J1531">
        <v>2</v>
      </c>
      <c r="K1531">
        <v>15.21</v>
      </c>
    </row>
    <row r="1532" spans="2:11">
      <c r="B1532" t="s">
        <v>2358</v>
      </c>
      <c r="C1532" t="s">
        <v>4116</v>
      </c>
      <c r="D1532" t="s">
        <v>2026</v>
      </c>
      <c r="E1532">
        <v>5</v>
      </c>
      <c r="F1532" t="s">
        <v>2016</v>
      </c>
      <c r="G1532">
        <v>60</v>
      </c>
      <c r="H1532" t="s">
        <v>2020</v>
      </c>
      <c r="I1532" s="13">
        <v>43489</v>
      </c>
      <c r="J1532">
        <v>1</v>
      </c>
      <c r="K1532">
        <v>15.27</v>
      </c>
    </row>
    <row r="1533" spans="2:11">
      <c r="B1533" t="s">
        <v>2027</v>
      </c>
      <c r="C1533" t="s">
        <v>2028</v>
      </c>
      <c r="D1533" t="s">
        <v>2029</v>
      </c>
      <c r="E1533">
        <v>5</v>
      </c>
      <c r="F1533" t="s">
        <v>2016</v>
      </c>
      <c r="G1533">
        <v>58</v>
      </c>
      <c r="H1533" t="s">
        <v>2017</v>
      </c>
      <c r="I1533" s="13">
        <v>43489</v>
      </c>
      <c r="J1533">
        <v>1</v>
      </c>
      <c r="K1533">
        <v>15.27</v>
      </c>
    </row>
    <row r="1534" spans="2:11">
      <c r="B1534" t="s">
        <v>2069</v>
      </c>
      <c r="C1534" t="s">
        <v>2070</v>
      </c>
      <c r="D1534" t="s">
        <v>2071</v>
      </c>
      <c r="E1534">
        <v>3</v>
      </c>
      <c r="F1534" t="s">
        <v>2016</v>
      </c>
      <c r="G1534" t="s">
        <v>2030</v>
      </c>
      <c r="H1534" t="s">
        <v>2017</v>
      </c>
      <c r="I1534" s="13">
        <v>43489</v>
      </c>
      <c r="J1534" t="s">
        <v>2030</v>
      </c>
      <c r="K1534" t="s">
        <v>2030</v>
      </c>
    </row>
    <row r="1535" spans="2:11">
      <c r="B1535" t="s">
        <v>2072</v>
      </c>
      <c r="C1535" t="s">
        <v>2073</v>
      </c>
      <c r="D1535" t="s">
        <v>2041</v>
      </c>
      <c r="E1535">
        <v>1</v>
      </c>
      <c r="F1535" t="s">
        <v>2016</v>
      </c>
      <c r="G1535" t="s">
        <v>2030</v>
      </c>
      <c r="H1535" t="s">
        <v>2017</v>
      </c>
      <c r="I1535" s="13">
        <v>43489</v>
      </c>
      <c r="J1535">
        <v>18</v>
      </c>
      <c r="K1535">
        <v>-28.24</v>
      </c>
    </row>
    <row r="1536" spans="2:11">
      <c r="B1536" t="s">
        <v>2111</v>
      </c>
      <c r="C1536" t="s">
        <v>2112</v>
      </c>
      <c r="D1536" t="s">
        <v>2026</v>
      </c>
      <c r="E1536">
        <v>5</v>
      </c>
      <c r="F1536" t="s">
        <v>2016</v>
      </c>
      <c r="G1536" t="s">
        <v>2030</v>
      </c>
      <c r="H1536" t="s">
        <v>2017</v>
      </c>
      <c r="I1536" s="13">
        <v>43217</v>
      </c>
      <c r="J1536">
        <v>1</v>
      </c>
      <c r="K1536">
        <v>15.27</v>
      </c>
    </row>
    <row r="1537" spans="2:11">
      <c r="B1537" t="s">
        <v>2083</v>
      </c>
      <c r="C1537" t="s">
        <v>2084</v>
      </c>
      <c r="D1537" t="s">
        <v>2035</v>
      </c>
      <c r="E1537">
        <v>5</v>
      </c>
      <c r="F1537" t="s">
        <v>2016</v>
      </c>
      <c r="G1537" t="s">
        <v>2030</v>
      </c>
      <c r="H1537" t="s">
        <v>2017</v>
      </c>
      <c r="I1537" s="13">
        <v>43211</v>
      </c>
      <c r="J1537">
        <v>1</v>
      </c>
      <c r="K1537">
        <v>15.27</v>
      </c>
    </row>
    <row r="1538" spans="2:11">
      <c r="B1538" t="s">
        <v>2109</v>
      </c>
      <c r="C1538" t="s">
        <v>3174</v>
      </c>
      <c r="D1538" t="s">
        <v>2026</v>
      </c>
      <c r="E1538">
        <v>5</v>
      </c>
      <c r="F1538" t="s">
        <v>2016</v>
      </c>
      <c r="G1538" t="s">
        <v>2030</v>
      </c>
      <c r="H1538" t="s">
        <v>2017</v>
      </c>
      <c r="I1538" s="13">
        <v>42997</v>
      </c>
      <c r="J1538">
        <v>1</v>
      </c>
      <c r="K1538">
        <v>15.27</v>
      </c>
    </row>
    <row r="1539" spans="2:11">
      <c r="B1539" t="s">
        <v>2091</v>
      </c>
      <c r="C1539" t="s">
        <v>3508</v>
      </c>
      <c r="D1539" t="s">
        <v>2093</v>
      </c>
      <c r="E1539" t="s">
        <v>2030</v>
      </c>
      <c r="F1539" t="s">
        <v>2016</v>
      </c>
      <c r="G1539" t="s">
        <v>2030</v>
      </c>
      <c r="H1539" t="s">
        <v>2017</v>
      </c>
      <c r="I1539" s="13">
        <v>42804</v>
      </c>
      <c r="J1539" t="s">
        <v>2030</v>
      </c>
      <c r="K1539" t="s">
        <v>2030</v>
      </c>
    </row>
    <row r="1540" spans="2:11">
      <c r="B1540" t="s">
        <v>4117</v>
      </c>
      <c r="C1540" t="s">
        <v>4118</v>
      </c>
      <c r="D1540" t="s">
        <v>2044</v>
      </c>
      <c r="E1540">
        <v>3</v>
      </c>
      <c r="F1540" t="s">
        <v>2016</v>
      </c>
      <c r="G1540" t="s">
        <v>2030</v>
      </c>
      <c r="H1540" t="s">
        <v>2017</v>
      </c>
      <c r="I1540" s="13">
        <v>42480</v>
      </c>
      <c r="J1540">
        <v>11</v>
      </c>
      <c r="K1540">
        <v>0</v>
      </c>
    </row>
    <row r="1601" spans="1:11">
      <c r="A1601" t="s">
        <v>1029</v>
      </c>
      <c r="B1601" t="str">
        <f ca="1">_xll.BDS(OFFSET(INDIRECT(ADDRESS(ROW(), COLUMN())),0,-1),"BEST_ANALYST_RECS_BULK","cols=10;rows=34")</f>
        <v>Nomura Instinet</v>
      </c>
      <c r="C1601" t="s">
        <v>2890</v>
      </c>
      <c r="D1601" t="s">
        <v>2044</v>
      </c>
      <c r="E1601">
        <v>3</v>
      </c>
      <c r="F1601" t="s">
        <v>2016</v>
      </c>
      <c r="G1601">
        <v>50</v>
      </c>
      <c r="H1601" t="s">
        <v>2020</v>
      </c>
      <c r="I1601" s="13">
        <v>43511</v>
      </c>
      <c r="J1601">
        <v>5</v>
      </c>
      <c r="K1601">
        <v>6.31</v>
      </c>
    </row>
    <row r="1602" spans="1:11">
      <c r="B1602" t="s">
        <v>106</v>
      </c>
      <c r="C1602" t="s">
        <v>3635</v>
      </c>
      <c r="D1602" t="s">
        <v>2019</v>
      </c>
      <c r="E1602">
        <v>3</v>
      </c>
      <c r="F1602" t="s">
        <v>2016</v>
      </c>
      <c r="G1602">
        <v>49</v>
      </c>
      <c r="H1602" t="s">
        <v>2020</v>
      </c>
      <c r="I1602" s="13">
        <v>43510</v>
      </c>
      <c r="J1602">
        <v>4</v>
      </c>
      <c r="K1602">
        <v>11.28</v>
      </c>
    </row>
    <row r="1603" spans="1:11">
      <c r="B1603" t="s">
        <v>2021</v>
      </c>
      <c r="C1603" t="s">
        <v>2190</v>
      </c>
      <c r="D1603" t="s">
        <v>2166</v>
      </c>
      <c r="E1603">
        <v>5</v>
      </c>
      <c r="F1603" t="s">
        <v>2016</v>
      </c>
      <c r="G1603">
        <v>58</v>
      </c>
      <c r="H1603" t="s">
        <v>2020</v>
      </c>
      <c r="I1603" s="13">
        <v>43510</v>
      </c>
      <c r="J1603">
        <v>1</v>
      </c>
      <c r="K1603">
        <v>15.61</v>
      </c>
    </row>
    <row r="1604" spans="1:11">
      <c r="B1604" t="s">
        <v>2027</v>
      </c>
      <c r="C1604" t="s">
        <v>4223</v>
      </c>
      <c r="D1604" t="s">
        <v>2044</v>
      </c>
      <c r="E1604">
        <v>3</v>
      </c>
      <c r="F1604" t="s">
        <v>2016</v>
      </c>
      <c r="G1604">
        <v>47</v>
      </c>
      <c r="H1604" t="s">
        <v>2017</v>
      </c>
      <c r="I1604" s="13">
        <v>43510</v>
      </c>
      <c r="J1604">
        <v>6</v>
      </c>
      <c r="K1604">
        <v>0</v>
      </c>
    </row>
    <row r="1605" spans="1:11">
      <c r="B1605" t="s">
        <v>2033</v>
      </c>
      <c r="C1605" t="s">
        <v>2192</v>
      </c>
      <c r="D1605" t="s">
        <v>2035</v>
      </c>
      <c r="E1605">
        <v>5</v>
      </c>
      <c r="F1605" t="s">
        <v>2016</v>
      </c>
      <c r="G1605">
        <v>60</v>
      </c>
      <c r="H1605" t="s">
        <v>2036</v>
      </c>
      <c r="I1605" s="13">
        <v>43510</v>
      </c>
      <c r="J1605">
        <v>2</v>
      </c>
      <c r="K1605">
        <v>13.76</v>
      </c>
    </row>
    <row r="1606" spans="1:11">
      <c r="B1606" t="s">
        <v>2039</v>
      </c>
      <c r="C1606" t="s">
        <v>2193</v>
      </c>
      <c r="D1606" t="s">
        <v>2076</v>
      </c>
      <c r="E1606">
        <v>3</v>
      </c>
      <c r="F1606" t="s">
        <v>2016</v>
      </c>
      <c r="G1606" t="s">
        <v>2030</v>
      </c>
      <c r="H1606" t="s">
        <v>2017</v>
      </c>
      <c r="I1606" s="13">
        <v>43510</v>
      </c>
      <c r="J1606">
        <v>6</v>
      </c>
      <c r="K1606">
        <v>0</v>
      </c>
    </row>
    <row r="1607" spans="1:11">
      <c r="B1607" t="s">
        <v>2159</v>
      </c>
      <c r="C1607" t="s">
        <v>3465</v>
      </c>
      <c r="D1607" t="s">
        <v>2029</v>
      </c>
      <c r="E1607">
        <v>5</v>
      </c>
      <c r="F1607" t="s">
        <v>2016</v>
      </c>
      <c r="G1607">
        <v>53</v>
      </c>
      <c r="H1607" t="s">
        <v>2020</v>
      </c>
      <c r="I1607" s="13">
        <v>43510</v>
      </c>
      <c r="J1607" t="s">
        <v>2030</v>
      </c>
      <c r="K1607" t="s">
        <v>2030</v>
      </c>
    </row>
    <row r="1608" spans="1:11">
      <c r="B1608" t="s">
        <v>2232</v>
      </c>
      <c r="C1608" t="s">
        <v>3112</v>
      </c>
      <c r="D1608" t="s">
        <v>2029</v>
      </c>
      <c r="E1608">
        <v>5</v>
      </c>
      <c r="F1608" t="s">
        <v>2016</v>
      </c>
      <c r="G1608" t="s">
        <v>2030</v>
      </c>
      <c r="H1608" t="s">
        <v>2017</v>
      </c>
      <c r="I1608" s="13">
        <v>43510</v>
      </c>
      <c r="J1608">
        <v>1</v>
      </c>
      <c r="K1608">
        <v>15.61</v>
      </c>
    </row>
    <row r="1609" spans="1:11">
      <c r="B1609" t="s">
        <v>2069</v>
      </c>
      <c r="C1609" t="s">
        <v>2840</v>
      </c>
      <c r="D1609" t="s">
        <v>2035</v>
      </c>
      <c r="E1609">
        <v>5</v>
      </c>
      <c r="F1609" t="s">
        <v>2016</v>
      </c>
      <c r="G1609">
        <v>55</v>
      </c>
      <c r="H1609" t="s">
        <v>2020</v>
      </c>
      <c r="I1609" s="13">
        <v>43510</v>
      </c>
      <c r="J1609">
        <v>1</v>
      </c>
      <c r="K1609">
        <v>15.61</v>
      </c>
    </row>
    <row r="1610" spans="1:11">
      <c r="B1610" t="s">
        <v>2042</v>
      </c>
      <c r="C1610" t="s">
        <v>2043</v>
      </c>
      <c r="D1610" t="s">
        <v>2029</v>
      </c>
      <c r="E1610">
        <v>5</v>
      </c>
      <c r="F1610" t="s">
        <v>2016</v>
      </c>
      <c r="G1610">
        <v>54</v>
      </c>
      <c r="H1610" t="s">
        <v>2020</v>
      </c>
      <c r="I1610" s="13">
        <v>43510</v>
      </c>
      <c r="J1610">
        <v>3</v>
      </c>
      <c r="K1610">
        <v>12.77</v>
      </c>
    </row>
    <row r="1611" spans="1:11">
      <c r="B1611" t="s">
        <v>3616</v>
      </c>
      <c r="C1611" t="s">
        <v>4115</v>
      </c>
      <c r="D1611" t="s">
        <v>2053</v>
      </c>
      <c r="E1611">
        <v>1</v>
      </c>
      <c r="F1611" t="s">
        <v>2016</v>
      </c>
      <c r="G1611">
        <v>41</v>
      </c>
      <c r="H1611" t="s">
        <v>2020</v>
      </c>
      <c r="I1611" s="13">
        <v>43510</v>
      </c>
      <c r="J1611">
        <v>7</v>
      </c>
      <c r="K1611">
        <v>-15.61</v>
      </c>
    </row>
    <row r="1612" spans="1:11">
      <c r="B1612" t="s">
        <v>2049</v>
      </c>
      <c r="C1612" t="s">
        <v>3278</v>
      </c>
      <c r="D1612" t="s">
        <v>2029</v>
      </c>
      <c r="E1612">
        <v>5</v>
      </c>
      <c r="F1612" t="s">
        <v>2016</v>
      </c>
      <c r="G1612">
        <v>62</v>
      </c>
      <c r="H1612" t="s">
        <v>2020</v>
      </c>
      <c r="I1612" s="13">
        <v>43510</v>
      </c>
      <c r="J1612">
        <v>1</v>
      </c>
      <c r="K1612">
        <v>15.61</v>
      </c>
    </row>
    <row r="1613" spans="1:11">
      <c r="B1613" t="s">
        <v>2236</v>
      </c>
      <c r="C1613" t="s">
        <v>3467</v>
      </c>
      <c r="D1613" t="s">
        <v>2015</v>
      </c>
      <c r="E1613">
        <v>3</v>
      </c>
      <c r="F1613" t="s">
        <v>2016</v>
      </c>
      <c r="G1613" t="s">
        <v>2030</v>
      </c>
      <c r="H1613" t="s">
        <v>2017</v>
      </c>
      <c r="I1613" s="13">
        <v>43510</v>
      </c>
      <c r="J1613">
        <v>6</v>
      </c>
      <c r="K1613">
        <v>0</v>
      </c>
    </row>
    <row r="1614" spans="1:11">
      <c r="B1614" t="s">
        <v>2086</v>
      </c>
      <c r="C1614" t="s">
        <v>2087</v>
      </c>
      <c r="D1614" t="s">
        <v>2076</v>
      </c>
      <c r="E1614">
        <v>3</v>
      </c>
      <c r="F1614" t="s">
        <v>2016</v>
      </c>
      <c r="G1614">
        <v>50</v>
      </c>
      <c r="H1614" t="s">
        <v>2017</v>
      </c>
      <c r="I1614" s="13">
        <v>43510</v>
      </c>
      <c r="J1614">
        <v>6</v>
      </c>
      <c r="K1614">
        <v>0</v>
      </c>
    </row>
    <row r="1615" spans="1:11">
      <c r="B1615" t="s">
        <v>2057</v>
      </c>
      <c r="C1615" t="s">
        <v>2058</v>
      </c>
      <c r="D1615" t="s">
        <v>2044</v>
      </c>
      <c r="E1615">
        <v>3</v>
      </c>
      <c r="F1615" t="s">
        <v>2016</v>
      </c>
      <c r="G1615">
        <v>50</v>
      </c>
      <c r="H1615" t="s">
        <v>2017</v>
      </c>
      <c r="I1615" s="13">
        <v>43510</v>
      </c>
      <c r="J1615">
        <v>6</v>
      </c>
      <c r="K1615">
        <v>0</v>
      </c>
    </row>
    <row r="1616" spans="1:11">
      <c r="B1616" t="s">
        <v>2061</v>
      </c>
      <c r="C1616" t="s">
        <v>2194</v>
      </c>
      <c r="D1616" t="s">
        <v>2044</v>
      </c>
      <c r="E1616">
        <v>3</v>
      </c>
      <c r="F1616" t="s">
        <v>2016</v>
      </c>
      <c r="G1616">
        <v>54</v>
      </c>
      <c r="H1616" t="s">
        <v>2020</v>
      </c>
      <c r="I1616" s="13">
        <v>43510</v>
      </c>
      <c r="J1616">
        <v>6</v>
      </c>
      <c r="K1616">
        <v>0</v>
      </c>
    </row>
    <row r="1617" spans="2:11">
      <c r="B1617" t="s">
        <v>2098</v>
      </c>
      <c r="C1617" t="s">
        <v>2099</v>
      </c>
      <c r="D1617" t="s">
        <v>2029</v>
      </c>
      <c r="E1617">
        <v>5</v>
      </c>
      <c r="F1617" t="s">
        <v>2016</v>
      </c>
      <c r="G1617">
        <v>60</v>
      </c>
      <c r="H1617" t="s">
        <v>2020</v>
      </c>
      <c r="I1617" s="13">
        <v>43510</v>
      </c>
      <c r="J1617">
        <v>1</v>
      </c>
      <c r="K1617">
        <v>15.61</v>
      </c>
    </row>
    <row r="1618" spans="2:11">
      <c r="B1618" t="s">
        <v>2267</v>
      </c>
      <c r="C1618" t="s">
        <v>2560</v>
      </c>
      <c r="D1618" t="s">
        <v>2029</v>
      </c>
      <c r="E1618">
        <v>5</v>
      </c>
      <c r="F1618" t="s">
        <v>2016</v>
      </c>
      <c r="G1618">
        <v>56</v>
      </c>
      <c r="H1618" t="s">
        <v>2020</v>
      </c>
      <c r="I1618" s="13">
        <v>43510</v>
      </c>
      <c r="J1618" t="s">
        <v>2030</v>
      </c>
      <c r="K1618" t="s">
        <v>2030</v>
      </c>
    </row>
    <row r="1619" spans="2:11">
      <c r="B1619" t="s">
        <v>2618</v>
      </c>
      <c r="C1619" t="s">
        <v>3276</v>
      </c>
      <c r="D1619" t="s">
        <v>2053</v>
      </c>
      <c r="E1619">
        <v>1</v>
      </c>
      <c r="F1619" t="s">
        <v>2016</v>
      </c>
      <c r="G1619">
        <v>39.5</v>
      </c>
      <c r="H1619" t="s">
        <v>2017</v>
      </c>
      <c r="I1619" s="13">
        <v>43510</v>
      </c>
      <c r="J1619" t="s">
        <v>2030</v>
      </c>
      <c r="K1619" t="s">
        <v>2030</v>
      </c>
    </row>
    <row r="1620" spans="2:11">
      <c r="B1620" t="s">
        <v>2174</v>
      </c>
      <c r="C1620" t="s">
        <v>3277</v>
      </c>
      <c r="D1620" t="s">
        <v>2015</v>
      </c>
      <c r="E1620">
        <v>3</v>
      </c>
      <c r="F1620" t="s">
        <v>2016</v>
      </c>
      <c r="G1620">
        <v>51</v>
      </c>
      <c r="H1620" t="s">
        <v>2017</v>
      </c>
      <c r="I1620" s="13">
        <v>43509</v>
      </c>
      <c r="J1620">
        <v>6</v>
      </c>
      <c r="K1620">
        <v>0</v>
      </c>
    </row>
    <row r="1621" spans="2:11">
      <c r="B1621" t="s">
        <v>2067</v>
      </c>
      <c r="C1621" t="s">
        <v>2068</v>
      </c>
      <c r="D1621" t="s">
        <v>2029</v>
      </c>
      <c r="E1621">
        <v>5</v>
      </c>
      <c r="F1621" t="s">
        <v>2016</v>
      </c>
      <c r="G1621">
        <v>58</v>
      </c>
      <c r="H1621" t="s">
        <v>2020</v>
      </c>
      <c r="I1621" s="13">
        <v>43509</v>
      </c>
      <c r="J1621">
        <v>1</v>
      </c>
      <c r="K1621">
        <v>15.61</v>
      </c>
    </row>
    <row r="1622" spans="2:11">
      <c r="B1622" t="s">
        <v>2024</v>
      </c>
      <c r="C1622" t="s">
        <v>2025</v>
      </c>
      <c r="D1622" t="s">
        <v>2026</v>
      </c>
      <c r="E1622">
        <v>5</v>
      </c>
      <c r="F1622" t="s">
        <v>2016</v>
      </c>
      <c r="G1622">
        <v>65</v>
      </c>
      <c r="H1622" t="s">
        <v>2017</v>
      </c>
      <c r="I1622" s="13">
        <v>43509</v>
      </c>
      <c r="J1622">
        <v>1</v>
      </c>
      <c r="K1622">
        <v>15.61</v>
      </c>
    </row>
    <row r="1623" spans="2:11">
      <c r="B1623" t="s">
        <v>2274</v>
      </c>
      <c r="C1623" t="s">
        <v>4037</v>
      </c>
      <c r="D1623" t="s">
        <v>2076</v>
      </c>
      <c r="E1623">
        <v>3</v>
      </c>
      <c r="F1623" t="s">
        <v>2016</v>
      </c>
      <c r="G1623" t="s">
        <v>2030</v>
      </c>
      <c r="H1623" t="s">
        <v>2017</v>
      </c>
      <c r="I1623" s="13">
        <v>43509</v>
      </c>
      <c r="J1623">
        <v>6</v>
      </c>
      <c r="K1623">
        <v>0</v>
      </c>
    </row>
    <row r="1624" spans="2:11">
      <c r="B1624" t="s">
        <v>2037</v>
      </c>
      <c r="C1624" t="s">
        <v>2201</v>
      </c>
      <c r="D1624" t="s">
        <v>2026</v>
      </c>
      <c r="E1624">
        <v>5</v>
      </c>
      <c r="F1624" t="s">
        <v>2016</v>
      </c>
      <c r="G1624">
        <v>55</v>
      </c>
      <c r="H1624" t="s">
        <v>2020</v>
      </c>
      <c r="I1624" s="13">
        <v>43509</v>
      </c>
      <c r="J1624">
        <v>1</v>
      </c>
      <c r="K1624">
        <v>15.61</v>
      </c>
    </row>
    <row r="1625" spans="2:11">
      <c r="B1625" t="s">
        <v>2072</v>
      </c>
      <c r="C1625" t="s">
        <v>2188</v>
      </c>
      <c r="D1625" t="s">
        <v>2029</v>
      </c>
      <c r="E1625">
        <v>5</v>
      </c>
      <c r="F1625" t="s">
        <v>2016</v>
      </c>
      <c r="G1625">
        <v>52</v>
      </c>
      <c r="H1625" t="s">
        <v>2020</v>
      </c>
      <c r="I1625" s="13">
        <v>43509</v>
      </c>
      <c r="J1625">
        <v>1</v>
      </c>
      <c r="K1625">
        <v>15.61</v>
      </c>
    </row>
    <row r="1626" spans="2:11">
      <c r="B1626" t="s">
        <v>2045</v>
      </c>
      <c r="C1626" t="s">
        <v>3116</v>
      </c>
      <c r="D1626" t="s">
        <v>2029</v>
      </c>
      <c r="E1626">
        <v>5</v>
      </c>
      <c r="F1626" t="s">
        <v>2016</v>
      </c>
      <c r="G1626">
        <v>52</v>
      </c>
      <c r="H1626" t="s">
        <v>2020</v>
      </c>
      <c r="I1626" s="13">
        <v>43509</v>
      </c>
      <c r="J1626">
        <v>1</v>
      </c>
      <c r="K1626">
        <v>15.61</v>
      </c>
    </row>
    <row r="1627" spans="2:11">
      <c r="B1627" t="s">
        <v>2079</v>
      </c>
      <c r="C1627" t="s">
        <v>2080</v>
      </c>
      <c r="D1627" t="s">
        <v>2029</v>
      </c>
      <c r="E1627">
        <v>5</v>
      </c>
      <c r="F1627" t="s">
        <v>2016</v>
      </c>
      <c r="G1627">
        <v>57</v>
      </c>
      <c r="H1627" t="s">
        <v>2017</v>
      </c>
      <c r="I1627" s="13">
        <v>43509</v>
      </c>
      <c r="J1627">
        <v>1</v>
      </c>
      <c r="K1627">
        <v>15.61</v>
      </c>
    </row>
    <row r="1628" spans="2:11">
      <c r="B1628" t="s">
        <v>2051</v>
      </c>
      <c r="C1628" t="s">
        <v>3469</v>
      </c>
      <c r="D1628" t="s">
        <v>2076</v>
      </c>
      <c r="E1628">
        <v>3</v>
      </c>
      <c r="F1628" t="s">
        <v>2016</v>
      </c>
      <c r="G1628">
        <v>49</v>
      </c>
      <c r="H1628" t="s">
        <v>2017</v>
      </c>
      <c r="I1628" s="13">
        <v>43509</v>
      </c>
      <c r="J1628" t="s">
        <v>2030</v>
      </c>
      <c r="K1628" t="s">
        <v>2030</v>
      </c>
    </row>
    <row r="1629" spans="2:11">
      <c r="B1629" t="s">
        <v>2198</v>
      </c>
      <c r="C1629" t="s">
        <v>2895</v>
      </c>
      <c r="D1629" t="s">
        <v>2035</v>
      </c>
      <c r="E1629">
        <v>5</v>
      </c>
      <c r="F1629" t="s">
        <v>2016</v>
      </c>
      <c r="G1629">
        <v>52</v>
      </c>
      <c r="H1629" t="s">
        <v>2020</v>
      </c>
      <c r="I1629" s="13">
        <v>43509</v>
      </c>
      <c r="J1629">
        <v>1</v>
      </c>
      <c r="K1629">
        <v>15.61</v>
      </c>
    </row>
    <row r="1630" spans="2:11">
      <c r="B1630" t="s">
        <v>2094</v>
      </c>
      <c r="C1630" t="s">
        <v>2095</v>
      </c>
      <c r="D1630" t="s">
        <v>2076</v>
      </c>
      <c r="E1630">
        <v>3</v>
      </c>
      <c r="F1630" t="s">
        <v>2016</v>
      </c>
      <c r="G1630" t="s">
        <v>2030</v>
      </c>
      <c r="H1630" t="s">
        <v>2017</v>
      </c>
      <c r="I1630" s="13">
        <v>43486</v>
      </c>
      <c r="J1630" t="s">
        <v>2030</v>
      </c>
      <c r="K1630" t="s">
        <v>2030</v>
      </c>
    </row>
    <row r="1631" spans="2:11">
      <c r="B1631" t="s">
        <v>2096</v>
      </c>
      <c r="C1631" t="s">
        <v>2097</v>
      </c>
      <c r="D1631" t="s">
        <v>2026</v>
      </c>
      <c r="E1631">
        <v>5</v>
      </c>
      <c r="F1631" t="s">
        <v>2016</v>
      </c>
      <c r="G1631" t="s">
        <v>2030</v>
      </c>
      <c r="H1631" t="s">
        <v>2017</v>
      </c>
      <c r="I1631" s="13">
        <v>43448</v>
      </c>
      <c r="J1631">
        <v>1</v>
      </c>
      <c r="K1631">
        <v>15.61</v>
      </c>
    </row>
    <row r="1632" spans="2:11">
      <c r="B1632" t="s">
        <v>2083</v>
      </c>
      <c r="C1632" t="s">
        <v>2084</v>
      </c>
      <c r="D1632" t="s">
        <v>2035</v>
      </c>
      <c r="E1632">
        <v>5</v>
      </c>
      <c r="F1632" t="s">
        <v>2016</v>
      </c>
      <c r="G1632" t="s">
        <v>2030</v>
      </c>
      <c r="H1632" t="s">
        <v>2017</v>
      </c>
      <c r="I1632" s="13">
        <v>43181</v>
      </c>
      <c r="J1632">
        <v>1</v>
      </c>
      <c r="K1632">
        <v>15.61</v>
      </c>
    </row>
    <row r="1633" spans="2:11">
      <c r="B1633" t="s">
        <v>2411</v>
      </c>
      <c r="C1633" t="s">
        <v>3118</v>
      </c>
      <c r="D1633" t="s">
        <v>2104</v>
      </c>
      <c r="E1633" t="s">
        <v>2030</v>
      </c>
      <c r="F1633" t="s">
        <v>2016</v>
      </c>
      <c r="G1633" t="s">
        <v>2030</v>
      </c>
      <c r="H1633" t="s">
        <v>2017</v>
      </c>
      <c r="I1633" s="13">
        <v>43177</v>
      </c>
      <c r="J1633" t="s">
        <v>2030</v>
      </c>
      <c r="K1633" t="s">
        <v>2030</v>
      </c>
    </row>
    <row r="1634" spans="2:11">
      <c r="B1634" t="s">
        <v>2111</v>
      </c>
      <c r="C1634" t="s">
        <v>4325</v>
      </c>
      <c r="D1634" t="s">
        <v>2026</v>
      </c>
      <c r="E1634">
        <v>5</v>
      </c>
      <c r="F1634" t="s">
        <v>2016</v>
      </c>
      <c r="G1634" t="s">
        <v>2030</v>
      </c>
      <c r="H1634" t="s">
        <v>2017</v>
      </c>
      <c r="I1634" s="13">
        <v>43055</v>
      </c>
      <c r="J1634">
        <v>1</v>
      </c>
      <c r="K1634">
        <v>15.61</v>
      </c>
    </row>
    <row r="1701" spans="1:11">
      <c r="A1701" t="s">
        <v>1030</v>
      </c>
      <c r="B1701" t="str">
        <f ca="1">_xll.BDS(OFFSET(INDIRECT(ADDRESS(ROW(), COLUMN())),0,-1),"BEST_ANALYST_RECS_BULK","cols=10;rows=25")</f>
        <v>BMO Capital Markets</v>
      </c>
      <c r="C1701" t="s">
        <v>4330</v>
      </c>
      <c r="D1701" t="s">
        <v>2015</v>
      </c>
      <c r="E1701">
        <v>3</v>
      </c>
      <c r="F1701" t="s">
        <v>2016</v>
      </c>
      <c r="G1701">
        <v>13</v>
      </c>
      <c r="H1701" t="s">
        <v>2017</v>
      </c>
      <c r="I1701" s="13">
        <v>43511</v>
      </c>
      <c r="J1701">
        <v>10</v>
      </c>
      <c r="K1701">
        <v>-7.85</v>
      </c>
    </row>
    <row r="1702" spans="1:11">
      <c r="B1702" t="s">
        <v>2042</v>
      </c>
      <c r="C1702" t="s">
        <v>4331</v>
      </c>
      <c r="D1702" t="s">
        <v>2044</v>
      </c>
      <c r="E1702">
        <v>3</v>
      </c>
      <c r="F1702" t="s">
        <v>2016</v>
      </c>
      <c r="G1702">
        <v>12.1</v>
      </c>
      <c r="H1702" t="s">
        <v>2020</v>
      </c>
      <c r="I1702" s="13">
        <v>43511</v>
      </c>
      <c r="J1702">
        <v>6</v>
      </c>
      <c r="K1702">
        <v>-3.94</v>
      </c>
    </row>
    <row r="1703" spans="1:11">
      <c r="B1703" t="s">
        <v>106</v>
      </c>
      <c r="C1703" t="s">
        <v>4332</v>
      </c>
      <c r="D1703" t="s">
        <v>3510</v>
      </c>
      <c r="E1703">
        <v>3</v>
      </c>
      <c r="F1703" t="s">
        <v>2016</v>
      </c>
      <c r="G1703" t="s">
        <v>2030</v>
      </c>
      <c r="H1703" t="s">
        <v>2017</v>
      </c>
      <c r="I1703" s="13">
        <v>43509</v>
      </c>
      <c r="J1703">
        <v>15</v>
      </c>
      <c r="K1703">
        <v>-18.03</v>
      </c>
    </row>
    <row r="1704" spans="1:11">
      <c r="B1704" t="s">
        <v>3841</v>
      </c>
      <c r="C1704" t="s">
        <v>4333</v>
      </c>
      <c r="D1704" t="s">
        <v>2029</v>
      </c>
      <c r="E1704">
        <v>5</v>
      </c>
      <c r="F1704" t="s">
        <v>2016</v>
      </c>
      <c r="G1704">
        <v>16</v>
      </c>
      <c r="H1704" t="s">
        <v>2017</v>
      </c>
      <c r="I1704" s="13">
        <v>43509</v>
      </c>
      <c r="J1704">
        <v>7</v>
      </c>
      <c r="K1704">
        <v>-6.94</v>
      </c>
    </row>
    <row r="1705" spans="1:11">
      <c r="B1705" t="s">
        <v>3352</v>
      </c>
      <c r="C1705" t="s">
        <v>3353</v>
      </c>
      <c r="D1705" t="s">
        <v>2044</v>
      </c>
      <c r="E1705">
        <v>3</v>
      </c>
      <c r="F1705" t="s">
        <v>2016</v>
      </c>
      <c r="G1705">
        <v>12</v>
      </c>
      <c r="H1705" t="s">
        <v>2020</v>
      </c>
      <c r="I1705" s="13">
        <v>43509</v>
      </c>
      <c r="J1705">
        <v>13</v>
      </c>
      <c r="K1705">
        <v>-16.61</v>
      </c>
    </row>
    <row r="1706" spans="1:11">
      <c r="B1706" t="s">
        <v>3517</v>
      </c>
      <c r="C1706" t="s">
        <v>4334</v>
      </c>
      <c r="D1706" t="s">
        <v>2026</v>
      </c>
      <c r="E1706">
        <v>5</v>
      </c>
      <c r="F1706" t="s">
        <v>2016</v>
      </c>
      <c r="G1706">
        <v>16</v>
      </c>
      <c r="H1706" t="s">
        <v>2017</v>
      </c>
      <c r="I1706" s="13">
        <v>43507</v>
      </c>
      <c r="J1706" t="s">
        <v>2030</v>
      </c>
      <c r="K1706" t="s">
        <v>2030</v>
      </c>
    </row>
    <row r="1707" spans="1:11">
      <c r="B1707" t="s">
        <v>2094</v>
      </c>
      <c r="C1707" t="s">
        <v>2095</v>
      </c>
      <c r="D1707" t="s">
        <v>2026</v>
      </c>
      <c r="E1707">
        <v>5</v>
      </c>
      <c r="F1707" t="s">
        <v>2085</v>
      </c>
      <c r="G1707">
        <v>13</v>
      </c>
      <c r="H1707" t="s">
        <v>2020</v>
      </c>
      <c r="I1707" s="13">
        <v>43507</v>
      </c>
      <c r="J1707" t="s">
        <v>2030</v>
      </c>
      <c r="K1707" t="s">
        <v>2030</v>
      </c>
    </row>
    <row r="1708" spans="1:11">
      <c r="B1708" t="s">
        <v>4335</v>
      </c>
      <c r="C1708" t="s">
        <v>4336</v>
      </c>
      <c r="D1708" t="s">
        <v>2015</v>
      </c>
      <c r="E1708">
        <v>3</v>
      </c>
      <c r="F1708" t="s">
        <v>2016</v>
      </c>
      <c r="G1708">
        <v>16</v>
      </c>
      <c r="H1708" t="s">
        <v>2017</v>
      </c>
      <c r="I1708" s="13">
        <v>43504</v>
      </c>
      <c r="J1708">
        <v>9</v>
      </c>
      <c r="K1708">
        <v>-7.75</v>
      </c>
    </row>
    <row r="1709" spans="1:11">
      <c r="B1709" t="s">
        <v>2037</v>
      </c>
      <c r="C1709" t="s">
        <v>3434</v>
      </c>
      <c r="D1709" t="s">
        <v>2076</v>
      </c>
      <c r="E1709">
        <v>3</v>
      </c>
      <c r="F1709" t="s">
        <v>2016</v>
      </c>
      <c r="G1709">
        <v>12.5</v>
      </c>
      <c r="H1709" t="s">
        <v>2017</v>
      </c>
      <c r="I1709" s="13">
        <v>43503</v>
      </c>
      <c r="J1709">
        <v>3</v>
      </c>
      <c r="K1709">
        <v>5</v>
      </c>
    </row>
    <row r="1710" spans="1:11">
      <c r="B1710" t="s">
        <v>2595</v>
      </c>
      <c r="C1710" t="s">
        <v>4337</v>
      </c>
      <c r="D1710" t="s">
        <v>2362</v>
      </c>
      <c r="E1710">
        <v>5</v>
      </c>
      <c r="F1710" t="s">
        <v>2016</v>
      </c>
      <c r="G1710">
        <v>16</v>
      </c>
      <c r="H1710" t="s">
        <v>2020</v>
      </c>
      <c r="I1710" s="13">
        <v>43503</v>
      </c>
      <c r="J1710">
        <v>11</v>
      </c>
      <c r="K1710">
        <v>-9.51</v>
      </c>
    </row>
    <row r="1711" spans="1:11">
      <c r="B1711" t="s">
        <v>2063</v>
      </c>
      <c r="C1711" t="s">
        <v>4338</v>
      </c>
      <c r="D1711" t="s">
        <v>2035</v>
      </c>
      <c r="E1711">
        <v>5</v>
      </c>
      <c r="F1711" t="s">
        <v>2016</v>
      </c>
      <c r="G1711">
        <v>13.4</v>
      </c>
      <c r="H1711" t="s">
        <v>2017</v>
      </c>
      <c r="I1711" s="13">
        <v>43503</v>
      </c>
      <c r="J1711">
        <v>11</v>
      </c>
      <c r="K1711">
        <v>-9.51</v>
      </c>
    </row>
    <row r="1712" spans="1:11">
      <c r="B1712" t="s">
        <v>2027</v>
      </c>
      <c r="C1712" t="s">
        <v>4339</v>
      </c>
      <c r="D1712" t="s">
        <v>2029</v>
      </c>
      <c r="E1712">
        <v>5</v>
      </c>
      <c r="F1712" t="s">
        <v>2016</v>
      </c>
      <c r="G1712">
        <v>15.5</v>
      </c>
      <c r="H1712" t="s">
        <v>2017</v>
      </c>
      <c r="I1712" s="13">
        <v>43502</v>
      </c>
      <c r="J1712" t="s">
        <v>2030</v>
      </c>
      <c r="K1712" t="s">
        <v>2030</v>
      </c>
    </row>
    <row r="1713" spans="2:11">
      <c r="B1713" t="s">
        <v>2033</v>
      </c>
      <c r="C1713" t="s">
        <v>4042</v>
      </c>
      <c r="D1713" t="s">
        <v>2035</v>
      </c>
      <c r="E1713">
        <v>5</v>
      </c>
      <c r="F1713" t="s">
        <v>2016</v>
      </c>
      <c r="G1713">
        <v>17</v>
      </c>
      <c r="H1713" t="s">
        <v>2036</v>
      </c>
      <c r="I1713" s="13">
        <v>43502</v>
      </c>
      <c r="J1713">
        <v>11</v>
      </c>
      <c r="K1713">
        <v>-9.51</v>
      </c>
    </row>
    <row r="1714" spans="2:11">
      <c r="B1714" t="s">
        <v>3836</v>
      </c>
      <c r="C1714" t="s">
        <v>4340</v>
      </c>
      <c r="D1714" t="s">
        <v>2026</v>
      </c>
      <c r="E1714">
        <v>5</v>
      </c>
      <c r="F1714" t="s">
        <v>2016</v>
      </c>
      <c r="G1714">
        <v>14</v>
      </c>
      <c r="H1714" t="s">
        <v>2020</v>
      </c>
      <c r="I1714" s="13">
        <v>43502</v>
      </c>
      <c r="J1714">
        <v>11</v>
      </c>
      <c r="K1714">
        <v>-9.51</v>
      </c>
    </row>
    <row r="1715" spans="2:11">
      <c r="B1715" t="s">
        <v>3873</v>
      </c>
      <c r="C1715" t="s">
        <v>4341</v>
      </c>
      <c r="D1715" t="s">
        <v>2076</v>
      </c>
      <c r="E1715">
        <v>3</v>
      </c>
      <c r="F1715" t="s">
        <v>2016</v>
      </c>
      <c r="G1715">
        <v>13.6</v>
      </c>
      <c r="H1715" t="s">
        <v>2017</v>
      </c>
      <c r="I1715" s="13">
        <v>43502</v>
      </c>
      <c r="J1715">
        <v>14</v>
      </c>
      <c r="K1715">
        <v>-17.809999999999999</v>
      </c>
    </row>
    <row r="1716" spans="2:11">
      <c r="B1716" t="s">
        <v>3513</v>
      </c>
      <c r="C1716" t="s">
        <v>4342</v>
      </c>
      <c r="D1716" t="s">
        <v>2029</v>
      </c>
      <c r="E1716">
        <v>5</v>
      </c>
      <c r="F1716" t="s">
        <v>2016</v>
      </c>
      <c r="G1716">
        <v>15.5</v>
      </c>
      <c r="H1716" t="s">
        <v>2017</v>
      </c>
      <c r="I1716" s="13">
        <v>43502</v>
      </c>
      <c r="J1716">
        <v>11</v>
      </c>
      <c r="K1716">
        <v>-9.51</v>
      </c>
    </row>
    <row r="1717" spans="2:11">
      <c r="B1717" t="s">
        <v>2067</v>
      </c>
      <c r="C1717" t="s">
        <v>4343</v>
      </c>
      <c r="D1717" t="s">
        <v>2041</v>
      </c>
      <c r="E1717">
        <v>1</v>
      </c>
      <c r="F1717" t="s">
        <v>2016</v>
      </c>
      <c r="G1717">
        <v>9</v>
      </c>
      <c r="H1717" t="s">
        <v>2020</v>
      </c>
      <c r="I1717" s="13">
        <v>43500</v>
      </c>
      <c r="J1717">
        <v>2</v>
      </c>
      <c r="K1717">
        <v>6.8</v>
      </c>
    </row>
    <row r="1718" spans="2:11">
      <c r="B1718" t="s">
        <v>2813</v>
      </c>
      <c r="C1718" t="s">
        <v>4344</v>
      </c>
      <c r="D1718" t="s">
        <v>2076</v>
      </c>
      <c r="E1718">
        <v>3</v>
      </c>
      <c r="F1718" t="s">
        <v>2016</v>
      </c>
      <c r="G1718">
        <v>13.25</v>
      </c>
      <c r="H1718" t="s">
        <v>2017</v>
      </c>
      <c r="I1718" s="13">
        <v>43497</v>
      </c>
      <c r="J1718">
        <v>14</v>
      </c>
      <c r="K1718">
        <v>-17.809999999999999</v>
      </c>
    </row>
    <row r="1719" spans="2:11">
      <c r="B1719" t="s">
        <v>2051</v>
      </c>
      <c r="C1719" t="s">
        <v>3349</v>
      </c>
      <c r="D1719" t="s">
        <v>2053</v>
      </c>
      <c r="E1719">
        <v>1</v>
      </c>
      <c r="F1719" t="s">
        <v>2016</v>
      </c>
      <c r="G1719">
        <v>8.8000000000000007</v>
      </c>
      <c r="H1719" t="s">
        <v>2017</v>
      </c>
      <c r="I1719" s="13">
        <v>43496</v>
      </c>
      <c r="J1719">
        <v>1</v>
      </c>
      <c r="K1719">
        <v>27.89</v>
      </c>
    </row>
    <row r="1720" spans="2:11">
      <c r="B1720" t="s">
        <v>3329</v>
      </c>
      <c r="C1720" t="s">
        <v>3355</v>
      </c>
      <c r="D1720" t="s">
        <v>2053</v>
      </c>
      <c r="E1720">
        <v>1</v>
      </c>
      <c r="F1720" t="s">
        <v>2016</v>
      </c>
      <c r="G1720">
        <v>10</v>
      </c>
      <c r="H1720" t="s">
        <v>2017</v>
      </c>
      <c r="I1720" s="13">
        <v>43495</v>
      </c>
      <c r="J1720">
        <v>8</v>
      </c>
      <c r="K1720">
        <v>-7.4</v>
      </c>
    </row>
    <row r="1721" spans="2:11">
      <c r="B1721" t="s">
        <v>2081</v>
      </c>
      <c r="C1721" t="s">
        <v>4345</v>
      </c>
      <c r="D1721" t="s">
        <v>2041</v>
      </c>
      <c r="E1721">
        <v>1</v>
      </c>
      <c r="F1721" t="s">
        <v>2016</v>
      </c>
      <c r="G1721">
        <v>13.4</v>
      </c>
      <c r="H1721" t="s">
        <v>2017</v>
      </c>
      <c r="I1721" s="13">
        <v>43495</v>
      </c>
      <c r="J1721" t="s">
        <v>2030</v>
      </c>
      <c r="K1721" t="s">
        <v>2030</v>
      </c>
    </row>
    <row r="1722" spans="2:11">
      <c r="B1722" t="s">
        <v>4346</v>
      </c>
      <c r="C1722" t="s">
        <v>4347</v>
      </c>
      <c r="D1722" t="s">
        <v>2029</v>
      </c>
      <c r="E1722">
        <v>5</v>
      </c>
      <c r="F1722" t="s">
        <v>2016</v>
      </c>
      <c r="G1722">
        <v>18.100000000000001</v>
      </c>
      <c r="H1722" t="s">
        <v>2020</v>
      </c>
      <c r="I1722" s="13">
        <v>43486</v>
      </c>
      <c r="J1722" t="s">
        <v>2030</v>
      </c>
      <c r="K1722" t="s">
        <v>2030</v>
      </c>
    </row>
    <row r="1723" spans="2:11">
      <c r="B1723" t="s">
        <v>4251</v>
      </c>
      <c r="C1723" t="s">
        <v>4348</v>
      </c>
      <c r="D1723" t="s">
        <v>2026</v>
      </c>
      <c r="E1723">
        <v>5</v>
      </c>
      <c r="F1723" t="s">
        <v>2016</v>
      </c>
      <c r="G1723">
        <v>19</v>
      </c>
      <c r="H1723" t="s">
        <v>2017</v>
      </c>
      <c r="I1723" s="13">
        <v>43485</v>
      </c>
      <c r="J1723" t="s">
        <v>2030</v>
      </c>
      <c r="K1723" t="s">
        <v>2030</v>
      </c>
    </row>
    <row r="1724" spans="2:11">
      <c r="B1724" t="s">
        <v>2792</v>
      </c>
      <c r="C1724" t="s">
        <v>4349</v>
      </c>
      <c r="D1724" t="s">
        <v>2076</v>
      </c>
      <c r="E1724">
        <v>3</v>
      </c>
      <c r="F1724" t="s">
        <v>2016</v>
      </c>
      <c r="G1724">
        <v>16.2</v>
      </c>
      <c r="H1724" t="s">
        <v>2020</v>
      </c>
      <c r="I1724" s="13">
        <v>43398</v>
      </c>
      <c r="J1724">
        <v>5</v>
      </c>
      <c r="K1724">
        <v>0</v>
      </c>
    </row>
    <row r="1725" spans="2:11">
      <c r="B1725" t="s">
        <v>3844</v>
      </c>
      <c r="C1725" t="s">
        <v>4350</v>
      </c>
      <c r="D1725" t="s">
        <v>2015</v>
      </c>
      <c r="E1725">
        <v>3</v>
      </c>
      <c r="F1725" t="s">
        <v>2085</v>
      </c>
      <c r="G1725">
        <v>8</v>
      </c>
      <c r="H1725" t="s">
        <v>2020</v>
      </c>
      <c r="I1725" s="13">
        <v>42852</v>
      </c>
      <c r="J1725">
        <v>5</v>
      </c>
      <c r="K1725">
        <v>0</v>
      </c>
    </row>
    <row r="1801" spans="1:11">
      <c r="A1801" t="s">
        <v>1031</v>
      </c>
      <c r="B1801" t="str">
        <f ca="1">_xll.BDS(OFFSET(INDIRECT(ADDRESS(ROW(), COLUMN())),0,-1),"BEST_ANALYST_RECS_BULK","cols=10;rows=13")</f>
        <v>Eight Capital</v>
      </c>
      <c r="C1801" t="s">
        <v>3672</v>
      </c>
      <c r="D1801" t="s">
        <v>2026</v>
      </c>
      <c r="E1801">
        <v>5</v>
      </c>
      <c r="F1801" t="s">
        <v>2016</v>
      </c>
      <c r="G1801">
        <v>75.34</v>
      </c>
      <c r="H1801" t="s">
        <v>2020</v>
      </c>
      <c r="I1801" s="13">
        <v>43511</v>
      </c>
      <c r="J1801">
        <v>2</v>
      </c>
      <c r="K1801">
        <v>111.7</v>
      </c>
    </row>
    <row r="1802" spans="1:11">
      <c r="B1802" t="s">
        <v>2118</v>
      </c>
      <c r="C1802" t="s">
        <v>4081</v>
      </c>
      <c r="D1802" t="s">
        <v>4082</v>
      </c>
      <c r="E1802">
        <v>4</v>
      </c>
      <c r="F1802" t="s">
        <v>2016</v>
      </c>
      <c r="G1802">
        <v>37.67</v>
      </c>
      <c r="H1802" t="s">
        <v>2020</v>
      </c>
      <c r="I1802" s="13">
        <v>43511</v>
      </c>
      <c r="J1802" t="s">
        <v>2030</v>
      </c>
      <c r="K1802" t="s">
        <v>2030</v>
      </c>
    </row>
    <row r="1803" spans="1:11">
      <c r="B1803" t="s">
        <v>2049</v>
      </c>
      <c r="C1803" t="s">
        <v>3220</v>
      </c>
      <c r="D1803" t="s">
        <v>2029</v>
      </c>
      <c r="E1803">
        <v>5</v>
      </c>
      <c r="F1803" t="s">
        <v>2016</v>
      </c>
      <c r="G1803">
        <v>61.78</v>
      </c>
      <c r="H1803" t="s">
        <v>2020</v>
      </c>
      <c r="I1803" s="13">
        <v>43511</v>
      </c>
      <c r="J1803">
        <v>1</v>
      </c>
      <c r="K1803">
        <v>123.84</v>
      </c>
    </row>
    <row r="1804" spans="1:11">
      <c r="B1804" t="s">
        <v>2198</v>
      </c>
      <c r="C1804" t="s">
        <v>2901</v>
      </c>
      <c r="D1804" t="s">
        <v>2035</v>
      </c>
      <c r="E1804">
        <v>5</v>
      </c>
      <c r="F1804" t="s">
        <v>2016</v>
      </c>
      <c r="G1804">
        <v>60</v>
      </c>
      <c r="H1804" t="s">
        <v>2020</v>
      </c>
      <c r="I1804" s="13">
        <v>43510</v>
      </c>
      <c r="J1804" t="s">
        <v>2030</v>
      </c>
      <c r="K1804" t="s">
        <v>2030</v>
      </c>
    </row>
    <row r="1805" spans="1:11">
      <c r="B1805" t="s">
        <v>2059</v>
      </c>
      <c r="C1805" t="s">
        <v>3383</v>
      </c>
      <c r="D1805" t="s">
        <v>2026</v>
      </c>
      <c r="E1805">
        <v>5</v>
      </c>
      <c r="F1805" t="s">
        <v>2016</v>
      </c>
      <c r="G1805">
        <v>75.55</v>
      </c>
      <c r="H1805" t="s">
        <v>2020</v>
      </c>
      <c r="I1805" s="13">
        <v>43509</v>
      </c>
      <c r="J1805" t="s">
        <v>2030</v>
      </c>
      <c r="K1805" t="s">
        <v>2030</v>
      </c>
    </row>
    <row r="1806" spans="1:11">
      <c r="B1806" t="s">
        <v>2593</v>
      </c>
      <c r="C1806" t="s">
        <v>4276</v>
      </c>
      <c r="D1806" t="s">
        <v>2029</v>
      </c>
      <c r="E1806">
        <v>5</v>
      </c>
      <c r="F1806" t="s">
        <v>2123</v>
      </c>
      <c r="G1806">
        <v>48.88</v>
      </c>
      <c r="H1806" t="s">
        <v>2133</v>
      </c>
      <c r="I1806" s="13">
        <v>43482</v>
      </c>
      <c r="J1806" t="s">
        <v>2030</v>
      </c>
      <c r="K1806" t="s">
        <v>2030</v>
      </c>
    </row>
    <row r="1807" spans="1:11">
      <c r="B1807" t="s">
        <v>3020</v>
      </c>
      <c r="C1807" t="s">
        <v>4084</v>
      </c>
      <c r="D1807" t="s">
        <v>2053</v>
      </c>
      <c r="E1807">
        <v>1</v>
      </c>
      <c r="F1807" t="s">
        <v>2016</v>
      </c>
      <c r="G1807">
        <v>11.33</v>
      </c>
      <c r="H1807" t="s">
        <v>2017</v>
      </c>
      <c r="I1807" s="13">
        <v>43481</v>
      </c>
      <c r="J1807" t="s">
        <v>2030</v>
      </c>
      <c r="K1807" t="s">
        <v>2030</v>
      </c>
    </row>
    <row r="1808" spans="1:11">
      <c r="B1808" t="s">
        <v>3008</v>
      </c>
      <c r="C1808" t="s">
        <v>4083</v>
      </c>
      <c r="D1808" t="s">
        <v>2026</v>
      </c>
      <c r="E1808">
        <v>5</v>
      </c>
      <c r="F1808" t="s">
        <v>2016</v>
      </c>
      <c r="G1808">
        <v>52.71</v>
      </c>
      <c r="H1808" t="s">
        <v>2017</v>
      </c>
      <c r="I1808" s="13">
        <v>43480</v>
      </c>
      <c r="J1808">
        <v>1</v>
      </c>
      <c r="K1808">
        <v>123.84</v>
      </c>
    </row>
    <row r="1809" spans="2:11">
      <c r="B1809" t="s">
        <v>3903</v>
      </c>
      <c r="C1809" t="s">
        <v>4085</v>
      </c>
      <c r="D1809" t="s">
        <v>2026</v>
      </c>
      <c r="E1809">
        <v>5</v>
      </c>
      <c r="F1809" t="s">
        <v>2016</v>
      </c>
      <c r="G1809">
        <v>45.29</v>
      </c>
      <c r="H1809" t="s">
        <v>2017</v>
      </c>
      <c r="I1809" s="13">
        <v>43418</v>
      </c>
      <c r="J1809">
        <v>1</v>
      </c>
      <c r="K1809">
        <v>123.84</v>
      </c>
    </row>
    <row r="1810" spans="2:11">
      <c r="B1810" t="s">
        <v>3935</v>
      </c>
      <c r="C1810" t="s">
        <v>3936</v>
      </c>
      <c r="D1810" t="s">
        <v>2026</v>
      </c>
      <c r="E1810">
        <v>5</v>
      </c>
      <c r="F1810" t="s">
        <v>2016</v>
      </c>
      <c r="G1810">
        <v>64.88</v>
      </c>
      <c r="H1810" t="s">
        <v>3135</v>
      </c>
      <c r="I1810" s="13">
        <v>43411</v>
      </c>
      <c r="J1810">
        <v>3</v>
      </c>
      <c r="K1810">
        <v>83.76</v>
      </c>
    </row>
    <row r="1811" spans="2:11">
      <c r="B1811" t="s">
        <v>3016</v>
      </c>
      <c r="C1811" t="s">
        <v>4277</v>
      </c>
      <c r="D1811" t="s">
        <v>2015</v>
      </c>
      <c r="E1811">
        <v>3</v>
      </c>
      <c r="F1811" t="s">
        <v>2016</v>
      </c>
      <c r="G1811">
        <v>30.72</v>
      </c>
      <c r="H1811" t="s">
        <v>2020</v>
      </c>
      <c r="I1811" s="13">
        <v>43336</v>
      </c>
      <c r="J1811">
        <v>4</v>
      </c>
      <c r="K1811">
        <v>0</v>
      </c>
    </row>
    <row r="1812" spans="2:11">
      <c r="B1812" t="s">
        <v>2102</v>
      </c>
      <c r="C1812" t="s">
        <v>4257</v>
      </c>
      <c r="D1812" t="s">
        <v>2026</v>
      </c>
      <c r="E1812">
        <v>5</v>
      </c>
      <c r="F1812" t="s">
        <v>2016</v>
      </c>
      <c r="G1812" t="s">
        <v>2030</v>
      </c>
      <c r="H1812" t="s">
        <v>2017</v>
      </c>
      <c r="I1812" s="13">
        <v>43328</v>
      </c>
      <c r="J1812" t="s">
        <v>2030</v>
      </c>
      <c r="K1812" t="s">
        <v>2030</v>
      </c>
    </row>
    <row r="1813" spans="2:11">
      <c r="B1813" t="s">
        <v>2083</v>
      </c>
      <c r="C1813" t="s">
        <v>2304</v>
      </c>
      <c r="D1813" t="s">
        <v>2053</v>
      </c>
      <c r="E1813">
        <v>1</v>
      </c>
      <c r="F1813" t="s">
        <v>2016</v>
      </c>
      <c r="G1813" t="s">
        <v>2030</v>
      </c>
      <c r="H1813" t="s">
        <v>2017</v>
      </c>
      <c r="I1813" s="13">
        <v>43182</v>
      </c>
      <c r="J1813">
        <v>5</v>
      </c>
      <c r="K1813">
        <v>-123.84</v>
      </c>
    </row>
    <row r="1901" spans="1:11">
      <c r="A1901" t="s">
        <v>1032</v>
      </c>
      <c r="B1901" t="str">
        <f ca="1">_xll.BDS(OFFSET(INDIRECT(ADDRESS(ROW(), COLUMN())),0,-1),"BEST_ANALYST_RECS_BULK","cols=10;rows=31")</f>
        <v>Baird</v>
      </c>
      <c r="C1901" t="s">
        <v>2765</v>
      </c>
      <c r="D1901" t="s">
        <v>2044</v>
      </c>
      <c r="E1901">
        <v>3</v>
      </c>
      <c r="F1901" t="s">
        <v>2016</v>
      </c>
      <c r="G1901">
        <v>105</v>
      </c>
      <c r="H1901" t="s">
        <v>2017</v>
      </c>
      <c r="I1901" s="13">
        <v>43511</v>
      </c>
      <c r="J1901">
        <v>2</v>
      </c>
      <c r="K1901">
        <v>0</v>
      </c>
    </row>
    <row r="1902" spans="1:11">
      <c r="B1902" t="s">
        <v>2079</v>
      </c>
      <c r="C1902" t="s">
        <v>2282</v>
      </c>
      <c r="D1902" t="s">
        <v>2029</v>
      </c>
      <c r="E1902">
        <v>5</v>
      </c>
      <c r="F1902" t="s">
        <v>2016</v>
      </c>
      <c r="G1902">
        <v>130</v>
      </c>
      <c r="H1902" t="s">
        <v>2017</v>
      </c>
      <c r="I1902" s="13">
        <v>43511</v>
      </c>
      <c r="J1902">
        <v>5</v>
      </c>
      <c r="K1902">
        <v>-6.26</v>
      </c>
    </row>
    <row r="1903" spans="1:11">
      <c r="B1903" t="s">
        <v>2274</v>
      </c>
      <c r="C1903" t="s">
        <v>3755</v>
      </c>
      <c r="D1903" t="s">
        <v>2026</v>
      </c>
      <c r="E1903">
        <v>5</v>
      </c>
      <c r="F1903" t="s">
        <v>2016</v>
      </c>
      <c r="G1903" t="s">
        <v>2030</v>
      </c>
      <c r="H1903" t="s">
        <v>2017</v>
      </c>
      <c r="I1903" s="13">
        <v>43509</v>
      </c>
      <c r="J1903">
        <v>4</v>
      </c>
      <c r="K1903">
        <v>-5.63</v>
      </c>
    </row>
    <row r="1904" spans="1:11">
      <c r="B1904" t="s">
        <v>2037</v>
      </c>
      <c r="C1904" t="s">
        <v>2286</v>
      </c>
      <c r="D1904" t="s">
        <v>2076</v>
      </c>
      <c r="E1904">
        <v>3</v>
      </c>
      <c r="F1904" t="s">
        <v>2016</v>
      </c>
      <c r="G1904">
        <v>110</v>
      </c>
      <c r="H1904" t="s">
        <v>2020</v>
      </c>
      <c r="I1904" s="13">
        <v>43509</v>
      </c>
      <c r="J1904">
        <v>8</v>
      </c>
      <c r="K1904">
        <v>-10.69</v>
      </c>
    </row>
    <row r="1905" spans="2:11">
      <c r="B1905" t="s">
        <v>2792</v>
      </c>
      <c r="C1905" t="s">
        <v>3591</v>
      </c>
      <c r="D1905" t="s">
        <v>2076</v>
      </c>
      <c r="E1905">
        <v>3</v>
      </c>
      <c r="F1905" t="s">
        <v>2016</v>
      </c>
      <c r="G1905">
        <v>107.5</v>
      </c>
      <c r="H1905" t="s">
        <v>2020</v>
      </c>
      <c r="I1905" s="13">
        <v>43507</v>
      </c>
      <c r="J1905">
        <v>2</v>
      </c>
      <c r="K1905">
        <v>0</v>
      </c>
    </row>
    <row r="1906" spans="2:11">
      <c r="B1906" t="s">
        <v>2277</v>
      </c>
      <c r="C1906" t="s">
        <v>2278</v>
      </c>
      <c r="D1906" t="s">
        <v>2029</v>
      </c>
      <c r="E1906">
        <v>5</v>
      </c>
      <c r="F1906" t="s">
        <v>2016</v>
      </c>
      <c r="G1906">
        <v>119</v>
      </c>
      <c r="H1906" t="s">
        <v>2017</v>
      </c>
      <c r="I1906" s="13">
        <v>43503</v>
      </c>
      <c r="J1906">
        <v>5</v>
      </c>
      <c r="K1906">
        <v>-6.26</v>
      </c>
    </row>
    <row r="1907" spans="2:11">
      <c r="B1907" t="s">
        <v>2089</v>
      </c>
      <c r="C1907" t="s">
        <v>2279</v>
      </c>
      <c r="D1907" t="s">
        <v>2044</v>
      </c>
      <c r="E1907">
        <v>3</v>
      </c>
      <c r="F1907" t="s">
        <v>2088</v>
      </c>
      <c r="G1907">
        <v>106</v>
      </c>
      <c r="H1907" t="s">
        <v>2017</v>
      </c>
      <c r="I1907" s="13">
        <v>43503</v>
      </c>
      <c r="J1907">
        <v>7</v>
      </c>
      <c r="K1907">
        <v>-9.08</v>
      </c>
    </row>
    <row r="1908" spans="2:11">
      <c r="B1908" t="s">
        <v>2077</v>
      </c>
      <c r="C1908" t="s">
        <v>2288</v>
      </c>
      <c r="D1908" t="s">
        <v>2029</v>
      </c>
      <c r="E1908">
        <v>5</v>
      </c>
      <c r="F1908" t="s">
        <v>2016</v>
      </c>
      <c r="G1908">
        <v>122</v>
      </c>
      <c r="H1908" t="s">
        <v>2017</v>
      </c>
      <c r="I1908" s="13">
        <v>43503</v>
      </c>
      <c r="J1908">
        <v>5</v>
      </c>
      <c r="K1908">
        <v>-6.26</v>
      </c>
    </row>
    <row r="1909" spans="2:11">
      <c r="B1909" t="s">
        <v>2042</v>
      </c>
      <c r="C1909" t="s">
        <v>2763</v>
      </c>
      <c r="D1909" t="s">
        <v>2044</v>
      </c>
      <c r="E1909">
        <v>3</v>
      </c>
      <c r="F1909" t="s">
        <v>2016</v>
      </c>
      <c r="G1909">
        <v>120</v>
      </c>
      <c r="H1909" t="s">
        <v>2020</v>
      </c>
      <c r="I1909" s="13">
        <v>43502</v>
      </c>
      <c r="J1909">
        <v>2</v>
      </c>
      <c r="K1909">
        <v>0</v>
      </c>
    </row>
    <row r="1910" spans="2:11">
      <c r="B1910" t="s">
        <v>2051</v>
      </c>
      <c r="C1910" t="s">
        <v>2290</v>
      </c>
      <c r="D1910" t="s">
        <v>2076</v>
      </c>
      <c r="E1910">
        <v>3</v>
      </c>
      <c r="F1910" t="s">
        <v>2016</v>
      </c>
      <c r="G1910">
        <v>113</v>
      </c>
      <c r="H1910" t="s">
        <v>2017</v>
      </c>
      <c r="I1910" s="13">
        <v>43495</v>
      </c>
      <c r="J1910" t="s">
        <v>2030</v>
      </c>
      <c r="K1910" t="s">
        <v>2030</v>
      </c>
    </row>
    <row r="1911" spans="2:11">
      <c r="B1911" t="s">
        <v>2094</v>
      </c>
      <c r="C1911" t="s">
        <v>2095</v>
      </c>
      <c r="D1911" t="s">
        <v>2076</v>
      </c>
      <c r="E1911">
        <v>3</v>
      </c>
      <c r="F1911" t="s">
        <v>2016</v>
      </c>
      <c r="G1911" t="s">
        <v>2030</v>
      </c>
      <c r="H1911" t="s">
        <v>2017</v>
      </c>
      <c r="I1911" s="13">
        <v>43494</v>
      </c>
      <c r="J1911" t="s">
        <v>2030</v>
      </c>
      <c r="K1911" t="s">
        <v>2030</v>
      </c>
    </row>
    <row r="1912" spans="2:11">
      <c r="B1912" t="s">
        <v>2220</v>
      </c>
      <c r="C1912" t="s">
        <v>2280</v>
      </c>
      <c r="D1912" t="s">
        <v>2076</v>
      </c>
      <c r="E1912">
        <v>3</v>
      </c>
      <c r="F1912" t="s">
        <v>2016</v>
      </c>
      <c r="G1912">
        <v>110</v>
      </c>
      <c r="H1912" t="s">
        <v>2020</v>
      </c>
      <c r="I1912" s="13">
        <v>43493</v>
      </c>
      <c r="J1912">
        <v>2</v>
      </c>
      <c r="K1912">
        <v>0</v>
      </c>
    </row>
    <row r="1913" spans="2:11">
      <c r="B1913" t="s">
        <v>2067</v>
      </c>
      <c r="C1913" t="s">
        <v>2281</v>
      </c>
      <c r="D1913" t="s">
        <v>2029</v>
      </c>
      <c r="E1913">
        <v>5</v>
      </c>
      <c r="F1913" t="s">
        <v>2016</v>
      </c>
      <c r="G1913">
        <v>120</v>
      </c>
      <c r="H1913" t="s">
        <v>2020</v>
      </c>
      <c r="I1913" s="13">
        <v>43490</v>
      </c>
      <c r="J1913">
        <v>6</v>
      </c>
      <c r="K1913">
        <v>-6.67</v>
      </c>
    </row>
    <row r="1914" spans="2:11">
      <c r="B1914" t="s">
        <v>2045</v>
      </c>
      <c r="C1914" t="s">
        <v>3281</v>
      </c>
      <c r="D1914" t="s">
        <v>2015</v>
      </c>
      <c r="E1914">
        <v>3</v>
      </c>
      <c r="F1914" t="s">
        <v>2016</v>
      </c>
      <c r="G1914" t="s">
        <v>2030</v>
      </c>
      <c r="H1914" t="s">
        <v>2017</v>
      </c>
      <c r="I1914" s="13">
        <v>43489</v>
      </c>
      <c r="J1914">
        <v>2</v>
      </c>
      <c r="K1914">
        <v>0</v>
      </c>
    </row>
    <row r="1915" spans="2:11">
      <c r="B1915" t="s">
        <v>2021</v>
      </c>
      <c r="C1915" t="s">
        <v>3282</v>
      </c>
      <c r="D1915" t="s">
        <v>2216</v>
      </c>
      <c r="E1915">
        <v>3</v>
      </c>
      <c r="F1915" t="s">
        <v>2016</v>
      </c>
      <c r="G1915">
        <v>116</v>
      </c>
      <c r="H1915" t="s">
        <v>2020</v>
      </c>
      <c r="I1915" s="13">
        <v>43487</v>
      </c>
      <c r="J1915">
        <v>2</v>
      </c>
      <c r="K1915">
        <v>0</v>
      </c>
    </row>
    <row r="1916" spans="2:11">
      <c r="B1916" t="s">
        <v>2260</v>
      </c>
      <c r="C1916" t="s">
        <v>4095</v>
      </c>
      <c r="D1916" t="s">
        <v>2044</v>
      </c>
      <c r="E1916">
        <v>3</v>
      </c>
      <c r="F1916" t="s">
        <v>2016</v>
      </c>
      <c r="G1916">
        <v>115</v>
      </c>
      <c r="H1916" t="s">
        <v>2020</v>
      </c>
      <c r="I1916" s="13">
        <v>43487</v>
      </c>
      <c r="J1916">
        <v>9</v>
      </c>
      <c r="K1916">
        <v>-14.3</v>
      </c>
    </row>
    <row r="1917" spans="2:11">
      <c r="B1917" t="s">
        <v>2267</v>
      </c>
      <c r="C1917" t="s">
        <v>2272</v>
      </c>
      <c r="D1917" t="s">
        <v>2029</v>
      </c>
      <c r="E1917">
        <v>5</v>
      </c>
      <c r="F1917" t="s">
        <v>2016</v>
      </c>
      <c r="G1917">
        <v>118</v>
      </c>
      <c r="H1917" t="s">
        <v>2017</v>
      </c>
      <c r="I1917" s="13">
        <v>43485</v>
      </c>
      <c r="J1917" t="s">
        <v>2030</v>
      </c>
      <c r="K1917" t="s">
        <v>2030</v>
      </c>
    </row>
    <row r="1918" spans="2:11">
      <c r="B1918" t="s">
        <v>2682</v>
      </c>
      <c r="C1918" t="s">
        <v>4108</v>
      </c>
      <c r="D1918" t="s">
        <v>2053</v>
      </c>
      <c r="E1918">
        <v>1</v>
      </c>
      <c r="F1918" t="s">
        <v>2016</v>
      </c>
      <c r="G1918">
        <v>85</v>
      </c>
      <c r="H1918" t="s">
        <v>2017</v>
      </c>
      <c r="I1918" s="13">
        <v>43482</v>
      </c>
      <c r="J1918">
        <v>1</v>
      </c>
      <c r="K1918">
        <v>6.26</v>
      </c>
    </row>
    <row r="1919" spans="2:11">
      <c r="B1919" t="s">
        <v>2083</v>
      </c>
      <c r="C1919" t="s">
        <v>2084</v>
      </c>
      <c r="D1919" t="s">
        <v>2035</v>
      </c>
      <c r="E1919">
        <v>5</v>
      </c>
      <c r="F1919" t="s">
        <v>2085</v>
      </c>
      <c r="G1919" t="s">
        <v>2030</v>
      </c>
      <c r="H1919" t="s">
        <v>2017</v>
      </c>
      <c r="I1919" s="13">
        <v>43482</v>
      </c>
      <c r="J1919" t="s">
        <v>2030</v>
      </c>
      <c r="K1919" t="s">
        <v>2030</v>
      </c>
    </row>
    <row r="1920" spans="2:11">
      <c r="B1920" t="s">
        <v>106</v>
      </c>
      <c r="C1920" t="s">
        <v>2228</v>
      </c>
      <c r="D1920" t="s">
        <v>2229</v>
      </c>
      <c r="E1920">
        <v>5</v>
      </c>
      <c r="F1920" t="s">
        <v>2016</v>
      </c>
      <c r="G1920">
        <v>124</v>
      </c>
      <c r="H1920" t="s">
        <v>2020</v>
      </c>
      <c r="I1920" s="13">
        <v>43481</v>
      </c>
      <c r="J1920">
        <v>5</v>
      </c>
      <c r="K1920">
        <v>-6.26</v>
      </c>
    </row>
    <row r="1921" spans="2:11">
      <c r="B1921" t="s">
        <v>3616</v>
      </c>
      <c r="C1921" t="s">
        <v>3617</v>
      </c>
      <c r="D1921" t="s">
        <v>2076</v>
      </c>
      <c r="E1921">
        <v>3</v>
      </c>
      <c r="F1921" t="s">
        <v>2016</v>
      </c>
      <c r="G1921">
        <v>111</v>
      </c>
      <c r="H1921" t="s">
        <v>3135</v>
      </c>
      <c r="I1921" s="13">
        <v>43481</v>
      </c>
      <c r="J1921">
        <v>2</v>
      </c>
      <c r="K1921">
        <v>0</v>
      </c>
    </row>
    <row r="1922" spans="2:11">
      <c r="B1922" t="s">
        <v>2086</v>
      </c>
      <c r="C1922" t="s">
        <v>3598</v>
      </c>
      <c r="D1922" t="s">
        <v>2026</v>
      </c>
      <c r="E1922">
        <v>5</v>
      </c>
      <c r="F1922" t="s">
        <v>2016</v>
      </c>
      <c r="G1922">
        <v>114</v>
      </c>
      <c r="H1922" t="s">
        <v>2017</v>
      </c>
      <c r="I1922" s="13">
        <v>43481</v>
      </c>
      <c r="J1922">
        <v>3</v>
      </c>
      <c r="K1922">
        <v>-3.92</v>
      </c>
    </row>
    <row r="1923" spans="2:11">
      <c r="B1923" t="s">
        <v>2063</v>
      </c>
      <c r="C1923" t="s">
        <v>2291</v>
      </c>
      <c r="D1923" t="s">
        <v>2035</v>
      </c>
      <c r="E1923">
        <v>5</v>
      </c>
      <c r="F1923" t="s">
        <v>2016</v>
      </c>
      <c r="G1923">
        <v>140</v>
      </c>
      <c r="H1923" t="s">
        <v>2017</v>
      </c>
      <c r="I1923" s="13">
        <v>43481</v>
      </c>
      <c r="J1923">
        <v>5</v>
      </c>
      <c r="K1923">
        <v>-6.26</v>
      </c>
    </row>
    <row r="1924" spans="2:11">
      <c r="B1924" t="s">
        <v>2174</v>
      </c>
      <c r="C1924" t="s">
        <v>2242</v>
      </c>
      <c r="D1924" t="s">
        <v>2015</v>
      </c>
      <c r="E1924">
        <v>3</v>
      </c>
      <c r="F1924" t="s">
        <v>2016</v>
      </c>
      <c r="G1924">
        <v>123</v>
      </c>
      <c r="H1924" t="s">
        <v>2017</v>
      </c>
      <c r="I1924" s="13">
        <v>43480</v>
      </c>
      <c r="J1924">
        <v>2</v>
      </c>
      <c r="K1924">
        <v>0</v>
      </c>
    </row>
    <row r="1925" spans="2:11">
      <c r="B1925" t="s">
        <v>2024</v>
      </c>
      <c r="C1925" t="s">
        <v>2243</v>
      </c>
      <c r="D1925" t="s">
        <v>2026</v>
      </c>
      <c r="E1925">
        <v>5</v>
      </c>
      <c r="F1925" t="s">
        <v>2016</v>
      </c>
      <c r="G1925">
        <v>120</v>
      </c>
      <c r="H1925" t="s">
        <v>2017</v>
      </c>
      <c r="I1925" s="13">
        <v>43480</v>
      </c>
      <c r="J1925">
        <v>5</v>
      </c>
      <c r="K1925">
        <v>-6.26</v>
      </c>
    </row>
    <row r="1926" spans="2:11">
      <c r="B1926" t="s">
        <v>2027</v>
      </c>
      <c r="C1926" t="s">
        <v>2276</v>
      </c>
      <c r="D1926" t="s">
        <v>2029</v>
      </c>
      <c r="E1926">
        <v>5</v>
      </c>
      <c r="F1926" t="s">
        <v>2016</v>
      </c>
      <c r="G1926">
        <v>128</v>
      </c>
      <c r="H1926" t="s">
        <v>2017</v>
      </c>
      <c r="I1926" s="13">
        <v>43480</v>
      </c>
      <c r="J1926">
        <v>5</v>
      </c>
      <c r="K1926">
        <v>-6.26</v>
      </c>
    </row>
    <row r="1927" spans="2:11">
      <c r="B1927" t="s">
        <v>2234</v>
      </c>
      <c r="C1927" t="s">
        <v>2289</v>
      </c>
      <c r="D1927" t="s">
        <v>2026</v>
      </c>
      <c r="E1927">
        <v>5</v>
      </c>
      <c r="F1927" t="s">
        <v>2016</v>
      </c>
      <c r="G1927">
        <v>122</v>
      </c>
      <c r="H1927" t="s">
        <v>2020</v>
      </c>
      <c r="I1927" s="13">
        <v>43480</v>
      </c>
      <c r="J1927">
        <v>5</v>
      </c>
      <c r="K1927">
        <v>-6.26</v>
      </c>
    </row>
    <row r="1928" spans="2:11">
      <c r="B1928" t="s">
        <v>2283</v>
      </c>
      <c r="C1928" t="s">
        <v>2284</v>
      </c>
      <c r="D1928" t="s">
        <v>2189</v>
      </c>
      <c r="E1928">
        <v>5</v>
      </c>
      <c r="F1928" t="s">
        <v>2016</v>
      </c>
      <c r="G1928">
        <v>125</v>
      </c>
      <c r="H1928" t="s">
        <v>2017</v>
      </c>
      <c r="I1928" s="13">
        <v>43480</v>
      </c>
      <c r="J1928">
        <v>5</v>
      </c>
      <c r="K1928">
        <v>-6.26</v>
      </c>
    </row>
    <row r="1929" spans="2:11">
      <c r="B1929" t="s">
        <v>2813</v>
      </c>
      <c r="C1929" t="s">
        <v>3601</v>
      </c>
      <c r="D1929" t="s">
        <v>2076</v>
      </c>
      <c r="E1929">
        <v>3</v>
      </c>
      <c r="F1929" t="s">
        <v>2016</v>
      </c>
      <c r="G1929">
        <v>111</v>
      </c>
      <c r="H1929" t="s">
        <v>2017</v>
      </c>
      <c r="I1929" s="13">
        <v>43375</v>
      </c>
      <c r="J1929">
        <v>2</v>
      </c>
      <c r="K1929">
        <v>0</v>
      </c>
    </row>
    <row r="1930" spans="2:11">
      <c r="B1930" t="s">
        <v>3436</v>
      </c>
      <c r="C1930" t="s">
        <v>3647</v>
      </c>
      <c r="D1930" t="s">
        <v>2162</v>
      </c>
      <c r="E1930">
        <v>3</v>
      </c>
      <c r="F1930" t="s">
        <v>2016</v>
      </c>
      <c r="G1930">
        <v>125</v>
      </c>
      <c r="H1930" t="s">
        <v>2020</v>
      </c>
      <c r="I1930" s="13">
        <v>43352</v>
      </c>
      <c r="J1930">
        <v>2</v>
      </c>
      <c r="K1930">
        <v>0</v>
      </c>
    </row>
    <row r="1931" spans="2:11">
      <c r="B1931" t="s">
        <v>2111</v>
      </c>
      <c r="C1931" t="s">
        <v>2292</v>
      </c>
      <c r="D1931" t="s">
        <v>2026</v>
      </c>
      <c r="E1931">
        <v>5</v>
      </c>
      <c r="F1931" t="s">
        <v>2016</v>
      </c>
      <c r="G1931" t="s">
        <v>2030</v>
      </c>
      <c r="H1931" t="s">
        <v>2017</v>
      </c>
      <c r="I1931" s="13">
        <v>43206</v>
      </c>
      <c r="J1931">
        <v>5</v>
      </c>
      <c r="K1931">
        <v>-6.26</v>
      </c>
    </row>
    <row r="2001" spans="1:11">
      <c r="A2001" t="s">
        <v>1033</v>
      </c>
      <c r="B2001" t="str">
        <f ca="1">_xll.BDS(OFFSET(INDIRECT(ADDRESS(ROW(), COLUMN())),0,-1),"BEST_ANALYST_RECS_BULK","cols=10;rows=38")</f>
        <v>BMO Capital Markets</v>
      </c>
      <c r="C2001" t="s">
        <v>2456</v>
      </c>
      <c r="D2001" t="s">
        <v>2029</v>
      </c>
      <c r="E2001">
        <v>5</v>
      </c>
      <c r="F2001" t="s">
        <v>2016</v>
      </c>
      <c r="G2001">
        <v>43</v>
      </c>
      <c r="H2001" t="s">
        <v>2017</v>
      </c>
      <c r="I2001" s="13">
        <v>43511</v>
      </c>
      <c r="J2001">
        <v>7</v>
      </c>
      <c r="K2001">
        <v>-14.95</v>
      </c>
    </row>
    <row r="2002" spans="1:11">
      <c r="B2002" t="s">
        <v>2274</v>
      </c>
      <c r="C2002" t="s">
        <v>2791</v>
      </c>
      <c r="D2002" t="s">
        <v>2076</v>
      </c>
      <c r="E2002">
        <v>3</v>
      </c>
      <c r="F2002" t="s">
        <v>2016</v>
      </c>
      <c r="G2002" t="s">
        <v>2030</v>
      </c>
      <c r="H2002" t="s">
        <v>2017</v>
      </c>
      <c r="I2002" s="13">
        <v>43509</v>
      </c>
      <c r="J2002">
        <v>3</v>
      </c>
      <c r="K2002">
        <v>0</v>
      </c>
    </row>
    <row r="2003" spans="1:11">
      <c r="B2003" t="s">
        <v>2031</v>
      </c>
      <c r="C2003" t="s">
        <v>3157</v>
      </c>
      <c r="D2003" t="s">
        <v>2076</v>
      </c>
      <c r="E2003">
        <v>3</v>
      </c>
      <c r="F2003" t="s">
        <v>2016</v>
      </c>
      <c r="G2003">
        <v>34</v>
      </c>
      <c r="H2003" t="s">
        <v>2017</v>
      </c>
      <c r="I2003" s="13">
        <v>43507</v>
      </c>
      <c r="J2003">
        <v>5</v>
      </c>
      <c r="K2003">
        <v>-13.88</v>
      </c>
    </row>
    <row r="2004" spans="1:11">
      <c r="B2004" t="s">
        <v>2072</v>
      </c>
      <c r="C2004" t="s">
        <v>2486</v>
      </c>
      <c r="D2004" t="s">
        <v>2029</v>
      </c>
      <c r="E2004">
        <v>5</v>
      </c>
      <c r="F2004" t="s">
        <v>2016</v>
      </c>
      <c r="G2004">
        <v>39</v>
      </c>
      <c r="H2004" t="s">
        <v>2017</v>
      </c>
      <c r="I2004" s="13">
        <v>43507</v>
      </c>
      <c r="J2004">
        <v>6</v>
      </c>
      <c r="K2004">
        <v>-14.83</v>
      </c>
    </row>
    <row r="2005" spans="1:11">
      <c r="B2005" t="s">
        <v>2074</v>
      </c>
      <c r="C2005" t="s">
        <v>3046</v>
      </c>
      <c r="D2005" t="s">
        <v>2076</v>
      </c>
      <c r="E2005">
        <v>3</v>
      </c>
      <c r="F2005" t="s">
        <v>2016</v>
      </c>
      <c r="G2005">
        <v>39</v>
      </c>
      <c r="H2005" t="s">
        <v>2017</v>
      </c>
      <c r="I2005" s="13">
        <v>43507</v>
      </c>
      <c r="J2005">
        <v>8</v>
      </c>
      <c r="K2005">
        <v>-15.71</v>
      </c>
    </row>
    <row r="2006" spans="1:11">
      <c r="B2006" t="s">
        <v>2621</v>
      </c>
      <c r="C2006" t="s">
        <v>2653</v>
      </c>
      <c r="D2006" t="s">
        <v>2044</v>
      </c>
      <c r="E2006">
        <v>3</v>
      </c>
      <c r="F2006" t="s">
        <v>2016</v>
      </c>
      <c r="G2006" t="s">
        <v>2030</v>
      </c>
      <c r="H2006" t="s">
        <v>2017</v>
      </c>
      <c r="I2006" s="13">
        <v>43507</v>
      </c>
      <c r="J2006">
        <v>11</v>
      </c>
      <c r="K2006">
        <v>-28.6</v>
      </c>
    </row>
    <row r="2007" spans="1:11">
      <c r="B2007" t="s">
        <v>2077</v>
      </c>
      <c r="C2007" t="s">
        <v>3049</v>
      </c>
      <c r="D2007" t="s">
        <v>2227</v>
      </c>
      <c r="E2007">
        <v>3</v>
      </c>
      <c r="F2007" t="s">
        <v>2016</v>
      </c>
      <c r="G2007">
        <v>37</v>
      </c>
      <c r="H2007" t="s">
        <v>2017</v>
      </c>
      <c r="I2007" s="13">
        <v>43505</v>
      </c>
      <c r="J2007">
        <v>3</v>
      </c>
      <c r="K2007">
        <v>0</v>
      </c>
    </row>
    <row r="2008" spans="1:11">
      <c r="B2008" t="s">
        <v>2067</v>
      </c>
      <c r="C2008" t="s">
        <v>2414</v>
      </c>
      <c r="D2008" t="s">
        <v>2252</v>
      </c>
      <c r="E2008">
        <v>3</v>
      </c>
      <c r="F2008" t="s">
        <v>2016</v>
      </c>
      <c r="G2008">
        <v>33</v>
      </c>
      <c r="H2008" t="s">
        <v>2020</v>
      </c>
      <c r="I2008" s="13">
        <v>43504</v>
      </c>
      <c r="J2008">
        <v>13</v>
      </c>
      <c r="K2008">
        <v>-33.76</v>
      </c>
    </row>
    <row r="2009" spans="1:11">
      <c r="B2009" t="s">
        <v>2051</v>
      </c>
      <c r="C2009" t="s">
        <v>2115</v>
      </c>
      <c r="D2009" t="s">
        <v>2076</v>
      </c>
      <c r="E2009">
        <v>3</v>
      </c>
      <c r="F2009" t="s">
        <v>2016</v>
      </c>
      <c r="G2009">
        <v>36</v>
      </c>
      <c r="H2009" t="s">
        <v>2017</v>
      </c>
      <c r="I2009" s="13">
        <v>43504</v>
      </c>
      <c r="J2009">
        <v>2</v>
      </c>
      <c r="K2009">
        <v>13.33</v>
      </c>
    </row>
    <row r="2010" spans="1:11">
      <c r="B2010" t="s">
        <v>2198</v>
      </c>
      <c r="C2010" t="s">
        <v>2487</v>
      </c>
      <c r="D2010" t="s">
        <v>2044</v>
      </c>
      <c r="E2010">
        <v>3</v>
      </c>
      <c r="F2010" t="s">
        <v>2016</v>
      </c>
      <c r="G2010">
        <v>32</v>
      </c>
      <c r="H2010" t="s">
        <v>2020</v>
      </c>
      <c r="I2010" s="13">
        <v>43504</v>
      </c>
      <c r="J2010">
        <v>3</v>
      </c>
      <c r="K2010">
        <v>0</v>
      </c>
    </row>
    <row r="2011" spans="1:11">
      <c r="B2011" t="s">
        <v>2131</v>
      </c>
      <c r="C2011" t="s">
        <v>3522</v>
      </c>
      <c r="D2011" t="s">
        <v>2026</v>
      </c>
      <c r="E2011">
        <v>5</v>
      </c>
      <c r="F2011" t="s">
        <v>2016</v>
      </c>
      <c r="G2011">
        <v>40</v>
      </c>
      <c r="H2011" t="s">
        <v>2017</v>
      </c>
      <c r="I2011" s="13">
        <v>43502</v>
      </c>
      <c r="J2011">
        <v>7</v>
      </c>
      <c r="K2011">
        <v>-14.95</v>
      </c>
    </row>
    <row r="2012" spans="1:11">
      <c r="B2012" t="s">
        <v>2094</v>
      </c>
      <c r="C2012" t="s">
        <v>2095</v>
      </c>
      <c r="D2012" t="s">
        <v>2076</v>
      </c>
      <c r="E2012">
        <v>3</v>
      </c>
      <c r="F2012" t="s">
        <v>2088</v>
      </c>
      <c r="G2012" t="s">
        <v>2030</v>
      </c>
      <c r="H2012" t="s">
        <v>2017</v>
      </c>
      <c r="I2012" s="13">
        <v>43500</v>
      </c>
      <c r="J2012" t="s">
        <v>2030</v>
      </c>
      <c r="K2012" t="s">
        <v>2030</v>
      </c>
    </row>
    <row r="2013" spans="1:11">
      <c r="B2013" t="s">
        <v>2151</v>
      </c>
      <c r="C2013" t="s">
        <v>2968</v>
      </c>
      <c r="D2013" t="s">
        <v>2044</v>
      </c>
      <c r="E2013">
        <v>3</v>
      </c>
      <c r="F2013" t="s">
        <v>2016</v>
      </c>
      <c r="G2013" t="s">
        <v>2030</v>
      </c>
      <c r="H2013" t="s">
        <v>2017</v>
      </c>
      <c r="I2013" s="13">
        <v>43500</v>
      </c>
      <c r="J2013">
        <v>3</v>
      </c>
      <c r="K2013">
        <v>0</v>
      </c>
    </row>
    <row r="2014" spans="1:11">
      <c r="B2014" t="s">
        <v>2118</v>
      </c>
      <c r="C2014" t="s">
        <v>4091</v>
      </c>
      <c r="D2014" t="s">
        <v>2076</v>
      </c>
      <c r="E2014">
        <v>3</v>
      </c>
      <c r="F2014" t="s">
        <v>2016</v>
      </c>
      <c r="G2014">
        <v>33</v>
      </c>
      <c r="H2014" t="s">
        <v>2017</v>
      </c>
      <c r="I2014" s="13">
        <v>43499</v>
      </c>
      <c r="J2014">
        <v>3</v>
      </c>
      <c r="K2014">
        <v>0</v>
      </c>
    </row>
    <row r="2015" spans="1:11">
      <c r="B2015" t="s">
        <v>2024</v>
      </c>
      <c r="C2015" t="s">
        <v>3440</v>
      </c>
      <c r="D2015" t="s">
        <v>2026</v>
      </c>
      <c r="E2015">
        <v>5</v>
      </c>
      <c r="F2015" t="s">
        <v>2016</v>
      </c>
      <c r="G2015">
        <v>50</v>
      </c>
      <c r="H2015" t="s">
        <v>2017</v>
      </c>
      <c r="I2015" s="13">
        <v>43497</v>
      </c>
      <c r="J2015">
        <v>7</v>
      </c>
      <c r="K2015">
        <v>-14.95</v>
      </c>
    </row>
    <row r="2016" spans="1:11">
      <c r="B2016" t="s">
        <v>2089</v>
      </c>
      <c r="C2016" t="s">
        <v>4243</v>
      </c>
      <c r="D2016" t="s">
        <v>2044</v>
      </c>
      <c r="E2016">
        <v>3</v>
      </c>
      <c r="F2016" t="s">
        <v>2016</v>
      </c>
      <c r="G2016">
        <v>34</v>
      </c>
      <c r="H2016" t="s">
        <v>2017</v>
      </c>
      <c r="I2016" s="13">
        <v>43497</v>
      </c>
      <c r="J2016">
        <v>3</v>
      </c>
      <c r="K2016">
        <v>0</v>
      </c>
    </row>
    <row r="2017" spans="2:11">
      <c r="B2017" t="s">
        <v>106</v>
      </c>
      <c r="C2017" t="s">
        <v>2401</v>
      </c>
      <c r="D2017" t="s">
        <v>2114</v>
      </c>
      <c r="E2017">
        <v>3</v>
      </c>
      <c r="F2017" t="s">
        <v>2016</v>
      </c>
      <c r="G2017">
        <v>33</v>
      </c>
      <c r="H2017" t="s">
        <v>2020</v>
      </c>
      <c r="I2017" s="13">
        <v>43495</v>
      </c>
      <c r="J2017">
        <v>10</v>
      </c>
      <c r="K2017">
        <v>-27.51</v>
      </c>
    </row>
    <row r="2018" spans="2:11">
      <c r="B2018" t="s">
        <v>2027</v>
      </c>
      <c r="C2018" t="s">
        <v>3050</v>
      </c>
      <c r="D2018" t="s">
        <v>2029</v>
      </c>
      <c r="E2018">
        <v>5</v>
      </c>
      <c r="F2018" t="s">
        <v>2016</v>
      </c>
      <c r="G2018">
        <v>42</v>
      </c>
      <c r="H2018" t="s">
        <v>2017</v>
      </c>
      <c r="I2018" s="13">
        <v>43495</v>
      </c>
      <c r="J2018">
        <v>9</v>
      </c>
      <c r="K2018">
        <v>-16.25</v>
      </c>
    </row>
    <row r="2019" spans="2:11">
      <c r="B2019" t="s">
        <v>2033</v>
      </c>
      <c r="C2019" t="s">
        <v>2405</v>
      </c>
      <c r="D2019" t="s">
        <v>2044</v>
      </c>
      <c r="E2019">
        <v>3</v>
      </c>
      <c r="F2019" t="s">
        <v>2016</v>
      </c>
      <c r="G2019">
        <v>36</v>
      </c>
      <c r="H2019" t="s">
        <v>2036</v>
      </c>
      <c r="I2019" s="13">
        <v>43495</v>
      </c>
      <c r="J2019">
        <v>3</v>
      </c>
      <c r="K2019">
        <v>0</v>
      </c>
    </row>
    <row r="2020" spans="2:11">
      <c r="B2020" t="s">
        <v>2037</v>
      </c>
      <c r="C2020" t="s">
        <v>2489</v>
      </c>
      <c r="D2020" t="s">
        <v>2076</v>
      </c>
      <c r="E2020">
        <v>3</v>
      </c>
      <c r="F2020" t="s">
        <v>2016</v>
      </c>
      <c r="G2020">
        <v>34</v>
      </c>
      <c r="H2020" t="s">
        <v>2020</v>
      </c>
      <c r="I2020" s="13">
        <v>43495</v>
      </c>
      <c r="J2020">
        <v>3</v>
      </c>
      <c r="K2020">
        <v>0</v>
      </c>
    </row>
    <row r="2021" spans="2:11">
      <c r="B2021" t="s">
        <v>2257</v>
      </c>
      <c r="C2021" t="s">
        <v>2494</v>
      </c>
      <c r="D2021" t="s">
        <v>2044</v>
      </c>
      <c r="E2021">
        <v>3</v>
      </c>
      <c r="F2021" t="s">
        <v>2016</v>
      </c>
      <c r="G2021">
        <v>32</v>
      </c>
      <c r="H2021" t="s">
        <v>2020</v>
      </c>
      <c r="I2021" s="13">
        <v>43495</v>
      </c>
      <c r="J2021" t="s">
        <v>2030</v>
      </c>
      <c r="K2021" t="s">
        <v>2030</v>
      </c>
    </row>
    <row r="2022" spans="2:11">
      <c r="B2022" t="s">
        <v>2042</v>
      </c>
      <c r="C2022" t="s">
        <v>3158</v>
      </c>
      <c r="D2022" t="s">
        <v>2044</v>
      </c>
      <c r="E2022">
        <v>3</v>
      </c>
      <c r="F2022" t="s">
        <v>2016</v>
      </c>
      <c r="G2022">
        <v>33</v>
      </c>
      <c r="H2022" t="s">
        <v>2020</v>
      </c>
      <c r="I2022" s="13">
        <v>43495</v>
      </c>
      <c r="J2022">
        <v>3</v>
      </c>
      <c r="K2022">
        <v>0</v>
      </c>
    </row>
    <row r="2023" spans="2:11">
      <c r="B2023" t="s">
        <v>2670</v>
      </c>
      <c r="C2023" t="s">
        <v>3160</v>
      </c>
      <c r="D2023" t="s">
        <v>2026</v>
      </c>
      <c r="E2023">
        <v>5</v>
      </c>
      <c r="F2023" t="s">
        <v>2016</v>
      </c>
      <c r="G2023">
        <v>40</v>
      </c>
      <c r="H2023" t="s">
        <v>2133</v>
      </c>
      <c r="I2023" s="13">
        <v>43495</v>
      </c>
      <c r="J2023">
        <v>7</v>
      </c>
      <c r="K2023">
        <v>-14.95</v>
      </c>
    </row>
    <row r="2024" spans="2:11">
      <c r="B2024" t="s">
        <v>2047</v>
      </c>
      <c r="C2024" t="s">
        <v>3053</v>
      </c>
      <c r="D2024" t="s">
        <v>2041</v>
      </c>
      <c r="E2024">
        <v>1</v>
      </c>
      <c r="F2024" t="s">
        <v>2016</v>
      </c>
      <c r="G2024">
        <v>30</v>
      </c>
      <c r="H2024" t="s">
        <v>2017</v>
      </c>
      <c r="I2024" s="13">
        <v>43495</v>
      </c>
      <c r="J2024">
        <v>1</v>
      </c>
      <c r="K2024">
        <v>14.95</v>
      </c>
    </row>
    <row r="2025" spans="2:11">
      <c r="B2025" t="s">
        <v>2079</v>
      </c>
      <c r="C2025" t="s">
        <v>3054</v>
      </c>
      <c r="D2025" t="s">
        <v>2029</v>
      </c>
      <c r="E2025">
        <v>5</v>
      </c>
      <c r="F2025" t="s">
        <v>2016</v>
      </c>
      <c r="G2025">
        <v>39</v>
      </c>
      <c r="H2025" t="s">
        <v>2020</v>
      </c>
      <c r="I2025" s="13">
        <v>43495</v>
      </c>
      <c r="J2025" t="s">
        <v>2030</v>
      </c>
      <c r="K2025" t="s">
        <v>2030</v>
      </c>
    </row>
    <row r="2026" spans="2:11">
      <c r="B2026" t="s">
        <v>2049</v>
      </c>
      <c r="C2026" t="s">
        <v>2407</v>
      </c>
      <c r="D2026" t="s">
        <v>2015</v>
      </c>
      <c r="E2026">
        <v>3</v>
      </c>
      <c r="F2026" t="s">
        <v>2016</v>
      </c>
      <c r="G2026">
        <v>30</v>
      </c>
      <c r="H2026" t="s">
        <v>2020</v>
      </c>
      <c r="I2026" s="13">
        <v>43495</v>
      </c>
      <c r="J2026">
        <v>3</v>
      </c>
      <c r="K2026">
        <v>0</v>
      </c>
    </row>
    <row r="2027" spans="2:11">
      <c r="B2027" t="s">
        <v>2236</v>
      </c>
      <c r="C2027" t="s">
        <v>2408</v>
      </c>
      <c r="D2027" t="s">
        <v>2015</v>
      </c>
      <c r="E2027">
        <v>3</v>
      </c>
      <c r="F2027" t="s">
        <v>2016</v>
      </c>
      <c r="G2027" t="s">
        <v>2030</v>
      </c>
      <c r="H2027" t="s">
        <v>2017</v>
      </c>
      <c r="I2027" s="13">
        <v>43495</v>
      </c>
      <c r="J2027">
        <v>3</v>
      </c>
      <c r="K2027">
        <v>0</v>
      </c>
    </row>
    <row r="2028" spans="2:11">
      <c r="B2028" t="s">
        <v>2054</v>
      </c>
      <c r="C2028" t="s">
        <v>3056</v>
      </c>
      <c r="D2028" t="s">
        <v>2056</v>
      </c>
      <c r="E2028">
        <v>4</v>
      </c>
      <c r="F2028" t="s">
        <v>2016</v>
      </c>
      <c r="G2028">
        <v>43</v>
      </c>
      <c r="H2028" t="s">
        <v>2020</v>
      </c>
      <c r="I2028" s="13">
        <v>43495</v>
      </c>
      <c r="J2028">
        <v>7</v>
      </c>
      <c r="K2028">
        <v>-14.95</v>
      </c>
    </row>
    <row r="2029" spans="2:11">
      <c r="B2029" t="s">
        <v>2260</v>
      </c>
      <c r="C2029" t="s">
        <v>3057</v>
      </c>
      <c r="D2029" t="s">
        <v>2044</v>
      </c>
      <c r="E2029">
        <v>3</v>
      </c>
      <c r="F2029" t="s">
        <v>2016</v>
      </c>
      <c r="G2029">
        <v>33</v>
      </c>
      <c r="H2029" t="s">
        <v>2020</v>
      </c>
      <c r="I2029" s="13">
        <v>43495</v>
      </c>
      <c r="J2029">
        <v>3</v>
      </c>
      <c r="K2029">
        <v>0</v>
      </c>
    </row>
    <row r="2030" spans="2:11">
      <c r="B2030" t="s">
        <v>2059</v>
      </c>
      <c r="C2030" t="s">
        <v>2410</v>
      </c>
      <c r="D2030" t="s">
        <v>2026</v>
      </c>
      <c r="E2030">
        <v>5</v>
      </c>
      <c r="F2030" t="s">
        <v>2016</v>
      </c>
      <c r="G2030">
        <v>42</v>
      </c>
      <c r="H2030" t="s">
        <v>2020</v>
      </c>
      <c r="I2030" s="13">
        <v>43495</v>
      </c>
      <c r="J2030">
        <v>7</v>
      </c>
      <c r="K2030">
        <v>-14.95</v>
      </c>
    </row>
    <row r="2031" spans="2:11">
      <c r="B2031" t="s">
        <v>2021</v>
      </c>
      <c r="C2031" t="s">
        <v>2402</v>
      </c>
      <c r="D2031" t="s">
        <v>2216</v>
      </c>
      <c r="E2031">
        <v>3</v>
      </c>
      <c r="F2031" t="s">
        <v>2016</v>
      </c>
      <c r="G2031">
        <v>36</v>
      </c>
      <c r="H2031" t="s">
        <v>2020</v>
      </c>
      <c r="I2031" s="13">
        <v>43494</v>
      </c>
      <c r="J2031">
        <v>12</v>
      </c>
      <c r="K2031">
        <v>-32.64</v>
      </c>
    </row>
    <row r="2032" spans="2:11">
      <c r="B2032" t="s">
        <v>2159</v>
      </c>
      <c r="C2032" t="s">
        <v>3387</v>
      </c>
      <c r="D2032" t="s">
        <v>2029</v>
      </c>
      <c r="E2032">
        <v>5</v>
      </c>
      <c r="F2032" t="s">
        <v>2016</v>
      </c>
      <c r="G2032">
        <v>40</v>
      </c>
      <c r="H2032" t="s">
        <v>2020</v>
      </c>
      <c r="I2032" s="13">
        <v>43494</v>
      </c>
      <c r="J2032">
        <v>7</v>
      </c>
      <c r="K2032">
        <v>-14.95</v>
      </c>
    </row>
    <row r="2033" spans="2:11">
      <c r="B2033" t="s">
        <v>2069</v>
      </c>
      <c r="C2033" t="s">
        <v>2959</v>
      </c>
      <c r="D2033" t="s">
        <v>2035</v>
      </c>
      <c r="E2033">
        <v>5</v>
      </c>
      <c r="F2033" t="s">
        <v>2016</v>
      </c>
      <c r="G2033">
        <v>43</v>
      </c>
      <c r="H2033" t="s">
        <v>2017</v>
      </c>
      <c r="I2033" s="13">
        <v>43494</v>
      </c>
      <c r="J2033">
        <v>4</v>
      </c>
      <c r="K2033">
        <v>-7.6</v>
      </c>
    </row>
    <row r="2034" spans="2:11">
      <c r="B2034" t="s">
        <v>2063</v>
      </c>
      <c r="C2034" t="s">
        <v>3162</v>
      </c>
      <c r="D2034" t="s">
        <v>2035</v>
      </c>
      <c r="E2034">
        <v>5</v>
      </c>
      <c r="F2034" t="s">
        <v>2016</v>
      </c>
      <c r="G2034">
        <v>41</v>
      </c>
      <c r="H2034" t="s">
        <v>2017</v>
      </c>
      <c r="I2034" s="13">
        <v>43494</v>
      </c>
      <c r="J2034">
        <v>7</v>
      </c>
      <c r="K2034">
        <v>-14.95</v>
      </c>
    </row>
    <row r="2035" spans="2:11">
      <c r="B2035" t="s">
        <v>2083</v>
      </c>
      <c r="C2035" t="s">
        <v>2084</v>
      </c>
      <c r="D2035" t="s">
        <v>2035</v>
      </c>
      <c r="E2035">
        <v>5</v>
      </c>
      <c r="F2035" t="s">
        <v>2016</v>
      </c>
      <c r="G2035" t="s">
        <v>2030</v>
      </c>
      <c r="H2035" t="s">
        <v>2017</v>
      </c>
      <c r="I2035" s="13">
        <v>43468</v>
      </c>
      <c r="J2035">
        <v>7</v>
      </c>
      <c r="K2035">
        <v>-14.95</v>
      </c>
    </row>
    <row r="2036" spans="2:11">
      <c r="B2036" t="s">
        <v>2091</v>
      </c>
      <c r="C2036" t="s">
        <v>3297</v>
      </c>
      <c r="D2036" t="s">
        <v>2093</v>
      </c>
      <c r="E2036" t="s">
        <v>2030</v>
      </c>
      <c r="F2036" t="s">
        <v>2016</v>
      </c>
      <c r="G2036" t="s">
        <v>2030</v>
      </c>
      <c r="H2036" t="s">
        <v>2017</v>
      </c>
      <c r="I2036" s="13">
        <v>43454</v>
      </c>
      <c r="J2036" t="s">
        <v>2030</v>
      </c>
      <c r="K2036" t="s">
        <v>2030</v>
      </c>
    </row>
    <row r="2037" spans="2:11">
      <c r="B2037" t="s">
        <v>2086</v>
      </c>
      <c r="C2037" t="s">
        <v>2087</v>
      </c>
      <c r="D2037" t="s">
        <v>2104</v>
      </c>
      <c r="E2037" t="s">
        <v>2030</v>
      </c>
      <c r="F2037" t="s">
        <v>2016</v>
      </c>
      <c r="G2037" t="s">
        <v>2030</v>
      </c>
      <c r="H2037" t="s">
        <v>2017</v>
      </c>
      <c r="I2037" s="13">
        <v>43441</v>
      </c>
      <c r="J2037" t="s">
        <v>2030</v>
      </c>
      <c r="K2037" t="s">
        <v>2030</v>
      </c>
    </row>
    <row r="2038" spans="2:11">
      <c r="B2038" t="s">
        <v>2751</v>
      </c>
      <c r="C2038" t="s">
        <v>2752</v>
      </c>
      <c r="D2038" t="s">
        <v>2104</v>
      </c>
      <c r="E2038" t="s">
        <v>2030</v>
      </c>
      <c r="F2038" t="s">
        <v>2016</v>
      </c>
      <c r="G2038" t="s">
        <v>2030</v>
      </c>
      <c r="H2038" t="s">
        <v>2017</v>
      </c>
      <c r="I2038" s="13">
        <v>42935</v>
      </c>
      <c r="J2038" t="s">
        <v>2030</v>
      </c>
      <c r="K2038" t="s">
        <v>2030</v>
      </c>
    </row>
    <row r="2101" spans="1:11">
      <c r="A2101" t="s">
        <v>1034</v>
      </c>
      <c r="B2101" t="str">
        <f ca="1">_xll.BDS(OFFSET(INDIRECT(ADDRESS(ROW(), COLUMN())),0,-1),"BEST_ANALYST_RECS_BULK","cols=10;rows=20")</f>
        <v>Guggenheim Securities</v>
      </c>
      <c r="C2101" t="s">
        <v>2337</v>
      </c>
      <c r="D2101" t="s">
        <v>2044</v>
      </c>
      <c r="E2101">
        <v>3</v>
      </c>
      <c r="F2101" t="s">
        <v>2016</v>
      </c>
      <c r="G2101" t="s">
        <v>2030</v>
      </c>
      <c r="H2101" t="s">
        <v>2017</v>
      </c>
      <c r="I2101" s="13">
        <v>43511</v>
      </c>
      <c r="J2101" t="s">
        <v>2030</v>
      </c>
      <c r="K2101" t="s">
        <v>2030</v>
      </c>
    </row>
    <row r="2102" spans="1:11">
      <c r="B2102" t="s">
        <v>2174</v>
      </c>
      <c r="C2102" t="s">
        <v>2979</v>
      </c>
      <c r="D2102" t="s">
        <v>2029</v>
      </c>
      <c r="E2102">
        <v>5</v>
      </c>
      <c r="F2102" t="s">
        <v>2016</v>
      </c>
      <c r="G2102">
        <v>60</v>
      </c>
      <c r="H2102" t="s">
        <v>2017</v>
      </c>
      <c r="I2102" s="13">
        <v>43510</v>
      </c>
      <c r="J2102">
        <v>2</v>
      </c>
      <c r="K2102">
        <v>21.99</v>
      </c>
    </row>
    <row r="2103" spans="1:11">
      <c r="B2103" t="s">
        <v>2027</v>
      </c>
      <c r="C2103" t="s">
        <v>3557</v>
      </c>
      <c r="D2103" t="s">
        <v>2044</v>
      </c>
      <c r="E2103">
        <v>3</v>
      </c>
      <c r="F2103" t="s">
        <v>2016</v>
      </c>
      <c r="G2103">
        <v>59</v>
      </c>
      <c r="H2103" t="s">
        <v>2017</v>
      </c>
      <c r="I2103" s="13">
        <v>43510</v>
      </c>
      <c r="J2103">
        <v>5</v>
      </c>
      <c r="K2103">
        <v>0</v>
      </c>
    </row>
    <row r="2104" spans="1:11">
      <c r="B2104" t="s">
        <v>2274</v>
      </c>
      <c r="C2104" t="s">
        <v>2334</v>
      </c>
      <c r="D2104" t="s">
        <v>2076</v>
      </c>
      <c r="E2104">
        <v>3</v>
      </c>
      <c r="F2104" t="s">
        <v>2016</v>
      </c>
      <c r="G2104" t="s">
        <v>2030</v>
      </c>
      <c r="H2104" t="s">
        <v>2017</v>
      </c>
      <c r="I2104" s="13">
        <v>43509</v>
      </c>
      <c r="J2104">
        <v>8</v>
      </c>
      <c r="K2104">
        <v>-32.67</v>
      </c>
    </row>
    <row r="2105" spans="1:11">
      <c r="B2105" t="s">
        <v>2232</v>
      </c>
      <c r="C2105" t="s">
        <v>3964</v>
      </c>
      <c r="D2105" t="s">
        <v>2029</v>
      </c>
      <c r="E2105">
        <v>5</v>
      </c>
      <c r="F2105" t="s">
        <v>2016</v>
      </c>
      <c r="G2105" t="s">
        <v>2030</v>
      </c>
      <c r="H2105" t="s">
        <v>2017</v>
      </c>
      <c r="I2105" s="13">
        <v>43508</v>
      </c>
      <c r="J2105">
        <v>7</v>
      </c>
      <c r="K2105">
        <v>-22.89</v>
      </c>
    </row>
    <row r="2106" spans="1:11">
      <c r="B2106" t="s">
        <v>2049</v>
      </c>
      <c r="C2106" t="s">
        <v>2336</v>
      </c>
      <c r="D2106" t="s">
        <v>2015</v>
      </c>
      <c r="E2106">
        <v>3</v>
      </c>
      <c r="F2106" t="s">
        <v>2016</v>
      </c>
      <c r="G2106">
        <v>54</v>
      </c>
      <c r="H2106" t="s">
        <v>2017</v>
      </c>
      <c r="I2106" s="13">
        <v>43508</v>
      </c>
      <c r="J2106">
        <v>5</v>
      </c>
      <c r="K2106">
        <v>0</v>
      </c>
    </row>
    <row r="2107" spans="1:11">
      <c r="B2107" t="s">
        <v>2051</v>
      </c>
      <c r="C2107" t="s">
        <v>2335</v>
      </c>
      <c r="D2107" t="s">
        <v>2026</v>
      </c>
      <c r="E2107">
        <v>5</v>
      </c>
      <c r="F2107" t="s">
        <v>2016</v>
      </c>
      <c r="G2107">
        <v>65</v>
      </c>
      <c r="H2107" t="s">
        <v>2017</v>
      </c>
      <c r="I2107" s="13">
        <v>43508</v>
      </c>
      <c r="J2107">
        <v>4</v>
      </c>
      <c r="K2107">
        <v>7.05</v>
      </c>
    </row>
    <row r="2108" spans="1:11">
      <c r="B2108" t="s">
        <v>2094</v>
      </c>
      <c r="C2108" t="s">
        <v>2095</v>
      </c>
      <c r="D2108" t="s">
        <v>2026</v>
      </c>
      <c r="E2108">
        <v>5</v>
      </c>
      <c r="F2108" t="s">
        <v>2085</v>
      </c>
      <c r="G2108">
        <v>56</v>
      </c>
      <c r="H2108" t="s">
        <v>2020</v>
      </c>
      <c r="I2108" s="13">
        <v>43507</v>
      </c>
      <c r="J2108" t="s">
        <v>2030</v>
      </c>
      <c r="K2108" t="s">
        <v>2030</v>
      </c>
    </row>
    <row r="2109" spans="1:11">
      <c r="B2109" t="s">
        <v>2063</v>
      </c>
      <c r="C2109" t="s">
        <v>2612</v>
      </c>
      <c r="D2109" t="s">
        <v>2162</v>
      </c>
      <c r="E2109">
        <v>3</v>
      </c>
      <c r="F2109" t="s">
        <v>2016</v>
      </c>
      <c r="G2109">
        <v>53</v>
      </c>
      <c r="H2109" t="s">
        <v>2017</v>
      </c>
      <c r="I2109" s="13">
        <v>43507</v>
      </c>
      <c r="J2109">
        <v>5</v>
      </c>
      <c r="K2109">
        <v>0</v>
      </c>
    </row>
    <row r="2110" spans="1:11">
      <c r="B2110" t="s">
        <v>2024</v>
      </c>
      <c r="C2110" t="s">
        <v>3300</v>
      </c>
      <c r="D2110" t="s">
        <v>2026</v>
      </c>
      <c r="E2110">
        <v>5</v>
      </c>
      <c r="F2110" t="s">
        <v>2016</v>
      </c>
      <c r="G2110">
        <v>65</v>
      </c>
      <c r="H2110" t="s">
        <v>2017</v>
      </c>
      <c r="I2110" s="13">
        <v>43493</v>
      </c>
      <c r="J2110">
        <v>7</v>
      </c>
      <c r="K2110">
        <v>-22.89</v>
      </c>
    </row>
    <row r="2111" spans="1:11">
      <c r="B2111" t="s">
        <v>2033</v>
      </c>
      <c r="C2111" t="s">
        <v>2927</v>
      </c>
      <c r="D2111" t="s">
        <v>2398</v>
      </c>
      <c r="E2111" t="s">
        <v>2030</v>
      </c>
      <c r="F2111" t="s">
        <v>2016</v>
      </c>
      <c r="G2111" t="s">
        <v>2030</v>
      </c>
      <c r="H2111" t="s">
        <v>2017</v>
      </c>
      <c r="I2111" s="13">
        <v>43490</v>
      </c>
      <c r="J2111" t="s">
        <v>2030</v>
      </c>
      <c r="K2111" t="s">
        <v>2030</v>
      </c>
    </row>
    <row r="2112" spans="1:11">
      <c r="B2112" t="s">
        <v>2086</v>
      </c>
      <c r="C2112" t="s">
        <v>3558</v>
      </c>
      <c r="D2112" t="s">
        <v>2026</v>
      </c>
      <c r="E2112">
        <v>5</v>
      </c>
      <c r="F2112" t="s">
        <v>2016</v>
      </c>
      <c r="G2112">
        <v>61</v>
      </c>
      <c r="H2112" t="s">
        <v>2017</v>
      </c>
      <c r="I2112" s="13">
        <v>43490</v>
      </c>
      <c r="J2112">
        <v>6</v>
      </c>
      <c r="K2112">
        <v>-4.03</v>
      </c>
    </row>
    <row r="2113" spans="2:11">
      <c r="B2113" t="s">
        <v>2260</v>
      </c>
      <c r="C2113" t="s">
        <v>3965</v>
      </c>
      <c r="D2113" t="s">
        <v>2044</v>
      </c>
      <c r="E2113">
        <v>3</v>
      </c>
      <c r="F2113" t="s">
        <v>2016</v>
      </c>
      <c r="G2113">
        <v>52</v>
      </c>
      <c r="H2113" t="s">
        <v>2020</v>
      </c>
      <c r="I2113" s="13">
        <v>43490</v>
      </c>
      <c r="J2113">
        <v>3</v>
      </c>
      <c r="K2113">
        <v>11.58</v>
      </c>
    </row>
    <row r="2114" spans="2:11">
      <c r="B2114" t="s">
        <v>106</v>
      </c>
      <c r="C2114" t="s">
        <v>2926</v>
      </c>
      <c r="D2114" t="s">
        <v>2171</v>
      </c>
      <c r="E2114" t="s">
        <v>2030</v>
      </c>
      <c r="F2114" t="s">
        <v>2016</v>
      </c>
      <c r="G2114" t="s">
        <v>2030</v>
      </c>
      <c r="H2114" t="s">
        <v>2017</v>
      </c>
      <c r="I2114" s="13">
        <v>43489</v>
      </c>
      <c r="J2114" t="s">
        <v>2030</v>
      </c>
      <c r="K2114" t="s">
        <v>2030</v>
      </c>
    </row>
    <row r="2115" spans="2:11">
      <c r="B2115" t="s">
        <v>2267</v>
      </c>
      <c r="C2115" t="s">
        <v>4109</v>
      </c>
      <c r="D2115" t="s">
        <v>2029</v>
      </c>
      <c r="E2115">
        <v>5</v>
      </c>
      <c r="F2115" t="s">
        <v>2016</v>
      </c>
      <c r="G2115">
        <v>62</v>
      </c>
      <c r="H2115" t="s">
        <v>2017</v>
      </c>
      <c r="I2115" s="13">
        <v>43489</v>
      </c>
      <c r="J2115" t="s">
        <v>2030</v>
      </c>
      <c r="K2115" t="s">
        <v>2030</v>
      </c>
    </row>
    <row r="2116" spans="2:11">
      <c r="B2116" t="s">
        <v>2792</v>
      </c>
      <c r="C2116" t="s">
        <v>4242</v>
      </c>
      <c r="D2116" t="s">
        <v>2026</v>
      </c>
      <c r="E2116">
        <v>5</v>
      </c>
      <c r="F2116" t="s">
        <v>2016</v>
      </c>
      <c r="G2116">
        <v>60</v>
      </c>
      <c r="H2116" t="s">
        <v>2020</v>
      </c>
      <c r="I2116" s="13">
        <v>43481</v>
      </c>
      <c r="J2116">
        <v>1</v>
      </c>
      <c r="K2116">
        <v>29.72</v>
      </c>
    </row>
    <row r="2117" spans="2:11">
      <c r="B2117" t="s">
        <v>2451</v>
      </c>
      <c r="C2117" t="s">
        <v>2974</v>
      </c>
      <c r="D2117" t="s">
        <v>2104</v>
      </c>
      <c r="E2117" t="s">
        <v>2030</v>
      </c>
      <c r="F2117" t="s">
        <v>2016</v>
      </c>
      <c r="G2117" t="s">
        <v>2030</v>
      </c>
      <c r="H2117" t="s">
        <v>2017</v>
      </c>
      <c r="I2117" s="13">
        <v>43472</v>
      </c>
      <c r="J2117" t="s">
        <v>2030</v>
      </c>
      <c r="K2117" t="s">
        <v>2030</v>
      </c>
    </row>
    <row r="2118" spans="2:11">
      <c r="B2118" t="s">
        <v>2077</v>
      </c>
      <c r="C2118" t="s">
        <v>2928</v>
      </c>
      <c r="D2118" t="s">
        <v>2179</v>
      </c>
      <c r="E2118" t="s">
        <v>2030</v>
      </c>
      <c r="F2118" t="s">
        <v>2016</v>
      </c>
      <c r="G2118" t="s">
        <v>2030</v>
      </c>
      <c r="H2118" t="s">
        <v>2017</v>
      </c>
      <c r="I2118" s="13">
        <v>43468</v>
      </c>
      <c r="J2118" t="s">
        <v>2030</v>
      </c>
      <c r="K2118" t="s">
        <v>2030</v>
      </c>
    </row>
    <row r="2119" spans="2:11">
      <c r="B2119" t="s">
        <v>2083</v>
      </c>
      <c r="C2119" t="s">
        <v>2304</v>
      </c>
      <c r="D2119" t="s">
        <v>2026</v>
      </c>
      <c r="E2119">
        <v>5</v>
      </c>
      <c r="F2119" t="s">
        <v>2016</v>
      </c>
      <c r="G2119" t="s">
        <v>2030</v>
      </c>
      <c r="H2119" t="s">
        <v>2017</v>
      </c>
      <c r="I2119" s="13">
        <v>43392</v>
      </c>
      <c r="J2119">
        <v>7</v>
      </c>
      <c r="K2119">
        <v>-22.89</v>
      </c>
    </row>
    <row r="2120" spans="2:11">
      <c r="B2120" t="s">
        <v>2931</v>
      </c>
      <c r="C2120" t="s">
        <v>2932</v>
      </c>
      <c r="D2120" t="s">
        <v>2104</v>
      </c>
      <c r="E2120" t="s">
        <v>2030</v>
      </c>
      <c r="F2120" t="s">
        <v>2016</v>
      </c>
      <c r="G2120" t="s">
        <v>2030</v>
      </c>
      <c r="H2120" t="s">
        <v>2017</v>
      </c>
      <c r="I2120" s="13">
        <v>43201</v>
      </c>
      <c r="J2120" t="s">
        <v>2030</v>
      </c>
      <c r="K2120" t="s">
        <v>2030</v>
      </c>
    </row>
    <row r="2201" spans="1:11">
      <c r="A2201" t="s">
        <v>1035</v>
      </c>
      <c r="B2201" t="str">
        <f ca="1">_xll.BDS(OFFSET(INDIRECT(ADDRESS(ROW(), COLUMN())),0,-1),"BEST_ANALYST_RECS_BULK","cols=10;rows=28")</f>
        <v>Jefferies</v>
      </c>
      <c r="C2201" t="s">
        <v>2816</v>
      </c>
      <c r="D2201" t="s">
        <v>2026</v>
      </c>
      <c r="E2201">
        <v>5</v>
      </c>
      <c r="F2201" t="s">
        <v>2016</v>
      </c>
      <c r="G2201">
        <v>448</v>
      </c>
      <c r="H2201" t="s">
        <v>2020</v>
      </c>
      <c r="I2201" s="13">
        <v>43511</v>
      </c>
      <c r="J2201">
        <v>4</v>
      </c>
      <c r="K2201">
        <v>19.57</v>
      </c>
    </row>
    <row r="2202" spans="1:11">
      <c r="B2202" t="s">
        <v>2157</v>
      </c>
      <c r="C2202" t="s">
        <v>2817</v>
      </c>
      <c r="D2202" t="s">
        <v>2026</v>
      </c>
      <c r="E2202">
        <v>5</v>
      </c>
      <c r="F2202" t="s">
        <v>2016</v>
      </c>
      <c r="G2202">
        <v>424</v>
      </c>
      <c r="H2202" t="s">
        <v>2017</v>
      </c>
      <c r="I2202" s="13">
        <v>43511</v>
      </c>
      <c r="J2202">
        <v>2</v>
      </c>
      <c r="K2202">
        <v>24.32</v>
      </c>
    </row>
    <row r="2203" spans="1:11">
      <c r="B2203" t="s">
        <v>2234</v>
      </c>
      <c r="C2203" t="s">
        <v>2818</v>
      </c>
      <c r="D2203" t="s">
        <v>2044</v>
      </c>
      <c r="E2203">
        <v>3</v>
      </c>
      <c r="F2203" t="s">
        <v>2016</v>
      </c>
      <c r="G2203">
        <v>390</v>
      </c>
      <c r="H2203" t="s">
        <v>2020</v>
      </c>
      <c r="I2203" s="13">
        <v>43510</v>
      </c>
      <c r="J2203">
        <v>7</v>
      </c>
      <c r="K2203">
        <v>0</v>
      </c>
    </row>
    <row r="2204" spans="1:11">
      <c r="B2204" t="s">
        <v>2210</v>
      </c>
      <c r="C2204" t="s">
        <v>2211</v>
      </c>
      <c r="D2204" t="s">
        <v>2026</v>
      </c>
      <c r="E2204">
        <v>5</v>
      </c>
      <c r="F2204" t="s">
        <v>2016</v>
      </c>
      <c r="G2204">
        <v>500</v>
      </c>
      <c r="H2204" t="s">
        <v>2020</v>
      </c>
      <c r="I2204" s="13">
        <v>43510</v>
      </c>
      <c r="J2204">
        <v>4</v>
      </c>
      <c r="K2204">
        <v>19.57</v>
      </c>
    </row>
    <row r="2205" spans="1:11">
      <c r="B2205" t="s">
        <v>2274</v>
      </c>
      <c r="C2205" t="s">
        <v>2819</v>
      </c>
      <c r="D2205" t="s">
        <v>2026</v>
      </c>
      <c r="E2205">
        <v>5</v>
      </c>
      <c r="F2205" t="s">
        <v>2016</v>
      </c>
      <c r="G2205" t="s">
        <v>2030</v>
      </c>
      <c r="H2205" t="s">
        <v>2017</v>
      </c>
      <c r="I2205" s="13">
        <v>43509</v>
      </c>
      <c r="J2205">
        <v>4</v>
      </c>
      <c r="K2205">
        <v>19.57</v>
      </c>
    </row>
    <row r="2206" spans="1:11">
      <c r="B2206" t="s">
        <v>2470</v>
      </c>
      <c r="C2206" t="s">
        <v>4255</v>
      </c>
      <c r="D2206" t="s">
        <v>2044</v>
      </c>
      <c r="E2206">
        <v>3</v>
      </c>
      <c r="F2206" t="s">
        <v>2016</v>
      </c>
      <c r="G2206" t="s">
        <v>2030</v>
      </c>
      <c r="H2206" t="s">
        <v>2017</v>
      </c>
      <c r="I2206" s="13">
        <v>43509</v>
      </c>
      <c r="J2206">
        <v>7</v>
      </c>
      <c r="K2206">
        <v>0</v>
      </c>
    </row>
    <row r="2207" spans="1:11">
      <c r="B2207" t="s">
        <v>2118</v>
      </c>
      <c r="C2207" t="s">
        <v>4256</v>
      </c>
      <c r="D2207" t="s">
        <v>2076</v>
      </c>
      <c r="E2207">
        <v>3</v>
      </c>
      <c r="F2207" t="s">
        <v>2016</v>
      </c>
      <c r="G2207">
        <v>380</v>
      </c>
      <c r="H2207" t="s">
        <v>2017</v>
      </c>
      <c r="I2207" s="13">
        <v>43508</v>
      </c>
      <c r="J2207">
        <v>7</v>
      </c>
      <c r="K2207">
        <v>0</v>
      </c>
    </row>
    <row r="2208" spans="1:11">
      <c r="B2208" t="s">
        <v>2267</v>
      </c>
      <c r="C2208" t="s">
        <v>2821</v>
      </c>
      <c r="D2208" t="s">
        <v>2029</v>
      </c>
      <c r="E2208">
        <v>5</v>
      </c>
      <c r="F2208" t="s">
        <v>2016</v>
      </c>
      <c r="G2208">
        <v>443</v>
      </c>
      <c r="H2208" t="s">
        <v>2017</v>
      </c>
      <c r="I2208" s="13">
        <v>43508</v>
      </c>
      <c r="J2208">
        <v>4</v>
      </c>
      <c r="K2208">
        <v>19.57</v>
      </c>
    </row>
    <row r="2209" spans="2:11">
      <c r="B2209" t="s">
        <v>2033</v>
      </c>
      <c r="C2209" t="s">
        <v>2202</v>
      </c>
      <c r="D2209" t="s">
        <v>2035</v>
      </c>
      <c r="E2209">
        <v>5</v>
      </c>
      <c r="F2209" t="s">
        <v>2016</v>
      </c>
      <c r="G2209">
        <v>450</v>
      </c>
      <c r="H2209" t="s">
        <v>2020</v>
      </c>
      <c r="I2209" s="13">
        <v>43507</v>
      </c>
      <c r="J2209">
        <v>4</v>
      </c>
      <c r="K2209">
        <v>19.57</v>
      </c>
    </row>
    <row r="2210" spans="2:11">
      <c r="B2210" t="s">
        <v>2063</v>
      </c>
      <c r="C2210" t="s">
        <v>2214</v>
      </c>
      <c r="D2210" t="s">
        <v>2035</v>
      </c>
      <c r="E2210">
        <v>5</v>
      </c>
      <c r="F2210" t="s">
        <v>2016</v>
      </c>
      <c r="G2210">
        <v>460</v>
      </c>
      <c r="H2210" t="s">
        <v>2017</v>
      </c>
      <c r="I2210" s="13">
        <v>43507</v>
      </c>
      <c r="J2210">
        <v>1</v>
      </c>
      <c r="K2210">
        <v>33.19</v>
      </c>
    </row>
    <row r="2211" spans="2:11">
      <c r="B2211" t="s">
        <v>106</v>
      </c>
      <c r="C2211" t="s">
        <v>2205</v>
      </c>
      <c r="D2211" t="s">
        <v>2440</v>
      </c>
      <c r="E2211">
        <v>5</v>
      </c>
      <c r="F2211" t="s">
        <v>2016</v>
      </c>
      <c r="G2211">
        <v>450</v>
      </c>
      <c r="H2211" t="s">
        <v>2020</v>
      </c>
      <c r="I2211" s="13">
        <v>43506</v>
      </c>
      <c r="J2211">
        <v>3</v>
      </c>
      <c r="K2211">
        <v>22.18</v>
      </c>
    </row>
    <row r="2212" spans="2:11">
      <c r="B2212" t="s">
        <v>3612</v>
      </c>
      <c r="C2212" t="s">
        <v>4244</v>
      </c>
      <c r="D2212" t="s">
        <v>2076</v>
      </c>
      <c r="E2212">
        <v>3</v>
      </c>
      <c r="F2212" t="s">
        <v>2016</v>
      </c>
      <c r="G2212">
        <v>440</v>
      </c>
      <c r="H2212" t="s">
        <v>2017</v>
      </c>
      <c r="I2212" s="13">
        <v>43503</v>
      </c>
      <c r="J2212">
        <v>5</v>
      </c>
      <c r="K2212">
        <v>3.42</v>
      </c>
    </row>
    <row r="2213" spans="2:11">
      <c r="B2213" t="s">
        <v>2049</v>
      </c>
      <c r="C2213" t="s">
        <v>2830</v>
      </c>
      <c r="D2213" t="s">
        <v>2029</v>
      </c>
      <c r="E2213">
        <v>5</v>
      </c>
      <c r="F2213" t="s">
        <v>2016</v>
      </c>
      <c r="G2213">
        <v>475</v>
      </c>
      <c r="H2213" t="s">
        <v>2020</v>
      </c>
      <c r="I2213" s="13">
        <v>43502</v>
      </c>
      <c r="J2213">
        <v>4</v>
      </c>
      <c r="K2213">
        <v>19.57</v>
      </c>
    </row>
    <row r="2214" spans="2:11">
      <c r="B2214" t="s">
        <v>2207</v>
      </c>
      <c r="C2214" t="s">
        <v>2208</v>
      </c>
      <c r="D2214" t="s">
        <v>2026</v>
      </c>
      <c r="E2214">
        <v>5</v>
      </c>
      <c r="F2214" t="s">
        <v>2016</v>
      </c>
      <c r="G2214">
        <v>460</v>
      </c>
      <c r="H2214" t="s">
        <v>2020</v>
      </c>
      <c r="I2214" s="13">
        <v>43500</v>
      </c>
      <c r="J2214">
        <v>4</v>
      </c>
      <c r="K2214">
        <v>19.57</v>
      </c>
    </row>
    <row r="2215" spans="2:11">
      <c r="B2215" t="s">
        <v>2051</v>
      </c>
      <c r="C2215" t="s">
        <v>2822</v>
      </c>
      <c r="D2215" t="s">
        <v>2053</v>
      </c>
      <c r="E2215">
        <v>1</v>
      </c>
      <c r="F2215" t="s">
        <v>2088</v>
      </c>
      <c r="G2215">
        <v>330</v>
      </c>
      <c r="H2215" t="s">
        <v>2017</v>
      </c>
      <c r="I2215" s="13">
        <v>43500</v>
      </c>
      <c r="J2215">
        <v>6</v>
      </c>
      <c r="K2215">
        <v>0.51</v>
      </c>
    </row>
    <row r="2216" spans="2:11">
      <c r="B2216" t="s">
        <v>2094</v>
      </c>
      <c r="C2216" t="s">
        <v>2095</v>
      </c>
      <c r="D2216" t="s">
        <v>2026</v>
      </c>
      <c r="E2216">
        <v>5</v>
      </c>
      <c r="F2216" t="s">
        <v>2016</v>
      </c>
      <c r="G2216">
        <v>446</v>
      </c>
      <c r="H2216" t="s">
        <v>2020</v>
      </c>
      <c r="I2216" s="13">
        <v>43497</v>
      </c>
      <c r="J2216" t="s">
        <v>2030</v>
      </c>
      <c r="K2216" t="s">
        <v>2030</v>
      </c>
    </row>
    <row r="2217" spans="2:11">
      <c r="B2217" t="s">
        <v>2083</v>
      </c>
      <c r="C2217" t="s">
        <v>2084</v>
      </c>
      <c r="D2217" t="s">
        <v>2184</v>
      </c>
      <c r="E2217">
        <v>1</v>
      </c>
      <c r="F2217" t="s">
        <v>2016</v>
      </c>
      <c r="G2217" t="s">
        <v>2030</v>
      </c>
      <c r="H2217" t="s">
        <v>2017</v>
      </c>
      <c r="I2217" s="13">
        <v>43497</v>
      </c>
      <c r="J2217" t="s">
        <v>2030</v>
      </c>
      <c r="K2217" t="s">
        <v>2030</v>
      </c>
    </row>
    <row r="2218" spans="2:11">
      <c r="B2218" t="s">
        <v>2021</v>
      </c>
      <c r="C2218" t="s">
        <v>2828</v>
      </c>
      <c r="D2218" t="s">
        <v>2296</v>
      </c>
      <c r="E2218">
        <v>3</v>
      </c>
      <c r="F2218" t="s">
        <v>2016</v>
      </c>
      <c r="G2218">
        <v>425</v>
      </c>
      <c r="H2218" t="s">
        <v>2020</v>
      </c>
      <c r="I2218" s="13">
        <v>43496</v>
      </c>
      <c r="J2218">
        <v>7</v>
      </c>
      <c r="K2218">
        <v>0</v>
      </c>
    </row>
    <row r="2219" spans="2:11">
      <c r="B2219" t="s">
        <v>2027</v>
      </c>
      <c r="C2219" t="s">
        <v>2831</v>
      </c>
      <c r="D2219" t="s">
        <v>2029</v>
      </c>
      <c r="E2219">
        <v>5</v>
      </c>
      <c r="F2219" t="s">
        <v>2016</v>
      </c>
      <c r="G2219">
        <v>440</v>
      </c>
      <c r="H2219" t="s">
        <v>2017</v>
      </c>
      <c r="I2219" s="13">
        <v>43496</v>
      </c>
      <c r="J2219">
        <v>4</v>
      </c>
      <c r="K2219">
        <v>19.57</v>
      </c>
    </row>
    <row r="2220" spans="2:11">
      <c r="B2220" t="s">
        <v>2159</v>
      </c>
      <c r="C2220" t="s">
        <v>2823</v>
      </c>
      <c r="D2220" t="s">
        <v>2029</v>
      </c>
      <c r="E2220">
        <v>5</v>
      </c>
      <c r="F2220" t="s">
        <v>2016</v>
      </c>
      <c r="G2220">
        <v>470</v>
      </c>
      <c r="H2220" t="s">
        <v>2020</v>
      </c>
      <c r="I2220" s="13">
        <v>43496</v>
      </c>
      <c r="J2220">
        <v>4</v>
      </c>
      <c r="K2220">
        <v>19.57</v>
      </c>
    </row>
    <row r="2221" spans="2:11">
      <c r="B2221" t="s">
        <v>2086</v>
      </c>
      <c r="C2221" t="s">
        <v>2827</v>
      </c>
      <c r="D2221" t="s">
        <v>2076</v>
      </c>
      <c r="E2221">
        <v>3</v>
      </c>
      <c r="F2221" t="s">
        <v>2016</v>
      </c>
      <c r="G2221">
        <v>370</v>
      </c>
      <c r="H2221" t="s">
        <v>2017</v>
      </c>
      <c r="I2221" s="13">
        <v>43496</v>
      </c>
      <c r="J2221">
        <v>7</v>
      </c>
      <c r="K2221">
        <v>0</v>
      </c>
    </row>
    <row r="2222" spans="2:11">
      <c r="B2222" t="s">
        <v>2054</v>
      </c>
      <c r="C2222" t="s">
        <v>2824</v>
      </c>
      <c r="D2222" t="s">
        <v>2056</v>
      </c>
      <c r="E2222">
        <v>4</v>
      </c>
      <c r="F2222" t="s">
        <v>2016</v>
      </c>
      <c r="G2222">
        <v>453</v>
      </c>
      <c r="H2222" t="s">
        <v>2020</v>
      </c>
      <c r="I2222" s="13">
        <v>43496</v>
      </c>
      <c r="J2222" t="s">
        <v>2030</v>
      </c>
      <c r="K2222" t="s">
        <v>2030</v>
      </c>
    </row>
    <row r="2223" spans="2:11">
      <c r="B2223" t="s">
        <v>2825</v>
      </c>
      <c r="C2223" t="s">
        <v>2826</v>
      </c>
      <c r="D2223" t="s">
        <v>2035</v>
      </c>
      <c r="E2223">
        <v>5</v>
      </c>
      <c r="F2223" t="s">
        <v>2016</v>
      </c>
      <c r="G2223">
        <v>458</v>
      </c>
      <c r="H2223" t="s">
        <v>2020</v>
      </c>
      <c r="I2223" s="13">
        <v>43496</v>
      </c>
      <c r="J2223" t="s">
        <v>2030</v>
      </c>
      <c r="K2223" t="s">
        <v>2030</v>
      </c>
    </row>
    <row r="2224" spans="2:11">
      <c r="B2224" t="s">
        <v>2102</v>
      </c>
      <c r="C2224" t="s">
        <v>4257</v>
      </c>
      <c r="D2224" t="s">
        <v>2026</v>
      </c>
      <c r="E2224">
        <v>5</v>
      </c>
      <c r="F2224" t="s">
        <v>2016</v>
      </c>
      <c r="G2224" t="s">
        <v>2030</v>
      </c>
      <c r="H2224" t="s">
        <v>2017</v>
      </c>
      <c r="I2224" s="13">
        <v>43495</v>
      </c>
      <c r="J2224" t="s">
        <v>2030</v>
      </c>
      <c r="K2224" t="s">
        <v>2030</v>
      </c>
    </row>
    <row r="2225" spans="2:11">
      <c r="B2225" t="s">
        <v>2024</v>
      </c>
      <c r="C2225" t="s">
        <v>2217</v>
      </c>
      <c r="D2225" t="s">
        <v>2026</v>
      </c>
      <c r="E2225">
        <v>5</v>
      </c>
      <c r="F2225" t="s">
        <v>2016</v>
      </c>
      <c r="G2225">
        <v>420</v>
      </c>
      <c r="H2225" t="s">
        <v>2017</v>
      </c>
      <c r="I2225" s="13">
        <v>43494</v>
      </c>
      <c r="J2225">
        <v>4</v>
      </c>
      <c r="K2225">
        <v>19.57</v>
      </c>
    </row>
    <row r="2226" spans="2:11">
      <c r="B2226" t="s">
        <v>2682</v>
      </c>
      <c r="C2226" t="s">
        <v>2829</v>
      </c>
      <c r="D2226" t="s">
        <v>2026</v>
      </c>
      <c r="E2226">
        <v>5</v>
      </c>
      <c r="F2226" t="s">
        <v>2016</v>
      </c>
      <c r="G2226">
        <v>430</v>
      </c>
      <c r="H2226" t="s">
        <v>2017</v>
      </c>
      <c r="I2226" s="13">
        <v>43481</v>
      </c>
      <c r="J2226">
        <v>4</v>
      </c>
      <c r="K2226">
        <v>19.57</v>
      </c>
    </row>
    <row r="2227" spans="2:11">
      <c r="B2227" t="s">
        <v>2720</v>
      </c>
      <c r="C2227" t="s">
        <v>2721</v>
      </c>
      <c r="D2227" t="s">
        <v>2026</v>
      </c>
      <c r="E2227">
        <v>5</v>
      </c>
      <c r="F2227" t="s">
        <v>2016</v>
      </c>
      <c r="G2227">
        <v>426.63</v>
      </c>
      <c r="H2227" t="s">
        <v>2020</v>
      </c>
      <c r="I2227" s="13">
        <v>43460</v>
      </c>
      <c r="J2227" t="s">
        <v>2030</v>
      </c>
      <c r="K2227" t="s">
        <v>2030</v>
      </c>
    </row>
    <row r="2228" spans="2:11">
      <c r="B2228" t="s">
        <v>2096</v>
      </c>
      <c r="C2228" t="s">
        <v>2097</v>
      </c>
      <c r="D2228" t="s">
        <v>2026</v>
      </c>
      <c r="E2228">
        <v>5</v>
      </c>
      <c r="F2228" t="s">
        <v>2016</v>
      </c>
      <c r="G2228" t="s">
        <v>2030</v>
      </c>
      <c r="H2228" t="s">
        <v>2017</v>
      </c>
      <c r="I2228" s="13">
        <v>43430</v>
      </c>
      <c r="J2228">
        <v>4</v>
      </c>
      <c r="K2228">
        <v>19.57</v>
      </c>
    </row>
    <row r="2301" spans="1:11">
      <c r="A2301" t="s">
        <v>1036</v>
      </c>
      <c r="B2301" t="str">
        <f ca="1">_xll.BDS(OFFSET(INDIRECT(ADDRESS(ROW(), COLUMN())),0,-1),"BEST_ANALYST_RECS_BULK","cols=10;rows=28")</f>
        <v>Stifel</v>
      </c>
      <c r="C2301" t="s">
        <v>3202</v>
      </c>
      <c r="D2301" t="s">
        <v>2076</v>
      </c>
      <c r="E2301">
        <v>3</v>
      </c>
      <c r="F2301" t="s">
        <v>2016</v>
      </c>
      <c r="G2301">
        <v>95</v>
      </c>
      <c r="H2301" t="s">
        <v>2020</v>
      </c>
      <c r="I2301" s="13">
        <v>43511</v>
      </c>
      <c r="J2301">
        <v>7</v>
      </c>
      <c r="K2301">
        <v>0</v>
      </c>
    </row>
    <row r="2302" spans="1:11">
      <c r="B2302" t="s">
        <v>2274</v>
      </c>
      <c r="C2302" t="s">
        <v>3165</v>
      </c>
      <c r="D2302" t="s">
        <v>2026</v>
      </c>
      <c r="E2302">
        <v>5</v>
      </c>
      <c r="F2302" t="s">
        <v>2016</v>
      </c>
      <c r="G2302" t="s">
        <v>2030</v>
      </c>
      <c r="H2302" t="s">
        <v>2017</v>
      </c>
      <c r="I2302" s="13">
        <v>43509</v>
      </c>
      <c r="J2302">
        <v>2</v>
      </c>
      <c r="K2302">
        <v>23.8</v>
      </c>
    </row>
    <row r="2303" spans="1:11">
      <c r="B2303" t="s">
        <v>2037</v>
      </c>
      <c r="C2303" t="s">
        <v>3218</v>
      </c>
      <c r="D2303" t="s">
        <v>2076</v>
      </c>
      <c r="E2303">
        <v>3</v>
      </c>
      <c r="F2303" t="s">
        <v>2016</v>
      </c>
      <c r="G2303">
        <v>98</v>
      </c>
      <c r="H2303" t="s">
        <v>2020</v>
      </c>
      <c r="I2303" s="13">
        <v>43508</v>
      </c>
      <c r="J2303">
        <v>9</v>
      </c>
      <c r="K2303">
        <v>-4.62</v>
      </c>
    </row>
    <row r="2304" spans="1:11">
      <c r="B2304" t="s">
        <v>106</v>
      </c>
      <c r="C2304" t="s">
        <v>3169</v>
      </c>
      <c r="D2304" t="s">
        <v>2669</v>
      </c>
      <c r="E2304">
        <v>5</v>
      </c>
      <c r="F2304" t="s">
        <v>2016</v>
      </c>
      <c r="G2304">
        <v>107</v>
      </c>
      <c r="H2304" t="s">
        <v>2020</v>
      </c>
      <c r="I2304" s="13">
        <v>43507</v>
      </c>
      <c r="J2304">
        <v>6</v>
      </c>
      <c r="K2304">
        <v>2.87</v>
      </c>
    </row>
    <row r="2305" spans="2:11">
      <c r="B2305" t="s">
        <v>2081</v>
      </c>
      <c r="C2305" t="s">
        <v>3674</v>
      </c>
      <c r="D2305" t="s">
        <v>2041</v>
      </c>
      <c r="E2305">
        <v>1</v>
      </c>
      <c r="F2305" t="s">
        <v>2016</v>
      </c>
      <c r="G2305">
        <v>95</v>
      </c>
      <c r="H2305" t="s">
        <v>2017</v>
      </c>
      <c r="I2305" s="13">
        <v>43507</v>
      </c>
      <c r="J2305">
        <v>13</v>
      </c>
      <c r="K2305">
        <v>-23.8</v>
      </c>
    </row>
    <row r="2306" spans="2:11">
      <c r="B2306" t="s">
        <v>2067</v>
      </c>
      <c r="C2306" t="s">
        <v>3200</v>
      </c>
      <c r="D2306" t="s">
        <v>2252</v>
      </c>
      <c r="E2306">
        <v>3</v>
      </c>
      <c r="F2306" t="s">
        <v>2016</v>
      </c>
      <c r="G2306">
        <v>89</v>
      </c>
      <c r="H2306" t="s">
        <v>2020</v>
      </c>
      <c r="I2306" s="13">
        <v>43504</v>
      </c>
      <c r="J2306">
        <v>7</v>
      </c>
      <c r="K2306">
        <v>0</v>
      </c>
    </row>
    <row r="2307" spans="2:11">
      <c r="B2307" t="s">
        <v>2042</v>
      </c>
      <c r="C2307" t="s">
        <v>2999</v>
      </c>
      <c r="D2307" t="s">
        <v>2029</v>
      </c>
      <c r="E2307">
        <v>5</v>
      </c>
      <c r="F2307" t="s">
        <v>2016</v>
      </c>
      <c r="G2307">
        <v>100</v>
      </c>
      <c r="H2307" t="s">
        <v>2020</v>
      </c>
      <c r="I2307" s="13">
        <v>43503</v>
      </c>
      <c r="J2307">
        <v>2</v>
      </c>
      <c r="K2307">
        <v>23.8</v>
      </c>
    </row>
    <row r="2308" spans="2:11">
      <c r="B2308" t="s">
        <v>2094</v>
      </c>
      <c r="C2308" t="s">
        <v>2095</v>
      </c>
      <c r="D2308" t="s">
        <v>2026</v>
      </c>
      <c r="E2308">
        <v>5</v>
      </c>
      <c r="F2308" t="s">
        <v>2016</v>
      </c>
      <c r="G2308">
        <v>110</v>
      </c>
      <c r="H2308" t="s">
        <v>2020</v>
      </c>
      <c r="I2308" s="13">
        <v>43502</v>
      </c>
      <c r="J2308" t="s">
        <v>2030</v>
      </c>
      <c r="K2308" t="s">
        <v>2030</v>
      </c>
    </row>
    <row r="2309" spans="2:11">
      <c r="B2309" t="s">
        <v>2079</v>
      </c>
      <c r="C2309" t="s">
        <v>3219</v>
      </c>
      <c r="D2309" t="s">
        <v>2015</v>
      </c>
      <c r="E2309">
        <v>3</v>
      </c>
      <c r="F2309" t="s">
        <v>2016</v>
      </c>
      <c r="G2309">
        <v>91</v>
      </c>
      <c r="H2309" t="s">
        <v>2017</v>
      </c>
      <c r="I2309" s="13">
        <v>43502</v>
      </c>
      <c r="J2309">
        <v>7</v>
      </c>
      <c r="K2309">
        <v>0</v>
      </c>
    </row>
    <row r="2310" spans="2:11">
      <c r="B2310" t="s">
        <v>2063</v>
      </c>
      <c r="C2310" t="s">
        <v>3199</v>
      </c>
      <c r="D2310" t="s">
        <v>2162</v>
      </c>
      <c r="E2310">
        <v>3</v>
      </c>
      <c r="F2310" t="s">
        <v>2016</v>
      </c>
      <c r="G2310">
        <v>94</v>
      </c>
      <c r="H2310" t="s">
        <v>2017</v>
      </c>
      <c r="I2310" s="13">
        <v>43501</v>
      </c>
      <c r="J2310">
        <v>7</v>
      </c>
      <c r="K2310">
        <v>0</v>
      </c>
    </row>
    <row r="2311" spans="2:11">
      <c r="B2311" t="s">
        <v>2072</v>
      </c>
      <c r="C2311" t="s">
        <v>4097</v>
      </c>
      <c r="D2311" t="s">
        <v>2015</v>
      </c>
      <c r="E2311">
        <v>3</v>
      </c>
      <c r="F2311" t="s">
        <v>2016</v>
      </c>
      <c r="G2311" t="s">
        <v>2030</v>
      </c>
      <c r="H2311" t="s">
        <v>2017</v>
      </c>
      <c r="I2311" s="13">
        <v>43497</v>
      </c>
      <c r="J2311">
        <v>7</v>
      </c>
      <c r="K2311">
        <v>0</v>
      </c>
    </row>
    <row r="2312" spans="2:11">
      <c r="B2312" t="s">
        <v>2247</v>
      </c>
      <c r="C2312" t="s">
        <v>3166</v>
      </c>
      <c r="D2312" t="s">
        <v>2162</v>
      </c>
      <c r="E2312">
        <v>3</v>
      </c>
      <c r="F2312" t="s">
        <v>2016</v>
      </c>
      <c r="G2312">
        <v>89</v>
      </c>
      <c r="H2312" t="s">
        <v>2020</v>
      </c>
      <c r="I2312" s="13">
        <v>43497</v>
      </c>
      <c r="J2312">
        <v>7</v>
      </c>
      <c r="K2312">
        <v>0</v>
      </c>
    </row>
    <row r="2313" spans="2:11">
      <c r="B2313" t="s">
        <v>2024</v>
      </c>
      <c r="C2313" t="s">
        <v>2660</v>
      </c>
      <c r="D2313" t="s">
        <v>2076</v>
      </c>
      <c r="E2313">
        <v>3</v>
      </c>
      <c r="F2313" t="s">
        <v>2016</v>
      </c>
      <c r="G2313" t="s">
        <v>2030</v>
      </c>
      <c r="H2313" t="s">
        <v>2017</v>
      </c>
      <c r="I2313" s="13">
        <v>43496</v>
      </c>
      <c r="J2313" t="s">
        <v>2030</v>
      </c>
      <c r="K2313" t="s">
        <v>2030</v>
      </c>
    </row>
    <row r="2314" spans="2:11">
      <c r="B2314" t="s">
        <v>2051</v>
      </c>
      <c r="C2314" t="s">
        <v>3173</v>
      </c>
      <c r="D2314" t="s">
        <v>2076</v>
      </c>
      <c r="E2314">
        <v>3</v>
      </c>
      <c r="F2314" t="s">
        <v>2088</v>
      </c>
      <c r="G2314">
        <v>98</v>
      </c>
      <c r="H2314" t="s">
        <v>2017</v>
      </c>
      <c r="I2314" s="13">
        <v>43496</v>
      </c>
      <c r="J2314">
        <v>1</v>
      </c>
      <c r="K2314">
        <v>31.65</v>
      </c>
    </row>
    <row r="2315" spans="2:11">
      <c r="B2315" t="s">
        <v>2792</v>
      </c>
      <c r="C2315" t="s">
        <v>4098</v>
      </c>
      <c r="D2315" t="s">
        <v>2076</v>
      </c>
      <c r="E2315">
        <v>3</v>
      </c>
      <c r="F2315" t="s">
        <v>2016</v>
      </c>
      <c r="G2315">
        <v>95</v>
      </c>
      <c r="H2315" t="s">
        <v>2020</v>
      </c>
      <c r="I2315" s="13">
        <v>43494</v>
      </c>
      <c r="J2315">
        <v>7</v>
      </c>
      <c r="K2315">
        <v>0</v>
      </c>
    </row>
    <row r="2316" spans="2:11">
      <c r="B2316" t="s">
        <v>3616</v>
      </c>
      <c r="C2316" t="s">
        <v>4099</v>
      </c>
      <c r="D2316" t="s">
        <v>2076</v>
      </c>
      <c r="E2316">
        <v>3</v>
      </c>
      <c r="F2316" t="s">
        <v>2016</v>
      </c>
      <c r="G2316">
        <v>99</v>
      </c>
      <c r="H2316" t="s">
        <v>3135</v>
      </c>
      <c r="I2316" s="13">
        <v>43490</v>
      </c>
      <c r="J2316" t="s">
        <v>2030</v>
      </c>
      <c r="K2316" t="s">
        <v>2030</v>
      </c>
    </row>
    <row r="2317" spans="2:11">
      <c r="B2317" t="s">
        <v>2260</v>
      </c>
      <c r="C2317" t="s">
        <v>3322</v>
      </c>
      <c r="D2317" t="s">
        <v>2035</v>
      </c>
      <c r="E2317">
        <v>5</v>
      </c>
      <c r="F2317" t="s">
        <v>2016</v>
      </c>
      <c r="G2317">
        <v>105</v>
      </c>
      <c r="H2317" t="s">
        <v>2020</v>
      </c>
      <c r="I2317" s="13">
        <v>43490</v>
      </c>
      <c r="J2317" t="s">
        <v>2030</v>
      </c>
      <c r="K2317" t="s">
        <v>2030</v>
      </c>
    </row>
    <row r="2318" spans="2:11">
      <c r="B2318" t="s">
        <v>2077</v>
      </c>
      <c r="C2318" t="s">
        <v>3000</v>
      </c>
      <c r="D2318" t="s">
        <v>2029</v>
      </c>
      <c r="E2318">
        <v>5</v>
      </c>
      <c r="F2318" t="s">
        <v>2016</v>
      </c>
      <c r="G2318">
        <v>107</v>
      </c>
      <c r="H2318" t="s">
        <v>2020</v>
      </c>
      <c r="I2318" s="13">
        <v>43489</v>
      </c>
      <c r="J2318" t="s">
        <v>2030</v>
      </c>
      <c r="K2318" t="s">
        <v>2030</v>
      </c>
    </row>
    <row r="2319" spans="2:11">
      <c r="B2319" t="s">
        <v>2021</v>
      </c>
      <c r="C2319" t="s">
        <v>2985</v>
      </c>
      <c r="D2319" t="s">
        <v>2434</v>
      </c>
      <c r="E2319">
        <v>3</v>
      </c>
      <c r="F2319" t="s">
        <v>2016</v>
      </c>
      <c r="G2319">
        <v>98</v>
      </c>
      <c r="H2319" t="s">
        <v>2020</v>
      </c>
      <c r="I2319" s="13">
        <v>43488</v>
      </c>
      <c r="J2319">
        <v>7</v>
      </c>
      <c r="K2319">
        <v>0</v>
      </c>
    </row>
    <row r="2320" spans="2:11">
      <c r="B2320" t="s">
        <v>2031</v>
      </c>
      <c r="C2320" t="s">
        <v>3221</v>
      </c>
      <c r="D2320" t="s">
        <v>2076</v>
      </c>
      <c r="E2320">
        <v>3</v>
      </c>
      <c r="F2320" t="s">
        <v>2016</v>
      </c>
      <c r="G2320">
        <v>95</v>
      </c>
      <c r="H2320" t="s">
        <v>2133</v>
      </c>
      <c r="I2320" s="13">
        <v>43488</v>
      </c>
      <c r="J2320">
        <v>7</v>
      </c>
      <c r="K2320">
        <v>0</v>
      </c>
    </row>
    <row r="2321" spans="2:11">
      <c r="B2321" t="s">
        <v>2033</v>
      </c>
      <c r="C2321" t="s">
        <v>3223</v>
      </c>
      <c r="D2321" t="s">
        <v>2035</v>
      </c>
      <c r="E2321">
        <v>5</v>
      </c>
      <c r="F2321" t="s">
        <v>2016</v>
      </c>
      <c r="G2321">
        <v>107</v>
      </c>
      <c r="H2321" t="s">
        <v>2020</v>
      </c>
      <c r="I2321" s="13">
        <v>43488</v>
      </c>
      <c r="J2321">
        <v>3</v>
      </c>
      <c r="K2321">
        <v>13.7</v>
      </c>
    </row>
    <row r="2322" spans="2:11">
      <c r="B2322" t="s">
        <v>2232</v>
      </c>
      <c r="C2322" t="s">
        <v>4100</v>
      </c>
      <c r="D2322" t="s">
        <v>2029</v>
      </c>
      <c r="E2322">
        <v>5</v>
      </c>
      <c r="F2322" t="s">
        <v>2016</v>
      </c>
      <c r="G2322" t="s">
        <v>2030</v>
      </c>
      <c r="H2322" t="s">
        <v>2017</v>
      </c>
      <c r="I2322" s="13">
        <v>43488</v>
      </c>
      <c r="J2322">
        <v>2</v>
      </c>
      <c r="K2322">
        <v>23.8</v>
      </c>
    </row>
    <row r="2323" spans="2:11">
      <c r="B2323" t="s">
        <v>2682</v>
      </c>
      <c r="C2323" t="s">
        <v>3168</v>
      </c>
      <c r="D2323" t="s">
        <v>2076</v>
      </c>
      <c r="E2323">
        <v>3</v>
      </c>
      <c r="F2323" t="s">
        <v>2085</v>
      </c>
      <c r="G2323">
        <v>92</v>
      </c>
      <c r="H2323" t="s">
        <v>2017</v>
      </c>
      <c r="I2323" s="13">
        <v>43488</v>
      </c>
      <c r="J2323">
        <v>12</v>
      </c>
      <c r="K2323">
        <v>-21.99</v>
      </c>
    </row>
    <row r="2324" spans="2:11">
      <c r="B2324" t="s">
        <v>2086</v>
      </c>
      <c r="C2324" t="s">
        <v>3676</v>
      </c>
      <c r="D2324" t="s">
        <v>2076</v>
      </c>
      <c r="E2324">
        <v>3</v>
      </c>
      <c r="F2324" t="s">
        <v>2016</v>
      </c>
      <c r="G2324">
        <v>89.5</v>
      </c>
      <c r="H2324" t="s">
        <v>2017</v>
      </c>
      <c r="I2324" s="13">
        <v>43488</v>
      </c>
      <c r="J2324">
        <v>7</v>
      </c>
      <c r="K2324">
        <v>0</v>
      </c>
    </row>
    <row r="2325" spans="2:11">
      <c r="B2325" t="s">
        <v>2109</v>
      </c>
      <c r="C2325" t="s">
        <v>3174</v>
      </c>
      <c r="D2325" t="s">
        <v>2026</v>
      </c>
      <c r="E2325">
        <v>5</v>
      </c>
      <c r="F2325" t="s">
        <v>2085</v>
      </c>
      <c r="G2325" t="s">
        <v>2030</v>
      </c>
      <c r="H2325" t="s">
        <v>2017</v>
      </c>
      <c r="I2325" s="13">
        <v>43419</v>
      </c>
      <c r="J2325">
        <v>5</v>
      </c>
      <c r="K2325">
        <v>5.79</v>
      </c>
    </row>
    <row r="2326" spans="2:11">
      <c r="B2326" t="s">
        <v>2083</v>
      </c>
      <c r="C2326" t="s">
        <v>2084</v>
      </c>
      <c r="D2326" t="s">
        <v>2184</v>
      </c>
      <c r="E2326">
        <v>1</v>
      </c>
      <c r="F2326" t="s">
        <v>2088</v>
      </c>
      <c r="G2326" t="s">
        <v>2030</v>
      </c>
      <c r="H2326" t="s">
        <v>2017</v>
      </c>
      <c r="I2326" s="13">
        <v>43417</v>
      </c>
      <c r="J2326">
        <v>4</v>
      </c>
      <c r="K2326">
        <v>7.44</v>
      </c>
    </row>
    <row r="2327" spans="2:11">
      <c r="B2327" t="s">
        <v>2102</v>
      </c>
      <c r="C2327" t="s">
        <v>2987</v>
      </c>
      <c r="D2327" t="s">
        <v>2026</v>
      </c>
      <c r="E2327">
        <v>5</v>
      </c>
      <c r="F2327" t="s">
        <v>2016</v>
      </c>
      <c r="G2327" t="s">
        <v>2030</v>
      </c>
      <c r="H2327" t="s">
        <v>2017</v>
      </c>
      <c r="I2327" s="13">
        <v>43402</v>
      </c>
      <c r="J2327" t="s">
        <v>2030</v>
      </c>
      <c r="K2327" t="s">
        <v>2030</v>
      </c>
    </row>
    <row r="2328" spans="2:11">
      <c r="B2328" t="s">
        <v>2096</v>
      </c>
      <c r="C2328" t="s">
        <v>2097</v>
      </c>
      <c r="D2328" t="s">
        <v>2044</v>
      </c>
      <c r="E2328">
        <v>3</v>
      </c>
      <c r="F2328" t="s">
        <v>2016</v>
      </c>
      <c r="G2328" t="s">
        <v>2030</v>
      </c>
      <c r="H2328" t="s">
        <v>2017</v>
      </c>
      <c r="I2328" s="13">
        <v>42599</v>
      </c>
      <c r="J2328">
        <v>7</v>
      </c>
      <c r="K2328">
        <v>0</v>
      </c>
    </row>
    <row r="2401" spans="1:11">
      <c r="A2401" t="s">
        <v>1037</v>
      </c>
      <c r="B2401" t="str">
        <f ca="1">_xll.BDS(OFFSET(INDIRECT(ADDRESS(ROW(), COLUMN())),0,-1),"BEST_ANALYST_RECS_BULK","cols=10;rows=37")</f>
        <v>Mizuho Securities USA Inc</v>
      </c>
      <c r="C2401" t="s">
        <v>3053</v>
      </c>
      <c r="D2401" t="s">
        <v>2044</v>
      </c>
      <c r="E2401">
        <v>3</v>
      </c>
      <c r="F2401" t="s">
        <v>2016</v>
      </c>
      <c r="G2401">
        <v>20</v>
      </c>
      <c r="H2401" t="s">
        <v>2017</v>
      </c>
      <c r="I2401" s="13">
        <v>43510</v>
      </c>
      <c r="J2401" t="s">
        <v>2030</v>
      </c>
      <c r="K2401" t="s">
        <v>2030</v>
      </c>
    </row>
    <row r="2402" spans="1:11">
      <c r="B2402" t="s">
        <v>2074</v>
      </c>
      <c r="C2402" t="s">
        <v>3046</v>
      </c>
      <c r="D2402" t="s">
        <v>2076</v>
      </c>
      <c r="E2402">
        <v>3</v>
      </c>
      <c r="F2402" t="s">
        <v>2016</v>
      </c>
      <c r="G2402">
        <v>26</v>
      </c>
      <c r="H2402" t="s">
        <v>2017</v>
      </c>
      <c r="I2402" s="13">
        <v>43507</v>
      </c>
      <c r="J2402">
        <v>17</v>
      </c>
      <c r="K2402">
        <v>-55.19</v>
      </c>
    </row>
    <row r="2403" spans="1:11">
      <c r="B2403" t="s">
        <v>2033</v>
      </c>
      <c r="C2403" t="s">
        <v>3236</v>
      </c>
      <c r="D2403" t="s">
        <v>2044</v>
      </c>
      <c r="E2403">
        <v>3</v>
      </c>
      <c r="F2403" t="s">
        <v>2016</v>
      </c>
      <c r="G2403">
        <v>23</v>
      </c>
      <c r="H2403" t="s">
        <v>2482</v>
      </c>
      <c r="I2403" s="13">
        <v>43506</v>
      </c>
      <c r="J2403">
        <v>3</v>
      </c>
      <c r="K2403">
        <v>-21.16</v>
      </c>
    </row>
    <row r="2404" spans="1:11">
      <c r="B2404" t="s">
        <v>2749</v>
      </c>
      <c r="C2404" t="s">
        <v>4383</v>
      </c>
      <c r="D2404" t="s">
        <v>2076</v>
      </c>
      <c r="E2404">
        <v>3</v>
      </c>
      <c r="F2404" t="s">
        <v>2016</v>
      </c>
      <c r="G2404">
        <v>25</v>
      </c>
      <c r="H2404" t="s">
        <v>2017</v>
      </c>
      <c r="I2404" s="13">
        <v>43504</v>
      </c>
      <c r="J2404">
        <v>15</v>
      </c>
      <c r="K2404">
        <v>-51.07</v>
      </c>
    </row>
    <row r="2405" spans="1:11">
      <c r="B2405" t="s">
        <v>2586</v>
      </c>
      <c r="C2405" t="s">
        <v>3820</v>
      </c>
      <c r="D2405" t="s">
        <v>2076</v>
      </c>
      <c r="E2405">
        <v>3</v>
      </c>
      <c r="F2405" t="s">
        <v>2016</v>
      </c>
      <c r="G2405">
        <v>25</v>
      </c>
      <c r="H2405" t="s">
        <v>2020</v>
      </c>
      <c r="I2405" s="13">
        <v>43497</v>
      </c>
      <c r="J2405" t="s">
        <v>2030</v>
      </c>
      <c r="K2405" t="s">
        <v>2030</v>
      </c>
    </row>
    <row r="2406" spans="1:11">
      <c r="B2406" t="s">
        <v>2059</v>
      </c>
      <c r="C2406" t="s">
        <v>2741</v>
      </c>
      <c r="D2406" t="s">
        <v>2026</v>
      </c>
      <c r="E2406">
        <v>5</v>
      </c>
      <c r="F2406" t="s">
        <v>2016</v>
      </c>
      <c r="G2406">
        <v>31</v>
      </c>
      <c r="H2406" t="s">
        <v>2020</v>
      </c>
      <c r="I2406" s="13">
        <v>43495</v>
      </c>
      <c r="J2406">
        <v>12</v>
      </c>
      <c r="K2406">
        <v>-49.14</v>
      </c>
    </row>
    <row r="2407" spans="1:11">
      <c r="B2407" t="s">
        <v>2565</v>
      </c>
      <c r="C2407" t="s">
        <v>2716</v>
      </c>
      <c r="D2407" t="s">
        <v>2076</v>
      </c>
      <c r="E2407">
        <v>3</v>
      </c>
      <c r="F2407" t="s">
        <v>2016</v>
      </c>
      <c r="G2407">
        <v>20</v>
      </c>
      <c r="H2407" t="s">
        <v>2020</v>
      </c>
      <c r="I2407" s="13">
        <v>43494</v>
      </c>
      <c r="J2407">
        <v>3</v>
      </c>
      <c r="K2407">
        <v>-21.16</v>
      </c>
    </row>
    <row r="2408" spans="1:11">
      <c r="B2408" t="s">
        <v>3262</v>
      </c>
      <c r="C2408" t="s">
        <v>3263</v>
      </c>
      <c r="D2408" t="s">
        <v>2076</v>
      </c>
      <c r="E2408">
        <v>3</v>
      </c>
      <c r="F2408" t="s">
        <v>2016</v>
      </c>
      <c r="G2408">
        <v>22.2</v>
      </c>
      <c r="H2408" t="s">
        <v>2017</v>
      </c>
      <c r="I2408" s="13">
        <v>43493</v>
      </c>
      <c r="J2408">
        <v>2</v>
      </c>
      <c r="K2408">
        <v>0</v>
      </c>
    </row>
    <row r="2409" spans="1:11">
      <c r="B2409" t="s">
        <v>2582</v>
      </c>
      <c r="C2409" t="s">
        <v>3822</v>
      </c>
      <c r="D2409" t="s">
        <v>2076</v>
      </c>
      <c r="E2409">
        <v>3</v>
      </c>
      <c r="F2409" t="s">
        <v>2016</v>
      </c>
      <c r="G2409">
        <v>28</v>
      </c>
      <c r="H2409" t="s">
        <v>2017</v>
      </c>
      <c r="I2409" s="13">
        <v>43493</v>
      </c>
      <c r="J2409">
        <v>13</v>
      </c>
      <c r="K2409">
        <v>-49.73</v>
      </c>
    </row>
    <row r="2410" spans="1:11">
      <c r="B2410" t="s">
        <v>2732</v>
      </c>
      <c r="C2410" t="s">
        <v>3264</v>
      </c>
      <c r="D2410" t="s">
        <v>2076</v>
      </c>
      <c r="E2410">
        <v>3</v>
      </c>
      <c r="F2410" t="s">
        <v>2016</v>
      </c>
      <c r="G2410">
        <v>24</v>
      </c>
      <c r="H2410" t="s">
        <v>2017</v>
      </c>
      <c r="I2410" s="13">
        <v>43490</v>
      </c>
      <c r="J2410">
        <v>14</v>
      </c>
      <c r="K2410">
        <v>-50.69</v>
      </c>
    </row>
    <row r="2411" spans="1:11">
      <c r="B2411" t="s">
        <v>3271</v>
      </c>
      <c r="C2411" t="s">
        <v>3272</v>
      </c>
      <c r="D2411" t="s">
        <v>2026</v>
      </c>
      <c r="E2411">
        <v>5</v>
      </c>
      <c r="F2411" t="s">
        <v>2016</v>
      </c>
      <c r="G2411">
        <v>26.5</v>
      </c>
      <c r="H2411" t="s">
        <v>2020</v>
      </c>
      <c r="I2411" s="13">
        <v>43490</v>
      </c>
      <c r="J2411">
        <v>12</v>
      </c>
      <c r="K2411">
        <v>-49.14</v>
      </c>
    </row>
    <row r="2412" spans="1:11">
      <c r="B2412" t="s">
        <v>2753</v>
      </c>
      <c r="C2412" t="s">
        <v>2754</v>
      </c>
      <c r="D2412" t="s">
        <v>2026</v>
      </c>
      <c r="E2412">
        <v>5</v>
      </c>
      <c r="F2412" t="s">
        <v>2016</v>
      </c>
      <c r="G2412">
        <v>30</v>
      </c>
      <c r="H2412" t="s">
        <v>2017</v>
      </c>
      <c r="I2412" s="13">
        <v>43490</v>
      </c>
      <c r="J2412">
        <v>12</v>
      </c>
      <c r="K2412">
        <v>-49.14</v>
      </c>
    </row>
    <row r="2413" spans="1:11">
      <c r="B2413" t="s">
        <v>2042</v>
      </c>
      <c r="C2413" t="s">
        <v>3270</v>
      </c>
      <c r="D2413" t="s">
        <v>2044</v>
      </c>
      <c r="E2413">
        <v>3</v>
      </c>
      <c r="F2413" t="s">
        <v>2016</v>
      </c>
      <c r="G2413">
        <v>22</v>
      </c>
      <c r="H2413" t="s">
        <v>2020</v>
      </c>
      <c r="I2413" s="13">
        <v>43489</v>
      </c>
      <c r="J2413">
        <v>18</v>
      </c>
      <c r="K2413">
        <v>-58.63</v>
      </c>
    </row>
    <row r="2414" spans="1:11">
      <c r="B2414" t="s">
        <v>2584</v>
      </c>
      <c r="C2414" t="s">
        <v>4385</v>
      </c>
      <c r="D2414" t="s">
        <v>2026</v>
      </c>
      <c r="E2414">
        <v>5</v>
      </c>
      <c r="F2414" t="s">
        <v>2016</v>
      </c>
      <c r="G2414">
        <v>37</v>
      </c>
      <c r="H2414" t="s">
        <v>2017</v>
      </c>
      <c r="I2414" s="13">
        <v>43489</v>
      </c>
      <c r="J2414" t="s">
        <v>2030</v>
      </c>
      <c r="K2414" t="s">
        <v>2030</v>
      </c>
    </row>
    <row r="2415" spans="1:11">
      <c r="B2415" t="s">
        <v>2069</v>
      </c>
      <c r="C2415" t="s">
        <v>3265</v>
      </c>
      <c r="D2415" t="s">
        <v>2071</v>
      </c>
      <c r="E2415">
        <v>3</v>
      </c>
      <c r="F2415" t="s">
        <v>2016</v>
      </c>
      <c r="G2415" t="s">
        <v>2030</v>
      </c>
      <c r="H2415" t="s">
        <v>2017</v>
      </c>
      <c r="I2415" s="13">
        <v>43488</v>
      </c>
      <c r="J2415">
        <v>16</v>
      </c>
      <c r="K2415">
        <v>-53.34</v>
      </c>
    </row>
    <row r="2416" spans="1:11">
      <c r="B2416" t="s">
        <v>2744</v>
      </c>
      <c r="C2416" t="s">
        <v>3266</v>
      </c>
      <c r="D2416" t="s">
        <v>2026</v>
      </c>
      <c r="E2416">
        <v>5</v>
      </c>
      <c r="F2416" t="s">
        <v>2016</v>
      </c>
      <c r="G2416">
        <v>27.3</v>
      </c>
      <c r="H2416" t="s">
        <v>2020</v>
      </c>
      <c r="I2416" s="13">
        <v>43487</v>
      </c>
      <c r="J2416">
        <v>9</v>
      </c>
      <c r="K2416">
        <v>-35.380000000000003</v>
      </c>
    </row>
    <row r="2417" spans="2:11">
      <c r="B2417" t="s">
        <v>106</v>
      </c>
      <c r="C2417" t="s">
        <v>3824</v>
      </c>
      <c r="D2417" t="s">
        <v>2114</v>
      </c>
      <c r="E2417">
        <v>3</v>
      </c>
      <c r="F2417" t="s">
        <v>2016</v>
      </c>
      <c r="G2417">
        <v>22</v>
      </c>
      <c r="H2417" t="s">
        <v>2020</v>
      </c>
      <c r="I2417" s="13">
        <v>43486</v>
      </c>
      <c r="J2417">
        <v>2</v>
      </c>
      <c r="K2417">
        <v>0</v>
      </c>
    </row>
    <row r="2418" spans="2:11">
      <c r="B2418" t="s">
        <v>2021</v>
      </c>
      <c r="C2418" t="s">
        <v>3273</v>
      </c>
      <c r="D2418" t="s">
        <v>2023</v>
      </c>
      <c r="E2418">
        <v>5</v>
      </c>
      <c r="F2418" t="s">
        <v>2016</v>
      </c>
      <c r="G2418">
        <v>41</v>
      </c>
      <c r="H2418" t="s">
        <v>2020</v>
      </c>
      <c r="I2418" s="13">
        <v>43486</v>
      </c>
      <c r="J2418">
        <v>12</v>
      </c>
      <c r="K2418">
        <v>-49.14</v>
      </c>
    </row>
    <row r="2419" spans="2:11">
      <c r="B2419" t="s">
        <v>2057</v>
      </c>
      <c r="C2419" t="s">
        <v>2748</v>
      </c>
      <c r="D2419" t="s">
        <v>2026</v>
      </c>
      <c r="E2419">
        <v>5</v>
      </c>
      <c r="F2419" t="s">
        <v>2016</v>
      </c>
      <c r="G2419">
        <v>30</v>
      </c>
      <c r="H2419" t="s">
        <v>2020</v>
      </c>
      <c r="I2419" s="13">
        <v>43481</v>
      </c>
      <c r="J2419" t="s">
        <v>2030</v>
      </c>
      <c r="K2419" t="s">
        <v>2030</v>
      </c>
    </row>
    <row r="2420" spans="2:11">
      <c r="B2420" t="s">
        <v>2027</v>
      </c>
      <c r="C2420" t="s">
        <v>2730</v>
      </c>
      <c r="D2420" t="s">
        <v>2029</v>
      </c>
      <c r="E2420">
        <v>5</v>
      </c>
      <c r="F2420" t="s">
        <v>2016</v>
      </c>
      <c r="G2420">
        <v>31</v>
      </c>
      <c r="H2420" t="s">
        <v>2017</v>
      </c>
      <c r="I2420" s="13">
        <v>43479</v>
      </c>
      <c r="J2420">
        <v>12</v>
      </c>
      <c r="K2420">
        <v>-49.14</v>
      </c>
    </row>
    <row r="2421" spans="2:11">
      <c r="B2421" t="s">
        <v>2083</v>
      </c>
      <c r="C2421" t="s">
        <v>2084</v>
      </c>
      <c r="D2421" t="s">
        <v>2053</v>
      </c>
      <c r="E2421">
        <v>1</v>
      </c>
      <c r="F2421" t="s">
        <v>2016</v>
      </c>
      <c r="G2421" t="s">
        <v>2030</v>
      </c>
      <c r="H2421" t="s">
        <v>2017</v>
      </c>
      <c r="I2421" s="13">
        <v>43475</v>
      </c>
      <c r="J2421">
        <v>1</v>
      </c>
      <c r="K2421">
        <v>41.14</v>
      </c>
    </row>
    <row r="2422" spans="2:11">
      <c r="B2422" t="s">
        <v>2051</v>
      </c>
      <c r="C2422" t="s">
        <v>4101</v>
      </c>
      <c r="D2422" t="s">
        <v>2026</v>
      </c>
      <c r="E2422">
        <v>5</v>
      </c>
      <c r="F2422" t="s">
        <v>2016</v>
      </c>
      <c r="G2422">
        <v>36</v>
      </c>
      <c r="H2422" t="s">
        <v>2017</v>
      </c>
      <c r="I2422" s="13">
        <v>43472</v>
      </c>
      <c r="J2422" t="s">
        <v>2030</v>
      </c>
      <c r="K2422" t="s">
        <v>2030</v>
      </c>
    </row>
    <row r="2423" spans="2:11">
      <c r="B2423" t="s">
        <v>2091</v>
      </c>
      <c r="C2423" t="s">
        <v>2757</v>
      </c>
      <c r="D2423" t="s">
        <v>2093</v>
      </c>
      <c r="E2423" t="s">
        <v>2030</v>
      </c>
      <c r="F2423" t="s">
        <v>2016</v>
      </c>
      <c r="G2423" t="s">
        <v>2030</v>
      </c>
      <c r="H2423" t="s">
        <v>2017</v>
      </c>
      <c r="I2423" s="13">
        <v>43469</v>
      </c>
      <c r="J2423" t="s">
        <v>2030</v>
      </c>
      <c r="K2423" t="s">
        <v>2030</v>
      </c>
    </row>
    <row r="2424" spans="2:11">
      <c r="B2424" t="s">
        <v>2720</v>
      </c>
      <c r="C2424" t="s">
        <v>2721</v>
      </c>
      <c r="D2424" t="s">
        <v>2076</v>
      </c>
      <c r="E2424">
        <v>3</v>
      </c>
      <c r="F2424" t="s">
        <v>2016</v>
      </c>
      <c r="G2424">
        <v>23.18</v>
      </c>
      <c r="H2424" t="s">
        <v>2020</v>
      </c>
      <c r="I2424" s="13">
        <v>43460</v>
      </c>
      <c r="J2424">
        <v>8</v>
      </c>
      <c r="K2424">
        <v>-32.18</v>
      </c>
    </row>
    <row r="2425" spans="2:11">
      <c r="B2425" t="s">
        <v>2578</v>
      </c>
      <c r="C2425" t="s">
        <v>4388</v>
      </c>
      <c r="D2425" t="s">
        <v>2044</v>
      </c>
      <c r="E2425">
        <v>3</v>
      </c>
      <c r="F2425" t="s">
        <v>2016</v>
      </c>
      <c r="G2425">
        <v>23</v>
      </c>
      <c r="H2425" t="s">
        <v>2017</v>
      </c>
      <c r="I2425" s="13">
        <v>43453</v>
      </c>
      <c r="J2425" t="s">
        <v>2030</v>
      </c>
      <c r="K2425" t="s">
        <v>2030</v>
      </c>
    </row>
    <row r="2426" spans="2:11">
      <c r="B2426" t="s">
        <v>2568</v>
      </c>
      <c r="C2426" t="s">
        <v>4384</v>
      </c>
      <c r="D2426" t="s">
        <v>2570</v>
      </c>
      <c r="E2426">
        <v>4</v>
      </c>
      <c r="F2426" t="s">
        <v>2016</v>
      </c>
      <c r="G2426">
        <v>27.75</v>
      </c>
      <c r="H2426" t="s">
        <v>2017</v>
      </c>
      <c r="I2426" s="13">
        <v>43451</v>
      </c>
      <c r="J2426" t="s">
        <v>2030</v>
      </c>
      <c r="K2426" t="s">
        <v>2030</v>
      </c>
    </row>
    <row r="2427" spans="2:11">
      <c r="B2427" t="s">
        <v>2089</v>
      </c>
      <c r="C2427" t="s">
        <v>2738</v>
      </c>
      <c r="D2427" t="s">
        <v>2026</v>
      </c>
      <c r="E2427">
        <v>5</v>
      </c>
      <c r="F2427" t="s">
        <v>2016</v>
      </c>
      <c r="G2427">
        <v>37</v>
      </c>
      <c r="H2427" t="s">
        <v>2017</v>
      </c>
      <c r="I2427" s="13">
        <v>43451</v>
      </c>
      <c r="J2427">
        <v>12</v>
      </c>
      <c r="K2427">
        <v>-49.14</v>
      </c>
    </row>
    <row r="2428" spans="2:11">
      <c r="B2428" t="s">
        <v>2054</v>
      </c>
      <c r="C2428" t="s">
        <v>3056</v>
      </c>
      <c r="D2428" t="s">
        <v>2044</v>
      </c>
      <c r="E2428">
        <v>3</v>
      </c>
      <c r="F2428" t="s">
        <v>2016</v>
      </c>
      <c r="G2428">
        <v>25</v>
      </c>
      <c r="H2428" t="s">
        <v>2020</v>
      </c>
      <c r="I2428" s="13">
        <v>43441</v>
      </c>
      <c r="J2428" t="s">
        <v>2030</v>
      </c>
      <c r="K2428" t="s">
        <v>2030</v>
      </c>
    </row>
    <row r="2429" spans="2:11">
      <c r="B2429" t="s">
        <v>2061</v>
      </c>
      <c r="C2429" t="s">
        <v>2896</v>
      </c>
      <c r="D2429" t="s">
        <v>2026</v>
      </c>
      <c r="E2429">
        <v>5</v>
      </c>
      <c r="F2429" t="s">
        <v>2016</v>
      </c>
      <c r="G2429">
        <v>35</v>
      </c>
      <c r="H2429" t="s">
        <v>2020</v>
      </c>
      <c r="I2429" s="13">
        <v>43441</v>
      </c>
      <c r="J2429">
        <v>12</v>
      </c>
      <c r="K2429">
        <v>-49.14</v>
      </c>
    </row>
    <row r="2430" spans="2:11">
      <c r="B2430" t="s">
        <v>2726</v>
      </c>
      <c r="C2430" t="s">
        <v>3268</v>
      </c>
      <c r="D2430" t="s">
        <v>2044</v>
      </c>
      <c r="E2430">
        <v>3</v>
      </c>
      <c r="F2430" t="s">
        <v>2016</v>
      </c>
      <c r="G2430">
        <v>24</v>
      </c>
      <c r="H2430" t="s">
        <v>2017</v>
      </c>
      <c r="I2430" s="13">
        <v>43430</v>
      </c>
      <c r="J2430">
        <v>17</v>
      </c>
      <c r="K2430">
        <v>-55.19</v>
      </c>
    </row>
    <row r="2431" spans="2:11">
      <c r="B2431" t="s">
        <v>3239</v>
      </c>
      <c r="C2431" t="s">
        <v>4389</v>
      </c>
      <c r="D2431" t="s">
        <v>2076</v>
      </c>
      <c r="E2431">
        <v>3</v>
      </c>
      <c r="F2431" t="s">
        <v>2016</v>
      </c>
      <c r="G2431">
        <v>23</v>
      </c>
      <c r="H2431" t="s">
        <v>2020</v>
      </c>
      <c r="I2431" s="13">
        <v>43424</v>
      </c>
      <c r="J2431">
        <v>4</v>
      </c>
      <c r="K2431">
        <v>-21.29</v>
      </c>
    </row>
    <row r="2432" spans="2:11">
      <c r="B2432" t="s">
        <v>2049</v>
      </c>
      <c r="C2432" t="s">
        <v>2407</v>
      </c>
      <c r="D2432" t="s">
        <v>2015</v>
      </c>
      <c r="E2432">
        <v>3</v>
      </c>
      <c r="F2432" t="s">
        <v>2016</v>
      </c>
      <c r="G2432">
        <v>23</v>
      </c>
      <c r="H2432" t="s">
        <v>2020</v>
      </c>
      <c r="I2432" s="13">
        <v>43424</v>
      </c>
      <c r="J2432">
        <v>2</v>
      </c>
      <c r="K2432">
        <v>0</v>
      </c>
    </row>
    <row r="2433" spans="2:11">
      <c r="B2433" t="s">
        <v>2739</v>
      </c>
      <c r="C2433" t="s">
        <v>2740</v>
      </c>
      <c r="D2433" t="s">
        <v>2076</v>
      </c>
      <c r="E2433">
        <v>3</v>
      </c>
      <c r="F2433" t="s">
        <v>2016</v>
      </c>
      <c r="G2433">
        <v>24</v>
      </c>
      <c r="H2433" t="s">
        <v>2017</v>
      </c>
      <c r="I2433" s="13">
        <v>43424</v>
      </c>
      <c r="J2433">
        <v>6</v>
      </c>
      <c r="K2433">
        <v>-31.61</v>
      </c>
    </row>
    <row r="2434" spans="2:11">
      <c r="B2434" t="s">
        <v>2734</v>
      </c>
      <c r="C2434" t="s">
        <v>2735</v>
      </c>
      <c r="D2434" t="s">
        <v>2076</v>
      </c>
      <c r="E2434">
        <v>3</v>
      </c>
      <c r="F2434" t="s">
        <v>2016</v>
      </c>
      <c r="G2434">
        <v>23.6</v>
      </c>
      <c r="H2434" t="s">
        <v>2020</v>
      </c>
      <c r="I2434" s="13">
        <v>43423</v>
      </c>
      <c r="J2434">
        <v>5</v>
      </c>
      <c r="K2434">
        <v>-23.86</v>
      </c>
    </row>
    <row r="2435" spans="2:11">
      <c r="B2435" t="s">
        <v>2751</v>
      </c>
      <c r="C2435" t="s">
        <v>2752</v>
      </c>
      <c r="D2435" t="s">
        <v>2026</v>
      </c>
      <c r="E2435">
        <v>5</v>
      </c>
      <c r="F2435" t="s">
        <v>2016</v>
      </c>
      <c r="G2435">
        <v>30</v>
      </c>
      <c r="H2435" t="s">
        <v>2020</v>
      </c>
      <c r="I2435" s="13">
        <v>43419</v>
      </c>
      <c r="J2435">
        <v>12</v>
      </c>
      <c r="K2435">
        <v>-49.14</v>
      </c>
    </row>
    <row r="2436" spans="2:11">
      <c r="B2436" t="s">
        <v>2742</v>
      </c>
      <c r="C2436" t="s">
        <v>3267</v>
      </c>
      <c r="D2436" t="s">
        <v>2044</v>
      </c>
      <c r="E2436">
        <v>3</v>
      </c>
      <c r="F2436" t="s">
        <v>2088</v>
      </c>
      <c r="G2436">
        <v>35</v>
      </c>
      <c r="H2436" t="s">
        <v>2020</v>
      </c>
      <c r="I2436" s="13">
        <v>43329</v>
      </c>
      <c r="J2436">
        <v>6</v>
      </c>
      <c r="K2436">
        <v>-31.61</v>
      </c>
    </row>
    <row r="2437" spans="2:11">
      <c r="B2437" t="s">
        <v>3101</v>
      </c>
      <c r="C2437" t="s">
        <v>3102</v>
      </c>
      <c r="D2437" t="s">
        <v>2026</v>
      </c>
      <c r="E2437">
        <v>5</v>
      </c>
      <c r="F2437" t="s">
        <v>2123</v>
      </c>
      <c r="G2437">
        <v>58.61</v>
      </c>
      <c r="H2437" t="s">
        <v>2020</v>
      </c>
      <c r="I2437" s="13">
        <v>43150</v>
      </c>
      <c r="J2437">
        <v>11</v>
      </c>
      <c r="K2437">
        <v>-48.38</v>
      </c>
    </row>
    <row r="2501" spans="1:11">
      <c r="A2501" t="s">
        <v>1038</v>
      </c>
      <c r="B2501" t="str">
        <f ca="1">_xll.BDS(OFFSET(INDIRECT(ADDRESS(ROW(), COLUMN())),0,-1),"BEST_ANALYST_RECS_BULK","cols=10;rows=33")</f>
        <v>Oppenheimer &amp; Co</v>
      </c>
      <c r="C2501" t="s">
        <v>3389</v>
      </c>
      <c r="D2501" t="s">
        <v>2029</v>
      </c>
      <c r="E2501">
        <v>5</v>
      </c>
      <c r="F2501" t="s">
        <v>2016</v>
      </c>
      <c r="G2501">
        <v>88</v>
      </c>
      <c r="H2501" t="s">
        <v>2020</v>
      </c>
      <c r="I2501" s="13">
        <v>43511</v>
      </c>
      <c r="J2501">
        <v>6</v>
      </c>
      <c r="K2501">
        <v>-15.53</v>
      </c>
    </row>
    <row r="2502" spans="1:11">
      <c r="B2502" t="s">
        <v>2024</v>
      </c>
      <c r="C2502" t="s">
        <v>3440</v>
      </c>
      <c r="D2502" t="s">
        <v>2026</v>
      </c>
      <c r="E2502">
        <v>5</v>
      </c>
      <c r="F2502" t="s">
        <v>2016</v>
      </c>
      <c r="G2502">
        <v>134</v>
      </c>
      <c r="H2502" t="s">
        <v>2020</v>
      </c>
      <c r="I2502" s="13">
        <v>43510</v>
      </c>
      <c r="J2502">
        <v>7</v>
      </c>
      <c r="K2502">
        <v>-16.190000000000001</v>
      </c>
    </row>
    <row r="2503" spans="1:11">
      <c r="B2503" t="s">
        <v>2049</v>
      </c>
      <c r="C2503" t="s">
        <v>3376</v>
      </c>
      <c r="D2503" t="s">
        <v>2015</v>
      </c>
      <c r="E2503">
        <v>3</v>
      </c>
      <c r="F2503" t="s">
        <v>2016</v>
      </c>
      <c r="G2503">
        <v>71</v>
      </c>
      <c r="H2503" t="s">
        <v>2017</v>
      </c>
      <c r="I2503" s="13">
        <v>43510</v>
      </c>
      <c r="J2503">
        <v>3</v>
      </c>
      <c r="K2503">
        <v>0</v>
      </c>
    </row>
    <row r="2504" spans="1:11">
      <c r="B2504" t="s">
        <v>2174</v>
      </c>
      <c r="C2504" t="s">
        <v>3377</v>
      </c>
      <c r="D2504" t="s">
        <v>2029</v>
      </c>
      <c r="E2504">
        <v>5</v>
      </c>
      <c r="F2504" t="s">
        <v>2016</v>
      </c>
      <c r="G2504">
        <v>116</v>
      </c>
      <c r="H2504" t="s">
        <v>2017</v>
      </c>
      <c r="I2504" s="13">
        <v>43509</v>
      </c>
      <c r="J2504">
        <v>6</v>
      </c>
      <c r="K2504">
        <v>-15.53</v>
      </c>
    </row>
    <row r="2505" spans="1:11">
      <c r="B2505" t="s">
        <v>2094</v>
      </c>
      <c r="C2505" t="s">
        <v>2095</v>
      </c>
      <c r="D2505" t="s">
        <v>2053</v>
      </c>
      <c r="E2505">
        <v>1</v>
      </c>
      <c r="F2505" t="s">
        <v>2016</v>
      </c>
      <c r="G2505" t="s">
        <v>2030</v>
      </c>
      <c r="H2505" t="s">
        <v>2017</v>
      </c>
      <c r="I2505" s="13">
        <v>43509</v>
      </c>
      <c r="J2505" t="s">
        <v>2030</v>
      </c>
      <c r="K2505" t="s">
        <v>2030</v>
      </c>
    </row>
    <row r="2506" spans="1:11">
      <c r="B2506" t="s">
        <v>2074</v>
      </c>
      <c r="C2506" t="s">
        <v>3375</v>
      </c>
      <c r="D2506" t="s">
        <v>2026</v>
      </c>
      <c r="E2506">
        <v>5</v>
      </c>
      <c r="F2506" t="s">
        <v>2016</v>
      </c>
      <c r="G2506">
        <v>109</v>
      </c>
      <c r="H2506" t="s">
        <v>2020</v>
      </c>
      <c r="I2506" s="13">
        <v>43508</v>
      </c>
      <c r="J2506">
        <v>6</v>
      </c>
      <c r="K2506">
        <v>-15.53</v>
      </c>
    </row>
    <row r="2507" spans="1:11">
      <c r="B2507" t="s">
        <v>2031</v>
      </c>
      <c r="C2507" t="s">
        <v>4089</v>
      </c>
      <c r="D2507" t="s">
        <v>2026</v>
      </c>
      <c r="E2507">
        <v>5</v>
      </c>
      <c r="F2507" t="s">
        <v>2016</v>
      </c>
      <c r="G2507">
        <v>90</v>
      </c>
      <c r="H2507" t="s">
        <v>2020</v>
      </c>
      <c r="I2507" s="13">
        <v>43507</v>
      </c>
      <c r="J2507">
        <v>6</v>
      </c>
      <c r="K2507">
        <v>-15.53</v>
      </c>
    </row>
    <row r="2508" spans="1:11">
      <c r="B2508" t="s">
        <v>2033</v>
      </c>
      <c r="C2508" t="s">
        <v>2467</v>
      </c>
      <c r="D2508" t="s">
        <v>2035</v>
      </c>
      <c r="E2508">
        <v>5</v>
      </c>
      <c r="F2508" t="s">
        <v>2016</v>
      </c>
      <c r="G2508">
        <v>99</v>
      </c>
      <c r="H2508" t="s">
        <v>2020</v>
      </c>
      <c r="I2508" s="13">
        <v>43507</v>
      </c>
      <c r="J2508">
        <v>5</v>
      </c>
      <c r="K2508">
        <v>-10.84</v>
      </c>
    </row>
    <row r="2509" spans="1:11">
      <c r="B2509" t="s">
        <v>2037</v>
      </c>
      <c r="C2509" t="s">
        <v>3386</v>
      </c>
      <c r="D2509" t="s">
        <v>2076</v>
      </c>
      <c r="E2509">
        <v>3</v>
      </c>
      <c r="F2509" t="s">
        <v>2016</v>
      </c>
      <c r="G2509">
        <v>90</v>
      </c>
      <c r="H2509" t="s">
        <v>2020</v>
      </c>
      <c r="I2509" s="13">
        <v>43507</v>
      </c>
      <c r="J2509">
        <v>9</v>
      </c>
      <c r="K2509">
        <v>-29.39</v>
      </c>
    </row>
    <row r="2510" spans="1:11">
      <c r="B2510" t="s">
        <v>2159</v>
      </c>
      <c r="C2510" t="s">
        <v>3387</v>
      </c>
      <c r="D2510" t="s">
        <v>2029</v>
      </c>
      <c r="E2510">
        <v>5</v>
      </c>
      <c r="F2510" t="s">
        <v>2016</v>
      </c>
      <c r="G2510">
        <v>106</v>
      </c>
      <c r="H2510" t="s">
        <v>2020</v>
      </c>
      <c r="I2510" s="13">
        <v>43507</v>
      </c>
      <c r="J2510">
        <v>6</v>
      </c>
      <c r="K2510">
        <v>-15.53</v>
      </c>
    </row>
    <row r="2511" spans="1:11">
      <c r="B2511" t="s">
        <v>2134</v>
      </c>
      <c r="C2511" t="s">
        <v>3379</v>
      </c>
      <c r="D2511" t="s">
        <v>2035</v>
      </c>
      <c r="E2511">
        <v>5</v>
      </c>
      <c r="F2511" t="s">
        <v>2016</v>
      </c>
      <c r="G2511">
        <v>95</v>
      </c>
      <c r="H2511" t="s">
        <v>2020</v>
      </c>
      <c r="I2511" s="13">
        <v>43507</v>
      </c>
      <c r="J2511" t="s">
        <v>2030</v>
      </c>
      <c r="K2511" t="s">
        <v>2030</v>
      </c>
    </row>
    <row r="2512" spans="1:11">
      <c r="B2512" t="s">
        <v>2042</v>
      </c>
      <c r="C2512" t="s">
        <v>3158</v>
      </c>
      <c r="D2512" t="s">
        <v>2029</v>
      </c>
      <c r="E2512">
        <v>5</v>
      </c>
      <c r="F2512" t="s">
        <v>2016</v>
      </c>
      <c r="G2512">
        <v>94</v>
      </c>
      <c r="H2512" t="s">
        <v>2020</v>
      </c>
      <c r="I2512" s="13">
        <v>43507</v>
      </c>
      <c r="J2512">
        <v>6</v>
      </c>
      <c r="K2512">
        <v>-15.53</v>
      </c>
    </row>
    <row r="2513" spans="2:11">
      <c r="B2513" t="s">
        <v>2234</v>
      </c>
      <c r="C2513" t="s">
        <v>3381</v>
      </c>
      <c r="D2513" t="s">
        <v>2044</v>
      </c>
      <c r="E2513">
        <v>3</v>
      </c>
      <c r="F2513" t="s">
        <v>2088</v>
      </c>
      <c r="G2513">
        <v>103</v>
      </c>
      <c r="H2513" t="s">
        <v>2020</v>
      </c>
      <c r="I2513" s="13">
        <v>43507</v>
      </c>
      <c r="J2513" t="s">
        <v>2030</v>
      </c>
      <c r="K2513" t="s">
        <v>2030</v>
      </c>
    </row>
    <row r="2514" spans="2:11">
      <c r="B2514" t="s">
        <v>2198</v>
      </c>
      <c r="C2514" t="s">
        <v>2487</v>
      </c>
      <c r="D2514" t="s">
        <v>2035</v>
      </c>
      <c r="E2514">
        <v>5</v>
      </c>
      <c r="F2514" t="s">
        <v>2016</v>
      </c>
      <c r="G2514">
        <v>99</v>
      </c>
      <c r="H2514" t="s">
        <v>2020</v>
      </c>
      <c r="I2514" s="13">
        <v>43507</v>
      </c>
      <c r="J2514">
        <v>6</v>
      </c>
      <c r="K2514">
        <v>-15.53</v>
      </c>
    </row>
    <row r="2515" spans="2:11">
      <c r="B2515" t="s">
        <v>2051</v>
      </c>
      <c r="C2515" t="s">
        <v>3378</v>
      </c>
      <c r="D2515" t="s">
        <v>2076</v>
      </c>
      <c r="E2515">
        <v>3</v>
      </c>
      <c r="F2515" t="s">
        <v>2088</v>
      </c>
      <c r="G2515">
        <v>108</v>
      </c>
      <c r="H2515" t="s">
        <v>2017</v>
      </c>
      <c r="I2515" s="13">
        <v>43504</v>
      </c>
      <c r="J2515">
        <v>2</v>
      </c>
      <c r="K2515">
        <v>7.03</v>
      </c>
    </row>
    <row r="2516" spans="2:11">
      <c r="B2516" t="s">
        <v>2682</v>
      </c>
      <c r="C2516" t="s">
        <v>4241</v>
      </c>
      <c r="D2516" t="s">
        <v>2026</v>
      </c>
      <c r="E2516">
        <v>5</v>
      </c>
      <c r="F2516" t="s">
        <v>2016</v>
      </c>
      <c r="G2516">
        <v>105</v>
      </c>
      <c r="H2516" t="s">
        <v>2017</v>
      </c>
      <c r="I2516" s="13">
        <v>43503</v>
      </c>
      <c r="J2516" t="s">
        <v>2030</v>
      </c>
      <c r="K2516" t="s">
        <v>2030</v>
      </c>
    </row>
    <row r="2517" spans="2:11">
      <c r="B2517" t="s">
        <v>3060</v>
      </c>
      <c r="C2517" t="s">
        <v>3061</v>
      </c>
      <c r="D2517" t="s">
        <v>2026</v>
      </c>
      <c r="E2517">
        <v>5</v>
      </c>
      <c r="F2517" t="s">
        <v>2016</v>
      </c>
      <c r="G2517">
        <v>100</v>
      </c>
      <c r="H2517" t="s">
        <v>2020</v>
      </c>
      <c r="I2517" s="13">
        <v>43503</v>
      </c>
      <c r="J2517">
        <v>6</v>
      </c>
      <c r="K2517">
        <v>-15.53</v>
      </c>
    </row>
    <row r="2518" spans="2:11">
      <c r="B2518" t="s">
        <v>106</v>
      </c>
      <c r="C2518" t="s">
        <v>2401</v>
      </c>
      <c r="D2518" t="s">
        <v>2114</v>
      </c>
      <c r="E2518">
        <v>3</v>
      </c>
      <c r="F2518" t="s">
        <v>2016</v>
      </c>
      <c r="G2518">
        <v>80</v>
      </c>
      <c r="H2518" t="s">
        <v>2020</v>
      </c>
      <c r="I2518" s="13">
        <v>43502</v>
      </c>
      <c r="J2518">
        <v>3</v>
      </c>
      <c r="K2518">
        <v>0</v>
      </c>
    </row>
    <row r="2519" spans="2:11">
      <c r="B2519" t="s">
        <v>2021</v>
      </c>
      <c r="C2519" t="s">
        <v>3156</v>
      </c>
      <c r="D2519" t="s">
        <v>2296</v>
      </c>
      <c r="E2519">
        <v>3</v>
      </c>
      <c r="F2519" t="s">
        <v>2016</v>
      </c>
      <c r="G2519">
        <v>93</v>
      </c>
      <c r="H2519" t="s">
        <v>2020</v>
      </c>
      <c r="I2519" s="13">
        <v>43502</v>
      </c>
      <c r="J2519" t="s">
        <v>2030</v>
      </c>
      <c r="K2519" t="s">
        <v>2030</v>
      </c>
    </row>
    <row r="2520" spans="2:11">
      <c r="B2520" t="s">
        <v>2027</v>
      </c>
      <c r="C2520" t="s">
        <v>3050</v>
      </c>
      <c r="D2520" t="s">
        <v>2029</v>
      </c>
      <c r="E2520">
        <v>5</v>
      </c>
      <c r="F2520" t="s">
        <v>2016</v>
      </c>
      <c r="G2520">
        <v>106</v>
      </c>
      <c r="H2520" t="s">
        <v>2017</v>
      </c>
      <c r="I2520" s="13">
        <v>43502</v>
      </c>
      <c r="J2520">
        <v>6</v>
      </c>
      <c r="K2520">
        <v>-15.53</v>
      </c>
    </row>
    <row r="2521" spans="2:11">
      <c r="B2521" t="s">
        <v>2039</v>
      </c>
      <c r="C2521" t="s">
        <v>3051</v>
      </c>
      <c r="D2521" t="s">
        <v>2026</v>
      </c>
      <c r="E2521">
        <v>5</v>
      </c>
      <c r="F2521" t="s">
        <v>2016</v>
      </c>
      <c r="G2521">
        <v>100</v>
      </c>
      <c r="H2521" t="s">
        <v>2020</v>
      </c>
      <c r="I2521" s="13">
        <v>43502</v>
      </c>
      <c r="J2521">
        <v>6</v>
      </c>
      <c r="K2521">
        <v>-15.53</v>
      </c>
    </row>
    <row r="2522" spans="2:11">
      <c r="B2522" t="s">
        <v>2257</v>
      </c>
      <c r="C2522" t="s">
        <v>3380</v>
      </c>
      <c r="D2522" t="s">
        <v>2029</v>
      </c>
      <c r="E2522">
        <v>5</v>
      </c>
      <c r="F2522" t="s">
        <v>2016</v>
      </c>
      <c r="G2522">
        <v>95</v>
      </c>
      <c r="H2522" t="s">
        <v>2020</v>
      </c>
      <c r="I2522" s="13">
        <v>43502</v>
      </c>
      <c r="J2522">
        <v>6</v>
      </c>
      <c r="K2522">
        <v>-15.53</v>
      </c>
    </row>
    <row r="2523" spans="2:11">
      <c r="B2523" t="s">
        <v>2232</v>
      </c>
      <c r="C2523" t="s">
        <v>3298</v>
      </c>
      <c r="D2523" t="s">
        <v>2029</v>
      </c>
      <c r="E2523">
        <v>5</v>
      </c>
      <c r="F2523" t="s">
        <v>2016</v>
      </c>
      <c r="G2523" t="s">
        <v>2030</v>
      </c>
      <c r="H2523" t="s">
        <v>2017</v>
      </c>
      <c r="I2523" s="13">
        <v>43502</v>
      </c>
      <c r="J2523">
        <v>6</v>
      </c>
      <c r="K2523">
        <v>-15.53</v>
      </c>
    </row>
    <row r="2524" spans="2:11">
      <c r="B2524" t="s">
        <v>2260</v>
      </c>
      <c r="C2524" t="s">
        <v>3638</v>
      </c>
      <c r="D2524" t="s">
        <v>2044</v>
      </c>
      <c r="E2524">
        <v>3</v>
      </c>
      <c r="F2524" t="s">
        <v>2016</v>
      </c>
      <c r="G2524">
        <v>90</v>
      </c>
      <c r="H2524" t="s">
        <v>2020</v>
      </c>
      <c r="I2524" s="13">
        <v>43502</v>
      </c>
      <c r="J2524">
        <v>10</v>
      </c>
      <c r="K2524">
        <v>-30.55</v>
      </c>
    </row>
    <row r="2525" spans="2:11">
      <c r="B2525" t="s">
        <v>2059</v>
      </c>
      <c r="C2525" t="s">
        <v>3383</v>
      </c>
      <c r="D2525" t="s">
        <v>2026</v>
      </c>
      <c r="E2525">
        <v>5</v>
      </c>
      <c r="F2525" t="s">
        <v>2016</v>
      </c>
      <c r="G2525">
        <v>120</v>
      </c>
      <c r="H2525" t="s">
        <v>2020</v>
      </c>
      <c r="I2525" s="13">
        <v>43502</v>
      </c>
      <c r="J2525">
        <v>6</v>
      </c>
      <c r="K2525">
        <v>-15.53</v>
      </c>
    </row>
    <row r="2526" spans="2:11">
      <c r="B2526" t="s">
        <v>2061</v>
      </c>
      <c r="C2526" t="s">
        <v>3384</v>
      </c>
      <c r="D2526" t="s">
        <v>2026</v>
      </c>
      <c r="E2526">
        <v>5</v>
      </c>
      <c r="F2526" t="s">
        <v>2016</v>
      </c>
      <c r="G2526">
        <v>92</v>
      </c>
      <c r="H2526" t="s">
        <v>2020</v>
      </c>
      <c r="I2526" s="13">
        <v>43502</v>
      </c>
      <c r="J2526">
        <v>6</v>
      </c>
      <c r="K2526">
        <v>-15.53</v>
      </c>
    </row>
    <row r="2527" spans="2:11">
      <c r="B2527" t="s">
        <v>2063</v>
      </c>
      <c r="C2527" t="s">
        <v>3390</v>
      </c>
      <c r="D2527" t="s">
        <v>2035</v>
      </c>
      <c r="E2527">
        <v>5</v>
      </c>
      <c r="F2527" t="s">
        <v>2016</v>
      </c>
      <c r="G2527">
        <v>94</v>
      </c>
      <c r="H2527" t="s">
        <v>2017</v>
      </c>
      <c r="I2527" s="13">
        <v>43502</v>
      </c>
      <c r="J2527">
        <v>6</v>
      </c>
      <c r="K2527">
        <v>-15.53</v>
      </c>
    </row>
    <row r="2528" spans="2:11">
      <c r="B2528" t="s">
        <v>2247</v>
      </c>
      <c r="C2528" t="s">
        <v>3385</v>
      </c>
      <c r="D2528" t="s">
        <v>2162</v>
      </c>
      <c r="E2528">
        <v>3</v>
      </c>
      <c r="F2528" t="s">
        <v>2016</v>
      </c>
      <c r="G2528">
        <v>75</v>
      </c>
      <c r="H2528" t="s">
        <v>2020</v>
      </c>
      <c r="I2528" s="13">
        <v>43502</v>
      </c>
      <c r="J2528">
        <v>3</v>
      </c>
      <c r="K2528">
        <v>0</v>
      </c>
    </row>
    <row r="2529" spans="2:11">
      <c r="B2529" t="s">
        <v>2069</v>
      </c>
      <c r="C2529" t="s">
        <v>3388</v>
      </c>
      <c r="D2529" t="s">
        <v>2071</v>
      </c>
      <c r="E2529">
        <v>3</v>
      </c>
      <c r="F2529" t="s">
        <v>2016</v>
      </c>
      <c r="G2529" t="s">
        <v>2030</v>
      </c>
      <c r="H2529" t="s">
        <v>2017</v>
      </c>
      <c r="I2529" s="13">
        <v>43501</v>
      </c>
      <c r="J2529">
        <v>8</v>
      </c>
      <c r="K2529">
        <v>-23.92</v>
      </c>
    </row>
    <row r="2530" spans="2:11">
      <c r="B2530" t="s">
        <v>2411</v>
      </c>
      <c r="C2530" t="s">
        <v>3163</v>
      </c>
      <c r="D2530" t="s">
        <v>2044</v>
      </c>
      <c r="E2530">
        <v>3</v>
      </c>
      <c r="F2530" t="s">
        <v>2016</v>
      </c>
      <c r="G2530" t="s">
        <v>2030</v>
      </c>
      <c r="H2530" t="s">
        <v>2017</v>
      </c>
      <c r="I2530" s="13">
        <v>43497</v>
      </c>
      <c r="J2530">
        <v>3</v>
      </c>
      <c r="K2530">
        <v>0</v>
      </c>
    </row>
    <row r="2531" spans="2:11">
      <c r="B2531" t="s">
        <v>2109</v>
      </c>
      <c r="C2531" t="s">
        <v>3174</v>
      </c>
      <c r="D2531" t="s">
        <v>2076</v>
      </c>
      <c r="E2531">
        <v>3</v>
      </c>
      <c r="F2531" t="s">
        <v>2016</v>
      </c>
      <c r="G2531" t="s">
        <v>2030</v>
      </c>
      <c r="H2531" t="s">
        <v>2017</v>
      </c>
      <c r="I2531" s="13">
        <v>43419</v>
      </c>
      <c r="J2531" t="s">
        <v>2030</v>
      </c>
      <c r="K2531" t="s">
        <v>2030</v>
      </c>
    </row>
    <row r="2532" spans="2:11">
      <c r="B2532" t="s">
        <v>2083</v>
      </c>
      <c r="C2532" t="s">
        <v>2084</v>
      </c>
      <c r="D2532" t="s">
        <v>2026</v>
      </c>
      <c r="E2532">
        <v>5</v>
      </c>
      <c r="F2532" t="s">
        <v>2085</v>
      </c>
      <c r="G2532" t="s">
        <v>2030</v>
      </c>
      <c r="H2532" t="s">
        <v>2017</v>
      </c>
      <c r="I2532" s="13">
        <v>43404</v>
      </c>
      <c r="J2532">
        <v>1</v>
      </c>
      <c r="K2532">
        <v>23.23</v>
      </c>
    </row>
    <row r="2533" spans="2:11">
      <c r="B2533" t="s">
        <v>2091</v>
      </c>
      <c r="C2533" t="s">
        <v>3391</v>
      </c>
      <c r="D2533" t="s">
        <v>2093</v>
      </c>
      <c r="E2533" t="s">
        <v>2030</v>
      </c>
      <c r="F2533" t="s">
        <v>2016</v>
      </c>
      <c r="G2533" t="s">
        <v>2030</v>
      </c>
      <c r="H2533" t="s">
        <v>2017</v>
      </c>
      <c r="I2533" s="13">
        <v>43384</v>
      </c>
      <c r="J2533" t="s">
        <v>2030</v>
      </c>
      <c r="K2533" t="s">
        <v>2030</v>
      </c>
    </row>
    <row r="2601" spans="1:11">
      <c r="A2601" t="s">
        <v>1039</v>
      </c>
      <c r="B2601" t="str">
        <f ca="1">_xll.BDS(OFFSET(INDIRECT(ADDRESS(ROW(), COLUMN())),0,-1),"BEST_ANALYST_RECS_BULK","cols=10;rows=29")</f>
        <v>Keefe, Bruyette &amp; Woods</v>
      </c>
      <c r="C2601" t="s">
        <v>2278</v>
      </c>
      <c r="D2601" t="s">
        <v>2015</v>
      </c>
      <c r="E2601">
        <v>3</v>
      </c>
      <c r="F2601" t="s">
        <v>2016</v>
      </c>
      <c r="G2601">
        <v>67</v>
      </c>
      <c r="H2601" t="s">
        <v>2017</v>
      </c>
      <c r="I2601" s="13">
        <v>43511</v>
      </c>
      <c r="J2601">
        <v>4</v>
      </c>
      <c r="K2601">
        <v>0</v>
      </c>
    </row>
    <row r="2602" spans="1:11">
      <c r="B2602" t="s">
        <v>2027</v>
      </c>
      <c r="C2602" t="s">
        <v>2276</v>
      </c>
      <c r="D2602" t="s">
        <v>2029</v>
      </c>
      <c r="E2602">
        <v>5</v>
      </c>
      <c r="F2602" t="s">
        <v>2016</v>
      </c>
      <c r="G2602">
        <v>80</v>
      </c>
      <c r="H2602" t="s">
        <v>2017</v>
      </c>
      <c r="I2602" s="13">
        <v>43510</v>
      </c>
      <c r="J2602">
        <v>10</v>
      </c>
      <c r="K2602">
        <v>-14.53</v>
      </c>
    </row>
    <row r="2603" spans="1:11">
      <c r="B2603" t="s">
        <v>2274</v>
      </c>
      <c r="C2603" t="s">
        <v>3755</v>
      </c>
      <c r="D2603" t="s">
        <v>2026</v>
      </c>
      <c r="E2603">
        <v>5</v>
      </c>
      <c r="F2603" t="s">
        <v>2016</v>
      </c>
      <c r="G2603" t="s">
        <v>2030</v>
      </c>
      <c r="H2603" t="s">
        <v>2017</v>
      </c>
      <c r="I2603" s="13">
        <v>43509</v>
      </c>
      <c r="J2603">
        <v>10</v>
      </c>
      <c r="K2603">
        <v>-14.53</v>
      </c>
    </row>
    <row r="2604" spans="1:11">
      <c r="B2604" t="s">
        <v>2234</v>
      </c>
      <c r="C2604" t="s">
        <v>2289</v>
      </c>
      <c r="D2604" t="s">
        <v>2026</v>
      </c>
      <c r="E2604">
        <v>5</v>
      </c>
      <c r="F2604" t="s">
        <v>2016</v>
      </c>
      <c r="G2604">
        <v>86</v>
      </c>
      <c r="H2604" t="s">
        <v>2020</v>
      </c>
      <c r="I2604" s="13">
        <v>43509</v>
      </c>
      <c r="J2604">
        <v>10</v>
      </c>
      <c r="K2604">
        <v>-14.53</v>
      </c>
    </row>
    <row r="2605" spans="1:11">
      <c r="B2605" t="s">
        <v>2792</v>
      </c>
      <c r="C2605" t="s">
        <v>3591</v>
      </c>
      <c r="D2605" t="s">
        <v>2053</v>
      </c>
      <c r="E2605">
        <v>1</v>
      </c>
      <c r="F2605" t="s">
        <v>2016</v>
      </c>
      <c r="G2605">
        <v>51</v>
      </c>
      <c r="H2605" t="s">
        <v>2020</v>
      </c>
      <c r="I2605" s="13">
        <v>43507</v>
      </c>
      <c r="J2605">
        <v>2</v>
      </c>
      <c r="K2605">
        <v>14.53</v>
      </c>
    </row>
    <row r="2606" spans="1:11">
      <c r="B2606" t="s">
        <v>2089</v>
      </c>
      <c r="C2606" t="s">
        <v>2279</v>
      </c>
      <c r="D2606" t="s">
        <v>2029</v>
      </c>
      <c r="E2606">
        <v>5</v>
      </c>
      <c r="F2606" t="s">
        <v>2016</v>
      </c>
      <c r="G2606">
        <v>69</v>
      </c>
      <c r="H2606" t="s">
        <v>2017</v>
      </c>
      <c r="I2606" s="13">
        <v>43503</v>
      </c>
      <c r="J2606">
        <v>10</v>
      </c>
      <c r="K2606">
        <v>-14.53</v>
      </c>
    </row>
    <row r="2607" spans="1:11">
      <c r="B2607" t="s">
        <v>2077</v>
      </c>
      <c r="C2607" t="s">
        <v>2288</v>
      </c>
      <c r="D2607" t="s">
        <v>2227</v>
      </c>
      <c r="E2607">
        <v>3</v>
      </c>
      <c r="F2607" t="s">
        <v>2016</v>
      </c>
      <c r="G2607">
        <v>70</v>
      </c>
      <c r="H2607" t="s">
        <v>2017</v>
      </c>
      <c r="I2607" s="13">
        <v>43503</v>
      </c>
      <c r="J2607">
        <v>4</v>
      </c>
      <c r="K2607">
        <v>0</v>
      </c>
    </row>
    <row r="2608" spans="1:11">
      <c r="B2608" t="s">
        <v>2042</v>
      </c>
      <c r="C2608" t="s">
        <v>2763</v>
      </c>
      <c r="D2608" t="s">
        <v>2029</v>
      </c>
      <c r="E2608">
        <v>5</v>
      </c>
      <c r="F2608" t="s">
        <v>2016</v>
      </c>
      <c r="G2608">
        <v>78</v>
      </c>
      <c r="H2608" t="s">
        <v>2020</v>
      </c>
      <c r="I2608" s="13">
        <v>43502</v>
      </c>
      <c r="J2608">
        <v>1</v>
      </c>
      <c r="K2608">
        <v>16.39</v>
      </c>
    </row>
    <row r="2609" spans="2:11">
      <c r="B2609" t="s">
        <v>2079</v>
      </c>
      <c r="C2609" t="s">
        <v>2282</v>
      </c>
      <c r="D2609" t="s">
        <v>2029</v>
      </c>
      <c r="E2609">
        <v>5</v>
      </c>
      <c r="F2609" t="s">
        <v>2016</v>
      </c>
      <c r="G2609">
        <v>82</v>
      </c>
      <c r="H2609" t="s">
        <v>2017</v>
      </c>
      <c r="I2609" s="13">
        <v>43501</v>
      </c>
      <c r="J2609">
        <v>10</v>
      </c>
      <c r="K2609">
        <v>-14.53</v>
      </c>
    </row>
    <row r="2610" spans="2:11">
      <c r="B2610" t="s">
        <v>2033</v>
      </c>
      <c r="C2610" t="s">
        <v>2271</v>
      </c>
      <c r="D2610" t="s">
        <v>2035</v>
      </c>
      <c r="E2610">
        <v>5</v>
      </c>
      <c r="F2610" t="s">
        <v>2016</v>
      </c>
      <c r="G2610">
        <v>72.5</v>
      </c>
      <c r="H2610" t="s">
        <v>2036</v>
      </c>
      <c r="I2610" s="13">
        <v>43496</v>
      </c>
      <c r="J2610">
        <v>10</v>
      </c>
      <c r="K2610">
        <v>-14.53</v>
      </c>
    </row>
    <row r="2611" spans="2:11">
      <c r="B2611" t="s">
        <v>2051</v>
      </c>
      <c r="C2611" t="s">
        <v>2290</v>
      </c>
      <c r="D2611" t="s">
        <v>2026</v>
      </c>
      <c r="E2611">
        <v>5</v>
      </c>
      <c r="F2611" t="s">
        <v>2016</v>
      </c>
      <c r="G2611">
        <v>80</v>
      </c>
      <c r="H2611" t="s">
        <v>2017</v>
      </c>
      <c r="I2611" s="13">
        <v>43495</v>
      </c>
      <c r="J2611" t="s">
        <v>2030</v>
      </c>
      <c r="K2611" t="s">
        <v>2030</v>
      </c>
    </row>
    <row r="2612" spans="2:11">
      <c r="B2612" t="s">
        <v>2260</v>
      </c>
      <c r="C2612" t="s">
        <v>4095</v>
      </c>
      <c r="D2612" t="s">
        <v>2035</v>
      </c>
      <c r="E2612">
        <v>5</v>
      </c>
      <c r="F2612" t="s">
        <v>2016</v>
      </c>
      <c r="G2612">
        <v>81</v>
      </c>
      <c r="H2612" t="s">
        <v>2020</v>
      </c>
      <c r="I2612" s="13">
        <v>43494</v>
      </c>
      <c r="J2612">
        <v>10</v>
      </c>
      <c r="K2612">
        <v>-14.53</v>
      </c>
    </row>
    <row r="2613" spans="2:11">
      <c r="B2613" t="s">
        <v>2220</v>
      </c>
      <c r="C2613" t="s">
        <v>2280</v>
      </c>
      <c r="D2613" t="s">
        <v>2026</v>
      </c>
      <c r="E2613">
        <v>5</v>
      </c>
      <c r="F2613" t="s">
        <v>2016</v>
      </c>
      <c r="G2613">
        <v>80</v>
      </c>
      <c r="H2613" t="s">
        <v>2020</v>
      </c>
      <c r="I2613" s="13">
        <v>43493</v>
      </c>
      <c r="J2613">
        <v>10</v>
      </c>
      <c r="K2613">
        <v>-14.53</v>
      </c>
    </row>
    <row r="2614" spans="2:11">
      <c r="B2614" t="s">
        <v>2067</v>
      </c>
      <c r="C2614" t="s">
        <v>2281</v>
      </c>
      <c r="D2614" t="s">
        <v>2029</v>
      </c>
      <c r="E2614">
        <v>5</v>
      </c>
      <c r="F2614" t="s">
        <v>2016</v>
      </c>
      <c r="G2614">
        <v>76</v>
      </c>
      <c r="H2614" t="s">
        <v>2020</v>
      </c>
      <c r="I2614" s="13">
        <v>43490</v>
      </c>
      <c r="J2614">
        <v>10</v>
      </c>
      <c r="K2614">
        <v>-14.53</v>
      </c>
    </row>
    <row r="2615" spans="2:11">
      <c r="B2615" t="s">
        <v>2045</v>
      </c>
      <c r="C2615" t="s">
        <v>3281</v>
      </c>
      <c r="D2615" t="s">
        <v>2029</v>
      </c>
      <c r="E2615">
        <v>5</v>
      </c>
      <c r="F2615" t="s">
        <v>2016</v>
      </c>
      <c r="G2615">
        <v>94</v>
      </c>
      <c r="H2615" t="s">
        <v>2020</v>
      </c>
      <c r="I2615" s="13">
        <v>43489</v>
      </c>
      <c r="J2615">
        <v>10</v>
      </c>
      <c r="K2615">
        <v>-14.53</v>
      </c>
    </row>
    <row r="2616" spans="2:11">
      <c r="B2616" t="s">
        <v>2063</v>
      </c>
      <c r="C2616" t="s">
        <v>2291</v>
      </c>
      <c r="D2616" t="s">
        <v>2035</v>
      </c>
      <c r="E2616">
        <v>5</v>
      </c>
      <c r="F2616" t="s">
        <v>2016</v>
      </c>
      <c r="G2616">
        <v>82</v>
      </c>
      <c r="H2616" t="s">
        <v>2017</v>
      </c>
      <c r="I2616" s="13">
        <v>43489</v>
      </c>
      <c r="J2616">
        <v>10</v>
      </c>
      <c r="K2616">
        <v>-14.53</v>
      </c>
    </row>
    <row r="2617" spans="2:11">
      <c r="B2617" t="s">
        <v>2021</v>
      </c>
      <c r="C2617" t="s">
        <v>3282</v>
      </c>
      <c r="D2617" t="s">
        <v>2216</v>
      </c>
      <c r="E2617">
        <v>3</v>
      </c>
      <c r="F2617" t="s">
        <v>2016</v>
      </c>
      <c r="G2617">
        <v>68</v>
      </c>
      <c r="H2617" t="s">
        <v>2020</v>
      </c>
      <c r="I2617" s="13">
        <v>43487</v>
      </c>
      <c r="J2617">
        <v>4</v>
      </c>
      <c r="K2617">
        <v>0</v>
      </c>
    </row>
    <row r="2618" spans="2:11">
      <c r="B2618" t="s">
        <v>2267</v>
      </c>
      <c r="C2618" t="s">
        <v>2272</v>
      </c>
      <c r="D2618" t="s">
        <v>2029</v>
      </c>
      <c r="E2618">
        <v>5</v>
      </c>
      <c r="F2618" t="s">
        <v>2016</v>
      </c>
      <c r="G2618">
        <v>75</v>
      </c>
      <c r="H2618" t="s">
        <v>2017</v>
      </c>
      <c r="I2618" s="13">
        <v>43485</v>
      </c>
      <c r="J2618" t="s">
        <v>2030</v>
      </c>
      <c r="K2618" t="s">
        <v>2030</v>
      </c>
    </row>
    <row r="2619" spans="2:11">
      <c r="B2619" t="s">
        <v>2094</v>
      </c>
      <c r="C2619" t="s">
        <v>2095</v>
      </c>
      <c r="D2619" t="s">
        <v>2076</v>
      </c>
      <c r="E2619">
        <v>3</v>
      </c>
      <c r="F2619" t="s">
        <v>2085</v>
      </c>
      <c r="G2619" t="s">
        <v>2030</v>
      </c>
      <c r="H2619" t="s">
        <v>2017</v>
      </c>
      <c r="I2619" s="13">
        <v>43482</v>
      </c>
      <c r="J2619" t="s">
        <v>2030</v>
      </c>
      <c r="K2619" t="s">
        <v>2030</v>
      </c>
    </row>
    <row r="2620" spans="2:11">
      <c r="B2620" t="s">
        <v>106</v>
      </c>
      <c r="C2620" t="s">
        <v>2228</v>
      </c>
      <c r="D2620" t="s">
        <v>2229</v>
      </c>
      <c r="E2620">
        <v>5</v>
      </c>
      <c r="F2620" t="s">
        <v>2016</v>
      </c>
      <c r="G2620">
        <v>76</v>
      </c>
      <c r="H2620" t="s">
        <v>2020</v>
      </c>
      <c r="I2620" s="13">
        <v>43481</v>
      </c>
      <c r="J2620">
        <v>10</v>
      </c>
      <c r="K2620">
        <v>-14.53</v>
      </c>
    </row>
    <row r="2621" spans="2:11">
      <c r="B2621" t="s">
        <v>2682</v>
      </c>
      <c r="C2621" t="s">
        <v>4108</v>
      </c>
      <c r="D2621" t="s">
        <v>2026</v>
      </c>
      <c r="E2621">
        <v>5</v>
      </c>
      <c r="F2621" t="s">
        <v>2016</v>
      </c>
      <c r="G2621">
        <v>80</v>
      </c>
      <c r="H2621" t="s">
        <v>2017</v>
      </c>
      <c r="I2621" s="13">
        <v>43481</v>
      </c>
      <c r="J2621">
        <v>10</v>
      </c>
      <c r="K2621">
        <v>-14.53</v>
      </c>
    </row>
    <row r="2622" spans="2:11">
      <c r="B2622" t="s">
        <v>2037</v>
      </c>
      <c r="C2622" t="s">
        <v>2286</v>
      </c>
      <c r="D2622" t="s">
        <v>2076</v>
      </c>
      <c r="E2622">
        <v>3</v>
      </c>
      <c r="F2622" t="s">
        <v>2016</v>
      </c>
      <c r="G2622">
        <v>64</v>
      </c>
      <c r="H2622" t="s">
        <v>2020</v>
      </c>
      <c r="I2622" s="13">
        <v>43480</v>
      </c>
      <c r="J2622">
        <v>4</v>
      </c>
      <c r="K2622">
        <v>0</v>
      </c>
    </row>
    <row r="2623" spans="2:11">
      <c r="B2623" t="s">
        <v>2086</v>
      </c>
      <c r="C2623" t="s">
        <v>3598</v>
      </c>
      <c r="D2623" t="s">
        <v>2026</v>
      </c>
      <c r="E2623">
        <v>5</v>
      </c>
      <c r="F2623" t="s">
        <v>2016</v>
      </c>
      <c r="G2623">
        <v>74</v>
      </c>
      <c r="H2623" t="s">
        <v>2017</v>
      </c>
      <c r="I2623" s="13">
        <v>43480</v>
      </c>
      <c r="J2623">
        <v>10</v>
      </c>
      <c r="K2623">
        <v>-14.53</v>
      </c>
    </row>
    <row r="2624" spans="2:11">
      <c r="B2624" t="s">
        <v>2174</v>
      </c>
      <c r="C2624" t="s">
        <v>2242</v>
      </c>
      <c r="D2624" t="s">
        <v>2029</v>
      </c>
      <c r="E2624">
        <v>5</v>
      </c>
      <c r="F2624" t="s">
        <v>2085</v>
      </c>
      <c r="G2624">
        <v>92</v>
      </c>
      <c r="H2624" t="s">
        <v>2017</v>
      </c>
      <c r="I2624" s="13">
        <v>43479</v>
      </c>
      <c r="J2624">
        <v>3</v>
      </c>
      <c r="K2624">
        <v>9.83</v>
      </c>
    </row>
    <row r="2625" spans="2:11">
      <c r="B2625" t="s">
        <v>2024</v>
      </c>
      <c r="C2625" t="s">
        <v>2243</v>
      </c>
      <c r="D2625" t="s">
        <v>2076</v>
      </c>
      <c r="E2625">
        <v>3</v>
      </c>
      <c r="F2625" t="s">
        <v>2016</v>
      </c>
      <c r="G2625" t="s">
        <v>2030</v>
      </c>
      <c r="H2625" t="s">
        <v>2017</v>
      </c>
      <c r="I2625" s="13">
        <v>43479</v>
      </c>
      <c r="J2625">
        <v>4</v>
      </c>
      <c r="K2625">
        <v>0</v>
      </c>
    </row>
    <row r="2626" spans="2:11">
      <c r="B2626" t="s">
        <v>2283</v>
      </c>
      <c r="C2626" t="s">
        <v>2284</v>
      </c>
      <c r="D2626" t="s">
        <v>2189</v>
      </c>
      <c r="E2626">
        <v>5</v>
      </c>
      <c r="F2626" t="s">
        <v>2016</v>
      </c>
      <c r="G2626">
        <v>75</v>
      </c>
      <c r="H2626" t="s">
        <v>2017</v>
      </c>
      <c r="I2626" s="13">
        <v>43479</v>
      </c>
      <c r="J2626">
        <v>6</v>
      </c>
      <c r="K2626">
        <v>-3.96</v>
      </c>
    </row>
    <row r="2627" spans="2:11">
      <c r="B2627" t="s">
        <v>2813</v>
      </c>
      <c r="C2627" t="s">
        <v>3601</v>
      </c>
      <c r="D2627" t="s">
        <v>2026</v>
      </c>
      <c r="E2627">
        <v>5</v>
      </c>
      <c r="F2627" t="s">
        <v>2016</v>
      </c>
      <c r="G2627">
        <v>75</v>
      </c>
      <c r="H2627" t="s">
        <v>2017</v>
      </c>
      <c r="I2627" s="13">
        <v>43448</v>
      </c>
      <c r="J2627">
        <v>7</v>
      </c>
      <c r="K2627">
        <v>-5.74</v>
      </c>
    </row>
    <row r="2628" spans="2:11">
      <c r="B2628" t="s">
        <v>2083</v>
      </c>
      <c r="C2628" t="s">
        <v>2084</v>
      </c>
      <c r="D2628" t="s">
        <v>2026</v>
      </c>
      <c r="E2628">
        <v>5</v>
      </c>
      <c r="F2628" t="s">
        <v>2016</v>
      </c>
      <c r="G2628" t="s">
        <v>2030</v>
      </c>
      <c r="H2628" t="s">
        <v>2017</v>
      </c>
      <c r="I2628" s="13">
        <v>43386</v>
      </c>
      <c r="J2628">
        <v>9</v>
      </c>
      <c r="K2628">
        <v>-10.33</v>
      </c>
    </row>
    <row r="2629" spans="2:11">
      <c r="B2629" t="s">
        <v>3436</v>
      </c>
      <c r="C2629" t="s">
        <v>3647</v>
      </c>
      <c r="D2629" t="s">
        <v>2035</v>
      </c>
      <c r="E2629">
        <v>5</v>
      </c>
      <c r="F2629" t="s">
        <v>2016</v>
      </c>
      <c r="G2629">
        <v>95</v>
      </c>
      <c r="H2629" t="s">
        <v>2020</v>
      </c>
      <c r="I2629" s="13">
        <v>43324</v>
      </c>
      <c r="J2629">
        <v>10</v>
      </c>
      <c r="K2629">
        <v>-14.53</v>
      </c>
    </row>
    <row r="2701" spans="1:11">
      <c r="A2701" t="s">
        <v>1040</v>
      </c>
      <c r="B2701" t="str">
        <f ca="1">_xll.BDS(OFFSET(INDIRECT(ADDRESS(ROW(), COLUMN())),0,-1),"BEST_ANALYST_RECS_BULK","cols=10;rows=30")</f>
        <v>BMO Capital Markets</v>
      </c>
      <c r="C2701" t="s">
        <v>2456</v>
      </c>
      <c r="D2701" t="s">
        <v>2015</v>
      </c>
      <c r="E2701">
        <v>3</v>
      </c>
      <c r="F2701" t="s">
        <v>2016</v>
      </c>
      <c r="G2701">
        <v>114</v>
      </c>
      <c r="H2701" t="s">
        <v>2017</v>
      </c>
      <c r="I2701" s="13">
        <v>43511</v>
      </c>
      <c r="J2701">
        <v>4</v>
      </c>
      <c r="K2701">
        <v>3.83</v>
      </c>
    </row>
    <row r="2702" spans="1:11">
      <c r="B2702" t="s">
        <v>2321</v>
      </c>
      <c r="C2702" t="s">
        <v>3574</v>
      </c>
      <c r="D2702" t="s">
        <v>2026</v>
      </c>
      <c r="E2702">
        <v>5</v>
      </c>
      <c r="F2702" t="s">
        <v>2016</v>
      </c>
      <c r="G2702">
        <v>130</v>
      </c>
      <c r="H2702" t="s">
        <v>2020</v>
      </c>
      <c r="I2702" s="13">
        <v>43511</v>
      </c>
      <c r="J2702">
        <v>2</v>
      </c>
      <c r="K2702">
        <v>10.79</v>
      </c>
    </row>
    <row r="2703" spans="1:11">
      <c r="B2703" t="s">
        <v>2267</v>
      </c>
      <c r="C2703" t="s">
        <v>3568</v>
      </c>
      <c r="D2703" t="s">
        <v>2029</v>
      </c>
      <c r="E2703">
        <v>5</v>
      </c>
      <c r="F2703" t="s">
        <v>2016</v>
      </c>
      <c r="G2703">
        <v>147</v>
      </c>
      <c r="H2703" t="s">
        <v>2017</v>
      </c>
      <c r="I2703" s="13">
        <v>43511</v>
      </c>
      <c r="J2703" t="s">
        <v>2030</v>
      </c>
      <c r="K2703" t="s">
        <v>2030</v>
      </c>
    </row>
    <row r="2704" spans="1:11">
      <c r="B2704" t="s">
        <v>2042</v>
      </c>
      <c r="C2704" t="s">
        <v>2458</v>
      </c>
      <c r="D2704" t="s">
        <v>2029</v>
      </c>
      <c r="E2704">
        <v>5</v>
      </c>
      <c r="F2704" t="s">
        <v>2016</v>
      </c>
      <c r="G2704">
        <v>125</v>
      </c>
      <c r="H2704" t="s">
        <v>2020</v>
      </c>
      <c r="I2704" s="13">
        <v>43510</v>
      </c>
      <c r="J2704">
        <v>3</v>
      </c>
      <c r="K2704">
        <v>8.75</v>
      </c>
    </row>
    <row r="2705" spans="2:11">
      <c r="B2705" t="s">
        <v>2049</v>
      </c>
      <c r="C2705" t="s">
        <v>3376</v>
      </c>
      <c r="D2705" t="s">
        <v>2015</v>
      </c>
      <c r="E2705">
        <v>3</v>
      </c>
      <c r="F2705" t="s">
        <v>2016</v>
      </c>
      <c r="G2705">
        <v>102</v>
      </c>
      <c r="H2705" t="s">
        <v>2017</v>
      </c>
      <c r="I2705" s="13">
        <v>43510</v>
      </c>
      <c r="J2705">
        <v>7</v>
      </c>
      <c r="K2705">
        <v>0</v>
      </c>
    </row>
    <row r="2706" spans="2:11">
      <c r="B2706" t="s">
        <v>2274</v>
      </c>
      <c r="C2706" t="s">
        <v>2457</v>
      </c>
      <c r="D2706" t="s">
        <v>2026</v>
      </c>
      <c r="E2706">
        <v>5</v>
      </c>
      <c r="F2706" t="s">
        <v>2085</v>
      </c>
      <c r="G2706" t="s">
        <v>2030</v>
      </c>
      <c r="H2706" t="s">
        <v>2017</v>
      </c>
      <c r="I2706" s="13">
        <v>43509</v>
      </c>
      <c r="J2706">
        <v>6</v>
      </c>
      <c r="K2706">
        <v>2.17</v>
      </c>
    </row>
    <row r="2707" spans="2:11">
      <c r="B2707" t="s">
        <v>2382</v>
      </c>
      <c r="C2707" t="s">
        <v>3664</v>
      </c>
      <c r="D2707" t="s">
        <v>2029</v>
      </c>
      <c r="E2707">
        <v>5</v>
      </c>
      <c r="F2707" t="s">
        <v>2016</v>
      </c>
      <c r="G2707">
        <v>129</v>
      </c>
      <c r="H2707" t="s">
        <v>2017</v>
      </c>
      <c r="I2707" s="13">
        <v>43508</v>
      </c>
      <c r="J2707" t="s">
        <v>2030</v>
      </c>
      <c r="K2707" t="s">
        <v>2030</v>
      </c>
    </row>
    <row r="2708" spans="2:11">
      <c r="B2708" t="s">
        <v>2094</v>
      </c>
      <c r="C2708" t="s">
        <v>2095</v>
      </c>
      <c r="D2708" t="s">
        <v>2076</v>
      </c>
      <c r="E2708">
        <v>3</v>
      </c>
      <c r="F2708" t="s">
        <v>2016</v>
      </c>
      <c r="G2708" t="s">
        <v>2030</v>
      </c>
      <c r="H2708" t="s">
        <v>2017</v>
      </c>
      <c r="I2708" s="13">
        <v>43508</v>
      </c>
      <c r="J2708" t="s">
        <v>2030</v>
      </c>
      <c r="K2708" t="s">
        <v>2030</v>
      </c>
    </row>
    <row r="2709" spans="2:11">
      <c r="B2709" t="s">
        <v>2096</v>
      </c>
      <c r="C2709" t="s">
        <v>2097</v>
      </c>
      <c r="D2709" t="s">
        <v>2026</v>
      </c>
      <c r="E2709">
        <v>5</v>
      </c>
      <c r="F2709" t="s">
        <v>2016</v>
      </c>
      <c r="G2709" t="s">
        <v>2030</v>
      </c>
      <c r="H2709" t="s">
        <v>2017</v>
      </c>
      <c r="I2709" s="13">
        <v>43508</v>
      </c>
      <c r="J2709">
        <v>3</v>
      </c>
      <c r="K2709">
        <v>8.75</v>
      </c>
    </row>
    <row r="2710" spans="2:11">
      <c r="B2710" t="s">
        <v>106</v>
      </c>
      <c r="C2710" t="s">
        <v>2465</v>
      </c>
      <c r="D2710" t="s">
        <v>2440</v>
      </c>
      <c r="E2710">
        <v>5</v>
      </c>
      <c r="F2710" t="s">
        <v>2016</v>
      </c>
      <c r="G2710">
        <v>135</v>
      </c>
      <c r="H2710" t="s">
        <v>2020</v>
      </c>
      <c r="I2710" s="13">
        <v>43503</v>
      </c>
      <c r="J2710">
        <v>3</v>
      </c>
      <c r="K2710">
        <v>8.75</v>
      </c>
    </row>
    <row r="2711" spans="2:11">
      <c r="B2711" t="s">
        <v>2024</v>
      </c>
      <c r="C2711" t="s">
        <v>3440</v>
      </c>
      <c r="D2711" t="s">
        <v>2026</v>
      </c>
      <c r="E2711">
        <v>5</v>
      </c>
      <c r="F2711" t="s">
        <v>2016</v>
      </c>
      <c r="G2711">
        <v>135</v>
      </c>
      <c r="H2711" t="s">
        <v>2017</v>
      </c>
      <c r="I2711" s="13">
        <v>43503</v>
      </c>
      <c r="J2711">
        <v>3</v>
      </c>
      <c r="K2711">
        <v>8.75</v>
      </c>
    </row>
    <row r="2712" spans="2:11">
      <c r="B2712" t="s">
        <v>2063</v>
      </c>
      <c r="C2712" t="s">
        <v>3572</v>
      </c>
      <c r="D2712" t="s">
        <v>2035</v>
      </c>
      <c r="E2712">
        <v>5</v>
      </c>
      <c r="F2712" t="s">
        <v>2016</v>
      </c>
      <c r="G2712">
        <v>130</v>
      </c>
      <c r="H2712" t="s">
        <v>2017</v>
      </c>
      <c r="I2712" s="13">
        <v>43503</v>
      </c>
      <c r="J2712">
        <v>8</v>
      </c>
      <c r="K2712">
        <v>-4.5599999999999996</v>
      </c>
    </row>
    <row r="2713" spans="2:11">
      <c r="B2713" t="s">
        <v>3801</v>
      </c>
      <c r="C2713" t="s">
        <v>3802</v>
      </c>
      <c r="D2713" t="s">
        <v>2044</v>
      </c>
      <c r="E2713">
        <v>3</v>
      </c>
      <c r="F2713" t="s">
        <v>2016</v>
      </c>
      <c r="G2713">
        <v>112</v>
      </c>
      <c r="H2713" t="s">
        <v>2020</v>
      </c>
      <c r="I2713" s="13">
        <v>43503</v>
      </c>
      <c r="J2713" t="s">
        <v>2030</v>
      </c>
      <c r="K2713" t="s">
        <v>2030</v>
      </c>
    </row>
    <row r="2714" spans="2:11">
      <c r="B2714" t="s">
        <v>2067</v>
      </c>
      <c r="C2714" t="s">
        <v>2466</v>
      </c>
      <c r="D2714" t="s">
        <v>3104</v>
      </c>
      <c r="E2714">
        <v>5</v>
      </c>
      <c r="F2714" t="s">
        <v>2016</v>
      </c>
      <c r="G2714">
        <v>140</v>
      </c>
      <c r="H2714" t="s">
        <v>2020</v>
      </c>
      <c r="I2714" s="13">
        <v>43502</v>
      </c>
      <c r="J2714">
        <v>3</v>
      </c>
      <c r="K2714">
        <v>8.75</v>
      </c>
    </row>
    <row r="2715" spans="2:11">
      <c r="B2715" t="s">
        <v>2027</v>
      </c>
      <c r="C2715" t="s">
        <v>3569</v>
      </c>
      <c r="D2715" t="s">
        <v>2044</v>
      </c>
      <c r="E2715">
        <v>3</v>
      </c>
      <c r="F2715" t="s">
        <v>2016</v>
      </c>
      <c r="G2715">
        <v>114</v>
      </c>
      <c r="H2715" t="s">
        <v>2017</v>
      </c>
      <c r="I2715" s="13">
        <v>43502</v>
      </c>
      <c r="J2715" t="s">
        <v>2030</v>
      </c>
      <c r="K2715" t="s">
        <v>2030</v>
      </c>
    </row>
    <row r="2716" spans="2:11">
      <c r="B2716" t="s">
        <v>2039</v>
      </c>
      <c r="C2716" t="s">
        <v>3051</v>
      </c>
      <c r="D2716" t="s">
        <v>2076</v>
      </c>
      <c r="E2716">
        <v>3</v>
      </c>
      <c r="F2716" t="s">
        <v>2016</v>
      </c>
      <c r="G2716" t="s">
        <v>2030</v>
      </c>
      <c r="H2716" t="s">
        <v>2017</v>
      </c>
      <c r="I2716" s="13">
        <v>43502</v>
      </c>
      <c r="J2716">
        <v>7</v>
      </c>
      <c r="K2716">
        <v>0</v>
      </c>
    </row>
    <row r="2717" spans="2:11">
      <c r="B2717" t="s">
        <v>2086</v>
      </c>
      <c r="C2717" t="s">
        <v>2087</v>
      </c>
      <c r="D2717" t="s">
        <v>2026</v>
      </c>
      <c r="E2717">
        <v>5</v>
      </c>
      <c r="F2717" t="s">
        <v>2016</v>
      </c>
      <c r="G2717">
        <v>128</v>
      </c>
      <c r="H2717" t="s">
        <v>2017</v>
      </c>
      <c r="I2717" s="13">
        <v>43502</v>
      </c>
      <c r="J2717">
        <v>3</v>
      </c>
      <c r="K2717">
        <v>8.75</v>
      </c>
    </row>
    <row r="2718" spans="2:11">
      <c r="B2718" t="s">
        <v>2260</v>
      </c>
      <c r="C2718" t="s">
        <v>2469</v>
      </c>
      <c r="D2718" t="s">
        <v>2044</v>
      </c>
      <c r="E2718">
        <v>3</v>
      </c>
      <c r="F2718" t="s">
        <v>2016</v>
      </c>
      <c r="G2718">
        <v>121</v>
      </c>
      <c r="H2718" t="s">
        <v>2020</v>
      </c>
      <c r="I2718" s="13">
        <v>43502</v>
      </c>
      <c r="J2718">
        <v>7</v>
      </c>
      <c r="K2718">
        <v>0</v>
      </c>
    </row>
    <row r="2719" spans="2:11">
      <c r="B2719" t="s">
        <v>2461</v>
      </c>
      <c r="C2719" t="s">
        <v>2462</v>
      </c>
      <c r="D2719" t="s">
        <v>2026</v>
      </c>
      <c r="E2719">
        <v>5</v>
      </c>
      <c r="F2719" t="s">
        <v>2016</v>
      </c>
      <c r="G2719">
        <v>132</v>
      </c>
      <c r="H2719" t="s">
        <v>2020</v>
      </c>
      <c r="I2719" s="13">
        <v>43502</v>
      </c>
      <c r="J2719">
        <v>3</v>
      </c>
      <c r="K2719">
        <v>8.75</v>
      </c>
    </row>
    <row r="2720" spans="2:11">
      <c r="B2720" t="s">
        <v>2033</v>
      </c>
      <c r="C2720" t="s">
        <v>2467</v>
      </c>
      <c r="D2720" t="s">
        <v>2398</v>
      </c>
      <c r="E2720" t="s">
        <v>2030</v>
      </c>
      <c r="F2720" t="s">
        <v>2016</v>
      </c>
      <c r="G2720" t="s">
        <v>2030</v>
      </c>
      <c r="H2720" t="s">
        <v>2017</v>
      </c>
      <c r="I2720" s="13">
        <v>43501</v>
      </c>
      <c r="J2720" t="s">
        <v>2030</v>
      </c>
      <c r="K2720" t="s">
        <v>2030</v>
      </c>
    </row>
    <row r="2721" spans="2:11">
      <c r="B2721" t="s">
        <v>2077</v>
      </c>
      <c r="C2721" t="s">
        <v>3573</v>
      </c>
      <c r="D2721" t="s">
        <v>2029</v>
      </c>
      <c r="E2721">
        <v>5</v>
      </c>
      <c r="F2721" t="s">
        <v>2016</v>
      </c>
      <c r="G2721">
        <v>140</v>
      </c>
      <c r="H2721" t="s">
        <v>2020</v>
      </c>
      <c r="I2721" s="13">
        <v>43501</v>
      </c>
      <c r="J2721" t="s">
        <v>2030</v>
      </c>
      <c r="K2721" t="s">
        <v>2030</v>
      </c>
    </row>
    <row r="2722" spans="2:11">
      <c r="B2722" t="s">
        <v>2051</v>
      </c>
      <c r="C2722" t="s">
        <v>3378</v>
      </c>
      <c r="D2722" t="s">
        <v>2026</v>
      </c>
      <c r="E2722">
        <v>5</v>
      </c>
      <c r="F2722" t="s">
        <v>2016</v>
      </c>
      <c r="G2722">
        <v>130</v>
      </c>
      <c r="H2722" t="s">
        <v>2017</v>
      </c>
      <c r="I2722" s="13">
        <v>43501</v>
      </c>
      <c r="J2722">
        <v>3</v>
      </c>
      <c r="K2722">
        <v>8.75</v>
      </c>
    </row>
    <row r="2723" spans="2:11">
      <c r="B2723" t="s">
        <v>2091</v>
      </c>
      <c r="C2723" t="s">
        <v>2690</v>
      </c>
      <c r="D2723" t="s">
        <v>2093</v>
      </c>
      <c r="E2723" t="s">
        <v>2030</v>
      </c>
      <c r="F2723" t="s">
        <v>2016</v>
      </c>
      <c r="G2723" t="s">
        <v>2030</v>
      </c>
      <c r="H2723" t="s">
        <v>2017</v>
      </c>
      <c r="I2723" s="13">
        <v>43495</v>
      </c>
      <c r="J2723" t="s">
        <v>2030</v>
      </c>
      <c r="K2723" t="s">
        <v>2030</v>
      </c>
    </row>
    <row r="2724" spans="2:11">
      <c r="B2724" t="s">
        <v>2151</v>
      </c>
      <c r="C2724" t="s">
        <v>3576</v>
      </c>
      <c r="D2724" t="s">
        <v>2179</v>
      </c>
      <c r="E2724" t="s">
        <v>2030</v>
      </c>
      <c r="F2724" t="s">
        <v>2016</v>
      </c>
      <c r="G2724" t="s">
        <v>2030</v>
      </c>
      <c r="H2724" t="s">
        <v>2017</v>
      </c>
      <c r="I2724" s="13">
        <v>43440</v>
      </c>
      <c r="J2724" t="s">
        <v>2030</v>
      </c>
      <c r="K2724" t="s">
        <v>2030</v>
      </c>
    </row>
    <row r="2725" spans="2:11">
      <c r="B2725" t="s">
        <v>2083</v>
      </c>
      <c r="C2725" t="s">
        <v>2084</v>
      </c>
      <c r="D2725" t="s">
        <v>2026</v>
      </c>
      <c r="E2725">
        <v>5</v>
      </c>
      <c r="F2725" t="s">
        <v>2016</v>
      </c>
      <c r="G2725" t="s">
        <v>2030</v>
      </c>
      <c r="H2725" t="s">
        <v>2017</v>
      </c>
      <c r="I2725" s="13">
        <v>43433</v>
      </c>
      <c r="J2725">
        <v>1</v>
      </c>
      <c r="K2725">
        <v>14.71</v>
      </c>
    </row>
    <row r="2726" spans="2:11">
      <c r="B2726" t="s">
        <v>2451</v>
      </c>
      <c r="C2726" t="s">
        <v>3570</v>
      </c>
      <c r="D2726" t="s">
        <v>2076</v>
      </c>
      <c r="E2726">
        <v>3</v>
      </c>
      <c r="F2726" t="s">
        <v>2016</v>
      </c>
      <c r="G2726" t="s">
        <v>2030</v>
      </c>
      <c r="H2726" t="s">
        <v>2017</v>
      </c>
      <c r="I2726" s="13">
        <v>43294</v>
      </c>
      <c r="J2726" t="s">
        <v>2030</v>
      </c>
      <c r="K2726" t="s">
        <v>2030</v>
      </c>
    </row>
    <row r="2727" spans="2:11">
      <c r="B2727" t="s">
        <v>2111</v>
      </c>
      <c r="C2727" t="s">
        <v>2862</v>
      </c>
      <c r="D2727" t="s">
        <v>2026</v>
      </c>
      <c r="E2727">
        <v>5</v>
      </c>
      <c r="F2727" t="s">
        <v>2016</v>
      </c>
      <c r="G2727" t="s">
        <v>2030</v>
      </c>
      <c r="H2727" t="s">
        <v>2017</v>
      </c>
      <c r="I2727" s="13">
        <v>43143</v>
      </c>
      <c r="J2727">
        <v>3</v>
      </c>
      <c r="K2727">
        <v>8.75</v>
      </c>
    </row>
    <row r="2728" spans="2:11">
      <c r="B2728" t="s">
        <v>2021</v>
      </c>
      <c r="C2728" t="s">
        <v>2472</v>
      </c>
      <c r="D2728" t="s">
        <v>2104</v>
      </c>
      <c r="E2728" t="s">
        <v>2030</v>
      </c>
      <c r="F2728" t="s">
        <v>2016</v>
      </c>
      <c r="G2728" t="s">
        <v>2030</v>
      </c>
      <c r="H2728" t="s">
        <v>2017</v>
      </c>
      <c r="I2728" s="13">
        <v>43083</v>
      </c>
      <c r="J2728" t="s">
        <v>2030</v>
      </c>
      <c r="K2728" t="s">
        <v>2030</v>
      </c>
    </row>
    <row r="2729" spans="2:11">
      <c r="B2729" t="s">
        <v>2411</v>
      </c>
      <c r="C2729" t="s">
        <v>3577</v>
      </c>
      <c r="D2729" t="s">
        <v>2053</v>
      </c>
      <c r="E2729">
        <v>1</v>
      </c>
      <c r="F2729" t="s">
        <v>2016</v>
      </c>
      <c r="G2729">
        <v>90</v>
      </c>
      <c r="H2729" t="s">
        <v>2020</v>
      </c>
      <c r="I2729" s="13">
        <v>42575</v>
      </c>
      <c r="J2729">
        <v>9</v>
      </c>
      <c r="K2729">
        <v>-8.75</v>
      </c>
    </row>
    <row r="2730" spans="2:11">
      <c r="B2730" t="s">
        <v>2109</v>
      </c>
      <c r="C2730" t="s">
        <v>3174</v>
      </c>
      <c r="D2730" t="s">
        <v>2026</v>
      </c>
      <c r="E2730">
        <v>5</v>
      </c>
      <c r="F2730" t="s">
        <v>2016</v>
      </c>
      <c r="G2730" t="s">
        <v>2030</v>
      </c>
      <c r="H2730" t="s">
        <v>2017</v>
      </c>
      <c r="I2730" s="13">
        <v>42542</v>
      </c>
      <c r="J2730">
        <v>3</v>
      </c>
      <c r="K2730">
        <v>8.75</v>
      </c>
    </row>
    <row r="2801" spans="1:11">
      <c r="A2801" t="s">
        <v>1041</v>
      </c>
      <c r="B2801" t="str">
        <f ca="1">_xll.BDS(OFFSET(INDIRECT(ADDRESS(ROW(), COLUMN())),0,-1),"BEST_ANALYST_RECS_BULK","cols=10;rows=27")</f>
        <v>KeyBanc Capital Markets</v>
      </c>
      <c r="C2801" t="s">
        <v>2342</v>
      </c>
      <c r="D2801" t="s">
        <v>2071</v>
      </c>
      <c r="E2801">
        <v>3</v>
      </c>
      <c r="F2801" t="s">
        <v>2016</v>
      </c>
      <c r="G2801" t="s">
        <v>2030</v>
      </c>
      <c r="H2801" t="s">
        <v>2017</v>
      </c>
      <c r="I2801" s="13">
        <v>43511</v>
      </c>
      <c r="J2801" t="s">
        <v>2030</v>
      </c>
      <c r="K2801" t="s">
        <v>2030</v>
      </c>
    </row>
    <row r="2802" spans="1:11">
      <c r="B2802" t="s">
        <v>106</v>
      </c>
      <c r="C2802" t="s">
        <v>3635</v>
      </c>
      <c r="D2802" t="s">
        <v>2019</v>
      </c>
      <c r="E2802">
        <v>3</v>
      </c>
      <c r="F2802" t="s">
        <v>2016</v>
      </c>
      <c r="G2802">
        <v>55</v>
      </c>
      <c r="H2802" t="s">
        <v>2020</v>
      </c>
      <c r="I2802" s="13">
        <v>43510</v>
      </c>
      <c r="J2802">
        <v>3</v>
      </c>
      <c r="K2802">
        <v>3.25</v>
      </c>
    </row>
    <row r="2803" spans="1:11">
      <c r="B2803" t="s">
        <v>2274</v>
      </c>
      <c r="C2803" t="s">
        <v>2307</v>
      </c>
      <c r="D2803" t="s">
        <v>2076</v>
      </c>
      <c r="E2803">
        <v>3</v>
      </c>
      <c r="F2803" t="s">
        <v>2016</v>
      </c>
      <c r="G2803" t="s">
        <v>2030</v>
      </c>
      <c r="H2803" t="s">
        <v>2017</v>
      </c>
      <c r="I2803" s="13">
        <v>43509</v>
      </c>
      <c r="J2803" t="s">
        <v>2030</v>
      </c>
      <c r="K2803" t="s">
        <v>2030</v>
      </c>
    </row>
    <row r="2804" spans="1:11">
      <c r="B2804" t="s">
        <v>2094</v>
      </c>
      <c r="C2804" t="s">
        <v>2095</v>
      </c>
      <c r="D2804" t="s">
        <v>2026</v>
      </c>
      <c r="E2804">
        <v>5</v>
      </c>
      <c r="F2804" t="s">
        <v>2085</v>
      </c>
      <c r="G2804">
        <v>57</v>
      </c>
      <c r="H2804" t="s">
        <v>2017</v>
      </c>
      <c r="I2804" s="13">
        <v>43509</v>
      </c>
      <c r="J2804" t="s">
        <v>2030</v>
      </c>
      <c r="K2804" t="s">
        <v>2030</v>
      </c>
    </row>
    <row r="2805" spans="1:11">
      <c r="B2805" t="s">
        <v>2051</v>
      </c>
      <c r="C2805" t="s">
        <v>2052</v>
      </c>
      <c r="D2805" t="s">
        <v>2026</v>
      </c>
      <c r="E2805">
        <v>5</v>
      </c>
      <c r="F2805" t="s">
        <v>2016</v>
      </c>
      <c r="G2805">
        <v>72</v>
      </c>
      <c r="H2805" t="s">
        <v>2017</v>
      </c>
      <c r="I2805" s="13">
        <v>43507</v>
      </c>
      <c r="J2805">
        <v>5</v>
      </c>
      <c r="K2805">
        <v>-14.83</v>
      </c>
    </row>
    <row r="2806" spans="1:11">
      <c r="B2806" t="s">
        <v>2081</v>
      </c>
      <c r="C2806" t="s">
        <v>4113</v>
      </c>
      <c r="D2806" t="s">
        <v>2029</v>
      </c>
      <c r="E2806">
        <v>5</v>
      </c>
      <c r="F2806" t="s">
        <v>2016</v>
      </c>
      <c r="G2806">
        <v>60</v>
      </c>
      <c r="H2806" t="s">
        <v>2017</v>
      </c>
      <c r="I2806" s="13">
        <v>43507</v>
      </c>
      <c r="J2806">
        <v>7</v>
      </c>
      <c r="K2806">
        <v>-19.239999999999998</v>
      </c>
    </row>
    <row r="2807" spans="1:11">
      <c r="B2807" t="s">
        <v>2047</v>
      </c>
      <c r="C2807" t="s">
        <v>2048</v>
      </c>
      <c r="D2807" t="s">
        <v>2026</v>
      </c>
      <c r="E2807">
        <v>5</v>
      </c>
      <c r="F2807" t="s">
        <v>2016</v>
      </c>
      <c r="G2807">
        <v>62</v>
      </c>
      <c r="H2807" t="s">
        <v>2017</v>
      </c>
      <c r="I2807" s="13">
        <v>43506</v>
      </c>
      <c r="J2807">
        <v>6</v>
      </c>
      <c r="K2807">
        <v>-17.23</v>
      </c>
    </row>
    <row r="2808" spans="1:11">
      <c r="B2808" t="s">
        <v>2077</v>
      </c>
      <c r="C2808" t="s">
        <v>2078</v>
      </c>
      <c r="D2808" t="s">
        <v>2227</v>
      </c>
      <c r="E2808">
        <v>3</v>
      </c>
      <c r="F2808" t="s">
        <v>2016</v>
      </c>
      <c r="G2808">
        <v>60</v>
      </c>
      <c r="H2808" t="s">
        <v>2020</v>
      </c>
      <c r="I2808" s="13">
        <v>43505</v>
      </c>
      <c r="J2808" t="s">
        <v>2030</v>
      </c>
      <c r="K2808" t="s">
        <v>2030</v>
      </c>
    </row>
    <row r="2809" spans="1:11">
      <c r="B2809" t="s">
        <v>2042</v>
      </c>
      <c r="C2809" t="s">
        <v>2043</v>
      </c>
      <c r="D2809" t="s">
        <v>2029</v>
      </c>
      <c r="E2809">
        <v>5</v>
      </c>
      <c r="F2809" t="s">
        <v>2016</v>
      </c>
      <c r="G2809">
        <v>75</v>
      </c>
      <c r="H2809" t="s">
        <v>2020</v>
      </c>
      <c r="I2809" s="13">
        <v>43500</v>
      </c>
      <c r="J2809">
        <v>11</v>
      </c>
      <c r="K2809">
        <v>-24.92</v>
      </c>
    </row>
    <row r="2810" spans="1:11">
      <c r="B2810" t="s">
        <v>2086</v>
      </c>
      <c r="C2810" t="s">
        <v>2087</v>
      </c>
      <c r="D2810" t="s">
        <v>2076</v>
      </c>
      <c r="E2810">
        <v>3</v>
      </c>
      <c r="F2810" t="s">
        <v>2016</v>
      </c>
      <c r="G2810">
        <v>53</v>
      </c>
      <c r="H2810" t="s">
        <v>2017</v>
      </c>
      <c r="I2810" s="13">
        <v>43500</v>
      </c>
      <c r="J2810">
        <v>10</v>
      </c>
      <c r="K2810">
        <v>-24.71</v>
      </c>
    </row>
    <row r="2811" spans="1:11">
      <c r="B2811" t="s">
        <v>2174</v>
      </c>
      <c r="C2811" t="s">
        <v>3277</v>
      </c>
      <c r="D2811" t="s">
        <v>2015</v>
      </c>
      <c r="E2811">
        <v>3</v>
      </c>
      <c r="F2811" t="s">
        <v>2016</v>
      </c>
      <c r="G2811">
        <v>54</v>
      </c>
      <c r="H2811" t="s">
        <v>2017</v>
      </c>
      <c r="I2811" s="13">
        <v>43496</v>
      </c>
      <c r="J2811">
        <v>4</v>
      </c>
      <c r="K2811">
        <v>0</v>
      </c>
    </row>
    <row r="2812" spans="1:11">
      <c r="B2812" t="s">
        <v>2045</v>
      </c>
      <c r="C2812" t="s">
        <v>2046</v>
      </c>
      <c r="D2812" t="s">
        <v>2015</v>
      </c>
      <c r="E2812">
        <v>3</v>
      </c>
      <c r="F2812" t="s">
        <v>2016</v>
      </c>
      <c r="G2812" t="s">
        <v>2030</v>
      </c>
      <c r="H2812" t="s">
        <v>2017</v>
      </c>
      <c r="I2812" s="13">
        <v>43496</v>
      </c>
      <c r="J2812">
        <v>4</v>
      </c>
      <c r="K2812">
        <v>0</v>
      </c>
    </row>
    <row r="2813" spans="1:11">
      <c r="B2813" t="s">
        <v>2054</v>
      </c>
      <c r="C2813" t="s">
        <v>2055</v>
      </c>
      <c r="D2813" t="s">
        <v>2056</v>
      </c>
      <c r="E2813">
        <v>4</v>
      </c>
      <c r="F2813" t="s">
        <v>2016</v>
      </c>
      <c r="G2813">
        <v>65</v>
      </c>
      <c r="H2813" t="s">
        <v>2020</v>
      </c>
      <c r="I2813" s="13">
        <v>43496</v>
      </c>
      <c r="J2813">
        <v>6</v>
      </c>
      <c r="K2813">
        <v>-17.23</v>
      </c>
    </row>
    <row r="2814" spans="1:11">
      <c r="B2814" t="s">
        <v>2063</v>
      </c>
      <c r="C2814" t="s">
        <v>2064</v>
      </c>
      <c r="D2814" t="s">
        <v>2035</v>
      </c>
      <c r="E2814">
        <v>5</v>
      </c>
      <c r="F2814" t="s">
        <v>2016</v>
      </c>
      <c r="G2814">
        <v>70</v>
      </c>
      <c r="H2814" t="s">
        <v>2017</v>
      </c>
      <c r="I2814" s="13">
        <v>43496</v>
      </c>
      <c r="J2814" t="s">
        <v>2030</v>
      </c>
      <c r="K2814" t="s">
        <v>2030</v>
      </c>
    </row>
    <row r="2815" spans="1:11">
      <c r="B2815" t="s">
        <v>2100</v>
      </c>
      <c r="C2815" t="s">
        <v>2101</v>
      </c>
      <c r="D2815" t="s">
        <v>2026</v>
      </c>
      <c r="E2815">
        <v>5</v>
      </c>
      <c r="F2815" t="s">
        <v>2016</v>
      </c>
      <c r="G2815" t="s">
        <v>2030</v>
      </c>
      <c r="H2815" t="s">
        <v>2017</v>
      </c>
      <c r="I2815" s="13">
        <v>43496</v>
      </c>
      <c r="J2815" t="s">
        <v>2030</v>
      </c>
      <c r="K2815" t="s">
        <v>2030</v>
      </c>
    </row>
    <row r="2816" spans="1:11">
      <c r="B2816" t="s">
        <v>2072</v>
      </c>
      <c r="C2816" t="s">
        <v>2073</v>
      </c>
      <c r="D2816" t="s">
        <v>2029</v>
      </c>
      <c r="E2816">
        <v>5</v>
      </c>
      <c r="F2816" t="s">
        <v>2016</v>
      </c>
      <c r="G2816">
        <v>65</v>
      </c>
      <c r="H2816" t="s">
        <v>2020</v>
      </c>
      <c r="I2816" s="13">
        <v>43495</v>
      </c>
      <c r="J2816">
        <v>6</v>
      </c>
      <c r="K2816">
        <v>-17.23</v>
      </c>
    </row>
    <row r="2817" spans="2:11">
      <c r="B2817" t="s">
        <v>2074</v>
      </c>
      <c r="C2817" t="s">
        <v>2075</v>
      </c>
      <c r="D2817" t="s">
        <v>2076</v>
      </c>
      <c r="E2817">
        <v>3</v>
      </c>
      <c r="F2817" t="s">
        <v>2016</v>
      </c>
      <c r="G2817">
        <v>57</v>
      </c>
      <c r="H2817" t="s">
        <v>2020</v>
      </c>
      <c r="I2817" s="13">
        <v>43495</v>
      </c>
      <c r="J2817">
        <v>4</v>
      </c>
      <c r="K2817">
        <v>0</v>
      </c>
    </row>
    <row r="2818" spans="2:11">
      <c r="B2818" t="s">
        <v>2118</v>
      </c>
      <c r="C2818" t="s">
        <v>4075</v>
      </c>
      <c r="D2818" t="s">
        <v>2026</v>
      </c>
      <c r="E2818">
        <v>5</v>
      </c>
      <c r="F2818" t="s">
        <v>2016</v>
      </c>
      <c r="G2818">
        <v>75</v>
      </c>
      <c r="H2818" t="s">
        <v>2017</v>
      </c>
      <c r="I2818" s="13">
        <v>43495</v>
      </c>
      <c r="J2818">
        <v>6</v>
      </c>
      <c r="K2818">
        <v>-17.23</v>
      </c>
    </row>
    <row r="2819" spans="2:11">
      <c r="B2819" t="s">
        <v>2049</v>
      </c>
      <c r="C2819" t="s">
        <v>2050</v>
      </c>
      <c r="D2819" t="s">
        <v>2029</v>
      </c>
      <c r="E2819">
        <v>5</v>
      </c>
      <c r="F2819" t="s">
        <v>2016</v>
      </c>
      <c r="G2819">
        <v>70</v>
      </c>
      <c r="H2819" t="s">
        <v>2020</v>
      </c>
      <c r="I2819" s="13">
        <v>43495</v>
      </c>
      <c r="J2819">
        <v>8</v>
      </c>
      <c r="K2819">
        <v>-19.350000000000001</v>
      </c>
    </row>
    <row r="2820" spans="2:11">
      <c r="B2820" t="s">
        <v>2091</v>
      </c>
      <c r="C2820" t="s">
        <v>2092</v>
      </c>
      <c r="D2820" t="s">
        <v>2093</v>
      </c>
      <c r="E2820" t="s">
        <v>2030</v>
      </c>
      <c r="F2820" t="s">
        <v>2016</v>
      </c>
      <c r="G2820" t="s">
        <v>2030</v>
      </c>
      <c r="H2820" t="s">
        <v>2017</v>
      </c>
      <c r="I2820" s="13">
        <v>43490</v>
      </c>
      <c r="J2820" t="s">
        <v>2030</v>
      </c>
      <c r="K2820" t="s">
        <v>2030</v>
      </c>
    </row>
    <row r="2821" spans="2:11">
      <c r="B2821" t="s">
        <v>2083</v>
      </c>
      <c r="C2821" t="s">
        <v>2084</v>
      </c>
      <c r="D2821" t="s">
        <v>2184</v>
      </c>
      <c r="E2821">
        <v>1</v>
      </c>
      <c r="F2821" t="s">
        <v>2016</v>
      </c>
      <c r="G2821" t="s">
        <v>2030</v>
      </c>
      <c r="H2821" t="s">
        <v>2017</v>
      </c>
      <c r="I2821" s="13">
        <v>43482</v>
      </c>
      <c r="J2821">
        <v>1</v>
      </c>
      <c r="K2821">
        <v>19.14</v>
      </c>
    </row>
    <row r="2822" spans="2:11">
      <c r="B2822" t="s">
        <v>2024</v>
      </c>
      <c r="C2822" t="s">
        <v>2025</v>
      </c>
      <c r="D2822" t="s">
        <v>2026</v>
      </c>
      <c r="E2822">
        <v>5</v>
      </c>
      <c r="F2822" t="s">
        <v>2016</v>
      </c>
      <c r="G2822">
        <v>85</v>
      </c>
      <c r="H2822" t="s">
        <v>2017</v>
      </c>
      <c r="I2822" s="13">
        <v>43480</v>
      </c>
      <c r="J2822">
        <v>6</v>
      </c>
      <c r="K2822">
        <v>-17.23</v>
      </c>
    </row>
    <row r="2823" spans="2:11">
      <c r="B2823" t="s">
        <v>2065</v>
      </c>
      <c r="C2823" t="s">
        <v>2200</v>
      </c>
      <c r="D2823" t="s">
        <v>2026</v>
      </c>
      <c r="E2823">
        <v>5</v>
      </c>
      <c r="F2823" t="s">
        <v>2016</v>
      </c>
      <c r="G2823">
        <v>70</v>
      </c>
      <c r="H2823" t="s">
        <v>2020</v>
      </c>
      <c r="I2823" s="13">
        <v>43441</v>
      </c>
      <c r="J2823">
        <v>9</v>
      </c>
      <c r="K2823">
        <v>-19.88</v>
      </c>
    </row>
    <row r="2824" spans="2:11">
      <c r="B2824" t="s">
        <v>2096</v>
      </c>
      <c r="C2824" t="s">
        <v>2097</v>
      </c>
      <c r="D2824" t="s">
        <v>2026</v>
      </c>
      <c r="E2824">
        <v>5</v>
      </c>
      <c r="F2824" t="s">
        <v>2016</v>
      </c>
      <c r="G2824" t="s">
        <v>2030</v>
      </c>
      <c r="H2824" t="s">
        <v>2017</v>
      </c>
      <c r="I2824" s="13">
        <v>43371</v>
      </c>
      <c r="J2824">
        <v>6</v>
      </c>
      <c r="K2824">
        <v>-17.23</v>
      </c>
    </row>
    <row r="2825" spans="2:11">
      <c r="B2825" t="s">
        <v>2109</v>
      </c>
      <c r="C2825" t="s">
        <v>2110</v>
      </c>
      <c r="D2825" t="s">
        <v>2076</v>
      </c>
      <c r="E2825">
        <v>3</v>
      </c>
      <c r="F2825" t="s">
        <v>2016</v>
      </c>
      <c r="G2825" t="s">
        <v>2030</v>
      </c>
      <c r="H2825" t="s">
        <v>2017</v>
      </c>
      <c r="I2825" s="13">
        <v>43357</v>
      </c>
      <c r="J2825" t="s">
        <v>2030</v>
      </c>
      <c r="K2825" t="s">
        <v>2030</v>
      </c>
    </row>
    <row r="2826" spans="2:11">
      <c r="B2826" t="s">
        <v>2027</v>
      </c>
      <c r="C2826" t="s">
        <v>2028</v>
      </c>
      <c r="D2826" t="s">
        <v>2104</v>
      </c>
      <c r="E2826" t="s">
        <v>2030</v>
      </c>
      <c r="F2826" t="s">
        <v>2016</v>
      </c>
      <c r="G2826" t="s">
        <v>2030</v>
      </c>
      <c r="H2826" t="s">
        <v>2017</v>
      </c>
      <c r="I2826" s="13">
        <v>43307</v>
      </c>
      <c r="J2826" t="s">
        <v>2030</v>
      </c>
      <c r="K2826" t="s">
        <v>2030</v>
      </c>
    </row>
    <row r="2827" spans="2:11">
      <c r="B2827" t="s">
        <v>2260</v>
      </c>
      <c r="C2827" t="s">
        <v>3057</v>
      </c>
      <c r="D2827" t="s">
        <v>2044</v>
      </c>
      <c r="E2827">
        <v>3</v>
      </c>
      <c r="F2827" t="s">
        <v>2016</v>
      </c>
      <c r="G2827">
        <v>58</v>
      </c>
      <c r="H2827" t="s">
        <v>2020</v>
      </c>
      <c r="I2827" s="13">
        <v>42936</v>
      </c>
      <c r="J2827">
        <v>4</v>
      </c>
      <c r="K2827">
        <v>0</v>
      </c>
    </row>
    <row r="2901" spans="1:11">
      <c r="A2901" t="s">
        <v>1042</v>
      </c>
      <c r="B2901" t="str">
        <f ca="1">_xll.BDS(OFFSET(INDIRECT(ADDRESS(ROW(), COLUMN())),0,-1),"BEST_ANALYST_RECS_BULK","cols=10;rows=24")</f>
        <v>Wolfe Research</v>
      </c>
      <c r="C2901" t="s">
        <v>3568</v>
      </c>
      <c r="D2901" t="s">
        <v>2029</v>
      </c>
      <c r="E2901">
        <v>5</v>
      </c>
      <c r="F2901" t="s">
        <v>2016</v>
      </c>
      <c r="G2901">
        <v>37</v>
      </c>
      <c r="H2901" t="s">
        <v>2017</v>
      </c>
      <c r="I2901" s="13">
        <v>43511</v>
      </c>
      <c r="J2901" t="s">
        <v>2030</v>
      </c>
      <c r="K2901" t="s">
        <v>2030</v>
      </c>
    </row>
    <row r="2902" spans="1:11">
      <c r="B2902" t="s">
        <v>2151</v>
      </c>
      <c r="C2902" t="s">
        <v>3576</v>
      </c>
      <c r="D2902" t="s">
        <v>2044</v>
      </c>
      <c r="E2902">
        <v>3</v>
      </c>
      <c r="F2902" t="s">
        <v>2016</v>
      </c>
      <c r="G2902">
        <v>28</v>
      </c>
      <c r="H2902" t="s">
        <v>2017</v>
      </c>
      <c r="I2902" s="13">
        <v>43504</v>
      </c>
      <c r="J2902">
        <v>9</v>
      </c>
      <c r="K2902">
        <v>0</v>
      </c>
    </row>
    <row r="2903" spans="1:11">
      <c r="B2903" t="s">
        <v>2094</v>
      </c>
      <c r="C2903" t="s">
        <v>2095</v>
      </c>
      <c r="D2903" t="s">
        <v>2076</v>
      </c>
      <c r="E2903">
        <v>3</v>
      </c>
      <c r="F2903" t="s">
        <v>2088</v>
      </c>
      <c r="G2903" t="s">
        <v>2030</v>
      </c>
      <c r="H2903" t="s">
        <v>2017</v>
      </c>
      <c r="I2903" s="13">
        <v>43501</v>
      </c>
      <c r="J2903" t="s">
        <v>2030</v>
      </c>
      <c r="K2903" t="s">
        <v>2030</v>
      </c>
    </row>
    <row r="2904" spans="1:11">
      <c r="B2904" t="s">
        <v>3662</v>
      </c>
      <c r="C2904" t="s">
        <v>3663</v>
      </c>
      <c r="D2904" t="s">
        <v>2029</v>
      </c>
      <c r="E2904">
        <v>5</v>
      </c>
      <c r="F2904" t="s">
        <v>2016</v>
      </c>
      <c r="G2904">
        <v>40</v>
      </c>
      <c r="H2904" t="s">
        <v>2020</v>
      </c>
      <c r="I2904" s="13">
        <v>43500</v>
      </c>
      <c r="J2904">
        <v>6</v>
      </c>
      <c r="K2904">
        <v>21.88</v>
      </c>
    </row>
    <row r="2905" spans="1:11">
      <c r="B2905" t="s">
        <v>2049</v>
      </c>
      <c r="C2905" t="s">
        <v>3376</v>
      </c>
      <c r="D2905" t="s">
        <v>2015</v>
      </c>
      <c r="E2905">
        <v>3</v>
      </c>
      <c r="F2905" t="s">
        <v>2016</v>
      </c>
      <c r="G2905">
        <v>25</v>
      </c>
      <c r="H2905" t="s">
        <v>2017</v>
      </c>
      <c r="I2905" s="13">
        <v>43500</v>
      </c>
      <c r="J2905">
        <v>9</v>
      </c>
      <c r="K2905">
        <v>0</v>
      </c>
    </row>
    <row r="2906" spans="1:11">
      <c r="B2906" t="s">
        <v>2069</v>
      </c>
      <c r="C2906" t="s">
        <v>3388</v>
      </c>
      <c r="D2906" t="s">
        <v>2071</v>
      </c>
      <c r="E2906">
        <v>3</v>
      </c>
      <c r="F2906" t="s">
        <v>2016</v>
      </c>
      <c r="G2906" t="s">
        <v>2030</v>
      </c>
      <c r="H2906" t="s">
        <v>2017</v>
      </c>
      <c r="I2906" s="13">
        <v>43499</v>
      </c>
      <c r="J2906" t="s">
        <v>2030</v>
      </c>
      <c r="K2906" t="s">
        <v>2030</v>
      </c>
    </row>
    <row r="2907" spans="1:11">
      <c r="B2907" t="s">
        <v>2077</v>
      </c>
      <c r="C2907" t="s">
        <v>3573</v>
      </c>
      <c r="D2907" t="s">
        <v>2029</v>
      </c>
      <c r="E2907">
        <v>5</v>
      </c>
      <c r="F2907" t="s">
        <v>2016</v>
      </c>
      <c r="G2907">
        <v>38</v>
      </c>
      <c r="H2907" t="s">
        <v>2017</v>
      </c>
      <c r="I2907" s="13">
        <v>43499</v>
      </c>
      <c r="J2907">
        <v>2</v>
      </c>
      <c r="K2907">
        <v>29.53</v>
      </c>
    </row>
    <row r="2908" spans="1:11">
      <c r="B2908" t="s">
        <v>2042</v>
      </c>
      <c r="C2908" t="s">
        <v>2458</v>
      </c>
      <c r="D2908" t="s">
        <v>2029</v>
      </c>
      <c r="E2908">
        <v>5</v>
      </c>
      <c r="F2908" t="s">
        <v>2016</v>
      </c>
      <c r="G2908">
        <v>38</v>
      </c>
      <c r="H2908" t="s">
        <v>2020</v>
      </c>
      <c r="I2908" s="13">
        <v>43497</v>
      </c>
      <c r="J2908">
        <v>6</v>
      </c>
      <c r="K2908">
        <v>21.88</v>
      </c>
    </row>
    <row r="2909" spans="1:11">
      <c r="B2909" t="s">
        <v>2063</v>
      </c>
      <c r="C2909" t="s">
        <v>3572</v>
      </c>
      <c r="D2909" t="s">
        <v>2162</v>
      </c>
      <c r="E2909">
        <v>3</v>
      </c>
      <c r="F2909" t="s">
        <v>2016</v>
      </c>
      <c r="G2909">
        <v>27</v>
      </c>
      <c r="H2909" t="s">
        <v>2017</v>
      </c>
      <c r="I2909" s="13">
        <v>43496</v>
      </c>
      <c r="J2909">
        <v>11</v>
      </c>
      <c r="K2909">
        <v>-1.58</v>
      </c>
    </row>
    <row r="2910" spans="1:11">
      <c r="B2910" t="s">
        <v>2461</v>
      </c>
      <c r="C2910" t="s">
        <v>2462</v>
      </c>
      <c r="D2910" t="s">
        <v>2044</v>
      </c>
      <c r="E2910">
        <v>3</v>
      </c>
      <c r="F2910" t="s">
        <v>2016</v>
      </c>
      <c r="G2910">
        <v>36</v>
      </c>
      <c r="H2910" t="s">
        <v>2020</v>
      </c>
      <c r="I2910" s="13">
        <v>43493</v>
      </c>
      <c r="J2910">
        <v>10</v>
      </c>
      <c r="K2910">
        <v>-1.1200000000000001</v>
      </c>
    </row>
    <row r="2911" spans="1:11">
      <c r="B2911" t="s">
        <v>2067</v>
      </c>
      <c r="C2911" t="s">
        <v>2466</v>
      </c>
      <c r="D2911" t="s">
        <v>2029</v>
      </c>
      <c r="E2911">
        <v>5</v>
      </c>
      <c r="F2911" t="s">
        <v>2016</v>
      </c>
      <c r="G2911">
        <v>42</v>
      </c>
      <c r="H2911" t="s">
        <v>2020</v>
      </c>
      <c r="I2911" s="13">
        <v>43490</v>
      </c>
      <c r="J2911">
        <v>6</v>
      </c>
      <c r="K2911">
        <v>21.88</v>
      </c>
    </row>
    <row r="2912" spans="1:11">
      <c r="B2912" t="s">
        <v>2033</v>
      </c>
      <c r="C2912" t="s">
        <v>2467</v>
      </c>
      <c r="D2912" t="s">
        <v>2035</v>
      </c>
      <c r="E2912">
        <v>5</v>
      </c>
      <c r="F2912" t="s">
        <v>2016</v>
      </c>
      <c r="G2912">
        <v>38</v>
      </c>
      <c r="H2912" t="s">
        <v>2036</v>
      </c>
      <c r="I2912" s="13">
        <v>43490</v>
      </c>
      <c r="J2912">
        <v>3</v>
      </c>
      <c r="K2912">
        <v>28.12</v>
      </c>
    </row>
    <row r="2913" spans="2:11">
      <c r="B2913" t="s">
        <v>2051</v>
      </c>
      <c r="C2913" t="s">
        <v>3378</v>
      </c>
      <c r="D2913" t="s">
        <v>2076</v>
      </c>
      <c r="E2913">
        <v>3</v>
      </c>
      <c r="F2913" t="s">
        <v>2088</v>
      </c>
      <c r="G2913">
        <v>31</v>
      </c>
      <c r="H2913" t="s">
        <v>2017</v>
      </c>
      <c r="I2913" s="13">
        <v>43482</v>
      </c>
      <c r="J2913">
        <v>8</v>
      </c>
      <c r="K2913">
        <v>15.26</v>
      </c>
    </row>
    <row r="2914" spans="2:11">
      <c r="B2914" t="s">
        <v>2027</v>
      </c>
      <c r="C2914" t="s">
        <v>3569</v>
      </c>
      <c r="D2914" t="s">
        <v>2029</v>
      </c>
      <c r="E2914">
        <v>5</v>
      </c>
      <c r="F2914" t="s">
        <v>2016</v>
      </c>
      <c r="G2914">
        <v>40</v>
      </c>
      <c r="H2914" t="s">
        <v>2017</v>
      </c>
      <c r="I2914" s="13">
        <v>43475</v>
      </c>
      <c r="J2914" t="s">
        <v>2030</v>
      </c>
      <c r="K2914" t="s">
        <v>2030</v>
      </c>
    </row>
    <row r="2915" spans="2:11">
      <c r="B2915" t="s">
        <v>2382</v>
      </c>
      <c r="C2915" t="s">
        <v>3664</v>
      </c>
      <c r="D2915" t="s">
        <v>2227</v>
      </c>
      <c r="E2915">
        <v>3</v>
      </c>
      <c r="F2915" t="s">
        <v>2016</v>
      </c>
      <c r="G2915">
        <v>30</v>
      </c>
      <c r="H2915" t="s">
        <v>2017</v>
      </c>
      <c r="I2915" s="13">
        <v>43474</v>
      </c>
      <c r="J2915" t="s">
        <v>2030</v>
      </c>
      <c r="K2915" t="s">
        <v>2030</v>
      </c>
    </row>
    <row r="2916" spans="2:11">
      <c r="B2916" t="s">
        <v>2451</v>
      </c>
      <c r="C2916" t="s">
        <v>3570</v>
      </c>
      <c r="D2916" t="s">
        <v>2026</v>
      </c>
      <c r="E2916">
        <v>5</v>
      </c>
      <c r="F2916" t="s">
        <v>2016</v>
      </c>
      <c r="G2916" t="s">
        <v>2030</v>
      </c>
      <c r="H2916" t="s">
        <v>2017</v>
      </c>
      <c r="I2916" s="13">
        <v>43448</v>
      </c>
      <c r="J2916">
        <v>6</v>
      </c>
      <c r="K2916">
        <v>21.88</v>
      </c>
    </row>
    <row r="2917" spans="2:11">
      <c r="B2917" t="s">
        <v>106</v>
      </c>
      <c r="C2917" t="s">
        <v>2465</v>
      </c>
      <c r="D2917" t="s">
        <v>2114</v>
      </c>
      <c r="E2917">
        <v>3</v>
      </c>
      <c r="F2917" t="s">
        <v>2016</v>
      </c>
      <c r="G2917">
        <v>30</v>
      </c>
      <c r="H2917" t="s">
        <v>2020</v>
      </c>
      <c r="I2917" s="13">
        <v>43447</v>
      </c>
      <c r="J2917">
        <v>9</v>
      </c>
      <c r="K2917">
        <v>0</v>
      </c>
    </row>
    <row r="2918" spans="2:11">
      <c r="B2918" t="s">
        <v>2039</v>
      </c>
      <c r="C2918" t="s">
        <v>3051</v>
      </c>
      <c r="D2918" t="s">
        <v>2076</v>
      </c>
      <c r="E2918">
        <v>3</v>
      </c>
      <c r="F2918" t="s">
        <v>2016</v>
      </c>
      <c r="G2918" t="s">
        <v>2030</v>
      </c>
      <c r="H2918" t="s">
        <v>2017</v>
      </c>
      <c r="I2918" s="13">
        <v>43441</v>
      </c>
      <c r="J2918">
        <v>9</v>
      </c>
      <c r="K2918">
        <v>0</v>
      </c>
    </row>
    <row r="2919" spans="2:11">
      <c r="B2919" t="s">
        <v>3801</v>
      </c>
      <c r="C2919" t="s">
        <v>3802</v>
      </c>
      <c r="D2919" t="s">
        <v>2044</v>
      </c>
      <c r="E2919">
        <v>3</v>
      </c>
      <c r="F2919" t="s">
        <v>2088</v>
      </c>
      <c r="G2919">
        <v>33</v>
      </c>
      <c r="H2919" t="s">
        <v>2020</v>
      </c>
      <c r="I2919" s="13">
        <v>43423</v>
      </c>
      <c r="J2919" t="s">
        <v>2030</v>
      </c>
      <c r="K2919" t="s">
        <v>2030</v>
      </c>
    </row>
    <row r="2920" spans="2:11">
      <c r="B2920" t="s">
        <v>2061</v>
      </c>
      <c r="C2920" t="s">
        <v>3384</v>
      </c>
      <c r="D2920" t="s">
        <v>2026</v>
      </c>
      <c r="E2920">
        <v>5</v>
      </c>
      <c r="F2920" t="s">
        <v>2016</v>
      </c>
      <c r="G2920">
        <v>42</v>
      </c>
      <c r="H2920" t="s">
        <v>2020</v>
      </c>
      <c r="I2920" s="13">
        <v>43418</v>
      </c>
      <c r="J2920">
        <v>1</v>
      </c>
      <c r="K2920">
        <v>34.770000000000003</v>
      </c>
    </row>
    <row r="2921" spans="2:11">
      <c r="B2921" t="s">
        <v>2024</v>
      </c>
      <c r="C2921" t="s">
        <v>3440</v>
      </c>
      <c r="D2921" t="s">
        <v>2076</v>
      </c>
      <c r="E2921">
        <v>3</v>
      </c>
      <c r="F2921" t="s">
        <v>2016</v>
      </c>
      <c r="G2921" t="s">
        <v>2030</v>
      </c>
      <c r="H2921" t="s">
        <v>2017</v>
      </c>
      <c r="I2921" s="13">
        <v>43413</v>
      </c>
      <c r="J2921">
        <v>9</v>
      </c>
      <c r="K2921">
        <v>0</v>
      </c>
    </row>
    <row r="2922" spans="2:11">
      <c r="B2922" t="s">
        <v>2021</v>
      </c>
      <c r="C2922" t="s">
        <v>2472</v>
      </c>
      <c r="D2922" t="s">
        <v>2023</v>
      </c>
      <c r="E2922">
        <v>5</v>
      </c>
      <c r="F2922" t="s">
        <v>2016</v>
      </c>
      <c r="G2922">
        <v>39</v>
      </c>
      <c r="H2922" t="s">
        <v>2020</v>
      </c>
      <c r="I2922" s="13">
        <v>43412</v>
      </c>
      <c r="J2922">
        <v>5</v>
      </c>
      <c r="K2922">
        <v>22.03</v>
      </c>
    </row>
    <row r="2923" spans="2:11">
      <c r="B2923" t="s">
        <v>2260</v>
      </c>
      <c r="C2923" t="s">
        <v>2469</v>
      </c>
      <c r="D2923" t="s">
        <v>2044</v>
      </c>
      <c r="E2923">
        <v>3</v>
      </c>
      <c r="F2923" t="s">
        <v>2016</v>
      </c>
      <c r="G2923">
        <v>29</v>
      </c>
      <c r="H2923" t="s">
        <v>2020</v>
      </c>
      <c r="I2923" s="13">
        <v>43412</v>
      </c>
      <c r="J2923">
        <v>9</v>
      </c>
      <c r="K2923">
        <v>0</v>
      </c>
    </row>
    <row r="2924" spans="2:11">
      <c r="B2924" t="s">
        <v>2083</v>
      </c>
      <c r="C2924" t="s">
        <v>2084</v>
      </c>
      <c r="D2924" t="s">
        <v>2184</v>
      </c>
      <c r="E2924">
        <v>1</v>
      </c>
      <c r="F2924" t="s">
        <v>2088</v>
      </c>
      <c r="G2924" t="s">
        <v>2030</v>
      </c>
      <c r="H2924" t="s">
        <v>2017</v>
      </c>
      <c r="I2924" s="13">
        <v>43372</v>
      </c>
      <c r="J2924">
        <v>7</v>
      </c>
      <c r="K2924">
        <v>20.399999999999999</v>
      </c>
    </row>
    <row r="3001" spans="1:11">
      <c r="A3001" t="s">
        <v>1043</v>
      </c>
      <c r="B3001" t="str">
        <f ca="1">_xll.BDS(OFFSET(INDIRECT(ADDRESS(ROW(), COLUMN())),0,-1),"BEST_ANALYST_RECS_BULK","cols=10;rows=12")</f>
        <v>BMO Capital Markets</v>
      </c>
      <c r="C3001" t="s">
        <v>4151</v>
      </c>
      <c r="D3001" t="s">
        <v>2015</v>
      </c>
      <c r="E3001">
        <v>3</v>
      </c>
      <c r="F3001" t="s">
        <v>2016</v>
      </c>
      <c r="G3001">
        <v>20</v>
      </c>
      <c r="H3001" t="s">
        <v>2017</v>
      </c>
      <c r="I3001" s="13">
        <v>43511</v>
      </c>
      <c r="J3001">
        <v>2</v>
      </c>
      <c r="K3001">
        <v>0</v>
      </c>
    </row>
    <row r="3002" spans="1:11">
      <c r="B3002" t="s">
        <v>106</v>
      </c>
      <c r="C3002" t="s">
        <v>3169</v>
      </c>
      <c r="D3002" t="s">
        <v>2019</v>
      </c>
      <c r="E3002">
        <v>3</v>
      </c>
      <c r="F3002" t="s">
        <v>2016</v>
      </c>
      <c r="G3002">
        <v>23</v>
      </c>
      <c r="H3002" t="s">
        <v>2020</v>
      </c>
      <c r="I3002" s="13">
        <v>43511</v>
      </c>
      <c r="J3002">
        <v>2</v>
      </c>
      <c r="K3002">
        <v>0</v>
      </c>
    </row>
    <row r="3003" spans="1:11">
      <c r="B3003" t="s">
        <v>2067</v>
      </c>
      <c r="C3003" t="s">
        <v>3200</v>
      </c>
      <c r="D3003" t="s">
        <v>2252</v>
      </c>
      <c r="E3003">
        <v>3</v>
      </c>
      <c r="F3003" t="s">
        <v>2016</v>
      </c>
      <c r="G3003">
        <v>24</v>
      </c>
      <c r="H3003" t="s">
        <v>2020</v>
      </c>
      <c r="I3003" s="13">
        <v>43511</v>
      </c>
      <c r="J3003">
        <v>2</v>
      </c>
      <c r="K3003">
        <v>0</v>
      </c>
    </row>
    <row r="3004" spans="1:11">
      <c r="B3004" t="s">
        <v>2031</v>
      </c>
      <c r="C3004" t="s">
        <v>3221</v>
      </c>
      <c r="D3004" t="s">
        <v>2076</v>
      </c>
      <c r="E3004">
        <v>3</v>
      </c>
      <c r="F3004" t="s">
        <v>2016</v>
      </c>
      <c r="G3004">
        <v>20</v>
      </c>
      <c r="H3004" t="s">
        <v>2020</v>
      </c>
      <c r="I3004" s="13">
        <v>43511</v>
      </c>
      <c r="J3004">
        <v>3</v>
      </c>
      <c r="K3004">
        <v>-8.09</v>
      </c>
    </row>
    <row r="3005" spans="1:11">
      <c r="B3005" t="s">
        <v>2033</v>
      </c>
      <c r="C3005" t="s">
        <v>3223</v>
      </c>
      <c r="D3005" t="s">
        <v>2044</v>
      </c>
      <c r="E3005">
        <v>3</v>
      </c>
      <c r="F3005" t="s">
        <v>2016</v>
      </c>
      <c r="G3005">
        <v>18</v>
      </c>
      <c r="H3005" t="s">
        <v>2036</v>
      </c>
      <c r="I3005" s="13">
        <v>43511</v>
      </c>
      <c r="J3005">
        <v>2</v>
      </c>
      <c r="K3005">
        <v>0</v>
      </c>
    </row>
    <row r="3006" spans="1:11">
      <c r="B3006" t="s">
        <v>2037</v>
      </c>
      <c r="C3006" t="s">
        <v>3218</v>
      </c>
      <c r="D3006" t="s">
        <v>2076</v>
      </c>
      <c r="E3006">
        <v>3</v>
      </c>
      <c r="F3006" t="s">
        <v>2016</v>
      </c>
      <c r="G3006">
        <v>20</v>
      </c>
      <c r="H3006" t="s">
        <v>2020</v>
      </c>
      <c r="I3006" s="13">
        <v>43511</v>
      </c>
      <c r="J3006">
        <v>2</v>
      </c>
      <c r="K3006">
        <v>0</v>
      </c>
    </row>
    <row r="3007" spans="1:11">
      <c r="B3007" t="s">
        <v>2072</v>
      </c>
      <c r="C3007" t="s">
        <v>4097</v>
      </c>
      <c r="D3007" t="s">
        <v>2015</v>
      </c>
      <c r="E3007">
        <v>3</v>
      </c>
      <c r="F3007" t="s">
        <v>2016</v>
      </c>
      <c r="G3007" t="s">
        <v>2030</v>
      </c>
      <c r="H3007" t="s">
        <v>2017</v>
      </c>
      <c r="I3007" s="13">
        <v>43511</v>
      </c>
      <c r="J3007">
        <v>2</v>
      </c>
      <c r="K3007">
        <v>0</v>
      </c>
    </row>
    <row r="3008" spans="1:11">
      <c r="B3008" t="s">
        <v>2045</v>
      </c>
      <c r="C3008" t="s">
        <v>2860</v>
      </c>
      <c r="D3008" t="s">
        <v>2015</v>
      </c>
      <c r="E3008">
        <v>3</v>
      </c>
      <c r="F3008" t="s">
        <v>2016</v>
      </c>
      <c r="G3008" t="s">
        <v>2030</v>
      </c>
      <c r="H3008" t="s">
        <v>2017</v>
      </c>
      <c r="I3008" s="13">
        <v>43511</v>
      </c>
      <c r="J3008">
        <v>2</v>
      </c>
      <c r="K3008">
        <v>0</v>
      </c>
    </row>
    <row r="3009" spans="2:11">
      <c r="B3009" t="s">
        <v>2079</v>
      </c>
      <c r="C3009" t="s">
        <v>3219</v>
      </c>
      <c r="D3009" t="s">
        <v>2029</v>
      </c>
      <c r="E3009">
        <v>5</v>
      </c>
      <c r="F3009" t="s">
        <v>2016</v>
      </c>
      <c r="G3009">
        <v>36</v>
      </c>
      <c r="H3009" t="s">
        <v>2020</v>
      </c>
      <c r="I3009" s="13">
        <v>43511</v>
      </c>
      <c r="J3009">
        <v>4</v>
      </c>
      <c r="K3009">
        <v>-32.68</v>
      </c>
    </row>
    <row r="3010" spans="2:11">
      <c r="B3010" t="s">
        <v>2063</v>
      </c>
      <c r="C3010" t="s">
        <v>3199</v>
      </c>
      <c r="D3010" t="s">
        <v>2162</v>
      </c>
      <c r="E3010">
        <v>3</v>
      </c>
      <c r="F3010" t="s">
        <v>2016</v>
      </c>
      <c r="G3010">
        <v>24</v>
      </c>
      <c r="H3010" t="s">
        <v>2017</v>
      </c>
      <c r="I3010" s="13">
        <v>43511</v>
      </c>
      <c r="J3010">
        <v>2</v>
      </c>
      <c r="K3010">
        <v>0</v>
      </c>
    </row>
    <row r="3011" spans="2:11">
      <c r="B3011" t="s">
        <v>2094</v>
      </c>
      <c r="C3011" t="s">
        <v>2095</v>
      </c>
      <c r="D3011" t="s">
        <v>2076</v>
      </c>
      <c r="E3011">
        <v>3</v>
      </c>
      <c r="F3011" t="s">
        <v>2088</v>
      </c>
      <c r="G3011" t="s">
        <v>2030</v>
      </c>
      <c r="H3011" t="s">
        <v>2017</v>
      </c>
      <c r="I3011" s="13">
        <v>43486</v>
      </c>
      <c r="J3011" t="s">
        <v>2030</v>
      </c>
      <c r="K3011" t="s">
        <v>2030</v>
      </c>
    </row>
    <row r="3012" spans="2:11">
      <c r="B3012" t="s">
        <v>2083</v>
      </c>
      <c r="C3012" t="s">
        <v>2084</v>
      </c>
      <c r="D3012" t="s">
        <v>2184</v>
      </c>
      <c r="E3012">
        <v>1</v>
      </c>
      <c r="F3012" t="s">
        <v>2016</v>
      </c>
      <c r="G3012" t="s">
        <v>2030</v>
      </c>
      <c r="H3012" t="s">
        <v>2017</v>
      </c>
      <c r="I3012" s="13">
        <v>43224</v>
      </c>
      <c r="J3012">
        <v>1</v>
      </c>
      <c r="K3012">
        <v>38.340000000000003</v>
      </c>
    </row>
    <row r="3101" spans="1:11">
      <c r="A3101" t="s">
        <v>1044</v>
      </c>
      <c r="B3101" t="str">
        <f ca="1">_xll.BDS(OFFSET(INDIRECT(ADDRESS(ROW(), COLUMN())),0,-1),"BEST_ANALYST_RECS_BULK","cols=10;rows=37")</f>
        <v>BMO Capital Markets</v>
      </c>
      <c r="C3101" t="s">
        <v>2456</v>
      </c>
      <c r="D3101" t="s">
        <v>2015</v>
      </c>
      <c r="E3101">
        <v>3</v>
      </c>
      <c r="F3101" t="s">
        <v>2016</v>
      </c>
      <c r="G3101">
        <v>35</v>
      </c>
      <c r="H3101" t="s">
        <v>2017</v>
      </c>
      <c r="I3101" s="13">
        <v>43511</v>
      </c>
      <c r="J3101">
        <v>9</v>
      </c>
      <c r="K3101">
        <v>0</v>
      </c>
    </row>
    <row r="3102" spans="1:11">
      <c r="B3102" t="s">
        <v>2151</v>
      </c>
      <c r="C3102" t="s">
        <v>3576</v>
      </c>
      <c r="D3102" t="s">
        <v>2026</v>
      </c>
      <c r="E3102">
        <v>5</v>
      </c>
      <c r="F3102" t="s">
        <v>2016</v>
      </c>
      <c r="G3102">
        <v>33</v>
      </c>
      <c r="H3102" t="s">
        <v>2017</v>
      </c>
      <c r="I3102" s="13">
        <v>43511</v>
      </c>
      <c r="J3102" t="s">
        <v>2030</v>
      </c>
      <c r="K3102" t="s">
        <v>2030</v>
      </c>
    </row>
    <row r="3103" spans="1:11">
      <c r="B3103" t="s">
        <v>2067</v>
      </c>
      <c r="C3103" t="s">
        <v>2414</v>
      </c>
      <c r="D3103" t="s">
        <v>2252</v>
      </c>
      <c r="E3103">
        <v>3</v>
      </c>
      <c r="F3103" t="s">
        <v>2016</v>
      </c>
      <c r="G3103">
        <v>34</v>
      </c>
      <c r="H3103" t="s">
        <v>2020</v>
      </c>
      <c r="I3103" s="13">
        <v>43510</v>
      </c>
      <c r="J3103">
        <v>9</v>
      </c>
      <c r="K3103">
        <v>0</v>
      </c>
    </row>
    <row r="3104" spans="1:11">
      <c r="B3104" t="s">
        <v>2094</v>
      </c>
      <c r="C3104" t="s">
        <v>2095</v>
      </c>
      <c r="D3104" t="s">
        <v>2076</v>
      </c>
      <c r="E3104">
        <v>3</v>
      </c>
      <c r="F3104" t="s">
        <v>2088</v>
      </c>
      <c r="G3104" t="s">
        <v>2030</v>
      </c>
      <c r="H3104" t="s">
        <v>2017</v>
      </c>
      <c r="I3104" s="13">
        <v>43508</v>
      </c>
      <c r="J3104" t="s">
        <v>2030</v>
      </c>
      <c r="K3104" t="s">
        <v>2030</v>
      </c>
    </row>
    <row r="3105" spans="2:11">
      <c r="B3105" t="s">
        <v>2411</v>
      </c>
      <c r="C3105" t="s">
        <v>3577</v>
      </c>
      <c r="D3105" t="s">
        <v>2026</v>
      </c>
      <c r="E3105">
        <v>5</v>
      </c>
      <c r="F3105" t="s">
        <v>2016</v>
      </c>
      <c r="G3105">
        <v>42</v>
      </c>
      <c r="H3105" t="s">
        <v>2020</v>
      </c>
      <c r="I3105" s="13">
        <v>43508</v>
      </c>
      <c r="J3105">
        <v>12</v>
      </c>
      <c r="K3105">
        <v>-7.08</v>
      </c>
    </row>
    <row r="3106" spans="2:11">
      <c r="B3106" t="s">
        <v>2083</v>
      </c>
      <c r="C3106" t="s">
        <v>2084</v>
      </c>
      <c r="D3106" t="s">
        <v>2184</v>
      </c>
      <c r="E3106">
        <v>1</v>
      </c>
      <c r="F3106" t="s">
        <v>2016</v>
      </c>
      <c r="G3106" t="s">
        <v>2030</v>
      </c>
      <c r="H3106" t="s">
        <v>2017</v>
      </c>
      <c r="I3106" s="13">
        <v>43508</v>
      </c>
      <c r="J3106">
        <v>7</v>
      </c>
      <c r="K3106">
        <v>7.08</v>
      </c>
    </row>
    <row r="3107" spans="2:11">
      <c r="B3107" t="s">
        <v>2031</v>
      </c>
      <c r="C3107" t="s">
        <v>3157</v>
      </c>
      <c r="D3107" t="s">
        <v>2076</v>
      </c>
      <c r="E3107">
        <v>3</v>
      </c>
      <c r="F3107" t="s">
        <v>2016</v>
      </c>
      <c r="G3107">
        <v>34</v>
      </c>
      <c r="H3107" t="s">
        <v>2017</v>
      </c>
      <c r="I3107" s="13">
        <v>43507</v>
      </c>
      <c r="J3107">
        <v>9</v>
      </c>
      <c r="K3107">
        <v>0</v>
      </c>
    </row>
    <row r="3108" spans="2:11">
      <c r="B3108" t="s">
        <v>2072</v>
      </c>
      <c r="C3108" t="s">
        <v>2486</v>
      </c>
      <c r="D3108" t="s">
        <v>2015</v>
      </c>
      <c r="E3108">
        <v>3</v>
      </c>
      <c r="F3108" t="s">
        <v>2016</v>
      </c>
      <c r="G3108" t="s">
        <v>2030</v>
      </c>
      <c r="H3108" t="s">
        <v>2017</v>
      </c>
      <c r="I3108" s="13">
        <v>43507</v>
      </c>
      <c r="J3108">
        <v>5</v>
      </c>
      <c r="K3108">
        <v>11.48</v>
      </c>
    </row>
    <row r="3109" spans="2:11">
      <c r="B3109" t="s">
        <v>2074</v>
      </c>
      <c r="C3109" t="s">
        <v>3284</v>
      </c>
      <c r="D3109" t="s">
        <v>2076</v>
      </c>
      <c r="E3109">
        <v>3</v>
      </c>
      <c r="F3109" t="s">
        <v>2016</v>
      </c>
      <c r="G3109">
        <v>32</v>
      </c>
      <c r="H3109" t="s">
        <v>2017</v>
      </c>
      <c r="I3109" s="13">
        <v>43507</v>
      </c>
      <c r="J3109">
        <v>9</v>
      </c>
      <c r="K3109">
        <v>0</v>
      </c>
    </row>
    <row r="3110" spans="2:11">
      <c r="B3110" t="s">
        <v>2260</v>
      </c>
      <c r="C3110" t="s">
        <v>3057</v>
      </c>
      <c r="D3110" t="s">
        <v>2044</v>
      </c>
      <c r="E3110">
        <v>3</v>
      </c>
      <c r="F3110" t="s">
        <v>2016</v>
      </c>
      <c r="G3110">
        <v>29</v>
      </c>
      <c r="H3110" t="s">
        <v>2020</v>
      </c>
      <c r="I3110" s="13">
        <v>43507</v>
      </c>
      <c r="J3110">
        <v>6</v>
      </c>
      <c r="K3110">
        <v>9.94</v>
      </c>
    </row>
    <row r="3111" spans="2:11">
      <c r="B3111" t="s">
        <v>2463</v>
      </c>
      <c r="C3111" t="s">
        <v>2464</v>
      </c>
      <c r="D3111" t="s">
        <v>2184</v>
      </c>
      <c r="E3111">
        <v>1</v>
      </c>
      <c r="F3111" t="s">
        <v>2016</v>
      </c>
      <c r="G3111">
        <v>22</v>
      </c>
      <c r="H3111" t="s">
        <v>2020</v>
      </c>
      <c r="I3111" s="13">
        <v>43507</v>
      </c>
      <c r="J3111">
        <v>3</v>
      </c>
      <c r="K3111">
        <v>20.88</v>
      </c>
    </row>
    <row r="3112" spans="2:11">
      <c r="B3112" t="s">
        <v>2077</v>
      </c>
      <c r="C3112" t="s">
        <v>3049</v>
      </c>
      <c r="D3112" t="s">
        <v>2227</v>
      </c>
      <c r="E3112">
        <v>3</v>
      </c>
      <c r="F3112" t="s">
        <v>2016</v>
      </c>
      <c r="G3112">
        <v>32</v>
      </c>
      <c r="H3112" t="s">
        <v>2020</v>
      </c>
      <c r="I3112" s="13">
        <v>43505</v>
      </c>
      <c r="J3112">
        <v>9</v>
      </c>
      <c r="K3112">
        <v>0</v>
      </c>
    </row>
    <row r="3113" spans="2:11">
      <c r="B3113" t="s">
        <v>106</v>
      </c>
      <c r="C3113" t="s">
        <v>2401</v>
      </c>
      <c r="D3113" t="s">
        <v>2114</v>
      </c>
      <c r="E3113">
        <v>3</v>
      </c>
      <c r="F3113" t="s">
        <v>2016</v>
      </c>
      <c r="G3113">
        <v>31</v>
      </c>
      <c r="H3113" t="s">
        <v>2020</v>
      </c>
      <c r="I3113" s="13">
        <v>43504</v>
      </c>
      <c r="J3113">
        <v>4</v>
      </c>
      <c r="K3113">
        <v>14.97</v>
      </c>
    </row>
    <row r="3114" spans="2:11">
      <c r="B3114" t="s">
        <v>2024</v>
      </c>
      <c r="C3114" t="s">
        <v>2025</v>
      </c>
      <c r="D3114" t="s">
        <v>2026</v>
      </c>
      <c r="E3114">
        <v>5</v>
      </c>
      <c r="F3114" t="s">
        <v>2016</v>
      </c>
      <c r="G3114">
        <v>50</v>
      </c>
      <c r="H3114" t="s">
        <v>2017</v>
      </c>
      <c r="I3114" s="13">
        <v>43504</v>
      </c>
      <c r="J3114">
        <v>12</v>
      </c>
      <c r="K3114">
        <v>-7.08</v>
      </c>
    </row>
    <row r="3115" spans="2:11">
      <c r="B3115" t="s">
        <v>2033</v>
      </c>
      <c r="C3115" t="s">
        <v>2405</v>
      </c>
      <c r="D3115" t="s">
        <v>2035</v>
      </c>
      <c r="E3115">
        <v>5</v>
      </c>
      <c r="F3115" t="s">
        <v>2016</v>
      </c>
      <c r="G3115">
        <v>40</v>
      </c>
      <c r="H3115" t="s">
        <v>2036</v>
      </c>
      <c r="I3115" s="13">
        <v>43504</v>
      </c>
      <c r="J3115">
        <v>12</v>
      </c>
      <c r="K3115">
        <v>-7.08</v>
      </c>
    </row>
    <row r="3116" spans="2:11">
      <c r="B3116" t="s">
        <v>2257</v>
      </c>
      <c r="C3116" t="s">
        <v>3380</v>
      </c>
      <c r="D3116" t="s">
        <v>2044</v>
      </c>
      <c r="E3116">
        <v>3</v>
      </c>
      <c r="F3116" t="s">
        <v>2016</v>
      </c>
      <c r="G3116">
        <v>37</v>
      </c>
      <c r="H3116" t="s">
        <v>2020</v>
      </c>
      <c r="I3116" s="13">
        <v>43504</v>
      </c>
      <c r="J3116">
        <v>9</v>
      </c>
      <c r="K3116">
        <v>0</v>
      </c>
    </row>
    <row r="3117" spans="2:11">
      <c r="B3117" t="s">
        <v>2042</v>
      </c>
      <c r="C3117" t="s">
        <v>3158</v>
      </c>
      <c r="D3117" t="s">
        <v>2044</v>
      </c>
      <c r="E3117">
        <v>3</v>
      </c>
      <c r="F3117" t="s">
        <v>2016</v>
      </c>
      <c r="G3117">
        <v>34</v>
      </c>
      <c r="H3117" t="s">
        <v>2020</v>
      </c>
      <c r="I3117" s="13">
        <v>43504</v>
      </c>
      <c r="J3117">
        <v>1</v>
      </c>
      <c r="K3117">
        <v>43.18</v>
      </c>
    </row>
    <row r="3118" spans="2:11">
      <c r="B3118" t="s">
        <v>2045</v>
      </c>
      <c r="C3118" t="s">
        <v>2495</v>
      </c>
      <c r="D3118" t="s">
        <v>2029</v>
      </c>
      <c r="E3118">
        <v>5</v>
      </c>
      <c r="F3118" t="s">
        <v>2016</v>
      </c>
      <c r="G3118">
        <v>33</v>
      </c>
      <c r="H3118" t="s">
        <v>2133</v>
      </c>
      <c r="I3118" s="13">
        <v>43504</v>
      </c>
      <c r="J3118">
        <v>11</v>
      </c>
      <c r="K3118">
        <v>-3.49</v>
      </c>
    </row>
    <row r="3119" spans="2:11">
      <c r="B3119" t="s">
        <v>2079</v>
      </c>
      <c r="C3119" t="s">
        <v>3054</v>
      </c>
      <c r="D3119" t="s">
        <v>2015</v>
      </c>
      <c r="E3119">
        <v>3</v>
      </c>
      <c r="F3119" t="s">
        <v>2016</v>
      </c>
      <c r="G3119">
        <v>33</v>
      </c>
      <c r="H3119" t="s">
        <v>2020</v>
      </c>
      <c r="I3119" s="13">
        <v>43504</v>
      </c>
      <c r="J3119" t="s">
        <v>2030</v>
      </c>
      <c r="K3119" t="s">
        <v>2030</v>
      </c>
    </row>
    <row r="3120" spans="2:11">
      <c r="B3120" t="s">
        <v>2049</v>
      </c>
      <c r="C3120" t="s">
        <v>2407</v>
      </c>
      <c r="D3120" t="s">
        <v>2041</v>
      </c>
      <c r="E3120">
        <v>1</v>
      </c>
      <c r="F3120" t="s">
        <v>2016</v>
      </c>
      <c r="G3120">
        <v>24</v>
      </c>
      <c r="H3120" t="s">
        <v>2020</v>
      </c>
      <c r="I3120" s="13">
        <v>43504</v>
      </c>
      <c r="J3120">
        <v>7</v>
      </c>
      <c r="K3120">
        <v>7.08</v>
      </c>
    </row>
    <row r="3121" spans="2:11">
      <c r="B3121" t="s">
        <v>2054</v>
      </c>
      <c r="C3121" t="s">
        <v>3056</v>
      </c>
      <c r="D3121" t="s">
        <v>2044</v>
      </c>
      <c r="E3121">
        <v>3</v>
      </c>
      <c r="F3121" t="s">
        <v>2016</v>
      </c>
      <c r="G3121">
        <v>33</v>
      </c>
      <c r="H3121" t="s">
        <v>2020</v>
      </c>
      <c r="I3121" s="13">
        <v>43504</v>
      </c>
      <c r="J3121">
        <v>9</v>
      </c>
      <c r="K3121">
        <v>0</v>
      </c>
    </row>
    <row r="3122" spans="2:11">
      <c r="B3122" t="s">
        <v>2061</v>
      </c>
      <c r="C3122" t="s">
        <v>2896</v>
      </c>
      <c r="D3122" t="s">
        <v>2026</v>
      </c>
      <c r="E3122">
        <v>5</v>
      </c>
      <c r="F3122" t="s">
        <v>2016</v>
      </c>
      <c r="G3122">
        <v>43</v>
      </c>
      <c r="H3122" t="s">
        <v>2020</v>
      </c>
      <c r="I3122" s="13">
        <v>43504</v>
      </c>
      <c r="J3122">
        <v>10</v>
      </c>
      <c r="K3122">
        <v>-2.13</v>
      </c>
    </row>
    <row r="3123" spans="2:11">
      <c r="B3123" t="s">
        <v>2461</v>
      </c>
      <c r="C3123" t="s">
        <v>2462</v>
      </c>
      <c r="D3123" t="s">
        <v>2053</v>
      </c>
      <c r="E3123">
        <v>1</v>
      </c>
      <c r="F3123" t="s">
        <v>2016</v>
      </c>
      <c r="G3123">
        <v>22</v>
      </c>
      <c r="H3123" t="s">
        <v>2020</v>
      </c>
      <c r="I3123" s="13">
        <v>43504</v>
      </c>
      <c r="J3123">
        <v>7</v>
      </c>
      <c r="K3123">
        <v>7.08</v>
      </c>
    </row>
    <row r="3124" spans="2:11">
      <c r="B3124" t="s">
        <v>2100</v>
      </c>
      <c r="C3124" t="s">
        <v>3159</v>
      </c>
      <c r="D3124" t="s">
        <v>2076</v>
      </c>
      <c r="E3124">
        <v>3</v>
      </c>
      <c r="F3124" t="s">
        <v>2088</v>
      </c>
      <c r="G3124">
        <v>33</v>
      </c>
      <c r="H3124" t="s">
        <v>2020</v>
      </c>
      <c r="I3124" s="13">
        <v>43504</v>
      </c>
      <c r="J3124" t="s">
        <v>2030</v>
      </c>
      <c r="K3124" t="s">
        <v>2030</v>
      </c>
    </row>
    <row r="3125" spans="2:11">
      <c r="B3125" t="s">
        <v>2037</v>
      </c>
      <c r="C3125" t="s">
        <v>2489</v>
      </c>
      <c r="D3125" t="s">
        <v>2076</v>
      </c>
      <c r="E3125">
        <v>3</v>
      </c>
      <c r="F3125" t="s">
        <v>2016</v>
      </c>
      <c r="G3125">
        <v>33</v>
      </c>
      <c r="H3125" t="s">
        <v>2020</v>
      </c>
      <c r="I3125" s="13">
        <v>43503</v>
      </c>
      <c r="J3125">
        <v>9</v>
      </c>
      <c r="K3125">
        <v>0</v>
      </c>
    </row>
    <row r="3126" spans="2:11">
      <c r="B3126" t="s">
        <v>2159</v>
      </c>
      <c r="C3126" t="s">
        <v>3387</v>
      </c>
      <c r="D3126" t="s">
        <v>2044</v>
      </c>
      <c r="E3126">
        <v>3</v>
      </c>
      <c r="F3126" t="s">
        <v>2016</v>
      </c>
      <c r="G3126">
        <v>33</v>
      </c>
      <c r="H3126" t="s">
        <v>2020</v>
      </c>
      <c r="I3126" s="13">
        <v>43503</v>
      </c>
      <c r="J3126">
        <v>9</v>
      </c>
      <c r="K3126">
        <v>0</v>
      </c>
    </row>
    <row r="3127" spans="2:11">
      <c r="B3127" t="s">
        <v>2069</v>
      </c>
      <c r="C3127" t="s">
        <v>3525</v>
      </c>
      <c r="D3127" t="s">
        <v>2071</v>
      </c>
      <c r="E3127">
        <v>3</v>
      </c>
      <c r="F3127" t="s">
        <v>2016</v>
      </c>
      <c r="G3127" t="s">
        <v>2030</v>
      </c>
      <c r="H3127" t="s">
        <v>2017</v>
      </c>
      <c r="I3127" s="13">
        <v>43503</v>
      </c>
      <c r="J3127">
        <v>9</v>
      </c>
      <c r="K3127">
        <v>0</v>
      </c>
    </row>
    <row r="3128" spans="2:11">
      <c r="B3128" t="s">
        <v>2118</v>
      </c>
      <c r="C3128" t="s">
        <v>3475</v>
      </c>
      <c r="D3128" t="s">
        <v>2076</v>
      </c>
      <c r="E3128">
        <v>3</v>
      </c>
      <c r="F3128" t="s">
        <v>2016</v>
      </c>
      <c r="G3128">
        <v>32</v>
      </c>
      <c r="H3128" t="s">
        <v>2017</v>
      </c>
      <c r="I3128" s="13">
        <v>43503</v>
      </c>
      <c r="J3128" t="s">
        <v>2030</v>
      </c>
      <c r="K3128" t="s">
        <v>2030</v>
      </c>
    </row>
    <row r="3129" spans="2:11">
      <c r="B3129" t="s">
        <v>2047</v>
      </c>
      <c r="C3129" t="s">
        <v>3053</v>
      </c>
      <c r="D3129" t="s">
        <v>2041</v>
      </c>
      <c r="E3129">
        <v>1</v>
      </c>
      <c r="F3129" t="s">
        <v>2016</v>
      </c>
      <c r="G3129">
        <v>27</v>
      </c>
      <c r="H3129" t="s">
        <v>2017</v>
      </c>
      <c r="I3129" s="13">
        <v>43503</v>
      </c>
      <c r="J3129">
        <v>7</v>
      </c>
      <c r="K3129">
        <v>7.08</v>
      </c>
    </row>
    <row r="3130" spans="2:11">
      <c r="B3130" t="s">
        <v>2236</v>
      </c>
      <c r="C3130" t="s">
        <v>2408</v>
      </c>
      <c r="D3130" t="s">
        <v>2015</v>
      </c>
      <c r="E3130">
        <v>3</v>
      </c>
      <c r="F3130" t="s">
        <v>2016</v>
      </c>
      <c r="G3130" t="s">
        <v>2030</v>
      </c>
      <c r="H3130" t="s">
        <v>2017</v>
      </c>
      <c r="I3130" s="13">
        <v>43503</v>
      </c>
      <c r="J3130">
        <v>9</v>
      </c>
      <c r="K3130">
        <v>0</v>
      </c>
    </row>
    <row r="3131" spans="2:11">
      <c r="B3131" t="s">
        <v>2051</v>
      </c>
      <c r="C3131" t="s">
        <v>2459</v>
      </c>
      <c r="D3131" t="s">
        <v>2076</v>
      </c>
      <c r="E3131">
        <v>3</v>
      </c>
      <c r="F3131" t="s">
        <v>2016</v>
      </c>
      <c r="G3131">
        <v>30</v>
      </c>
      <c r="H3131" t="s">
        <v>2017</v>
      </c>
      <c r="I3131" s="13">
        <v>43503</v>
      </c>
      <c r="J3131">
        <v>2</v>
      </c>
      <c r="K3131">
        <v>21.55</v>
      </c>
    </row>
    <row r="3132" spans="2:11">
      <c r="B3132" t="s">
        <v>2120</v>
      </c>
      <c r="C3132" t="s">
        <v>3161</v>
      </c>
      <c r="D3132" t="s">
        <v>2044</v>
      </c>
      <c r="E3132">
        <v>3</v>
      </c>
      <c r="F3132" t="s">
        <v>2016</v>
      </c>
      <c r="G3132">
        <v>31</v>
      </c>
      <c r="H3132" t="s">
        <v>2017</v>
      </c>
      <c r="I3132" s="13">
        <v>43503</v>
      </c>
      <c r="J3132" t="s">
        <v>2030</v>
      </c>
      <c r="K3132" t="s">
        <v>2030</v>
      </c>
    </row>
    <row r="3133" spans="2:11">
      <c r="B3133" t="s">
        <v>2063</v>
      </c>
      <c r="C3133" t="s">
        <v>3162</v>
      </c>
      <c r="D3133" t="s">
        <v>2184</v>
      </c>
      <c r="E3133">
        <v>1</v>
      </c>
      <c r="F3133" t="s">
        <v>2016</v>
      </c>
      <c r="G3133">
        <v>27</v>
      </c>
      <c r="H3133" t="s">
        <v>2017</v>
      </c>
      <c r="I3133" s="13">
        <v>43503</v>
      </c>
      <c r="J3133">
        <v>7</v>
      </c>
      <c r="K3133">
        <v>7.08</v>
      </c>
    </row>
    <row r="3134" spans="2:11">
      <c r="B3134" t="s">
        <v>2098</v>
      </c>
      <c r="C3134" t="s">
        <v>2099</v>
      </c>
      <c r="D3134" t="s">
        <v>2029</v>
      </c>
      <c r="E3134">
        <v>5</v>
      </c>
      <c r="F3134" t="s">
        <v>2016</v>
      </c>
      <c r="G3134">
        <v>40</v>
      </c>
      <c r="H3134" t="s">
        <v>2017</v>
      </c>
      <c r="I3134" s="13">
        <v>43503</v>
      </c>
      <c r="J3134">
        <v>12</v>
      </c>
      <c r="K3134">
        <v>-7.08</v>
      </c>
    </row>
    <row r="3135" spans="2:11">
      <c r="B3135" t="s">
        <v>2021</v>
      </c>
      <c r="C3135" t="s">
        <v>2402</v>
      </c>
      <c r="D3135" t="s">
        <v>2166</v>
      </c>
      <c r="E3135">
        <v>5</v>
      </c>
      <c r="F3135" t="s">
        <v>2016</v>
      </c>
      <c r="G3135">
        <v>36</v>
      </c>
      <c r="H3135" t="s">
        <v>2020</v>
      </c>
      <c r="I3135" s="13">
        <v>43469</v>
      </c>
      <c r="J3135">
        <v>12</v>
      </c>
      <c r="K3135">
        <v>-7.08</v>
      </c>
    </row>
    <row r="3136" spans="2:11">
      <c r="B3136" t="s">
        <v>2670</v>
      </c>
      <c r="C3136" t="s">
        <v>3160</v>
      </c>
      <c r="D3136" t="s">
        <v>2026</v>
      </c>
      <c r="E3136">
        <v>5</v>
      </c>
      <c r="F3136" t="s">
        <v>2016</v>
      </c>
      <c r="G3136">
        <v>41</v>
      </c>
      <c r="H3136" t="s">
        <v>2020</v>
      </c>
      <c r="I3136" s="13">
        <v>43467</v>
      </c>
      <c r="J3136">
        <v>12</v>
      </c>
      <c r="K3136">
        <v>-7.08</v>
      </c>
    </row>
    <row r="3137" spans="2:11">
      <c r="B3137" t="s">
        <v>2096</v>
      </c>
      <c r="C3137" t="s">
        <v>2097</v>
      </c>
      <c r="D3137" t="s">
        <v>2044</v>
      </c>
      <c r="E3137">
        <v>3</v>
      </c>
      <c r="F3137" t="s">
        <v>2016</v>
      </c>
      <c r="G3137" t="s">
        <v>2030</v>
      </c>
      <c r="H3137" t="s">
        <v>2017</v>
      </c>
      <c r="I3137" s="13">
        <v>42591</v>
      </c>
      <c r="J3137">
        <v>9</v>
      </c>
      <c r="K3137">
        <v>0</v>
      </c>
    </row>
    <row r="3201" spans="1:11">
      <c r="A3201" t="s">
        <v>1045</v>
      </c>
      <c r="B3201" t="str">
        <f ca="1">_xll.BDS(OFFSET(INDIRECT(ADDRESS(ROW(), COLUMN())),0,-1),"BEST_ANALYST_RECS_BULK","cols=10;rows=34")</f>
        <v>RBC Capital Markets</v>
      </c>
      <c r="C3201" t="s">
        <v>2251</v>
      </c>
      <c r="D3201" t="s">
        <v>2252</v>
      </c>
      <c r="E3201">
        <v>3</v>
      </c>
      <c r="F3201" t="s">
        <v>2016</v>
      </c>
      <c r="G3201">
        <v>101</v>
      </c>
      <c r="H3201" t="s">
        <v>2020</v>
      </c>
      <c r="I3201" s="13">
        <v>43511</v>
      </c>
      <c r="J3201">
        <v>6</v>
      </c>
      <c r="K3201">
        <v>0</v>
      </c>
    </row>
    <row r="3202" spans="1:11">
      <c r="B3202" t="s">
        <v>2321</v>
      </c>
      <c r="C3202" t="s">
        <v>2845</v>
      </c>
      <c r="D3202" t="s">
        <v>2076</v>
      </c>
      <c r="E3202">
        <v>3</v>
      </c>
      <c r="F3202" t="s">
        <v>2016</v>
      </c>
      <c r="G3202">
        <v>102</v>
      </c>
      <c r="H3202" t="s">
        <v>2020</v>
      </c>
      <c r="I3202" s="13">
        <v>43511</v>
      </c>
      <c r="J3202">
        <v>6</v>
      </c>
      <c r="K3202">
        <v>0</v>
      </c>
    </row>
    <row r="3203" spans="1:11">
      <c r="B3203" t="s">
        <v>2247</v>
      </c>
      <c r="C3203" t="s">
        <v>2248</v>
      </c>
      <c r="D3203" t="s">
        <v>2162</v>
      </c>
      <c r="E3203">
        <v>3</v>
      </c>
      <c r="F3203" t="s">
        <v>2016</v>
      </c>
      <c r="G3203">
        <v>96</v>
      </c>
      <c r="H3203" t="s">
        <v>2020</v>
      </c>
      <c r="I3203" s="13">
        <v>43511</v>
      </c>
      <c r="J3203">
        <v>6</v>
      </c>
      <c r="K3203">
        <v>0</v>
      </c>
    </row>
    <row r="3204" spans="1:11">
      <c r="B3204" t="s">
        <v>2033</v>
      </c>
      <c r="C3204" t="s">
        <v>2246</v>
      </c>
      <c r="D3204" t="s">
        <v>2044</v>
      </c>
      <c r="E3204">
        <v>3</v>
      </c>
      <c r="F3204" t="s">
        <v>2016</v>
      </c>
      <c r="G3204">
        <v>108</v>
      </c>
      <c r="H3204" t="s">
        <v>2020</v>
      </c>
      <c r="I3204" s="13">
        <v>43510</v>
      </c>
      <c r="J3204">
        <v>6</v>
      </c>
      <c r="K3204">
        <v>0</v>
      </c>
    </row>
    <row r="3205" spans="1:11">
      <c r="B3205" t="s">
        <v>2134</v>
      </c>
      <c r="C3205" t="s">
        <v>2844</v>
      </c>
      <c r="D3205" t="s">
        <v>2035</v>
      </c>
      <c r="E3205">
        <v>5</v>
      </c>
      <c r="F3205" t="s">
        <v>2016</v>
      </c>
      <c r="G3205">
        <v>117</v>
      </c>
      <c r="H3205" t="s">
        <v>2020</v>
      </c>
      <c r="I3205" s="13">
        <v>43510</v>
      </c>
      <c r="J3205">
        <v>7</v>
      </c>
      <c r="K3205">
        <v>-0.84</v>
      </c>
    </row>
    <row r="3206" spans="1:11">
      <c r="B3206" t="s">
        <v>2777</v>
      </c>
      <c r="C3206" t="s">
        <v>3041</v>
      </c>
      <c r="D3206" t="s">
        <v>2076</v>
      </c>
      <c r="E3206">
        <v>3</v>
      </c>
      <c r="F3206" t="s">
        <v>2016</v>
      </c>
      <c r="G3206">
        <v>100</v>
      </c>
      <c r="H3206" t="s">
        <v>2017</v>
      </c>
      <c r="I3206" s="13">
        <v>43510</v>
      </c>
      <c r="J3206">
        <v>9</v>
      </c>
      <c r="K3206">
        <v>-13.75</v>
      </c>
    </row>
    <row r="3207" spans="1:11">
      <c r="B3207" t="s">
        <v>2601</v>
      </c>
      <c r="C3207" t="s">
        <v>2651</v>
      </c>
      <c r="D3207" t="s">
        <v>2029</v>
      </c>
      <c r="E3207">
        <v>5</v>
      </c>
      <c r="F3207" t="s">
        <v>2016</v>
      </c>
      <c r="G3207">
        <v>113</v>
      </c>
      <c r="H3207" t="s">
        <v>2017</v>
      </c>
      <c r="I3207" s="13">
        <v>43510</v>
      </c>
      <c r="J3207">
        <v>7</v>
      </c>
      <c r="K3207">
        <v>-0.84</v>
      </c>
    </row>
    <row r="3208" spans="1:11">
      <c r="B3208" t="s">
        <v>2274</v>
      </c>
      <c r="C3208" t="s">
        <v>2766</v>
      </c>
      <c r="D3208" t="s">
        <v>2076</v>
      </c>
      <c r="E3208">
        <v>3</v>
      </c>
      <c r="F3208" t="s">
        <v>2016</v>
      </c>
      <c r="G3208" t="s">
        <v>2030</v>
      </c>
      <c r="H3208" t="s">
        <v>2017</v>
      </c>
      <c r="I3208" s="13">
        <v>43509</v>
      </c>
      <c r="J3208">
        <v>6</v>
      </c>
      <c r="K3208">
        <v>0</v>
      </c>
    </row>
    <row r="3209" spans="1:11">
      <c r="B3209" t="s">
        <v>2063</v>
      </c>
      <c r="C3209" t="s">
        <v>2853</v>
      </c>
      <c r="D3209" t="s">
        <v>2035</v>
      </c>
      <c r="E3209">
        <v>5</v>
      </c>
      <c r="F3209" t="s">
        <v>2016</v>
      </c>
      <c r="G3209">
        <v>110</v>
      </c>
      <c r="H3209" t="s">
        <v>2017</v>
      </c>
      <c r="I3209" s="13">
        <v>43509</v>
      </c>
      <c r="J3209" t="s">
        <v>2030</v>
      </c>
      <c r="K3209" t="s">
        <v>2030</v>
      </c>
    </row>
    <row r="3210" spans="1:11">
      <c r="B3210" t="s">
        <v>2174</v>
      </c>
      <c r="C3210" t="s">
        <v>2851</v>
      </c>
      <c r="D3210" t="s">
        <v>2029</v>
      </c>
      <c r="E3210">
        <v>5</v>
      </c>
      <c r="F3210" t="s">
        <v>2016</v>
      </c>
      <c r="G3210">
        <v>110</v>
      </c>
      <c r="H3210" t="s">
        <v>2017</v>
      </c>
      <c r="I3210" s="13">
        <v>43508</v>
      </c>
      <c r="J3210" t="s">
        <v>2030</v>
      </c>
      <c r="K3210" t="s">
        <v>2030</v>
      </c>
    </row>
    <row r="3211" spans="1:11">
      <c r="B3211" t="s">
        <v>2159</v>
      </c>
      <c r="C3211" t="s">
        <v>2658</v>
      </c>
      <c r="D3211" t="s">
        <v>2029</v>
      </c>
      <c r="E3211">
        <v>5</v>
      </c>
      <c r="F3211" t="s">
        <v>2016</v>
      </c>
      <c r="G3211">
        <v>110</v>
      </c>
      <c r="H3211" t="s">
        <v>2020</v>
      </c>
      <c r="I3211" s="13">
        <v>43508</v>
      </c>
      <c r="J3211">
        <v>7</v>
      </c>
      <c r="K3211">
        <v>-0.84</v>
      </c>
    </row>
    <row r="3212" spans="1:11">
      <c r="B3212" t="s">
        <v>2049</v>
      </c>
      <c r="C3212" t="s">
        <v>2962</v>
      </c>
      <c r="D3212" t="s">
        <v>2029</v>
      </c>
      <c r="E3212">
        <v>5</v>
      </c>
      <c r="F3212" t="s">
        <v>2016</v>
      </c>
      <c r="G3212">
        <v>120</v>
      </c>
      <c r="H3212" t="s">
        <v>2017</v>
      </c>
      <c r="I3212" s="13">
        <v>43508</v>
      </c>
      <c r="J3212">
        <v>7</v>
      </c>
      <c r="K3212">
        <v>-0.84</v>
      </c>
    </row>
    <row r="3213" spans="1:11">
      <c r="B3213" t="s">
        <v>2151</v>
      </c>
      <c r="C3213" t="s">
        <v>2968</v>
      </c>
      <c r="D3213" t="s">
        <v>2026</v>
      </c>
      <c r="E3213">
        <v>5</v>
      </c>
      <c r="F3213" t="s">
        <v>2016</v>
      </c>
      <c r="G3213">
        <v>110</v>
      </c>
      <c r="H3213" t="s">
        <v>2020</v>
      </c>
      <c r="I3213" s="13">
        <v>43507</v>
      </c>
      <c r="J3213">
        <v>7</v>
      </c>
      <c r="K3213">
        <v>-0.84</v>
      </c>
    </row>
    <row r="3214" spans="1:11">
      <c r="B3214" t="s">
        <v>2234</v>
      </c>
      <c r="C3214" t="s">
        <v>2846</v>
      </c>
      <c r="D3214" t="s">
        <v>2044</v>
      </c>
      <c r="E3214">
        <v>3</v>
      </c>
      <c r="F3214" t="s">
        <v>2016</v>
      </c>
      <c r="G3214">
        <v>109</v>
      </c>
      <c r="H3214" t="s">
        <v>2020</v>
      </c>
      <c r="I3214" s="13">
        <v>43503</v>
      </c>
      <c r="J3214" t="s">
        <v>2030</v>
      </c>
      <c r="K3214" t="s">
        <v>2030</v>
      </c>
    </row>
    <row r="3215" spans="1:11">
      <c r="B3215" t="s">
        <v>2267</v>
      </c>
      <c r="C3215" t="s">
        <v>2854</v>
      </c>
      <c r="D3215" t="s">
        <v>2273</v>
      </c>
      <c r="E3215">
        <v>3</v>
      </c>
      <c r="F3215" t="s">
        <v>2016</v>
      </c>
      <c r="G3215" t="s">
        <v>2030</v>
      </c>
      <c r="H3215" t="s">
        <v>2017</v>
      </c>
      <c r="I3215" s="13">
        <v>43503</v>
      </c>
      <c r="J3215">
        <v>6</v>
      </c>
      <c r="K3215">
        <v>0</v>
      </c>
    </row>
    <row r="3216" spans="1:11">
      <c r="B3216" t="s">
        <v>106</v>
      </c>
      <c r="C3216" t="s">
        <v>2250</v>
      </c>
      <c r="D3216" t="s">
        <v>2440</v>
      </c>
      <c r="E3216">
        <v>5</v>
      </c>
      <c r="F3216" t="s">
        <v>2016</v>
      </c>
      <c r="G3216">
        <v>110</v>
      </c>
      <c r="H3216" t="s">
        <v>2020</v>
      </c>
      <c r="I3216" s="13">
        <v>43500</v>
      </c>
      <c r="J3216">
        <v>5</v>
      </c>
      <c r="K3216">
        <v>1.3</v>
      </c>
    </row>
    <row r="3217" spans="2:11">
      <c r="B3217" t="s">
        <v>2269</v>
      </c>
      <c r="C3217" t="s">
        <v>2849</v>
      </c>
      <c r="D3217" t="s">
        <v>2044</v>
      </c>
      <c r="E3217">
        <v>3</v>
      </c>
      <c r="F3217" t="s">
        <v>2016</v>
      </c>
      <c r="G3217" t="s">
        <v>2030</v>
      </c>
      <c r="H3217" t="s">
        <v>2017</v>
      </c>
      <c r="I3217" s="13">
        <v>43495</v>
      </c>
      <c r="J3217">
        <v>6</v>
      </c>
      <c r="K3217">
        <v>0</v>
      </c>
    </row>
    <row r="3218" spans="2:11">
      <c r="B3218" t="s">
        <v>2096</v>
      </c>
      <c r="C3218" t="s">
        <v>2097</v>
      </c>
      <c r="D3218" t="s">
        <v>2044</v>
      </c>
      <c r="E3218">
        <v>3</v>
      </c>
      <c r="F3218" t="s">
        <v>2016</v>
      </c>
      <c r="G3218" t="s">
        <v>2030</v>
      </c>
      <c r="H3218" t="s">
        <v>2017</v>
      </c>
      <c r="I3218" s="13">
        <v>43494</v>
      </c>
      <c r="J3218">
        <v>6</v>
      </c>
      <c r="K3218">
        <v>0</v>
      </c>
    </row>
    <row r="3219" spans="2:11">
      <c r="B3219" t="s">
        <v>2037</v>
      </c>
      <c r="C3219" t="s">
        <v>2850</v>
      </c>
      <c r="D3219" t="s">
        <v>2026</v>
      </c>
      <c r="E3219">
        <v>5</v>
      </c>
      <c r="F3219" t="s">
        <v>2016</v>
      </c>
      <c r="G3219">
        <v>112</v>
      </c>
      <c r="H3219" t="s">
        <v>2020</v>
      </c>
      <c r="I3219" s="13">
        <v>43487</v>
      </c>
      <c r="J3219" t="s">
        <v>2030</v>
      </c>
      <c r="K3219" t="s">
        <v>2030</v>
      </c>
    </row>
    <row r="3220" spans="2:11">
      <c r="B3220" t="s">
        <v>2079</v>
      </c>
      <c r="C3220" t="s">
        <v>2848</v>
      </c>
      <c r="D3220" t="s">
        <v>2015</v>
      </c>
      <c r="E3220">
        <v>3</v>
      </c>
      <c r="F3220" t="s">
        <v>2016</v>
      </c>
      <c r="G3220">
        <v>98</v>
      </c>
      <c r="H3220" t="s">
        <v>2017</v>
      </c>
      <c r="I3220" s="13">
        <v>43483</v>
      </c>
      <c r="J3220">
        <v>6</v>
      </c>
      <c r="K3220">
        <v>0</v>
      </c>
    </row>
    <row r="3221" spans="2:11">
      <c r="B3221" t="s">
        <v>2069</v>
      </c>
      <c r="C3221" t="s">
        <v>2959</v>
      </c>
      <c r="D3221" t="s">
        <v>2035</v>
      </c>
      <c r="E3221">
        <v>5</v>
      </c>
      <c r="F3221" t="s">
        <v>2016</v>
      </c>
      <c r="G3221">
        <v>112</v>
      </c>
      <c r="H3221" t="s">
        <v>2017</v>
      </c>
      <c r="I3221" s="13">
        <v>43482</v>
      </c>
      <c r="J3221">
        <v>7</v>
      </c>
      <c r="K3221">
        <v>-0.84</v>
      </c>
    </row>
    <row r="3222" spans="2:11">
      <c r="B3222" t="s">
        <v>2045</v>
      </c>
      <c r="C3222" t="s">
        <v>2860</v>
      </c>
      <c r="D3222" t="s">
        <v>2015</v>
      </c>
      <c r="E3222">
        <v>3</v>
      </c>
      <c r="F3222" t="s">
        <v>2016</v>
      </c>
      <c r="G3222">
        <v>100</v>
      </c>
      <c r="H3222" t="s">
        <v>2133</v>
      </c>
      <c r="I3222" s="13">
        <v>43482</v>
      </c>
      <c r="J3222">
        <v>10</v>
      </c>
      <c r="K3222">
        <v>-14.01</v>
      </c>
    </row>
    <row r="3223" spans="2:11">
      <c r="B3223" t="s">
        <v>2094</v>
      </c>
      <c r="C3223" t="s">
        <v>2095</v>
      </c>
      <c r="D3223" t="s">
        <v>2076</v>
      </c>
      <c r="E3223">
        <v>3</v>
      </c>
      <c r="F3223" t="s">
        <v>2088</v>
      </c>
      <c r="G3223" t="s">
        <v>2030</v>
      </c>
      <c r="H3223" t="s">
        <v>2017</v>
      </c>
      <c r="I3223" s="13">
        <v>43480</v>
      </c>
      <c r="J3223" t="s">
        <v>2030</v>
      </c>
      <c r="K3223" t="s">
        <v>2030</v>
      </c>
    </row>
    <row r="3224" spans="2:11">
      <c r="B3224" t="s">
        <v>2051</v>
      </c>
      <c r="C3224" t="s">
        <v>2259</v>
      </c>
      <c r="D3224" t="s">
        <v>2076</v>
      </c>
      <c r="E3224">
        <v>3</v>
      </c>
      <c r="F3224" t="s">
        <v>2088</v>
      </c>
      <c r="G3224">
        <v>94</v>
      </c>
      <c r="H3224" t="s">
        <v>2017</v>
      </c>
      <c r="I3224" s="13">
        <v>43462</v>
      </c>
      <c r="J3224" t="s">
        <v>2030</v>
      </c>
      <c r="K3224" t="s">
        <v>2030</v>
      </c>
    </row>
    <row r="3225" spans="2:11">
      <c r="B3225" t="s">
        <v>2091</v>
      </c>
      <c r="C3225" t="s">
        <v>2664</v>
      </c>
      <c r="D3225" t="s">
        <v>2093</v>
      </c>
      <c r="E3225" t="s">
        <v>2030</v>
      </c>
      <c r="F3225" t="s">
        <v>2016</v>
      </c>
      <c r="G3225" t="s">
        <v>2030</v>
      </c>
      <c r="H3225" t="s">
        <v>2017</v>
      </c>
      <c r="I3225" s="13">
        <v>43453</v>
      </c>
      <c r="J3225" t="s">
        <v>2030</v>
      </c>
      <c r="K3225" t="s">
        <v>2030</v>
      </c>
    </row>
    <row r="3226" spans="2:11">
      <c r="B3226" t="s">
        <v>2083</v>
      </c>
      <c r="C3226" t="s">
        <v>2084</v>
      </c>
      <c r="D3226" t="s">
        <v>2184</v>
      </c>
      <c r="E3226">
        <v>1</v>
      </c>
      <c r="F3226" t="s">
        <v>2016</v>
      </c>
      <c r="G3226" t="s">
        <v>2030</v>
      </c>
      <c r="H3226" t="s">
        <v>2017</v>
      </c>
      <c r="I3226" s="13">
        <v>43440</v>
      </c>
      <c r="J3226">
        <v>4</v>
      </c>
      <c r="K3226">
        <v>1.57</v>
      </c>
    </row>
    <row r="3227" spans="2:11">
      <c r="B3227" t="s">
        <v>2024</v>
      </c>
      <c r="C3227" t="s">
        <v>2660</v>
      </c>
      <c r="D3227" t="s">
        <v>2026</v>
      </c>
      <c r="E3227">
        <v>5</v>
      </c>
      <c r="F3227" t="s">
        <v>2016</v>
      </c>
      <c r="G3227">
        <v>112</v>
      </c>
      <c r="H3227" t="s">
        <v>2017</v>
      </c>
      <c r="I3227" s="13">
        <v>43424</v>
      </c>
      <c r="J3227">
        <v>1</v>
      </c>
      <c r="K3227">
        <v>15.78</v>
      </c>
    </row>
    <row r="3228" spans="2:11">
      <c r="B3228" t="s">
        <v>3616</v>
      </c>
      <c r="C3228" t="s">
        <v>4099</v>
      </c>
      <c r="D3228" t="s">
        <v>2076</v>
      </c>
      <c r="E3228">
        <v>3</v>
      </c>
      <c r="F3228" t="s">
        <v>2016</v>
      </c>
      <c r="G3228">
        <v>101</v>
      </c>
      <c r="H3228" t="s">
        <v>2020</v>
      </c>
      <c r="I3228" s="13">
        <v>43424</v>
      </c>
      <c r="J3228" t="s">
        <v>2030</v>
      </c>
      <c r="K3228" t="s">
        <v>2030</v>
      </c>
    </row>
    <row r="3229" spans="2:11">
      <c r="B3229" t="s">
        <v>2027</v>
      </c>
      <c r="C3229" t="s">
        <v>2253</v>
      </c>
      <c r="D3229" t="s">
        <v>2044</v>
      </c>
      <c r="E3229">
        <v>3</v>
      </c>
      <c r="F3229" t="s">
        <v>2016</v>
      </c>
      <c r="G3229">
        <v>103</v>
      </c>
      <c r="H3229" t="s">
        <v>2017</v>
      </c>
      <c r="I3229" s="13">
        <v>43420</v>
      </c>
      <c r="J3229">
        <v>6</v>
      </c>
      <c r="K3229">
        <v>0</v>
      </c>
    </row>
    <row r="3230" spans="2:11">
      <c r="B3230" t="s">
        <v>2072</v>
      </c>
      <c r="C3230" t="s">
        <v>3554</v>
      </c>
      <c r="D3230" t="s">
        <v>2029</v>
      </c>
      <c r="E3230">
        <v>5</v>
      </c>
      <c r="F3230" t="s">
        <v>2016</v>
      </c>
      <c r="G3230">
        <v>105</v>
      </c>
      <c r="H3230" t="s">
        <v>2020</v>
      </c>
      <c r="I3230" s="13">
        <v>43420</v>
      </c>
      <c r="J3230">
        <v>7</v>
      </c>
      <c r="K3230">
        <v>-0.84</v>
      </c>
    </row>
    <row r="3231" spans="2:11">
      <c r="B3231" t="s">
        <v>2089</v>
      </c>
      <c r="C3231" t="s">
        <v>3103</v>
      </c>
      <c r="D3231" t="s">
        <v>2044</v>
      </c>
      <c r="E3231">
        <v>3</v>
      </c>
      <c r="F3231" t="s">
        <v>2088</v>
      </c>
      <c r="G3231">
        <v>101</v>
      </c>
      <c r="H3231" t="s">
        <v>2017</v>
      </c>
      <c r="I3231" s="13">
        <v>43420</v>
      </c>
      <c r="J3231">
        <v>8</v>
      </c>
      <c r="K3231">
        <v>-3.65</v>
      </c>
    </row>
    <row r="3232" spans="2:11">
      <c r="B3232" t="s">
        <v>2074</v>
      </c>
      <c r="C3232" t="s">
        <v>3202</v>
      </c>
      <c r="D3232" t="s">
        <v>2076</v>
      </c>
      <c r="E3232">
        <v>3</v>
      </c>
      <c r="F3232" t="s">
        <v>2016</v>
      </c>
      <c r="G3232">
        <v>105</v>
      </c>
      <c r="H3232" t="s">
        <v>2020</v>
      </c>
      <c r="I3232" s="13">
        <v>43419</v>
      </c>
      <c r="J3232">
        <v>6</v>
      </c>
      <c r="K3232">
        <v>0</v>
      </c>
    </row>
    <row r="3233" spans="2:11">
      <c r="B3233" t="s">
        <v>2086</v>
      </c>
      <c r="C3233" t="s">
        <v>3676</v>
      </c>
      <c r="D3233" t="s">
        <v>2076</v>
      </c>
      <c r="E3233">
        <v>3</v>
      </c>
      <c r="F3233" t="s">
        <v>2016</v>
      </c>
      <c r="G3233">
        <v>98</v>
      </c>
      <c r="H3233" t="s">
        <v>2017</v>
      </c>
      <c r="I3233" s="13">
        <v>43419</v>
      </c>
      <c r="J3233">
        <v>6</v>
      </c>
      <c r="K3233">
        <v>0</v>
      </c>
    </row>
    <row r="3234" spans="2:11">
      <c r="B3234" t="s">
        <v>2931</v>
      </c>
      <c r="C3234" t="s">
        <v>4428</v>
      </c>
      <c r="D3234" t="s">
        <v>2104</v>
      </c>
      <c r="E3234" t="s">
        <v>2030</v>
      </c>
      <c r="F3234" t="s">
        <v>2016</v>
      </c>
      <c r="G3234" t="s">
        <v>2030</v>
      </c>
      <c r="H3234" t="s">
        <v>2017</v>
      </c>
      <c r="I3234" s="13">
        <v>43404</v>
      </c>
      <c r="J3234" t="s">
        <v>2030</v>
      </c>
      <c r="K3234" t="s">
        <v>2030</v>
      </c>
    </row>
    <row r="3301" spans="1:11">
      <c r="A3301" t="s">
        <v>1046</v>
      </c>
      <c r="B3301" t="str">
        <f ca="1">_xll.BDS(OFFSET(INDIRECT(ADDRESS(ROW(), COLUMN())),0,-1),"BEST_ANALYST_RECS_BULK","cols=10;rows=17")</f>
        <v>Oppenheimer &amp; Co</v>
      </c>
      <c r="C3301" t="s">
        <v>2883</v>
      </c>
      <c r="D3301" t="s">
        <v>2029</v>
      </c>
      <c r="E3301">
        <v>5</v>
      </c>
      <c r="F3301" t="s">
        <v>2016</v>
      </c>
      <c r="G3301">
        <v>20</v>
      </c>
      <c r="H3301" t="s">
        <v>2020</v>
      </c>
      <c r="I3301" s="13">
        <v>43511</v>
      </c>
      <c r="J3301">
        <v>8</v>
      </c>
      <c r="K3301">
        <v>-19.420000000000002</v>
      </c>
    </row>
    <row r="3302" spans="1:11">
      <c r="B3302" t="s">
        <v>2094</v>
      </c>
      <c r="C3302" t="s">
        <v>2095</v>
      </c>
      <c r="D3302" t="s">
        <v>2076</v>
      </c>
      <c r="E3302">
        <v>3</v>
      </c>
      <c r="F3302" t="s">
        <v>2085</v>
      </c>
      <c r="G3302" t="s">
        <v>2030</v>
      </c>
      <c r="H3302" t="s">
        <v>2017</v>
      </c>
      <c r="I3302" s="13">
        <v>43511</v>
      </c>
      <c r="J3302" t="s">
        <v>2030</v>
      </c>
      <c r="K3302" t="s">
        <v>2030</v>
      </c>
    </row>
    <row r="3303" spans="1:11">
      <c r="B3303" t="s">
        <v>106</v>
      </c>
      <c r="C3303" t="s">
        <v>3806</v>
      </c>
      <c r="D3303" t="s">
        <v>2440</v>
      </c>
      <c r="E3303">
        <v>5</v>
      </c>
      <c r="F3303" t="s">
        <v>2016</v>
      </c>
      <c r="G3303">
        <v>16</v>
      </c>
      <c r="H3303" t="s">
        <v>2020</v>
      </c>
      <c r="I3303" s="13">
        <v>43510</v>
      </c>
      <c r="J3303">
        <v>8</v>
      </c>
      <c r="K3303">
        <v>-19.420000000000002</v>
      </c>
    </row>
    <row r="3304" spans="1:11">
      <c r="B3304" t="s">
        <v>2021</v>
      </c>
      <c r="C3304" t="s">
        <v>3671</v>
      </c>
      <c r="D3304" t="s">
        <v>2296</v>
      </c>
      <c r="E3304">
        <v>3</v>
      </c>
      <c r="F3304" t="s">
        <v>2016</v>
      </c>
      <c r="G3304">
        <v>13</v>
      </c>
      <c r="H3304" t="s">
        <v>2020</v>
      </c>
      <c r="I3304" s="13">
        <v>43510</v>
      </c>
      <c r="J3304">
        <v>7</v>
      </c>
      <c r="K3304">
        <v>0</v>
      </c>
    </row>
    <row r="3305" spans="1:11">
      <c r="B3305" t="s">
        <v>2031</v>
      </c>
      <c r="C3305" t="s">
        <v>2885</v>
      </c>
      <c r="D3305" t="s">
        <v>2076</v>
      </c>
      <c r="E3305">
        <v>3</v>
      </c>
      <c r="F3305" t="s">
        <v>2016</v>
      </c>
      <c r="G3305">
        <v>15</v>
      </c>
      <c r="H3305" t="s">
        <v>2020</v>
      </c>
      <c r="I3305" s="13">
        <v>43510</v>
      </c>
      <c r="J3305">
        <v>7</v>
      </c>
      <c r="K3305">
        <v>0</v>
      </c>
    </row>
    <row r="3306" spans="1:11">
      <c r="B3306" t="s">
        <v>2033</v>
      </c>
      <c r="C3306" t="s">
        <v>3811</v>
      </c>
      <c r="D3306" t="s">
        <v>2044</v>
      </c>
      <c r="E3306">
        <v>3</v>
      </c>
      <c r="F3306" t="s">
        <v>2088</v>
      </c>
      <c r="G3306">
        <v>14</v>
      </c>
      <c r="H3306" t="s">
        <v>2036</v>
      </c>
      <c r="I3306" s="13">
        <v>43510</v>
      </c>
      <c r="J3306">
        <v>9</v>
      </c>
      <c r="K3306">
        <v>-25.05</v>
      </c>
    </row>
    <row r="3307" spans="1:11">
      <c r="B3307" t="s">
        <v>2042</v>
      </c>
      <c r="C3307" t="s">
        <v>3665</v>
      </c>
      <c r="D3307" t="s">
        <v>2041</v>
      </c>
      <c r="E3307">
        <v>1</v>
      </c>
      <c r="F3307" t="s">
        <v>2016</v>
      </c>
      <c r="G3307">
        <v>12</v>
      </c>
      <c r="H3307" t="s">
        <v>2020</v>
      </c>
      <c r="I3307" s="13">
        <v>43510</v>
      </c>
      <c r="J3307">
        <v>2</v>
      </c>
      <c r="K3307">
        <v>22.38</v>
      </c>
    </row>
    <row r="3308" spans="1:11">
      <c r="B3308" t="s">
        <v>2151</v>
      </c>
      <c r="C3308" t="s">
        <v>3805</v>
      </c>
      <c r="D3308" t="s">
        <v>2053</v>
      </c>
      <c r="E3308">
        <v>1</v>
      </c>
      <c r="F3308" t="s">
        <v>2016</v>
      </c>
      <c r="G3308">
        <v>11</v>
      </c>
      <c r="H3308" t="s">
        <v>2017</v>
      </c>
      <c r="I3308" s="13">
        <v>43510</v>
      </c>
      <c r="J3308">
        <v>5</v>
      </c>
      <c r="K3308">
        <v>6.59</v>
      </c>
    </row>
    <row r="3309" spans="1:11">
      <c r="B3309" t="s">
        <v>2049</v>
      </c>
      <c r="C3309" t="s">
        <v>4001</v>
      </c>
      <c r="D3309" t="s">
        <v>2015</v>
      </c>
      <c r="E3309">
        <v>3</v>
      </c>
      <c r="F3309" t="s">
        <v>2016</v>
      </c>
      <c r="G3309">
        <v>16</v>
      </c>
      <c r="H3309" t="s">
        <v>2017</v>
      </c>
      <c r="I3309" s="13">
        <v>43510</v>
      </c>
      <c r="J3309">
        <v>7</v>
      </c>
      <c r="K3309">
        <v>0</v>
      </c>
    </row>
    <row r="3310" spans="1:11">
      <c r="B3310" t="s">
        <v>2083</v>
      </c>
      <c r="C3310" t="s">
        <v>2084</v>
      </c>
      <c r="D3310" t="s">
        <v>2035</v>
      </c>
      <c r="E3310">
        <v>5</v>
      </c>
      <c r="F3310" t="s">
        <v>2085</v>
      </c>
      <c r="G3310" t="s">
        <v>2030</v>
      </c>
      <c r="H3310" t="s">
        <v>2017</v>
      </c>
      <c r="I3310" s="13">
        <v>43510</v>
      </c>
      <c r="J3310">
        <v>4</v>
      </c>
      <c r="K3310">
        <v>17.059999999999999</v>
      </c>
    </row>
    <row r="3311" spans="1:11">
      <c r="B3311" t="s">
        <v>2067</v>
      </c>
      <c r="C3311" t="s">
        <v>3810</v>
      </c>
      <c r="D3311" t="s">
        <v>2029</v>
      </c>
      <c r="E3311">
        <v>5</v>
      </c>
      <c r="F3311" t="s">
        <v>2016</v>
      </c>
      <c r="G3311">
        <v>24</v>
      </c>
      <c r="H3311" t="s">
        <v>2020</v>
      </c>
      <c r="I3311" s="13">
        <v>43509</v>
      </c>
      <c r="J3311">
        <v>8</v>
      </c>
      <c r="K3311">
        <v>-19.420000000000002</v>
      </c>
    </row>
    <row r="3312" spans="1:11">
      <c r="B3312" t="s">
        <v>2274</v>
      </c>
      <c r="C3312" t="s">
        <v>4037</v>
      </c>
      <c r="D3312" t="s">
        <v>2076</v>
      </c>
      <c r="E3312">
        <v>3</v>
      </c>
      <c r="F3312" t="s">
        <v>2016</v>
      </c>
      <c r="G3312" t="s">
        <v>2030</v>
      </c>
      <c r="H3312" t="s">
        <v>2017</v>
      </c>
      <c r="I3312" s="13">
        <v>43509</v>
      </c>
      <c r="J3312">
        <v>7</v>
      </c>
      <c r="K3312">
        <v>0</v>
      </c>
    </row>
    <row r="3313" spans="2:11">
      <c r="B3313" t="s">
        <v>2072</v>
      </c>
      <c r="C3313" t="s">
        <v>4003</v>
      </c>
      <c r="D3313" t="s">
        <v>2041</v>
      </c>
      <c r="E3313">
        <v>1</v>
      </c>
      <c r="F3313" t="s">
        <v>2016</v>
      </c>
      <c r="G3313" t="s">
        <v>2030</v>
      </c>
      <c r="H3313" t="s">
        <v>2017</v>
      </c>
      <c r="I3313" s="13">
        <v>43509</v>
      </c>
      <c r="J3313">
        <v>3</v>
      </c>
      <c r="K3313">
        <v>19.420000000000002</v>
      </c>
    </row>
    <row r="3314" spans="2:11">
      <c r="B3314" t="s">
        <v>2079</v>
      </c>
      <c r="C3314" t="s">
        <v>2125</v>
      </c>
      <c r="D3314" t="s">
        <v>2015</v>
      </c>
      <c r="E3314">
        <v>3</v>
      </c>
      <c r="F3314" t="s">
        <v>2016</v>
      </c>
      <c r="G3314">
        <v>14</v>
      </c>
      <c r="H3314" t="s">
        <v>2017</v>
      </c>
      <c r="I3314" s="13">
        <v>43509</v>
      </c>
      <c r="J3314">
        <v>7</v>
      </c>
      <c r="K3314">
        <v>0</v>
      </c>
    </row>
    <row r="3315" spans="2:11">
      <c r="B3315" t="s">
        <v>2051</v>
      </c>
      <c r="C3315" t="s">
        <v>2894</v>
      </c>
      <c r="D3315" t="s">
        <v>2026</v>
      </c>
      <c r="E3315">
        <v>5</v>
      </c>
      <c r="F3315" t="s">
        <v>2016</v>
      </c>
      <c r="G3315">
        <v>22</v>
      </c>
      <c r="H3315" t="s">
        <v>2017</v>
      </c>
      <c r="I3315" s="13">
        <v>43509</v>
      </c>
      <c r="J3315" t="s">
        <v>2030</v>
      </c>
      <c r="K3315" t="s">
        <v>2030</v>
      </c>
    </row>
    <row r="3316" spans="2:11">
      <c r="B3316" t="s">
        <v>2461</v>
      </c>
      <c r="C3316" t="s">
        <v>4324</v>
      </c>
      <c r="D3316" t="s">
        <v>2053</v>
      </c>
      <c r="E3316">
        <v>1</v>
      </c>
      <c r="F3316" t="s">
        <v>2016</v>
      </c>
      <c r="G3316">
        <v>16</v>
      </c>
      <c r="H3316" t="s">
        <v>2017</v>
      </c>
      <c r="I3316" s="13">
        <v>43509</v>
      </c>
      <c r="J3316">
        <v>1</v>
      </c>
      <c r="K3316">
        <v>35.29</v>
      </c>
    </row>
    <row r="3317" spans="2:11">
      <c r="B3317" t="s">
        <v>2111</v>
      </c>
      <c r="C3317" t="s">
        <v>4325</v>
      </c>
      <c r="D3317" t="s">
        <v>2026</v>
      </c>
      <c r="E3317">
        <v>5</v>
      </c>
      <c r="F3317" t="s">
        <v>2016</v>
      </c>
      <c r="G3317" t="s">
        <v>2030</v>
      </c>
      <c r="H3317" t="s">
        <v>2017</v>
      </c>
      <c r="I3317" s="13">
        <v>43048</v>
      </c>
      <c r="J3317">
        <v>8</v>
      </c>
      <c r="K3317">
        <v>-19.420000000000002</v>
      </c>
    </row>
    <row r="3401" spans="1:11">
      <c r="A3401" t="s">
        <v>1047</v>
      </c>
      <c r="B3401" t="str">
        <f ca="1">_xll.BDS(OFFSET(INDIRECT(ADDRESS(ROW(), COLUMN())),0,-1),"BEST_ANALYST_RECS_BULK","cols=10;rows=18")</f>
        <v>Guggenheim Securities</v>
      </c>
      <c r="C3401" t="s">
        <v>2337</v>
      </c>
      <c r="D3401" t="s">
        <v>2026</v>
      </c>
      <c r="E3401">
        <v>5</v>
      </c>
      <c r="F3401" t="s">
        <v>2016</v>
      </c>
      <c r="G3401">
        <v>84</v>
      </c>
      <c r="H3401" t="s">
        <v>2020</v>
      </c>
      <c r="I3401" s="13">
        <v>43511</v>
      </c>
      <c r="J3401" t="s">
        <v>2030</v>
      </c>
      <c r="K3401" t="s">
        <v>2030</v>
      </c>
    </row>
    <row r="3402" spans="1:11">
      <c r="B3402" t="s">
        <v>2274</v>
      </c>
      <c r="C3402" t="s">
        <v>2334</v>
      </c>
      <c r="D3402" t="s">
        <v>2026</v>
      </c>
      <c r="E3402">
        <v>5</v>
      </c>
      <c r="F3402" t="s">
        <v>2016</v>
      </c>
      <c r="G3402" t="s">
        <v>2030</v>
      </c>
      <c r="H3402" t="s">
        <v>2017</v>
      </c>
      <c r="I3402" s="13">
        <v>43509</v>
      </c>
      <c r="J3402">
        <v>2</v>
      </c>
      <c r="K3402">
        <v>46.96</v>
      </c>
    </row>
    <row r="3403" spans="1:11">
      <c r="B3403" t="s">
        <v>2094</v>
      </c>
      <c r="C3403" t="s">
        <v>2095</v>
      </c>
      <c r="D3403" t="s">
        <v>2076</v>
      </c>
      <c r="E3403">
        <v>3</v>
      </c>
      <c r="F3403" t="s">
        <v>2016</v>
      </c>
      <c r="G3403" t="s">
        <v>2030</v>
      </c>
      <c r="H3403" t="s">
        <v>2017</v>
      </c>
      <c r="I3403" s="13">
        <v>43509</v>
      </c>
      <c r="J3403" t="s">
        <v>2030</v>
      </c>
      <c r="K3403" t="s">
        <v>2030</v>
      </c>
    </row>
    <row r="3404" spans="1:11">
      <c r="B3404" t="s">
        <v>2049</v>
      </c>
      <c r="C3404" t="s">
        <v>2336</v>
      </c>
      <c r="D3404" t="s">
        <v>2015</v>
      </c>
      <c r="E3404">
        <v>3</v>
      </c>
      <c r="F3404" t="s">
        <v>2016</v>
      </c>
      <c r="G3404">
        <v>86</v>
      </c>
      <c r="H3404" t="s">
        <v>2017</v>
      </c>
      <c r="I3404" s="13">
        <v>43508</v>
      </c>
      <c r="J3404">
        <v>6</v>
      </c>
      <c r="K3404">
        <v>0</v>
      </c>
    </row>
    <row r="3405" spans="1:11">
      <c r="B3405" t="s">
        <v>2051</v>
      </c>
      <c r="C3405" t="s">
        <v>2335</v>
      </c>
      <c r="D3405" t="s">
        <v>2053</v>
      </c>
      <c r="E3405">
        <v>1</v>
      </c>
      <c r="F3405" t="s">
        <v>2016</v>
      </c>
      <c r="G3405">
        <v>75</v>
      </c>
      <c r="H3405" t="s">
        <v>2017</v>
      </c>
      <c r="I3405" s="13">
        <v>43508</v>
      </c>
      <c r="J3405">
        <v>5</v>
      </c>
      <c r="K3405">
        <v>26.35</v>
      </c>
    </row>
    <row r="3406" spans="1:11">
      <c r="B3406" t="s">
        <v>2077</v>
      </c>
      <c r="C3406" t="s">
        <v>2928</v>
      </c>
      <c r="D3406" t="s">
        <v>2029</v>
      </c>
      <c r="E3406">
        <v>5</v>
      </c>
      <c r="F3406" t="s">
        <v>2016</v>
      </c>
      <c r="G3406" t="s">
        <v>2030</v>
      </c>
      <c r="H3406" t="s">
        <v>2017</v>
      </c>
      <c r="I3406" s="13">
        <v>43507</v>
      </c>
      <c r="J3406">
        <v>2</v>
      </c>
      <c r="K3406">
        <v>46.96</v>
      </c>
    </row>
    <row r="3407" spans="1:11">
      <c r="B3407" t="s">
        <v>2063</v>
      </c>
      <c r="C3407" t="s">
        <v>2612</v>
      </c>
      <c r="D3407" t="s">
        <v>2035</v>
      </c>
      <c r="E3407">
        <v>5</v>
      </c>
      <c r="F3407" t="s">
        <v>2016</v>
      </c>
      <c r="G3407">
        <v>82</v>
      </c>
      <c r="H3407" t="s">
        <v>2017</v>
      </c>
      <c r="I3407" s="13">
        <v>43507</v>
      </c>
      <c r="J3407">
        <v>1</v>
      </c>
      <c r="K3407">
        <v>49.58</v>
      </c>
    </row>
    <row r="3408" spans="1:11">
      <c r="B3408" t="s">
        <v>2033</v>
      </c>
      <c r="C3408" t="s">
        <v>2927</v>
      </c>
      <c r="D3408" t="s">
        <v>2035</v>
      </c>
      <c r="E3408">
        <v>5</v>
      </c>
      <c r="F3408" t="s">
        <v>2016</v>
      </c>
      <c r="G3408">
        <v>80</v>
      </c>
      <c r="H3408" t="s">
        <v>2036</v>
      </c>
      <c r="I3408" s="13">
        <v>43504</v>
      </c>
      <c r="J3408">
        <v>2</v>
      </c>
      <c r="K3408">
        <v>46.96</v>
      </c>
    </row>
    <row r="3409" spans="2:11">
      <c r="B3409" t="s">
        <v>2027</v>
      </c>
      <c r="C3409" t="s">
        <v>3557</v>
      </c>
      <c r="D3409" t="s">
        <v>2029</v>
      </c>
      <c r="E3409">
        <v>5</v>
      </c>
      <c r="F3409" t="s">
        <v>2016</v>
      </c>
      <c r="G3409">
        <v>86</v>
      </c>
      <c r="H3409" t="s">
        <v>2017</v>
      </c>
      <c r="I3409" s="13">
        <v>43500</v>
      </c>
      <c r="J3409">
        <v>2</v>
      </c>
      <c r="K3409">
        <v>46.96</v>
      </c>
    </row>
    <row r="3410" spans="2:11">
      <c r="B3410" t="s">
        <v>2086</v>
      </c>
      <c r="C3410" t="s">
        <v>3558</v>
      </c>
      <c r="D3410" t="s">
        <v>2026</v>
      </c>
      <c r="E3410">
        <v>5</v>
      </c>
      <c r="F3410" t="s">
        <v>2016</v>
      </c>
      <c r="G3410">
        <v>86</v>
      </c>
      <c r="H3410" t="s">
        <v>2017</v>
      </c>
      <c r="I3410" s="13">
        <v>43500</v>
      </c>
      <c r="J3410">
        <v>2</v>
      </c>
      <c r="K3410">
        <v>46.96</v>
      </c>
    </row>
    <row r="3411" spans="2:11">
      <c r="B3411" t="s">
        <v>2174</v>
      </c>
      <c r="C3411" t="s">
        <v>2979</v>
      </c>
      <c r="D3411" t="s">
        <v>2015</v>
      </c>
      <c r="E3411">
        <v>3</v>
      </c>
      <c r="F3411" t="s">
        <v>2016</v>
      </c>
      <c r="G3411">
        <v>80</v>
      </c>
      <c r="H3411" t="s">
        <v>2017</v>
      </c>
      <c r="I3411" s="13">
        <v>43497</v>
      </c>
      <c r="J3411">
        <v>3</v>
      </c>
      <c r="K3411">
        <v>39.630000000000003</v>
      </c>
    </row>
    <row r="3412" spans="2:11">
      <c r="B3412" t="s">
        <v>106</v>
      </c>
      <c r="C3412" t="s">
        <v>2926</v>
      </c>
      <c r="D3412" t="s">
        <v>2440</v>
      </c>
      <c r="E3412">
        <v>5</v>
      </c>
      <c r="F3412" t="s">
        <v>2016</v>
      </c>
      <c r="G3412">
        <v>81</v>
      </c>
      <c r="H3412" t="s">
        <v>2020</v>
      </c>
      <c r="I3412" s="13">
        <v>43497</v>
      </c>
      <c r="J3412">
        <v>4</v>
      </c>
      <c r="K3412">
        <v>37.619999999999997</v>
      </c>
    </row>
    <row r="3413" spans="2:11">
      <c r="B3413" t="s">
        <v>2267</v>
      </c>
      <c r="C3413" t="s">
        <v>4109</v>
      </c>
      <c r="D3413" t="s">
        <v>2029</v>
      </c>
      <c r="E3413">
        <v>5</v>
      </c>
      <c r="F3413" t="s">
        <v>2016</v>
      </c>
      <c r="G3413">
        <v>89</v>
      </c>
      <c r="H3413" t="s">
        <v>2017</v>
      </c>
      <c r="I3413" s="13">
        <v>43497</v>
      </c>
      <c r="J3413" t="s">
        <v>2030</v>
      </c>
      <c r="K3413" t="s">
        <v>2030</v>
      </c>
    </row>
    <row r="3414" spans="2:11">
      <c r="B3414" t="s">
        <v>2792</v>
      </c>
      <c r="C3414" t="s">
        <v>4242</v>
      </c>
      <c r="D3414" t="s">
        <v>2026</v>
      </c>
      <c r="E3414">
        <v>5</v>
      </c>
      <c r="F3414" t="s">
        <v>2016</v>
      </c>
      <c r="G3414">
        <v>95</v>
      </c>
      <c r="H3414" t="s">
        <v>2020</v>
      </c>
      <c r="I3414" s="13">
        <v>43396</v>
      </c>
      <c r="J3414">
        <v>2</v>
      </c>
      <c r="K3414">
        <v>46.96</v>
      </c>
    </row>
    <row r="3415" spans="2:11">
      <c r="B3415" t="s">
        <v>2083</v>
      </c>
      <c r="C3415" t="s">
        <v>2304</v>
      </c>
      <c r="D3415" t="s">
        <v>2035</v>
      </c>
      <c r="E3415">
        <v>5</v>
      </c>
      <c r="F3415" t="s">
        <v>2016</v>
      </c>
      <c r="G3415" t="s">
        <v>2030</v>
      </c>
      <c r="H3415" t="s">
        <v>2017</v>
      </c>
      <c r="I3415" s="13">
        <v>43382</v>
      </c>
      <c r="J3415">
        <v>2</v>
      </c>
      <c r="K3415">
        <v>46.96</v>
      </c>
    </row>
    <row r="3416" spans="2:11">
      <c r="B3416" t="s">
        <v>2024</v>
      </c>
      <c r="C3416" t="s">
        <v>3300</v>
      </c>
      <c r="D3416" t="s">
        <v>2026</v>
      </c>
      <c r="E3416">
        <v>5</v>
      </c>
      <c r="F3416" t="s">
        <v>2016</v>
      </c>
      <c r="G3416">
        <v>85</v>
      </c>
      <c r="H3416" t="s">
        <v>2017</v>
      </c>
      <c r="I3416" s="13">
        <v>43314</v>
      </c>
      <c r="J3416">
        <v>2</v>
      </c>
      <c r="K3416">
        <v>46.96</v>
      </c>
    </row>
    <row r="3417" spans="2:11">
      <c r="B3417" t="s">
        <v>2260</v>
      </c>
      <c r="C3417" t="s">
        <v>3965</v>
      </c>
      <c r="D3417" t="s">
        <v>2044</v>
      </c>
      <c r="E3417">
        <v>3</v>
      </c>
      <c r="F3417" t="s">
        <v>2016</v>
      </c>
      <c r="G3417">
        <v>63</v>
      </c>
      <c r="H3417" t="s">
        <v>2020</v>
      </c>
      <c r="I3417" s="13">
        <v>43223</v>
      </c>
      <c r="J3417">
        <v>6</v>
      </c>
      <c r="K3417">
        <v>0</v>
      </c>
    </row>
    <row r="3418" spans="2:11">
      <c r="B3418" t="s">
        <v>2111</v>
      </c>
      <c r="C3418" t="s">
        <v>2930</v>
      </c>
      <c r="D3418" t="s">
        <v>2026</v>
      </c>
      <c r="E3418">
        <v>5</v>
      </c>
      <c r="F3418" t="s">
        <v>2016</v>
      </c>
      <c r="G3418" t="s">
        <v>2030</v>
      </c>
      <c r="H3418" t="s">
        <v>2017</v>
      </c>
      <c r="I3418" s="13">
        <v>43145</v>
      </c>
      <c r="J3418">
        <v>2</v>
      </c>
      <c r="K3418">
        <v>46.96</v>
      </c>
    </row>
    <row r="3501" spans="1:11">
      <c r="A3501" t="s">
        <v>1048</v>
      </c>
      <c r="B3501" t="str">
        <f ca="1">_xll.BDS(OFFSET(INDIRECT(ADDRESS(ROW(), COLUMN())),0,-1),"BEST_ANALYST_RECS_BULK","cols=10;rows=22")</f>
        <v>Zacks Investment Research</v>
      </c>
      <c r="C3501" t="s">
        <v>2095</v>
      </c>
      <c r="D3501" t="s">
        <v>2076</v>
      </c>
      <c r="E3501">
        <v>3</v>
      </c>
      <c r="F3501" t="s">
        <v>2088</v>
      </c>
      <c r="G3501" t="s">
        <v>2030</v>
      </c>
      <c r="H3501" t="s">
        <v>2017</v>
      </c>
      <c r="I3501" s="13">
        <v>43511</v>
      </c>
      <c r="J3501" t="s">
        <v>2030</v>
      </c>
      <c r="K3501" t="s">
        <v>2030</v>
      </c>
    </row>
    <row r="3502" spans="1:11">
      <c r="B3502" t="s">
        <v>2049</v>
      </c>
      <c r="C3502" t="s">
        <v>3630</v>
      </c>
      <c r="D3502" t="s">
        <v>2029</v>
      </c>
      <c r="E3502">
        <v>5</v>
      </c>
      <c r="F3502" t="s">
        <v>2016</v>
      </c>
      <c r="G3502">
        <v>43</v>
      </c>
      <c r="H3502" t="s">
        <v>2017</v>
      </c>
      <c r="I3502" s="13">
        <v>43511</v>
      </c>
      <c r="J3502">
        <v>5</v>
      </c>
      <c r="K3502">
        <v>-31.45</v>
      </c>
    </row>
    <row r="3503" spans="1:11">
      <c r="B3503" t="s">
        <v>2083</v>
      </c>
      <c r="C3503" t="s">
        <v>2084</v>
      </c>
      <c r="D3503" t="s">
        <v>2184</v>
      </c>
      <c r="E3503">
        <v>1</v>
      </c>
      <c r="F3503" t="s">
        <v>2016</v>
      </c>
      <c r="G3503" t="s">
        <v>2030</v>
      </c>
      <c r="H3503" t="s">
        <v>2017</v>
      </c>
      <c r="I3503" s="13">
        <v>43511</v>
      </c>
      <c r="J3503" t="s">
        <v>2030</v>
      </c>
      <c r="K3503" t="s">
        <v>2030</v>
      </c>
    </row>
    <row r="3504" spans="1:11">
      <c r="B3504" t="s">
        <v>2267</v>
      </c>
      <c r="C3504" t="s">
        <v>2821</v>
      </c>
      <c r="D3504" t="s">
        <v>2273</v>
      </c>
      <c r="E3504">
        <v>3</v>
      </c>
      <c r="F3504" t="s">
        <v>2016</v>
      </c>
      <c r="G3504" t="s">
        <v>2030</v>
      </c>
      <c r="H3504" t="s">
        <v>2017</v>
      </c>
      <c r="I3504" s="13">
        <v>43511</v>
      </c>
      <c r="J3504">
        <v>6</v>
      </c>
      <c r="K3504">
        <v>-34.520000000000003</v>
      </c>
    </row>
    <row r="3505" spans="2:11">
      <c r="B3505" t="s">
        <v>106</v>
      </c>
      <c r="C3505" t="s">
        <v>2205</v>
      </c>
      <c r="D3505" t="s">
        <v>2114</v>
      </c>
      <c r="E3505">
        <v>3</v>
      </c>
      <c r="F3505" t="s">
        <v>2016</v>
      </c>
      <c r="G3505">
        <v>40</v>
      </c>
      <c r="H3505" t="s">
        <v>2020</v>
      </c>
      <c r="I3505" s="13">
        <v>43509</v>
      </c>
      <c r="J3505">
        <v>1</v>
      </c>
      <c r="K3505">
        <v>0</v>
      </c>
    </row>
    <row r="3506" spans="2:11">
      <c r="B3506" t="s">
        <v>2042</v>
      </c>
      <c r="C3506" t="s">
        <v>3649</v>
      </c>
      <c r="D3506" t="s">
        <v>2029</v>
      </c>
      <c r="E3506">
        <v>5</v>
      </c>
      <c r="F3506" t="s">
        <v>2016</v>
      </c>
      <c r="G3506">
        <v>53</v>
      </c>
      <c r="H3506" t="s">
        <v>2020</v>
      </c>
      <c r="I3506" s="13">
        <v>43509</v>
      </c>
      <c r="J3506">
        <v>2</v>
      </c>
      <c r="K3506">
        <v>-9.33</v>
      </c>
    </row>
    <row r="3507" spans="2:11">
      <c r="B3507" t="s">
        <v>2054</v>
      </c>
      <c r="C3507" t="s">
        <v>3650</v>
      </c>
      <c r="D3507" t="s">
        <v>2056</v>
      </c>
      <c r="E3507">
        <v>4</v>
      </c>
      <c r="F3507" t="s">
        <v>2016</v>
      </c>
      <c r="G3507">
        <v>40</v>
      </c>
      <c r="H3507" t="s">
        <v>2020</v>
      </c>
      <c r="I3507" s="13">
        <v>43504</v>
      </c>
      <c r="J3507" t="s">
        <v>2030</v>
      </c>
      <c r="K3507" t="s">
        <v>2030</v>
      </c>
    </row>
    <row r="3508" spans="2:11">
      <c r="B3508" t="s">
        <v>2024</v>
      </c>
      <c r="C3508" t="s">
        <v>2768</v>
      </c>
      <c r="D3508" t="s">
        <v>2076</v>
      </c>
      <c r="E3508">
        <v>3</v>
      </c>
      <c r="F3508" t="s">
        <v>2123</v>
      </c>
      <c r="G3508" t="s">
        <v>2030</v>
      </c>
      <c r="H3508" t="s">
        <v>2017</v>
      </c>
      <c r="I3508" s="13">
        <v>43503</v>
      </c>
      <c r="J3508" t="s">
        <v>2030</v>
      </c>
      <c r="K3508" t="s">
        <v>2030</v>
      </c>
    </row>
    <row r="3509" spans="2:11">
      <c r="B3509" t="s">
        <v>2157</v>
      </c>
      <c r="C3509" t="s">
        <v>3651</v>
      </c>
      <c r="D3509" t="s">
        <v>2076</v>
      </c>
      <c r="E3509">
        <v>3</v>
      </c>
      <c r="F3509" t="s">
        <v>2123</v>
      </c>
      <c r="G3509">
        <v>35</v>
      </c>
      <c r="H3509" t="s">
        <v>2017</v>
      </c>
      <c r="I3509" s="13">
        <v>43500</v>
      </c>
      <c r="J3509" t="s">
        <v>2030</v>
      </c>
      <c r="K3509" t="s">
        <v>2030</v>
      </c>
    </row>
    <row r="3510" spans="2:11">
      <c r="B3510" t="s">
        <v>2027</v>
      </c>
      <c r="C3510" t="s">
        <v>3654</v>
      </c>
      <c r="D3510" t="s">
        <v>2044</v>
      </c>
      <c r="E3510">
        <v>3</v>
      </c>
      <c r="F3510" t="s">
        <v>2016</v>
      </c>
      <c r="G3510">
        <v>41</v>
      </c>
      <c r="H3510" t="s">
        <v>2017</v>
      </c>
      <c r="I3510" s="13">
        <v>43493</v>
      </c>
      <c r="J3510" t="s">
        <v>2030</v>
      </c>
      <c r="K3510" t="s">
        <v>2030</v>
      </c>
    </row>
    <row r="3511" spans="2:11">
      <c r="B3511" t="s">
        <v>2033</v>
      </c>
      <c r="C3511" t="s">
        <v>3652</v>
      </c>
      <c r="D3511" t="s">
        <v>2035</v>
      </c>
      <c r="E3511">
        <v>5</v>
      </c>
      <c r="F3511" t="s">
        <v>2016</v>
      </c>
      <c r="G3511">
        <v>43</v>
      </c>
      <c r="H3511" t="s">
        <v>2036</v>
      </c>
      <c r="I3511" s="13">
        <v>43493</v>
      </c>
      <c r="J3511">
        <v>5</v>
      </c>
      <c r="K3511">
        <v>-31.45</v>
      </c>
    </row>
    <row r="3512" spans="2:11">
      <c r="B3512" t="s">
        <v>2074</v>
      </c>
      <c r="C3512" t="s">
        <v>2820</v>
      </c>
      <c r="D3512" t="s">
        <v>2026</v>
      </c>
      <c r="E3512">
        <v>5</v>
      </c>
      <c r="F3512" t="s">
        <v>2016</v>
      </c>
      <c r="G3512">
        <v>55</v>
      </c>
      <c r="H3512" t="s">
        <v>2020</v>
      </c>
      <c r="I3512" s="13">
        <v>43493</v>
      </c>
      <c r="J3512">
        <v>5</v>
      </c>
      <c r="K3512">
        <v>-31.45</v>
      </c>
    </row>
    <row r="3513" spans="2:11">
      <c r="B3513" t="s">
        <v>2072</v>
      </c>
      <c r="C3513" t="s">
        <v>3658</v>
      </c>
      <c r="D3513" t="s">
        <v>2029</v>
      </c>
      <c r="E3513">
        <v>5</v>
      </c>
      <c r="F3513" t="s">
        <v>2016</v>
      </c>
      <c r="G3513">
        <v>46</v>
      </c>
      <c r="H3513" t="s">
        <v>2020</v>
      </c>
      <c r="I3513" s="13">
        <v>43490</v>
      </c>
      <c r="J3513">
        <v>5</v>
      </c>
      <c r="K3513">
        <v>-31.45</v>
      </c>
    </row>
    <row r="3514" spans="2:11">
      <c r="B3514" t="s">
        <v>2234</v>
      </c>
      <c r="C3514" t="s">
        <v>3653</v>
      </c>
      <c r="D3514" t="s">
        <v>2026</v>
      </c>
      <c r="E3514">
        <v>5</v>
      </c>
      <c r="F3514" t="s">
        <v>2016</v>
      </c>
      <c r="G3514">
        <v>45</v>
      </c>
      <c r="H3514" t="s">
        <v>2017</v>
      </c>
      <c r="I3514" s="13">
        <v>43490</v>
      </c>
      <c r="J3514">
        <v>5</v>
      </c>
      <c r="K3514">
        <v>-31.45</v>
      </c>
    </row>
    <row r="3515" spans="2:11">
      <c r="B3515" t="s">
        <v>2382</v>
      </c>
      <c r="C3515" t="s">
        <v>3655</v>
      </c>
      <c r="D3515" t="s">
        <v>2029</v>
      </c>
      <c r="E3515">
        <v>5</v>
      </c>
      <c r="F3515" t="s">
        <v>2016</v>
      </c>
      <c r="G3515">
        <v>46</v>
      </c>
      <c r="H3515" t="s">
        <v>2020</v>
      </c>
      <c r="I3515" s="13">
        <v>43490</v>
      </c>
      <c r="J3515">
        <v>3</v>
      </c>
      <c r="K3515">
        <v>-19.690000000000001</v>
      </c>
    </row>
    <row r="3516" spans="2:11">
      <c r="B3516" t="s">
        <v>2051</v>
      </c>
      <c r="C3516" t="s">
        <v>3656</v>
      </c>
      <c r="D3516" t="s">
        <v>2076</v>
      </c>
      <c r="E3516">
        <v>3</v>
      </c>
      <c r="F3516" t="s">
        <v>2088</v>
      </c>
      <c r="G3516">
        <v>41</v>
      </c>
      <c r="H3516" t="s">
        <v>2017</v>
      </c>
      <c r="I3516" s="13">
        <v>43490</v>
      </c>
      <c r="J3516" t="s">
        <v>2030</v>
      </c>
      <c r="K3516" t="s">
        <v>2030</v>
      </c>
    </row>
    <row r="3517" spans="2:11">
      <c r="B3517" t="s">
        <v>2063</v>
      </c>
      <c r="C3517" t="s">
        <v>2506</v>
      </c>
      <c r="D3517" t="s">
        <v>2035</v>
      </c>
      <c r="E3517">
        <v>5</v>
      </c>
      <c r="F3517" t="s">
        <v>2016</v>
      </c>
      <c r="G3517">
        <v>60</v>
      </c>
      <c r="H3517" t="s">
        <v>2017</v>
      </c>
      <c r="I3517" s="13">
        <v>43490</v>
      </c>
      <c r="J3517">
        <v>5</v>
      </c>
      <c r="K3517">
        <v>-31.45</v>
      </c>
    </row>
    <row r="3518" spans="2:11">
      <c r="B3518" t="s">
        <v>2134</v>
      </c>
      <c r="C3518" t="s">
        <v>2516</v>
      </c>
      <c r="D3518" t="s">
        <v>2162</v>
      </c>
      <c r="E3518">
        <v>3</v>
      </c>
      <c r="F3518" t="s">
        <v>2016</v>
      </c>
      <c r="G3518">
        <v>37</v>
      </c>
      <c r="H3518" t="s">
        <v>2020</v>
      </c>
      <c r="I3518" s="13">
        <v>43489</v>
      </c>
      <c r="J3518">
        <v>1</v>
      </c>
      <c r="K3518">
        <v>0</v>
      </c>
    </row>
    <row r="3519" spans="2:11">
      <c r="B3519" t="s">
        <v>2077</v>
      </c>
      <c r="C3519" t="s">
        <v>3659</v>
      </c>
      <c r="D3519" t="s">
        <v>2227</v>
      </c>
      <c r="E3519">
        <v>3</v>
      </c>
      <c r="F3519" t="s">
        <v>2016</v>
      </c>
      <c r="G3519">
        <v>39</v>
      </c>
      <c r="H3519" t="s">
        <v>2020</v>
      </c>
      <c r="I3519" s="13">
        <v>43489</v>
      </c>
      <c r="J3519">
        <v>1</v>
      </c>
      <c r="K3519">
        <v>0</v>
      </c>
    </row>
    <row r="3520" spans="2:11">
      <c r="B3520" t="s">
        <v>2091</v>
      </c>
      <c r="C3520" t="s">
        <v>2690</v>
      </c>
      <c r="D3520" t="s">
        <v>2093</v>
      </c>
      <c r="E3520" t="s">
        <v>2030</v>
      </c>
      <c r="F3520" t="s">
        <v>2016</v>
      </c>
      <c r="G3520" t="s">
        <v>2030</v>
      </c>
      <c r="H3520" t="s">
        <v>2017</v>
      </c>
      <c r="I3520" s="13">
        <v>43448</v>
      </c>
      <c r="J3520" t="s">
        <v>2030</v>
      </c>
      <c r="K3520" t="s">
        <v>2030</v>
      </c>
    </row>
    <row r="3521" spans="2:11">
      <c r="B3521" t="s">
        <v>2021</v>
      </c>
      <c r="C3521" t="s">
        <v>3657</v>
      </c>
      <c r="D3521" t="s">
        <v>2166</v>
      </c>
      <c r="E3521">
        <v>5</v>
      </c>
      <c r="F3521" t="s">
        <v>2016</v>
      </c>
      <c r="G3521">
        <v>53</v>
      </c>
      <c r="H3521" t="s">
        <v>2020</v>
      </c>
      <c r="I3521" s="13">
        <v>43443</v>
      </c>
      <c r="J3521" t="s">
        <v>2030</v>
      </c>
      <c r="K3521" t="s">
        <v>2030</v>
      </c>
    </row>
    <row r="3522" spans="2:11">
      <c r="B3522" t="s">
        <v>3660</v>
      </c>
      <c r="C3522" t="s">
        <v>3661</v>
      </c>
      <c r="D3522" t="s">
        <v>2093</v>
      </c>
      <c r="E3522" t="s">
        <v>2030</v>
      </c>
      <c r="F3522" t="s">
        <v>2016</v>
      </c>
      <c r="G3522">
        <v>44.82</v>
      </c>
      <c r="H3522" t="s">
        <v>2020</v>
      </c>
      <c r="I3522" s="13">
        <v>42514</v>
      </c>
      <c r="J3522" t="s">
        <v>2030</v>
      </c>
      <c r="K3522" t="s">
        <v>2030</v>
      </c>
    </row>
    <row r="3601" spans="1:11">
      <c r="A3601" t="s">
        <v>1049</v>
      </c>
      <c r="B3601" t="str">
        <f ca="1">_xll.BDS(OFFSET(INDIRECT(ADDRESS(ROW(), COLUMN())),0,-1),"BEST_ANALYST_RECS_BULK","cols=10;rows=28")</f>
        <v>Jefferies</v>
      </c>
      <c r="C3601" t="s">
        <v>3677</v>
      </c>
      <c r="D3601" t="s">
        <v>2076</v>
      </c>
      <c r="E3601">
        <v>3</v>
      </c>
      <c r="F3601" t="s">
        <v>2016</v>
      </c>
      <c r="G3601">
        <v>79</v>
      </c>
      <c r="H3601" t="s">
        <v>2017</v>
      </c>
      <c r="I3601" s="13">
        <v>43511</v>
      </c>
      <c r="J3601">
        <v>6</v>
      </c>
      <c r="K3601">
        <v>0</v>
      </c>
    </row>
    <row r="3602" spans="1:11">
      <c r="B3602" t="s">
        <v>2047</v>
      </c>
      <c r="C3602" t="s">
        <v>2356</v>
      </c>
      <c r="D3602" t="s">
        <v>2044</v>
      </c>
      <c r="E3602">
        <v>3</v>
      </c>
      <c r="F3602" t="s">
        <v>2016</v>
      </c>
      <c r="G3602">
        <v>81</v>
      </c>
      <c r="H3602" t="s">
        <v>2017</v>
      </c>
      <c r="I3602" s="13">
        <v>43511</v>
      </c>
      <c r="J3602" t="s">
        <v>2030</v>
      </c>
      <c r="K3602" t="s">
        <v>2030</v>
      </c>
    </row>
    <row r="3603" spans="1:11">
      <c r="B3603" t="s">
        <v>2042</v>
      </c>
      <c r="C3603" t="s">
        <v>3678</v>
      </c>
      <c r="D3603" t="s">
        <v>2029</v>
      </c>
      <c r="E3603">
        <v>5</v>
      </c>
      <c r="F3603" t="s">
        <v>2016</v>
      </c>
      <c r="G3603">
        <v>83</v>
      </c>
      <c r="H3603" t="s">
        <v>2020</v>
      </c>
      <c r="I3603" s="13">
        <v>43510</v>
      </c>
      <c r="J3603" t="s">
        <v>2030</v>
      </c>
      <c r="K3603" t="s">
        <v>2030</v>
      </c>
    </row>
    <row r="3604" spans="1:11">
      <c r="B3604" t="s">
        <v>2274</v>
      </c>
      <c r="C3604" t="s">
        <v>3294</v>
      </c>
      <c r="D3604" t="s">
        <v>2076</v>
      </c>
      <c r="E3604">
        <v>3</v>
      </c>
      <c r="F3604" t="s">
        <v>2016</v>
      </c>
      <c r="G3604" t="s">
        <v>2030</v>
      </c>
      <c r="H3604" t="s">
        <v>2017</v>
      </c>
      <c r="I3604" s="13">
        <v>43509</v>
      </c>
      <c r="J3604">
        <v>6</v>
      </c>
      <c r="K3604">
        <v>0</v>
      </c>
    </row>
    <row r="3605" spans="1:11">
      <c r="B3605" t="s">
        <v>2813</v>
      </c>
      <c r="C3605" t="s">
        <v>3679</v>
      </c>
      <c r="D3605" t="s">
        <v>2026</v>
      </c>
      <c r="E3605">
        <v>5</v>
      </c>
      <c r="F3605" t="s">
        <v>2016</v>
      </c>
      <c r="G3605">
        <v>85</v>
      </c>
      <c r="H3605" t="s">
        <v>2017</v>
      </c>
      <c r="I3605" s="13">
        <v>43509</v>
      </c>
      <c r="J3605">
        <v>2</v>
      </c>
      <c r="K3605">
        <v>11.19</v>
      </c>
    </row>
    <row r="3606" spans="1:11">
      <c r="B3606" t="s">
        <v>2094</v>
      </c>
      <c r="C3606" t="s">
        <v>2095</v>
      </c>
      <c r="D3606" t="s">
        <v>2076</v>
      </c>
      <c r="E3606">
        <v>3</v>
      </c>
      <c r="F3606" t="s">
        <v>2085</v>
      </c>
      <c r="G3606" t="s">
        <v>2030</v>
      </c>
      <c r="H3606" t="s">
        <v>2017</v>
      </c>
      <c r="I3606" s="13">
        <v>43509</v>
      </c>
      <c r="J3606" t="s">
        <v>2030</v>
      </c>
      <c r="K3606" t="s">
        <v>2030</v>
      </c>
    </row>
    <row r="3607" spans="1:11">
      <c r="B3607" t="s">
        <v>2792</v>
      </c>
      <c r="C3607" t="s">
        <v>3290</v>
      </c>
      <c r="D3607" t="s">
        <v>2026</v>
      </c>
      <c r="E3607">
        <v>5</v>
      </c>
      <c r="F3607" t="s">
        <v>2016</v>
      </c>
      <c r="G3607">
        <v>84</v>
      </c>
      <c r="H3607" t="s">
        <v>2020</v>
      </c>
      <c r="I3607" s="13">
        <v>43507</v>
      </c>
      <c r="J3607">
        <v>4</v>
      </c>
      <c r="K3607">
        <v>6.28</v>
      </c>
    </row>
    <row r="3608" spans="1:11">
      <c r="B3608" t="s">
        <v>2198</v>
      </c>
      <c r="C3608" t="s">
        <v>3680</v>
      </c>
      <c r="D3608" t="s">
        <v>2044</v>
      </c>
      <c r="E3608">
        <v>3</v>
      </c>
      <c r="F3608" t="s">
        <v>2016</v>
      </c>
      <c r="G3608">
        <v>77</v>
      </c>
      <c r="H3608" t="s">
        <v>2017</v>
      </c>
      <c r="I3608" s="13">
        <v>43507</v>
      </c>
      <c r="J3608" t="s">
        <v>2030</v>
      </c>
      <c r="K3608" t="s">
        <v>2030</v>
      </c>
    </row>
    <row r="3609" spans="1:11">
      <c r="B3609" t="s">
        <v>2072</v>
      </c>
      <c r="C3609" t="s">
        <v>3494</v>
      </c>
      <c r="D3609" t="s">
        <v>2041</v>
      </c>
      <c r="E3609">
        <v>1</v>
      </c>
      <c r="F3609" t="s">
        <v>2016</v>
      </c>
      <c r="G3609" t="s">
        <v>2030</v>
      </c>
      <c r="H3609" t="s">
        <v>2017</v>
      </c>
      <c r="I3609" s="13">
        <v>43503</v>
      </c>
      <c r="J3609">
        <v>9</v>
      </c>
      <c r="K3609">
        <v>-6.49</v>
      </c>
    </row>
    <row r="3610" spans="1:11">
      <c r="B3610" t="s">
        <v>3616</v>
      </c>
      <c r="C3610" t="s">
        <v>3682</v>
      </c>
      <c r="D3610" t="s">
        <v>2076</v>
      </c>
      <c r="E3610">
        <v>3</v>
      </c>
      <c r="F3610" t="s">
        <v>2016</v>
      </c>
      <c r="G3610">
        <v>80</v>
      </c>
      <c r="H3610" t="s">
        <v>3135</v>
      </c>
      <c r="I3610" s="13">
        <v>43503</v>
      </c>
      <c r="J3610">
        <v>6</v>
      </c>
      <c r="K3610">
        <v>0</v>
      </c>
    </row>
    <row r="3611" spans="1:11">
      <c r="B3611" t="s">
        <v>2067</v>
      </c>
      <c r="C3611" t="s">
        <v>3684</v>
      </c>
      <c r="D3611" t="s">
        <v>2029</v>
      </c>
      <c r="E3611">
        <v>5</v>
      </c>
      <c r="F3611" t="s">
        <v>2016</v>
      </c>
      <c r="G3611">
        <v>95</v>
      </c>
      <c r="H3611" t="s">
        <v>2020</v>
      </c>
      <c r="I3611" s="13">
        <v>43502</v>
      </c>
      <c r="J3611">
        <v>7</v>
      </c>
      <c r="K3611">
        <v>-1.61</v>
      </c>
    </row>
    <row r="3612" spans="1:11">
      <c r="B3612" t="s">
        <v>2267</v>
      </c>
      <c r="C3612" t="s">
        <v>3683</v>
      </c>
      <c r="D3612" t="s">
        <v>2029</v>
      </c>
      <c r="E3612">
        <v>5</v>
      </c>
      <c r="F3612" t="s">
        <v>2016</v>
      </c>
      <c r="G3612">
        <v>97</v>
      </c>
      <c r="H3612" t="s">
        <v>2017</v>
      </c>
      <c r="I3612" s="13">
        <v>43502</v>
      </c>
      <c r="J3612" t="s">
        <v>2030</v>
      </c>
      <c r="K3612" t="s">
        <v>2030</v>
      </c>
    </row>
    <row r="3613" spans="1:11">
      <c r="B3613" t="s">
        <v>2077</v>
      </c>
      <c r="C3613" t="s">
        <v>3685</v>
      </c>
      <c r="D3613" t="s">
        <v>2227</v>
      </c>
      <c r="E3613">
        <v>3</v>
      </c>
      <c r="F3613" t="s">
        <v>2016</v>
      </c>
      <c r="G3613" t="s">
        <v>2030</v>
      </c>
      <c r="H3613" t="s">
        <v>2017</v>
      </c>
      <c r="I3613" s="13">
        <v>43500</v>
      </c>
      <c r="J3613">
        <v>6</v>
      </c>
      <c r="K3613">
        <v>0</v>
      </c>
    </row>
    <row r="3614" spans="1:11">
      <c r="B3614" t="s">
        <v>2682</v>
      </c>
      <c r="C3614" t="s">
        <v>3686</v>
      </c>
      <c r="D3614" t="s">
        <v>2076</v>
      </c>
      <c r="E3614">
        <v>3</v>
      </c>
      <c r="F3614" t="s">
        <v>2016</v>
      </c>
      <c r="G3614">
        <v>76</v>
      </c>
      <c r="H3614" t="s">
        <v>2017</v>
      </c>
      <c r="I3614" s="13">
        <v>43500</v>
      </c>
      <c r="J3614" t="s">
        <v>2030</v>
      </c>
      <c r="K3614" t="s">
        <v>2030</v>
      </c>
    </row>
    <row r="3615" spans="1:11">
      <c r="B3615" t="s">
        <v>2079</v>
      </c>
      <c r="C3615" t="s">
        <v>3035</v>
      </c>
      <c r="D3615" t="s">
        <v>2015</v>
      </c>
      <c r="E3615">
        <v>3</v>
      </c>
      <c r="F3615" t="s">
        <v>2016</v>
      </c>
      <c r="G3615">
        <v>72</v>
      </c>
      <c r="H3615" t="s">
        <v>2017</v>
      </c>
      <c r="I3615" s="13">
        <v>43500</v>
      </c>
      <c r="J3615">
        <v>6</v>
      </c>
      <c r="K3615">
        <v>0</v>
      </c>
    </row>
    <row r="3616" spans="1:11">
      <c r="B3616" t="s">
        <v>2086</v>
      </c>
      <c r="C3616" t="s">
        <v>3641</v>
      </c>
      <c r="D3616" t="s">
        <v>2053</v>
      </c>
      <c r="E3616">
        <v>1</v>
      </c>
      <c r="F3616" t="s">
        <v>2016</v>
      </c>
      <c r="G3616">
        <v>64</v>
      </c>
      <c r="H3616" t="s">
        <v>2017</v>
      </c>
      <c r="I3616" s="13">
        <v>43500</v>
      </c>
      <c r="J3616">
        <v>5</v>
      </c>
      <c r="K3616">
        <v>3.64</v>
      </c>
    </row>
    <row r="3617" spans="2:11">
      <c r="B3617" t="s">
        <v>2081</v>
      </c>
      <c r="C3617" t="s">
        <v>3688</v>
      </c>
      <c r="D3617" t="s">
        <v>2041</v>
      </c>
      <c r="E3617">
        <v>1</v>
      </c>
      <c r="F3617" t="s">
        <v>2016</v>
      </c>
      <c r="G3617">
        <v>78</v>
      </c>
      <c r="H3617" t="s">
        <v>2017</v>
      </c>
      <c r="I3617" s="13">
        <v>43500</v>
      </c>
      <c r="J3617" t="s">
        <v>2030</v>
      </c>
      <c r="K3617" t="s">
        <v>2030</v>
      </c>
    </row>
    <row r="3618" spans="2:11">
      <c r="B3618" t="s">
        <v>2063</v>
      </c>
      <c r="C3618" t="s">
        <v>3024</v>
      </c>
      <c r="D3618" t="s">
        <v>2184</v>
      </c>
      <c r="E3618">
        <v>1</v>
      </c>
      <c r="F3618" t="s">
        <v>2016</v>
      </c>
      <c r="G3618">
        <v>82</v>
      </c>
      <c r="H3618" t="s">
        <v>2017</v>
      </c>
      <c r="I3618" s="13">
        <v>43500</v>
      </c>
      <c r="J3618">
        <v>8</v>
      </c>
      <c r="K3618">
        <v>-6.28</v>
      </c>
    </row>
    <row r="3619" spans="2:11">
      <c r="B3619" t="s">
        <v>2033</v>
      </c>
      <c r="C3619" t="s">
        <v>3027</v>
      </c>
      <c r="D3619" t="s">
        <v>2044</v>
      </c>
      <c r="E3619">
        <v>3</v>
      </c>
      <c r="F3619" t="s">
        <v>2016</v>
      </c>
      <c r="G3619">
        <v>87</v>
      </c>
      <c r="H3619" t="s">
        <v>2036</v>
      </c>
      <c r="I3619" s="13">
        <v>43499</v>
      </c>
      <c r="J3619">
        <v>6</v>
      </c>
      <c r="K3619">
        <v>0</v>
      </c>
    </row>
    <row r="3620" spans="2:11">
      <c r="B3620" t="s">
        <v>2027</v>
      </c>
      <c r="C3620" t="s">
        <v>2994</v>
      </c>
      <c r="D3620" t="s">
        <v>2044</v>
      </c>
      <c r="E3620">
        <v>3</v>
      </c>
      <c r="F3620" t="s">
        <v>2016</v>
      </c>
      <c r="G3620">
        <v>79</v>
      </c>
      <c r="H3620" t="s">
        <v>2017</v>
      </c>
      <c r="I3620" s="13">
        <v>43497</v>
      </c>
      <c r="J3620">
        <v>6</v>
      </c>
      <c r="K3620">
        <v>0</v>
      </c>
    </row>
    <row r="3621" spans="2:11">
      <c r="B3621" t="s">
        <v>2049</v>
      </c>
      <c r="C3621" t="s">
        <v>3689</v>
      </c>
      <c r="D3621" t="s">
        <v>2029</v>
      </c>
      <c r="E3621">
        <v>5</v>
      </c>
      <c r="F3621" t="s">
        <v>2016</v>
      </c>
      <c r="G3621">
        <v>100</v>
      </c>
      <c r="H3621" t="s">
        <v>2017</v>
      </c>
      <c r="I3621" s="13">
        <v>43497</v>
      </c>
      <c r="J3621" t="s">
        <v>2030</v>
      </c>
      <c r="K3621" t="s">
        <v>2030</v>
      </c>
    </row>
    <row r="3622" spans="2:11">
      <c r="B3622" t="s">
        <v>2051</v>
      </c>
      <c r="C3622" t="s">
        <v>3687</v>
      </c>
      <c r="D3622" t="s">
        <v>2026</v>
      </c>
      <c r="E3622">
        <v>5</v>
      </c>
      <c r="F3622" t="s">
        <v>2016</v>
      </c>
      <c r="G3622">
        <v>90</v>
      </c>
      <c r="H3622" t="s">
        <v>2017</v>
      </c>
      <c r="I3622" s="13">
        <v>43497</v>
      </c>
      <c r="J3622">
        <v>1</v>
      </c>
      <c r="K3622">
        <v>13.96</v>
      </c>
    </row>
    <row r="3623" spans="2:11">
      <c r="B3623" t="s">
        <v>2021</v>
      </c>
      <c r="C3623" t="s">
        <v>3039</v>
      </c>
      <c r="D3623" t="s">
        <v>2216</v>
      </c>
      <c r="E3623">
        <v>3</v>
      </c>
      <c r="F3623" t="s">
        <v>2016</v>
      </c>
      <c r="G3623">
        <v>79</v>
      </c>
      <c r="H3623" t="s">
        <v>2020</v>
      </c>
      <c r="I3623" s="13">
        <v>43471</v>
      </c>
      <c r="J3623">
        <v>6</v>
      </c>
      <c r="K3623">
        <v>0</v>
      </c>
    </row>
    <row r="3624" spans="2:11">
      <c r="B3624" t="s">
        <v>2024</v>
      </c>
      <c r="C3624" t="s">
        <v>3681</v>
      </c>
      <c r="D3624" t="s">
        <v>2026</v>
      </c>
      <c r="E3624">
        <v>5</v>
      </c>
      <c r="F3624" t="s">
        <v>2016</v>
      </c>
      <c r="G3624">
        <v>104</v>
      </c>
      <c r="H3624" t="s">
        <v>2017</v>
      </c>
      <c r="I3624" s="13">
        <v>43451</v>
      </c>
      <c r="J3624">
        <v>4</v>
      </c>
      <c r="K3624">
        <v>6.28</v>
      </c>
    </row>
    <row r="3625" spans="2:11">
      <c r="B3625" t="s">
        <v>2470</v>
      </c>
      <c r="C3625" t="s">
        <v>3692</v>
      </c>
      <c r="D3625" t="s">
        <v>2026</v>
      </c>
      <c r="E3625">
        <v>5</v>
      </c>
      <c r="F3625" t="s">
        <v>2016</v>
      </c>
      <c r="G3625" t="s">
        <v>2030</v>
      </c>
      <c r="H3625" t="s">
        <v>2017</v>
      </c>
      <c r="I3625" s="13">
        <v>43419</v>
      </c>
      <c r="J3625">
        <v>4</v>
      </c>
      <c r="K3625">
        <v>6.28</v>
      </c>
    </row>
    <row r="3626" spans="2:11">
      <c r="B3626" t="s">
        <v>2083</v>
      </c>
      <c r="C3626" t="s">
        <v>2084</v>
      </c>
      <c r="D3626" t="s">
        <v>2035</v>
      </c>
      <c r="E3626">
        <v>5</v>
      </c>
      <c r="F3626" t="s">
        <v>2016</v>
      </c>
      <c r="G3626" t="s">
        <v>2030</v>
      </c>
      <c r="H3626" t="s">
        <v>2017</v>
      </c>
      <c r="I3626" s="13">
        <v>43181</v>
      </c>
      <c r="J3626">
        <v>3</v>
      </c>
      <c r="K3626">
        <v>10.050000000000001</v>
      </c>
    </row>
    <row r="3627" spans="2:11">
      <c r="B3627" t="s">
        <v>2111</v>
      </c>
      <c r="C3627" t="s">
        <v>2112</v>
      </c>
      <c r="D3627" t="s">
        <v>2026</v>
      </c>
      <c r="E3627">
        <v>5</v>
      </c>
      <c r="F3627" t="s">
        <v>2016</v>
      </c>
      <c r="G3627" t="s">
        <v>2030</v>
      </c>
      <c r="H3627" t="s">
        <v>2017</v>
      </c>
      <c r="I3627" s="13">
        <v>43133</v>
      </c>
      <c r="J3627">
        <v>4</v>
      </c>
      <c r="K3627">
        <v>6.28</v>
      </c>
    </row>
    <row r="3628" spans="2:11">
      <c r="B3628" t="s">
        <v>2109</v>
      </c>
      <c r="C3628" t="s">
        <v>3174</v>
      </c>
      <c r="D3628" t="s">
        <v>2053</v>
      </c>
      <c r="E3628">
        <v>1</v>
      </c>
      <c r="F3628" t="s">
        <v>2016</v>
      </c>
      <c r="G3628" t="s">
        <v>2030</v>
      </c>
      <c r="H3628" t="s">
        <v>2017</v>
      </c>
      <c r="I3628" s="13">
        <v>42997</v>
      </c>
      <c r="J3628">
        <v>8</v>
      </c>
      <c r="K3628">
        <v>-6.28</v>
      </c>
    </row>
    <row r="3701" spans="1:11">
      <c r="A3701" t="s">
        <v>1050</v>
      </c>
      <c r="B3701" t="str">
        <f ca="1">_xll.BDS(OFFSET(INDIRECT(ADDRESS(ROW(), COLUMN())),0,-1),"BEST_ANALYST_RECS_BULK","cols=10;rows=8")</f>
        <v>GMP</v>
      </c>
      <c r="C3701" t="s">
        <v>4083</v>
      </c>
      <c r="D3701" t="s">
        <v>2076</v>
      </c>
      <c r="E3701">
        <v>3</v>
      </c>
      <c r="F3701" t="s">
        <v>2088</v>
      </c>
      <c r="G3701">
        <v>18.27</v>
      </c>
      <c r="H3701" t="s">
        <v>2017</v>
      </c>
      <c r="I3701" s="13">
        <v>43501</v>
      </c>
      <c r="J3701">
        <v>1</v>
      </c>
      <c r="K3701">
        <v>298.61</v>
      </c>
    </row>
    <row r="3702" spans="1:11">
      <c r="B3702" t="s">
        <v>2593</v>
      </c>
      <c r="C3702" t="s">
        <v>4276</v>
      </c>
      <c r="D3702" t="s">
        <v>2029</v>
      </c>
      <c r="E3702">
        <v>5</v>
      </c>
      <c r="F3702" t="s">
        <v>2123</v>
      </c>
      <c r="G3702">
        <v>16.54</v>
      </c>
      <c r="H3702" t="s">
        <v>2133</v>
      </c>
      <c r="I3702" s="13">
        <v>43482</v>
      </c>
      <c r="J3702" t="s">
        <v>2030</v>
      </c>
      <c r="K3702" t="s">
        <v>2030</v>
      </c>
    </row>
    <row r="3703" spans="1:11">
      <c r="B3703" t="s">
        <v>3032</v>
      </c>
      <c r="C3703" t="s">
        <v>3672</v>
      </c>
      <c r="D3703" t="s">
        <v>2026</v>
      </c>
      <c r="E3703">
        <v>5</v>
      </c>
      <c r="F3703" t="s">
        <v>2016</v>
      </c>
      <c r="G3703">
        <v>12.03</v>
      </c>
      <c r="H3703" t="s">
        <v>2017</v>
      </c>
      <c r="I3703" s="13">
        <v>43473</v>
      </c>
      <c r="J3703">
        <v>4</v>
      </c>
      <c r="K3703">
        <v>112.95</v>
      </c>
    </row>
    <row r="3704" spans="1:11">
      <c r="B3704" t="s">
        <v>3020</v>
      </c>
      <c r="C3704" t="s">
        <v>4084</v>
      </c>
      <c r="D3704" t="s">
        <v>2053</v>
      </c>
      <c r="E3704">
        <v>1</v>
      </c>
      <c r="F3704" t="s">
        <v>2016</v>
      </c>
      <c r="G3704">
        <v>2.39</v>
      </c>
      <c r="H3704" t="s">
        <v>2017</v>
      </c>
      <c r="I3704" s="13">
        <v>43455</v>
      </c>
      <c r="J3704" t="s">
        <v>2030</v>
      </c>
      <c r="K3704" t="s">
        <v>2030</v>
      </c>
    </row>
    <row r="3705" spans="1:11">
      <c r="B3705" t="s">
        <v>3016</v>
      </c>
      <c r="C3705" t="s">
        <v>4277</v>
      </c>
      <c r="D3705" t="s">
        <v>4082</v>
      </c>
      <c r="E3705">
        <v>4</v>
      </c>
      <c r="F3705" t="s">
        <v>2085</v>
      </c>
      <c r="G3705">
        <v>12.7</v>
      </c>
      <c r="H3705" t="s">
        <v>2020</v>
      </c>
      <c r="I3705" s="13">
        <v>43444</v>
      </c>
      <c r="J3705">
        <v>5</v>
      </c>
      <c r="K3705">
        <v>64.48</v>
      </c>
    </row>
    <row r="3706" spans="1:11">
      <c r="B3706" t="s">
        <v>2118</v>
      </c>
      <c r="C3706" t="s">
        <v>4081</v>
      </c>
      <c r="D3706" t="s">
        <v>2076</v>
      </c>
      <c r="E3706">
        <v>3</v>
      </c>
      <c r="F3706" t="s">
        <v>2016</v>
      </c>
      <c r="G3706">
        <v>12.78</v>
      </c>
      <c r="H3706" t="s">
        <v>2017</v>
      </c>
      <c r="I3706" s="13">
        <v>43443</v>
      </c>
      <c r="J3706">
        <v>6</v>
      </c>
      <c r="K3706">
        <v>14.71</v>
      </c>
    </row>
    <row r="3707" spans="1:11">
      <c r="B3707" t="s">
        <v>3903</v>
      </c>
      <c r="C3707" t="s">
        <v>4085</v>
      </c>
      <c r="D3707" t="s">
        <v>2026</v>
      </c>
      <c r="E3707">
        <v>5</v>
      </c>
      <c r="F3707" t="s">
        <v>2016</v>
      </c>
      <c r="G3707">
        <v>18.05</v>
      </c>
      <c r="H3707" t="s">
        <v>2017</v>
      </c>
      <c r="I3707" s="13">
        <v>43441</v>
      </c>
      <c r="J3707">
        <v>3</v>
      </c>
      <c r="K3707">
        <v>195.89</v>
      </c>
    </row>
    <row r="3708" spans="1:11">
      <c r="B3708" t="s">
        <v>4086</v>
      </c>
      <c r="C3708" t="s">
        <v>4087</v>
      </c>
      <c r="D3708" t="s">
        <v>2026</v>
      </c>
      <c r="E3708">
        <v>5</v>
      </c>
      <c r="F3708" t="s">
        <v>2016</v>
      </c>
      <c r="G3708">
        <v>8.17</v>
      </c>
      <c r="H3708" t="s">
        <v>2020</v>
      </c>
      <c r="I3708" s="13">
        <v>43224</v>
      </c>
      <c r="J3708">
        <v>2</v>
      </c>
      <c r="K3708">
        <v>272.81</v>
      </c>
    </row>
    <row r="3801" spans="1:11">
      <c r="A3801" t="s">
        <v>1051</v>
      </c>
      <c r="B3801" t="str">
        <f ca="1">_xll.BDS(OFFSET(INDIRECT(ADDRESS(ROW(), COLUMN())),0,-1),"BEST_ANALYST_RECS_BULK","cols=10;rows=19")</f>
        <v>Macquarie</v>
      </c>
      <c r="C3801" t="s">
        <v>4247</v>
      </c>
      <c r="D3801" t="s">
        <v>2044</v>
      </c>
      <c r="E3801">
        <v>3</v>
      </c>
      <c r="F3801" t="s">
        <v>2016</v>
      </c>
      <c r="G3801">
        <v>16.100000000000001</v>
      </c>
      <c r="H3801" t="s">
        <v>2020</v>
      </c>
      <c r="I3801" s="13">
        <v>43510</v>
      </c>
      <c r="J3801">
        <v>8</v>
      </c>
      <c r="K3801">
        <v>0</v>
      </c>
    </row>
    <row r="3802" spans="1:11">
      <c r="B3802" t="s">
        <v>2033</v>
      </c>
      <c r="C3802" t="s">
        <v>4042</v>
      </c>
      <c r="D3802" t="s">
        <v>2035</v>
      </c>
      <c r="E3802">
        <v>5</v>
      </c>
      <c r="F3802" t="s">
        <v>2016</v>
      </c>
      <c r="G3802">
        <v>18</v>
      </c>
      <c r="H3802" t="s">
        <v>2036</v>
      </c>
      <c r="I3802" s="13">
        <v>43507</v>
      </c>
      <c r="J3802">
        <v>11</v>
      </c>
      <c r="K3802">
        <v>-11.32</v>
      </c>
    </row>
    <row r="3803" spans="1:11">
      <c r="B3803" t="s">
        <v>2595</v>
      </c>
      <c r="C3803" t="s">
        <v>4248</v>
      </c>
      <c r="D3803" t="s">
        <v>2252</v>
      </c>
      <c r="E3803">
        <v>3</v>
      </c>
      <c r="F3803" t="s">
        <v>2016</v>
      </c>
      <c r="G3803">
        <v>16</v>
      </c>
      <c r="H3803" t="s">
        <v>2020</v>
      </c>
      <c r="I3803" s="13">
        <v>43507</v>
      </c>
      <c r="J3803">
        <v>8</v>
      </c>
      <c r="K3803">
        <v>0</v>
      </c>
    </row>
    <row r="3804" spans="1:11">
      <c r="B3804" t="s">
        <v>3517</v>
      </c>
      <c r="C3804" t="s">
        <v>4249</v>
      </c>
      <c r="D3804" t="s">
        <v>2026</v>
      </c>
      <c r="E3804">
        <v>5</v>
      </c>
      <c r="F3804" t="s">
        <v>2016</v>
      </c>
      <c r="G3804">
        <v>18</v>
      </c>
      <c r="H3804" t="s">
        <v>2017</v>
      </c>
      <c r="I3804" s="13">
        <v>43496</v>
      </c>
      <c r="J3804">
        <v>7</v>
      </c>
      <c r="K3804">
        <v>2.67</v>
      </c>
    </row>
    <row r="3805" spans="1:11">
      <c r="B3805" t="s">
        <v>2072</v>
      </c>
      <c r="C3805" t="s">
        <v>3494</v>
      </c>
      <c r="D3805" t="s">
        <v>2015</v>
      </c>
      <c r="E3805">
        <v>3</v>
      </c>
      <c r="F3805" t="s">
        <v>2016</v>
      </c>
      <c r="G3805" t="s">
        <v>2030</v>
      </c>
      <c r="H3805" t="s">
        <v>2017</v>
      </c>
      <c r="I3805" s="13">
        <v>43496</v>
      </c>
      <c r="J3805">
        <v>3</v>
      </c>
      <c r="K3805">
        <v>29.76</v>
      </c>
    </row>
    <row r="3806" spans="1:11">
      <c r="B3806" t="s">
        <v>3513</v>
      </c>
      <c r="C3806" t="s">
        <v>4250</v>
      </c>
      <c r="D3806" t="s">
        <v>2029</v>
      </c>
      <c r="E3806">
        <v>5</v>
      </c>
      <c r="F3806" t="s">
        <v>2123</v>
      </c>
      <c r="G3806">
        <v>16</v>
      </c>
      <c r="H3806" t="s">
        <v>2017</v>
      </c>
      <c r="I3806" s="13">
        <v>43496</v>
      </c>
      <c r="J3806" t="s">
        <v>2030</v>
      </c>
      <c r="K3806" t="s">
        <v>2030</v>
      </c>
    </row>
    <row r="3807" spans="1:11">
      <c r="B3807" t="s">
        <v>2027</v>
      </c>
      <c r="C3807" t="s">
        <v>4050</v>
      </c>
      <c r="D3807" t="s">
        <v>2044</v>
      </c>
      <c r="E3807">
        <v>3</v>
      </c>
      <c r="F3807" t="s">
        <v>2016</v>
      </c>
      <c r="G3807">
        <v>15</v>
      </c>
      <c r="H3807" t="s">
        <v>2017</v>
      </c>
      <c r="I3807" s="13">
        <v>43495</v>
      </c>
      <c r="J3807">
        <v>9</v>
      </c>
      <c r="K3807">
        <v>-9.2100000000000009</v>
      </c>
    </row>
    <row r="3808" spans="1:11">
      <c r="B3808" t="s">
        <v>2063</v>
      </c>
      <c r="C3808" t="s">
        <v>3024</v>
      </c>
      <c r="D3808" t="s">
        <v>2184</v>
      </c>
      <c r="E3808">
        <v>1</v>
      </c>
      <c r="F3808" t="s">
        <v>2016</v>
      </c>
      <c r="G3808">
        <v>17</v>
      </c>
      <c r="H3808" t="s">
        <v>2017</v>
      </c>
      <c r="I3808" s="13">
        <v>43495</v>
      </c>
      <c r="J3808">
        <v>1</v>
      </c>
      <c r="K3808">
        <v>61.66</v>
      </c>
    </row>
    <row r="3809" spans="2:11">
      <c r="B3809" t="s">
        <v>106</v>
      </c>
      <c r="C3809" t="s">
        <v>4044</v>
      </c>
      <c r="D3809" t="s">
        <v>4045</v>
      </c>
      <c r="E3809">
        <v>5</v>
      </c>
      <c r="F3809" t="s">
        <v>2016</v>
      </c>
      <c r="G3809">
        <v>19</v>
      </c>
      <c r="H3809" t="s">
        <v>2020</v>
      </c>
      <c r="I3809" s="13">
        <v>43490</v>
      </c>
      <c r="J3809">
        <v>6</v>
      </c>
      <c r="K3809">
        <v>4.88</v>
      </c>
    </row>
    <row r="3810" spans="2:11">
      <c r="B3810" t="s">
        <v>2094</v>
      </c>
      <c r="C3810" t="s">
        <v>2095</v>
      </c>
      <c r="D3810" t="s">
        <v>2076</v>
      </c>
      <c r="E3810">
        <v>3</v>
      </c>
      <c r="F3810" t="s">
        <v>2085</v>
      </c>
      <c r="G3810" t="s">
        <v>2030</v>
      </c>
      <c r="H3810" t="s">
        <v>2017</v>
      </c>
      <c r="I3810" s="13">
        <v>43488</v>
      </c>
      <c r="J3810" t="s">
        <v>2030</v>
      </c>
      <c r="K3810" t="s">
        <v>2030</v>
      </c>
    </row>
    <row r="3811" spans="2:11">
      <c r="B3811" t="s">
        <v>4251</v>
      </c>
      <c r="C3811" t="s">
        <v>4252</v>
      </c>
      <c r="D3811" t="s">
        <v>2026</v>
      </c>
      <c r="E3811">
        <v>5</v>
      </c>
      <c r="F3811" t="s">
        <v>2016</v>
      </c>
      <c r="G3811">
        <v>15.5</v>
      </c>
      <c r="H3811" t="s">
        <v>2020</v>
      </c>
      <c r="I3811" s="13">
        <v>43485</v>
      </c>
      <c r="J3811" t="s">
        <v>2030</v>
      </c>
      <c r="K3811" t="s">
        <v>2030</v>
      </c>
    </row>
    <row r="3812" spans="2:11">
      <c r="B3812" t="s">
        <v>2021</v>
      </c>
      <c r="C3812" t="s">
        <v>4049</v>
      </c>
      <c r="D3812" t="s">
        <v>2296</v>
      </c>
      <c r="E3812">
        <v>3</v>
      </c>
      <c r="F3812" t="s">
        <v>2016</v>
      </c>
      <c r="G3812">
        <v>14.5</v>
      </c>
      <c r="H3812" t="s">
        <v>2020</v>
      </c>
      <c r="I3812" s="13">
        <v>43471</v>
      </c>
      <c r="J3812">
        <v>8</v>
      </c>
      <c r="K3812">
        <v>0</v>
      </c>
    </row>
    <row r="3813" spans="2:11">
      <c r="B3813" t="s">
        <v>2051</v>
      </c>
      <c r="C3813" t="s">
        <v>3687</v>
      </c>
      <c r="D3813" t="s">
        <v>2076</v>
      </c>
      <c r="E3813">
        <v>3</v>
      </c>
      <c r="F3813" t="s">
        <v>2088</v>
      </c>
      <c r="G3813">
        <v>16</v>
      </c>
      <c r="H3813" t="s">
        <v>2017</v>
      </c>
      <c r="I3813" s="13">
        <v>43467</v>
      </c>
      <c r="J3813">
        <v>4</v>
      </c>
      <c r="K3813">
        <v>22.26</v>
      </c>
    </row>
    <row r="3814" spans="2:11">
      <c r="B3814" t="s">
        <v>2792</v>
      </c>
      <c r="C3814" t="s">
        <v>3290</v>
      </c>
      <c r="D3814" t="s">
        <v>2076</v>
      </c>
      <c r="E3814">
        <v>3</v>
      </c>
      <c r="F3814" t="s">
        <v>2016</v>
      </c>
      <c r="G3814">
        <v>13.5</v>
      </c>
      <c r="H3814" t="s">
        <v>2020</v>
      </c>
      <c r="I3814" s="13">
        <v>43452</v>
      </c>
      <c r="J3814">
        <v>13</v>
      </c>
      <c r="K3814">
        <v>-32.93</v>
      </c>
    </row>
    <row r="3815" spans="2:11">
      <c r="B3815" t="s">
        <v>3841</v>
      </c>
      <c r="C3815" t="s">
        <v>4041</v>
      </c>
      <c r="D3815" t="s">
        <v>2029</v>
      </c>
      <c r="E3815">
        <v>5</v>
      </c>
      <c r="F3815" t="s">
        <v>2016</v>
      </c>
      <c r="G3815">
        <v>19</v>
      </c>
      <c r="H3815" t="s">
        <v>2017</v>
      </c>
      <c r="I3815" s="13">
        <v>43444</v>
      </c>
      <c r="J3815" t="s">
        <v>2030</v>
      </c>
      <c r="K3815" t="s">
        <v>2030</v>
      </c>
    </row>
    <row r="3816" spans="2:11">
      <c r="B3816" t="s">
        <v>2813</v>
      </c>
      <c r="C3816" t="s">
        <v>4048</v>
      </c>
      <c r="D3816" t="s">
        <v>2076</v>
      </c>
      <c r="E3816">
        <v>3</v>
      </c>
      <c r="F3816" t="s">
        <v>2016</v>
      </c>
      <c r="G3816">
        <v>15</v>
      </c>
      <c r="H3816" t="s">
        <v>2017</v>
      </c>
      <c r="I3816" s="13">
        <v>43396</v>
      </c>
      <c r="J3816">
        <v>8</v>
      </c>
      <c r="K3816">
        <v>0</v>
      </c>
    </row>
    <row r="3817" spans="2:11">
      <c r="B3817" t="s">
        <v>2083</v>
      </c>
      <c r="C3817" t="s">
        <v>2084</v>
      </c>
      <c r="D3817" t="s">
        <v>2026</v>
      </c>
      <c r="E3817">
        <v>5</v>
      </c>
      <c r="F3817" t="s">
        <v>2016</v>
      </c>
      <c r="G3817" t="s">
        <v>2030</v>
      </c>
      <c r="H3817" t="s">
        <v>2017</v>
      </c>
      <c r="I3817" s="13">
        <v>43182</v>
      </c>
      <c r="J3817">
        <v>5</v>
      </c>
      <c r="K3817">
        <v>19.170000000000002</v>
      </c>
    </row>
    <row r="3818" spans="2:11">
      <c r="B3818" t="s">
        <v>3836</v>
      </c>
      <c r="C3818" t="s">
        <v>4253</v>
      </c>
      <c r="D3818" t="s">
        <v>2026</v>
      </c>
      <c r="E3818">
        <v>5</v>
      </c>
      <c r="F3818" t="s">
        <v>2016</v>
      </c>
      <c r="G3818">
        <v>12.5</v>
      </c>
      <c r="H3818" t="s">
        <v>2020</v>
      </c>
      <c r="I3818" s="13">
        <v>43090</v>
      </c>
      <c r="J3818">
        <v>2</v>
      </c>
      <c r="K3818">
        <v>31.9</v>
      </c>
    </row>
    <row r="3819" spans="2:11">
      <c r="B3819" t="s">
        <v>3844</v>
      </c>
      <c r="C3819" t="s">
        <v>4254</v>
      </c>
      <c r="D3819" t="s">
        <v>2015</v>
      </c>
      <c r="E3819">
        <v>3</v>
      </c>
      <c r="F3819" t="s">
        <v>2085</v>
      </c>
      <c r="G3819">
        <v>9.6999999999999993</v>
      </c>
      <c r="H3819" t="s">
        <v>2020</v>
      </c>
      <c r="I3819" s="13">
        <v>42634</v>
      </c>
      <c r="J3819">
        <v>8</v>
      </c>
      <c r="K3819">
        <v>0</v>
      </c>
    </row>
    <row r="3901" spans="1:11">
      <c r="A3901" t="s">
        <v>1052</v>
      </c>
      <c r="B3901" t="str">
        <f ca="1">_xll.BDS(OFFSET(INDIRECT(ADDRESS(ROW(), COLUMN())),0,-1),"BEST_ANALYST_RECS_BULK","cols=10;rows=34")</f>
        <v>RBC Capital Markets</v>
      </c>
      <c r="C3901" t="s">
        <v>2414</v>
      </c>
      <c r="D3901" t="s">
        <v>2252</v>
      </c>
      <c r="E3901">
        <v>3</v>
      </c>
      <c r="F3901" t="s">
        <v>2016</v>
      </c>
      <c r="G3901">
        <v>10</v>
      </c>
      <c r="H3901" t="s">
        <v>2020</v>
      </c>
      <c r="I3901" s="13">
        <v>43510</v>
      </c>
      <c r="J3901">
        <v>16</v>
      </c>
      <c r="K3901">
        <v>-66.89</v>
      </c>
    </row>
    <row r="3902" spans="1:11">
      <c r="B3902" t="s">
        <v>2151</v>
      </c>
      <c r="C3902" t="s">
        <v>3576</v>
      </c>
      <c r="D3902" t="s">
        <v>2044</v>
      </c>
      <c r="E3902">
        <v>3</v>
      </c>
      <c r="F3902" t="s">
        <v>2016</v>
      </c>
      <c r="G3902">
        <v>9</v>
      </c>
      <c r="H3902" t="s">
        <v>2017</v>
      </c>
      <c r="I3902" s="13">
        <v>43509</v>
      </c>
      <c r="J3902" t="s">
        <v>2030</v>
      </c>
      <c r="K3902" t="s">
        <v>2030</v>
      </c>
    </row>
    <row r="3903" spans="1:11">
      <c r="B3903" t="s">
        <v>2031</v>
      </c>
      <c r="C3903" t="s">
        <v>3157</v>
      </c>
      <c r="D3903" t="s">
        <v>2076</v>
      </c>
      <c r="E3903">
        <v>3</v>
      </c>
      <c r="F3903" t="s">
        <v>2016</v>
      </c>
      <c r="G3903">
        <v>8</v>
      </c>
      <c r="H3903" t="s">
        <v>2017</v>
      </c>
      <c r="I3903" s="13">
        <v>43507</v>
      </c>
      <c r="J3903">
        <v>9</v>
      </c>
      <c r="K3903">
        <v>0</v>
      </c>
    </row>
    <row r="3904" spans="1:11">
      <c r="B3904" t="s">
        <v>2074</v>
      </c>
      <c r="C3904" t="s">
        <v>3284</v>
      </c>
      <c r="D3904" t="s">
        <v>2076</v>
      </c>
      <c r="E3904">
        <v>3</v>
      </c>
      <c r="F3904" t="s">
        <v>2016</v>
      </c>
      <c r="G3904">
        <v>10</v>
      </c>
      <c r="H3904" t="s">
        <v>2017</v>
      </c>
      <c r="I3904" s="13">
        <v>43507</v>
      </c>
      <c r="J3904">
        <v>9</v>
      </c>
      <c r="K3904">
        <v>0</v>
      </c>
    </row>
    <row r="3905" spans="2:11">
      <c r="B3905" t="s">
        <v>2621</v>
      </c>
      <c r="C3905" t="s">
        <v>3966</v>
      </c>
      <c r="D3905" t="s">
        <v>2044</v>
      </c>
      <c r="E3905">
        <v>3</v>
      </c>
      <c r="F3905" t="s">
        <v>2016</v>
      </c>
      <c r="G3905" t="s">
        <v>2030</v>
      </c>
      <c r="H3905" t="s">
        <v>2017</v>
      </c>
      <c r="I3905" s="13">
        <v>43507</v>
      </c>
      <c r="J3905">
        <v>9</v>
      </c>
      <c r="K3905">
        <v>0</v>
      </c>
    </row>
    <row r="3906" spans="2:11">
      <c r="B3906" t="s">
        <v>2077</v>
      </c>
      <c r="C3906" t="s">
        <v>3049</v>
      </c>
      <c r="D3906" t="s">
        <v>2041</v>
      </c>
      <c r="E3906">
        <v>1</v>
      </c>
      <c r="F3906" t="s">
        <v>2016</v>
      </c>
      <c r="G3906">
        <v>5</v>
      </c>
      <c r="H3906" t="s">
        <v>2017</v>
      </c>
      <c r="I3906" s="13">
        <v>43505</v>
      </c>
      <c r="J3906">
        <v>7</v>
      </c>
      <c r="K3906">
        <v>35.46</v>
      </c>
    </row>
    <row r="3907" spans="2:11">
      <c r="B3907" t="s">
        <v>2463</v>
      </c>
      <c r="C3907" t="s">
        <v>2464</v>
      </c>
      <c r="D3907" t="s">
        <v>2184</v>
      </c>
      <c r="E3907">
        <v>1</v>
      </c>
      <c r="F3907" t="s">
        <v>2016</v>
      </c>
      <c r="G3907">
        <v>6</v>
      </c>
      <c r="H3907" t="s">
        <v>2020</v>
      </c>
      <c r="I3907" s="13">
        <v>43504</v>
      </c>
      <c r="J3907">
        <v>12</v>
      </c>
      <c r="K3907">
        <v>-26.84</v>
      </c>
    </row>
    <row r="3908" spans="2:11">
      <c r="B3908" t="s">
        <v>2024</v>
      </c>
      <c r="C3908" t="s">
        <v>2025</v>
      </c>
      <c r="D3908" t="s">
        <v>2076</v>
      </c>
      <c r="E3908">
        <v>3</v>
      </c>
      <c r="F3908" t="s">
        <v>2016</v>
      </c>
      <c r="G3908" t="s">
        <v>2030</v>
      </c>
      <c r="H3908" t="s">
        <v>2017</v>
      </c>
      <c r="I3908" s="13">
        <v>43503</v>
      </c>
      <c r="J3908">
        <v>9</v>
      </c>
      <c r="K3908">
        <v>0</v>
      </c>
    </row>
    <row r="3909" spans="2:11">
      <c r="B3909" t="s">
        <v>106</v>
      </c>
      <c r="C3909" t="s">
        <v>2401</v>
      </c>
      <c r="D3909" t="s">
        <v>2432</v>
      </c>
      <c r="E3909">
        <v>1</v>
      </c>
      <c r="F3909" t="s">
        <v>2016</v>
      </c>
      <c r="G3909">
        <v>5.5</v>
      </c>
      <c r="H3909" t="s">
        <v>2020</v>
      </c>
      <c r="I3909" s="13">
        <v>43502</v>
      </c>
      <c r="J3909">
        <v>4</v>
      </c>
      <c r="K3909">
        <v>53.82</v>
      </c>
    </row>
    <row r="3910" spans="2:11">
      <c r="B3910" t="s">
        <v>2021</v>
      </c>
      <c r="C3910" t="s">
        <v>2402</v>
      </c>
      <c r="D3910" t="s">
        <v>2216</v>
      </c>
      <c r="E3910">
        <v>3</v>
      </c>
      <c r="F3910" t="s">
        <v>2016</v>
      </c>
      <c r="G3910">
        <v>8</v>
      </c>
      <c r="H3910" t="s">
        <v>2020</v>
      </c>
      <c r="I3910" s="13">
        <v>43502</v>
      </c>
      <c r="J3910">
        <v>18</v>
      </c>
      <c r="K3910">
        <v>-69.87</v>
      </c>
    </row>
    <row r="3911" spans="2:11">
      <c r="B3911" t="s">
        <v>2027</v>
      </c>
      <c r="C3911" t="s">
        <v>3050</v>
      </c>
      <c r="D3911" t="s">
        <v>2029</v>
      </c>
      <c r="E3911">
        <v>5</v>
      </c>
      <c r="F3911" t="s">
        <v>2016</v>
      </c>
      <c r="G3911">
        <v>10.5</v>
      </c>
      <c r="H3911" t="s">
        <v>2017</v>
      </c>
      <c r="I3911" s="13">
        <v>43502</v>
      </c>
      <c r="J3911">
        <v>15</v>
      </c>
      <c r="K3911">
        <v>-53.82</v>
      </c>
    </row>
    <row r="3912" spans="2:11">
      <c r="B3912" t="s">
        <v>2033</v>
      </c>
      <c r="C3912" t="s">
        <v>2405</v>
      </c>
      <c r="D3912" t="s">
        <v>2184</v>
      </c>
      <c r="E3912">
        <v>1</v>
      </c>
      <c r="F3912" t="s">
        <v>2016</v>
      </c>
      <c r="G3912">
        <v>7</v>
      </c>
      <c r="H3912" t="s">
        <v>2036</v>
      </c>
      <c r="I3912" s="13">
        <v>43502</v>
      </c>
      <c r="J3912">
        <v>14</v>
      </c>
      <c r="K3912">
        <v>-45.22</v>
      </c>
    </row>
    <row r="3913" spans="2:11">
      <c r="B3913" t="s">
        <v>2037</v>
      </c>
      <c r="C3913" t="s">
        <v>2489</v>
      </c>
      <c r="D3913" t="s">
        <v>2076</v>
      </c>
      <c r="E3913">
        <v>3</v>
      </c>
      <c r="F3913" t="s">
        <v>2016</v>
      </c>
      <c r="G3913">
        <v>9</v>
      </c>
      <c r="H3913" t="s">
        <v>2020</v>
      </c>
      <c r="I3913" s="13">
        <v>43502</v>
      </c>
      <c r="J3913">
        <v>9</v>
      </c>
      <c r="K3913">
        <v>0</v>
      </c>
    </row>
    <row r="3914" spans="2:11">
      <c r="B3914" t="s">
        <v>2039</v>
      </c>
      <c r="C3914" t="s">
        <v>3051</v>
      </c>
      <c r="D3914" t="s">
        <v>2041</v>
      </c>
      <c r="E3914">
        <v>1</v>
      </c>
      <c r="F3914" t="s">
        <v>2016</v>
      </c>
      <c r="G3914" t="s">
        <v>2030</v>
      </c>
      <c r="H3914" t="s">
        <v>2017</v>
      </c>
      <c r="I3914" s="13">
        <v>43502</v>
      </c>
      <c r="J3914">
        <v>4</v>
      </c>
      <c r="K3914">
        <v>53.82</v>
      </c>
    </row>
    <row r="3915" spans="2:11">
      <c r="B3915" t="s">
        <v>2257</v>
      </c>
      <c r="C3915" t="s">
        <v>3380</v>
      </c>
      <c r="D3915" t="s">
        <v>2029</v>
      </c>
      <c r="E3915">
        <v>5</v>
      </c>
      <c r="F3915" t="s">
        <v>2016</v>
      </c>
      <c r="G3915">
        <v>12.25</v>
      </c>
      <c r="H3915" t="s">
        <v>2020</v>
      </c>
      <c r="I3915" s="13">
        <v>43502</v>
      </c>
      <c r="J3915">
        <v>11</v>
      </c>
      <c r="K3915">
        <v>-7.79</v>
      </c>
    </row>
    <row r="3916" spans="2:11">
      <c r="B3916" t="s">
        <v>2072</v>
      </c>
      <c r="C3916" t="s">
        <v>2486</v>
      </c>
      <c r="D3916" t="s">
        <v>2015</v>
      </c>
      <c r="E3916">
        <v>3</v>
      </c>
      <c r="F3916" t="s">
        <v>2085</v>
      </c>
      <c r="G3916" t="s">
        <v>2030</v>
      </c>
      <c r="H3916" t="s">
        <v>2017</v>
      </c>
      <c r="I3916" s="13">
        <v>43502</v>
      </c>
      <c r="J3916">
        <v>3</v>
      </c>
      <c r="K3916">
        <v>56.51</v>
      </c>
    </row>
    <row r="3917" spans="2:11">
      <c r="B3917" t="s">
        <v>2321</v>
      </c>
      <c r="C3917" t="s">
        <v>3574</v>
      </c>
      <c r="D3917" t="s">
        <v>2076</v>
      </c>
      <c r="E3917">
        <v>3</v>
      </c>
      <c r="F3917" t="s">
        <v>2016</v>
      </c>
      <c r="G3917">
        <v>7</v>
      </c>
      <c r="H3917" t="s">
        <v>2020</v>
      </c>
      <c r="I3917" s="13">
        <v>43502</v>
      </c>
      <c r="J3917" t="s">
        <v>2030</v>
      </c>
      <c r="K3917" t="s">
        <v>2030</v>
      </c>
    </row>
    <row r="3918" spans="2:11">
      <c r="B3918" t="s">
        <v>2670</v>
      </c>
      <c r="C3918" t="s">
        <v>3160</v>
      </c>
      <c r="D3918" t="s">
        <v>2076</v>
      </c>
      <c r="E3918">
        <v>3</v>
      </c>
      <c r="F3918" t="s">
        <v>2016</v>
      </c>
      <c r="G3918">
        <v>9</v>
      </c>
      <c r="H3918" t="s">
        <v>2020</v>
      </c>
      <c r="I3918" s="13">
        <v>43502</v>
      </c>
      <c r="J3918">
        <v>9</v>
      </c>
      <c r="K3918">
        <v>0</v>
      </c>
    </row>
    <row r="3919" spans="2:11">
      <c r="B3919" t="s">
        <v>2079</v>
      </c>
      <c r="C3919" t="s">
        <v>3054</v>
      </c>
      <c r="D3919" t="s">
        <v>2015</v>
      </c>
      <c r="E3919">
        <v>3</v>
      </c>
      <c r="F3919" t="s">
        <v>2016</v>
      </c>
      <c r="G3919">
        <v>10</v>
      </c>
      <c r="H3919" t="s">
        <v>2020</v>
      </c>
      <c r="I3919" s="13">
        <v>43502</v>
      </c>
      <c r="J3919" t="s">
        <v>2030</v>
      </c>
      <c r="K3919" t="s">
        <v>2030</v>
      </c>
    </row>
    <row r="3920" spans="2:11">
      <c r="B3920" t="s">
        <v>2049</v>
      </c>
      <c r="C3920" t="s">
        <v>2407</v>
      </c>
      <c r="D3920" t="s">
        <v>2015</v>
      </c>
      <c r="E3920">
        <v>3</v>
      </c>
      <c r="F3920" t="s">
        <v>2016</v>
      </c>
      <c r="G3920">
        <v>8</v>
      </c>
      <c r="H3920" t="s">
        <v>2020</v>
      </c>
      <c r="I3920" s="13">
        <v>43502</v>
      </c>
      <c r="J3920">
        <v>1</v>
      </c>
      <c r="K3920">
        <v>68.510000000000005</v>
      </c>
    </row>
    <row r="3921" spans="2:11">
      <c r="B3921" t="s">
        <v>2236</v>
      </c>
      <c r="C3921" t="s">
        <v>2408</v>
      </c>
      <c r="D3921" t="s">
        <v>2015</v>
      </c>
      <c r="E3921">
        <v>3</v>
      </c>
      <c r="F3921" t="s">
        <v>2016</v>
      </c>
      <c r="G3921" t="s">
        <v>2030</v>
      </c>
      <c r="H3921" t="s">
        <v>2017</v>
      </c>
      <c r="I3921" s="13">
        <v>43502</v>
      </c>
      <c r="J3921">
        <v>9</v>
      </c>
      <c r="K3921">
        <v>0</v>
      </c>
    </row>
    <row r="3922" spans="2:11">
      <c r="B3922" t="s">
        <v>2051</v>
      </c>
      <c r="C3922" t="s">
        <v>2459</v>
      </c>
      <c r="D3922" t="s">
        <v>2026</v>
      </c>
      <c r="E3922">
        <v>5</v>
      </c>
      <c r="F3922" t="s">
        <v>2016</v>
      </c>
      <c r="G3922">
        <v>14</v>
      </c>
      <c r="H3922" t="s">
        <v>2017</v>
      </c>
      <c r="I3922" s="13">
        <v>43502</v>
      </c>
      <c r="J3922">
        <v>10</v>
      </c>
      <c r="K3922">
        <v>-5.59</v>
      </c>
    </row>
    <row r="3923" spans="2:11">
      <c r="B3923" t="s">
        <v>2260</v>
      </c>
      <c r="C3923" t="s">
        <v>3057</v>
      </c>
      <c r="D3923" t="s">
        <v>2184</v>
      </c>
      <c r="E3923">
        <v>1</v>
      </c>
      <c r="F3923" t="s">
        <v>2016</v>
      </c>
      <c r="G3923">
        <v>7.5</v>
      </c>
      <c r="H3923" t="s">
        <v>2020</v>
      </c>
      <c r="I3923" s="13">
        <v>43502</v>
      </c>
      <c r="J3923">
        <v>4</v>
      </c>
      <c r="K3923">
        <v>53.82</v>
      </c>
    </row>
    <row r="3924" spans="2:11">
      <c r="B3924" t="s">
        <v>2120</v>
      </c>
      <c r="C3924" t="s">
        <v>3161</v>
      </c>
      <c r="D3924" t="s">
        <v>2044</v>
      </c>
      <c r="E3924">
        <v>3</v>
      </c>
      <c r="F3924" t="s">
        <v>2016</v>
      </c>
      <c r="G3924">
        <v>9</v>
      </c>
      <c r="H3924" t="s">
        <v>2017</v>
      </c>
      <c r="I3924" s="13">
        <v>43502</v>
      </c>
      <c r="J3924" t="s">
        <v>2030</v>
      </c>
      <c r="K3924" t="s">
        <v>2030</v>
      </c>
    </row>
    <row r="3925" spans="2:11">
      <c r="B3925" t="s">
        <v>2098</v>
      </c>
      <c r="C3925" t="s">
        <v>2099</v>
      </c>
      <c r="D3925" t="s">
        <v>2252</v>
      </c>
      <c r="E3925">
        <v>3</v>
      </c>
      <c r="F3925" t="s">
        <v>2016</v>
      </c>
      <c r="G3925">
        <v>9.5</v>
      </c>
      <c r="H3925" t="s">
        <v>2020</v>
      </c>
      <c r="I3925" s="13">
        <v>43502</v>
      </c>
      <c r="J3925">
        <v>9</v>
      </c>
      <c r="K3925">
        <v>0</v>
      </c>
    </row>
    <row r="3926" spans="2:11">
      <c r="B3926" t="s">
        <v>2461</v>
      </c>
      <c r="C3926" t="s">
        <v>2462</v>
      </c>
      <c r="D3926" t="s">
        <v>2044</v>
      </c>
      <c r="E3926">
        <v>3</v>
      </c>
      <c r="F3926" t="s">
        <v>2016</v>
      </c>
      <c r="G3926">
        <v>7.5</v>
      </c>
      <c r="H3926" t="s">
        <v>2020</v>
      </c>
      <c r="I3926" s="13">
        <v>43502</v>
      </c>
      <c r="J3926">
        <v>6</v>
      </c>
      <c r="K3926">
        <v>45.77</v>
      </c>
    </row>
    <row r="3927" spans="2:11">
      <c r="B3927" t="s">
        <v>2100</v>
      </c>
      <c r="C3927" t="s">
        <v>3159</v>
      </c>
      <c r="D3927" t="s">
        <v>2053</v>
      </c>
      <c r="E3927">
        <v>1</v>
      </c>
      <c r="F3927" t="s">
        <v>2016</v>
      </c>
      <c r="G3927">
        <v>5</v>
      </c>
      <c r="H3927" t="s">
        <v>2020</v>
      </c>
      <c r="I3927" s="13">
        <v>43502</v>
      </c>
      <c r="J3927" t="s">
        <v>2030</v>
      </c>
      <c r="K3927" t="s">
        <v>2030</v>
      </c>
    </row>
    <row r="3928" spans="2:11">
      <c r="B3928" t="s">
        <v>2118</v>
      </c>
      <c r="C3928" t="s">
        <v>3475</v>
      </c>
      <c r="D3928" t="s">
        <v>2076</v>
      </c>
      <c r="E3928">
        <v>3</v>
      </c>
      <c r="F3928" t="s">
        <v>2016</v>
      </c>
      <c r="G3928">
        <v>9.5</v>
      </c>
      <c r="H3928" t="s">
        <v>2017</v>
      </c>
      <c r="I3928" s="13">
        <v>43501</v>
      </c>
      <c r="J3928" t="s">
        <v>2030</v>
      </c>
      <c r="K3928" t="s">
        <v>2030</v>
      </c>
    </row>
    <row r="3929" spans="2:11">
      <c r="B3929" t="s">
        <v>2045</v>
      </c>
      <c r="C3929" t="s">
        <v>2495</v>
      </c>
      <c r="D3929" t="s">
        <v>2015</v>
      </c>
      <c r="E3929">
        <v>3</v>
      </c>
      <c r="F3929" t="s">
        <v>2016</v>
      </c>
      <c r="G3929" t="s">
        <v>2030</v>
      </c>
      <c r="H3929" t="s">
        <v>2017</v>
      </c>
      <c r="I3929" s="13">
        <v>43501</v>
      </c>
      <c r="J3929">
        <v>13</v>
      </c>
      <c r="K3929">
        <v>-28.46</v>
      </c>
    </row>
    <row r="3930" spans="2:11">
      <c r="B3930" t="s">
        <v>2094</v>
      </c>
      <c r="C3930" t="s">
        <v>2095</v>
      </c>
      <c r="D3930" t="s">
        <v>2076</v>
      </c>
      <c r="E3930">
        <v>3</v>
      </c>
      <c r="F3930" t="s">
        <v>2088</v>
      </c>
      <c r="G3930" t="s">
        <v>2030</v>
      </c>
      <c r="H3930" t="s">
        <v>2017</v>
      </c>
      <c r="I3930" s="13">
        <v>43501</v>
      </c>
      <c r="J3930" t="s">
        <v>2030</v>
      </c>
      <c r="K3930" t="s">
        <v>2030</v>
      </c>
    </row>
    <row r="3931" spans="2:11">
      <c r="B3931" t="s">
        <v>2054</v>
      </c>
      <c r="C3931" t="s">
        <v>3056</v>
      </c>
      <c r="D3931" t="s">
        <v>4096</v>
      </c>
      <c r="E3931">
        <v>2</v>
      </c>
      <c r="F3931" t="s">
        <v>2016</v>
      </c>
      <c r="G3931">
        <v>5</v>
      </c>
      <c r="H3931" t="s">
        <v>2020</v>
      </c>
      <c r="I3931" s="13">
        <v>43501</v>
      </c>
      <c r="J3931">
        <v>4</v>
      </c>
      <c r="K3931">
        <v>53.82</v>
      </c>
    </row>
    <row r="3932" spans="2:11">
      <c r="B3932" t="s">
        <v>2063</v>
      </c>
      <c r="C3932" t="s">
        <v>3162</v>
      </c>
      <c r="D3932" t="s">
        <v>2035</v>
      </c>
      <c r="E3932">
        <v>5</v>
      </c>
      <c r="F3932" t="s">
        <v>2016</v>
      </c>
      <c r="G3932">
        <v>12</v>
      </c>
      <c r="H3932" t="s">
        <v>2017</v>
      </c>
      <c r="I3932" s="13">
        <v>43501</v>
      </c>
      <c r="J3932">
        <v>15</v>
      </c>
      <c r="K3932">
        <v>-53.82</v>
      </c>
    </row>
    <row r="3933" spans="2:11">
      <c r="B3933" t="s">
        <v>2411</v>
      </c>
      <c r="C3933" t="s">
        <v>3577</v>
      </c>
      <c r="D3933" t="s">
        <v>2044</v>
      </c>
      <c r="E3933">
        <v>3</v>
      </c>
      <c r="F3933" t="s">
        <v>2085</v>
      </c>
      <c r="G3933" t="s">
        <v>2030</v>
      </c>
      <c r="H3933" t="s">
        <v>2017</v>
      </c>
      <c r="I3933" s="13">
        <v>43454</v>
      </c>
      <c r="J3933">
        <v>5</v>
      </c>
      <c r="K3933">
        <v>48.74</v>
      </c>
    </row>
    <row r="3934" spans="2:11">
      <c r="B3934" t="s">
        <v>2083</v>
      </c>
      <c r="C3934" t="s">
        <v>2084</v>
      </c>
      <c r="D3934" t="s">
        <v>2053</v>
      </c>
      <c r="E3934">
        <v>1</v>
      </c>
      <c r="F3934" t="s">
        <v>2016</v>
      </c>
      <c r="G3934" t="s">
        <v>2030</v>
      </c>
      <c r="H3934" t="s">
        <v>2017</v>
      </c>
      <c r="I3934" s="13">
        <v>43181</v>
      </c>
      <c r="J3934">
        <v>4</v>
      </c>
      <c r="K3934">
        <v>53.82</v>
      </c>
    </row>
    <row r="4001" spans="1:11">
      <c r="A4001" t="s">
        <v>1053</v>
      </c>
      <c r="B4001" t="str">
        <f ca="1">_xll.BDS(OFFSET(INDIRECT(ADDRESS(ROW(), COLUMN())),0,-1),"BEST_ANALYST_RECS_BULK","cols=10;rows=38")</f>
        <v>RBC Capital Markets</v>
      </c>
      <c r="C4001" t="s">
        <v>2787</v>
      </c>
      <c r="D4001" t="s">
        <v>2029</v>
      </c>
      <c r="E4001">
        <v>5</v>
      </c>
      <c r="F4001" t="s">
        <v>2016</v>
      </c>
      <c r="G4001">
        <v>86</v>
      </c>
      <c r="H4001" t="s">
        <v>2020</v>
      </c>
      <c r="I4001" s="13">
        <v>43511</v>
      </c>
      <c r="J4001">
        <v>1</v>
      </c>
      <c r="K4001">
        <v>70.78</v>
      </c>
    </row>
    <row r="4002" spans="1:11">
      <c r="B4002" t="s">
        <v>2139</v>
      </c>
      <c r="C4002" t="s">
        <v>2789</v>
      </c>
      <c r="D4002" t="s">
        <v>2035</v>
      </c>
      <c r="E4002">
        <v>5</v>
      </c>
      <c r="F4002" t="s">
        <v>2016</v>
      </c>
      <c r="G4002">
        <v>91</v>
      </c>
      <c r="H4002" t="s">
        <v>2017</v>
      </c>
      <c r="I4002" s="13">
        <v>43507</v>
      </c>
      <c r="J4002">
        <v>1</v>
      </c>
      <c r="K4002">
        <v>70.78</v>
      </c>
    </row>
    <row r="4003" spans="1:11">
      <c r="B4003" t="s">
        <v>2094</v>
      </c>
      <c r="C4003" t="s">
        <v>2095</v>
      </c>
      <c r="D4003" t="s">
        <v>2026</v>
      </c>
      <c r="E4003">
        <v>5</v>
      </c>
      <c r="F4003" t="s">
        <v>2016</v>
      </c>
      <c r="G4003">
        <v>81</v>
      </c>
      <c r="H4003" t="s">
        <v>2020</v>
      </c>
      <c r="I4003" s="13">
        <v>43507</v>
      </c>
      <c r="J4003" t="s">
        <v>2030</v>
      </c>
      <c r="K4003" t="s">
        <v>2030</v>
      </c>
    </row>
    <row r="4004" spans="1:11">
      <c r="B4004" t="s">
        <v>2151</v>
      </c>
      <c r="C4004" t="s">
        <v>3633</v>
      </c>
      <c r="D4004" t="s">
        <v>2026</v>
      </c>
      <c r="E4004">
        <v>5</v>
      </c>
      <c r="F4004" t="s">
        <v>2016</v>
      </c>
      <c r="G4004">
        <v>96</v>
      </c>
      <c r="H4004" t="s">
        <v>2017</v>
      </c>
      <c r="I4004" s="13">
        <v>43501</v>
      </c>
      <c r="J4004">
        <v>1</v>
      </c>
      <c r="K4004">
        <v>70.78</v>
      </c>
    </row>
    <row r="4005" spans="1:11">
      <c r="B4005" t="s">
        <v>2120</v>
      </c>
      <c r="C4005" t="s">
        <v>3794</v>
      </c>
      <c r="D4005" t="s">
        <v>2026</v>
      </c>
      <c r="E4005">
        <v>5</v>
      </c>
      <c r="F4005" t="s">
        <v>2016</v>
      </c>
      <c r="G4005">
        <v>110</v>
      </c>
      <c r="H4005" t="s">
        <v>2020</v>
      </c>
      <c r="I4005" s="13">
        <v>43501</v>
      </c>
      <c r="J4005">
        <v>1</v>
      </c>
      <c r="K4005">
        <v>70.78</v>
      </c>
    </row>
    <row r="4006" spans="1:11">
      <c r="B4006" t="s">
        <v>2118</v>
      </c>
      <c r="C4006" t="s">
        <v>4091</v>
      </c>
      <c r="D4006" t="s">
        <v>2026</v>
      </c>
      <c r="E4006">
        <v>5</v>
      </c>
      <c r="F4006" t="s">
        <v>2016</v>
      </c>
      <c r="G4006">
        <v>88</v>
      </c>
      <c r="H4006" t="s">
        <v>2017</v>
      </c>
      <c r="I4006" s="13">
        <v>43499</v>
      </c>
      <c r="J4006">
        <v>5</v>
      </c>
      <c r="K4006">
        <v>2.2599999999999998</v>
      </c>
    </row>
    <row r="4007" spans="1:11">
      <c r="B4007" t="s">
        <v>2257</v>
      </c>
      <c r="C4007" t="s">
        <v>2790</v>
      </c>
      <c r="D4007" t="s">
        <v>2044</v>
      </c>
      <c r="E4007">
        <v>3</v>
      </c>
      <c r="F4007" t="s">
        <v>2016</v>
      </c>
      <c r="G4007">
        <v>75</v>
      </c>
      <c r="H4007" t="s">
        <v>2020</v>
      </c>
      <c r="I4007" s="13">
        <v>43494</v>
      </c>
      <c r="J4007">
        <v>6</v>
      </c>
      <c r="K4007">
        <v>0</v>
      </c>
    </row>
    <row r="4008" spans="1:11">
      <c r="B4008" t="s">
        <v>2072</v>
      </c>
      <c r="C4008" t="s">
        <v>3640</v>
      </c>
      <c r="D4008" t="s">
        <v>2041</v>
      </c>
      <c r="E4008">
        <v>1</v>
      </c>
      <c r="F4008" t="s">
        <v>2088</v>
      </c>
      <c r="G4008" t="s">
        <v>2030</v>
      </c>
      <c r="H4008" t="s">
        <v>2017</v>
      </c>
      <c r="I4008" s="13">
        <v>43494</v>
      </c>
      <c r="J4008" t="s">
        <v>2030</v>
      </c>
      <c r="K4008" t="s">
        <v>2030</v>
      </c>
    </row>
    <row r="4009" spans="1:11">
      <c r="B4009" t="s">
        <v>2063</v>
      </c>
      <c r="C4009" t="s">
        <v>3632</v>
      </c>
      <c r="D4009" t="s">
        <v>2035</v>
      </c>
      <c r="E4009">
        <v>5</v>
      </c>
      <c r="F4009" t="s">
        <v>2016</v>
      </c>
      <c r="G4009">
        <v>96</v>
      </c>
      <c r="H4009" t="s">
        <v>2017</v>
      </c>
      <c r="I4009" s="13">
        <v>43493</v>
      </c>
      <c r="J4009" t="s">
        <v>2030</v>
      </c>
      <c r="K4009" t="s">
        <v>2030</v>
      </c>
    </row>
    <row r="4010" spans="1:11">
      <c r="B4010" t="s">
        <v>2049</v>
      </c>
      <c r="C4010" t="s">
        <v>3634</v>
      </c>
      <c r="D4010" t="s">
        <v>2015</v>
      </c>
      <c r="E4010">
        <v>3</v>
      </c>
      <c r="F4010" t="s">
        <v>2016</v>
      </c>
      <c r="G4010">
        <v>65</v>
      </c>
      <c r="H4010" t="s">
        <v>2017</v>
      </c>
      <c r="I4010" s="13">
        <v>43488</v>
      </c>
      <c r="J4010">
        <v>6</v>
      </c>
      <c r="K4010">
        <v>0</v>
      </c>
    </row>
    <row r="4011" spans="1:11">
      <c r="B4011" t="s">
        <v>106</v>
      </c>
      <c r="C4011" t="s">
        <v>3635</v>
      </c>
      <c r="D4011" t="s">
        <v>2723</v>
      </c>
      <c r="E4011">
        <v>3</v>
      </c>
      <c r="F4011" t="s">
        <v>2016</v>
      </c>
      <c r="G4011">
        <v>75</v>
      </c>
      <c r="H4011" t="s">
        <v>2020</v>
      </c>
      <c r="I4011" s="13">
        <v>43482</v>
      </c>
      <c r="J4011">
        <v>6</v>
      </c>
      <c r="K4011">
        <v>0</v>
      </c>
    </row>
    <row r="4012" spans="1:11">
      <c r="B4012" t="s">
        <v>2069</v>
      </c>
      <c r="C4012" t="s">
        <v>3639</v>
      </c>
      <c r="D4012" t="s">
        <v>2035</v>
      </c>
      <c r="E4012">
        <v>5</v>
      </c>
      <c r="F4012" t="s">
        <v>2016</v>
      </c>
      <c r="G4012">
        <v>115</v>
      </c>
      <c r="H4012" t="s">
        <v>2017</v>
      </c>
      <c r="I4012" s="13">
        <v>43481</v>
      </c>
      <c r="J4012">
        <v>1</v>
      </c>
      <c r="K4012">
        <v>70.78</v>
      </c>
    </row>
    <row r="4013" spans="1:11">
      <c r="B4013" t="s">
        <v>2077</v>
      </c>
      <c r="C4013" t="s">
        <v>4429</v>
      </c>
      <c r="D4013" t="s">
        <v>2029</v>
      </c>
      <c r="E4013">
        <v>5</v>
      </c>
      <c r="F4013" t="s">
        <v>2016</v>
      </c>
      <c r="G4013">
        <v>101</v>
      </c>
      <c r="H4013" t="s">
        <v>2020</v>
      </c>
      <c r="I4013" s="13">
        <v>43481</v>
      </c>
      <c r="J4013">
        <v>1</v>
      </c>
      <c r="K4013">
        <v>70.78</v>
      </c>
    </row>
    <row r="4014" spans="1:11">
      <c r="B4014" t="s">
        <v>2411</v>
      </c>
      <c r="C4014" t="s">
        <v>2639</v>
      </c>
      <c r="D4014" t="s">
        <v>2053</v>
      </c>
      <c r="E4014">
        <v>1</v>
      </c>
      <c r="F4014" t="s">
        <v>2016</v>
      </c>
      <c r="G4014">
        <v>30</v>
      </c>
      <c r="H4014" t="s">
        <v>2020</v>
      </c>
      <c r="I4014" s="13">
        <v>43481</v>
      </c>
      <c r="J4014">
        <v>9</v>
      </c>
      <c r="K4014">
        <v>-70.78</v>
      </c>
    </row>
    <row r="4015" spans="1:11">
      <c r="B4015" t="s">
        <v>2267</v>
      </c>
      <c r="C4015" t="s">
        <v>2812</v>
      </c>
      <c r="D4015" t="s">
        <v>2029</v>
      </c>
      <c r="E4015">
        <v>5</v>
      </c>
      <c r="F4015" t="s">
        <v>2016</v>
      </c>
      <c r="G4015">
        <v>68</v>
      </c>
      <c r="H4015" t="s">
        <v>2017</v>
      </c>
      <c r="I4015" s="13">
        <v>43481</v>
      </c>
      <c r="J4015" t="s">
        <v>2030</v>
      </c>
      <c r="K4015" t="s">
        <v>2030</v>
      </c>
    </row>
    <row r="4016" spans="1:11">
      <c r="B4016" t="s">
        <v>2174</v>
      </c>
      <c r="C4016" t="s">
        <v>2242</v>
      </c>
      <c r="D4016" t="s">
        <v>2015</v>
      </c>
      <c r="E4016">
        <v>3</v>
      </c>
      <c r="F4016" t="s">
        <v>2016</v>
      </c>
      <c r="G4016">
        <v>96</v>
      </c>
      <c r="H4016" t="s">
        <v>2017</v>
      </c>
      <c r="I4016" s="13">
        <v>43478</v>
      </c>
      <c r="J4016" t="s">
        <v>2030</v>
      </c>
      <c r="K4016" t="s">
        <v>2030</v>
      </c>
    </row>
    <row r="4017" spans="2:11">
      <c r="B4017" t="s">
        <v>2079</v>
      </c>
      <c r="C4017" t="s">
        <v>3792</v>
      </c>
      <c r="D4017" t="s">
        <v>2015</v>
      </c>
      <c r="E4017">
        <v>3</v>
      </c>
      <c r="F4017" t="s">
        <v>2016</v>
      </c>
      <c r="G4017">
        <v>80</v>
      </c>
      <c r="H4017" t="s">
        <v>2017</v>
      </c>
      <c r="I4017" s="13">
        <v>43476</v>
      </c>
      <c r="J4017">
        <v>6</v>
      </c>
      <c r="K4017">
        <v>0</v>
      </c>
    </row>
    <row r="4018" spans="2:11">
      <c r="B4018" t="s">
        <v>2461</v>
      </c>
      <c r="C4018" t="s">
        <v>2799</v>
      </c>
      <c r="D4018" t="s">
        <v>2044</v>
      </c>
      <c r="E4018">
        <v>3</v>
      </c>
      <c r="F4018" t="s">
        <v>2016</v>
      </c>
      <c r="G4018">
        <v>71</v>
      </c>
      <c r="H4018" t="s">
        <v>2017</v>
      </c>
      <c r="I4018" s="13">
        <v>43475</v>
      </c>
      <c r="J4018" t="s">
        <v>2030</v>
      </c>
      <c r="K4018" t="s">
        <v>2030</v>
      </c>
    </row>
    <row r="4019" spans="2:11">
      <c r="B4019" t="s">
        <v>2234</v>
      </c>
      <c r="C4019" t="s">
        <v>2235</v>
      </c>
      <c r="D4019" t="s">
        <v>2026</v>
      </c>
      <c r="E4019">
        <v>5</v>
      </c>
      <c r="F4019" t="s">
        <v>2016</v>
      </c>
      <c r="G4019">
        <v>100</v>
      </c>
      <c r="H4019" t="s">
        <v>2020</v>
      </c>
      <c r="I4019" s="13">
        <v>43472</v>
      </c>
      <c r="J4019">
        <v>3</v>
      </c>
      <c r="K4019">
        <v>47.77</v>
      </c>
    </row>
    <row r="4020" spans="2:11">
      <c r="B4020" t="s">
        <v>2277</v>
      </c>
      <c r="C4020" t="s">
        <v>3187</v>
      </c>
      <c r="D4020" t="s">
        <v>2015</v>
      </c>
      <c r="E4020">
        <v>3</v>
      </c>
      <c r="F4020" t="s">
        <v>2016</v>
      </c>
      <c r="G4020">
        <v>68</v>
      </c>
      <c r="H4020" t="s">
        <v>2017</v>
      </c>
      <c r="I4020" s="13">
        <v>43471</v>
      </c>
      <c r="J4020">
        <v>6</v>
      </c>
      <c r="K4020">
        <v>0</v>
      </c>
    </row>
    <row r="4021" spans="2:11">
      <c r="B4021" t="s">
        <v>2031</v>
      </c>
      <c r="C4021" t="s">
        <v>3642</v>
      </c>
      <c r="D4021" t="s">
        <v>2076</v>
      </c>
      <c r="E4021">
        <v>3</v>
      </c>
      <c r="F4021" t="s">
        <v>2016</v>
      </c>
      <c r="G4021">
        <v>61</v>
      </c>
      <c r="H4021" t="s">
        <v>2020</v>
      </c>
      <c r="I4021" s="13">
        <v>43469</v>
      </c>
      <c r="J4021">
        <v>6</v>
      </c>
      <c r="K4021">
        <v>0</v>
      </c>
    </row>
    <row r="4022" spans="2:11">
      <c r="B4022" t="s">
        <v>2134</v>
      </c>
      <c r="C4022" t="s">
        <v>3643</v>
      </c>
      <c r="D4022" t="s">
        <v>2162</v>
      </c>
      <c r="E4022">
        <v>3</v>
      </c>
      <c r="F4022" t="s">
        <v>2016</v>
      </c>
      <c r="G4022">
        <v>65</v>
      </c>
      <c r="H4022" t="s">
        <v>2020</v>
      </c>
      <c r="I4022" s="13">
        <v>43469</v>
      </c>
      <c r="J4022">
        <v>4</v>
      </c>
      <c r="K4022">
        <v>41.23</v>
      </c>
    </row>
    <row r="4023" spans="2:11">
      <c r="B4023" t="s">
        <v>2047</v>
      </c>
      <c r="C4023" t="s">
        <v>3644</v>
      </c>
      <c r="D4023" t="s">
        <v>2026</v>
      </c>
      <c r="E4023">
        <v>5</v>
      </c>
      <c r="F4023" t="s">
        <v>2016</v>
      </c>
      <c r="G4023">
        <v>75</v>
      </c>
      <c r="H4023" t="s">
        <v>2017</v>
      </c>
      <c r="I4023" s="13">
        <v>43469</v>
      </c>
      <c r="J4023">
        <v>1</v>
      </c>
      <c r="K4023">
        <v>70.78</v>
      </c>
    </row>
    <row r="4024" spans="2:11">
      <c r="B4024" t="s">
        <v>2051</v>
      </c>
      <c r="C4024" t="s">
        <v>3645</v>
      </c>
      <c r="D4024" t="s">
        <v>2053</v>
      </c>
      <c r="E4024">
        <v>1</v>
      </c>
      <c r="F4024" t="s">
        <v>2016</v>
      </c>
      <c r="G4024">
        <v>44</v>
      </c>
      <c r="H4024" t="s">
        <v>2017</v>
      </c>
      <c r="I4024" s="13">
        <v>43469</v>
      </c>
      <c r="J4024" t="s">
        <v>2030</v>
      </c>
      <c r="K4024" t="s">
        <v>2030</v>
      </c>
    </row>
    <row r="4025" spans="2:11">
      <c r="B4025" t="s">
        <v>2232</v>
      </c>
      <c r="C4025" t="s">
        <v>2233</v>
      </c>
      <c r="D4025" t="s">
        <v>2015</v>
      </c>
      <c r="E4025">
        <v>3</v>
      </c>
      <c r="F4025" t="s">
        <v>2016</v>
      </c>
      <c r="G4025" t="s">
        <v>2030</v>
      </c>
      <c r="H4025" t="s">
        <v>2017</v>
      </c>
      <c r="I4025" s="13">
        <v>43455</v>
      </c>
      <c r="J4025">
        <v>6</v>
      </c>
      <c r="K4025">
        <v>0</v>
      </c>
    </row>
    <row r="4026" spans="2:11">
      <c r="B4026" t="s">
        <v>2198</v>
      </c>
      <c r="C4026" t="s">
        <v>3636</v>
      </c>
      <c r="D4026" t="s">
        <v>2044</v>
      </c>
      <c r="E4026">
        <v>3</v>
      </c>
      <c r="F4026" t="s">
        <v>2016</v>
      </c>
      <c r="G4026">
        <v>58</v>
      </c>
      <c r="H4026" t="s">
        <v>2020</v>
      </c>
      <c r="I4026" s="13">
        <v>43455</v>
      </c>
      <c r="J4026">
        <v>6</v>
      </c>
      <c r="K4026">
        <v>0</v>
      </c>
    </row>
    <row r="4027" spans="2:11">
      <c r="B4027" t="s">
        <v>2037</v>
      </c>
      <c r="C4027" t="s">
        <v>2225</v>
      </c>
      <c r="D4027" t="s">
        <v>2076</v>
      </c>
      <c r="E4027">
        <v>3</v>
      </c>
      <c r="F4027" t="s">
        <v>2016</v>
      </c>
      <c r="G4027">
        <v>64</v>
      </c>
      <c r="H4027" t="s">
        <v>2020</v>
      </c>
      <c r="I4027" s="13">
        <v>43453</v>
      </c>
      <c r="J4027" t="s">
        <v>2030</v>
      </c>
      <c r="K4027" t="s">
        <v>2030</v>
      </c>
    </row>
    <row r="4028" spans="2:11">
      <c r="B4028" t="s">
        <v>2129</v>
      </c>
      <c r="C4028" t="s">
        <v>3793</v>
      </c>
      <c r="D4028" t="s">
        <v>2053</v>
      </c>
      <c r="E4028">
        <v>1</v>
      </c>
      <c r="F4028" t="s">
        <v>2016</v>
      </c>
      <c r="G4028">
        <v>55</v>
      </c>
      <c r="H4028" t="s">
        <v>2017</v>
      </c>
      <c r="I4028" s="13">
        <v>43453</v>
      </c>
      <c r="J4028">
        <v>8</v>
      </c>
      <c r="K4028">
        <v>-46.39</v>
      </c>
    </row>
    <row r="4029" spans="2:11">
      <c r="B4029" t="s">
        <v>2096</v>
      </c>
      <c r="C4029" t="s">
        <v>2097</v>
      </c>
      <c r="D4029" t="s">
        <v>2026</v>
      </c>
      <c r="E4029">
        <v>5</v>
      </c>
      <c r="F4029" t="s">
        <v>2016</v>
      </c>
      <c r="G4029" t="s">
        <v>2030</v>
      </c>
      <c r="H4029" t="s">
        <v>2017</v>
      </c>
      <c r="I4029" s="13">
        <v>43452</v>
      </c>
      <c r="J4029">
        <v>1</v>
      </c>
      <c r="K4029">
        <v>70.78</v>
      </c>
    </row>
    <row r="4030" spans="2:11">
      <c r="B4030" t="s">
        <v>2091</v>
      </c>
      <c r="C4030" t="s">
        <v>3297</v>
      </c>
      <c r="D4030" t="s">
        <v>2093</v>
      </c>
      <c r="E4030" t="s">
        <v>2030</v>
      </c>
      <c r="F4030" t="s">
        <v>2016</v>
      </c>
      <c r="G4030" t="s">
        <v>2030</v>
      </c>
      <c r="H4030" t="s">
        <v>2017</v>
      </c>
      <c r="I4030" s="13">
        <v>43446</v>
      </c>
      <c r="J4030" t="s">
        <v>2030</v>
      </c>
      <c r="K4030" t="s">
        <v>2030</v>
      </c>
    </row>
    <row r="4031" spans="2:11">
      <c r="B4031" t="s">
        <v>2021</v>
      </c>
      <c r="C4031" t="s">
        <v>2815</v>
      </c>
      <c r="D4031" t="s">
        <v>2166</v>
      </c>
      <c r="E4031">
        <v>5</v>
      </c>
      <c r="F4031" t="s">
        <v>2016</v>
      </c>
      <c r="G4031">
        <v>94</v>
      </c>
      <c r="H4031" t="s">
        <v>2020</v>
      </c>
      <c r="I4031" s="13">
        <v>43445</v>
      </c>
      <c r="J4031">
        <v>1</v>
      </c>
      <c r="K4031">
        <v>70.78</v>
      </c>
    </row>
    <row r="4032" spans="2:11">
      <c r="B4032" t="s">
        <v>2102</v>
      </c>
      <c r="C4032" t="s">
        <v>2484</v>
      </c>
      <c r="D4032" t="s">
        <v>2104</v>
      </c>
      <c r="E4032" t="s">
        <v>2030</v>
      </c>
      <c r="F4032" t="s">
        <v>2016</v>
      </c>
      <c r="G4032" t="s">
        <v>2030</v>
      </c>
      <c r="H4032" t="s">
        <v>2017</v>
      </c>
      <c r="I4032" s="13">
        <v>43423</v>
      </c>
      <c r="J4032" t="s">
        <v>2030</v>
      </c>
      <c r="K4032" t="s">
        <v>2030</v>
      </c>
    </row>
    <row r="4033" spans="2:11">
      <c r="B4033" t="s">
        <v>2033</v>
      </c>
      <c r="C4033" t="s">
        <v>2796</v>
      </c>
      <c r="D4033" t="s">
        <v>2035</v>
      </c>
      <c r="E4033">
        <v>5</v>
      </c>
      <c r="F4033" t="s">
        <v>2016</v>
      </c>
      <c r="G4033">
        <v>86</v>
      </c>
      <c r="H4033" t="s">
        <v>2020</v>
      </c>
      <c r="I4033" s="13">
        <v>43412</v>
      </c>
      <c r="J4033">
        <v>1</v>
      </c>
      <c r="K4033">
        <v>70.78</v>
      </c>
    </row>
    <row r="4034" spans="2:11">
      <c r="B4034" t="s">
        <v>2039</v>
      </c>
      <c r="C4034" t="s">
        <v>2804</v>
      </c>
      <c r="D4034" t="s">
        <v>2026</v>
      </c>
      <c r="E4034">
        <v>5</v>
      </c>
      <c r="F4034" t="s">
        <v>2016</v>
      </c>
      <c r="G4034">
        <v>95</v>
      </c>
      <c r="H4034" t="s">
        <v>2020</v>
      </c>
      <c r="I4034" s="13">
        <v>43412</v>
      </c>
      <c r="J4034">
        <v>1</v>
      </c>
      <c r="K4034">
        <v>70.78</v>
      </c>
    </row>
    <row r="4035" spans="2:11">
      <c r="B4035" t="s">
        <v>2054</v>
      </c>
      <c r="C4035" t="s">
        <v>2811</v>
      </c>
      <c r="D4035" t="s">
        <v>2044</v>
      </c>
      <c r="E4035">
        <v>3</v>
      </c>
      <c r="F4035" t="s">
        <v>2088</v>
      </c>
      <c r="G4035">
        <v>77</v>
      </c>
      <c r="H4035" t="s">
        <v>2020</v>
      </c>
      <c r="I4035" s="13">
        <v>43412</v>
      </c>
      <c r="J4035">
        <v>2</v>
      </c>
      <c r="K4035">
        <v>69.86</v>
      </c>
    </row>
    <row r="4036" spans="2:11">
      <c r="B4036" t="s">
        <v>2045</v>
      </c>
      <c r="C4036" t="s">
        <v>2809</v>
      </c>
      <c r="D4036" t="s">
        <v>2015</v>
      </c>
      <c r="E4036">
        <v>3</v>
      </c>
      <c r="F4036" t="s">
        <v>2016</v>
      </c>
      <c r="G4036" t="s">
        <v>2030</v>
      </c>
      <c r="H4036" t="s">
        <v>2017</v>
      </c>
      <c r="I4036" s="13">
        <v>43411</v>
      </c>
      <c r="J4036" t="s">
        <v>2030</v>
      </c>
      <c r="K4036" t="s">
        <v>2030</v>
      </c>
    </row>
    <row r="4037" spans="2:11">
      <c r="B4037" t="s">
        <v>2083</v>
      </c>
      <c r="C4037" t="s">
        <v>2084</v>
      </c>
      <c r="D4037" t="s">
        <v>2053</v>
      </c>
      <c r="E4037">
        <v>1</v>
      </c>
      <c r="F4037" t="s">
        <v>2016</v>
      </c>
      <c r="G4037" t="s">
        <v>2030</v>
      </c>
      <c r="H4037" t="s">
        <v>2017</v>
      </c>
      <c r="I4037" s="13">
        <v>43181</v>
      </c>
      <c r="J4037">
        <v>9</v>
      </c>
      <c r="K4037">
        <v>-70.78</v>
      </c>
    </row>
    <row r="4038" spans="2:11">
      <c r="B4038" t="s">
        <v>2240</v>
      </c>
      <c r="C4038" t="s">
        <v>3108</v>
      </c>
      <c r="D4038" t="s">
        <v>2179</v>
      </c>
      <c r="E4038" t="s">
        <v>2030</v>
      </c>
      <c r="F4038" t="s">
        <v>2016</v>
      </c>
      <c r="G4038" t="s">
        <v>2030</v>
      </c>
      <c r="H4038" t="s">
        <v>2017</v>
      </c>
      <c r="I4038" s="13">
        <v>43024</v>
      </c>
      <c r="J4038" t="s">
        <v>2030</v>
      </c>
      <c r="K4038" t="s">
        <v>2030</v>
      </c>
    </row>
    <row r="4101" spans="1:11">
      <c r="A4101" t="s">
        <v>1054</v>
      </c>
      <c r="B4101" t="str">
        <f ca="1">_xll.BDS(OFFSET(INDIRECT(ADDRESS(ROW(), COLUMN())),0,-1),"BEST_ANALYST_RECS_BULK","cols=10;rows=22")</f>
        <v>CIBC Capital Markets</v>
      </c>
      <c r="C4101" t="s">
        <v>3336</v>
      </c>
      <c r="D4101" t="s">
        <v>2029</v>
      </c>
      <c r="E4101">
        <v>5</v>
      </c>
      <c r="F4101" t="s">
        <v>2016</v>
      </c>
      <c r="G4101">
        <v>15</v>
      </c>
      <c r="H4101" t="s">
        <v>2133</v>
      </c>
      <c r="I4101" s="13">
        <v>43511</v>
      </c>
      <c r="J4101">
        <v>6</v>
      </c>
      <c r="K4101">
        <v>-16.940000000000001</v>
      </c>
    </row>
    <row r="4102" spans="1:11">
      <c r="B4102" t="s">
        <v>106</v>
      </c>
      <c r="C4102" t="s">
        <v>3340</v>
      </c>
      <c r="D4102" t="s">
        <v>2440</v>
      </c>
      <c r="E4102">
        <v>5</v>
      </c>
      <c r="F4102" t="s">
        <v>2085</v>
      </c>
      <c r="G4102">
        <v>14</v>
      </c>
      <c r="H4102" t="s">
        <v>2020</v>
      </c>
      <c r="I4102" s="13">
        <v>43508</v>
      </c>
      <c r="J4102">
        <v>3</v>
      </c>
      <c r="K4102">
        <v>6.88</v>
      </c>
    </row>
    <row r="4103" spans="1:11">
      <c r="B4103" t="s">
        <v>2037</v>
      </c>
      <c r="C4103" t="s">
        <v>3434</v>
      </c>
      <c r="D4103" t="s">
        <v>2026</v>
      </c>
      <c r="E4103">
        <v>5</v>
      </c>
      <c r="F4103" t="s">
        <v>2016</v>
      </c>
      <c r="G4103">
        <v>18</v>
      </c>
      <c r="H4103" t="s">
        <v>2017</v>
      </c>
      <c r="I4103" s="13">
        <v>43508</v>
      </c>
      <c r="J4103">
        <v>10</v>
      </c>
      <c r="K4103">
        <v>-34.869999999999997</v>
      </c>
    </row>
    <row r="4104" spans="1:11">
      <c r="B4104" t="s">
        <v>2174</v>
      </c>
      <c r="C4104" t="s">
        <v>3432</v>
      </c>
      <c r="D4104" t="s">
        <v>2015</v>
      </c>
      <c r="E4104">
        <v>3</v>
      </c>
      <c r="F4104" t="s">
        <v>2016</v>
      </c>
      <c r="G4104">
        <v>12</v>
      </c>
      <c r="H4104" t="s">
        <v>2017</v>
      </c>
      <c r="I4104" s="13">
        <v>43507</v>
      </c>
      <c r="J4104">
        <v>4</v>
      </c>
      <c r="K4104">
        <v>0</v>
      </c>
    </row>
    <row r="4105" spans="1:11">
      <c r="B4105" t="s">
        <v>2042</v>
      </c>
      <c r="C4105" t="s">
        <v>3433</v>
      </c>
      <c r="D4105" t="s">
        <v>2044</v>
      </c>
      <c r="E4105">
        <v>3</v>
      </c>
      <c r="F4105" t="s">
        <v>2016</v>
      </c>
      <c r="G4105">
        <v>13</v>
      </c>
      <c r="H4105" t="s">
        <v>2020</v>
      </c>
      <c r="I4105" s="13">
        <v>43507</v>
      </c>
      <c r="J4105">
        <v>4</v>
      </c>
      <c r="K4105">
        <v>0</v>
      </c>
    </row>
    <row r="4106" spans="1:11">
      <c r="B4106" t="s">
        <v>2094</v>
      </c>
      <c r="C4106" t="s">
        <v>2095</v>
      </c>
      <c r="D4106" t="s">
        <v>2053</v>
      </c>
      <c r="E4106">
        <v>1</v>
      </c>
      <c r="F4106" t="s">
        <v>2016</v>
      </c>
      <c r="G4106" t="s">
        <v>2030</v>
      </c>
      <c r="H4106" t="s">
        <v>2017</v>
      </c>
      <c r="I4106" s="13">
        <v>43507</v>
      </c>
      <c r="J4106" t="s">
        <v>2030</v>
      </c>
      <c r="K4106" t="s">
        <v>2030</v>
      </c>
    </row>
    <row r="4107" spans="1:11">
      <c r="B4107" t="s">
        <v>3352</v>
      </c>
      <c r="C4107" t="s">
        <v>3353</v>
      </c>
      <c r="D4107" t="s">
        <v>2044</v>
      </c>
      <c r="E4107">
        <v>3</v>
      </c>
      <c r="F4107" t="s">
        <v>2016</v>
      </c>
      <c r="G4107">
        <v>10</v>
      </c>
      <c r="H4107" t="s">
        <v>2020</v>
      </c>
      <c r="I4107" s="13">
        <v>43507</v>
      </c>
      <c r="J4107">
        <v>9</v>
      </c>
      <c r="K4107">
        <v>-31.41</v>
      </c>
    </row>
    <row r="4108" spans="1:11">
      <c r="B4108" t="s">
        <v>2157</v>
      </c>
      <c r="C4108" t="s">
        <v>2158</v>
      </c>
      <c r="D4108" t="s">
        <v>2026</v>
      </c>
      <c r="E4108">
        <v>5</v>
      </c>
      <c r="F4108" t="s">
        <v>2016</v>
      </c>
      <c r="G4108">
        <v>16</v>
      </c>
      <c r="H4108" t="s">
        <v>2017</v>
      </c>
      <c r="I4108" s="13">
        <v>43500</v>
      </c>
      <c r="J4108">
        <v>10</v>
      </c>
      <c r="K4108">
        <v>-34.869999999999997</v>
      </c>
    </row>
    <row r="4109" spans="1:11">
      <c r="B4109" t="s">
        <v>2595</v>
      </c>
      <c r="C4109" t="s">
        <v>3344</v>
      </c>
      <c r="D4109" t="s">
        <v>2252</v>
      </c>
      <c r="E4109">
        <v>3</v>
      </c>
      <c r="F4109" t="s">
        <v>2016</v>
      </c>
      <c r="G4109">
        <v>13.5</v>
      </c>
      <c r="H4109" t="s">
        <v>2020</v>
      </c>
      <c r="I4109" s="13">
        <v>43495</v>
      </c>
      <c r="J4109">
        <v>4</v>
      </c>
      <c r="K4109">
        <v>0</v>
      </c>
    </row>
    <row r="4110" spans="1:11">
      <c r="B4110" t="s">
        <v>3329</v>
      </c>
      <c r="C4110" t="s">
        <v>3355</v>
      </c>
      <c r="D4110" t="s">
        <v>2076</v>
      </c>
      <c r="E4110">
        <v>3</v>
      </c>
      <c r="F4110" t="s">
        <v>2016</v>
      </c>
      <c r="G4110">
        <v>13</v>
      </c>
      <c r="H4110" t="s">
        <v>2017</v>
      </c>
      <c r="I4110" s="13">
        <v>43495</v>
      </c>
      <c r="J4110">
        <v>4</v>
      </c>
      <c r="K4110">
        <v>0</v>
      </c>
    </row>
    <row r="4111" spans="1:11">
      <c r="B4111" t="s">
        <v>2063</v>
      </c>
      <c r="C4111" t="s">
        <v>3351</v>
      </c>
      <c r="D4111" t="s">
        <v>2184</v>
      </c>
      <c r="E4111">
        <v>1</v>
      </c>
      <c r="F4111" t="s">
        <v>2016</v>
      </c>
      <c r="G4111">
        <v>11</v>
      </c>
      <c r="H4111" t="s">
        <v>2017</v>
      </c>
      <c r="I4111" s="13">
        <v>43495</v>
      </c>
      <c r="J4111" t="s">
        <v>2030</v>
      </c>
      <c r="K4111" t="s">
        <v>2030</v>
      </c>
    </row>
    <row r="4112" spans="1:11">
      <c r="B4112" t="s">
        <v>2136</v>
      </c>
      <c r="C4112" t="s">
        <v>3354</v>
      </c>
      <c r="D4112" t="s">
        <v>2026</v>
      </c>
      <c r="E4112">
        <v>5</v>
      </c>
      <c r="F4112" t="s">
        <v>2016</v>
      </c>
      <c r="G4112">
        <v>14</v>
      </c>
      <c r="H4112" t="s">
        <v>2020</v>
      </c>
      <c r="I4112" s="13">
        <v>43493</v>
      </c>
      <c r="J4112">
        <v>7</v>
      </c>
      <c r="K4112">
        <v>-28.43</v>
      </c>
    </row>
    <row r="4113" spans="2:11">
      <c r="B4113" t="s">
        <v>2024</v>
      </c>
      <c r="C4113" t="s">
        <v>3004</v>
      </c>
      <c r="D4113" t="s">
        <v>2076</v>
      </c>
      <c r="E4113">
        <v>3</v>
      </c>
      <c r="F4113" t="s">
        <v>2016</v>
      </c>
      <c r="G4113" t="s">
        <v>2030</v>
      </c>
      <c r="H4113" t="s">
        <v>2017</v>
      </c>
      <c r="I4113" s="13">
        <v>43490</v>
      </c>
      <c r="J4113">
        <v>4</v>
      </c>
      <c r="K4113">
        <v>0</v>
      </c>
    </row>
    <row r="4114" spans="2:11">
      <c r="B4114" t="s">
        <v>2033</v>
      </c>
      <c r="C4114" t="s">
        <v>3342</v>
      </c>
      <c r="D4114" t="s">
        <v>2044</v>
      </c>
      <c r="E4114">
        <v>3</v>
      </c>
      <c r="F4114" t="s">
        <v>2016</v>
      </c>
      <c r="G4114">
        <v>13</v>
      </c>
      <c r="H4114" t="s">
        <v>2036</v>
      </c>
      <c r="I4114" s="13">
        <v>43490</v>
      </c>
      <c r="J4114">
        <v>4</v>
      </c>
      <c r="K4114">
        <v>0</v>
      </c>
    </row>
    <row r="4115" spans="2:11">
      <c r="B4115" t="s">
        <v>2072</v>
      </c>
      <c r="C4115" t="s">
        <v>3343</v>
      </c>
      <c r="D4115" t="s">
        <v>2015</v>
      </c>
      <c r="E4115">
        <v>3</v>
      </c>
      <c r="F4115" t="s">
        <v>2016</v>
      </c>
      <c r="G4115">
        <v>14</v>
      </c>
      <c r="H4115" t="s">
        <v>2020</v>
      </c>
      <c r="I4115" s="13">
        <v>43490</v>
      </c>
      <c r="J4115">
        <v>4</v>
      </c>
      <c r="K4115">
        <v>0</v>
      </c>
    </row>
    <row r="4116" spans="2:11">
      <c r="B4116" t="s">
        <v>2021</v>
      </c>
      <c r="C4116" t="s">
        <v>2215</v>
      </c>
      <c r="D4116" t="s">
        <v>2166</v>
      </c>
      <c r="E4116">
        <v>5</v>
      </c>
      <c r="F4116" t="s">
        <v>2016</v>
      </c>
      <c r="G4116">
        <v>15</v>
      </c>
      <c r="H4116" t="s">
        <v>2020</v>
      </c>
      <c r="I4116" s="13">
        <v>43489</v>
      </c>
      <c r="J4116">
        <v>8</v>
      </c>
      <c r="K4116">
        <v>-31.01</v>
      </c>
    </row>
    <row r="4117" spans="2:11">
      <c r="B4117" t="s">
        <v>2067</v>
      </c>
      <c r="C4117" t="s">
        <v>3341</v>
      </c>
      <c r="D4117" t="s">
        <v>2041</v>
      </c>
      <c r="E4117">
        <v>1</v>
      </c>
      <c r="F4117" t="s">
        <v>2016</v>
      </c>
      <c r="G4117">
        <v>13</v>
      </c>
      <c r="H4117" t="s">
        <v>2020</v>
      </c>
      <c r="I4117" s="13">
        <v>43489</v>
      </c>
      <c r="J4117">
        <v>5</v>
      </c>
      <c r="K4117">
        <v>-11.41</v>
      </c>
    </row>
    <row r="4118" spans="2:11">
      <c r="B4118" t="s">
        <v>2027</v>
      </c>
      <c r="C4118" t="s">
        <v>2212</v>
      </c>
      <c r="D4118" t="s">
        <v>2044</v>
      </c>
      <c r="E4118">
        <v>3</v>
      </c>
      <c r="F4118" t="s">
        <v>2016</v>
      </c>
      <c r="G4118">
        <v>12</v>
      </c>
      <c r="H4118" t="s">
        <v>2017</v>
      </c>
      <c r="I4118" s="13">
        <v>43489</v>
      </c>
      <c r="J4118" t="s">
        <v>2030</v>
      </c>
      <c r="K4118" t="s">
        <v>2030</v>
      </c>
    </row>
    <row r="4119" spans="2:11">
      <c r="B4119" t="s">
        <v>3032</v>
      </c>
      <c r="C4119" t="s">
        <v>3346</v>
      </c>
      <c r="D4119" t="s">
        <v>2044</v>
      </c>
      <c r="E4119">
        <v>3</v>
      </c>
      <c r="F4119" t="s">
        <v>2016</v>
      </c>
      <c r="G4119">
        <v>16</v>
      </c>
      <c r="H4119" t="s">
        <v>2017</v>
      </c>
      <c r="I4119" s="13">
        <v>43489</v>
      </c>
      <c r="J4119">
        <v>4</v>
      </c>
      <c r="K4119">
        <v>0</v>
      </c>
    </row>
    <row r="4120" spans="2:11">
      <c r="B4120" t="s">
        <v>3436</v>
      </c>
      <c r="C4120" t="s">
        <v>3437</v>
      </c>
      <c r="D4120" t="s">
        <v>2035</v>
      </c>
      <c r="E4120">
        <v>5</v>
      </c>
      <c r="F4120" t="s">
        <v>2016</v>
      </c>
      <c r="G4120">
        <v>22</v>
      </c>
      <c r="H4120" t="s">
        <v>2020</v>
      </c>
      <c r="I4120" s="13">
        <v>43489</v>
      </c>
      <c r="J4120">
        <v>10</v>
      </c>
      <c r="K4120">
        <v>-34.869999999999997</v>
      </c>
    </row>
    <row r="4121" spans="2:11">
      <c r="B4121" t="s">
        <v>2083</v>
      </c>
      <c r="C4121" t="s">
        <v>2084</v>
      </c>
      <c r="D4121" t="s">
        <v>2026</v>
      </c>
      <c r="E4121">
        <v>5</v>
      </c>
      <c r="F4121" t="s">
        <v>2016</v>
      </c>
      <c r="G4121" t="s">
        <v>2030</v>
      </c>
      <c r="H4121" t="s">
        <v>2017</v>
      </c>
      <c r="I4121" s="13">
        <v>43425</v>
      </c>
      <c r="J4121" t="s">
        <v>2030</v>
      </c>
      <c r="K4121" t="s">
        <v>2030</v>
      </c>
    </row>
    <row r="4122" spans="2:11">
      <c r="B4122" t="s">
        <v>2451</v>
      </c>
      <c r="C4122" t="s">
        <v>4326</v>
      </c>
      <c r="D4122" t="s">
        <v>2026</v>
      </c>
      <c r="E4122">
        <v>5</v>
      </c>
      <c r="F4122" t="s">
        <v>2016</v>
      </c>
      <c r="G4122" t="s">
        <v>2030</v>
      </c>
      <c r="H4122" t="s">
        <v>2017</v>
      </c>
      <c r="I4122" s="13">
        <v>43411</v>
      </c>
      <c r="J4122">
        <v>10</v>
      </c>
      <c r="K4122">
        <v>-34.869999999999997</v>
      </c>
    </row>
    <row r="4201" spans="1:11">
      <c r="A4201" t="s">
        <v>1055</v>
      </c>
      <c r="B4201" t="str">
        <f ca="1">_xll.BDS(OFFSET(INDIRECT(ADDRESS(ROW(), COLUMN())),0,-1),"BEST_ANALYST_RECS_BULK","cols=10;rows=34")</f>
        <v>Jefferies</v>
      </c>
      <c r="C4201" t="s">
        <v>3420</v>
      </c>
      <c r="D4201" t="s">
        <v>2026</v>
      </c>
      <c r="E4201">
        <v>5</v>
      </c>
      <c r="F4201" t="s">
        <v>2016</v>
      </c>
      <c r="G4201">
        <v>50</v>
      </c>
      <c r="H4201" t="s">
        <v>2020</v>
      </c>
      <c r="I4201" s="13">
        <v>43511</v>
      </c>
      <c r="J4201">
        <v>7</v>
      </c>
      <c r="K4201">
        <v>-29.49</v>
      </c>
    </row>
    <row r="4202" spans="1:11">
      <c r="B4202" t="s">
        <v>2094</v>
      </c>
      <c r="C4202" t="s">
        <v>2095</v>
      </c>
      <c r="D4202" t="s">
        <v>2053</v>
      </c>
      <c r="E4202">
        <v>1</v>
      </c>
      <c r="F4202" t="s">
        <v>2016</v>
      </c>
      <c r="G4202" t="s">
        <v>2030</v>
      </c>
      <c r="H4202" t="s">
        <v>2017</v>
      </c>
      <c r="I4202" s="13">
        <v>43510</v>
      </c>
      <c r="J4202" t="s">
        <v>2030</v>
      </c>
      <c r="K4202" t="s">
        <v>2030</v>
      </c>
    </row>
    <row r="4203" spans="1:11">
      <c r="B4203" t="s">
        <v>2274</v>
      </c>
      <c r="C4203" t="s">
        <v>3294</v>
      </c>
      <c r="D4203" t="s">
        <v>2076</v>
      </c>
      <c r="E4203">
        <v>3</v>
      </c>
      <c r="F4203" t="s">
        <v>2016</v>
      </c>
      <c r="G4203" t="s">
        <v>2030</v>
      </c>
      <c r="H4203" t="s">
        <v>2017</v>
      </c>
      <c r="I4203" s="13">
        <v>43509</v>
      </c>
      <c r="J4203">
        <v>2</v>
      </c>
      <c r="K4203">
        <v>0</v>
      </c>
    </row>
    <row r="4204" spans="1:11">
      <c r="B4204" t="s">
        <v>2267</v>
      </c>
      <c r="C4204" t="s">
        <v>3421</v>
      </c>
      <c r="D4204" t="s">
        <v>2273</v>
      </c>
      <c r="E4204">
        <v>3</v>
      </c>
      <c r="F4204" t="s">
        <v>2016</v>
      </c>
      <c r="G4204">
        <v>50</v>
      </c>
      <c r="H4204" t="s">
        <v>2017</v>
      </c>
      <c r="I4204" s="13">
        <v>43509</v>
      </c>
      <c r="J4204" t="s">
        <v>2030</v>
      </c>
      <c r="K4204" t="s">
        <v>2030</v>
      </c>
    </row>
    <row r="4205" spans="1:11">
      <c r="B4205" t="s">
        <v>2079</v>
      </c>
      <c r="C4205" t="s">
        <v>3394</v>
      </c>
      <c r="D4205" t="s">
        <v>2029</v>
      </c>
      <c r="E4205">
        <v>5</v>
      </c>
      <c r="F4205" t="s">
        <v>2016</v>
      </c>
      <c r="G4205">
        <v>54</v>
      </c>
      <c r="H4205" t="s">
        <v>2017</v>
      </c>
      <c r="I4205" s="13">
        <v>43508</v>
      </c>
      <c r="J4205">
        <v>7</v>
      </c>
      <c r="K4205">
        <v>-29.49</v>
      </c>
    </row>
    <row r="4206" spans="1:11">
      <c r="B4206" t="s">
        <v>2027</v>
      </c>
      <c r="C4206" t="s">
        <v>3399</v>
      </c>
      <c r="D4206" t="s">
        <v>2044</v>
      </c>
      <c r="E4206">
        <v>3</v>
      </c>
      <c r="F4206" t="s">
        <v>2016</v>
      </c>
      <c r="G4206">
        <v>44</v>
      </c>
      <c r="H4206" t="s">
        <v>2017</v>
      </c>
      <c r="I4206" s="13">
        <v>43507</v>
      </c>
      <c r="J4206">
        <v>9</v>
      </c>
      <c r="K4206">
        <v>-41.39</v>
      </c>
    </row>
    <row r="4207" spans="1:11">
      <c r="B4207" t="s">
        <v>2067</v>
      </c>
      <c r="C4207" t="s">
        <v>3428</v>
      </c>
      <c r="D4207" t="s">
        <v>2029</v>
      </c>
      <c r="E4207">
        <v>5</v>
      </c>
      <c r="F4207" t="s">
        <v>2016</v>
      </c>
      <c r="G4207">
        <v>58</v>
      </c>
      <c r="H4207" t="s">
        <v>2020</v>
      </c>
      <c r="I4207" s="13">
        <v>43504</v>
      </c>
      <c r="J4207">
        <v>7</v>
      </c>
      <c r="K4207">
        <v>-29.49</v>
      </c>
    </row>
    <row r="4208" spans="1:11">
      <c r="B4208" t="s">
        <v>2072</v>
      </c>
      <c r="C4208" t="s">
        <v>3425</v>
      </c>
      <c r="D4208" t="s">
        <v>2015</v>
      </c>
      <c r="E4208">
        <v>3</v>
      </c>
      <c r="F4208" t="s">
        <v>2016</v>
      </c>
      <c r="G4208" t="s">
        <v>2030</v>
      </c>
      <c r="H4208" t="s">
        <v>2017</v>
      </c>
      <c r="I4208" s="13">
        <v>43504</v>
      </c>
      <c r="J4208">
        <v>2</v>
      </c>
      <c r="K4208">
        <v>0</v>
      </c>
    </row>
    <row r="4209" spans="2:11">
      <c r="B4209" t="s">
        <v>2077</v>
      </c>
      <c r="C4209" t="s">
        <v>3401</v>
      </c>
      <c r="D4209" t="s">
        <v>2029</v>
      </c>
      <c r="E4209">
        <v>5</v>
      </c>
      <c r="F4209" t="s">
        <v>2016</v>
      </c>
      <c r="G4209">
        <v>52</v>
      </c>
      <c r="H4209" t="s">
        <v>2020</v>
      </c>
      <c r="I4209" s="13">
        <v>43504</v>
      </c>
      <c r="J4209">
        <v>7</v>
      </c>
      <c r="K4209">
        <v>-29.49</v>
      </c>
    </row>
    <row r="4210" spans="2:11">
      <c r="B4210" t="s">
        <v>2049</v>
      </c>
      <c r="C4210" t="s">
        <v>3405</v>
      </c>
      <c r="D4210" t="s">
        <v>2029</v>
      </c>
      <c r="E4210">
        <v>5</v>
      </c>
      <c r="F4210" t="s">
        <v>2016</v>
      </c>
      <c r="G4210">
        <v>48</v>
      </c>
      <c r="H4210" t="s">
        <v>2020</v>
      </c>
      <c r="I4210" s="13">
        <v>43504</v>
      </c>
      <c r="J4210">
        <v>7</v>
      </c>
      <c r="K4210">
        <v>-29.49</v>
      </c>
    </row>
    <row r="4211" spans="2:11">
      <c r="B4211" t="s">
        <v>2207</v>
      </c>
      <c r="C4211" t="s">
        <v>3413</v>
      </c>
      <c r="D4211" t="s">
        <v>2026</v>
      </c>
      <c r="E4211">
        <v>5</v>
      </c>
      <c r="F4211" t="s">
        <v>2016</v>
      </c>
      <c r="G4211">
        <v>60</v>
      </c>
      <c r="H4211" t="s">
        <v>2017</v>
      </c>
      <c r="I4211" s="13">
        <v>43504</v>
      </c>
      <c r="J4211">
        <v>7</v>
      </c>
      <c r="K4211">
        <v>-29.49</v>
      </c>
    </row>
    <row r="4212" spans="2:11">
      <c r="B4212" t="s">
        <v>2198</v>
      </c>
      <c r="C4212" t="s">
        <v>3427</v>
      </c>
      <c r="D4212" t="s">
        <v>2035</v>
      </c>
      <c r="E4212">
        <v>5</v>
      </c>
      <c r="F4212" t="s">
        <v>2016</v>
      </c>
      <c r="G4212">
        <v>45</v>
      </c>
      <c r="H4212" t="s">
        <v>2020</v>
      </c>
      <c r="I4212" s="13">
        <v>43504</v>
      </c>
      <c r="J4212">
        <v>7</v>
      </c>
      <c r="K4212">
        <v>-29.49</v>
      </c>
    </row>
    <row r="4213" spans="2:11">
      <c r="B4213" t="s">
        <v>2074</v>
      </c>
      <c r="C4213" t="s">
        <v>3423</v>
      </c>
      <c r="D4213" t="s">
        <v>2076</v>
      </c>
      <c r="E4213">
        <v>3</v>
      </c>
      <c r="F4213" t="s">
        <v>2016</v>
      </c>
      <c r="G4213">
        <v>51</v>
      </c>
      <c r="H4213" t="s">
        <v>2017</v>
      </c>
      <c r="I4213" s="13">
        <v>43500</v>
      </c>
      <c r="J4213" t="s">
        <v>2030</v>
      </c>
      <c r="K4213" t="s">
        <v>2030</v>
      </c>
    </row>
    <row r="4214" spans="2:11">
      <c r="B4214" t="s">
        <v>2134</v>
      </c>
      <c r="C4214" t="s">
        <v>3732</v>
      </c>
      <c r="D4214" t="s">
        <v>2162</v>
      </c>
      <c r="E4214">
        <v>3</v>
      </c>
      <c r="F4214" t="s">
        <v>2016</v>
      </c>
      <c r="G4214">
        <v>50</v>
      </c>
      <c r="H4214" t="s">
        <v>2020</v>
      </c>
      <c r="I4214" s="13">
        <v>43494</v>
      </c>
      <c r="J4214" t="s">
        <v>2030</v>
      </c>
      <c r="K4214" t="s">
        <v>2030</v>
      </c>
    </row>
    <row r="4215" spans="2:11">
      <c r="B4215" t="s">
        <v>2024</v>
      </c>
      <c r="C4215" t="s">
        <v>3681</v>
      </c>
      <c r="D4215" t="s">
        <v>2026</v>
      </c>
      <c r="E4215">
        <v>5</v>
      </c>
      <c r="F4215" t="s">
        <v>2016</v>
      </c>
      <c r="G4215">
        <v>56</v>
      </c>
      <c r="H4215" t="s">
        <v>2017</v>
      </c>
      <c r="I4215" s="13">
        <v>43489</v>
      </c>
      <c r="J4215">
        <v>7</v>
      </c>
      <c r="K4215">
        <v>-29.49</v>
      </c>
    </row>
    <row r="4216" spans="2:11">
      <c r="B4216" t="s">
        <v>2792</v>
      </c>
      <c r="C4216" t="s">
        <v>3409</v>
      </c>
      <c r="D4216" t="s">
        <v>2026</v>
      </c>
      <c r="E4216">
        <v>5</v>
      </c>
      <c r="F4216" t="s">
        <v>2016</v>
      </c>
      <c r="G4216">
        <v>52</v>
      </c>
      <c r="H4216" t="s">
        <v>2020</v>
      </c>
      <c r="I4216" s="13">
        <v>43488</v>
      </c>
      <c r="J4216">
        <v>7</v>
      </c>
      <c r="K4216">
        <v>-29.49</v>
      </c>
    </row>
    <row r="4217" spans="2:11">
      <c r="B4217" t="s">
        <v>2086</v>
      </c>
      <c r="C4217" t="s">
        <v>2827</v>
      </c>
      <c r="D4217" t="s">
        <v>2076</v>
      </c>
      <c r="E4217">
        <v>3</v>
      </c>
      <c r="F4217" t="s">
        <v>2016</v>
      </c>
      <c r="G4217">
        <v>46.3</v>
      </c>
      <c r="H4217" t="s">
        <v>2017</v>
      </c>
      <c r="I4217" s="13">
        <v>43488</v>
      </c>
      <c r="J4217">
        <v>2</v>
      </c>
      <c r="K4217">
        <v>0</v>
      </c>
    </row>
    <row r="4218" spans="2:11">
      <c r="B4218" t="s">
        <v>2174</v>
      </c>
      <c r="C4218" t="s">
        <v>3408</v>
      </c>
      <c r="D4218" t="s">
        <v>2015</v>
      </c>
      <c r="E4218">
        <v>3</v>
      </c>
      <c r="F4218" t="s">
        <v>2016</v>
      </c>
      <c r="G4218">
        <v>43</v>
      </c>
      <c r="H4218" t="s">
        <v>2017</v>
      </c>
      <c r="I4218" s="13">
        <v>43487</v>
      </c>
      <c r="J4218">
        <v>2</v>
      </c>
      <c r="K4218">
        <v>0</v>
      </c>
    </row>
    <row r="4219" spans="2:11">
      <c r="B4219" t="s">
        <v>106</v>
      </c>
      <c r="C4219" t="s">
        <v>3429</v>
      </c>
      <c r="D4219" t="s">
        <v>2723</v>
      </c>
      <c r="E4219">
        <v>3</v>
      </c>
      <c r="F4219" t="s">
        <v>2016</v>
      </c>
      <c r="G4219">
        <v>45</v>
      </c>
      <c r="H4219" t="s">
        <v>2020</v>
      </c>
      <c r="I4219" s="13">
        <v>43487</v>
      </c>
      <c r="J4219" t="s">
        <v>2030</v>
      </c>
      <c r="K4219" t="s">
        <v>2030</v>
      </c>
    </row>
    <row r="4220" spans="2:11">
      <c r="B4220" t="s">
        <v>2031</v>
      </c>
      <c r="C4220" t="s">
        <v>3424</v>
      </c>
      <c r="D4220" t="s">
        <v>2026</v>
      </c>
      <c r="E4220">
        <v>5</v>
      </c>
      <c r="F4220" t="s">
        <v>2016</v>
      </c>
      <c r="G4220">
        <v>60</v>
      </c>
      <c r="H4220" t="s">
        <v>2020</v>
      </c>
      <c r="I4220" s="13">
        <v>43487</v>
      </c>
      <c r="J4220">
        <v>6</v>
      </c>
      <c r="K4220">
        <v>-27.94</v>
      </c>
    </row>
    <row r="4221" spans="2:11">
      <c r="B4221" t="s">
        <v>2033</v>
      </c>
      <c r="C4221" t="s">
        <v>3404</v>
      </c>
      <c r="D4221" t="s">
        <v>2044</v>
      </c>
      <c r="E4221">
        <v>3</v>
      </c>
      <c r="F4221" t="s">
        <v>2016</v>
      </c>
      <c r="G4221">
        <v>46</v>
      </c>
      <c r="H4221" t="s">
        <v>2020</v>
      </c>
      <c r="I4221" s="13">
        <v>43487</v>
      </c>
      <c r="J4221">
        <v>8</v>
      </c>
      <c r="K4221">
        <v>-36.04</v>
      </c>
    </row>
    <row r="4222" spans="2:11">
      <c r="B4222" t="s">
        <v>2388</v>
      </c>
      <c r="C4222" t="s">
        <v>3422</v>
      </c>
      <c r="D4222" t="s">
        <v>2570</v>
      </c>
      <c r="E4222">
        <v>4</v>
      </c>
      <c r="F4222" t="s">
        <v>2016</v>
      </c>
      <c r="G4222">
        <v>61</v>
      </c>
      <c r="H4222" t="s">
        <v>2020</v>
      </c>
      <c r="I4222" s="13">
        <v>43487</v>
      </c>
      <c r="J4222">
        <v>7</v>
      </c>
      <c r="K4222">
        <v>-29.49</v>
      </c>
    </row>
    <row r="4223" spans="2:11">
      <c r="B4223" t="s">
        <v>2042</v>
      </c>
      <c r="C4223" t="s">
        <v>3733</v>
      </c>
      <c r="D4223" t="s">
        <v>2044</v>
      </c>
      <c r="E4223">
        <v>3</v>
      </c>
      <c r="F4223" t="s">
        <v>2016</v>
      </c>
      <c r="G4223">
        <v>45</v>
      </c>
      <c r="H4223" t="s">
        <v>2020</v>
      </c>
      <c r="I4223" s="13">
        <v>43487</v>
      </c>
      <c r="J4223">
        <v>2</v>
      </c>
      <c r="K4223">
        <v>0</v>
      </c>
    </row>
    <row r="4224" spans="2:11">
      <c r="B4224" t="s">
        <v>2051</v>
      </c>
      <c r="C4224" t="s">
        <v>3410</v>
      </c>
      <c r="D4224" t="s">
        <v>2026</v>
      </c>
      <c r="E4224">
        <v>5</v>
      </c>
      <c r="F4224" t="s">
        <v>2016</v>
      </c>
      <c r="G4224">
        <v>62</v>
      </c>
      <c r="H4224" t="s">
        <v>2017</v>
      </c>
      <c r="I4224" s="13">
        <v>43487</v>
      </c>
      <c r="J4224">
        <v>5</v>
      </c>
      <c r="K4224">
        <v>-13.27</v>
      </c>
    </row>
    <row r="4225" spans="2:11">
      <c r="B4225" t="s">
        <v>2054</v>
      </c>
      <c r="C4225" t="s">
        <v>2824</v>
      </c>
      <c r="D4225" t="s">
        <v>2056</v>
      </c>
      <c r="E4225">
        <v>4</v>
      </c>
      <c r="F4225" t="s">
        <v>2016</v>
      </c>
      <c r="G4225">
        <v>54</v>
      </c>
      <c r="H4225" t="s">
        <v>2020</v>
      </c>
      <c r="I4225" s="13">
        <v>43487</v>
      </c>
      <c r="J4225">
        <v>7</v>
      </c>
      <c r="K4225">
        <v>-29.49</v>
      </c>
    </row>
    <row r="4226" spans="2:11">
      <c r="B4226" t="s">
        <v>2352</v>
      </c>
      <c r="C4226" t="s">
        <v>3419</v>
      </c>
      <c r="D4226" t="s">
        <v>2076</v>
      </c>
      <c r="E4226">
        <v>3</v>
      </c>
      <c r="F4226" t="s">
        <v>2016</v>
      </c>
      <c r="G4226" t="s">
        <v>2030</v>
      </c>
      <c r="H4226" t="s">
        <v>2017</v>
      </c>
      <c r="I4226" s="13">
        <v>43487</v>
      </c>
      <c r="J4226">
        <v>4</v>
      </c>
      <c r="K4226">
        <v>-5.08</v>
      </c>
    </row>
    <row r="4227" spans="2:11">
      <c r="B4227" t="s">
        <v>2813</v>
      </c>
      <c r="C4227" t="s">
        <v>3412</v>
      </c>
      <c r="D4227" t="s">
        <v>2026</v>
      </c>
      <c r="E4227">
        <v>5</v>
      </c>
      <c r="F4227" t="s">
        <v>2016</v>
      </c>
      <c r="G4227">
        <v>56</v>
      </c>
      <c r="H4227" t="s">
        <v>2017</v>
      </c>
      <c r="I4227" s="13">
        <v>43486</v>
      </c>
      <c r="J4227">
        <v>3</v>
      </c>
      <c r="K4227">
        <v>-1.4</v>
      </c>
    </row>
    <row r="4228" spans="2:11">
      <c r="B4228" t="s">
        <v>3430</v>
      </c>
      <c r="C4228" t="s">
        <v>3431</v>
      </c>
      <c r="D4228" t="s">
        <v>2026</v>
      </c>
      <c r="E4228">
        <v>5</v>
      </c>
      <c r="F4228" t="s">
        <v>2016</v>
      </c>
      <c r="G4228">
        <v>72</v>
      </c>
      <c r="H4228" t="s">
        <v>2020</v>
      </c>
      <c r="I4228" s="13">
        <v>43486</v>
      </c>
      <c r="J4228">
        <v>7</v>
      </c>
      <c r="K4228">
        <v>-29.49</v>
      </c>
    </row>
    <row r="4229" spans="2:11">
      <c r="B4229" t="s">
        <v>2260</v>
      </c>
      <c r="C4229" t="s">
        <v>3734</v>
      </c>
      <c r="D4229" t="s">
        <v>2035</v>
      </c>
      <c r="E4229">
        <v>5</v>
      </c>
      <c r="F4229" t="s">
        <v>2016</v>
      </c>
      <c r="G4229">
        <v>60</v>
      </c>
      <c r="H4229" t="s">
        <v>2020</v>
      </c>
      <c r="I4229" s="13">
        <v>43486</v>
      </c>
      <c r="J4229">
        <v>7</v>
      </c>
      <c r="K4229">
        <v>-29.49</v>
      </c>
    </row>
    <row r="4230" spans="2:11">
      <c r="B4230" t="s">
        <v>2371</v>
      </c>
      <c r="C4230" t="s">
        <v>3400</v>
      </c>
      <c r="D4230" t="s">
        <v>2035</v>
      </c>
      <c r="E4230">
        <v>5</v>
      </c>
      <c r="F4230" t="s">
        <v>2016</v>
      </c>
      <c r="G4230">
        <v>48</v>
      </c>
      <c r="H4230" t="s">
        <v>2017</v>
      </c>
      <c r="I4230" s="13">
        <v>43483</v>
      </c>
      <c r="J4230">
        <v>7</v>
      </c>
      <c r="K4230">
        <v>-29.49</v>
      </c>
    </row>
    <row r="4231" spans="2:11">
      <c r="B4231" t="s">
        <v>2063</v>
      </c>
      <c r="C4231" t="s">
        <v>3411</v>
      </c>
      <c r="D4231" t="s">
        <v>2162</v>
      </c>
      <c r="E4231">
        <v>3</v>
      </c>
      <c r="F4231" t="s">
        <v>2016</v>
      </c>
      <c r="G4231">
        <v>52</v>
      </c>
      <c r="H4231" t="s">
        <v>2017</v>
      </c>
      <c r="I4231" s="13">
        <v>43483</v>
      </c>
      <c r="J4231">
        <v>2</v>
      </c>
      <c r="K4231">
        <v>0</v>
      </c>
    </row>
    <row r="4232" spans="2:11">
      <c r="B4232" t="s">
        <v>2393</v>
      </c>
      <c r="C4232" t="s">
        <v>3418</v>
      </c>
      <c r="D4232" t="s">
        <v>2179</v>
      </c>
      <c r="E4232" t="s">
        <v>2030</v>
      </c>
      <c r="F4232" t="s">
        <v>2016</v>
      </c>
      <c r="G4232" t="s">
        <v>2030</v>
      </c>
      <c r="H4232" t="s">
        <v>2017</v>
      </c>
      <c r="I4232" s="13">
        <v>43286</v>
      </c>
      <c r="J4232" t="s">
        <v>2030</v>
      </c>
      <c r="K4232" t="s">
        <v>2030</v>
      </c>
    </row>
    <row r="4233" spans="2:11">
      <c r="B4233" t="s">
        <v>2083</v>
      </c>
      <c r="C4233" t="s">
        <v>2084</v>
      </c>
      <c r="D4233" t="s">
        <v>2053</v>
      </c>
      <c r="E4233">
        <v>1</v>
      </c>
      <c r="F4233" t="s">
        <v>2016</v>
      </c>
      <c r="G4233" t="s">
        <v>2030</v>
      </c>
      <c r="H4233" t="s">
        <v>2017</v>
      </c>
      <c r="I4233" s="13">
        <v>43181</v>
      </c>
      <c r="J4233">
        <v>1</v>
      </c>
      <c r="K4233">
        <v>29.37</v>
      </c>
    </row>
    <row r="4234" spans="2:11">
      <c r="B4234" t="s">
        <v>2111</v>
      </c>
      <c r="C4234" t="s">
        <v>2112</v>
      </c>
      <c r="D4234" t="s">
        <v>2026</v>
      </c>
      <c r="E4234">
        <v>5</v>
      </c>
      <c r="F4234" t="s">
        <v>2016</v>
      </c>
      <c r="G4234" t="s">
        <v>2030</v>
      </c>
      <c r="H4234" t="s">
        <v>2017</v>
      </c>
      <c r="I4234" s="13">
        <v>43119</v>
      </c>
      <c r="J4234">
        <v>7</v>
      </c>
      <c r="K4234">
        <v>-29.49</v>
      </c>
    </row>
    <row r="4301" spans="1:11">
      <c r="A4301" t="s">
        <v>1056</v>
      </c>
      <c r="B4301" t="str">
        <f ca="1">_xll.BDS(OFFSET(INDIRECT(ADDRESS(ROW(), COLUMN())),0,-1),"BEST_ANALYST_RECS_BULK","cols=10;rows=26")</f>
        <v>Wells Fargo Securities</v>
      </c>
      <c r="C4301" t="s">
        <v>2426</v>
      </c>
      <c r="D4301" t="s">
        <v>2029</v>
      </c>
      <c r="E4301">
        <v>5</v>
      </c>
      <c r="F4301" t="s">
        <v>2016</v>
      </c>
      <c r="G4301">
        <v>104</v>
      </c>
      <c r="H4301" t="s">
        <v>2017</v>
      </c>
      <c r="I4301" s="13">
        <v>43511</v>
      </c>
      <c r="J4301">
        <v>3</v>
      </c>
      <c r="K4301">
        <v>1.62</v>
      </c>
    </row>
    <row r="4302" spans="1:11">
      <c r="B4302" t="s">
        <v>2139</v>
      </c>
      <c r="C4302" t="s">
        <v>2865</v>
      </c>
      <c r="D4302" t="s">
        <v>2035</v>
      </c>
      <c r="E4302">
        <v>5</v>
      </c>
      <c r="F4302" t="s">
        <v>2016</v>
      </c>
      <c r="G4302">
        <v>96</v>
      </c>
      <c r="H4302" t="s">
        <v>2020</v>
      </c>
      <c r="I4302" s="13">
        <v>43510</v>
      </c>
      <c r="J4302" t="s">
        <v>2030</v>
      </c>
      <c r="K4302" t="s">
        <v>2030</v>
      </c>
    </row>
    <row r="4303" spans="1:11">
      <c r="B4303" t="s">
        <v>2274</v>
      </c>
      <c r="C4303" t="s">
        <v>3365</v>
      </c>
      <c r="D4303" t="s">
        <v>2076</v>
      </c>
      <c r="E4303">
        <v>3</v>
      </c>
      <c r="F4303" t="s">
        <v>2016</v>
      </c>
      <c r="G4303" t="s">
        <v>2030</v>
      </c>
      <c r="H4303" t="s">
        <v>2017</v>
      </c>
      <c r="I4303" s="13">
        <v>43509</v>
      </c>
      <c r="J4303">
        <v>4</v>
      </c>
      <c r="K4303">
        <v>0</v>
      </c>
    </row>
    <row r="4304" spans="1:11">
      <c r="B4304" t="s">
        <v>2033</v>
      </c>
      <c r="C4304" t="s">
        <v>4005</v>
      </c>
      <c r="D4304" t="s">
        <v>2035</v>
      </c>
      <c r="E4304">
        <v>5</v>
      </c>
      <c r="F4304" t="s">
        <v>2016</v>
      </c>
      <c r="G4304">
        <v>106</v>
      </c>
      <c r="H4304" t="s">
        <v>2036</v>
      </c>
      <c r="I4304" s="13">
        <v>43509</v>
      </c>
      <c r="J4304">
        <v>3</v>
      </c>
      <c r="K4304">
        <v>1.62</v>
      </c>
    </row>
    <row r="4305" spans="2:11">
      <c r="B4305" t="s">
        <v>2077</v>
      </c>
      <c r="C4305" t="s">
        <v>2875</v>
      </c>
      <c r="D4305" t="s">
        <v>2029</v>
      </c>
      <c r="E4305">
        <v>5</v>
      </c>
      <c r="F4305" t="s">
        <v>2016</v>
      </c>
      <c r="G4305">
        <v>80</v>
      </c>
      <c r="H4305" t="s">
        <v>2020</v>
      </c>
      <c r="I4305" s="13">
        <v>43509</v>
      </c>
      <c r="J4305" t="s">
        <v>2030</v>
      </c>
      <c r="K4305" t="s">
        <v>2030</v>
      </c>
    </row>
    <row r="4306" spans="2:11">
      <c r="B4306" t="s">
        <v>2037</v>
      </c>
      <c r="C4306" t="s">
        <v>2417</v>
      </c>
      <c r="D4306" t="s">
        <v>2076</v>
      </c>
      <c r="E4306">
        <v>3</v>
      </c>
      <c r="F4306" t="s">
        <v>2016</v>
      </c>
      <c r="G4306">
        <v>75</v>
      </c>
      <c r="H4306" t="s">
        <v>2020</v>
      </c>
      <c r="I4306" s="13">
        <v>43508</v>
      </c>
      <c r="J4306">
        <v>4</v>
      </c>
      <c r="K4306">
        <v>0</v>
      </c>
    </row>
    <row r="4307" spans="2:11">
      <c r="B4307" t="s">
        <v>2148</v>
      </c>
      <c r="C4307" t="s">
        <v>2423</v>
      </c>
      <c r="D4307" t="s">
        <v>2029</v>
      </c>
      <c r="E4307">
        <v>5</v>
      </c>
      <c r="F4307" t="s">
        <v>2016</v>
      </c>
      <c r="G4307">
        <v>100</v>
      </c>
      <c r="H4307" t="s">
        <v>2017</v>
      </c>
      <c r="I4307" s="13">
        <v>43507</v>
      </c>
      <c r="J4307" t="s">
        <v>2030</v>
      </c>
      <c r="K4307" t="s">
        <v>2030</v>
      </c>
    </row>
    <row r="4308" spans="2:11">
      <c r="B4308" t="s">
        <v>106</v>
      </c>
      <c r="C4308" t="s">
        <v>2882</v>
      </c>
      <c r="D4308" t="s">
        <v>2440</v>
      </c>
      <c r="E4308">
        <v>5</v>
      </c>
      <c r="F4308" t="s">
        <v>2016</v>
      </c>
      <c r="G4308">
        <v>100</v>
      </c>
      <c r="H4308" t="s">
        <v>2020</v>
      </c>
      <c r="I4308" s="13">
        <v>43504</v>
      </c>
      <c r="J4308">
        <v>3</v>
      </c>
      <c r="K4308">
        <v>1.62</v>
      </c>
    </row>
    <row r="4309" spans="2:11">
      <c r="B4309" t="s">
        <v>2072</v>
      </c>
      <c r="C4309" t="s">
        <v>2437</v>
      </c>
      <c r="D4309" t="s">
        <v>2189</v>
      </c>
      <c r="E4309">
        <v>5</v>
      </c>
      <c r="F4309" t="s">
        <v>2016</v>
      </c>
      <c r="G4309">
        <v>90</v>
      </c>
      <c r="H4309" t="s">
        <v>2020</v>
      </c>
      <c r="I4309" s="13">
        <v>43500</v>
      </c>
      <c r="J4309">
        <v>3</v>
      </c>
      <c r="K4309">
        <v>1.62</v>
      </c>
    </row>
    <row r="4310" spans="2:11">
      <c r="B4310" t="s">
        <v>2051</v>
      </c>
      <c r="C4310" t="s">
        <v>2421</v>
      </c>
      <c r="D4310" t="s">
        <v>2026</v>
      </c>
      <c r="E4310">
        <v>5</v>
      </c>
      <c r="F4310" t="s">
        <v>2016</v>
      </c>
      <c r="G4310">
        <v>96</v>
      </c>
      <c r="H4310" t="s">
        <v>2017</v>
      </c>
      <c r="I4310" s="13">
        <v>43497</v>
      </c>
      <c r="J4310" t="s">
        <v>2030</v>
      </c>
      <c r="K4310" t="s">
        <v>2030</v>
      </c>
    </row>
    <row r="4311" spans="2:11">
      <c r="B4311" t="s">
        <v>2159</v>
      </c>
      <c r="C4311" t="s">
        <v>4004</v>
      </c>
      <c r="D4311" t="s">
        <v>2044</v>
      </c>
      <c r="E4311">
        <v>3</v>
      </c>
      <c r="F4311" t="s">
        <v>2016</v>
      </c>
      <c r="G4311">
        <v>86</v>
      </c>
      <c r="H4311" t="s">
        <v>2017</v>
      </c>
      <c r="I4311" s="13">
        <v>43496</v>
      </c>
      <c r="J4311">
        <v>4</v>
      </c>
      <c r="K4311">
        <v>0</v>
      </c>
    </row>
    <row r="4312" spans="2:11">
      <c r="B4312" t="s">
        <v>2047</v>
      </c>
      <c r="C4312" t="s">
        <v>2424</v>
      </c>
      <c r="D4312" t="s">
        <v>2026</v>
      </c>
      <c r="E4312">
        <v>5</v>
      </c>
      <c r="F4312" t="s">
        <v>2016</v>
      </c>
      <c r="G4312">
        <v>74</v>
      </c>
      <c r="H4312" t="s">
        <v>2017</v>
      </c>
      <c r="I4312" s="13">
        <v>43496</v>
      </c>
      <c r="J4312">
        <v>3</v>
      </c>
      <c r="K4312">
        <v>1.62</v>
      </c>
    </row>
    <row r="4313" spans="2:11">
      <c r="B4313" t="s">
        <v>2027</v>
      </c>
      <c r="C4313" t="s">
        <v>2976</v>
      </c>
      <c r="D4313" t="s">
        <v>2029</v>
      </c>
      <c r="E4313">
        <v>5</v>
      </c>
      <c r="F4313" t="s">
        <v>2016</v>
      </c>
      <c r="G4313">
        <v>86</v>
      </c>
      <c r="H4313" t="s">
        <v>2017</v>
      </c>
      <c r="I4313" s="13">
        <v>43495</v>
      </c>
      <c r="J4313">
        <v>3</v>
      </c>
      <c r="K4313">
        <v>1.62</v>
      </c>
    </row>
    <row r="4314" spans="2:11">
      <c r="B4314" t="s">
        <v>2049</v>
      </c>
      <c r="C4314" t="s">
        <v>2868</v>
      </c>
      <c r="D4314" t="s">
        <v>2029</v>
      </c>
      <c r="E4314">
        <v>5</v>
      </c>
      <c r="F4314" t="s">
        <v>2016</v>
      </c>
      <c r="G4314">
        <v>103</v>
      </c>
      <c r="H4314" t="s">
        <v>2017</v>
      </c>
      <c r="I4314" s="13">
        <v>43495</v>
      </c>
      <c r="J4314">
        <v>3</v>
      </c>
      <c r="K4314">
        <v>1.62</v>
      </c>
    </row>
    <row r="4315" spans="2:11">
      <c r="B4315" t="s">
        <v>2428</v>
      </c>
      <c r="C4315" t="s">
        <v>2866</v>
      </c>
      <c r="D4315" t="s">
        <v>2026</v>
      </c>
      <c r="E4315">
        <v>5</v>
      </c>
      <c r="F4315" t="s">
        <v>2016</v>
      </c>
      <c r="G4315">
        <v>96</v>
      </c>
      <c r="H4315" t="s">
        <v>2020</v>
      </c>
      <c r="I4315" s="13">
        <v>43495</v>
      </c>
      <c r="J4315">
        <v>3</v>
      </c>
      <c r="K4315">
        <v>1.62</v>
      </c>
    </row>
    <row r="4316" spans="2:11">
      <c r="B4316" t="s">
        <v>2063</v>
      </c>
      <c r="C4316" t="s">
        <v>2430</v>
      </c>
      <c r="D4316" t="s">
        <v>2035</v>
      </c>
      <c r="E4316">
        <v>5</v>
      </c>
      <c r="F4316" t="s">
        <v>2016</v>
      </c>
      <c r="G4316">
        <v>89</v>
      </c>
      <c r="H4316" t="s">
        <v>2017</v>
      </c>
      <c r="I4316" s="13">
        <v>43494</v>
      </c>
      <c r="J4316" t="s">
        <v>2030</v>
      </c>
      <c r="K4316" t="s">
        <v>2030</v>
      </c>
    </row>
    <row r="4317" spans="2:11">
      <c r="B4317" t="s">
        <v>2267</v>
      </c>
      <c r="C4317" t="s">
        <v>2422</v>
      </c>
      <c r="D4317" t="s">
        <v>2273</v>
      </c>
      <c r="E4317">
        <v>3</v>
      </c>
      <c r="F4317" t="s">
        <v>2016</v>
      </c>
      <c r="G4317">
        <v>69</v>
      </c>
      <c r="H4317" t="s">
        <v>2017</v>
      </c>
      <c r="I4317" s="13">
        <v>43490</v>
      </c>
      <c r="J4317" t="s">
        <v>2030</v>
      </c>
      <c r="K4317" t="s">
        <v>2030</v>
      </c>
    </row>
    <row r="4318" spans="2:11">
      <c r="B4318" t="s">
        <v>2094</v>
      </c>
      <c r="C4318" t="s">
        <v>2095</v>
      </c>
      <c r="D4318" t="s">
        <v>2076</v>
      </c>
      <c r="E4318">
        <v>3</v>
      </c>
      <c r="F4318" t="s">
        <v>2088</v>
      </c>
      <c r="G4318" t="s">
        <v>2030</v>
      </c>
      <c r="H4318" t="s">
        <v>2017</v>
      </c>
      <c r="I4318" s="13">
        <v>43486</v>
      </c>
      <c r="J4318" t="s">
        <v>2030</v>
      </c>
      <c r="K4318" t="s">
        <v>2030</v>
      </c>
    </row>
    <row r="4319" spans="2:11">
      <c r="B4319" t="s">
        <v>2021</v>
      </c>
      <c r="C4319" t="s">
        <v>2869</v>
      </c>
      <c r="D4319" t="s">
        <v>2296</v>
      </c>
      <c r="E4319">
        <v>3</v>
      </c>
      <c r="F4319" t="s">
        <v>2016</v>
      </c>
      <c r="G4319">
        <v>72</v>
      </c>
      <c r="H4319" t="s">
        <v>2020</v>
      </c>
      <c r="I4319" s="13">
        <v>43481</v>
      </c>
      <c r="J4319" t="s">
        <v>2030</v>
      </c>
      <c r="K4319" t="s">
        <v>2030</v>
      </c>
    </row>
    <row r="4320" spans="2:11">
      <c r="B4320" t="s">
        <v>2321</v>
      </c>
      <c r="C4320" t="s">
        <v>2845</v>
      </c>
      <c r="D4320" t="s">
        <v>2076</v>
      </c>
      <c r="E4320">
        <v>3</v>
      </c>
      <c r="F4320" t="s">
        <v>2016</v>
      </c>
      <c r="G4320">
        <v>80</v>
      </c>
      <c r="H4320" t="s">
        <v>2020</v>
      </c>
      <c r="I4320" s="13">
        <v>43476</v>
      </c>
      <c r="J4320">
        <v>4</v>
      </c>
      <c r="K4320">
        <v>0</v>
      </c>
    </row>
    <row r="4321" spans="2:11">
      <c r="B4321" t="s">
        <v>2151</v>
      </c>
      <c r="C4321" t="s">
        <v>2852</v>
      </c>
      <c r="D4321" t="s">
        <v>2026</v>
      </c>
      <c r="E4321">
        <v>5</v>
      </c>
      <c r="F4321" t="s">
        <v>2016</v>
      </c>
      <c r="G4321">
        <v>85</v>
      </c>
      <c r="H4321" t="s">
        <v>2017</v>
      </c>
      <c r="I4321" s="13">
        <v>43474</v>
      </c>
      <c r="J4321">
        <v>3</v>
      </c>
      <c r="K4321">
        <v>1.62</v>
      </c>
    </row>
    <row r="4322" spans="2:11">
      <c r="B4322" t="s">
        <v>2045</v>
      </c>
      <c r="C4322" t="s">
        <v>3364</v>
      </c>
      <c r="D4322" t="s">
        <v>2029</v>
      </c>
      <c r="E4322">
        <v>5</v>
      </c>
      <c r="F4322" t="s">
        <v>2016</v>
      </c>
      <c r="G4322">
        <v>85</v>
      </c>
      <c r="H4322" t="s">
        <v>2020</v>
      </c>
      <c r="I4322" s="13">
        <v>43434</v>
      </c>
      <c r="J4322" t="s">
        <v>2030</v>
      </c>
      <c r="K4322" t="s">
        <v>2030</v>
      </c>
    </row>
    <row r="4323" spans="2:11">
      <c r="B4323" t="s">
        <v>2024</v>
      </c>
      <c r="C4323" t="s">
        <v>2660</v>
      </c>
      <c r="D4323" t="s">
        <v>2026</v>
      </c>
      <c r="E4323">
        <v>5</v>
      </c>
      <c r="F4323" t="s">
        <v>2016</v>
      </c>
      <c r="G4323">
        <v>100</v>
      </c>
      <c r="H4323" t="s">
        <v>2017</v>
      </c>
      <c r="I4323" s="13">
        <v>43417</v>
      </c>
      <c r="J4323">
        <v>3</v>
      </c>
      <c r="K4323">
        <v>1.62</v>
      </c>
    </row>
    <row r="4324" spans="2:11">
      <c r="B4324" t="s">
        <v>2031</v>
      </c>
      <c r="C4324" t="s">
        <v>2427</v>
      </c>
      <c r="D4324" t="s">
        <v>2026</v>
      </c>
      <c r="E4324">
        <v>5</v>
      </c>
      <c r="F4324" t="s">
        <v>2016</v>
      </c>
      <c r="G4324">
        <v>100</v>
      </c>
      <c r="H4324" t="s">
        <v>2020</v>
      </c>
      <c r="I4324" s="13">
        <v>43410</v>
      </c>
      <c r="J4324">
        <v>3</v>
      </c>
      <c r="K4324">
        <v>1.62</v>
      </c>
    </row>
    <row r="4325" spans="2:11">
      <c r="B4325" t="s">
        <v>2096</v>
      </c>
      <c r="C4325" t="s">
        <v>2097</v>
      </c>
      <c r="D4325" t="s">
        <v>2026</v>
      </c>
      <c r="E4325">
        <v>5</v>
      </c>
      <c r="F4325" t="s">
        <v>2016</v>
      </c>
      <c r="G4325" t="s">
        <v>2030</v>
      </c>
      <c r="H4325" t="s">
        <v>2017</v>
      </c>
      <c r="I4325" s="13">
        <v>43399</v>
      </c>
      <c r="J4325">
        <v>3</v>
      </c>
      <c r="K4325">
        <v>1.62</v>
      </c>
    </row>
    <row r="4326" spans="2:11">
      <c r="B4326" t="s">
        <v>2083</v>
      </c>
      <c r="C4326" t="s">
        <v>2304</v>
      </c>
      <c r="D4326" t="s">
        <v>2026</v>
      </c>
      <c r="E4326">
        <v>5</v>
      </c>
      <c r="F4326" t="s">
        <v>2016</v>
      </c>
      <c r="G4326" t="s">
        <v>2030</v>
      </c>
      <c r="H4326" t="s">
        <v>2017</v>
      </c>
      <c r="I4326" s="13">
        <v>43229</v>
      </c>
      <c r="J4326">
        <v>1</v>
      </c>
      <c r="K4326">
        <v>16.14</v>
      </c>
    </row>
    <row r="4401" spans="1:11">
      <c r="A4401" t="s">
        <v>1057</v>
      </c>
      <c r="B4401" t="str">
        <f ca="1">_xll.BDS(OFFSET(INDIRECT(ADDRESS(ROW(), COLUMN())),0,-1),"BEST_ANALYST_RECS_BULK","cols=10;rows=27")</f>
        <v>Morgan Stanley</v>
      </c>
      <c r="C4401" t="s">
        <v>2018</v>
      </c>
      <c r="D4401" t="s">
        <v>2114</v>
      </c>
      <c r="E4401">
        <v>3</v>
      </c>
      <c r="F4401" t="s">
        <v>2016</v>
      </c>
      <c r="G4401">
        <v>40</v>
      </c>
      <c r="H4401" t="s">
        <v>2020</v>
      </c>
      <c r="I4401" s="13">
        <v>43511</v>
      </c>
      <c r="J4401">
        <v>5</v>
      </c>
      <c r="K4401">
        <v>-8.42</v>
      </c>
    </row>
    <row r="4402" spans="1:11">
      <c r="B4402" t="s">
        <v>2021</v>
      </c>
      <c r="C4402" t="s">
        <v>2022</v>
      </c>
      <c r="D4402" t="s">
        <v>2296</v>
      </c>
      <c r="E4402">
        <v>3</v>
      </c>
      <c r="F4402" t="s">
        <v>2016</v>
      </c>
      <c r="G4402">
        <v>38</v>
      </c>
      <c r="H4402" t="s">
        <v>2020</v>
      </c>
      <c r="I4402" s="13">
        <v>43511</v>
      </c>
      <c r="J4402">
        <v>4</v>
      </c>
      <c r="K4402">
        <v>-8.14</v>
      </c>
    </row>
    <row r="4403" spans="1:11">
      <c r="B4403" t="s">
        <v>2067</v>
      </c>
      <c r="C4403" t="s">
        <v>2068</v>
      </c>
      <c r="D4403" t="s">
        <v>2029</v>
      </c>
      <c r="E4403">
        <v>5</v>
      </c>
      <c r="F4403" t="s">
        <v>2016</v>
      </c>
      <c r="G4403">
        <v>45</v>
      </c>
      <c r="H4403" t="s">
        <v>2020</v>
      </c>
      <c r="I4403" s="13">
        <v>43511</v>
      </c>
      <c r="J4403">
        <v>1</v>
      </c>
      <c r="K4403">
        <v>2.54</v>
      </c>
    </row>
    <row r="4404" spans="1:11">
      <c r="B4404" t="s">
        <v>2131</v>
      </c>
      <c r="C4404" t="s">
        <v>3567</v>
      </c>
      <c r="D4404" t="s">
        <v>2026</v>
      </c>
      <c r="E4404">
        <v>5</v>
      </c>
      <c r="F4404" t="s">
        <v>2016</v>
      </c>
      <c r="G4404">
        <v>55</v>
      </c>
      <c r="H4404" t="s">
        <v>2133</v>
      </c>
      <c r="I4404" s="13">
        <v>43511</v>
      </c>
      <c r="J4404">
        <v>8</v>
      </c>
      <c r="K4404">
        <v>-26.41</v>
      </c>
    </row>
    <row r="4405" spans="1:11">
      <c r="B4405" t="s">
        <v>2033</v>
      </c>
      <c r="C4405" t="s">
        <v>2034</v>
      </c>
      <c r="D4405" t="s">
        <v>2035</v>
      </c>
      <c r="E4405">
        <v>5</v>
      </c>
      <c r="F4405" t="s">
        <v>2016</v>
      </c>
      <c r="G4405">
        <v>50</v>
      </c>
      <c r="H4405" t="s">
        <v>2036</v>
      </c>
      <c r="I4405" s="13">
        <v>43511</v>
      </c>
      <c r="J4405">
        <v>8</v>
      </c>
      <c r="K4405">
        <v>-26.41</v>
      </c>
    </row>
    <row r="4406" spans="1:11">
      <c r="B4406" t="s">
        <v>2039</v>
      </c>
      <c r="C4406" t="s">
        <v>3542</v>
      </c>
      <c r="D4406" t="s">
        <v>2026</v>
      </c>
      <c r="E4406">
        <v>5</v>
      </c>
      <c r="F4406" t="s">
        <v>2016</v>
      </c>
      <c r="G4406">
        <v>45</v>
      </c>
      <c r="H4406" t="s">
        <v>2020</v>
      </c>
      <c r="I4406" s="13">
        <v>43511</v>
      </c>
      <c r="J4406" t="s">
        <v>2030</v>
      </c>
      <c r="K4406" t="s">
        <v>2030</v>
      </c>
    </row>
    <row r="4407" spans="1:11">
      <c r="B4407" t="s">
        <v>2074</v>
      </c>
      <c r="C4407" t="s">
        <v>3564</v>
      </c>
      <c r="D4407" t="s">
        <v>2026</v>
      </c>
      <c r="E4407">
        <v>5</v>
      </c>
      <c r="F4407" t="s">
        <v>2016</v>
      </c>
      <c r="G4407">
        <v>53</v>
      </c>
      <c r="H4407" t="s">
        <v>2482</v>
      </c>
      <c r="I4407" s="13">
        <v>43511</v>
      </c>
      <c r="J4407">
        <v>8</v>
      </c>
      <c r="K4407">
        <v>-26.41</v>
      </c>
    </row>
    <row r="4408" spans="1:11">
      <c r="B4408" t="s">
        <v>2077</v>
      </c>
      <c r="C4408" t="s">
        <v>2078</v>
      </c>
      <c r="D4408" t="s">
        <v>2029</v>
      </c>
      <c r="E4408">
        <v>5</v>
      </c>
      <c r="F4408" t="s">
        <v>2016</v>
      </c>
      <c r="G4408">
        <v>50</v>
      </c>
      <c r="H4408" t="s">
        <v>2017</v>
      </c>
      <c r="I4408" s="13">
        <v>43511</v>
      </c>
      <c r="J4408">
        <v>8</v>
      </c>
      <c r="K4408">
        <v>-26.41</v>
      </c>
    </row>
    <row r="4409" spans="1:11">
      <c r="B4409" t="s">
        <v>2682</v>
      </c>
      <c r="C4409" t="s">
        <v>3566</v>
      </c>
      <c r="D4409" t="s">
        <v>2026</v>
      </c>
      <c r="E4409">
        <v>5</v>
      </c>
      <c r="F4409" t="s">
        <v>2016</v>
      </c>
      <c r="G4409">
        <v>65</v>
      </c>
      <c r="H4409" t="s">
        <v>2017</v>
      </c>
      <c r="I4409" s="13">
        <v>43511</v>
      </c>
      <c r="J4409">
        <v>8</v>
      </c>
      <c r="K4409">
        <v>-26.41</v>
      </c>
    </row>
    <row r="4410" spans="1:11">
      <c r="B4410" t="s">
        <v>2094</v>
      </c>
      <c r="C4410" t="s">
        <v>2095</v>
      </c>
      <c r="D4410" t="s">
        <v>2053</v>
      </c>
      <c r="E4410">
        <v>1</v>
      </c>
      <c r="F4410" t="s">
        <v>2088</v>
      </c>
      <c r="G4410" t="s">
        <v>2030</v>
      </c>
      <c r="H4410" t="s">
        <v>2017</v>
      </c>
      <c r="I4410" s="13">
        <v>43511</v>
      </c>
      <c r="J4410" t="s">
        <v>2030</v>
      </c>
      <c r="K4410" t="s">
        <v>2030</v>
      </c>
    </row>
    <row r="4411" spans="1:11">
      <c r="B4411" t="s">
        <v>2049</v>
      </c>
      <c r="C4411" t="s">
        <v>3562</v>
      </c>
      <c r="D4411" t="s">
        <v>2029</v>
      </c>
      <c r="E4411">
        <v>5</v>
      </c>
      <c r="F4411" t="s">
        <v>2016</v>
      </c>
      <c r="G4411">
        <v>47</v>
      </c>
      <c r="H4411" t="s">
        <v>2017</v>
      </c>
      <c r="I4411" s="13">
        <v>43511</v>
      </c>
      <c r="J4411">
        <v>6</v>
      </c>
      <c r="K4411">
        <v>-20.16</v>
      </c>
    </row>
    <row r="4412" spans="1:11">
      <c r="B4412" t="s">
        <v>2051</v>
      </c>
      <c r="C4412" t="s">
        <v>2052</v>
      </c>
      <c r="D4412" t="s">
        <v>2026</v>
      </c>
      <c r="E4412">
        <v>5</v>
      </c>
      <c r="F4412" t="s">
        <v>2016</v>
      </c>
      <c r="G4412">
        <v>49</v>
      </c>
      <c r="H4412" t="s">
        <v>2017</v>
      </c>
      <c r="I4412" s="13">
        <v>43511</v>
      </c>
      <c r="J4412">
        <v>3</v>
      </c>
      <c r="K4412">
        <v>-1.32</v>
      </c>
    </row>
    <row r="4413" spans="1:11">
      <c r="B4413" t="s">
        <v>2086</v>
      </c>
      <c r="C4413" t="s">
        <v>2087</v>
      </c>
      <c r="D4413" t="s">
        <v>2076</v>
      </c>
      <c r="E4413">
        <v>3</v>
      </c>
      <c r="F4413" t="s">
        <v>2088</v>
      </c>
      <c r="G4413">
        <v>38</v>
      </c>
      <c r="H4413" t="s">
        <v>2017</v>
      </c>
      <c r="I4413" s="13">
        <v>43511</v>
      </c>
      <c r="J4413">
        <v>8</v>
      </c>
      <c r="K4413">
        <v>-26.41</v>
      </c>
    </row>
    <row r="4414" spans="1:11">
      <c r="B4414" t="s">
        <v>2129</v>
      </c>
      <c r="C4414" t="s">
        <v>2130</v>
      </c>
      <c r="D4414" t="s">
        <v>2026</v>
      </c>
      <c r="E4414">
        <v>5</v>
      </c>
      <c r="F4414" t="s">
        <v>2016</v>
      </c>
      <c r="G4414">
        <v>44</v>
      </c>
      <c r="H4414" t="s">
        <v>2020</v>
      </c>
      <c r="I4414" s="13">
        <v>43511</v>
      </c>
      <c r="J4414">
        <v>8</v>
      </c>
      <c r="K4414">
        <v>-26.41</v>
      </c>
    </row>
    <row r="4415" spans="1:11">
      <c r="B4415" t="s">
        <v>2054</v>
      </c>
      <c r="C4415" t="s">
        <v>3563</v>
      </c>
      <c r="D4415" t="s">
        <v>2044</v>
      </c>
      <c r="E4415">
        <v>3</v>
      </c>
      <c r="F4415" t="s">
        <v>2016</v>
      </c>
      <c r="G4415">
        <v>34</v>
      </c>
      <c r="H4415" t="s">
        <v>2020</v>
      </c>
      <c r="I4415" s="13">
        <v>43511</v>
      </c>
      <c r="J4415">
        <v>11</v>
      </c>
      <c r="K4415">
        <v>-37.270000000000003</v>
      </c>
    </row>
    <row r="4416" spans="1:11">
      <c r="B4416" t="s">
        <v>2136</v>
      </c>
      <c r="C4416" t="s">
        <v>3565</v>
      </c>
      <c r="D4416" t="s">
        <v>2044</v>
      </c>
      <c r="E4416">
        <v>3</v>
      </c>
      <c r="F4416" t="s">
        <v>2016</v>
      </c>
      <c r="G4416">
        <v>46</v>
      </c>
      <c r="H4416" t="s">
        <v>2020</v>
      </c>
      <c r="I4416" s="13">
        <v>43511</v>
      </c>
      <c r="J4416">
        <v>12</v>
      </c>
      <c r="K4416">
        <v>-41.76</v>
      </c>
    </row>
    <row r="4417" spans="2:11">
      <c r="B4417" t="s">
        <v>2100</v>
      </c>
      <c r="C4417" t="s">
        <v>2101</v>
      </c>
      <c r="D4417" t="s">
        <v>2026</v>
      </c>
      <c r="E4417">
        <v>5</v>
      </c>
      <c r="F4417" t="s">
        <v>2016</v>
      </c>
      <c r="G4417" t="s">
        <v>2030</v>
      </c>
      <c r="H4417" t="s">
        <v>2017</v>
      </c>
      <c r="I4417" s="13">
        <v>43511</v>
      </c>
      <c r="J4417" t="s">
        <v>2030</v>
      </c>
      <c r="K4417" t="s">
        <v>2030</v>
      </c>
    </row>
    <row r="4418" spans="2:11">
      <c r="B4418" t="s">
        <v>2027</v>
      </c>
      <c r="C4418" t="s">
        <v>2028</v>
      </c>
      <c r="D4418" t="s">
        <v>2029</v>
      </c>
      <c r="E4418">
        <v>5</v>
      </c>
      <c r="F4418" t="s">
        <v>2016</v>
      </c>
      <c r="G4418">
        <v>59</v>
      </c>
      <c r="H4418" t="s">
        <v>2017</v>
      </c>
      <c r="I4418" s="13">
        <v>43510</v>
      </c>
      <c r="J4418" t="s">
        <v>2030</v>
      </c>
      <c r="K4418" t="s">
        <v>2030</v>
      </c>
    </row>
    <row r="4419" spans="2:11">
      <c r="B4419" t="s">
        <v>2069</v>
      </c>
      <c r="C4419" t="s">
        <v>2070</v>
      </c>
      <c r="D4419" t="s">
        <v>2035</v>
      </c>
      <c r="E4419">
        <v>5</v>
      </c>
      <c r="F4419" t="s">
        <v>2016</v>
      </c>
      <c r="G4419">
        <v>56</v>
      </c>
      <c r="H4419" t="s">
        <v>2020</v>
      </c>
      <c r="I4419" s="13">
        <v>43510</v>
      </c>
      <c r="J4419">
        <v>8</v>
      </c>
      <c r="K4419">
        <v>-26.41</v>
      </c>
    </row>
    <row r="4420" spans="2:11">
      <c r="B4420" t="s">
        <v>2079</v>
      </c>
      <c r="C4420" t="s">
        <v>2080</v>
      </c>
      <c r="D4420" t="s">
        <v>2029</v>
      </c>
      <c r="E4420">
        <v>5</v>
      </c>
      <c r="F4420" t="s">
        <v>2016</v>
      </c>
      <c r="G4420">
        <v>45</v>
      </c>
      <c r="H4420" t="s">
        <v>2017</v>
      </c>
      <c r="I4420" s="13">
        <v>43510</v>
      </c>
      <c r="J4420" t="s">
        <v>2030</v>
      </c>
      <c r="K4420" t="s">
        <v>2030</v>
      </c>
    </row>
    <row r="4421" spans="2:11">
      <c r="B4421" t="s">
        <v>2274</v>
      </c>
      <c r="C4421" t="s">
        <v>2307</v>
      </c>
      <c r="D4421" t="s">
        <v>2076</v>
      </c>
      <c r="E4421">
        <v>3</v>
      </c>
      <c r="F4421" t="s">
        <v>2016</v>
      </c>
      <c r="G4421" t="s">
        <v>2030</v>
      </c>
      <c r="H4421" t="s">
        <v>2017</v>
      </c>
      <c r="I4421" s="13">
        <v>43509</v>
      </c>
      <c r="J4421" t="s">
        <v>2030</v>
      </c>
      <c r="K4421" t="s">
        <v>2030</v>
      </c>
    </row>
    <row r="4422" spans="2:11">
      <c r="B4422" t="s">
        <v>2057</v>
      </c>
      <c r="C4422" t="s">
        <v>2058</v>
      </c>
      <c r="D4422" t="s">
        <v>2026</v>
      </c>
      <c r="E4422">
        <v>5</v>
      </c>
      <c r="F4422" t="s">
        <v>2016</v>
      </c>
      <c r="G4422">
        <v>56</v>
      </c>
      <c r="H4422" t="s">
        <v>2017</v>
      </c>
      <c r="I4422" s="13">
        <v>43508</v>
      </c>
      <c r="J4422">
        <v>7</v>
      </c>
      <c r="K4422">
        <v>-21.79</v>
      </c>
    </row>
    <row r="4423" spans="2:11">
      <c r="B4423" t="s">
        <v>2081</v>
      </c>
      <c r="C4423" t="s">
        <v>4113</v>
      </c>
      <c r="D4423" t="s">
        <v>2029</v>
      </c>
      <c r="E4423">
        <v>5</v>
      </c>
      <c r="F4423" t="s">
        <v>2016</v>
      </c>
      <c r="G4423">
        <v>56</v>
      </c>
      <c r="H4423" t="s">
        <v>2017</v>
      </c>
      <c r="I4423" s="13">
        <v>43507</v>
      </c>
      <c r="J4423">
        <v>8</v>
      </c>
      <c r="K4423">
        <v>-26.41</v>
      </c>
    </row>
    <row r="4424" spans="2:11">
      <c r="B4424" t="s">
        <v>2083</v>
      </c>
      <c r="C4424" t="s">
        <v>2084</v>
      </c>
      <c r="D4424" t="s">
        <v>2026</v>
      </c>
      <c r="E4424">
        <v>5</v>
      </c>
      <c r="F4424" t="s">
        <v>2016</v>
      </c>
      <c r="G4424" t="s">
        <v>2030</v>
      </c>
      <c r="H4424" t="s">
        <v>2017</v>
      </c>
      <c r="I4424" s="13">
        <v>43404</v>
      </c>
      <c r="J4424">
        <v>8</v>
      </c>
      <c r="K4424">
        <v>-26.41</v>
      </c>
    </row>
    <row r="4425" spans="2:11">
      <c r="B4425" t="s">
        <v>2024</v>
      </c>
      <c r="C4425" t="s">
        <v>2025</v>
      </c>
      <c r="D4425" t="s">
        <v>2026</v>
      </c>
      <c r="E4425">
        <v>5</v>
      </c>
      <c r="F4425" t="s">
        <v>2016</v>
      </c>
      <c r="G4425">
        <v>65</v>
      </c>
      <c r="H4425" t="s">
        <v>2017</v>
      </c>
      <c r="I4425" s="13">
        <v>43332</v>
      </c>
      <c r="J4425">
        <v>8</v>
      </c>
      <c r="K4425">
        <v>-26.41</v>
      </c>
    </row>
    <row r="4426" spans="2:11">
      <c r="B4426" t="s">
        <v>2102</v>
      </c>
      <c r="C4426" t="s">
        <v>2103</v>
      </c>
      <c r="D4426" t="s">
        <v>2104</v>
      </c>
      <c r="E4426" t="s">
        <v>2030</v>
      </c>
      <c r="F4426" t="s">
        <v>2016</v>
      </c>
      <c r="G4426" t="s">
        <v>2030</v>
      </c>
      <c r="H4426" t="s">
        <v>2017</v>
      </c>
      <c r="I4426" s="13">
        <v>43214</v>
      </c>
      <c r="J4426" t="s">
        <v>2030</v>
      </c>
      <c r="K4426" t="s">
        <v>2030</v>
      </c>
    </row>
    <row r="4427" spans="2:11">
      <c r="B4427" t="s">
        <v>2091</v>
      </c>
      <c r="C4427" t="s">
        <v>3508</v>
      </c>
      <c r="D4427" t="s">
        <v>2093</v>
      </c>
      <c r="E4427" t="s">
        <v>2030</v>
      </c>
      <c r="F4427" t="s">
        <v>2016</v>
      </c>
      <c r="G4427" t="s">
        <v>2030</v>
      </c>
      <c r="H4427" t="s">
        <v>2017</v>
      </c>
      <c r="I4427" s="13">
        <v>43144</v>
      </c>
      <c r="J4427" t="s">
        <v>2030</v>
      </c>
      <c r="K4427" t="s">
        <v>2030</v>
      </c>
    </row>
    <row r="4501" spans="1:11">
      <c r="A4501" t="s">
        <v>1058</v>
      </c>
      <c r="B4501" t="str">
        <f ca="1">_xll.BDS(OFFSET(INDIRECT(ADDRESS(ROW(), COLUMN())),0,-1),"BEST_ANALYST_RECS_BULK","cols=10;rows=25")</f>
        <v>Credit Suisse</v>
      </c>
      <c r="C4501" t="s">
        <v>2276</v>
      </c>
      <c r="D4501" t="s">
        <v>2029</v>
      </c>
      <c r="E4501">
        <v>5</v>
      </c>
      <c r="F4501" t="s">
        <v>2016</v>
      </c>
      <c r="G4501">
        <v>250</v>
      </c>
      <c r="H4501" t="s">
        <v>2017</v>
      </c>
      <c r="I4501" s="13">
        <v>43510</v>
      </c>
      <c r="J4501">
        <v>6</v>
      </c>
      <c r="K4501">
        <v>-13.44</v>
      </c>
    </row>
    <row r="4502" spans="1:11">
      <c r="B4502" t="s">
        <v>2234</v>
      </c>
      <c r="C4502" t="s">
        <v>2289</v>
      </c>
      <c r="D4502" t="s">
        <v>2044</v>
      </c>
      <c r="E4502">
        <v>3</v>
      </c>
      <c r="F4502" t="s">
        <v>2016</v>
      </c>
      <c r="G4502">
        <v>219</v>
      </c>
      <c r="H4502" t="s">
        <v>2020</v>
      </c>
      <c r="I4502" s="13">
        <v>43509</v>
      </c>
      <c r="J4502">
        <v>3</v>
      </c>
      <c r="K4502">
        <v>0</v>
      </c>
    </row>
    <row r="4503" spans="1:11">
      <c r="B4503" t="s">
        <v>2277</v>
      </c>
      <c r="C4503" t="s">
        <v>2278</v>
      </c>
      <c r="D4503" t="s">
        <v>2015</v>
      </c>
      <c r="E4503">
        <v>3</v>
      </c>
      <c r="F4503" t="s">
        <v>2016</v>
      </c>
      <c r="G4503">
        <v>215</v>
      </c>
      <c r="H4503" t="s">
        <v>2020</v>
      </c>
      <c r="I4503" s="13">
        <v>43508</v>
      </c>
      <c r="J4503">
        <v>3</v>
      </c>
      <c r="K4503">
        <v>0</v>
      </c>
    </row>
    <row r="4504" spans="1:11">
      <c r="B4504" t="s">
        <v>2792</v>
      </c>
      <c r="C4504" t="s">
        <v>3591</v>
      </c>
      <c r="D4504" t="s">
        <v>2053</v>
      </c>
      <c r="E4504">
        <v>1</v>
      </c>
      <c r="F4504" t="s">
        <v>2016</v>
      </c>
      <c r="G4504">
        <v>190</v>
      </c>
      <c r="H4504" t="s">
        <v>2020</v>
      </c>
      <c r="I4504" s="13">
        <v>43507</v>
      </c>
      <c r="J4504">
        <v>2</v>
      </c>
      <c r="K4504">
        <v>12.07</v>
      </c>
    </row>
    <row r="4505" spans="1:11">
      <c r="B4505" t="s">
        <v>2083</v>
      </c>
      <c r="C4505" t="s">
        <v>2084</v>
      </c>
      <c r="D4505" t="s">
        <v>2026</v>
      </c>
      <c r="E4505">
        <v>5</v>
      </c>
      <c r="F4505" t="s">
        <v>2016</v>
      </c>
      <c r="G4505" t="s">
        <v>2030</v>
      </c>
      <c r="H4505" t="s">
        <v>2017</v>
      </c>
      <c r="I4505" s="13">
        <v>43504</v>
      </c>
      <c r="J4505">
        <v>7</v>
      </c>
      <c r="K4505">
        <v>-17.57</v>
      </c>
    </row>
    <row r="4506" spans="1:11">
      <c r="B4506" t="s">
        <v>2089</v>
      </c>
      <c r="C4506" t="s">
        <v>2279</v>
      </c>
      <c r="D4506" t="s">
        <v>2044</v>
      </c>
      <c r="E4506">
        <v>3</v>
      </c>
      <c r="F4506" t="s">
        <v>2016</v>
      </c>
      <c r="G4506">
        <v>201</v>
      </c>
      <c r="H4506" t="s">
        <v>2017</v>
      </c>
      <c r="I4506" s="13">
        <v>43503</v>
      </c>
      <c r="J4506">
        <v>5</v>
      </c>
      <c r="K4506">
        <v>-9.5</v>
      </c>
    </row>
    <row r="4507" spans="1:11">
      <c r="B4507" t="s">
        <v>2042</v>
      </c>
      <c r="C4507" t="s">
        <v>2763</v>
      </c>
      <c r="D4507" t="s">
        <v>2029</v>
      </c>
      <c r="E4507">
        <v>5</v>
      </c>
      <c r="F4507" t="s">
        <v>2016</v>
      </c>
      <c r="G4507">
        <v>235</v>
      </c>
      <c r="H4507" t="s">
        <v>2020</v>
      </c>
      <c r="I4507" s="13">
        <v>43502</v>
      </c>
      <c r="J4507">
        <v>10</v>
      </c>
      <c r="K4507">
        <v>-24.82</v>
      </c>
    </row>
    <row r="4508" spans="1:11">
      <c r="B4508" t="s">
        <v>2079</v>
      </c>
      <c r="C4508" t="s">
        <v>2282</v>
      </c>
      <c r="D4508" t="s">
        <v>2029</v>
      </c>
      <c r="E4508">
        <v>5</v>
      </c>
      <c r="F4508" t="s">
        <v>2016</v>
      </c>
      <c r="G4508">
        <v>250</v>
      </c>
      <c r="H4508" t="s">
        <v>2017</v>
      </c>
      <c r="I4508" s="13">
        <v>43500</v>
      </c>
      <c r="J4508">
        <v>10</v>
      </c>
      <c r="K4508">
        <v>-24.82</v>
      </c>
    </row>
    <row r="4509" spans="1:11">
      <c r="B4509" t="s">
        <v>2094</v>
      </c>
      <c r="C4509" t="s">
        <v>2095</v>
      </c>
      <c r="D4509" t="s">
        <v>2053</v>
      </c>
      <c r="E4509">
        <v>1</v>
      </c>
      <c r="F4509" t="s">
        <v>2016</v>
      </c>
      <c r="G4509" t="s">
        <v>2030</v>
      </c>
      <c r="H4509" t="s">
        <v>2017</v>
      </c>
      <c r="I4509" s="13">
        <v>43495</v>
      </c>
      <c r="J4509" t="s">
        <v>2030</v>
      </c>
      <c r="K4509" t="s">
        <v>2030</v>
      </c>
    </row>
    <row r="4510" spans="1:11">
      <c r="B4510" t="s">
        <v>2033</v>
      </c>
      <c r="C4510" t="s">
        <v>3588</v>
      </c>
      <c r="D4510" t="s">
        <v>2035</v>
      </c>
      <c r="E4510">
        <v>5</v>
      </c>
      <c r="F4510" t="s">
        <v>2016</v>
      </c>
      <c r="G4510">
        <v>246</v>
      </c>
      <c r="H4510" t="s">
        <v>2133</v>
      </c>
      <c r="I4510" s="13">
        <v>43493</v>
      </c>
      <c r="J4510">
        <v>10</v>
      </c>
      <c r="K4510">
        <v>-24.82</v>
      </c>
    </row>
    <row r="4511" spans="1:11">
      <c r="B4511" t="s">
        <v>2220</v>
      </c>
      <c r="C4511" t="s">
        <v>2280</v>
      </c>
      <c r="D4511" t="s">
        <v>2026</v>
      </c>
      <c r="E4511">
        <v>5</v>
      </c>
      <c r="F4511" t="s">
        <v>2016</v>
      </c>
      <c r="G4511">
        <v>235</v>
      </c>
      <c r="H4511" t="s">
        <v>2020</v>
      </c>
      <c r="I4511" s="13">
        <v>43493</v>
      </c>
      <c r="J4511">
        <v>10</v>
      </c>
      <c r="K4511">
        <v>-24.82</v>
      </c>
    </row>
    <row r="4512" spans="1:11">
      <c r="B4512" t="s">
        <v>2067</v>
      </c>
      <c r="C4512" t="s">
        <v>2281</v>
      </c>
      <c r="D4512" t="s">
        <v>2252</v>
      </c>
      <c r="E4512">
        <v>3</v>
      </c>
      <c r="F4512" t="s">
        <v>2016</v>
      </c>
      <c r="G4512">
        <v>220</v>
      </c>
      <c r="H4512" t="s">
        <v>2020</v>
      </c>
      <c r="I4512" s="13">
        <v>43490</v>
      </c>
      <c r="J4512">
        <v>3</v>
      </c>
      <c r="K4512">
        <v>0</v>
      </c>
    </row>
    <row r="4513" spans="2:11">
      <c r="B4513" t="s">
        <v>2045</v>
      </c>
      <c r="C4513" t="s">
        <v>3281</v>
      </c>
      <c r="D4513" t="s">
        <v>2029</v>
      </c>
      <c r="E4513">
        <v>5</v>
      </c>
      <c r="F4513" t="s">
        <v>2016</v>
      </c>
      <c r="G4513">
        <v>302</v>
      </c>
      <c r="H4513" t="s">
        <v>2020</v>
      </c>
      <c r="I4513" s="13">
        <v>43489</v>
      </c>
      <c r="J4513">
        <v>10</v>
      </c>
      <c r="K4513">
        <v>-24.82</v>
      </c>
    </row>
    <row r="4514" spans="2:11">
      <c r="B4514" t="s">
        <v>2260</v>
      </c>
      <c r="C4514" t="s">
        <v>4095</v>
      </c>
      <c r="D4514" t="s">
        <v>2044</v>
      </c>
      <c r="E4514">
        <v>3</v>
      </c>
      <c r="F4514" t="s">
        <v>2016</v>
      </c>
      <c r="G4514">
        <v>210</v>
      </c>
      <c r="H4514" t="s">
        <v>2020</v>
      </c>
      <c r="I4514" s="13">
        <v>43487</v>
      </c>
      <c r="J4514">
        <v>13</v>
      </c>
      <c r="K4514">
        <v>-33.08</v>
      </c>
    </row>
    <row r="4515" spans="2:11">
      <c r="B4515" t="s">
        <v>2283</v>
      </c>
      <c r="C4515" t="s">
        <v>2284</v>
      </c>
      <c r="D4515" t="s">
        <v>2189</v>
      </c>
      <c r="E4515">
        <v>5</v>
      </c>
      <c r="F4515" t="s">
        <v>2016</v>
      </c>
      <c r="G4515">
        <v>270</v>
      </c>
      <c r="H4515" t="s">
        <v>2020</v>
      </c>
      <c r="I4515" s="13">
        <v>43487</v>
      </c>
      <c r="J4515">
        <v>8</v>
      </c>
      <c r="K4515">
        <v>-19.72</v>
      </c>
    </row>
    <row r="4516" spans="2:11">
      <c r="B4516" t="s">
        <v>2267</v>
      </c>
      <c r="C4516" t="s">
        <v>2272</v>
      </c>
      <c r="D4516" t="s">
        <v>2029</v>
      </c>
      <c r="E4516">
        <v>5</v>
      </c>
      <c r="F4516" t="s">
        <v>2016</v>
      </c>
      <c r="G4516">
        <v>238</v>
      </c>
      <c r="H4516" t="s">
        <v>2017</v>
      </c>
      <c r="I4516" s="13">
        <v>43485</v>
      </c>
      <c r="J4516" t="s">
        <v>2030</v>
      </c>
      <c r="K4516" t="s">
        <v>2030</v>
      </c>
    </row>
    <row r="4517" spans="2:11">
      <c r="B4517" t="s">
        <v>2024</v>
      </c>
      <c r="C4517" t="s">
        <v>2243</v>
      </c>
      <c r="D4517" t="s">
        <v>2076</v>
      </c>
      <c r="E4517">
        <v>3</v>
      </c>
      <c r="F4517" t="s">
        <v>2016</v>
      </c>
      <c r="G4517" t="s">
        <v>2030</v>
      </c>
      <c r="H4517" t="s">
        <v>2017</v>
      </c>
      <c r="I4517" s="13">
        <v>43482</v>
      </c>
      <c r="J4517">
        <v>3</v>
      </c>
      <c r="K4517">
        <v>0</v>
      </c>
    </row>
    <row r="4518" spans="2:11">
      <c r="B4518" t="s">
        <v>2236</v>
      </c>
      <c r="C4518" t="s">
        <v>3087</v>
      </c>
      <c r="D4518" t="s">
        <v>2015</v>
      </c>
      <c r="E4518">
        <v>3</v>
      </c>
      <c r="F4518" t="s">
        <v>2016</v>
      </c>
      <c r="G4518" t="s">
        <v>2030</v>
      </c>
      <c r="H4518" t="s">
        <v>2017</v>
      </c>
      <c r="I4518" s="13">
        <v>43482</v>
      </c>
      <c r="J4518">
        <v>3</v>
      </c>
      <c r="K4518">
        <v>0</v>
      </c>
    </row>
    <row r="4519" spans="2:11">
      <c r="B4519" t="s">
        <v>2174</v>
      </c>
      <c r="C4519" t="s">
        <v>2242</v>
      </c>
      <c r="D4519" t="s">
        <v>2015</v>
      </c>
      <c r="E4519">
        <v>3</v>
      </c>
      <c r="F4519" t="s">
        <v>2016</v>
      </c>
      <c r="G4519">
        <v>262</v>
      </c>
      <c r="H4519" t="s">
        <v>2017</v>
      </c>
      <c r="I4519" s="13">
        <v>43481</v>
      </c>
      <c r="J4519">
        <v>3</v>
      </c>
      <c r="K4519">
        <v>0</v>
      </c>
    </row>
    <row r="4520" spans="2:11">
      <c r="B4520" t="s">
        <v>106</v>
      </c>
      <c r="C4520" t="s">
        <v>2228</v>
      </c>
      <c r="D4520" t="s">
        <v>2723</v>
      </c>
      <c r="E4520">
        <v>3</v>
      </c>
      <c r="F4520" t="s">
        <v>2016</v>
      </c>
      <c r="G4520">
        <v>207</v>
      </c>
      <c r="H4520" t="s">
        <v>2020</v>
      </c>
      <c r="I4520" s="13">
        <v>43481</v>
      </c>
      <c r="J4520">
        <v>11</v>
      </c>
      <c r="K4520">
        <v>-27.35</v>
      </c>
    </row>
    <row r="4521" spans="2:11">
      <c r="B4521" t="s">
        <v>2077</v>
      </c>
      <c r="C4521" t="s">
        <v>2288</v>
      </c>
      <c r="D4521" t="s">
        <v>2029</v>
      </c>
      <c r="E4521">
        <v>5</v>
      </c>
      <c r="F4521" t="s">
        <v>2016</v>
      </c>
      <c r="G4521">
        <v>227</v>
      </c>
      <c r="H4521" t="s">
        <v>2020</v>
      </c>
      <c r="I4521" s="13">
        <v>43481</v>
      </c>
      <c r="J4521">
        <v>10</v>
      </c>
      <c r="K4521">
        <v>-24.82</v>
      </c>
    </row>
    <row r="4522" spans="2:11">
      <c r="B4522" t="s">
        <v>2051</v>
      </c>
      <c r="C4522" t="s">
        <v>3084</v>
      </c>
      <c r="D4522" t="s">
        <v>2026</v>
      </c>
      <c r="E4522">
        <v>5</v>
      </c>
      <c r="F4522" t="s">
        <v>2016</v>
      </c>
      <c r="G4522">
        <v>258</v>
      </c>
      <c r="H4522" t="s">
        <v>2017</v>
      </c>
      <c r="I4522" s="13">
        <v>43481</v>
      </c>
      <c r="J4522">
        <v>4</v>
      </c>
      <c r="K4522">
        <v>-3.27</v>
      </c>
    </row>
    <row r="4523" spans="2:11">
      <c r="B4523" t="s">
        <v>2063</v>
      </c>
      <c r="C4523" t="s">
        <v>2291</v>
      </c>
      <c r="D4523" t="s">
        <v>2162</v>
      </c>
      <c r="E4523">
        <v>3</v>
      </c>
      <c r="F4523" t="s">
        <v>2016</v>
      </c>
      <c r="G4523">
        <v>247</v>
      </c>
      <c r="H4523" t="s">
        <v>2017</v>
      </c>
      <c r="I4523" s="13">
        <v>43481</v>
      </c>
      <c r="J4523">
        <v>3</v>
      </c>
      <c r="K4523">
        <v>0</v>
      </c>
    </row>
    <row r="4524" spans="2:11">
      <c r="B4524" t="s">
        <v>2813</v>
      </c>
      <c r="C4524" t="s">
        <v>3601</v>
      </c>
      <c r="D4524" t="s">
        <v>2076</v>
      </c>
      <c r="E4524">
        <v>3</v>
      </c>
      <c r="F4524" t="s">
        <v>2016</v>
      </c>
      <c r="G4524">
        <v>203</v>
      </c>
      <c r="H4524" t="s">
        <v>2017</v>
      </c>
      <c r="I4524" s="13">
        <v>43448</v>
      </c>
      <c r="J4524">
        <v>3</v>
      </c>
      <c r="K4524">
        <v>0</v>
      </c>
    </row>
    <row r="4525" spans="2:11">
      <c r="B4525" t="s">
        <v>2682</v>
      </c>
      <c r="C4525" t="s">
        <v>3608</v>
      </c>
      <c r="D4525" t="s">
        <v>2053</v>
      </c>
      <c r="E4525">
        <v>1</v>
      </c>
      <c r="F4525" t="s">
        <v>2016</v>
      </c>
      <c r="G4525">
        <v>200</v>
      </c>
      <c r="H4525" t="s">
        <v>2017</v>
      </c>
      <c r="I4525" s="13">
        <v>43301</v>
      </c>
      <c r="J4525">
        <v>1</v>
      </c>
      <c r="K4525">
        <v>24.82</v>
      </c>
    </row>
    <row r="4601" spans="1:11">
      <c r="A4601" t="s">
        <v>1059</v>
      </c>
      <c r="B4601" t="str">
        <f ca="1">_xll.BDS(OFFSET(INDIRECT(ADDRESS(ROW(), COLUMN())),0,-1),"BEST_ANALYST_RECS_BULK","cols=10;rows=33")</f>
        <v>Edward Jones</v>
      </c>
      <c r="C4601" t="s">
        <v>2766</v>
      </c>
      <c r="D4601" t="s">
        <v>2026</v>
      </c>
      <c r="E4601">
        <v>5</v>
      </c>
      <c r="F4601" t="s">
        <v>2016</v>
      </c>
      <c r="G4601" t="s">
        <v>2030</v>
      </c>
      <c r="H4601" t="s">
        <v>2017</v>
      </c>
      <c r="I4601" s="13">
        <v>43509</v>
      </c>
      <c r="J4601">
        <v>1</v>
      </c>
      <c r="K4601">
        <v>27.85</v>
      </c>
    </row>
    <row r="4602" spans="1:11">
      <c r="B4602" t="s">
        <v>2037</v>
      </c>
      <c r="C4602" t="s">
        <v>2767</v>
      </c>
      <c r="D4602" t="s">
        <v>2026</v>
      </c>
      <c r="E4602">
        <v>5</v>
      </c>
      <c r="F4602" t="s">
        <v>2016</v>
      </c>
      <c r="G4602">
        <v>76</v>
      </c>
      <c r="H4602" t="s">
        <v>2017</v>
      </c>
      <c r="I4602" s="13">
        <v>43509</v>
      </c>
      <c r="J4602">
        <v>1</v>
      </c>
      <c r="K4602">
        <v>27.85</v>
      </c>
    </row>
    <row r="4603" spans="1:11">
      <c r="B4603" t="s">
        <v>2232</v>
      </c>
      <c r="C4603" t="s">
        <v>3584</v>
      </c>
      <c r="D4603" t="s">
        <v>2029</v>
      </c>
      <c r="E4603">
        <v>5</v>
      </c>
      <c r="F4603" t="s">
        <v>2016</v>
      </c>
      <c r="G4603" t="s">
        <v>2030</v>
      </c>
      <c r="H4603" t="s">
        <v>2017</v>
      </c>
      <c r="I4603" s="13">
        <v>43509</v>
      </c>
      <c r="J4603">
        <v>1</v>
      </c>
      <c r="K4603">
        <v>27.85</v>
      </c>
    </row>
    <row r="4604" spans="1:11">
      <c r="B4604" t="s">
        <v>2198</v>
      </c>
      <c r="C4604" t="s">
        <v>3578</v>
      </c>
      <c r="D4604" t="s">
        <v>2044</v>
      </c>
      <c r="E4604">
        <v>3</v>
      </c>
      <c r="F4604" t="s">
        <v>2016</v>
      </c>
      <c r="G4604">
        <v>60</v>
      </c>
      <c r="H4604" t="s">
        <v>2020</v>
      </c>
      <c r="I4604" s="13">
        <v>43507</v>
      </c>
      <c r="J4604">
        <v>12</v>
      </c>
      <c r="K4604">
        <v>-3.39</v>
      </c>
    </row>
    <row r="4605" spans="1:11">
      <c r="B4605" t="s">
        <v>2074</v>
      </c>
      <c r="C4605" t="s">
        <v>2770</v>
      </c>
      <c r="D4605" t="s">
        <v>2076</v>
      </c>
      <c r="E4605">
        <v>3</v>
      </c>
      <c r="F4605" t="s">
        <v>2016</v>
      </c>
      <c r="G4605">
        <v>65</v>
      </c>
      <c r="H4605" t="s">
        <v>2020</v>
      </c>
      <c r="I4605" s="13">
        <v>43504</v>
      </c>
      <c r="J4605">
        <v>11</v>
      </c>
      <c r="K4605">
        <v>0</v>
      </c>
    </row>
    <row r="4606" spans="1:11">
      <c r="B4606" t="s">
        <v>2096</v>
      </c>
      <c r="C4606" t="s">
        <v>2097</v>
      </c>
      <c r="D4606" t="s">
        <v>2026</v>
      </c>
      <c r="E4606">
        <v>5</v>
      </c>
      <c r="F4606" t="s">
        <v>2016</v>
      </c>
      <c r="G4606" t="s">
        <v>2030</v>
      </c>
      <c r="H4606" t="s">
        <v>2017</v>
      </c>
      <c r="I4606" s="13">
        <v>43503</v>
      </c>
      <c r="J4606">
        <v>1</v>
      </c>
      <c r="K4606">
        <v>27.85</v>
      </c>
    </row>
    <row r="4607" spans="1:11">
      <c r="B4607" t="s">
        <v>2079</v>
      </c>
      <c r="C4607" t="s">
        <v>3219</v>
      </c>
      <c r="D4607" t="s">
        <v>2029</v>
      </c>
      <c r="E4607">
        <v>5</v>
      </c>
      <c r="F4607" t="s">
        <v>2016</v>
      </c>
      <c r="G4607">
        <v>73</v>
      </c>
      <c r="H4607" t="s">
        <v>2017</v>
      </c>
      <c r="I4607" s="13">
        <v>43502</v>
      </c>
      <c r="J4607">
        <v>1</v>
      </c>
      <c r="K4607">
        <v>27.85</v>
      </c>
    </row>
    <row r="4608" spans="1:11">
      <c r="B4608" t="s">
        <v>2051</v>
      </c>
      <c r="C4608" t="s">
        <v>2115</v>
      </c>
      <c r="D4608" t="s">
        <v>2076</v>
      </c>
      <c r="E4608">
        <v>3</v>
      </c>
      <c r="F4608" t="s">
        <v>2088</v>
      </c>
      <c r="G4608">
        <v>74</v>
      </c>
      <c r="H4608" t="s">
        <v>2017</v>
      </c>
      <c r="I4608" s="13">
        <v>43501</v>
      </c>
      <c r="J4608">
        <v>2</v>
      </c>
      <c r="K4608">
        <v>23.32</v>
      </c>
    </row>
    <row r="4609" spans="2:11">
      <c r="B4609" t="s">
        <v>2134</v>
      </c>
      <c r="C4609" t="s">
        <v>3120</v>
      </c>
      <c r="D4609" t="s">
        <v>2162</v>
      </c>
      <c r="E4609">
        <v>3</v>
      </c>
      <c r="F4609" t="s">
        <v>2016</v>
      </c>
      <c r="G4609">
        <v>65</v>
      </c>
      <c r="H4609" t="s">
        <v>2020</v>
      </c>
      <c r="I4609" s="13">
        <v>43493</v>
      </c>
      <c r="J4609">
        <v>11</v>
      </c>
      <c r="K4609">
        <v>0</v>
      </c>
    </row>
    <row r="4610" spans="2:11">
      <c r="B4610" t="s">
        <v>2089</v>
      </c>
      <c r="C4610" t="s">
        <v>3103</v>
      </c>
      <c r="D4610" t="s">
        <v>2044</v>
      </c>
      <c r="E4610">
        <v>3</v>
      </c>
      <c r="F4610" t="s">
        <v>2016</v>
      </c>
      <c r="G4610">
        <v>68</v>
      </c>
      <c r="H4610" t="s">
        <v>2017</v>
      </c>
      <c r="I4610" s="13">
        <v>43493</v>
      </c>
      <c r="J4610">
        <v>11</v>
      </c>
      <c r="K4610">
        <v>0</v>
      </c>
    </row>
    <row r="4611" spans="2:11">
      <c r="B4611" t="s">
        <v>2094</v>
      </c>
      <c r="C4611" t="s">
        <v>2095</v>
      </c>
      <c r="D4611" t="s">
        <v>2026</v>
      </c>
      <c r="E4611">
        <v>5</v>
      </c>
      <c r="F4611" t="s">
        <v>2085</v>
      </c>
      <c r="G4611">
        <v>73</v>
      </c>
      <c r="H4611" t="s">
        <v>2020</v>
      </c>
      <c r="I4611" s="13">
        <v>43493</v>
      </c>
      <c r="J4611" t="s">
        <v>2030</v>
      </c>
      <c r="K4611" t="s">
        <v>2030</v>
      </c>
    </row>
    <row r="4612" spans="2:11">
      <c r="B4612" t="s">
        <v>2174</v>
      </c>
      <c r="C4612" t="s">
        <v>2771</v>
      </c>
      <c r="D4612" t="s">
        <v>2015</v>
      </c>
      <c r="E4612">
        <v>3</v>
      </c>
      <c r="F4612" t="s">
        <v>2016</v>
      </c>
      <c r="G4612">
        <v>60</v>
      </c>
      <c r="H4612" t="s">
        <v>2017</v>
      </c>
      <c r="I4612" s="13">
        <v>43490</v>
      </c>
      <c r="J4612">
        <v>11</v>
      </c>
      <c r="K4612">
        <v>0</v>
      </c>
    </row>
    <row r="4613" spans="2:11">
      <c r="B4613" t="s">
        <v>106</v>
      </c>
      <c r="C4613" t="s">
        <v>2772</v>
      </c>
      <c r="D4613" t="s">
        <v>2114</v>
      </c>
      <c r="E4613">
        <v>3</v>
      </c>
      <c r="F4613" t="s">
        <v>2016</v>
      </c>
      <c r="G4613">
        <v>70</v>
      </c>
      <c r="H4613" t="s">
        <v>2020</v>
      </c>
      <c r="I4613" s="13">
        <v>43490</v>
      </c>
      <c r="J4613">
        <v>13</v>
      </c>
      <c r="K4613">
        <v>-7.22</v>
      </c>
    </row>
    <row r="4614" spans="2:11">
      <c r="B4614" t="s">
        <v>2021</v>
      </c>
      <c r="C4614" t="s">
        <v>2784</v>
      </c>
      <c r="D4614" t="s">
        <v>2296</v>
      </c>
      <c r="E4614">
        <v>3</v>
      </c>
      <c r="F4614" t="s">
        <v>2016</v>
      </c>
      <c r="G4614">
        <v>70</v>
      </c>
      <c r="H4614" t="s">
        <v>2020</v>
      </c>
      <c r="I4614" s="13">
        <v>43490</v>
      </c>
      <c r="J4614">
        <v>3</v>
      </c>
      <c r="K4614">
        <v>14.63</v>
      </c>
    </row>
    <row r="4615" spans="2:11">
      <c r="B4615" t="s">
        <v>2024</v>
      </c>
      <c r="C4615" t="s">
        <v>2768</v>
      </c>
      <c r="D4615" t="s">
        <v>2026</v>
      </c>
      <c r="E4615">
        <v>5</v>
      </c>
      <c r="F4615" t="s">
        <v>2016</v>
      </c>
      <c r="G4615">
        <v>79</v>
      </c>
      <c r="H4615" t="s">
        <v>2017</v>
      </c>
      <c r="I4615" s="13">
        <v>43490</v>
      </c>
      <c r="J4615">
        <v>6</v>
      </c>
      <c r="K4615">
        <v>5.23</v>
      </c>
    </row>
    <row r="4616" spans="2:11">
      <c r="B4616" t="s">
        <v>2033</v>
      </c>
      <c r="C4616" t="s">
        <v>2769</v>
      </c>
      <c r="D4616" t="s">
        <v>2035</v>
      </c>
      <c r="E4616">
        <v>5</v>
      </c>
      <c r="F4616" t="s">
        <v>2016</v>
      </c>
      <c r="G4616">
        <v>70</v>
      </c>
      <c r="H4616" t="s">
        <v>2036</v>
      </c>
      <c r="I4616" s="13">
        <v>43490</v>
      </c>
      <c r="J4616">
        <v>1</v>
      </c>
      <c r="K4616">
        <v>27.85</v>
      </c>
    </row>
    <row r="4617" spans="2:11">
      <c r="B4617" t="s">
        <v>2257</v>
      </c>
      <c r="C4617" t="s">
        <v>3579</v>
      </c>
      <c r="D4617" t="s">
        <v>2044</v>
      </c>
      <c r="E4617">
        <v>3</v>
      </c>
      <c r="F4617" t="s">
        <v>2016</v>
      </c>
      <c r="G4617">
        <v>66</v>
      </c>
      <c r="H4617" t="s">
        <v>2020</v>
      </c>
      <c r="I4617" s="13">
        <v>43490</v>
      </c>
      <c r="J4617">
        <v>9</v>
      </c>
      <c r="K4617">
        <v>2.3199999999999998</v>
      </c>
    </row>
    <row r="4618" spans="2:11">
      <c r="B4618" t="s">
        <v>2047</v>
      </c>
      <c r="C4618" t="s">
        <v>2783</v>
      </c>
      <c r="D4618" t="s">
        <v>2026</v>
      </c>
      <c r="E4618">
        <v>5</v>
      </c>
      <c r="F4618" t="s">
        <v>2016</v>
      </c>
      <c r="G4618">
        <v>75</v>
      </c>
      <c r="H4618" t="s">
        <v>2017</v>
      </c>
      <c r="I4618" s="13">
        <v>43490</v>
      </c>
      <c r="J4618">
        <v>4</v>
      </c>
      <c r="K4618">
        <v>10.83</v>
      </c>
    </row>
    <row r="4619" spans="2:11">
      <c r="B4619" t="s">
        <v>2151</v>
      </c>
      <c r="C4619" t="s">
        <v>3520</v>
      </c>
      <c r="D4619" t="s">
        <v>2044</v>
      </c>
      <c r="E4619">
        <v>3</v>
      </c>
      <c r="F4619" t="s">
        <v>2016</v>
      </c>
      <c r="G4619" t="s">
        <v>2030</v>
      </c>
      <c r="H4619" t="s">
        <v>2017</v>
      </c>
      <c r="I4619" s="13">
        <v>43490</v>
      </c>
      <c r="J4619">
        <v>11</v>
      </c>
      <c r="K4619">
        <v>0</v>
      </c>
    </row>
    <row r="4620" spans="2:11">
      <c r="B4620" t="s">
        <v>2086</v>
      </c>
      <c r="C4620" t="s">
        <v>3676</v>
      </c>
      <c r="D4620" t="s">
        <v>2053</v>
      </c>
      <c r="E4620">
        <v>1</v>
      </c>
      <c r="F4620" t="s">
        <v>2016</v>
      </c>
      <c r="G4620">
        <v>56.5</v>
      </c>
      <c r="H4620" t="s">
        <v>2017</v>
      </c>
      <c r="I4620" s="13">
        <v>43490</v>
      </c>
      <c r="J4620">
        <v>8</v>
      </c>
      <c r="K4620">
        <v>2.81</v>
      </c>
    </row>
    <row r="4621" spans="2:11">
      <c r="B4621" t="s">
        <v>2411</v>
      </c>
      <c r="C4621" t="s">
        <v>2781</v>
      </c>
      <c r="D4621" t="s">
        <v>2044</v>
      </c>
      <c r="E4621">
        <v>3</v>
      </c>
      <c r="F4621" t="s">
        <v>2016</v>
      </c>
      <c r="G4621" t="s">
        <v>2030</v>
      </c>
      <c r="H4621" t="s">
        <v>2017</v>
      </c>
      <c r="I4621" s="13">
        <v>43490</v>
      </c>
      <c r="J4621">
        <v>13</v>
      </c>
      <c r="K4621">
        <v>-7.22</v>
      </c>
    </row>
    <row r="4622" spans="2:11">
      <c r="B4622" t="s">
        <v>2063</v>
      </c>
      <c r="C4622" t="s">
        <v>2782</v>
      </c>
      <c r="D4622" t="s">
        <v>2162</v>
      </c>
      <c r="E4622">
        <v>3</v>
      </c>
      <c r="F4622" t="s">
        <v>2016</v>
      </c>
      <c r="G4622">
        <v>69</v>
      </c>
      <c r="H4622" t="s">
        <v>2017</v>
      </c>
      <c r="I4622" s="13">
        <v>43490</v>
      </c>
      <c r="J4622">
        <v>11</v>
      </c>
      <c r="K4622">
        <v>0</v>
      </c>
    </row>
    <row r="4623" spans="2:11">
      <c r="B4623" t="s">
        <v>2159</v>
      </c>
      <c r="C4623" t="s">
        <v>2773</v>
      </c>
      <c r="D4623" t="s">
        <v>2029</v>
      </c>
      <c r="E4623">
        <v>5</v>
      </c>
      <c r="F4623" t="s">
        <v>2016</v>
      </c>
      <c r="G4623">
        <v>74</v>
      </c>
      <c r="H4623" t="s">
        <v>2020</v>
      </c>
      <c r="I4623" s="13">
        <v>43489</v>
      </c>
      <c r="J4623">
        <v>1</v>
      </c>
      <c r="K4623">
        <v>27.85</v>
      </c>
    </row>
    <row r="4624" spans="2:11">
      <c r="B4624" t="s">
        <v>2069</v>
      </c>
      <c r="C4624" t="s">
        <v>2774</v>
      </c>
      <c r="D4624" t="s">
        <v>2035</v>
      </c>
      <c r="E4624">
        <v>5</v>
      </c>
      <c r="F4624" t="s">
        <v>2016</v>
      </c>
      <c r="G4624">
        <v>70</v>
      </c>
      <c r="H4624" t="s">
        <v>2020</v>
      </c>
      <c r="I4624" s="13">
        <v>43489</v>
      </c>
      <c r="J4624" t="s">
        <v>2030</v>
      </c>
      <c r="K4624" t="s">
        <v>2030</v>
      </c>
    </row>
    <row r="4625" spans="2:11">
      <c r="B4625" t="s">
        <v>2045</v>
      </c>
      <c r="C4625" t="s">
        <v>2775</v>
      </c>
      <c r="D4625" t="s">
        <v>2029</v>
      </c>
      <c r="E4625">
        <v>5</v>
      </c>
      <c r="F4625" t="s">
        <v>2016</v>
      </c>
      <c r="G4625">
        <v>72</v>
      </c>
      <c r="H4625" t="s">
        <v>2020</v>
      </c>
      <c r="I4625" s="13">
        <v>43489</v>
      </c>
      <c r="J4625">
        <v>1</v>
      </c>
      <c r="K4625">
        <v>27.85</v>
      </c>
    </row>
    <row r="4626" spans="2:11">
      <c r="B4626" t="s">
        <v>2049</v>
      </c>
      <c r="C4626" t="s">
        <v>2779</v>
      </c>
      <c r="D4626" t="s">
        <v>2015</v>
      </c>
      <c r="E4626">
        <v>3</v>
      </c>
      <c r="F4626" t="s">
        <v>2016</v>
      </c>
      <c r="G4626">
        <v>63</v>
      </c>
      <c r="H4626" t="s">
        <v>2020</v>
      </c>
      <c r="I4626" s="13">
        <v>43489</v>
      </c>
      <c r="J4626">
        <v>7</v>
      </c>
      <c r="K4626">
        <v>4.7</v>
      </c>
    </row>
    <row r="4627" spans="2:11">
      <c r="B4627" t="s">
        <v>2601</v>
      </c>
      <c r="C4627" t="s">
        <v>3585</v>
      </c>
      <c r="D4627" t="s">
        <v>2015</v>
      </c>
      <c r="E4627">
        <v>3</v>
      </c>
      <c r="F4627" t="s">
        <v>2016</v>
      </c>
      <c r="G4627">
        <v>70</v>
      </c>
      <c r="H4627" t="s">
        <v>2017</v>
      </c>
      <c r="I4627" s="13">
        <v>43489</v>
      </c>
      <c r="J4627">
        <v>10</v>
      </c>
      <c r="K4627">
        <v>2.04</v>
      </c>
    </row>
    <row r="4628" spans="2:11">
      <c r="B4628" t="s">
        <v>2091</v>
      </c>
      <c r="C4628" t="s">
        <v>2861</v>
      </c>
      <c r="D4628" t="s">
        <v>2093</v>
      </c>
      <c r="E4628" t="s">
        <v>2030</v>
      </c>
      <c r="F4628" t="s">
        <v>2016</v>
      </c>
      <c r="G4628" t="s">
        <v>2030</v>
      </c>
      <c r="H4628" t="s">
        <v>2017</v>
      </c>
      <c r="I4628" s="13">
        <v>43487</v>
      </c>
      <c r="J4628" t="s">
        <v>2030</v>
      </c>
      <c r="K4628" t="s">
        <v>2030</v>
      </c>
    </row>
    <row r="4629" spans="2:11">
      <c r="B4629" t="s">
        <v>2102</v>
      </c>
      <c r="C4629" t="s">
        <v>2987</v>
      </c>
      <c r="D4629" t="s">
        <v>2026</v>
      </c>
      <c r="E4629">
        <v>5</v>
      </c>
      <c r="F4629" t="s">
        <v>2016</v>
      </c>
      <c r="G4629" t="s">
        <v>2030</v>
      </c>
      <c r="H4629" t="s">
        <v>2017</v>
      </c>
      <c r="I4629" s="13">
        <v>43432</v>
      </c>
      <c r="J4629" t="s">
        <v>2030</v>
      </c>
      <c r="K4629" t="s">
        <v>2030</v>
      </c>
    </row>
    <row r="4630" spans="2:11">
      <c r="B4630" t="s">
        <v>2083</v>
      </c>
      <c r="C4630" t="s">
        <v>2084</v>
      </c>
      <c r="D4630" t="s">
        <v>2035</v>
      </c>
      <c r="E4630">
        <v>5</v>
      </c>
      <c r="F4630" t="s">
        <v>2016</v>
      </c>
      <c r="G4630" t="s">
        <v>2030</v>
      </c>
      <c r="H4630" t="s">
        <v>2017</v>
      </c>
      <c r="I4630" s="13">
        <v>43424</v>
      </c>
      <c r="J4630">
        <v>5</v>
      </c>
      <c r="K4630">
        <v>6.24</v>
      </c>
    </row>
    <row r="4631" spans="2:11">
      <c r="B4631" t="s">
        <v>2551</v>
      </c>
      <c r="C4631" t="s">
        <v>2552</v>
      </c>
      <c r="D4631" t="s">
        <v>2026</v>
      </c>
      <c r="E4631">
        <v>5</v>
      </c>
      <c r="F4631" t="s">
        <v>2016</v>
      </c>
      <c r="G4631">
        <v>70</v>
      </c>
      <c r="H4631" t="s">
        <v>2017</v>
      </c>
      <c r="I4631" s="13">
        <v>43416</v>
      </c>
      <c r="J4631">
        <v>1</v>
      </c>
      <c r="K4631">
        <v>27.85</v>
      </c>
    </row>
    <row r="4632" spans="2:11">
      <c r="B4632" t="s">
        <v>2111</v>
      </c>
      <c r="C4632" t="s">
        <v>2862</v>
      </c>
      <c r="D4632" t="s">
        <v>2026</v>
      </c>
      <c r="E4632">
        <v>5</v>
      </c>
      <c r="F4632" t="s">
        <v>2016</v>
      </c>
      <c r="G4632" t="s">
        <v>2030</v>
      </c>
      <c r="H4632" t="s">
        <v>2017</v>
      </c>
      <c r="I4632" s="13">
        <v>43220</v>
      </c>
      <c r="J4632">
        <v>1</v>
      </c>
      <c r="K4632">
        <v>27.85</v>
      </c>
    </row>
    <row r="4633" spans="2:11">
      <c r="B4633" t="s">
        <v>2107</v>
      </c>
      <c r="C4633" t="s">
        <v>2108</v>
      </c>
      <c r="D4633" t="s">
        <v>2026</v>
      </c>
      <c r="E4633">
        <v>5</v>
      </c>
      <c r="F4633" t="s">
        <v>2123</v>
      </c>
      <c r="G4633">
        <v>64</v>
      </c>
      <c r="H4633" t="s">
        <v>2017</v>
      </c>
      <c r="I4633" s="13">
        <v>43129</v>
      </c>
      <c r="J4633">
        <v>1</v>
      </c>
      <c r="K4633">
        <v>27.85</v>
      </c>
    </row>
    <row r="4701" spans="1:11">
      <c r="A4701" t="s">
        <v>1060</v>
      </c>
      <c r="B4701" t="str">
        <f ca="1">_xll.BDS(OFFSET(INDIRECT(ADDRESS(ROW(), COLUMN())),0,-1),"BEST_ANALYST_RECS_BULK","cols=10;rows=28")</f>
        <v>Wells Fargo Securities</v>
      </c>
      <c r="C4701" t="s">
        <v>2282</v>
      </c>
      <c r="D4701" t="s">
        <v>2029</v>
      </c>
      <c r="E4701">
        <v>5</v>
      </c>
      <c r="F4701" t="s">
        <v>2016</v>
      </c>
      <c r="G4701">
        <v>54</v>
      </c>
      <c r="H4701" t="s">
        <v>2017</v>
      </c>
      <c r="I4701" s="13">
        <v>43511</v>
      </c>
      <c r="J4701">
        <v>6</v>
      </c>
      <c r="K4701">
        <v>-2.12</v>
      </c>
    </row>
    <row r="4702" spans="1:11">
      <c r="B4702" t="s">
        <v>2274</v>
      </c>
      <c r="C4702" t="s">
        <v>3755</v>
      </c>
      <c r="D4702" t="s">
        <v>2076</v>
      </c>
      <c r="E4702">
        <v>3</v>
      </c>
      <c r="F4702" t="s">
        <v>2016</v>
      </c>
      <c r="G4702" t="s">
        <v>2030</v>
      </c>
      <c r="H4702" t="s">
        <v>2017</v>
      </c>
      <c r="I4702" s="13">
        <v>43509</v>
      </c>
      <c r="J4702">
        <v>4</v>
      </c>
      <c r="K4702">
        <v>0</v>
      </c>
    </row>
    <row r="4703" spans="1:11">
      <c r="B4703" t="s">
        <v>2234</v>
      </c>
      <c r="C4703" t="s">
        <v>2289</v>
      </c>
      <c r="D4703" t="s">
        <v>2026</v>
      </c>
      <c r="E4703">
        <v>5</v>
      </c>
      <c r="F4703" t="s">
        <v>2016</v>
      </c>
      <c r="G4703">
        <v>55</v>
      </c>
      <c r="H4703" t="s">
        <v>2020</v>
      </c>
      <c r="I4703" s="13">
        <v>43509</v>
      </c>
      <c r="J4703">
        <v>9</v>
      </c>
      <c r="K4703">
        <v>-22.33</v>
      </c>
    </row>
    <row r="4704" spans="1:11">
      <c r="B4704" t="s">
        <v>2027</v>
      </c>
      <c r="C4704" t="s">
        <v>2276</v>
      </c>
      <c r="D4704" t="s">
        <v>2029</v>
      </c>
      <c r="E4704">
        <v>5</v>
      </c>
      <c r="F4704" t="s">
        <v>2016</v>
      </c>
      <c r="G4704">
        <v>56</v>
      </c>
      <c r="H4704" t="s">
        <v>2017</v>
      </c>
      <c r="I4704" s="13">
        <v>43508</v>
      </c>
      <c r="J4704">
        <v>9</v>
      </c>
      <c r="K4704">
        <v>-22.33</v>
      </c>
    </row>
    <row r="4705" spans="2:11">
      <c r="B4705" t="s">
        <v>2277</v>
      </c>
      <c r="C4705" t="s">
        <v>2278</v>
      </c>
      <c r="D4705" t="s">
        <v>2015</v>
      </c>
      <c r="E4705">
        <v>3</v>
      </c>
      <c r="F4705" t="s">
        <v>2016</v>
      </c>
      <c r="G4705">
        <v>45</v>
      </c>
      <c r="H4705" t="s">
        <v>2020</v>
      </c>
      <c r="I4705" s="13">
        <v>43508</v>
      </c>
      <c r="J4705">
        <v>11</v>
      </c>
      <c r="K4705">
        <v>-25.39</v>
      </c>
    </row>
    <row r="4706" spans="2:11">
      <c r="B4706" t="s">
        <v>2792</v>
      </c>
      <c r="C4706" t="s">
        <v>3591</v>
      </c>
      <c r="D4706" t="s">
        <v>2053</v>
      </c>
      <c r="E4706">
        <v>1</v>
      </c>
      <c r="F4706" t="s">
        <v>2016</v>
      </c>
      <c r="G4706">
        <v>40</v>
      </c>
      <c r="H4706" t="s">
        <v>2020</v>
      </c>
      <c r="I4706" s="13">
        <v>43507</v>
      </c>
      <c r="J4706">
        <v>5</v>
      </c>
      <c r="K4706">
        <v>-0.41</v>
      </c>
    </row>
    <row r="4707" spans="2:11">
      <c r="B4707" t="s">
        <v>2067</v>
      </c>
      <c r="C4707" t="s">
        <v>2281</v>
      </c>
      <c r="D4707" t="s">
        <v>2029</v>
      </c>
      <c r="E4707">
        <v>5</v>
      </c>
      <c r="F4707" t="s">
        <v>2016</v>
      </c>
      <c r="G4707">
        <v>60</v>
      </c>
      <c r="H4707" t="s">
        <v>2020</v>
      </c>
      <c r="I4707" s="13">
        <v>43507</v>
      </c>
      <c r="J4707">
        <v>9</v>
      </c>
      <c r="K4707">
        <v>-22.33</v>
      </c>
    </row>
    <row r="4708" spans="2:11">
      <c r="B4708" t="s">
        <v>2077</v>
      </c>
      <c r="C4708" t="s">
        <v>2288</v>
      </c>
      <c r="D4708" t="s">
        <v>2029</v>
      </c>
      <c r="E4708">
        <v>5</v>
      </c>
      <c r="F4708" t="s">
        <v>2016</v>
      </c>
      <c r="G4708">
        <v>51</v>
      </c>
      <c r="H4708" t="s">
        <v>2020</v>
      </c>
      <c r="I4708" s="13">
        <v>43507</v>
      </c>
      <c r="J4708">
        <v>9</v>
      </c>
      <c r="K4708">
        <v>-22.33</v>
      </c>
    </row>
    <row r="4709" spans="2:11">
      <c r="B4709" t="s">
        <v>2236</v>
      </c>
      <c r="C4709" t="s">
        <v>3087</v>
      </c>
      <c r="D4709" t="s">
        <v>2238</v>
      </c>
      <c r="E4709">
        <v>4</v>
      </c>
      <c r="F4709" t="s">
        <v>2016</v>
      </c>
      <c r="G4709">
        <v>55</v>
      </c>
      <c r="H4709" t="s">
        <v>2020</v>
      </c>
      <c r="I4709" s="13">
        <v>43507</v>
      </c>
      <c r="J4709">
        <v>9</v>
      </c>
      <c r="K4709">
        <v>-22.33</v>
      </c>
    </row>
    <row r="4710" spans="2:11">
      <c r="B4710" t="s">
        <v>2267</v>
      </c>
      <c r="C4710" t="s">
        <v>2272</v>
      </c>
      <c r="D4710" t="s">
        <v>2029</v>
      </c>
      <c r="E4710">
        <v>5</v>
      </c>
      <c r="F4710" t="s">
        <v>2016</v>
      </c>
      <c r="G4710">
        <v>53</v>
      </c>
      <c r="H4710" t="s">
        <v>2017</v>
      </c>
      <c r="I4710" s="13">
        <v>43507</v>
      </c>
      <c r="J4710" t="s">
        <v>2030</v>
      </c>
      <c r="K4710" t="s">
        <v>2030</v>
      </c>
    </row>
    <row r="4711" spans="2:11">
      <c r="B4711" t="s">
        <v>2089</v>
      </c>
      <c r="C4711" t="s">
        <v>2279</v>
      </c>
      <c r="D4711" t="s">
        <v>2029</v>
      </c>
      <c r="E4711">
        <v>5</v>
      </c>
      <c r="F4711" t="s">
        <v>2016</v>
      </c>
      <c r="G4711">
        <v>48</v>
      </c>
      <c r="H4711" t="s">
        <v>2017</v>
      </c>
      <c r="I4711" s="13">
        <v>43503</v>
      </c>
      <c r="J4711">
        <v>9</v>
      </c>
      <c r="K4711">
        <v>-22.33</v>
      </c>
    </row>
    <row r="4712" spans="2:11">
      <c r="B4712" t="s">
        <v>2042</v>
      </c>
      <c r="C4712" t="s">
        <v>2763</v>
      </c>
      <c r="D4712" t="s">
        <v>2029</v>
      </c>
      <c r="E4712">
        <v>5</v>
      </c>
      <c r="F4712" t="s">
        <v>2016</v>
      </c>
      <c r="G4712">
        <v>50</v>
      </c>
      <c r="H4712" t="s">
        <v>2020</v>
      </c>
      <c r="I4712" s="13">
        <v>43502</v>
      </c>
      <c r="J4712">
        <v>9</v>
      </c>
      <c r="K4712">
        <v>-22.33</v>
      </c>
    </row>
    <row r="4713" spans="2:11">
      <c r="B4713" t="s">
        <v>2033</v>
      </c>
      <c r="C4713" t="s">
        <v>3588</v>
      </c>
      <c r="D4713" t="s">
        <v>2035</v>
      </c>
      <c r="E4713">
        <v>5</v>
      </c>
      <c r="F4713" t="s">
        <v>2016</v>
      </c>
      <c r="G4713">
        <v>53</v>
      </c>
      <c r="H4713" t="s">
        <v>2133</v>
      </c>
      <c r="I4713" s="13">
        <v>43493</v>
      </c>
      <c r="J4713">
        <v>9</v>
      </c>
      <c r="K4713">
        <v>-22.33</v>
      </c>
    </row>
    <row r="4714" spans="2:11">
      <c r="B4714" t="s">
        <v>2220</v>
      </c>
      <c r="C4714" t="s">
        <v>2280</v>
      </c>
      <c r="D4714" t="s">
        <v>2076</v>
      </c>
      <c r="E4714">
        <v>3</v>
      </c>
      <c r="F4714" t="s">
        <v>2016</v>
      </c>
      <c r="G4714">
        <v>46</v>
      </c>
      <c r="H4714" t="s">
        <v>2020</v>
      </c>
      <c r="I4714" s="13">
        <v>43493</v>
      </c>
      <c r="J4714">
        <v>4</v>
      </c>
      <c r="K4714">
        <v>0</v>
      </c>
    </row>
    <row r="4715" spans="2:11">
      <c r="B4715" t="s">
        <v>2045</v>
      </c>
      <c r="C4715" t="s">
        <v>3281</v>
      </c>
      <c r="D4715" t="s">
        <v>2029</v>
      </c>
      <c r="E4715">
        <v>5</v>
      </c>
      <c r="F4715" t="s">
        <v>2016</v>
      </c>
      <c r="G4715">
        <v>60</v>
      </c>
      <c r="H4715" t="s">
        <v>2020</v>
      </c>
      <c r="I4715" s="13">
        <v>43489</v>
      </c>
      <c r="J4715">
        <v>7</v>
      </c>
      <c r="K4715">
        <v>-7.34</v>
      </c>
    </row>
    <row r="4716" spans="2:11">
      <c r="B4716" t="s">
        <v>2260</v>
      </c>
      <c r="C4716" t="s">
        <v>4095</v>
      </c>
      <c r="D4716" t="s">
        <v>2035</v>
      </c>
      <c r="E4716">
        <v>5</v>
      </c>
      <c r="F4716" t="s">
        <v>2016</v>
      </c>
      <c r="G4716">
        <v>55</v>
      </c>
      <c r="H4716" t="s">
        <v>2020</v>
      </c>
      <c r="I4716" s="13">
        <v>43487</v>
      </c>
      <c r="J4716">
        <v>9</v>
      </c>
      <c r="K4716">
        <v>-22.33</v>
      </c>
    </row>
    <row r="4717" spans="2:11">
      <c r="B4717" t="s">
        <v>2283</v>
      </c>
      <c r="C4717" t="s">
        <v>2284</v>
      </c>
      <c r="D4717" t="s">
        <v>2189</v>
      </c>
      <c r="E4717">
        <v>5</v>
      </c>
      <c r="F4717" t="s">
        <v>2016</v>
      </c>
      <c r="G4717">
        <v>55.5</v>
      </c>
      <c r="H4717" t="s">
        <v>2017</v>
      </c>
      <c r="I4717" s="13">
        <v>43487</v>
      </c>
      <c r="J4717">
        <v>9</v>
      </c>
      <c r="K4717">
        <v>-22.33</v>
      </c>
    </row>
    <row r="4718" spans="2:11">
      <c r="B4718" t="s">
        <v>2682</v>
      </c>
      <c r="C4718" t="s">
        <v>3608</v>
      </c>
      <c r="D4718" t="s">
        <v>2076</v>
      </c>
      <c r="E4718">
        <v>3</v>
      </c>
      <c r="F4718" t="s">
        <v>2016</v>
      </c>
      <c r="G4718">
        <v>50</v>
      </c>
      <c r="H4718" t="s">
        <v>2017</v>
      </c>
      <c r="I4718" s="13">
        <v>43483</v>
      </c>
      <c r="J4718">
        <v>4</v>
      </c>
      <c r="K4718">
        <v>0</v>
      </c>
    </row>
    <row r="4719" spans="2:11">
      <c r="B4719" t="s">
        <v>2174</v>
      </c>
      <c r="C4719" t="s">
        <v>2242</v>
      </c>
      <c r="D4719" t="s">
        <v>2029</v>
      </c>
      <c r="E4719">
        <v>5</v>
      </c>
      <c r="F4719" t="s">
        <v>2016</v>
      </c>
      <c r="G4719">
        <v>65</v>
      </c>
      <c r="H4719" t="s">
        <v>2017</v>
      </c>
      <c r="I4719" s="13">
        <v>43482</v>
      </c>
      <c r="J4719">
        <v>9</v>
      </c>
      <c r="K4719">
        <v>-22.33</v>
      </c>
    </row>
    <row r="4720" spans="2:11">
      <c r="B4720" t="s">
        <v>2024</v>
      </c>
      <c r="C4720" t="s">
        <v>2243</v>
      </c>
      <c r="D4720" t="s">
        <v>2026</v>
      </c>
      <c r="E4720">
        <v>5</v>
      </c>
      <c r="F4720" t="s">
        <v>2016</v>
      </c>
      <c r="G4720">
        <v>52</v>
      </c>
      <c r="H4720" t="s">
        <v>2017</v>
      </c>
      <c r="I4720" s="13">
        <v>43482</v>
      </c>
      <c r="J4720">
        <v>9</v>
      </c>
      <c r="K4720">
        <v>-22.33</v>
      </c>
    </row>
    <row r="4721" spans="2:11">
      <c r="B4721" t="s">
        <v>2051</v>
      </c>
      <c r="C4721" t="s">
        <v>3084</v>
      </c>
      <c r="D4721" t="s">
        <v>2026</v>
      </c>
      <c r="E4721">
        <v>5</v>
      </c>
      <c r="F4721" t="s">
        <v>2016</v>
      </c>
      <c r="G4721">
        <v>51</v>
      </c>
      <c r="H4721" t="s">
        <v>2017</v>
      </c>
      <c r="I4721" s="13">
        <v>43482</v>
      </c>
      <c r="J4721">
        <v>2</v>
      </c>
      <c r="K4721">
        <v>2.33</v>
      </c>
    </row>
    <row r="4722" spans="2:11">
      <c r="B4722" t="s">
        <v>2063</v>
      </c>
      <c r="C4722" t="s">
        <v>2291</v>
      </c>
      <c r="D4722" t="s">
        <v>2162</v>
      </c>
      <c r="E4722">
        <v>3</v>
      </c>
      <c r="F4722" t="s">
        <v>2016</v>
      </c>
      <c r="G4722">
        <v>55</v>
      </c>
      <c r="H4722" t="s">
        <v>2017</v>
      </c>
      <c r="I4722" s="13">
        <v>43482</v>
      </c>
      <c r="J4722">
        <v>4</v>
      </c>
      <c r="K4722">
        <v>0</v>
      </c>
    </row>
    <row r="4723" spans="2:11">
      <c r="B4723" t="s">
        <v>2094</v>
      </c>
      <c r="C4723" t="s">
        <v>2095</v>
      </c>
      <c r="D4723" t="s">
        <v>2053</v>
      </c>
      <c r="E4723">
        <v>1</v>
      </c>
      <c r="F4723" t="s">
        <v>2088</v>
      </c>
      <c r="G4723" t="s">
        <v>2030</v>
      </c>
      <c r="H4723" t="s">
        <v>2017</v>
      </c>
      <c r="I4723" s="13">
        <v>43481</v>
      </c>
      <c r="J4723" t="s">
        <v>2030</v>
      </c>
      <c r="K4723" t="s">
        <v>2030</v>
      </c>
    </row>
    <row r="4724" spans="2:11">
      <c r="B4724" t="s">
        <v>2021</v>
      </c>
      <c r="C4724" t="s">
        <v>3282</v>
      </c>
      <c r="D4724" t="s">
        <v>2216</v>
      </c>
      <c r="E4724">
        <v>3</v>
      </c>
      <c r="F4724" t="s">
        <v>2016</v>
      </c>
      <c r="G4724">
        <v>47</v>
      </c>
      <c r="H4724" t="s">
        <v>2020</v>
      </c>
      <c r="I4724" s="13">
        <v>43472</v>
      </c>
      <c r="J4724">
        <v>4</v>
      </c>
      <c r="K4724">
        <v>0</v>
      </c>
    </row>
    <row r="4725" spans="2:11">
      <c r="B4725" t="s">
        <v>2813</v>
      </c>
      <c r="C4725" t="s">
        <v>3601</v>
      </c>
      <c r="D4725" t="s">
        <v>2076</v>
      </c>
      <c r="E4725">
        <v>3</v>
      </c>
      <c r="F4725" t="s">
        <v>2016</v>
      </c>
      <c r="G4725">
        <v>47</v>
      </c>
      <c r="H4725" t="s">
        <v>2017</v>
      </c>
      <c r="I4725" s="13">
        <v>43448</v>
      </c>
      <c r="J4725">
        <v>8</v>
      </c>
      <c r="K4725">
        <v>-14.93</v>
      </c>
    </row>
    <row r="4726" spans="2:11">
      <c r="B4726" t="s">
        <v>2470</v>
      </c>
      <c r="C4726" t="s">
        <v>3216</v>
      </c>
      <c r="D4726" t="s">
        <v>2026</v>
      </c>
      <c r="E4726">
        <v>5</v>
      </c>
      <c r="F4726" t="s">
        <v>2016</v>
      </c>
      <c r="G4726" t="s">
        <v>2030</v>
      </c>
      <c r="H4726" t="s">
        <v>2017</v>
      </c>
      <c r="I4726" s="13">
        <v>43290</v>
      </c>
      <c r="J4726">
        <v>9</v>
      </c>
      <c r="K4726">
        <v>-22.33</v>
      </c>
    </row>
    <row r="4727" spans="2:11">
      <c r="B4727" t="s">
        <v>2102</v>
      </c>
      <c r="C4727" t="s">
        <v>2484</v>
      </c>
      <c r="D4727" t="s">
        <v>2104</v>
      </c>
      <c r="E4727" t="s">
        <v>2030</v>
      </c>
      <c r="F4727" t="s">
        <v>2016</v>
      </c>
      <c r="G4727" t="s">
        <v>2030</v>
      </c>
      <c r="H4727" t="s">
        <v>2017</v>
      </c>
      <c r="I4727" s="13">
        <v>43276</v>
      </c>
      <c r="J4727" t="s">
        <v>2030</v>
      </c>
      <c r="K4727" t="s">
        <v>2030</v>
      </c>
    </row>
    <row r="4728" spans="2:11">
      <c r="B4728" t="s">
        <v>2083</v>
      </c>
      <c r="C4728" t="s">
        <v>2084</v>
      </c>
      <c r="D4728" t="s">
        <v>2026</v>
      </c>
      <c r="E4728">
        <v>5</v>
      </c>
      <c r="F4728" t="s">
        <v>2016</v>
      </c>
      <c r="G4728" t="s">
        <v>2030</v>
      </c>
      <c r="H4728" t="s">
        <v>2017</v>
      </c>
      <c r="I4728" s="13">
        <v>43181</v>
      </c>
      <c r="J4728">
        <v>10</v>
      </c>
      <c r="K4728">
        <v>-24.5</v>
      </c>
    </row>
    <row r="4801" spans="1:11">
      <c r="A4801" t="s">
        <v>1061</v>
      </c>
      <c r="B4801" t="str">
        <f ca="1">_xll.BDS(OFFSET(INDIRECT(ADDRESS(ROW(), COLUMN())),0,-1),"BEST_ANALYST_RECS_BULK","cols=10;rows=17")</f>
        <v>J.P. Morgan</v>
      </c>
      <c r="C4801" t="s">
        <v>3541</v>
      </c>
      <c r="D4801" t="s">
        <v>2035</v>
      </c>
      <c r="E4801">
        <v>5</v>
      </c>
      <c r="F4801" t="s">
        <v>2016</v>
      </c>
      <c r="G4801">
        <v>24</v>
      </c>
      <c r="H4801" t="s">
        <v>2036</v>
      </c>
      <c r="I4801" s="13">
        <v>43511</v>
      </c>
      <c r="J4801">
        <v>3</v>
      </c>
      <c r="K4801">
        <v>-5.52</v>
      </c>
    </row>
    <row r="4802" spans="1:11">
      <c r="B4802" t="s">
        <v>2174</v>
      </c>
      <c r="C4802" t="s">
        <v>3527</v>
      </c>
      <c r="D4802" t="s">
        <v>2015</v>
      </c>
      <c r="E4802">
        <v>3</v>
      </c>
      <c r="F4802" t="s">
        <v>2016</v>
      </c>
      <c r="G4802">
        <v>19</v>
      </c>
      <c r="H4802" t="s">
        <v>2017</v>
      </c>
      <c r="I4802" s="13">
        <v>43506</v>
      </c>
      <c r="J4802">
        <v>2</v>
      </c>
      <c r="K4802">
        <v>0</v>
      </c>
    </row>
    <row r="4803" spans="1:11">
      <c r="B4803" t="s">
        <v>2077</v>
      </c>
      <c r="C4803" t="s">
        <v>3892</v>
      </c>
      <c r="D4803" t="s">
        <v>2029</v>
      </c>
      <c r="E4803">
        <v>5</v>
      </c>
      <c r="F4803" t="s">
        <v>2016</v>
      </c>
      <c r="G4803">
        <v>18</v>
      </c>
      <c r="H4803" t="s">
        <v>2020</v>
      </c>
      <c r="I4803" s="13">
        <v>43506</v>
      </c>
      <c r="J4803" t="s">
        <v>2030</v>
      </c>
      <c r="K4803" t="s">
        <v>2030</v>
      </c>
    </row>
    <row r="4804" spans="1:11">
      <c r="B4804" t="s">
        <v>2267</v>
      </c>
      <c r="C4804" t="s">
        <v>3539</v>
      </c>
      <c r="D4804" t="s">
        <v>2029</v>
      </c>
      <c r="E4804">
        <v>5</v>
      </c>
      <c r="F4804" t="s">
        <v>2016</v>
      </c>
      <c r="G4804">
        <v>18</v>
      </c>
      <c r="H4804" t="s">
        <v>2017</v>
      </c>
      <c r="I4804" s="13">
        <v>43506</v>
      </c>
      <c r="J4804">
        <v>3</v>
      </c>
      <c r="K4804">
        <v>-5.52</v>
      </c>
    </row>
    <row r="4805" spans="1:11">
      <c r="B4805" t="s">
        <v>2063</v>
      </c>
      <c r="C4805" t="s">
        <v>2725</v>
      </c>
      <c r="D4805" t="s">
        <v>2035</v>
      </c>
      <c r="E4805">
        <v>5</v>
      </c>
      <c r="F4805" t="s">
        <v>2016</v>
      </c>
      <c r="G4805">
        <v>21</v>
      </c>
      <c r="H4805" t="s">
        <v>2017</v>
      </c>
      <c r="I4805" s="13">
        <v>43503</v>
      </c>
      <c r="J4805" t="s">
        <v>2030</v>
      </c>
      <c r="K4805" t="s">
        <v>2030</v>
      </c>
    </row>
    <row r="4806" spans="1:11">
      <c r="B4806" t="s">
        <v>2079</v>
      </c>
      <c r="C4806" t="s">
        <v>3526</v>
      </c>
      <c r="D4806" t="s">
        <v>2029</v>
      </c>
      <c r="E4806">
        <v>5</v>
      </c>
      <c r="F4806" t="s">
        <v>2016</v>
      </c>
      <c r="G4806">
        <v>23</v>
      </c>
      <c r="H4806" t="s">
        <v>2017</v>
      </c>
      <c r="I4806" s="13">
        <v>43502</v>
      </c>
      <c r="J4806">
        <v>3</v>
      </c>
      <c r="K4806">
        <v>-5.52</v>
      </c>
    </row>
    <row r="4807" spans="1:11">
      <c r="B4807" t="s">
        <v>2374</v>
      </c>
      <c r="C4807" t="s">
        <v>3534</v>
      </c>
      <c r="D4807" t="s">
        <v>2035</v>
      </c>
      <c r="E4807">
        <v>5</v>
      </c>
      <c r="F4807" t="s">
        <v>2016</v>
      </c>
      <c r="G4807">
        <v>20</v>
      </c>
      <c r="H4807" t="s">
        <v>2017</v>
      </c>
      <c r="I4807" s="13">
        <v>43502</v>
      </c>
      <c r="J4807">
        <v>6</v>
      </c>
      <c r="K4807">
        <v>-14.32</v>
      </c>
    </row>
    <row r="4808" spans="1:11">
      <c r="B4808" t="s">
        <v>2072</v>
      </c>
      <c r="C4808" t="s">
        <v>3531</v>
      </c>
      <c r="D4808" t="s">
        <v>2029</v>
      </c>
      <c r="E4808">
        <v>5</v>
      </c>
      <c r="F4808" t="s">
        <v>2016</v>
      </c>
      <c r="G4808">
        <v>20</v>
      </c>
      <c r="H4808" t="s">
        <v>2020</v>
      </c>
      <c r="I4808" s="13">
        <v>43500</v>
      </c>
      <c r="J4808" t="s">
        <v>2030</v>
      </c>
      <c r="K4808" t="s">
        <v>2030</v>
      </c>
    </row>
    <row r="4809" spans="1:11">
      <c r="B4809" t="s">
        <v>2074</v>
      </c>
      <c r="C4809" t="s">
        <v>3537</v>
      </c>
      <c r="D4809" t="s">
        <v>2026</v>
      </c>
      <c r="E4809">
        <v>5</v>
      </c>
      <c r="F4809" t="s">
        <v>2016</v>
      </c>
      <c r="G4809">
        <v>21</v>
      </c>
      <c r="H4809" t="s">
        <v>2017</v>
      </c>
      <c r="I4809" s="13">
        <v>43500</v>
      </c>
      <c r="J4809">
        <v>3</v>
      </c>
      <c r="K4809">
        <v>-5.52</v>
      </c>
    </row>
    <row r="4810" spans="1:11">
      <c r="B4810" t="s">
        <v>2352</v>
      </c>
      <c r="C4810" t="s">
        <v>3533</v>
      </c>
      <c r="D4810" t="s">
        <v>2076</v>
      </c>
      <c r="E4810">
        <v>3</v>
      </c>
      <c r="F4810" t="s">
        <v>2016</v>
      </c>
      <c r="G4810">
        <v>20</v>
      </c>
      <c r="H4810" t="s">
        <v>2017</v>
      </c>
      <c r="I4810" s="13">
        <v>43494</v>
      </c>
      <c r="J4810">
        <v>2</v>
      </c>
      <c r="K4810">
        <v>0</v>
      </c>
    </row>
    <row r="4811" spans="1:11">
      <c r="B4811" t="s">
        <v>2027</v>
      </c>
      <c r="C4811" t="s">
        <v>3530</v>
      </c>
      <c r="D4811" t="s">
        <v>2029</v>
      </c>
      <c r="E4811">
        <v>5</v>
      </c>
      <c r="F4811" t="s">
        <v>2016</v>
      </c>
      <c r="G4811">
        <v>23</v>
      </c>
      <c r="H4811" t="s">
        <v>2017</v>
      </c>
      <c r="I4811" s="13">
        <v>43480</v>
      </c>
      <c r="J4811" t="s">
        <v>2030</v>
      </c>
      <c r="K4811" t="s">
        <v>2030</v>
      </c>
    </row>
    <row r="4812" spans="1:11">
      <c r="B4812" t="s">
        <v>2067</v>
      </c>
      <c r="C4812" t="s">
        <v>3535</v>
      </c>
      <c r="D4812" t="s">
        <v>2029</v>
      </c>
      <c r="E4812">
        <v>5</v>
      </c>
      <c r="F4812" t="s">
        <v>2016</v>
      </c>
      <c r="G4812">
        <v>22</v>
      </c>
      <c r="H4812" t="s">
        <v>2020</v>
      </c>
      <c r="I4812" s="13">
        <v>43473</v>
      </c>
      <c r="J4812">
        <v>3</v>
      </c>
      <c r="K4812">
        <v>-5.52</v>
      </c>
    </row>
    <row r="4813" spans="1:11">
      <c r="B4813" t="s">
        <v>2159</v>
      </c>
      <c r="C4813" t="s">
        <v>3529</v>
      </c>
      <c r="D4813" t="s">
        <v>2029</v>
      </c>
      <c r="E4813">
        <v>5</v>
      </c>
      <c r="F4813" t="s">
        <v>2016</v>
      </c>
      <c r="G4813">
        <v>21</v>
      </c>
      <c r="H4813" t="s">
        <v>2020</v>
      </c>
      <c r="I4813" s="13">
        <v>43473</v>
      </c>
      <c r="J4813">
        <v>3</v>
      </c>
      <c r="K4813">
        <v>-5.52</v>
      </c>
    </row>
    <row r="4814" spans="1:11">
      <c r="B4814" t="s">
        <v>2037</v>
      </c>
      <c r="C4814" t="s">
        <v>3536</v>
      </c>
      <c r="D4814" t="s">
        <v>2026</v>
      </c>
      <c r="E4814">
        <v>5</v>
      </c>
      <c r="F4814" t="s">
        <v>2016</v>
      </c>
      <c r="G4814">
        <v>21</v>
      </c>
      <c r="H4814" t="s">
        <v>2020</v>
      </c>
      <c r="I4814" s="13">
        <v>43454</v>
      </c>
      <c r="J4814">
        <v>3</v>
      </c>
      <c r="K4814">
        <v>-5.52</v>
      </c>
    </row>
    <row r="4815" spans="1:11">
      <c r="B4815" t="s">
        <v>2083</v>
      </c>
      <c r="C4815" t="s">
        <v>2084</v>
      </c>
      <c r="D4815" t="s">
        <v>2053</v>
      </c>
      <c r="E4815">
        <v>1</v>
      </c>
      <c r="F4815" t="s">
        <v>2016</v>
      </c>
      <c r="G4815" t="s">
        <v>2030</v>
      </c>
      <c r="H4815" t="s">
        <v>2017</v>
      </c>
      <c r="I4815" s="13">
        <v>43434</v>
      </c>
      <c r="J4815">
        <v>5</v>
      </c>
      <c r="K4815">
        <v>-6.94</v>
      </c>
    </row>
    <row r="4816" spans="1:11">
      <c r="B4816" t="s">
        <v>2051</v>
      </c>
      <c r="C4816" t="s">
        <v>2525</v>
      </c>
      <c r="D4816" t="s">
        <v>2026</v>
      </c>
      <c r="E4816">
        <v>5</v>
      </c>
      <c r="F4816" t="s">
        <v>2016</v>
      </c>
      <c r="G4816">
        <v>22</v>
      </c>
      <c r="H4816" t="s">
        <v>2017</v>
      </c>
      <c r="I4816" s="13">
        <v>43418</v>
      </c>
      <c r="J4816">
        <v>1</v>
      </c>
      <c r="K4816">
        <v>11.5</v>
      </c>
    </row>
    <row r="4817" spans="2:11">
      <c r="B4817" t="s">
        <v>2021</v>
      </c>
      <c r="C4817" t="s">
        <v>2526</v>
      </c>
      <c r="D4817" t="s">
        <v>2166</v>
      </c>
      <c r="E4817">
        <v>5</v>
      </c>
      <c r="F4817" t="s">
        <v>2016</v>
      </c>
      <c r="G4817">
        <v>24</v>
      </c>
      <c r="H4817" t="s">
        <v>2020</v>
      </c>
      <c r="I4817" s="13">
        <v>43413</v>
      </c>
      <c r="J4817" t="s">
        <v>2030</v>
      </c>
      <c r="K4817" t="s">
        <v>2030</v>
      </c>
    </row>
    <row r="4901" spans="1:11">
      <c r="A4901" t="s">
        <v>1062</v>
      </c>
      <c r="B4901" t="str">
        <f ca="1">_xll.BDS(OFFSET(INDIRECT(ADDRESS(ROW(), COLUMN())),0,-1),"BEST_ANALYST_RECS_BULK","cols=10;rows=13")</f>
        <v>Morgan Stanley</v>
      </c>
      <c r="C4901" t="s">
        <v>4034</v>
      </c>
      <c r="D4901" t="s">
        <v>2440</v>
      </c>
      <c r="E4901">
        <v>5</v>
      </c>
      <c r="F4901" t="s">
        <v>2016</v>
      </c>
      <c r="G4901">
        <v>12</v>
      </c>
      <c r="H4901" t="s">
        <v>2020</v>
      </c>
      <c r="I4901" s="13">
        <v>43511</v>
      </c>
      <c r="J4901" t="s">
        <v>2030</v>
      </c>
      <c r="K4901" t="s">
        <v>2030</v>
      </c>
    </row>
    <row r="4902" spans="1:11">
      <c r="B4902" t="s">
        <v>2120</v>
      </c>
      <c r="C4902" t="s">
        <v>2573</v>
      </c>
      <c r="D4902" t="s">
        <v>2026</v>
      </c>
      <c r="E4902">
        <v>5</v>
      </c>
      <c r="F4902" t="s">
        <v>2016</v>
      </c>
      <c r="G4902">
        <v>12</v>
      </c>
      <c r="H4902" t="s">
        <v>2020</v>
      </c>
      <c r="I4902" s="13">
        <v>43511</v>
      </c>
      <c r="J4902">
        <v>2</v>
      </c>
      <c r="K4902">
        <v>-26.8</v>
      </c>
    </row>
    <row r="4903" spans="1:11">
      <c r="B4903" t="s">
        <v>2267</v>
      </c>
      <c r="C4903" t="s">
        <v>2577</v>
      </c>
      <c r="D4903" t="s">
        <v>2029</v>
      </c>
      <c r="E4903">
        <v>5</v>
      </c>
      <c r="F4903" t="s">
        <v>2016</v>
      </c>
      <c r="G4903">
        <v>13</v>
      </c>
      <c r="H4903" t="s">
        <v>2017</v>
      </c>
      <c r="I4903" s="13">
        <v>43511</v>
      </c>
      <c r="J4903">
        <v>3</v>
      </c>
      <c r="K4903">
        <v>-30.42</v>
      </c>
    </row>
    <row r="4904" spans="1:11">
      <c r="B4904" t="s">
        <v>2042</v>
      </c>
      <c r="C4904" t="s">
        <v>2607</v>
      </c>
      <c r="D4904" t="s">
        <v>2029</v>
      </c>
      <c r="E4904">
        <v>5</v>
      </c>
      <c r="F4904" t="s">
        <v>2016</v>
      </c>
      <c r="G4904">
        <v>13</v>
      </c>
      <c r="H4904" t="s">
        <v>2020</v>
      </c>
      <c r="I4904" s="13">
        <v>43503</v>
      </c>
      <c r="J4904">
        <v>3</v>
      </c>
      <c r="K4904">
        <v>-30.42</v>
      </c>
    </row>
    <row r="4905" spans="1:11">
      <c r="B4905" t="s">
        <v>2031</v>
      </c>
      <c r="C4905" t="s">
        <v>2603</v>
      </c>
      <c r="D4905" t="s">
        <v>2026</v>
      </c>
      <c r="E4905">
        <v>5</v>
      </c>
      <c r="F4905" t="s">
        <v>2016</v>
      </c>
      <c r="G4905">
        <v>13</v>
      </c>
      <c r="H4905" t="s">
        <v>2020</v>
      </c>
      <c r="I4905" s="13">
        <v>43502</v>
      </c>
      <c r="J4905" t="s">
        <v>2030</v>
      </c>
      <c r="K4905" t="s">
        <v>2030</v>
      </c>
    </row>
    <row r="4906" spans="1:11">
      <c r="B4906" t="s">
        <v>2027</v>
      </c>
      <c r="C4906" t="s">
        <v>2600</v>
      </c>
      <c r="D4906" t="s">
        <v>2029</v>
      </c>
      <c r="E4906">
        <v>5</v>
      </c>
      <c r="F4906" t="s">
        <v>2016</v>
      </c>
      <c r="G4906">
        <v>13</v>
      </c>
      <c r="H4906" t="s">
        <v>2017</v>
      </c>
      <c r="I4906" s="13">
        <v>43495</v>
      </c>
      <c r="J4906" t="s">
        <v>2030</v>
      </c>
      <c r="K4906" t="s">
        <v>2030</v>
      </c>
    </row>
    <row r="4907" spans="1:11">
      <c r="B4907" t="s">
        <v>2037</v>
      </c>
      <c r="C4907" t="s">
        <v>2598</v>
      </c>
      <c r="D4907" t="s">
        <v>2076</v>
      </c>
      <c r="E4907">
        <v>3</v>
      </c>
      <c r="F4907" t="s">
        <v>2016</v>
      </c>
      <c r="G4907">
        <v>11</v>
      </c>
      <c r="H4907" t="s">
        <v>2020</v>
      </c>
      <c r="I4907" s="13">
        <v>43483</v>
      </c>
      <c r="J4907">
        <v>1</v>
      </c>
      <c r="K4907">
        <v>0</v>
      </c>
    </row>
    <row r="4908" spans="1:11">
      <c r="B4908" t="s">
        <v>2083</v>
      </c>
      <c r="C4908" t="s">
        <v>2084</v>
      </c>
      <c r="D4908" t="s">
        <v>2184</v>
      </c>
      <c r="E4908">
        <v>1</v>
      </c>
      <c r="F4908" t="s">
        <v>2088</v>
      </c>
      <c r="G4908" t="s">
        <v>2030</v>
      </c>
      <c r="H4908" t="s">
        <v>2017</v>
      </c>
      <c r="I4908" s="13">
        <v>43414</v>
      </c>
      <c r="J4908">
        <v>4</v>
      </c>
      <c r="K4908">
        <v>-40.25</v>
      </c>
    </row>
    <row r="4909" spans="1:11">
      <c r="B4909" t="s">
        <v>2033</v>
      </c>
      <c r="C4909" t="s">
        <v>4317</v>
      </c>
      <c r="D4909" t="s">
        <v>2035</v>
      </c>
      <c r="E4909">
        <v>5</v>
      </c>
      <c r="F4909" t="s">
        <v>2016</v>
      </c>
      <c r="G4909">
        <v>13</v>
      </c>
      <c r="H4909" t="s">
        <v>2020</v>
      </c>
      <c r="I4909" s="13">
        <v>43406</v>
      </c>
      <c r="J4909" t="s">
        <v>2030</v>
      </c>
      <c r="K4909" t="s">
        <v>2030</v>
      </c>
    </row>
    <row r="4910" spans="1:11">
      <c r="B4910" t="s">
        <v>2045</v>
      </c>
      <c r="C4910" t="s">
        <v>2687</v>
      </c>
      <c r="D4910" t="s">
        <v>2029</v>
      </c>
      <c r="E4910">
        <v>5</v>
      </c>
      <c r="F4910" t="s">
        <v>2016</v>
      </c>
      <c r="G4910">
        <v>15</v>
      </c>
      <c r="H4910" t="s">
        <v>2020</v>
      </c>
      <c r="I4910" s="13">
        <v>43405</v>
      </c>
      <c r="J4910">
        <v>3</v>
      </c>
      <c r="K4910">
        <v>-30.42</v>
      </c>
    </row>
    <row r="4911" spans="1:11">
      <c r="B4911" t="s">
        <v>2091</v>
      </c>
      <c r="C4911" t="s">
        <v>3229</v>
      </c>
      <c r="D4911" t="s">
        <v>2093</v>
      </c>
      <c r="E4911" t="s">
        <v>2030</v>
      </c>
      <c r="F4911" t="s">
        <v>2016</v>
      </c>
      <c r="G4911" t="s">
        <v>2030</v>
      </c>
      <c r="H4911" t="s">
        <v>2017</v>
      </c>
      <c r="I4911" s="13">
        <v>43364</v>
      </c>
      <c r="J4911" t="s">
        <v>2030</v>
      </c>
      <c r="K4911" t="s">
        <v>2030</v>
      </c>
    </row>
    <row r="4912" spans="1:11">
      <c r="B4912" t="s">
        <v>2049</v>
      </c>
      <c r="C4912" t="s">
        <v>4204</v>
      </c>
      <c r="D4912" t="s">
        <v>2104</v>
      </c>
      <c r="E4912" t="s">
        <v>2030</v>
      </c>
      <c r="F4912" t="s">
        <v>2016</v>
      </c>
      <c r="G4912" t="s">
        <v>2030</v>
      </c>
      <c r="H4912" t="s">
        <v>2017</v>
      </c>
      <c r="I4912" s="13">
        <v>43223</v>
      </c>
      <c r="J4912" t="s">
        <v>2030</v>
      </c>
      <c r="K4912" t="s">
        <v>2030</v>
      </c>
    </row>
    <row r="4913" spans="2:11">
      <c r="B4913" t="s">
        <v>2786</v>
      </c>
      <c r="C4913" t="s">
        <v>2095</v>
      </c>
      <c r="D4913" t="s">
        <v>2843</v>
      </c>
      <c r="E4913">
        <v>4</v>
      </c>
      <c r="F4913" t="s">
        <v>2016</v>
      </c>
      <c r="G4913">
        <v>14</v>
      </c>
      <c r="H4913" t="s">
        <v>2017</v>
      </c>
      <c r="I4913" s="13">
        <v>43018</v>
      </c>
      <c r="J4913">
        <v>3</v>
      </c>
      <c r="K4913">
        <v>-30.42</v>
      </c>
    </row>
    <row r="5001" spans="1:11">
      <c r="A5001" t="s">
        <v>1063</v>
      </c>
      <c r="B5001" t="str">
        <f ca="1">_xll.BDS(OFFSET(INDIRECT(ADDRESS(ROW(), COLUMN())),0,-1),"BEST_ANALYST_RECS_BULK","cols=10;rows=34")</f>
        <v>Telsey Advisory Group</v>
      </c>
      <c r="C5001" t="s">
        <v>2651</v>
      </c>
      <c r="D5001" t="s">
        <v>2029</v>
      </c>
      <c r="E5001">
        <v>5</v>
      </c>
      <c r="F5001" t="s">
        <v>2016</v>
      </c>
      <c r="G5001">
        <v>205</v>
      </c>
      <c r="H5001" t="s">
        <v>2017</v>
      </c>
      <c r="I5001" s="13">
        <v>43511</v>
      </c>
      <c r="J5001">
        <v>4</v>
      </c>
      <c r="K5001">
        <v>6.17</v>
      </c>
    </row>
    <row r="5002" spans="1:11">
      <c r="B5002" t="s">
        <v>2247</v>
      </c>
      <c r="C5002" t="s">
        <v>2248</v>
      </c>
      <c r="D5002" t="s">
        <v>2035</v>
      </c>
      <c r="E5002">
        <v>5</v>
      </c>
      <c r="F5002" t="s">
        <v>2016</v>
      </c>
      <c r="G5002">
        <v>220</v>
      </c>
      <c r="H5002" t="s">
        <v>2020</v>
      </c>
      <c r="I5002" s="13">
        <v>43511</v>
      </c>
      <c r="J5002">
        <v>4</v>
      </c>
      <c r="K5002">
        <v>6.17</v>
      </c>
    </row>
    <row r="5003" spans="1:11">
      <c r="B5003" t="s">
        <v>2777</v>
      </c>
      <c r="C5003" t="s">
        <v>3041</v>
      </c>
      <c r="D5003" t="s">
        <v>2026</v>
      </c>
      <c r="E5003">
        <v>5</v>
      </c>
      <c r="F5003" t="s">
        <v>2016</v>
      </c>
      <c r="G5003">
        <v>210</v>
      </c>
      <c r="H5003" t="s">
        <v>2017</v>
      </c>
      <c r="I5003" s="13">
        <v>43510</v>
      </c>
      <c r="J5003">
        <v>4</v>
      </c>
      <c r="K5003">
        <v>6.17</v>
      </c>
    </row>
    <row r="5004" spans="1:11">
      <c r="B5004" t="s">
        <v>2203</v>
      </c>
      <c r="C5004" t="s">
        <v>2546</v>
      </c>
      <c r="D5004" t="s">
        <v>2026</v>
      </c>
      <c r="E5004">
        <v>5</v>
      </c>
      <c r="F5004" t="s">
        <v>2016</v>
      </c>
      <c r="G5004">
        <v>220</v>
      </c>
      <c r="H5004" t="s">
        <v>2020</v>
      </c>
      <c r="I5004" s="13">
        <v>43510</v>
      </c>
      <c r="J5004">
        <v>4</v>
      </c>
      <c r="K5004">
        <v>6.17</v>
      </c>
    </row>
    <row r="5005" spans="1:11">
      <c r="B5005" t="s">
        <v>2274</v>
      </c>
      <c r="C5005" t="s">
        <v>2457</v>
      </c>
      <c r="D5005" t="s">
        <v>2026</v>
      </c>
      <c r="E5005">
        <v>5</v>
      </c>
      <c r="F5005" t="s">
        <v>2085</v>
      </c>
      <c r="G5005" t="s">
        <v>2030</v>
      </c>
      <c r="H5005" t="s">
        <v>2017</v>
      </c>
      <c r="I5005" s="13">
        <v>43509</v>
      </c>
      <c r="J5005">
        <v>5</v>
      </c>
      <c r="K5005">
        <v>2.11</v>
      </c>
    </row>
    <row r="5006" spans="1:11">
      <c r="B5006" t="s">
        <v>2037</v>
      </c>
      <c r="C5006" t="s">
        <v>3551</v>
      </c>
      <c r="D5006" t="s">
        <v>2026</v>
      </c>
      <c r="E5006">
        <v>5</v>
      </c>
      <c r="F5006" t="s">
        <v>2016</v>
      </c>
      <c r="G5006">
        <v>228</v>
      </c>
      <c r="H5006" t="s">
        <v>2020</v>
      </c>
      <c r="I5006" s="13">
        <v>43504</v>
      </c>
      <c r="J5006" t="s">
        <v>2030</v>
      </c>
      <c r="K5006" t="s">
        <v>2030</v>
      </c>
    </row>
    <row r="5007" spans="1:11">
      <c r="B5007" t="s">
        <v>2257</v>
      </c>
      <c r="C5007" t="s">
        <v>2258</v>
      </c>
      <c r="D5007" t="s">
        <v>2044</v>
      </c>
      <c r="E5007">
        <v>3</v>
      </c>
      <c r="F5007" t="s">
        <v>2016</v>
      </c>
      <c r="G5007">
        <v>190</v>
      </c>
      <c r="H5007" t="s">
        <v>2020</v>
      </c>
      <c r="I5007" s="13">
        <v>43504</v>
      </c>
      <c r="J5007">
        <v>7</v>
      </c>
      <c r="K5007">
        <v>0</v>
      </c>
    </row>
    <row r="5008" spans="1:11">
      <c r="B5008" t="s">
        <v>2045</v>
      </c>
      <c r="C5008" t="s">
        <v>2249</v>
      </c>
      <c r="D5008" t="s">
        <v>2029</v>
      </c>
      <c r="E5008">
        <v>5</v>
      </c>
      <c r="F5008" t="s">
        <v>2016</v>
      </c>
      <c r="G5008">
        <v>200</v>
      </c>
      <c r="H5008" t="s">
        <v>2020</v>
      </c>
      <c r="I5008" s="13">
        <v>43504</v>
      </c>
      <c r="J5008">
        <v>4</v>
      </c>
      <c r="K5008">
        <v>6.17</v>
      </c>
    </row>
    <row r="5009" spans="2:11">
      <c r="B5009" t="s">
        <v>2074</v>
      </c>
      <c r="C5009" t="s">
        <v>3552</v>
      </c>
      <c r="D5009" t="s">
        <v>2026</v>
      </c>
      <c r="E5009">
        <v>5</v>
      </c>
      <c r="F5009" t="s">
        <v>2016</v>
      </c>
      <c r="G5009">
        <v>200</v>
      </c>
      <c r="H5009" t="s">
        <v>2020</v>
      </c>
      <c r="I5009" s="13">
        <v>43497</v>
      </c>
      <c r="J5009">
        <v>4</v>
      </c>
      <c r="K5009">
        <v>6.17</v>
      </c>
    </row>
    <row r="5010" spans="2:11">
      <c r="B5010" t="s">
        <v>2079</v>
      </c>
      <c r="C5010" t="s">
        <v>2254</v>
      </c>
      <c r="D5010" t="s">
        <v>2029</v>
      </c>
      <c r="E5010">
        <v>5</v>
      </c>
      <c r="F5010" t="s">
        <v>2016</v>
      </c>
      <c r="G5010">
        <v>200</v>
      </c>
      <c r="H5010" t="s">
        <v>2017</v>
      </c>
      <c r="I5010" s="13">
        <v>43493</v>
      </c>
      <c r="J5010">
        <v>3</v>
      </c>
      <c r="K5010">
        <v>10.08</v>
      </c>
    </row>
    <row r="5011" spans="2:11">
      <c r="B5011" t="s">
        <v>2031</v>
      </c>
      <c r="C5011" t="s">
        <v>3553</v>
      </c>
      <c r="D5011" t="s">
        <v>2076</v>
      </c>
      <c r="E5011">
        <v>3</v>
      </c>
      <c r="F5011" t="s">
        <v>2016</v>
      </c>
      <c r="G5011">
        <v>187</v>
      </c>
      <c r="H5011" t="s">
        <v>2020</v>
      </c>
      <c r="I5011" s="13">
        <v>43489</v>
      </c>
      <c r="J5011">
        <v>7</v>
      </c>
      <c r="K5011">
        <v>0</v>
      </c>
    </row>
    <row r="5012" spans="2:11">
      <c r="B5012" t="s">
        <v>2086</v>
      </c>
      <c r="C5012" t="s">
        <v>3676</v>
      </c>
      <c r="D5012" t="s">
        <v>2026</v>
      </c>
      <c r="E5012">
        <v>5</v>
      </c>
      <c r="F5012" t="s">
        <v>2016</v>
      </c>
      <c r="G5012">
        <v>196</v>
      </c>
      <c r="H5012" t="s">
        <v>2017</v>
      </c>
      <c r="I5012" s="13">
        <v>43488</v>
      </c>
      <c r="J5012">
        <v>4</v>
      </c>
      <c r="K5012">
        <v>6.17</v>
      </c>
    </row>
    <row r="5013" spans="2:11">
      <c r="B5013" t="s">
        <v>2067</v>
      </c>
      <c r="C5013" t="s">
        <v>2251</v>
      </c>
      <c r="D5013" t="s">
        <v>2029</v>
      </c>
      <c r="E5013">
        <v>5</v>
      </c>
      <c r="F5013" t="s">
        <v>2016</v>
      </c>
      <c r="G5013">
        <v>196</v>
      </c>
      <c r="H5013" t="s">
        <v>2020</v>
      </c>
      <c r="I5013" s="13">
        <v>43487</v>
      </c>
      <c r="J5013">
        <v>4</v>
      </c>
      <c r="K5013">
        <v>6.17</v>
      </c>
    </row>
    <row r="5014" spans="2:11">
      <c r="B5014" t="s">
        <v>2033</v>
      </c>
      <c r="C5014" t="s">
        <v>2246</v>
      </c>
      <c r="D5014" t="s">
        <v>2035</v>
      </c>
      <c r="E5014">
        <v>5</v>
      </c>
      <c r="F5014" t="s">
        <v>2016</v>
      </c>
      <c r="G5014">
        <v>203</v>
      </c>
      <c r="H5014" t="s">
        <v>2020</v>
      </c>
      <c r="I5014" s="13">
        <v>43482</v>
      </c>
      <c r="J5014">
        <v>4</v>
      </c>
      <c r="K5014">
        <v>6.17</v>
      </c>
    </row>
    <row r="5015" spans="2:11">
      <c r="B5015" t="s">
        <v>2094</v>
      </c>
      <c r="C5015" t="s">
        <v>2095</v>
      </c>
      <c r="D5015" t="s">
        <v>2076</v>
      </c>
      <c r="E5015">
        <v>3</v>
      </c>
      <c r="F5015" t="s">
        <v>2088</v>
      </c>
      <c r="G5015" t="s">
        <v>2030</v>
      </c>
      <c r="H5015" t="s">
        <v>2017</v>
      </c>
      <c r="I5015" s="13">
        <v>43479</v>
      </c>
      <c r="J5015" t="s">
        <v>2030</v>
      </c>
      <c r="K5015" t="s">
        <v>2030</v>
      </c>
    </row>
    <row r="5016" spans="2:11">
      <c r="B5016" t="s">
        <v>2151</v>
      </c>
      <c r="C5016" t="s">
        <v>2655</v>
      </c>
      <c r="D5016" t="s">
        <v>2026</v>
      </c>
      <c r="E5016">
        <v>5</v>
      </c>
      <c r="F5016" t="s">
        <v>2016</v>
      </c>
      <c r="G5016">
        <v>215</v>
      </c>
      <c r="H5016" t="s">
        <v>2017</v>
      </c>
      <c r="I5016" s="13">
        <v>43474</v>
      </c>
      <c r="J5016">
        <v>4</v>
      </c>
      <c r="K5016">
        <v>6.17</v>
      </c>
    </row>
    <row r="5017" spans="2:11">
      <c r="B5017" t="s">
        <v>2267</v>
      </c>
      <c r="C5017" t="s">
        <v>2854</v>
      </c>
      <c r="D5017" t="s">
        <v>2029</v>
      </c>
      <c r="E5017">
        <v>5</v>
      </c>
      <c r="F5017" t="s">
        <v>2016</v>
      </c>
      <c r="G5017">
        <v>200</v>
      </c>
      <c r="H5017" t="s">
        <v>2017</v>
      </c>
      <c r="I5017" s="13">
        <v>43474</v>
      </c>
      <c r="J5017">
        <v>4</v>
      </c>
      <c r="K5017">
        <v>6.17</v>
      </c>
    </row>
    <row r="5018" spans="2:11">
      <c r="B5018" t="s">
        <v>2321</v>
      </c>
      <c r="C5018" t="s">
        <v>2967</v>
      </c>
      <c r="D5018" t="s">
        <v>2076</v>
      </c>
      <c r="E5018">
        <v>3</v>
      </c>
      <c r="F5018" t="s">
        <v>2016</v>
      </c>
      <c r="G5018">
        <v>175</v>
      </c>
      <c r="H5018" t="s">
        <v>2020</v>
      </c>
      <c r="I5018" s="13">
        <v>43473</v>
      </c>
      <c r="J5018">
        <v>7</v>
      </c>
      <c r="K5018">
        <v>0</v>
      </c>
    </row>
    <row r="5019" spans="2:11">
      <c r="B5019" t="s">
        <v>2159</v>
      </c>
      <c r="C5019" t="s">
        <v>2658</v>
      </c>
      <c r="D5019" t="s">
        <v>2029</v>
      </c>
      <c r="E5019">
        <v>5</v>
      </c>
      <c r="F5019" t="s">
        <v>2016</v>
      </c>
      <c r="G5019">
        <v>200</v>
      </c>
      <c r="H5019" t="s">
        <v>2017</v>
      </c>
      <c r="I5019" s="13">
        <v>43469</v>
      </c>
      <c r="J5019">
        <v>4</v>
      </c>
      <c r="K5019">
        <v>6.17</v>
      </c>
    </row>
    <row r="5020" spans="2:11">
      <c r="B5020" t="s">
        <v>2024</v>
      </c>
      <c r="C5020" t="s">
        <v>2660</v>
      </c>
      <c r="D5020" t="s">
        <v>2026</v>
      </c>
      <c r="E5020">
        <v>5</v>
      </c>
      <c r="F5020" t="s">
        <v>2016</v>
      </c>
      <c r="G5020">
        <v>220</v>
      </c>
      <c r="H5020" t="s">
        <v>2017</v>
      </c>
      <c r="I5020" s="13">
        <v>43467</v>
      </c>
      <c r="J5020">
        <v>4</v>
      </c>
      <c r="K5020">
        <v>6.17</v>
      </c>
    </row>
    <row r="5021" spans="2:11">
      <c r="B5021" t="s">
        <v>2198</v>
      </c>
      <c r="C5021" t="s">
        <v>3044</v>
      </c>
      <c r="D5021" t="s">
        <v>2044</v>
      </c>
      <c r="E5021">
        <v>3</v>
      </c>
      <c r="F5021" t="s">
        <v>2016</v>
      </c>
      <c r="G5021">
        <v>182</v>
      </c>
      <c r="H5021" t="s">
        <v>2017</v>
      </c>
      <c r="I5021" s="13">
        <v>43454</v>
      </c>
      <c r="J5021">
        <v>7</v>
      </c>
      <c r="K5021">
        <v>0</v>
      </c>
    </row>
    <row r="5022" spans="2:11">
      <c r="B5022" t="s">
        <v>2072</v>
      </c>
      <c r="C5022" t="s">
        <v>3554</v>
      </c>
      <c r="D5022" t="s">
        <v>2029</v>
      </c>
      <c r="E5022">
        <v>5</v>
      </c>
      <c r="F5022" t="s">
        <v>2016</v>
      </c>
      <c r="G5022">
        <v>205</v>
      </c>
      <c r="H5022" t="s">
        <v>2017</v>
      </c>
      <c r="I5022" s="13">
        <v>43451</v>
      </c>
      <c r="J5022">
        <v>4</v>
      </c>
      <c r="K5022">
        <v>6.17</v>
      </c>
    </row>
    <row r="5023" spans="2:11">
      <c r="B5023" t="s">
        <v>106</v>
      </c>
      <c r="C5023" t="s">
        <v>2250</v>
      </c>
      <c r="D5023" t="s">
        <v>2440</v>
      </c>
      <c r="E5023">
        <v>5</v>
      </c>
      <c r="F5023" t="s">
        <v>2016</v>
      </c>
      <c r="G5023">
        <v>200</v>
      </c>
      <c r="H5023" t="s">
        <v>2020</v>
      </c>
      <c r="I5023" s="13">
        <v>43447</v>
      </c>
      <c r="J5023">
        <v>4</v>
      </c>
      <c r="K5023">
        <v>6.17</v>
      </c>
    </row>
    <row r="5024" spans="2:11">
      <c r="B5024" t="s">
        <v>2451</v>
      </c>
      <c r="C5024" t="s">
        <v>2548</v>
      </c>
      <c r="D5024" t="s">
        <v>2026</v>
      </c>
      <c r="E5024">
        <v>5</v>
      </c>
      <c r="F5024" t="s">
        <v>2016</v>
      </c>
      <c r="G5024" t="s">
        <v>2030</v>
      </c>
      <c r="H5024" t="s">
        <v>2017</v>
      </c>
      <c r="I5024" s="13">
        <v>43444</v>
      </c>
      <c r="J5024">
        <v>1</v>
      </c>
      <c r="K5024">
        <v>13.14</v>
      </c>
    </row>
    <row r="5025" spans="2:11">
      <c r="B5025" t="s">
        <v>2027</v>
      </c>
      <c r="C5025" t="s">
        <v>2253</v>
      </c>
      <c r="D5025" t="s">
        <v>2044</v>
      </c>
      <c r="E5025">
        <v>3</v>
      </c>
      <c r="F5025" t="s">
        <v>2016</v>
      </c>
      <c r="G5025">
        <v>194</v>
      </c>
      <c r="H5025" t="s">
        <v>2017</v>
      </c>
      <c r="I5025" s="13">
        <v>43440</v>
      </c>
      <c r="J5025">
        <v>6</v>
      </c>
      <c r="K5025">
        <v>1.59</v>
      </c>
    </row>
    <row r="5026" spans="2:11">
      <c r="B5026" t="s">
        <v>2260</v>
      </c>
      <c r="C5026" t="s">
        <v>2261</v>
      </c>
      <c r="D5026" t="s">
        <v>2035</v>
      </c>
      <c r="E5026">
        <v>5</v>
      </c>
      <c r="F5026" t="s">
        <v>2016</v>
      </c>
      <c r="G5026">
        <v>226</v>
      </c>
      <c r="H5026" t="s">
        <v>2020</v>
      </c>
      <c r="I5026" s="13">
        <v>43427</v>
      </c>
      <c r="J5026">
        <v>4</v>
      </c>
      <c r="K5026">
        <v>6.17</v>
      </c>
    </row>
    <row r="5027" spans="2:11">
      <c r="B5027" t="s">
        <v>2089</v>
      </c>
      <c r="C5027" t="s">
        <v>3103</v>
      </c>
      <c r="D5027" t="s">
        <v>2044</v>
      </c>
      <c r="E5027">
        <v>3</v>
      </c>
      <c r="F5027" t="s">
        <v>2016</v>
      </c>
      <c r="G5027">
        <v>182</v>
      </c>
      <c r="H5027" t="s">
        <v>2017</v>
      </c>
      <c r="I5027" s="13">
        <v>43418</v>
      </c>
      <c r="J5027">
        <v>7</v>
      </c>
      <c r="K5027">
        <v>0</v>
      </c>
    </row>
    <row r="5028" spans="2:11">
      <c r="B5028" t="s">
        <v>2051</v>
      </c>
      <c r="C5028" t="s">
        <v>2969</v>
      </c>
      <c r="D5028" t="s">
        <v>2076</v>
      </c>
      <c r="E5028">
        <v>3</v>
      </c>
      <c r="F5028" t="s">
        <v>2016</v>
      </c>
      <c r="G5028">
        <v>170</v>
      </c>
      <c r="H5028" t="s">
        <v>2017</v>
      </c>
      <c r="I5028" s="13">
        <v>43418</v>
      </c>
      <c r="J5028">
        <v>7</v>
      </c>
      <c r="K5028">
        <v>0</v>
      </c>
    </row>
    <row r="5029" spans="2:11">
      <c r="B5029" t="s">
        <v>2069</v>
      </c>
      <c r="C5029" t="s">
        <v>3043</v>
      </c>
      <c r="D5029" t="s">
        <v>2071</v>
      </c>
      <c r="E5029">
        <v>3</v>
      </c>
      <c r="F5029" t="s">
        <v>2016</v>
      </c>
      <c r="G5029" t="s">
        <v>2030</v>
      </c>
      <c r="H5029" t="s">
        <v>2017</v>
      </c>
      <c r="I5029" s="13">
        <v>43417</v>
      </c>
      <c r="J5029">
        <v>7</v>
      </c>
      <c r="K5029">
        <v>0</v>
      </c>
    </row>
    <row r="5030" spans="2:11">
      <c r="B5030" t="s">
        <v>2063</v>
      </c>
      <c r="C5030" t="s">
        <v>2266</v>
      </c>
      <c r="D5030" t="s">
        <v>2035</v>
      </c>
      <c r="E5030">
        <v>5</v>
      </c>
      <c r="F5030" t="s">
        <v>2016</v>
      </c>
      <c r="G5030">
        <v>230</v>
      </c>
      <c r="H5030" t="s">
        <v>2017</v>
      </c>
      <c r="I5030" s="13">
        <v>43417</v>
      </c>
      <c r="J5030">
        <v>4</v>
      </c>
      <c r="K5030">
        <v>6.17</v>
      </c>
    </row>
    <row r="5031" spans="2:11">
      <c r="B5031" t="s">
        <v>2083</v>
      </c>
      <c r="C5031" t="s">
        <v>2084</v>
      </c>
      <c r="D5031" t="s">
        <v>2026</v>
      </c>
      <c r="E5031">
        <v>5</v>
      </c>
      <c r="F5031" t="s">
        <v>2016</v>
      </c>
      <c r="G5031" t="s">
        <v>2030</v>
      </c>
      <c r="H5031" t="s">
        <v>2017</v>
      </c>
      <c r="I5031" s="13">
        <v>43400</v>
      </c>
      <c r="J5031">
        <v>2</v>
      </c>
      <c r="K5031">
        <v>10.23</v>
      </c>
    </row>
    <row r="5032" spans="2:11">
      <c r="B5032" t="s">
        <v>2102</v>
      </c>
      <c r="C5032" t="s">
        <v>2758</v>
      </c>
      <c r="D5032" t="s">
        <v>2104</v>
      </c>
      <c r="E5032" t="s">
        <v>2030</v>
      </c>
      <c r="F5032" t="s">
        <v>2016</v>
      </c>
      <c r="G5032" t="s">
        <v>2030</v>
      </c>
      <c r="H5032" t="s">
        <v>2017</v>
      </c>
      <c r="I5032" s="13">
        <v>43390</v>
      </c>
      <c r="J5032" t="s">
        <v>2030</v>
      </c>
      <c r="K5032" t="s">
        <v>2030</v>
      </c>
    </row>
    <row r="5033" spans="2:11">
      <c r="B5033" t="s">
        <v>2091</v>
      </c>
      <c r="C5033" t="s">
        <v>2664</v>
      </c>
      <c r="D5033" t="s">
        <v>2093</v>
      </c>
      <c r="E5033" t="s">
        <v>2030</v>
      </c>
      <c r="F5033" t="s">
        <v>2016</v>
      </c>
      <c r="G5033" t="s">
        <v>2030</v>
      </c>
      <c r="H5033" t="s">
        <v>2017</v>
      </c>
      <c r="I5033" s="13">
        <v>43376</v>
      </c>
      <c r="J5033" t="s">
        <v>2030</v>
      </c>
      <c r="K5033" t="s">
        <v>2030</v>
      </c>
    </row>
    <row r="5034" spans="2:11">
      <c r="B5034" t="s">
        <v>2111</v>
      </c>
      <c r="C5034" t="s">
        <v>2862</v>
      </c>
      <c r="D5034" t="s">
        <v>2026</v>
      </c>
      <c r="E5034">
        <v>5</v>
      </c>
      <c r="F5034" t="s">
        <v>2016</v>
      </c>
      <c r="G5034" t="s">
        <v>2030</v>
      </c>
      <c r="H5034" t="s">
        <v>2017</v>
      </c>
      <c r="I5034" s="13">
        <v>43158</v>
      </c>
      <c r="J5034">
        <v>4</v>
      </c>
      <c r="K5034">
        <v>6.17</v>
      </c>
    </row>
    <row r="5101" spans="1:11">
      <c r="A5101" t="s">
        <v>1064</v>
      </c>
      <c r="B5101" t="str">
        <f ca="1">_xll.BDS(OFFSET(INDIRECT(ADDRESS(ROW(), COLUMN())),0,-1),"BEST_ANALYST_RECS_BULK","cols=10;rows=22")</f>
        <v>BMO Capital Markets</v>
      </c>
      <c r="C5101" t="s">
        <v>2316</v>
      </c>
      <c r="D5101" t="s">
        <v>2029</v>
      </c>
      <c r="E5101">
        <v>5</v>
      </c>
      <c r="F5101" t="s">
        <v>2016</v>
      </c>
      <c r="G5101">
        <v>195</v>
      </c>
      <c r="H5101" t="s">
        <v>2017</v>
      </c>
      <c r="I5101" s="13">
        <v>43511</v>
      </c>
      <c r="J5101">
        <v>6</v>
      </c>
      <c r="K5101">
        <v>-2.89</v>
      </c>
    </row>
    <row r="5102" spans="1:11">
      <c r="B5102" t="s">
        <v>2067</v>
      </c>
      <c r="C5102" t="s">
        <v>2308</v>
      </c>
      <c r="D5102" t="s">
        <v>2029</v>
      </c>
      <c r="E5102">
        <v>5</v>
      </c>
      <c r="F5102" t="s">
        <v>2016</v>
      </c>
      <c r="G5102">
        <v>190</v>
      </c>
      <c r="H5102" t="s">
        <v>2020</v>
      </c>
      <c r="I5102" s="13">
        <v>43511</v>
      </c>
      <c r="J5102">
        <v>6</v>
      </c>
      <c r="K5102">
        <v>-2.89</v>
      </c>
    </row>
    <row r="5103" spans="1:11">
      <c r="B5103" t="s">
        <v>2027</v>
      </c>
      <c r="C5103" t="s">
        <v>2156</v>
      </c>
      <c r="D5103" t="s">
        <v>2029</v>
      </c>
      <c r="E5103">
        <v>5</v>
      </c>
      <c r="F5103" t="s">
        <v>2016</v>
      </c>
      <c r="G5103">
        <v>211</v>
      </c>
      <c r="H5103" t="s">
        <v>2017</v>
      </c>
      <c r="I5103" s="13">
        <v>43511</v>
      </c>
      <c r="J5103">
        <v>6</v>
      </c>
      <c r="K5103">
        <v>-2.89</v>
      </c>
    </row>
    <row r="5104" spans="1:11">
      <c r="B5104" t="s">
        <v>2033</v>
      </c>
      <c r="C5104" t="s">
        <v>2317</v>
      </c>
      <c r="D5104" t="s">
        <v>2044</v>
      </c>
      <c r="E5104">
        <v>3</v>
      </c>
      <c r="F5104" t="s">
        <v>2016</v>
      </c>
      <c r="G5104">
        <v>154</v>
      </c>
      <c r="H5104" t="s">
        <v>2036</v>
      </c>
      <c r="I5104" s="13">
        <v>43511</v>
      </c>
      <c r="J5104">
        <v>5</v>
      </c>
      <c r="K5104">
        <v>0</v>
      </c>
    </row>
    <row r="5105" spans="2:11">
      <c r="B5105" t="s">
        <v>2037</v>
      </c>
      <c r="C5105" t="s">
        <v>2318</v>
      </c>
      <c r="D5105" t="s">
        <v>2076</v>
      </c>
      <c r="E5105">
        <v>3</v>
      </c>
      <c r="F5105" t="s">
        <v>2016</v>
      </c>
      <c r="G5105">
        <v>150</v>
      </c>
      <c r="H5105" t="s">
        <v>2020</v>
      </c>
      <c r="I5105" s="13">
        <v>43511</v>
      </c>
      <c r="J5105">
        <v>5</v>
      </c>
      <c r="K5105">
        <v>0</v>
      </c>
    </row>
    <row r="5106" spans="2:11">
      <c r="B5106" t="s">
        <v>2159</v>
      </c>
      <c r="C5106" t="s">
        <v>3910</v>
      </c>
      <c r="D5106" t="s">
        <v>2029</v>
      </c>
      <c r="E5106">
        <v>5</v>
      </c>
      <c r="F5106" t="s">
        <v>2016</v>
      </c>
      <c r="G5106">
        <v>170</v>
      </c>
      <c r="H5106" t="s">
        <v>2020</v>
      </c>
      <c r="I5106" s="13">
        <v>43511</v>
      </c>
      <c r="J5106">
        <v>6</v>
      </c>
      <c r="K5106">
        <v>-2.89</v>
      </c>
    </row>
    <row r="5107" spans="2:11">
      <c r="B5107" t="s">
        <v>2232</v>
      </c>
      <c r="C5107" t="s">
        <v>2319</v>
      </c>
      <c r="D5107" t="s">
        <v>2015</v>
      </c>
      <c r="E5107">
        <v>3</v>
      </c>
      <c r="F5107" t="s">
        <v>2016</v>
      </c>
      <c r="G5107" t="s">
        <v>2030</v>
      </c>
      <c r="H5107" t="s">
        <v>2017</v>
      </c>
      <c r="I5107" s="13">
        <v>43511</v>
      </c>
      <c r="J5107">
        <v>5</v>
      </c>
      <c r="K5107">
        <v>0</v>
      </c>
    </row>
    <row r="5108" spans="2:11">
      <c r="B5108" t="s">
        <v>2074</v>
      </c>
      <c r="C5108" t="s">
        <v>2481</v>
      </c>
      <c r="D5108" t="s">
        <v>2026</v>
      </c>
      <c r="E5108">
        <v>5</v>
      </c>
      <c r="F5108" t="s">
        <v>2016</v>
      </c>
      <c r="G5108">
        <v>180</v>
      </c>
      <c r="H5108" t="s">
        <v>4090</v>
      </c>
      <c r="I5108" s="13">
        <v>43511</v>
      </c>
      <c r="J5108">
        <v>6</v>
      </c>
      <c r="K5108">
        <v>-2.89</v>
      </c>
    </row>
    <row r="5109" spans="2:11">
      <c r="B5109" t="s">
        <v>2077</v>
      </c>
      <c r="C5109" t="s">
        <v>2311</v>
      </c>
      <c r="D5109" t="s">
        <v>2029</v>
      </c>
      <c r="E5109">
        <v>5</v>
      </c>
      <c r="F5109" t="s">
        <v>2016</v>
      </c>
      <c r="G5109">
        <v>174</v>
      </c>
      <c r="H5109" t="s">
        <v>2020</v>
      </c>
      <c r="I5109" s="13">
        <v>43511</v>
      </c>
      <c r="J5109">
        <v>2</v>
      </c>
      <c r="K5109">
        <v>17.510000000000002</v>
      </c>
    </row>
    <row r="5110" spans="2:11">
      <c r="B5110" t="s">
        <v>2079</v>
      </c>
      <c r="C5110" t="s">
        <v>2323</v>
      </c>
      <c r="D5110" t="s">
        <v>2029</v>
      </c>
      <c r="E5110">
        <v>5</v>
      </c>
      <c r="F5110" t="s">
        <v>2016</v>
      </c>
      <c r="G5110">
        <v>180</v>
      </c>
      <c r="H5110" t="s">
        <v>2020</v>
      </c>
      <c r="I5110" s="13">
        <v>43511</v>
      </c>
      <c r="J5110">
        <v>6</v>
      </c>
      <c r="K5110">
        <v>-2.89</v>
      </c>
    </row>
    <row r="5111" spans="2:11">
      <c r="B5111" t="s">
        <v>2063</v>
      </c>
      <c r="C5111" t="s">
        <v>2161</v>
      </c>
      <c r="D5111" t="s">
        <v>2035</v>
      </c>
      <c r="E5111">
        <v>5</v>
      </c>
      <c r="F5111" t="s">
        <v>2016</v>
      </c>
      <c r="G5111">
        <v>180</v>
      </c>
      <c r="H5111" t="s">
        <v>2017</v>
      </c>
      <c r="I5111" s="13">
        <v>43511</v>
      </c>
      <c r="J5111">
        <v>6</v>
      </c>
      <c r="K5111">
        <v>-2.89</v>
      </c>
    </row>
    <row r="5112" spans="2:11">
      <c r="B5112" t="s">
        <v>2157</v>
      </c>
      <c r="C5112" t="s">
        <v>2309</v>
      </c>
      <c r="D5112" t="s">
        <v>2026</v>
      </c>
      <c r="E5112">
        <v>5</v>
      </c>
      <c r="F5112" t="s">
        <v>2016</v>
      </c>
      <c r="G5112">
        <v>185</v>
      </c>
      <c r="H5112" t="s">
        <v>2017</v>
      </c>
      <c r="I5112" s="13">
        <v>43511</v>
      </c>
      <c r="J5112">
        <v>6</v>
      </c>
      <c r="K5112">
        <v>-2.89</v>
      </c>
    </row>
    <row r="5113" spans="2:11">
      <c r="B5113" t="s">
        <v>2042</v>
      </c>
      <c r="C5113" t="s">
        <v>2163</v>
      </c>
      <c r="D5113" t="s">
        <v>2044</v>
      </c>
      <c r="E5113">
        <v>3</v>
      </c>
      <c r="F5113" t="s">
        <v>2016</v>
      </c>
      <c r="G5113">
        <v>145</v>
      </c>
      <c r="H5113" t="s">
        <v>2020</v>
      </c>
      <c r="I5113" s="13">
        <v>43510</v>
      </c>
      <c r="J5113">
        <v>5</v>
      </c>
      <c r="K5113">
        <v>0</v>
      </c>
    </row>
    <row r="5114" spans="2:11">
      <c r="B5114" t="s">
        <v>2274</v>
      </c>
      <c r="C5114" t="s">
        <v>3995</v>
      </c>
      <c r="D5114" t="s">
        <v>2026</v>
      </c>
      <c r="E5114">
        <v>5</v>
      </c>
      <c r="F5114" t="s">
        <v>2016</v>
      </c>
      <c r="G5114" t="s">
        <v>2030</v>
      </c>
      <c r="H5114" t="s">
        <v>2017</v>
      </c>
      <c r="I5114" s="13">
        <v>43509</v>
      </c>
      <c r="J5114">
        <v>6</v>
      </c>
      <c r="K5114">
        <v>-2.89</v>
      </c>
    </row>
    <row r="5115" spans="2:11">
      <c r="B5115" t="s">
        <v>2094</v>
      </c>
      <c r="C5115" t="s">
        <v>2095</v>
      </c>
      <c r="D5115" t="s">
        <v>2076</v>
      </c>
      <c r="E5115">
        <v>3</v>
      </c>
      <c r="F5115" t="s">
        <v>2088</v>
      </c>
      <c r="G5115" t="s">
        <v>2030</v>
      </c>
      <c r="H5115" t="s">
        <v>2017</v>
      </c>
      <c r="I5115" s="13">
        <v>43501</v>
      </c>
      <c r="J5115" t="s">
        <v>2030</v>
      </c>
      <c r="K5115" t="s">
        <v>2030</v>
      </c>
    </row>
    <row r="5116" spans="2:11">
      <c r="B5116" t="s">
        <v>2024</v>
      </c>
      <c r="C5116" t="s">
        <v>2217</v>
      </c>
      <c r="D5116" t="s">
        <v>2026</v>
      </c>
      <c r="E5116">
        <v>5</v>
      </c>
      <c r="F5116" t="s">
        <v>2016</v>
      </c>
      <c r="G5116">
        <v>170</v>
      </c>
      <c r="H5116" t="s">
        <v>2017</v>
      </c>
      <c r="I5116" s="13">
        <v>43474</v>
      </c>
      <c r="J5116">
        <v>6</v>
      </c>
      <c r="K5116">
        <v>-2.89</v>
      </c>
    </row>
    <row r="5117" spans="2:11">
      <c r="B5117" t="s">
        <v>106</v>
      </c>
      <c r="C5117" t="s">
        <v>2312</v>
      </c>
      <c r="D5117" t="s">
        <v>2440</v>
      </c>
      <c r="E5117">
        <v>5</v>
      </c>
      <c r="F5117" t="s">
        <v>2016</v>
      </c>
      <c r="G5117">
        <v>192</v>
      </c>
      <c r="H5117" t="s">
        <v>2020</v>
      </c>
      <c r="I5117" s="13">
        <v>43473</v>
      </c>
      <c r="J5117">
        <v>3</v>
      </c>
      <c r="K5117">
        <v>5.66</v>
      </c>
    </row>
    <row r="5118" spans="2:11">
      <c r="B5118" t="s">
        <v>2051</v>
      </c>
      <c r="C5118" t="s">
        <v>2167</v>
      </c>
      <c r="D5118" t="s">
        <v>2076</v>
      </c>
      <c r="E5118">
        <v>3</v>
      </c>
      <c r="F5118" t="s">
        <v>2088</v>
      </c>
      <c r="G5118">
        <v>161</v>
      </c>
      <c r="H5118" t="s">
        <v>2017</v>
      </c>
      <c r="I5118" s="13">
        <v>43469</v>
      </c>
      <c r="J5118" t="s">
        <v>2030</v>
      </c>
      <c r="K5118" t="s">
        <v>2030</v>
      </c>
    </row>
    <row r="5119" spans="2:11">
      <c r="B5119" t="s">
        <v>2083</v>
      </c>
      <c r="C5119" t="s">
        <v>2084</v>
      </c>
      <c r="D5119" t="s">
        <v>2076</v>
      </c>
      <c r="E5119">
        <v>3</v>
      </c>
      <c r="F5119" t="s">
        <v>2088</v>
      </c>
      <c r="G5119" t="s">
        <v>2030</v>
      </c>
      <c r="H5119" t="s">
        <v>2017</v>
      </c>
      <c r="I5119" s="13">
        <v>43468</v>
      </c>
      <c r="J5119" t="s">
        <v>2030</v>
      </c>
      <c r="K5119" t="s">
        <v>2030</v>
      </c>
    </row>
    <row r="5120" spans="2:11">
      <c r="B5120" t="s">
        <v>2210</v>
      </c>
      <c r="C5120" t="s">
        <v>2325</v>
      </c>
      <c r="D5120" t="s">
        <v>2044</v>
      </c>
      <c r="E5120">
        <v>3</v>
      </c>
      <c r="F5120" t="s">
        <v>2016</v>
      </c>
      <c r="G5120">
        <v>147</v>
      </c>
      <c r="H5120" t="s">
        <v>2020</v>
      </c>
      <c r="I5120" s="13">
        <v>43430</v>
      </c>
      <c r="J5120">
        <v>5</v>
      </c>
      <c r="K5120">
        <v>0</v>
      </c>
    </row>
    <row r="5121" spans="2:11">
      <c r="B5121" t="s">
        <v>2086</v>
      </c>
      <c r="C5121" t="s">
        <v>2827</v>
      </c>
      <c r="D5121" t="s">
        <v>2026</v>
      </c>
      <c r="E5121">
        <v>5</v>
      </c>
      <c r="F5121" t="s">
        <v>2016</v>
      </c>
      <c r="G5121">
        <v>161</v>
      </c>
      <c r="H5121" t="s">
        <v>2017</v>
      </c>
      <c r="I5121" s="13">
        <v>43426</v>
      </c>
      <c r="J5121">
        <v>6</v>
      </c>
      <c r="K5121">
        <v>-2.89</v>
      </c>
    </row>
    <row r="5122" spans="2:11">
      <c r="B5122" t="s">
        <v>2021</v>
      </c>
      <c r="C5122" t="s">
        <v>2165</v>
      </c>
      <c r="D5122" t="s">
        <v>2023</v>
      </c>
      <c r="E5122">
        <v>5</v>
      </c>
      <c r="F5122" t="s">
        <v>2016</v>
      </c>
      <c r="G5122">
        <v>175</v>
      </c>
      <c r="H5122" t="s">
        <v>2020</v>
      </c>
      <c r="I5122" s="13">
        <v>43297</v>
      </c>
      <c r="J5122">
        <v>6</v>
      </c>
      <c r="K5122">
        <v>-2.89</v>
      </c>
    </row>
    <row r="5201" spans="1:11">
      <c r="A5201" t="s">
        <v>1065</v>
      </c>
      <c r="B5201" t="str">
        <f ca="1">_xll.BDS(OFFSET(INDIRECT(ADDRESS(ROW(), COLUMN())),0,-1),"BEST_ANALYST_RECS_BULK","cols=10;rows=19")</f>
        <v>Edward Jones</v>
      </c>
      <c r="C5201" t="s">
        <v>2334</v>
      </c>
      <c r="D5201" t="s">
        <v>2026</v>
      </c>
      <c r="E5201">
        <v>5</v>
      </c>
      <c r="F5201" t="s">
        <v>2016</v>
      </c>
      <c r="G5201" t="s">
        <v>2030</v>
      </c>
      <c r="H5201" t="s">
        <v>2017</v>
      </c>
      <c r="I5201" s="13">
        <v>43509</v>
      </c>
      <c r="J5201">
        <v>3</v>
      </c>
      <c r="K5201">
        <v>22.89</v>
      </c>
    </row>
    <row r="5202" spans="1:11">
      <c r="B5202" t="s">
        <v>2139</v>
      </c>
      <c r="C5202" t="s">
        <v>2921</v>
      </c>
      <c r="D5202" t="s">
        <v>2035</v>
      </c>
      <c r="E5202">
        <v>5</v>
      </c>
      <c r="F5202" t="s">
        <v>2016</v>
      </c>
      <c r="G5202">
        <v>53</v>
      </c>
      <c r="H5202" t="s">
        <v>2020</v>
      </c>
      <c r="I5202" s="13">
        <v>43508</v>
      </c>
      <c r="J5202" t="s">
        <v>2030</v>
      </c>
      <c r="K5202" t="s">
        <v>2030</v>
      </c>
    </row>
    <row r="5203" spans="1:11">
      <c r="B5203" t="s">
        <v>2049</v>
      </c>
      <c r="C5203" t="s">
        <v>2336</v>
      </c>
      <c r="D5203" t="s">
        <v>2029</v>
      </c>
      <c r="E5203">
        <v>5</v>
      </c>
      <c r="F5203" t="s">
        <v>2016</v>
      </c>
      <c r="G5203">
        <v>48</v>
      </c>
      <c r="H5203" t="s">
        <v>2017</v>
      </c>
      <c r="I5203" s="13">
        <v>43508</v>
      </c>
      <c r="J5203">
        <v>3</v>
      </c>
      <c r="K5203">
        <v>22.89</v>
      </c>
    </row>
    <row r="5204" spans="1:11">
      <c r="B5204" t="s">
        <v>2094</v>
      </c>
      <c r="C5204" t="s">
        <v>2095</v>
      </c>
      <c r="D5204" t="s">
        <v>2053</v>
      </c>
      <c r="E5204">
        <v>1</v>
      </c>
      <c r="F5204" t="s">
        <v>2016</v>
      </c>
      <c r="G5204" t="s">
        <v>2030</v>
      </c>
      <c r="H5204" t="s">
        <v>2017</v>
      </c>
      <c r="I5204" s="13">
        <v>43497</v>
      </c>
      <c r="J5204" t="s">
        <v>2030</v>
      </c>
      <c r="K5204" t="s">
        <v>2030</v>
      </c>
    </row>
    <row r="5205" spans="1:11">
      <c r="B5205" t="s">
        <v>2174</v>
      </c>
      <c r="C5205" t="s">
        <v>2979</v>
      </c>
      <c r="D5205" t="s">
        <v>2015</v>
      </c>
      <c r="E5205">
        <v>3</v>
      </c>
      <c r="F5205" t="s">
        <v>2016</v>
      </c>
      <c r="G5205">
        <v>46</v>
      </c>
      <c r="H5205" t="s">
        <v>2017</v>
      </c>
      <c r="I5205" s="13">
        <v>43496</v>
      </c>
      <c r="J5205">
        <v>4</v>
      </c>
      <c r="K5205">
        <v>22.8</v>
      </c>
    </row>
    <row r="5206" spans="1:11">
      <c r="B5206" t="s">
        <v>2024</v>
      </c>
      <c r="C5206" t="s">
        <v>3300</v>
      </c>
      <c r="D5206" t="s">
        <v>2026</v>
      </c>
      <c r="E5206">
        <v>5</v>
      </c>
      <c r="F5206" t="s">
        <v>2085</v>
      </c>
      <c r="G5206">
        <v>55</v>
      </c>
      <c r="H5206" t="s">
        <v>2017</v>
      </c>
      <c r="I5206" s="13">
        <v>43496</v>
      </c>
      <c r="J5206">
        <v>7</v>
      </c>
      <c r="K5206">
        <v>-0.12</v>
      </c>
    </row>
    <row r="5207" spans="1:11">
      <c r="B5207" t="s">
        <v>2027</v>
      </c>
      <c r="C5207" t="s">
        <v>3557</v>
      </c>
      <c r="D5207" t="s">
        <v>2029</v>
      </c>
      <c r="E5207">
        <v>5</v>
      </c>
      <c r="F5207" t="s">
        <v>2085</v>
      </c>
      <c r="G5207">
        <v>47</v>
      </c>
      <c r="H5207" t="s">
        <v>2017</v>
      </c>
      <c r="I5207" s="13">
        <v>43496</v>
      </c>
      <c r="J5207">
        <v>7</v>
      </c>
      <c r="K5207">
        <v>-0.12</v>
      </c>
    </row>
    <row r="5208" spans="1:11">
      <c r="B5208" t="s">
        <v>3616</v>
      </c>
      <c r="C5208" t="s">
        <v>3682</v>
      </c>
      <c r="D5208" t="s">
        <v>2076</v>
      </c>
      <c r="E5208">
        <v>3</v>
      </c>
      <c r="F5208" t="s">
        <v>2016</v>
      </c>
      <c r="G5208">
        <v>43</v>
      </c>
      <c r="H5208" t="s">
        <v>2020</v>
      </c>
      <c r="I5208" s="13">
        <v>43496</v>
      </c>
      <c r="J5208" t="s">
        <v>2030</v>
      </c>
      <c r="K5208" t="s">
        <v>2030</v>
      </c>
    </row>
    <row r="5209" spans="1:11">
      <c r="B5209" t="s">
        <v>2086</v>
      </c>
      <c r="C5209" t="s">
        <v>3558</v>
      </c>
      <c r="D5209" t="s">
        <v>2053</v>
      </c>
      <c r="E5209">
        <v>1</v>
      </c>
      <c r="F5209" t="s">
        <v>2016</v>
      </c>
      <c r="G5209">
        <v>35</v>
      </c>
      <c r="H5209" t="s">
        <v>2017</v>
      </c>
      <c r="I5209" s="13">
        <v>43496</v>
      </c>
      <c r="J5209">
        <v>8</v>
      </c>
      <c r="K5209">
        <v>-22.89</v>
      </c>
    </row>
    <row r="5210" spans="1:11">
      <c r="B5210" t="s">
        <v>106</v>
      </c>
      <c r="C5210" t="s">
        <v>2926</v>
      </c>
      <c r="D5210" t="s">
        <v>2171</v>
      </c>
      <c r="E5210" t="s">
        <v>2030</v>
      </c>
      <c r="F5210" t="s">
        <v>2016</v>
      </c>
      <c r="G5210" t="s">
        <v>2030</v>
      </c>
      <c r="H5210" t="s">
        <v>2017</v>
      </c>
      <c r="I5210" s="13">
        <v>43495</v>
      </c>
      <c r="J5210" t="s">
        <v>2030</v>
      </c>
      <c r="K5210" t="s">
        <v>2030</v>
      </c>
    </row>
    <row r="5211" spans="1:11">
      <c r="B5211" t="s">
        <v>2051</v>
      </c>
      <c r="C5211" t="s">
        <v>2335</v>
      </c>
      <c r="D5211" t="s">
        <v>2026</v>
      </c>
      <c r="E5211">
        <v>5</v>
      </c>
      <c r="F5211" t="s">
        <v>2016</v>
      </c>
      <c r="G5211">
        <v>46</v>
      </c>
      <c r="H5211" t="s">
        <v>2017</v>
      </c>
      <c r="I5211" s="13">
        <v>43495</v>
      </c>
      <c r="J5211">
        <v>1</v>
      </c>
      <c r="K5211">
        <v>31.01</v>
      </c>
    </row>
    <row r="5212" spans="1:11">
      <c r="B5212" t="s">
        <v>2260</v>
      </c>
      <c r="C5212" t="s">
        <v>3965</v>
      </c>
      <c r="D5212" t="s">
        <v>2035</v>
      </c>
      <c r="E5212">
        <v>5</v>
      </c>
      <c r="F5212" t="s">
        <v>2016</v>
      </c>
      <c r="G5212">
        <v>53</v>
      </c>
      <c r="H5212" t="s">
        <v>2020</v>
      </c>
      <c r="I5212" s="13">
        <v>43495</v>
      </c>
      <c r="J5212">
        <v>3</v>
      </c>
      <c r="K5212">
        <v>22.89</v>
      </c>
    </row>
    <row r="5213" spans="1:11">
      <c r="B5213" t="s">
        <v>2033</v>
      </c>
      <c r="C5213" t="s">
        <v>2927</v>
      </c>
      <c r="D5213" t="s">
        <v>2044</v>
      </c>
      <c r="E5213">
        <v>3</v>
      </c>
      <c r="F5213" t="s">
        <v>2016</v>
      </c>
      <c r="G5213">
        <v>46</v>
      </c>
      <c r="H5213" t="s">
        <v>2036</v>
      </c>
      <c r="I5213" s="13">
        <v>43494</v>
      </c>
      <c r="J5213">
        <v>2</v>
      </c>
      <c r="K5213">
        <v>26.48</v>
      </c>
    </row>
    <row r="5214" spans="1:11">
      <c r="B5214" t="s">
        <v>2077</v>
      </c>
      <c r="C5214" t="s">
        <v>2928</v>
      </c>
      <c r="D5214" t="s">
        <v>2029</v>
      </c>
      <c r="E5214">
        <v>5</v>
      </c>
      <c r="F5214" t="s">
        <v>2016</v>
      </c>
      <c r="G5214" t="s">
        <v>2030</v>
      </c>
      <c r="H5214" t="s">
        <v>2017</v>
      </c>
      <c r="I5214" s="13">
        <v>43494</v>
      </c>
      <c r="J5214">
        <v>3</v>
      </c>
      <c r="K5214">
        <v>22.89</v>
      </c>
    </row>
    <row r="5215" spans="1:11">
      <c r="B5215" t="s">
        <v>2063</v>
      </c>
      <c r="C5215" t="s">
        <v>2612</v>
      </c>
      <c r="D5215" t="s">
        <v>2162</v>
      </c>
      <c r="E5215">
        <v>3</v>
      </c>
      <c r="F5215" t="s">
        <v>2016</v>
      </c>
      <c r="G5215">
        <v>40</v>
      </c>
      <c r="H5215" t="s">
        <v>2017</v>
      </c>
      <c r="I5215" s="13">
        <v>43494</v>
      </c>
      <c r="J5215">
        <v>5</v>
      </c>
      <c r="K5215">
        <v>0.06</v>
      </c>
    </row>
    <row r="5216" spans="1:11">
      <c r="B5216" t="s">
        <v>2267</v>
      </c>
      <c r="C5216" t="s">
        <v>4109</v>
      </c>
      <c r="D5216" t="s">
        <v>2273</v>
      </c>
      <c r="E5216">
        <v>3</v>
      </c>
      <c r="F5216" t="s">
        <v>2016</v>
      </c>
      <c r="G5216">
        <v>39</v>
      </c>
      <c r="H5216" t="s">
        <v>2017</v>
      </c>
      <c r="I5216" s="13">
        <v>43494</v>
      </c>
      <c r="J5216" t="s">
        <v>2030</v>
      </c>
      <c r="K5216" t="s">
        <v>2030</v>
      </c>
    </row>
    <row r="5217" spans="2:11">
      <c r="B5217" t="s">
        <v>2792</v>
      </c>
      <c r="C5217" t="s">
        <v>4110</v>
      </c>
      <c r="D5217" t="s">
        <v>2076</v>
      </c>
      <c r="E5217">
        <v>3</v>
      </c>
      <c r="F5217" t="s">
        <v>2016</v>
      </c>
      <c r="G5217">
        <v>43</v>
      </c>
      <c r="H5217" t="s">
        <v>2020</v>
      </c>
      <c r="I5217" s="13">
        <v>43405</v>
      </c>
      <c r="J5217">
        <v>6</v>
      </c>
      <c r="K5217">
        <v>0</v>
      </c>
    </row>
    <row r="5218" spans="2:11">
      <c r="B5218" t="s">
        <v>2083</v>
      </c>
      <c r="C5218" t="s">
        <v>2304</v>
      </c>
      <c r="D5218" t="s">
        <v>2035</v>
      </c>
      <c r="E5218">
        <v>5</v>
      </c>
      <c r="F5218" t="s">
        <v>2016</v>
      </c>
      <c r="G5218" t="s">
        <v>2030</v>
      </c>
      <c r="H5218" t="s">
        <v>2017</v>
      </c>
      <c r="I5218" s="13">
        <v>43386</v>
      </c>
      <c r="J5218">
        <v>3</v>
      </c>
      <c r="K5218">
        <v>22.89</v>
      </c>
    </row>
    <row r="5219" spans="2:11">
      <c r="B5219" t="s">
        <v>2931</v>
      </c>
      <c r="C5219" t="s">
        <v>2932</v>
      </c>
      <c r="D5219" t="s">
        <v>2104</v>
      </c>
      <c r="E5219" t="s">
        <v>2030</v>
      </c>
      <c r="F5219" t="s">
        <v>2016</v>
      </c>
      <c r="G5219" t="s">
        <v>2030</v>
      </c>
      <c r="H5219" t="s">
        <v>2017</v>
      </c>
      <c r="I5219" s="13">
        <v>42965</v>
      </c>
      <c r="J5219" t="s">
        <v>2030</v>
      </c>
      <c r="K5219" t="s">
        <v>2030</v>
      </c>
    </row>
    <row r="5301" spans="1:11">
      <c r="A5301" t="s">
        <v>1066</v>
      </c>
      <c r="B5301" t="str">
        <f ca="1">_xll.BDS(OFFSET(INDIRECT(ADDRESS(ROW(), COLUMN())),0,-1),"BEST_ANALYST_RECS_BULK","cols=10;rows=28")</f>
        <v>Zacks Investment Research</v>
      </c>
      <c r="C5301" t="s">
        <v>2095</v>
      </c>
      <c r="D5301" t="s">
        <v>2076</v>
      </c>
      <c r="E5301">
        <v>3</v>
      </c>
      <c r="F5301" t="s">
        <v>2016</v>
      </c>
      <c r="G5301" t="s">
        <v>2030</v>
      </c>
      <c r="H5301" t="s">
        <v>2017</v>
      </c>
      <c r="I5301" s="13">
        <v>43510</v>
      </c>
      <c r="J5301" t="s">
        <v>2030</v>
      </c>
      <c r="K5301" t="s">
        <v>2030</v>
      </c>
    </row>
    <row r="5302" spans="1:11">
      <c r="B5302" t="s">
        <v>2067</v>
      </c>
      <c r="C5302" t="s">
        <v>2308</v>
      </c>
      <c r="D5302" t="s">
        <v>2252</v>
      </c>
      <c r="E5302">
        <v>3</v>
      </c>
      <c r="F5302" t="s">
        <v>2016</v>
      </c>
      <c r="G5302">
        <v>140</v>
      </c>
      <c r="H5302" t="s">
        <v>2020</v>
      </c>
      <c r="I5302" s="13">
        <v>43509</v>
      </c>
      <c r="J5302">
        <v>3</v>
      </c>
      <c r="K5302">
        <v>0</v>
      </c>
    </row>
    <row r="5303" spans="1:11">
      <c r="B5303" t="s">
        <v>2027</v>
      </c>
      <c r="C5303" t="s">
        <v>2156</v>
      </c>
      <c r="D5303" t="s">
        <v>2029</v>
      </c>
      <c r="E5303">
        <v>5</v>
      </c>
      <c r="F5303" t="s">
        <v>2016</v>
      </c>
      <c r="G5303">
        <v>173</v>
      </c>
      <c r="H5303" t="s">
        <v>2017</v>
      </c>
      <c r="I5303" s="13">
        <v>43509</v>
      </c>
      <c r="J5303">
        <v>11</v>
      </c>
      <c r="K5303">
        <v>-12.79</v>
      </c>
    </row>
    <row r="5304" spans="1:11">
      <c r="B5304" t="s">
        <v>2274</v>
      </c>
      <c r="C5304" t="s">
        <v>3995</v>
      </c>
      <c r="D5304" t="s">
        <v>2076</v>
      </c>
      <c r="E5304">
        <v>3</v>
      </c>
      <c r="F5304" t="s">
        <v>2016</v>
      </c>
      <c r="G5304" t="s">
        <v>2030</v>
      </c>
      <c r="H5304" t="s">
        <v>2017</v>
      </c>
      <c r="I5304" s="13">
        <v>43509</v>
      </c>
      <c r="J5304">
        <v>3</v>
      </c>
      <c r="K5304">
        <v>0</v>
      </c>
    </row>
    <row r="5305" spans="1:11">
      <c r="B5305" t="s">
        <v>2033</v>
      </c>
      <c r="C5305" t="s">
        <v>2317</v>
      </c>
      <c r="D5305" t="s">
        <v>2035</v>
      </c>
      <c r="E5305">
        <v>5</v>
      </c>
      <c r="F5305" t="s">
        <v>2016</v>
      </c>
      <c r="G5305">
        <v>172</v>
      </c>
      <c r="H5305" t="s">
        <v>2036</v>
      </c>
      <c r="I5305" s="13">
        <v>43509</v>
      </c>
      <c r="J5305">
        <v>11</v>
      </c>
      <c r="K5305">
        <v>-12.79</v>
      </c>
    </row>
    <row r="5306" spans="1:11">
      <c r="B5306" t="s">
        <v>2037</v>
      </c>
      <c r="C5306" t="s">
        <v>2318</v>
      </c>
      <c r="D5306" t="s">
        <v>2076</v>
      </c>
      <c r="E5306">
        <v>3</v>
      </c>
      <c r="F5306" t="s">
        <v>2016</v>
      </c>
      <c r="G5306">
        <v>130</v>
      </c>
      <c r="H5306" t="s">
        <v>2020</v>
      </c>
      <c r="I5306" s="13">
        <v>43509</v>
      </c>
      <c r="J5306">
        <v>3</v>
      </c>
      <c r="K5306">
        <v>0</v>
      </c>
    </row>
    <row r="5307" spans="1:11">
      <c r="B5307" t="s">
        <v>2042</v>
      </c>
      <c r="C5307" t="s">
        <v>2163</v>
      </c>
      <c r="D5307" t="s">
        <v>2041</v>
      </c>
      <c r="E5307">
        <v>1</v>
      </c>
      <c r="F5307" t="s">
        <v>2016</v>
      </c>
      <c r="G5307">
        <v>105</v>
      </c>
      <c r="H5307" t="s">
        <v>2020</v>
      </c>
      <c r="I5307" s="13">
        <v>43509</v>
      </c>
      <c r="J5307">
        <v>2</v>
      </c>
      <c r="K5307">
        <v>12.79</v>
      </c>
    </row>
    <row r="5308" spans="1:11">
      <c r="B5308" t="s">
        <v>2074</v>
      </c>
      <c r="C5308" t="s">
        <v>2481</v>
      </c>
      <c r="D5308" t="s">
        <v>2076</v>
      </c>
      <c r="E5308">
        <v>3</v>
      </c>
      <c r="F5308" t="s">
        <v>2016</v>
      </c>
      <c r="G5308">
        <v>142</v>
      </c>
      <c r="H5308" t="s">
        <v>2020</v>
      </c>
      <c r="I5308" s="13">
        <v>43509</v>
      </c>
      <c r="J5308">
        <v>3</v>
      </c>
      <c r="K5308">
        <v>0</v>
      </c>
    </row>
    <row r="5309" spans="1:11">
      <c r="B5309" t="s">
        <v>2234</v>
      </c>
      <c r="C5309" t="s">
        <v>2310</v>
      </c>
      <c r="D5309" t="s">
        <v>2026</v>
      </c>
      <c r="E5309">
        <v>5</v>
      </c>
      <c r="F5309" t="s">
        <v>2016</v>
      </c>
      <c r="G5309">
        <v>162</v>
      </c>
      <c r="H5309" t="s">
        <v>2020</v>
      </c>
      <c r="I5309" s="13">
        <v>43509</v>
      </c>
      <c r="J5309">
        <v>5</v>
      </c>
      <c r="K5309">
        <v>-4.96</v>
      </c>
    </row>
    <row r="5310" spans="1:11">
      <c r="B5310" t="s">
        <v>2079</v>
      </c>
      <c r="C5310" t="s">
        <v>2323</v>
      </c>
      <c r="D5310" t="s">
        <v>2029</v>
      </c>
      <c r="E5310">
        <v>5</v>
      </c>
      <c r="F5310" t="s">
        <v>2016</v>
      </c>
      <c r="G5310">
        <v>145</v>
      </c>
      <c r="H5310" t="s">
        <v>2017</v>
      </c>
      <c r="I5310" s="13">
        <v>43509</v>
      </c>
      <c r="J5310">
        <v>11</v>
      </c>
      <c r="K5310">
        <v>-12.79</v>
      </c>
    </row>
    <row r="5311" spans="1:11">
      <c r="B5311" t="s">
        <v>2063</v>
      </c>
      <c r="C5311" t="s">
        <v>2161</v>
      </c>
      <c r="D5311" t="s">
        <v>2162</v>
      </c>
      <c r="E5311">
        <v>3</v>
      </c>
      <c r="F5311" t="s">
        <v>2016</v>
      </c>
      <c r="G5311">
        <v>150</v>
      </c>
      <c r="H5311" t="s">
        <v>2017</v>
      </c>
      <c r="I5311" s="13">
        <v>43509</v>
      </c>
      <c r="J5311">
        <v>6</v>
      </c>
      <c r="K5311">
        <v>-9.1</v>
      </c>
    </row>
    <row r="5312" spans="1:11">
      <c r="B5312" t="s">
        <v>2157</v>
      </c>
      <c r="C5312" t="s">
        <v>2309</v>
      </c>
      <c r="D5312" t="s">
        <v>2026</v>
      </c>
      <c r="E5312">
        <v>5</v>
      </c>
      <c r="F5312" t="s">
        <v>2016</v>
      </c>
      <c r="G5312">
        <v>160</v>
      </c>
      <c r="H5312" t="s">
        <v>2017</v>
      </c>
      <c r="I5312" s="13">
        <v>43508</v>
      </c>
      <c r="J5312">
        <v>11</v>
      </c>
      <c r="K5312">
        <v>-12.79</v>
      </c>
    </row>
    <row r="5313" spans="2:11">
      <c r="B5313" t="s">
        <v>2077</v>
      </c>
      <c r="C5313" t="s">
        <v>2311</v>
      </c>
      <c r="D5313" t="s">
        <v>2029</v>
      </c>
      <c r="E5313">
        <v>5</v>
      </c>
      <c r="F5313" t="s">
        <v>2016</v>
      </c>
      <c r="G5313">
        <v>162</v>
      </c>
      <c r="H5313" t="s">
        <v>2020</v>
      </c>
      <c r="I5313" s="13">
        <v>43507</v>
      </c>
      <c r="J5313">
        <v>11</v>
      </c>
      <c r="K5313">
        <v>-12.79</v>
      </c>
    </row>
    <row r="5314" spans="2:11">
      <c r="B5314" t="s">
        <v>2159</v>
      </c>
      <c r="C5314" t="s">
        <v>3910</v>
      </c>
      <c r="D5314" t="s">
        <v>2029</v>
      </c>
      <c r="E5314">
        <v>5</v>
      </c>
      <c r="F5314" t="s">
        <v>2016</v>
      </c>
      <c r="G5314">
        <v>161</v>
      </c>
      <c r="H5314" t="s">
        <v>2017</v>
      </c>
      <c r="I5314" s="13">
        <v>43501</v>
      </c>
      <c r="J5314">
        <v>10</v>
      </c>
      <c r="K5314">
        <v>-11.57</v>
      </c>
    </row>
    <row r="5315" spans="2:11">
      <c r="B5315" t="s">
        <v>2174</v>
      </c>
      <c r="C5315" t="s">
        <v>2316</v>
      </c>
      <c r="D5315" t="s">
        <v>2029</v>
      </c>
      <c r="E5315">
        <v>5</v>
      </c>
      <c r="F5315" t="s">
        <v>2016</v>
      </c>
      <c r="G5315">
        <v>160</v>
      </c>
      <c r="H5315" t="s">
        <v>2017</v>
      </c>
      <c r="I5315" s="13">
        <v>43497</v>
      </c>
      <c r="J5315">
        <v>11</v>
      </c>
      <c r="K5315">
        <v>-12.79</v>
      </c>
    </row>
    <row r="5316" spans="2:11">
      <c r="B5316" t="s">
        <v>2051</v>
      </c>
      <c r="C5316" t="s">
        <v>4322</v>
      </c>
      <c r="D5316" t="s">
        <v>2026</v>
      </c>
      <c r="E5316">
        <v>5</v>
      </c>
      <c r="F5316" t="s">
        <v>2016</v>
      </c>
      <c r="G5316">
        <v>167</v>
      </c>
      <c r="H5316" t="s">
        <v>2017</v>
      </c>
      <c r="I5316" s="13">
        <v>43496</v>
      </c>
      <c r="J5316" t="s">
        <v>2030</v>
      </c>
      <c r="K5316" t="s">
        <v>2030</v>
      </c>
    </row>
    <row r="5317" spans="2:11">
      <c r="B5317" t="s">
        <v>2260</v>
      </c>
      <c r="C5317" t="s">
        <v>3371</v>
      </c>
      <c r="D5317" t="s">
        <v>2044</v>
      </c>
      <c r="E5317">
        <v>3</v>
      </c>
      <c r="F5317" t="s">
        <v>2016</v>
      </c>
      <c r="G5317">
        <v>135</v>
      </c>
      <c r="H5317" t="s">
        <v>2020</v>
      </c>
      <c r="I5317" s="13">
        <v>43495</v>
      </c>
      <c r="J5317">
        <v>3</v>
      </c>
      <c r="K5317">
        <v>0</v>
      </c>
    </row>
    <row r="5318" spans="2:11">
      <c r="B5318" t="s">
        <v>106</v>
      </c>
      <c r="C5318" t="s">
        <v>2312</v>
      </c>
      <c r="D5318" t="s">
        <v>2440</v>
      </c>
      <c r="E5318">
        <v>5</v>
      </c>
      <c r="F5318" t="s">
        <v>2016</v>
      </c>
      <c r="G5318">
        <v>160</v>
      </c>
      <c r="H5318" t="s">
        <v>2020</v>
      </c>
      <c r="I5318" s="13">
        <v>43494</v>
      </c>
      <c r="J5318">
        <v>4</v>
      </c>
      <c r="K5318">
        <v>-4.6900000000000004</v>
      </c>
    </row>
    <row r="5319" spans="2:11">
      <c r="B5319" t="s">
        <v>2232</v>
      </c>
      <c r="C5319" t="s">
        <v>2319</v>
      </c>
      <c r="D5319" t="s">
        <v>2015</v>
      </c>
      <c r="E5319">
        <v>3</v>
      </c>
      <c r="F5319" t="s">
        <v>2016</v>
      </c>
      <c r="G5319" t="s">
        <v>2030</v>
      </c>
      <c r="H5319" t="s">
        <v>2017</v>
      </c>
      <c r="I5319" s="13">
        <v>43494</v>
      </c>
      <c r="J5319">
        <v>3</v>
      </c>
      <c r="K5319">
        <v>0</v>
      </c>
    </row>
    <row r="5320" spans="2:11">
      <c r="B5320" t="s">
        <v>2045</v>
      </c>
      <c r="C5320" t="s">
        <v>2315</v>
      </c>
      <c r="D5320" t="s">
        <v>2015</v>
      </c>
      <c r="E5320">
        <v>3</v>
      </c>
      <c r="F5320" t="s">
        <v>2016</v>
      </c>
      <c r="G5320" t="s">
        <v>2030</v>
      </c>
      <c r="H5320" t="s">
        <v>2017</v>
      </c>
      <c r="I5320" s="13">
        <v>43494</v>
      </c>
      <c r="J5320" t="s">
        <v>2030</v>
      </c>
      <c r="K5320" t="s">
        <v>2030</v>
      </c>
    </row>
    <row r="5321" spans="2:11">
      <c r="B5321" t="s">
        <v>2086</v>
      </c>
      <c r="C5321" t="s">
        <v>2827</v>
      </c>
      <c r="D5321" t="s">
        <v>2076</v>
      </c>
      <c r="E5321">
        <v>3</v>
      </c>
      <c r="F5321" t="s">
        <v>2016</v>
      </c>
      <c r="G5321">
        <v>122</v>
      </c>
      <c r="H5321" t="s">
        <v>2017</v>
      </c>
      <c r="I5321" s="13">
        <v>43494</v>
      </c>
      <c r="J5321">
        <v>1</v>
      </c>
      <c r="K5321">
        <v>28.52</v>
      </c>
    </row>
    <row r="5322" spans="2:11">
      <c r="B5322" t="s">
        <v>2089</v>
      </c>
      <c r="C5322" t="s">
        <v>3372</v>
      </c>
      <c r="D5322" t="s">
        <v>2044</v>
      </c>
      <c r="E5322">
        <v>3</v>
      </c>
      <c r="F5322" t="s">
        <v>2016</v>
      </c>
      <c r="G5322">
        <v>120</v>
      </c>
      <c r="H5322" t="s">
        <v>2017</v>
      </c>
      <c r="I5322" s="13">
        <v>43493</v>
      </c>
      <c r="J5322">
        <v>7</v>
      </c>
      <c r="K5322">
        <v>-9.25</v>
      </c>
    </row>
    <row r="5323" spans="2:11">
      <c r="B5323" t="s">
        <v>2210</v>
      </c>
      <c r="C5323" t="s">
        <v>2325</v>
      </c>
      <c r="D5323" t="s">
        <v>2026</v>
      </c>
      <c r="E5323">
        <v>5</v>
      </c>
      <c r="F5323" t="s">
        <v>2016</v>
      </c>
      <c r="G5323">
        <v>190</v>
      </c>
      <c r="H5323" t="s">
        <v>2020</v>
      </c>
      <c r="I5323" s="13">
        <v>43493</v>
      </c>
      <c r="J5323">
        <v>11</v>
      </c>
      <c r="K5323">
        <v>-12.79</v>
      </c>
    </row>
    <row r="5324" spans="2:11">
      <c r="B5324" t="s">
        <v>2024</v>
      </c>
      <c r="C5324" t="s">
        <v>2217</v>
      </c>
      <c r="D5324" t="s">
        <v>2026</v>
      </c>
      <c r="E5324">
        <v>5</v>
      </c>
      <c r="F5324" t="s">
        <v>2016</v>
      </c>
      <c r="G5324">
        <v>150</v>
      </c>
      <c r="H5324" t="s">
        <v>2017</v>
      </c>
      <c r="I5324" s="13">
        <v>43490</v>
      </c>
      <c r="J5324">
        <v>11</v>
      </c>
      <c r="K5324">
        <v>-12.79</v>
      </c>
    </row>
    <row r="5325" spans="2:11">
      <c r="B5325" t="s">
        <v>2021</v>
      </c>
      <c r="C5325" t="s">
        <v>2165</v>
      </c>
      <c r="D5325" t="s">
        <v>2023</v>
      </c>
      <c r="E5325">
        <v>5</v>
      </c>
      <c r="F5325" t="s">
        <v>2016</v>
      </c>
      <c r="G5325">
        <v>156</v>
      </c>
      <c r="H5325" t="s">
        <v>2020</v>
      </c>
      <c r="I5325" s="13">
        <v>43396</v>
      </c>
      <c r="J5325">
        <v>11</v>
      </c>
      <c r="K5325">
        <v>-12.79</v>
      </c>
    </row>
    <row r="5326" spans="2:11">
      <c r="B5326" t="s">
        <v>2083</v>
      </c>
      <c r="C5326" t="s">
        <v>2084</v>
      </c>
      <c r="D5326" t="s">
        <v>2026</v>
      </c>
      <c r="E5326">
        <v>5</v>
      </c>
      <c r="F5326" t="s">
        <v>2016</v>
      </c>
      <c r="G5326" t="s">
        <v>2030</v>
      </c>
      <c r="H5326" t="s">
        <v>2017</v>
      </c>
      <c r="I5326" s="13">
        <v>43384</v>
      </c>
      <c r="J5326" t="s">
        <v>2030</v>
      </c>
      <c r="K5326" t="s">
        <v>2030</v>
      </c>
    </row>
    <row r="5327" spans="2:11">
      <c r="B5327" t="s">
        <v>2096</v>
      </c>
      <c r="C5327" t="s">
        <v>2097</v>
      </c>
      <c r="D5327" t="s">
        <v>2026</v>
      </c>
      <c r="E5327">
        <v>5</v>
      </c>
      <c r="F5327" t="s">
        <v>2016</v>
      </c>
      <c r="G5327" t="s">
        <v>2030</v>
      </c>
      <c r="H5327" t="s">
        <v>2017</v>
      </c>
      <c r="I5327" s="13">
        <v>43329</v>
      </c>
      <c r="J5327">
        <v>11</v>
      </c>
      <c r="K5327">
        <v>-12.79</v>
      </c>
    </row>
    <row r="5328" spans="2:11">
      <c r="B5328" t="s">
        <v>2682</v>
      </c>
      <c r="C5328" t="s">
        <v>4323</v>
      </c>
      <c r="D5328" t="s">
        <v>2026</v>
      </c>
      <c r="E5328">
        <v>5</v>
      </c>
      <c r="F5328" t="s">
        <v>2016</v>
      </c>
      <c r="G5328">
        <v>200</v>
      </c>
      <c r="H5328" t="s">
        <v>2017</v>
      </c>
      <c r="I5328" s="13">
        <v>43327</v>
      </c>
      <c r="J5328">
        <v>11</v>
      </c>
      <c r="K5328">
        <v>-12.79</v>
      </c>
    </row>
    <row r="5401" spans="1:11">
      <c r="A5401" t="s">
        <v>1067</v>
      </c>
      <c r="B5401" t="str">
        <f ca="1">_xll.BDS(OFFSET(INDIRECT(ADDRESS(ROW(), COLUMN())),0,-1),"BEST_ANALYST_RECS_BULK","cols=10;rows=29")</f>
        <v>Baird</v>
      </c>
      <c r="C5401" t="s">
        <v>3247</v>
      </c>
      <c r="D5401" t="s">
        <v>2029</v>
      </c>
      <c r="E5401">
        <v>5</v>
      </c>
      <c r="F5401" t="s">
        <v>2016</v>
      </c>
      <c r="G5401">
        <v>101</v>
      </c>
      <c r="H5401" t="s">
        <v>2020</v>
      </c>
      <c r="I5401" s="13">
        <v>43511</v>
      </c>
      <c r="J5401">
        <v>4</v>
      </c>
      <c r="K5401">
        <v>6.82</v>
      </c>
    </row>
    <row r="5402" spans="1:11">
      <c r="B5402" t="s">
        <v>2148</v>
      </c>
      <c r="C5402" t="s">
        <v>3252</v>
      </c>
      <c r="D5402" t="s">
        <v>2015</v>
      </c>
      <c r="E5402">
        <v>3</v>
      </c>
      <c r="F5402" t="s">
        <v>2016</v>
      </c>
      <c r="G5402">
        <v>104</v>
      </c>
      <c r="H5402" t="s">
        <v>2017</v>
      </c>
      <c r="I5402" s="13">
        <v>43511</v>
      </c>
      <c r="J5402">
        <v>9</v>
      </c>
      <c r="K5402">
        <v>-16.34</v>
      </c>
    </row>
    <row r="5403" spans="1:11">
      <c r="B5403" t="s">
        <v>2118</v>
      </c>
      <c r="C5403" t="s">
        <v>4245</v>
      </c>
      <c r="D5403" t="s">
        <v>2076</v>
      </c>
      <c r="E5403">
        <v>3</v>
      </c>
      <c r="F5403" t="s">
        <v>2016</v>
      </c>
      <c r="G5403">
        <v>102</v>
      </c>
      <c r="H5403" t="s">
        <v>2020</v>
      </c>
      <c r="I5403" s="13">
        <v>43511</v>
      </c>
      <c r="J5403">
        <v>9</v>
      </c>
      <c r="K5403">
        <v>-16.34</v>
      </c>
    </row>
    <row r="5404" spans="1:11">
      <c r="B5404" t="s">
        <v>2037</v>
      </c>
      <c r="C5404" t="s">
        <v>2608</v>
      </c>
      <c r="D5404" t="s">
        <v>2076</v>
      </c>
      <c r="E5404">
        <v>3</v>
      </c>
      <c r="F5404" t="s">
        <v>2016</v>
      </c>
      <c r="G5404">
        <v>95</v>
      </c>
      <c r="H5404" t="s">
        <v>2020</v>
      </c>
      <c r="I5404" s="13">
        <v>43509</v>
      </c>
      <c r="J5404">
        <v>8</v>
      </c>
      <c r="K5404">
        <v>-6.73</v>
      </c>
    </row>
    <row r="5405" spans="1:11">
      <c r="B5405" t="s">
        <v>2079</v>
      </c>
      <c r="C5405" t="s">
        <v>2138</v>
      </c>
      <c r="D5405" t="s">
        <v>2015</v>
      </c>
      <c r="E5405">
        <v>3</v>
      </c>
      <c r="F5405" t="s">
        <v>2016</v>
      </c>
      <c r="G5405">
        <v>84</v>
      </c>
      <c r="H5405" t="s">
        <v>2017</v>
      </c>
      <c r="I5405" s="13">
        <v>43509</v>
      </c>
      <c r="J5405">
        <v>6</v>
      </c>
      <c r="K5405">
        <v>0</v>
      </c>
    </row>
    <row r="5406" spans="1:11">
      <c r="B5406" t="s">
        <v>2260</v>
      </c>
      <c r="C5406" t="s">
        <v>3965</v>
      </c>
      <c r="D5406" t="s">
        <v>2035</v>
      </c>
      <c r="E5406">
        <v>5</v>
      </c>
      <c r="F5406" t="s">
        <v>2016</v>
      </c>
      <c r="G5406">
        <v>103</v>
      </c>
      <c r="H5406" t="s">
        <v>2020</v>
      </c>
      <c r="I5406" s="13">
        <v>43508</v>
      </c>
      <c r="J5406">
        <v>7</v>
      </c>
      <c r="K5406">
        <v>-5.67</v>
      </c>
    </row>
    <row r="5407" spans="1:11">
      <c r="B5407" t="s">
        <v>2067</v>
      </c>
      <c r="C5407" t="s">
        <v>3258</v>
      </c>
      <c r="D5407" t="s">
        <v>2252</v>
      </c>
      <c r="E5407">
        <v>3</v>
      </c>
      <c r="F5407" t="s">
        <v>2016</v>
      </c>
      <c r="G5407">
        <v>98</v>
      </c>
      <c r="H5407" t="s">
        <v>2020</v>
      </c>
      <c r="I5407" s="13">
        <v>43507</v>
      </c>
      <c r="J5407">
        <v>9</v>
      </c>
      <c r="K5407">
        <v>-16.34</v>
      </c>
    </row>
    <row r="5408" spans="1:11">
      <c r="B5408" t="s">
        <v>2047</v>
      </c>
      <c r="C5408" t="s">
        <v>3963</v>
      </c>
      <c r="D5408" t="s">
        <v>2026</v>
      </c>
      <c r="E5408">
        <v>5</v>
      </c>
      <c r="F5408" t="s">
        <v>2016</v>
      </c>
      <c r="G5408">
        <v>117</v>
      </c>
      <c r="H5408" t="s">
        <v>2020</v>
      </c>
      <c r="I5408" s="13">
        <v>43507</v>
      </c>
      <c r="J5408">
        <v>7</v>
      </c>
      <c r="K5408">
        <v>-5.67</v>
      </c>
    </row>
    <row r="5409" spans="2:11">
      <c r="B5409" t="s">
        <v>2151</v>
      </c>
      <c r="C5409" t="s">
        <v>2300</v>
      </c>
      <c r="D5409" t="s">
        <v>2044</v>
      </c>
      <c r="E5409">
        <v>3</v>
      </c>
      <c r="F5409" t="s">
        <v>2016</v>
      </c>
      <c r="G5409" t="s">
        <v>2030</v>
      </c>
      <c r="H5409" t="s">
        <v>2017</v>
      </c>
      <c r="I5409" s="13">
        <v>43507</v>
      </c>
      <c r="J5409" t="s">
        <v>2030</v>
      </c>
      <c r="K5409" t="s">
        <v>2030</v>
      </c>
    </row>
    <row r="5410" spans="2:11">
      <c r="B5410" t="s">
        <v>2063</v>
      </c>
      <c r="C5410" t="s">
        <v>2612</v>
      </c>
      <c r="D5410" t="s">
        <v>2035</v>
      </c>
      <c r="E5410">
        <v>5</v>
      </c>
      <c r="F5410" t="s">
        <v>2016</v>
      </c>
      <c r="G5410">
        <v>102</v>
      </c>
      <c r="H5410" t="s">
        <v>2017</v>
      </c>
      <c r="I5410" s="13">
        <v>43507</v>
      </c>
      <c r="J5410">
        <v>7</v>
      </c>
      <c r="K5410">
        <v>-5.67</v>
      </c>
    </row>
    <row r="5411" spans="2:11">
      <c r="B5411" t="s">
        <v>2086</v>
      </c>
      <c r="C5411" t="s">
        <v>3558</v>
      </c>
      <c r="D5411" t="s">
        <v>2026</v>
      </c>
      <c r="E5411">
        <v>5</v>
      </c>
      <c r="F5411" t="s">
        <v>2016</v>
      </c>
      <c r="G5411">
        <v>98</v>
      </c>
      <c r="H5411" t="s">
        <v>2017</v>
      </c>
      <c r="I5411" s="13">
        <v>43497</v>
      </c>
      <c r="J5411">
        <v>1</v>
      </c>
      <c r="K5411">
        <v>26.96</v>
      </c>
    </row>
    <row r="5412" spans="2:11">
      <c r="B5412" t="s">
        <v>2021</v>
      </c>
      <c r="C5412" t="s">
        <v>3257</v>
      </c>
      <c r="D5412" t="s">
        <v>2296</v>
      </c>
      <c r="E5412">
        <v>3</v>
      </c>
      <c r="F5412" t="s">
        <v>2016</v>
      </c>
      <c r="G5412">
        <v>91</v>
      </c>
      <c r="H5412" t="s">
        <v>2020</v>
      </c>
      <c r="I5412" s="13">
        <v>43496</v>
      </c>
      <c r="J5412">
        <v>3</v>
      </c>
      <c r="K5412">
        <v>16.34</v>
      </c>
    </row>
    <row r="5413" spans="2:11">
      <c r="B5413" t="s">
        <v>2232</v>
      </c>
      <c r="C5413" t="s">
        <v>2496</v>
      </c>
      <c r="D5413" t="s">
        <v>2029</v>
      </c>
      <c r="E5413">
        <v>5</v>
      </c>
      <c r="F5413" t="s">
        <v>2016</v>
      </c>
      <c r="G5413" t="s">
        <v>2030</v>
      </c>
      <c r="H5413" t="s">
        <v>2017</v>
      </c>
      <c r="I5413" s="13">
        <v>43496</v>
      </c>
      <c r="J5413">
        <v>7</v>
      </c>
      <c r="K5413">
        <v>-5.67</v>
      </c>
    </row>
    <row r="5414" spans="2:11">
      <c r="B5414" t="s">
        <v>2072</v>
      </c>
      <c r="C5414" t="s">
        <v>2438</v>
      </c>
      <c r="D5414" t="s">
        <v>2015</v>
      </c>
      <c r="E5414">
        <v>3</v>
      </c>
      <c r="F5414" t="s">
        <v>2016</v>
      </c>
      <c r="G5414" t="s">
        <v>2030</v>
      </c>
      <c r="H5414" t="s">
        <v>2017</v>
      </c>
      <c r="I5414" s="13">
        <v>43496</v>
      </c>
      <c r="J5414" t="s">
        <v>2030</v>
      </c>
      <c r="K5414" t="s">
        <v>2030</v>
      </c>
    </row>
    <row r="5415" spans="2:11">
      <c r="B5415" t="s">
        <v>2139</v>
      </c>
      <c r="C5415" t="s">
        <v>2332</v>
      </c>
      <c r="D5415" t="s">
        <v>2035</v>
      </c>
      <c r="E5415">
        <v>5</v>
      </c>
      <c r="F5415" t="s">
        <v>2016</v>
      </c>
      <c r="G5415">
        <v>100</v>
      </c>
      <c r="H5415" t="s">
        <v>2020</v>
      </c>
      <c r="I5415" s="13">
        <v>43496</v>
      </c>
      <c r="J5415" t="s">
        <v>2030</v>
      </c>
      <c r="K5415" t="s">
        <v>2030</v>
      </c>
    </row>
    <row r="5416" spans="2:11">
      <c r="B5416" t="s">
        <v>2045</v>
      </c>
      <c r="C5416" t="s">
        <v>2442</v>
      </c>
      <c r="D5416" t="s">
        <v>2104</v>
      </c>
      <c r="E5416" t="s">
        <v>2030</v>
      </c>
      <c r="F5416" t="s">
        <v>2016</v>
      </c>
      <c r="G5416" t="s">
        <v>2030</v>
      </c>
      <c r="H5416" t="s">
        <v>2017</v>
      </c>
      <c r="I5416" s="13">
        <v>43496</v>
      </c>
      <c r="J5416" t="s">
        <v>2030</v>
      </c>
      <c r="K5416" t="s">
        <v>2030</v>
      </c>
    </row>
    <row r="5417" spans="2:11">
      <c r="B5417" t="s">
        <v>2049</v>
      </c>
      <c r="C5417" t="s">
        <v>3261</v>
      </c>
      <c r="D5417" t="s">
        <v>2029</v>
      </c>
      <c r="E5417">
        <v>5</v>
      </c>
      <c r="F5417" t="s">
        <v>2016</v>
      </c>
      <c r="G5417">
        <v>102</v>
      </c>
      <c r="H5417" t="s">
        <v>2020</v>
      </c>
      <c r="I5417" s="13">
        <v>43496</v>
      </c>
      <c r="J5417" t="s">
        <v>2030</v>
      </c>
      <c r="K5417" t="s">
        <v>2030</v>
      </c>
    </row>
    <row r="5418" spans="2:11">
      <c r="B5418" t="s">
        <v>2051</v>
      </c>
      <c r="C5418" t="s">
        <v>2500</v>
      </c>
      <c r="D5418" t="s">
        <v>2026</v>
      </c>
      <c r="E5418">
        <v>5</v>
      </c>
      <c r="F5418" t="s">
        <v>2016</v>
      </c>
      <c r="G5418">
        <v>120</v>
      </c>
      <c r="H5418" t="s">
        <v>2017</v>
      </c>
      <c r="I5418" s="13">
        <v>43496</v>
      </c>
      <c r="J5418">
        <v>5</v>
      </c>
      <c r="K5418">
        <v>4.3</v>
      </c>
    </row>
    <row r="5419" spans="2:11">
      <c r="B5419" t="s">
        <v>2198</v>
      </c>
      <c r="C5419" t="s">
        <v>3860</v>
      </c>
      <c r="D5419" t="s">
        <v>2044</v>
      </c>
      <c r="E5419">
        <v>3</v>
      </c>
      <c r="F5419" t="s">
        <v>2016</v>
      </c>
      <c r="G5419">
        <v>85</v>
      </c>
      <c r="H5419" t="s">
        <v>2020</v>
      </c>
      <c r="I5419" s="13">
        <v>43496</v>
      </c>
      <c r="J5419">
        <v>6</v>
      </c>
      <c r="K5419">
        <v>0</v>
      </c>
    </row>
    <row r="5420" spans="2:11">
      <c r="B5420" t="s">
        <v>2411</v>
      </c>
      <c r="C5420" t="s">
        <v>3962</v>
      </c>
      <c r="D5420" t="s">
        <v>2044</v>
      </c>
      <c r="E5420">
        <v>3</v>
      </c>
      <c r="F5420" t="s">
        <v>2016</v>
      </c>
      <c r="G5420" t="s">
        <v>2030</v>
      </c>
      <c r="H5420" t="s">
        <v>2017</v>
      </c>
      <c r="I5420" s="13">
        <v>43496</v>
      </c>
      <c r="J5420" t="s">
        <v>2030</v>
      </c>
      <c r="K5420" t="s">
        <v>2030</v>
      </c>
    </row>
    <row r="5421" spans="2:11">
      <c r="B5421" t="s">
        <v>106</v>
      </c>
      <c r="C5421" t="s">
        <v>2439</v>
      </c>
      <c r="D5421" t="s">
        <v>2171</v>
      </c>
      <c r="E5421" t="s">
        <v>2030</v>
      </c>
      <c r="F5421" t="s">
        <v>2016</v>
      </c>
      <c r="G5421" t="s">
        <v>2030</v>
      </c>
      <c r="H5421" t="s">
        <v>2017</v>
      </c>
      <c r="I5421" s="13">
        <v>43480</v>
      </c>
      <c r="J5421" t="s">
        <v>2030</v>
      </c>
      <c r="K5421" t="s">
        <v>2030</v>
      </c>
    </row>
    <row r="5422" spans="2:11">
      <c r="B5422" t="s">
        <v>2033</v>
      </c>
      <c r="C5422" t="s">
        <v>3259</v>
      </c>
      <c r="D5422" t="s">
        <v>2398</v>
      </c>
      <c r="E5422" t="s">
        <v>2030</v>
      </c>
      <c r="F5422" t="s">
        <v>2016</v>
      </c>
      <c r="G5422" t="s">
        <v>2030</v>
      </c>
      <c r="H5422" t="s">
        <v>2017</v>
      </c>
      <c r="I5422" s="13">
        <v>43468</v>
      </c>
      <c r="J5422" t="s">
        <v>2030</v>
      </c>
      <c r="K5422" t="s">
        <v>2030</v>
      </c>
    </row>
    <row r="5423" spans="2:11">
      <c r="B5423" t="s">
        <v>2077</v>
      </c>
      <c r="C5423" t="s">
        <v>2928</v>
      </c>
      <c r="D5423" t="s">
        <v>2179</v>
      </c>
      <c r="E5423" t="s">
        <v>2030</v>
      </c>
      <c r="F5423" t="s">
        <v>2016</v>
      </c>
      <c r="G5423" t="s">
        <v>2030</v>
      </c>
      <c r="H5423" t="s">
        <v>2017</v>
      </c>
      <c r="I5423" s="13">
        <v>43468</v>
      </c>
      <c r="J5423" t="s">
        <v>2030</v>
      </c>
      <c r="K5423" t="s">
        <v>2030</v>
      </c>
    </row>
    <row r="5424" spans="2:11">
      <c r="B5424" t="s">
        <v>2094</v>
      </c>
      <c r="C5424" t="s">
        <v>2095</v>
      </c>
      <c r="D5424" t="s">
        <v>2076</v>
      </c>
      <c r="E5424">
        <v>3</v>
      </c>
      <c r="F5424" t="s">
        <v>2016</v>
      </c>
      <c r="G5424" t="s">
        <v>2030</v>
      </c>
      <c r="H5424" t="s">
        <v>2017</v>
      </c>
      <c r="I5424" s="13">
        <v>43461</v>
      </c>
      <c r="J5424" t="s">
        <v>2030</v>
      </c>
      <c r="K5424" t="s">
        <v>2030</v>
      </c>
    </row>
    <row r="5425" spans="2:11">
      <c r="B5425" t="s">
        <v>2024</v>
      </c>
      <c r="C5425" t="s">
        <v>3300</v>
      </c>
      <c r="D5425" t="s">
        <v>2076</v>
      </c>
      <c r="E5425">
        <v>3</v>
      </c>
      <c r="F5425" t="s">
        <v>2016</v>
      </c>
      <c r="G5425" t="s">
        <v>2030</v>
      </c>
      <c r="H5425" t="s">
        <v>2017</v>
      </c>
      <c r="I5425" s="13">
        <v>43328</v>
      </c>
      <c r="J5425">
        <v>10</v>
      </c>
      <c r="K5425">
        <v>-19.22</v>
      </c>
    </row>
    <row r="5426" spans="2:11">
      <c r="B5426" t="s">
        <v>2083</v>
      </c>
      <c r="C5426" t="s">
        <v>2304</v>
      </c>
      <c r="D5426" t="s">
        <v>2026</v>
      </c>
      <c r="E5426">
        <v>5</v>
      </c>
      <c r="F5426" t="s">
        <v>2016</v>
      </c>
      <c r="G5426" t="s">
        <v>2030</v>
      </c>
      <c r="H5426" t="s">
        <v>2017</v>
      </c>
      <c r="I5426" s="13">
        <v>43181</v>
      </c>
      <c r="J5426">
        <v>7</v>
      </c>
      <c r="K5426">
        <v>-5.67</v>
      </c>
    </row>
    <row r="5427" spans="2:11">
      <c r="B5427" t="s">
        <v>2074</v>
      </c>
      <c r="C5427" t="s">
        <v>4246</v>
      </c>
      <c r="D5427" t="s">
        <v>2179</v>
      </c>
      <c r="E5427" t="s">
        <v>2030</v>
      </c>
      <c r="F5427" t="s">
        <v>2016</v>
      </c>
      <c r="G5427">
        <v>128</v>
      </c>
      <c r="H5427" t="s">
        <v>2020</v>
      </c>
      <c r="I5427" s="13">
        <v>43170</v>
      </c>
      <c r="J5427" t="s">
        <v>2030</v>
      </c>
      <c r="K5427" t="s">
        <v>2030</v>
      </c>
    </row>
    <row r="5428" spans="2:11">
      <c r="B5428" t="s">
        <v>2931</v>
      </c>
      <c r="C5428" t="s">
        <v>2932</v>
      </c>
      <c r="D5428" t="s">
        <v>2104</v>
      </c>
      <c r="E5428" t="s">
        <v>2030</v>
      </c>
      <c r="F5428" t="s">
        <v>2016</v>
      </c>
      <c r="G5428" t="s">
        <v>2030</v>
      </c>
      <c r="H5428" t="s">
        <v>2017</v>
      </c>
      <c r="I5428" s="13">
        <v>42949</v>
      </c>
      <c r="J5428" t="s">
        <v>2030</v>
      </c>
      <c r="K5428" t="s">
        <v>2030</v>
      </c>
    </row>
    <row r="5429" spans="2:11">
      <c r="B5429" t="s">
        <v>2102</v>
      </c>
      <c r="C5429" t="s">
        <v>3079</v>
      </c>
      <c r="D5429" t="s">
        <v>2026</v>
      </c>
      <c r="E5429">
        <v>5</v>
      </c>
      <c r="F5429" t="s">
        <v>2016</v>
      </c>
      <c r="G5429" t="s">
        <v>2030</v>
      </c>
      <c r="H5429" t="s">
        <v>2017</v>
      </c>
      <c r="I5429" s="13">
        <v>42907</v>
      </c>
      <c r="J5429">
        <v>7</v>
      </c>
      <c r="K5429">
        <v>-5.67</v>
      </c>
    </row>
    <row r="5501" spans="1:11">
      <c r="A5501" t="s">
        <v>1068</v>
      </c>
      <c r="B5501" t="str">
        <f ca="1">_xll.BDS(OFFSET(INDIRECT(ADDRESS(ROW(), COLUMN())),0,-1),"BEST_ANALYST_RECS_BULK","cols=10;rows=6")</f>
        <v>Wolfe Research</v>
      </c>
      <c r="C5501" t="s">
        <v>4069</v>
      </c>
      <c r="D5501" t="s">
        <v>2029</v>
      </c>
      <c r="E5501">
        <v>5</v>
      </c>
      <c r="F5501" t="s">
        <v>2016</v>
      </c>
      <c r="G5501">
        <v>9</v>
      </c>
      <c r="H5501" t="s">
        <v>2017</v>
      </c>
      <c r="I5501" s="13">
        <v>43503</v>
      </c>
      <c r="J5501" t="s">
        <v>2030</v>
      </c>
      <c r="K5501" t="s">
        <v>2030</v>
      </c>
    </row>
    <row r="5502" spans="1:11">
      <c r="B5502" t="s">
        <v>2027</v>
      </c>
      <c r="C5502" t="s">
        <v>4070</v>
      </c>
      <c r="D5502" t="s">
        <v>2029</v>
      </c>
      <c r="E5502">
        <v>5</v>
      </c>
      <c r="F5502" t="s">
        <v>2016</v>
      </c>
      <c r="G5502">
        <v>12.6</v>
      </c>
      <c r="H5502" t="s">
        <v>2017</v>
      </c>
      <c r="I5502" s="13">
        <v>43497</v>
      </c>
      <c r="J5502" t="s">
        <v>2030</v>
      </c>
      <c r="K5502" t="s">
        <v>2030</v>
      </c>
    </row>
    <row r="5503" spans="1:11">
      <c r="B5503" t="s">
        <v>2021</v>
      </c>
      <c r="C5503" t="s">
        <v>4071</v>
      </c>
      <c r="D5503" t="s">
        <v>2398</v>
      </c>
      <c r="E5503" t="s">
        <v>2030</v>
      </c>
      <c r="F5503" t="s">
        <v>2016</v>
      </c>
      <c r="G5503" t="s">
        <v>2030</v>
      </c>
      <c r="H5503" t="s">
        <v>2017</v>
      </c>
      <c r="I5503" s="13">
        <v>43494</v>
      </c>
      <c r="J5503" t="s">
        <v>2030</v>
      </c>
      <c r="K5503" t="s">
        <v>2030</v>
      </c>
    </row>
    <row r="5504" spans="1:11">
      <c r="B5504" t="s">
        <v>2565</v>
      </c>
      <c r="C5504" t="s">
        <v>4072</v>
      </c>
      <c r="D5504" t="s">
        <v>2076</v>
      </c>
      <c r="E5504">
        <v>3</v>
      </c>
      <c r="F5504" t="s">
        <v>2016</v>
      </c>
      <c r="G5504">
        <v>8.5</v>
      </c>
      <c r="H5504" t="s">
        <v>2020</v>
      </c>
      <c r="I5504" s="13">
        <v>43474</v>
      </c>
      <c r="J5504" t="s">
        <v>2030</v>
      </c>
      <c r="K5504" t="s">
        <v>2030</v>
      </c>
    </row>
    <row r="5505" spans="2:11">
      <c r="B5505" t="s">
        <v>106</v>
      </c>
      <c r="C5505" t="s">
        <v>4073</v>
      </c>
      <c r="D5505" t="s">
        <v>2229</v>
      </c>
      <c r="E5505">
        <v>5</v>
      </c>
      <c r="F5505" t="s">
        <v>2016</v>
      </c>
      <c r="G5505">
        <v>8.5</v>
      </c>
      <c r="H5505" t="s">
        <v>2020</v>
      </c>
      <c r="I5505" s="13">
        <v>43436</v>
      </c>
      <c r="J5505" t="s">
        <v>2030</v>
      </c>
      <c r="K5505" t="s">
        <v>2030</v>
      </c>
    </row>
    <row r="5506" spans="2:11">
      <c r="B5506" t="s">
        <v>2033</v>
      </c>
      <c r="C5506" t="s">
        <v>4074</v>
      </c>
      <c r="D5506" t="s">
        <v>2044</v>
      </c>
      <c r="E5506">
        <v>3</v>
      </c>
      <c r="F5506" t="s">
        <v>2016</v>
      </c>
      <c r="G5506">
        <v>7.5</v>
      </c>
      <c r="H5506" t="s">
        <v>2036</v>
      </c>
      <c r="I5506" s="13">
        <v>43410</v>
      </c>
      <c r="J5506" t="s">
        <v>2030</v>
      </c>
      <c r="K5506" t="s">
        <v>2030</v>
      </c>
    </row>
    <row r="5601" spans="1:11">
      <c r="A5601" t="s">
        <v>1069</v>
      </c>
      <c r="B5601" t="str">
        <f ca="1">_xll.BDS(OFFSET(INDIRECT(ADDRESS(ROW(), COLUMN())),0,-1),"BEST_ANALYST_RECS_BULK","cols=10;rows=24")</f>
        <v>Buckingham Research Group</v>
      </c>
      <c r="C5601" t="s">
        <v>4319</v>
      </c>
      <c r="D5601" t="s">
        <v>2044</v>
      </c>
      <c r="E5601">
        <v>3</v>
      </c>
      <c r="F5601" t="s">
        <v>2016</v>
      </c>
      <c r="G5601">
        <v>38</v>
      </c>
      <c r="H5601" t="s">
        <v>2020</v>
      </c>
      <c r="I5601" s="13">
        <v>43510</v>
      </c>
      <c r="J5601">
        <v>4</v>
      </c>
      <c r="K5601">
        <v>0</v>
      </c>
    </row>
    <row r="5602" spans="1:11">
      <c r="B5602" t="s">
        <v>2051</v>
      </c>
      <c r="C5602" t="s">
        <v>4321</v>
      </c>
      <c r="D5602" t="s">
        <v>2026</v>
      </c>
      <c r="E5602">
        <v>5</v>
      </c>
      <c r="F5602" t="s">
        <v>2016</v>
      </c>
      <c r="G5602">
        <v>47</v>
      </c>
      <c r="H5602" t="s">
        <v>2017</v>
      </c>
      <c r="I5602" s="13">
        <v>43510</v>
      </c>
      <c r="J5602">
        <v>5</v>
      </c>
      <c r="K5602">
        <v>-2.77</v>
      </c>
    </row>
    <row r="5603" spans="1:11">
      <c r="B5603" t="s">
        <v>106</v>
      </c>
      <c r="C5603" t="s">
        <v>3711</v>
      </c>
      <c r="D5603" t="s">
        <v>2669</v>
      </c>
      <c r="E5603">
        <v>5</v>
      </c>
      <c r="F5603" t="s">
        <v>2016</v>
      </c>
      <c r="G5603">
        <v>44</v>
      </c>
      <c r="H5603" t="s">
        <v>2020</v>
      </c>
      <c r="I5603" s="13">
        <v>43509</v>
      </c>
      <c r="J5603">
        <v>2</v>
      </c>
      <c r="K5603">
        <v>6.5</v>
      </c>
    </row>
    <row r="5604" spans="1:11">
      <c r="B5604" t="s">
        <v>2274</v>
      </c>
      <c r="C5604" t="s">
        <v>2819</v>
      </c>
      <c r="D5604" t="s">
        <v>2076</v>
      </c>
      <c r="E5604">
        <v>3</v>
      </c>
      <c r="F5604" t="s">
        <v>2016</v>
      </c>
      <c r="G5604" t="s">
        <v>2030</v>
      </c>
      <c r="H5604" t="s">
        <v>2017</v>
      </c>
      <c r="I5604" s="13">
        <v>43509</v>
      </c>
      <c r="J5604">
        <v>4</v>
      </c>
      <c r="K5604">
        <v>0</v>
      </c>
    </row>
    <row r="5605" spans="1:11">
      <c r="B5605" t="s">
        <v>2726</v>
      </c>
      <c r="C5605" t="s">
        <v>3704</v>
      </c>
      <c r="D5605" t="s">
        <v>2044</v>
      </c>
      <c r="E5605">
        <v>3</v>
      </c>
      <c r="F5605" t="s">
        <v>2016</v>
      </c>
      <c r="G5605">
        <v>36</v>
      </c>
      <c r="H5605" t="s">
        <v>2017</v>
      </c>
      <c r="I5605" s="13">
        <v>43509</v>
      </c>
      <c r="J5605">
        <v>4</v>
      </c>
      <c r="K5605">
        <v>0</v>
      </c>
    </row>
    <row r="5606" spans="1:11">
      <c r="B5606" t="s">
        <v>2207</v>
      </c>
      <c r="C5606" t="s">
        <v>4289</v>
      </c>
      <c r="D5606" t="s">
        <v>2026</v>
      </c>
      <c r="E5606">
        <v>5</v>
      </c>
      <c r="F5606" t="s">
        <v>2123</v>
      </c>
      <c r="G5606">
        <v>48</v>
      </c>
      <c r="H5606" t="s">
        <v>2020</v>
      </c>
      <c r="I5606" s="13">
        <v>43509</v>
      </c>
      <c r="J5606" t="s">
        <v>2030</v>
      </c>
      <c r="K5606" t="s">
        <v>2030</v>
      </c>
    </row>
    <row r="5607" spans="1:11">
      <c r="B5607" t="s">
        <v>2067</v>
      </c>
      <c r="C5607" t="s">
        <v>2672</v>
      </c>
      <c r="D5607" t="s">
        <v>2029</v>
      </c>
      <c r="E5607">
        <v>5</v>
      </c>
      <c r="F5607" t="s">
        <v>2016</v>
      </c>
      <c r="G5607">
        <v>52</v>
      </c>
      <c r="H5607" t="s">
        <v>2020</v>
      </c>
      <c r="I5607" s="13">
        <v>43507</v>
      </c>
      <c r="J5607">
        <v>5</v>
      </c>
      <c r="K5607">
        <v>-2.77</v>
      </c>
    </row>
    <row r="5608" spans="1:11">
      <c r="B5608" t="s">
        <v>2024</v>
      </c>
      <c r="C5608" t="s">
        <v>3681</v>
      </c>
      <c r="D5608" t="s">
        <v>2076</v>
      </c>
      <c r="E5608">
        <v>3</v>
      </c>
      <c r="F5608" t="s">
        <v>2016</v>
      </c>
      <c r="G5608" t="s">
        <v>2030</v>
      </c>
      <c r="H5608" t="s">
        <v>2017</v>
      </c>
      <c r="I5608" s="13">
        <v>43507</v>
      </c>
      <c r="J5608">
        <v>4</v>
      </c>
      <c r="K5608">
        <v>0</v>
      </c>
    </row>
    <row r="5609" spans="1:11">
      <c r="B5609" t="s">
        <v>2094</v>
      </c>
      <c r="C5609" t="s">
        <v>2095</v>
      </c>
      <c r="D5609" t="s">
        <v>2026</v>
      </c>
      <c r="E5609">
        <v>5</v>
      </c>
      <c r="F5609" t="s">
        <v>2016</v>
      </c>
      <c r="G5609">
        <v>43</v>
      </c>
      <c r="H5609" t="s">
        <v>2020</v>
      </c>
      <c r="I5609" s="13">
        <v>43507</v>
      </c>
      <c r="J5609" t="s">
        <v>2030</v>
      </c>
      <c r="K5609" t="s">
        <v>2030</v>
      </c>
    </row>
    <row r="5610" spans="1:11">
      <c r="B5610" t="s">
        <v>2174</v>
      </c>
      <c r="C5610" t="s">
        <v>4320</v>
      </c>
      <c r="D5610" t="s">
        <v>2029</v>
      </c>
      <c r="E5610">
        <v>5</v>
      </c>
      <c r="F5610" t="s">
        <v>2016</v>
      </c>
      <c r="G5610">
        <v>47</v>
      </c>
      <c r="H5610" t="s">
        <v>2017</v>
      </c>
      <c r="I5610" s="13">
        <v>43506</v>
      </c>
      <c r="J5610">
        <v>1</v>
      </c>
      <c r="K5610">
        <v>13.77</v>
      </c>
    </row>
    <row r="5611" spans="1:11">
      <c r="B5611" t="s">
        <v>2033</v>
      </c>
      <c r="C5611" t="s">
        <v>2676</v>
      </c>
      <c r="D5611" t="s">
        <v>2035</v>
      </c>
      <c r="E5611">
        <v>5</v>
      </c>
      <c r="F5611" t="s">
        <v>2016</v>
      </c>
      <c r="G5611">
        <v>53</v>
      </c>
      <c r="H5611" t="s">
        <v>2036</v>
      </c>
      <c r="I5611" s="13">
        <v>43503</v>
      </c>
      <c r="J5611">
        <v>5</v>
      </c>
      <c r="K5611">
        <v>-2.77</v>
      </c>
    </row>
    <row r="5612" spans="1:11">
      <c r="B5612" t="s">
        <v>2086</v>
      </c>
      <c r="C5612" t="s">
        <v>4040</v>
      </c>
      <c r="D5612" t="s">
        <v>2026</v>
      </c>
      <c r="E5612">
        <v>5</v>
      </c>
      <c r="F5612" t="s">
        <v>2016</v>
      </c>
      <c r="G5612">
        <v>49</v>
      </c>
      <c r="H5612" t="s">
        <v>2017</v>
      </c>
      <c r="I5612" s="13">
        <v>43503</v>
      </c>
      <c r="J5612">
        <v>5</v>
      </c>
      <c r="K5612">
        <v>-2.77</v>
      </c>
    </row>
    <row r="5613" spans="1:11">
      <c r="B5613" t="s">
        <v>2267</v>
      </c>
      <c r="C5613" t="s">
        <v>2677</v>
      </c>
      <c r="D5613" t="s">
        <v>2029</v>
      </c>
      <c r="E5613">
        <v>5</v>
      </c>
      <c r="F5613" t="s">
        <v>2016</v>
      </c>
      <c r="G5613">
        <v>59</v>
      </c>
      <c r="H5613" t="s">
        <v>2017</v>
      </c>
      <c r="I5613" s="13">
        <v>43503</v>
      </c>
      <c r="J5613" t="s">
        <v>2030</v>
      </c>
      <c r="K5613" t="s">
        <v>2030</v>
      </c>
    </row>
    <row r="5614" spans="1:11">
      <c r="B5614" t="s">
        <v>2089</v>
      </c>
      <c r="C5614" t="s">
        <v>3372</v>
      </c>
      <c r="D5614" t="s">
        <v>2029</v>
      </c>
      <c r="E5614">
        <v>5</v>
      </c>
      <c r="F5614" t="s">
        <v>2016</v>
      </c>
      <c r="G5614">
        <v>42</v>
      </c>
      <c r="H5614" t="s">
        <v>2020</v>
      </c>
      <c r="I5614" s="13">
        <v>43502</v>
      </c>
      <c r="J5614">
        <v>5</v>
      </c>
      <c r="K5614">
        <v>-2.77</v>
      </c>
    </row>
    <row r="5615" spans="1:11">
      <c r="B5615" t="s">
        <v>2077</v>
      </c>
      <c r="C5615" t="s">
        <v>4318</v>
      </c>
      <c r="D5615" t="s">
        <v>2029</v>
      </c>
      <c r="E5615">
        <v>5</v>
      </c>
      <c r="F5615" t="s">
        <v>2016</v>
      </c>
      <c r="G5615">
        <v>44</v>
      </c>
      <c r="H5615" t="s">
        <v>2020</v>
      </c>
      <c r="I5615" s="13">
        <v>43502</v>
      </c>
      <c r="J5615" t="s">
        <v>2030</v>
      </c>
      <c r="K5615" t="s">
        <v>2030</v>
      </c>
    </row>
    <row r="5616" spans="1:11">
      <c r="B5616" t="s">
        <v>2129</v>
      </c>
      <c r="C5616" t="s">
        <v>2409</v>
      </c>
      <c r="D5616" t="s">
        <v>2076</v>
      </c>
      <c r="E5616">
        <v>3</v>
      </c>
      <c r="F5616" t="s">
        <v>2016</v>
      </c>
      <c r="G5616">
        <v>40</v>
      </c>
      <c r="H5616" t="s">
        <v>2020</v>
      </c>
      <c r="I5616" s="13">
        <v>43502</v>
      </c>
      <c r="J5616">
        <v>4</v>
      </c>
      <c r="K5616">
        <v>0</v>
      </c>
    </row>
    <row r="5617" spans="2:11">
      <c r="B5617" t="s">
        <v>2063</v>
      </c>
      <c r="C5617" t="s">
        <v>2675</v>
      </c>
      <c r="D5617" t="s">
        <v>2035</v>
      </c>
      <c r="E5617">
        <v>5</v>
      </c>
      <c r="F5617" t="s">
        <v>2016</v>
      </c>
      <c r="G5617">
        <v>52</v>
      </c>
      <c r="H5617" t="s">
        <v>2017</v>
      </c>
      <c r="I5617" s="13">
        <v>43502</v>
      </c>
      <c r="J5617">
        <v>5</v>
      </c>
      <c r="K5617">
        <v>-2.77</v>
      </c>
    </row>
    <row r="5618" spans="2:11">
      <c r="B5618" t="s">
        <v>2037</v>
      </c>
      <c r="C5618" t="s">
        <v>3715</v>
      </c>
      <c r="D5618" t="s">
        <v>2076</v>
      </c>
      <c r="E5618">
        <v>3</v>
      </c>
      <c r="F5618" t="s">
        <v>2016</v>
      </c>
      <c r="G5618">
        <v>38</v>
      </c>
      <c r="H5618" t="s">
        <v>2020</v>
      </c>
      <c r="I5618" s="13">
        <v>43479</v>
      </c>
      <c r="J5618">
        <v>4</v>
      </c>
      <c r="K5618">
        <v>0</v>
      </c>
    </row>
    <row r="5619" spans="2:11">
      <c r="B5619" t="s">
        <v>2021</v>
      </c>
      <c r="C5619" t="s">
        <v>4143</v>
      </c>
      <c r="D5619" t="s">
        <v>2434</v>
      </c>
      <c r="E5619">
        <v>3</v>
      </c>
      <c r="F5619" t="s">
        <v>2016</v>
      </c>
      <c r="G5619">
        <v>38</v>
      </c>
      <c r="H5619" t="s">
        <v>2020</v>
      </c>
      <c r="I5619" s="13">
        <v>43478</v>
      </c>
      <c r="J5619" t="s">
        <v>2030</v>
      </c>
      <c r="K5619" t="s">
        <v>2030</v>
      </c>
    </row>
    <row r="5620" spans="2:11">
      <c r="B5620" t="s">
        <v>2198</v>
      </c>
      <c r="C5620" t="s">
        <v>2324</v>
      </c>
      <c r="D5620" t="s">
        <v>2035</v>
      </c>
      <c r="E5620">
        <v>5</v>
      </c>
      <c r="F5620" t="s">
        <v>2016</v>
      </c>
      <c r="G5620">
        <v>48</v>
      </c>
      <c r="H5620" t="s">
        <v>2017</v>
      </c>
      <c r="I5620" s="13">
        <v>43450</v>
      </c>
      <c r="J5620">
        <v>5</v>
      </c>
      <c r="K5620">
        <v>-2.77</v>
      </c>
    </row>
    <row r="5621" spans="2:11">
      <c r="B5621" t="s">
        <v>2682</v>
      </c>
      <c r="C5621" t="s">
        <v>3718</v>
      </c>
      <c r="D5621" t="s">
        <v>2053</v>
      </c>
      <c r="E5621">
        <v>1</v>
      </c>
      <c r="F5621" t="s">
        <v>2016</v>
      </c>
      <c r="G5621">
        <v>33</v>
      </c>
      <c r="H5621" t="s">
        <v>2017</v>
      </c>
      <c r="I5621" s="13">
        <v>43412</v>
      </c>
      <c r="J5621">
        <v>3</v>
      </c>
      <c r="K5621">
        <v>2.77</v>
      </c>
    </row>
    <row r="5622" spans="2:11">
      <c r="B5622" t="s">
        <v>2083</v>
      </c>
      <c r="C5622" t="s">
        <v>2084</v>
      </c>
      <c r="D5622" t="s">
        <v>2053</v>
      </c>
      <c r="E5622">
        <v>1</v>
      </c>
      <c r="F5622" t="s">
        <v>2016</v>
      </c>
      <c r="G5622" t="s">
        <v>2030</v>
      </c>
      <c r="H5622" t="s">
        <v>2017</v>
      </c>
      <c r="I5622" s="13">
        <v>43217</v>
      </c>
      <c r="J5622">
        <v>6</v>
      </c>
      <c r="K5622">
        <v>-7.12</v>
      </c>
    </row>
    <row r="5623" spans="2:11">
      <c r="B5623" t="s">
        <v>3660</v>
      </c>
      <c r="C5623" t="s">
        <v>3661</v>
      </c>
      <c r="D5623" t="s">
        <v>2093</v>
      </c>
      <c r="E5623" t="s">
        <v>2030</v>
      </c>
      <c r="F5623" t="s">
        <v>2016</v>
      </c>
      <c r="G5623">
        <v>51.13</v>
      </c>
      <c r="H5623" t="s">
        <v>2020</v>
      </c>
      <c r="I5623" s="13">
        <v>42718</v>
      </c>
      <c r="J5623" t="s">
        <v>2030</v>
      </c>
      <c r="K5623" t="s">
        <v>2030</v>
      </c>
    </row>
    <row r="5624" spans="2:11">
      <c r="B5624" t="s">
        <v>2096</v>
      </c>
      <c r="C5624" t="s">
        <v>2097</v>
      </c>
      <c r="D5624" t="s">
        <v>2189</v>
      </c>
      <c r="E5624">
        <v>5</v>
      </c>
      <c r="F5624" t="s">
        <v>2016</v>
      </c>
      <c r="G5624" t="s">
        <v>2030</v>
      </c>
      <c r="H5624" t="s">
        <v>2017</v>
      </c>
      <c r="I5624" s="13">
        <v>42542</v>
      </c>
      <c r="J5624">
        <v>5</v>
      </c>
      <c r="K5624">
        <v>-2.77</v>
      </c>
    </row>
    <row r="5701" spans="1:11">
      <c r="A5701" t="s">
        <v>1070</v>
      </c>
      <c r="B5701" t="str">
        <f ca="1">_xll.BDS(OFFSET(INDIRECT(ADDRESS(ROW(), COLUMN())),0,-1),"BEST_ANALYST_RECS_BULK","cols=10;rows=24")</f>
        <v>Tudor Pickering &amp; Co</v>
      </c>
      <c r="C5701" t="s">
        <v>2905</v>
      </c>
      <c r="D5701" t="s">
        <v>2076</v>
      </c>
      <c r="E5701">
        <v>3</v>
      </c>
      <c r="F5701" t="s">
        <v>2016</v>
      </c>
      <c r="G5701">
        <v>4</v>
      </c>
      <c r="H5701" t="s">
        <v>2017</v>
      </c>
      <c r="I5701" s="13">
        <v>43511</v>
      </c>
      <c r="J5701" t="s">
        <v>2030</v>
      </c>
      <c r="K5701" t="s">
        <v>2030</v>
      </c>
    </row>
    <row r="5702" spans="1:11">
      <c r="B5702" t="s">
        <v>2031</v>
      </c>
      <c r="C5702" t="s">
        <v>2355</v>
      </c>
      <c r="D5702" t="s">
        <v>2076</v>
      </c>
      <c r="E5702">
        <v>3</v>
      </c>
      <c r="F5702" t="s">
        <v>2016</v>
      </c>
      <c r="G5702">
        <v>3</v>
      </c>
      <c r="H5702" t="s">
        <v>2017</v>
      </c>
      <c r="I5702" s="13">
        <v>43510</v>
      </c>
      <c r="J5702">
        <v>1</v>
      </c>
      <c r="K5702">
        <v>63.29</v>
      </c>
    </row>
    <row r="5703" spans="1:11">
      <c r="B5703" t="s">
        <v>2061</v>
      </c>
      <c r="C5703" t="s">
        <v>2990</v>
      </c>
      <c r="D5703" t="s">
        <v>2044</v>
      </c>
      <c r="E5703">
        <v>3</v>
      </c>
      <c r="F5703" t="s">
        <v>2016</v>
      </c>
      <c r="G5703">
        <v>3</v>
      </c>
      <c r="H5703" t="s">
        <v>2017</v>
      </c>
      <c r="I5703" s="13">
        <v>43509</v>
      </c>
      <c r="J5703" t="s">
        <v>2030</v>
      </c>
      <c r="K5703" t="s">
        <v>2030</v>
      </c>
    </row>
    <row r="5704" spans="1:11">
      <c r="B5704" t="s">
        <v>2021</v>
      </c>
      <c r="C5704" t="s">
        <v>2995</v>
      </c>
      <c r="D5704" t="s">
        <v>2216</v>
      </c>
      <c r="E5704">
        <v>3</v>
      </c>
      <c r="F5704" t="s">
        <v>2016</v>
      </c>
      <c r="G5704">
        <v>2.75</v>
      </c>
      <c r="H5704" t="s">
        <v>2020</v>
      </c>
      <c r="I5704" s="13">
        <v>43508</v>
      </c>
      <c r="J5704" t="s">
        <v>2030</v>
      </c>
      <c r="K5704" t="s">
        <v>2030</v>
      </c>
    </row>
    <row r="5705" spans="1:11">
      <c r="B5705" t="s">
        <v>2174</v>
      </c>
      <c r="C5705" t="s">
        <v>2357</v>
      </c>
      <c r="D5705" t="s">
        <v>2015</v>
      </c>
      <c r="E5705">
        <v>3</v>
      </c>
      <c r="F5705" t="s">
        <v>2016</v>
      </c>
      <c r="G5705">
        <v>3</v>
      </c>
      <c r="H5705" t="s">
        <v>2017</v>
      </c>
      <c r="I5705" s="13">
        <v>43507</v>
      </c>
      <c r="J5705" t="s">
        <v>2030</v>
      </c>
      <c r="K5705" t="s">
        <v>2030</v>
      </c>
    </row>
    <row r="5706" spans="1:11">
      <c r="B5706" t="s">
        <v>2267</v>
      </c>
      <c r="C5706" t="s">
        <v>2369</v>
      </c>
      <c r="D5706" t="s">
        <v>2041</v>
      </c>
      <c r="E5706">
        <v>1</v>
      </c>
      <c r="F5706" t="s">
        <v>2016</v>
      </c>
      <c r="G5706">
        <v>3</v>
      </c>
      <c r="H5706" t="s">
        <v>2017</v>
      </c>
      <c r="I5706" s="13">
        <v>43506</v>
      </c>
      <c r="J5706">
        <v>2</v>
      </c>
      <c r="K5706">
        <v>40.450000000000003</v>
      </c>
    </row>
    <row r="5707" spans="1:11">
      <c r="B5707" t="s">
        <v>2054</v>
      </c>
      <c r="C5707" t="s">
        <v>2370</v>
      </c>
      <c r="D5707" t="s">
        <v>2056</v>
      </c>
      <c r="E5707">
        <v>4</v>
      </c>
      <c r="F5707" t="s">
        <v>2016</v>
      </c>
      <c r="G5707">
        <v>3.5</v>
      </c>
      <c r="H5707" t="s">
        <v>2020</v>
      </c>
      <c r="I5707" s="13">
        <v>43504</v>
      </c>
      <c r="J5707">
        <v>11</v>
      </c>
      <c r="K5707">
        <v>-25.36</v>
      </c>
    </row>
    <row r="5708" spans="1:11">
      <c r="B5708" t="s">
        <v>2198</v>
      </c>
      <c r="C5708" t="s">
        <v>2913</v>
      </c>
      <c r="D5708" t="s">
        <v>2044</v>
      </c>
      <c r="E5708">
        <v>3</v>
      </c>
      <c r="F5708" t="s">
        <v>2016</v>
      </c>
      <c r="G5708">
        <v>3</v>
      </c>
      <c r="H5708" t="s">
        <v>2020</v>
      </c>
      <c r="I5708" s="13">
        <v>43503</v>
      </c>
      <c r="J5708">
        <v>7</v>
      </c>
      <c r="K5708">
        <v>0</v>
      </c>
    </row>
    <row r="5709" spans="1:11">
      <c r="B5709" t="s">
        <v>2371</v>
      </c>
      <c r="C5709" t="s">
        <v>2911</v>
      </c>
      <c r="D5709" t="s">
        <v>2184</v>
      </c>
      <c r="E5709">
        <v>1</v>
      </c>
      <c r="F5709" t="s">
        <v>2016</v>
      </c>
      <c r="G5709">
        <v>0.5</v>
      </c>
      <c r="H5709" t="s">
        <v>2017</v>
      </c>
      <c r="I5709" s="13">
        <v>43502</v>
      </c>
      <c r="J5709">
        <v>12</v>
      </c>
      <c r="K5709">
        <v>-42.39</v>
      </c>
    </row>
    <row r="5710" spans="1:11">
      <c r="B5710" t="s">
        <v>2614</v>
      </c>
      <c r="C5710" t="s">
        <v>2992</v>
      </c>
      <c r="D5710" t="s">
        <v>2044</v>
      </c>
      <c r="E5710">
        <v>3</v>
      </c>
      <c r="F5710" t="s">
        <v>2016</v>
      </c>
      <c r="G5710">
        <v>3.5</v>
      </c>
      <c r="H5710" t="s">
        <v>2017</v>
      </c>
      <c r="I5710" s="13">
        <v>43501</v>
      </c>
      <c r="J5710">
        <v>7</v>
      </c>
      <c r="K5710">
        <v>0</v>
      </c>
    </row>
    <row r="5711" spans="1:11">
      <c r="B5711" t="s">
        <v>2042</v>
      </c>
      <c r="C5711" t="s">
        <v>2989</v>
      </c>
      <c r="D5711" t="s">
        <v>2041</v>
      </c>
      <c r="E5711">
        <v>1</v>
      </c>
      <c r="F5711" t="s">
        <v>2016</v>
      </c>
      <c r="G5711">
        <v>1.5</v>
      </c>
      <c r="H5711" t="s">
        <v>2020</v>
      </c>
      <c r="I5711" s="13">
        <v>43501</v>
      </c>
      <c r="J5711">
        <v>5</v>
      </c>
      <c r="K5711">
        <v>8.39</v>
      </c>
    </row>
    <row r="5712" spans="1:11">
      <c r="B5712" t="s">
        <v>2077</v>
      </c>
      <c r="C5712" t="s">
        <v>2363</v>
      </c>
      <c r="D5712" t="s">
        <v>2227</v>
      </c>
      <c r="E5712">
        <v>3</v>
      </c>
      <c r="F5712" t="s">
        <v>2016</v>
      </c>
      <c r="G5712">
        <v>5</v>
      </c>
      <c r="H5712" t="s">
        <v>2017</v>
      </c>
      <c r="I5712" s="13">
        <v>43499</v>
      </c>
      <c r="J5712">
        <v>7</v>
      </c>
      <c r="K5712">
        <v>0</v>
      </c>
    </row>
    <row r="5713" spans="2:11">
      <c r="B5713" t="s">
        <v>2037</v>
      </c>
      <c r="C5713" t="s">
        <v>2377</v>
      </c>
      <c r="D5713" t="s">
        <v>2041</v>
      </c>
      <c r="E5713">
        <v>1</v>
      </c>
      <c r="F5713" t="s">
        <v>2016</v>
      </c>
      <c r="G5713">
        <v>2</v>
      </c>
      <c r="H5713" t="s">
        <v>2020</v>
      </c>
      <c r="I5713" s="13">
        <v>43495</v>
      </c>
      <c r="J5713">
        <v>5</v>
      </c>
      <c r="K5713">
        <v>8.39</v>
      </c>
    </row>
    <row r="5714" spans="2:11">
      <c r="B5714" t="s">
        <v>2382</v>
      </c>
      <c r="C5714" t="s">
        <v>2383</v>
      </c>
      <c r="D5714" t="s">
        <v>2227</v>
      </c>
      <c r="E5714">
        <v>3</v>
      </c>
      <c r="F5714" t="s">
        <v>2016</v>
      </c>
      <c r="G5714">
        <v>3</v>
      </c>
      <c r="H5714" t="s">
        <v>2017</v>
      </c>
      <c r="I5714" s="13">
        <v>43489</v>
      </c>
      <c r="J5714">
        <v>7</v>
      </c>
      <c r="K5714">
        <v>0</v>
      </c>
    </row>
    <row r="5715" spans="2:11">
      <c r="B5715" t="s">
        <v>2072</v>
      </c>
      <c r="C5715" t="s">
        <v>2385</v>
      </c>
      <c r="D5715" t="s">
        <v>2029</v>
      </c>
      <c r="E5715">
        <v>5</v>
      </c>
      <c r="F5715" t="s">
        <v>2016</v>
      </c>
      <c r="G5715">
        <v>4</v>
      </c>
      <c r="H5715" t="s">
        <v>2017</v>
      </c>
      <c r="I5715" s="13">
        <v>43488</v>
      </c>
      <c r="J5715">
        <v>13</v>
      </c>
      <c r="K5715">
        <v>-51.44</v>
      </c>
    </row>
    <row r="5716" spans="2:11">
      <c r="B5716" t="s">
        <v>2094</v>
      </c>
      <c r="C5716" t="s">
        <v>2095</v>
      </c>
      <c r="D5716" t="s">
        <v>2053</v>
      </c>
      <c r="E5716">
        <v>1</v>
      </c>
      <c r="F5716" t="s">
        <v>2088</v>
      </c>
      <c r="G5716" t="s">
        <v>2030</v>
      </c>
      <c r="H5716" t="s">
        <v>2017</v>
      </c>
      <c r="I5716" s="13">
        <v>43480</v>
      </c>
      <c r="J5716" t="s">
        <v>2030</v>
      </c>
      <c r="K5716" t="s">
        <v>2030</v>
      </c>
    </row>
    <row r="5717" spans="2:11">
      <c r="B5717" t="s">
        <v>2033</v>
      </c>
      <c r="C5717" t="s">
        <v>2993</v>
      </c>
      <c r="D5717" t="s">
        <v>2184</v>
      </c>
      <c r="E5717">
        <v>1</v>
      </c>
      <c r="F5717" t="s">
        <v>2016</v>
      </c>
      <c r="G5717" t="s">
        <v>2030</v>
      </c>
      <c r="H5717" t="s">
        <v>2017</v>
      </c>
      <c r="I5717" s="13">
        <v>43475</v>
      </c>
      <c r="J5717">
        <v>6</v>
      </c>
      <c r="K5717">
        <v>3.68</v>
      </c>
    </row>
    <row r="5718" spans="2:11">
      <c r="B5718" t="s">
        <v>2027</v>
      </c>
      <c r="C5718" t="s">
        <v>2994</v>
      </c>
      <c r="D5718" t="s">
        <v>2041</v>
      </c>
      <c r="E5718">
        <v>1</v>
      </c>
      <c r="F5718" t="s">
        <v>2016</v>
      </c>
      <c r="G5718">
        <v>2</v>
      </c>
      <c r="H5718" t="s">
        <v>2017</v>
      </c>
      <c r="I5718" s="13">
        <v>43474</v>
      </c>
      <c r="J5718">
        <v>5</v>
      </c>
      <c r="K5718">
        <v>8.39</v>
      </c>
    </row>
    <row r="5719" spans="2:11">
      <c r="B5719" t="s">
        <v>2393</v>
      </c>
      <c r="C5719" t="s">
        <v>2998</v>
      </c>
      <c r="D5719" t="s">
        <v>2252</v>
      </c>
      <c r="E5719">
        <v>3</v>
      </c>
      <c r="F5719" t="s">
        <v>2016</v>
      </c>
      <c r="G5719">
        <v>3</v>
      </c>
      <c r="H5719" t="s">
        <v>2017</v>
      </c>
      <c r="I5719" s="13">
        <v>43474</v>
      </c>
      <c r="J5719">
        <v>7</v>
      </c>
      <c r="K5719">
        <v>0</v>
      </c>
    </row>
    <row r="5720" spans="2:11">
      <c r="B5720" t="s">
        <v>2388</v>
      </c>
      <c r="C5720" t="s">
        <v>2389</v>
      </c>
      <c r="D5720" t="s">
        <v>2570</v>
      </c>
      <c r="E5720">
        <v>4</v>
      </c>
      <c r="F5720" t="s">
        <v>2016</v>
      </c>
      <c r="G5720">
        <v>5</v>
      </c>
      <c r="H5720" t="s">
        <v>2017</v>
      </c>
      <c r="I5720" s="13">
        <v>43474</v>
      </c>
      <c r="J5720">
        <v>8</v>
      </c>
      <c r="K5720">
        <v>-8.39</v>
      </c>
    </row>
    <row r="5721" spans="2:11">
      <c r="B5721" t="s">
        <v>2151</v>
      </c>
      <c r="C5721" t="s">
        <v>3098</v>
      </c>
      <c r="D5721" t="s">
        <v>2179</v>
      </c>
      <c r="E5721" t="s">
        <v>2030</v>
      </c>
      <c r="F5721" t="s">
        <v>2016</v>
      </c>
      <c r="G5721" t="s">
        <v>2030</v>
      </c>
      <c r="H5721" t="s">
        <v>2017</v>
      </c>
      <c r="I5721" s="13">
        <v>43409</v>
      </c>
      <c r="J5721" t="s">
        <v>2030</v>
      </c>
      <c r="K5721" t="s">
        <v>2030</v>
      </c>
    </row>
    <row r="5722" spans="2:11">
      <c r="B5722" t="s">
        <v>2024</v>
      </c>
      <c r="C5722" t="s">
        <v>3004</v>
      </c>
      <c r="D5722" t="s">
        <v>2076</v>
      </c>
      <c r="E5722">
        <v>3</v>
      </c>
      <c r="F5722" t="s">
        <v>2016</v>
      </c>
      <c r="G5722" t="s">
        <v>2030</v>
      </c>
      <c r="H5722" t="s">
        <v>2017</v>
      </c>
      <c r="I5722" s="13">
        <v>43405</v>
      </c>
      <c r="J5722">
        <v>7</v>
      </c>
      <c r="K5722">
        <v>0</v>
      </c>
    </row>
    <row r="5723" spans="2:11">
      <c r="B5723" t="s">
        <v>106</v>
      </c>
      <c r="C5723" t="s">
        <v>3291</v>
      </c>
      <c r="D5723" t="s">
        <v>2171</v>
      </c>
      <c r="E5723" t="s">
        <v>2030</v>
      </c>
      <c r="F5723" t="s">
        <v>2016</v>
      </c>
      <c r="G5723" t="s">
        <v>2030</v>
      </c>
      <c r="H5723" t="s">
        <v>2017</v>
      </c>
      <c r="I5723" s="13">
        <v>43403</v>
      </c>
      <c r="J5723" t="s">
        <v>2030</v>
      </c>
      <c r="K5723" t="s">
        <v>2030</v>
      </c>
    </row>
    <row r="5724" spans="2:11">
      <c r="B5724" t="s">
        <v>2083</v>
      </c>
      <c r="C5724" t="s">
        <v>2084</v>
      </c>
      <c r="D5724" t="s">
        <v>2035</v>
      </c>
      <c r="E5724">
        <v>5</v>
      </c>
      <c r="F5724" t="s">
        <v>2016</v>
      </c>
      <c r="G5724" t="s">
        <v>2030</v>
      </c>
      <c r="H5724" t="s">
        <v>2017</v>
      </c>
      <c r="I5724" s="13">
        <v>43181</v>
      </c>
      <c r="J5724">
        <v>9</v>
      </c>
      <c r="K5724">
        <v>-13.53</v>
      </c>
    </row>
    <row r="5801" spans="1:11">
      <c r="A5801" t="s">
        <v>1071</v>
      </c>
      <c r="B5801" t="str">
        <f ca="1">_xll.BDS(OFFSET(INDIRECT(ADDRESS(ROW(), COLUMN())),0,-1),"BEST_ANALYST_RECS_BULK","cols=10;rows=32")</f>
        <v>Credit Suisse</v>
      </c>
      <c r="C5801" t="s">
        <v>2276</v>
      </c>
      <c r="D5801" t="s">
        <v>2044</v>
      </c>
      <c r="E5801">
        <v>3</v>
      </c>
      <c r="F5801" t="s">
        <v>2016</v>
      </c>
      <c r="G5801">
        <v>60</v>
      </c>
      <c r="H5801" t="s">
        <v>2017</v>
      </c>
      <c r="I5801" s="13">
        <v>43510</v>
      </c>
      <c r="J5801">
        <v>6</v>
      </c>
      <c r="K5801">
        <v>0</v>
      </c>
    </row>
    <row r="5802" spans="1:11">
      <c r="B5802" t="s">
        <v>2274</v>
      </c>
      <c r="C5802" t="s">
        <v>2275</v>
      </c>
      <c r="D5802" t="s">
        <v>2026</v>
      </c>
      <c r="E5802">
        <v>5</v>
      </c>
      <c r="F5802" t="s">
        <v>2016</v>
      </c>
      <c r="G5802" t="s">
        <v>2030</v>
      </c>
      <c r="H5802" t="s">
        <v>2017</v>
      </c>
      <c r="I5802" s="13">
        <v>43509</v>
      </c>
      <c r="J5802">
        <v>10</v>
      </c>
      <c r="K5802">
        <v>-8.51</v>
      </c>
    </row>
    <row r="5803" spans="1:11">
      <c r="B5803" t="s">
        <v>2234</v>
      </c>
      <c r="C5803" t="s">
        <v>2289</v>
      </c>
      <c r="D5803" t="s">
        <v>2026</v>
      </c>
      <c r="E5803">
        <v>5</v>
      </c>
      <c r="F5803" t="s">
        <v>2016</v>
      </c>
      <c r="G5803">
        <v>65</v>
      </c>
      <c r="H5803" t="s">
        <v>2020</v>
      </c>
      <c r="I5803" s="13">
        <v>43509</v>
      </c>
      <c r="J5803">
        <v>12</v>
      </c>
      <c r="K5803">
        <v>-15.32</v>
      </c>
    </row>
    <row r="5804" spans="1:11">
      <c r="B5804" t="s">
        <v>2726</v>
      </c>
      <c r="C5804" t="s">
        <v>2245</v>
      </c>
      <c r="D5804" t="s">
        <v>2026</v>
      </c>
      <c r="E5804">
        <v>5</v>
      </c>
      <c r="F5804" t="s">
        <v>2016</v>
      </c>
      <c r="G5804">
        <v>61</v>
      </c>
      <c r="H5804" t="s">
        <v>2017</v>
      </c>
      <c r="I5804" s="13">
        <v>43509</v>
      </c>
      <c r="J5804" t="s">
        <v>2030</v>
      </c>
      <c r="K5804" t="s">
        <v>2030</v>
      </c>
    </row>
    <row r="5805" spans="1:11">
      <c r="B5805" t="s">
        <v>2277</v>
      </c>
      <c r="C5805" t="s">
        <v>2278</v>
      </c>
      <c r="D5805" t="s">
        <v>2029</v>
      </c>
      <c r="E5805">
        <v>5</v>
      </c>
      <c r="F5805" t="s">
        <v>2016</v>
      </c>
      <c r="G5805">
        <v>58</v>
      </c>
      <c r="H5805" t="s">
        <v>2017</v>
      </c>
      <c r="I5805" s="13">
        <v>43508</v>
      </c>
      <c r="J5805">
        <v>11</v>
      </c>
      <c r="K5805">
        <v>-8.8800000000000008</v>
      </c>
    </row>
    <row r="5806" spans="1:11">
      <c r="B5806" t="s">
        <v>2077</v>
      </c>
      <c r="C5806" t="s">
        <v>2226</v>
      </c>
      <c r="D5806" t="s">
        <v>2029</v>
      </c>
      <c r="E5806">
        <v>5</v>
      </c>
      <c r="F5806" t="s">
        <v>2016</v>
      </c>
      <c r="G5806">
        <v>54</v>
      </c>
      <c r="H5806" t="s">
        <v>2020</v>
      </c>
      <c r="I5806" s="13">
        <v>43508</v>
      </c>
      <c r="J5806">
        <v>12</v>
      </c>
      <c r="K5806">
        <v>-15.32</v>
      </c>
    </row>
    <row r="5807" spans="1:11">
      <c r="B5807" t="s">
        <v>2198</v>
      </c>
      <c r="C5807" t="s">
        <v>2644</v>
      </c>
      <c r="D5807" t="s">
        <v>2044</v>
      </c>
      <c r="E5807">
        <v>3</v>
      </c>
      <c r="F5807" t="s">
        <v>2016</v>
      </c>
      <c r="G5807">
        <v>55</v>
      </c>
      <c r="H5807" t="s">
        <v>2017</v>
      </c>
      <c r="I5807" s="13">
        <v>43504</v>
      </c>
      <c r="J5807">
        <v>6</v>
      </c>
      <c r="K5807">
        <v>0</v>
      </c>
    </row>
    <row r="5808" spans="1:11">
      <c r="B5808" t="s">
        <v>2159</v>
      </c>
      <c r="C5808" t="s">
        <v>2765</v>
      </c>
      <c r="D5808" t="s">
        <v>2029</v>
      </c>
      <c r="E5808">
        <v>5</v>
      </c>
      <c r="F5808" t="s">
        <v>2016</v>
      </c>
      <c r="G5808">
        <v>59</v>
      </c>
      <c r="H5808" t="s">
        <v>2017</v>
      </c>
      <c r="I5808" s="13">
        <v>43503</v>
      </c>
      <c r="J5808">
        <v>12</v>
      </c>
      <c r="K5808">
        <v>-15.32</v>
      </c>
    </row>
    <row r="5809" spans="2:11">
      <c r="B5809" t="s">
        <v>2089</v>
      </c>
      <c r="C5809" t="s">
        <v>2279</v>
      </c>
      <c r="D5809" t="s">
        <v>2044</v>
      </c>
      <c r="E5809">
        <v>3</v>
      </c>
      <c r="F5809" t="s">
        <v>2016</v>
      </c>
      <c r="G5809">
        <v>50</v>
      </c>
      <c r="H5809" t="s">
        <v>2017</v>
      </c>
      <c r="I5809" s="13">
        <v>43503</v>
      </c>
      <c r="J5809">
        <v>9</v>
      </c>
      <c r="K5809">
        <v>-8.09</v>
      </c>
    </row>
    <row r="5810" spans="2:11">
      <c r="B5810" t="s">
        <v>2042</v>
      </c>
      <c r="C5810" t="s">
        <v>2763</v>
      </c>
      <c r="D5810" t="s">
        <v>2029</v>
      </c>
      <c r="E5810">
        <v>5</v>
      </c>
      <c r="F5810" t="s">
        <v>2016</v>
      </c>
      <c r="G5810">
        <v>61</v>
      </c>
      <c r="H5810" t="s">
        <v>2020</v>
      </c>
      <c r="I5810" s="13">
        <v>43502</v>
      </c>
      <c r="J5810">
        <v>2</v>
      </c>
      <c r="K5810">
        <v>19.61</v>
      </c>
    </row>
    <row r="5811" spans="2:11">
      <c r="B5811" t="s">
        <v>2033</v>
      </c>
      <c r="C5811" t="s">
        <v>2271</v>
      </c>
      <c r="D5811" t="s">
        <v>2184</v>
      </c>
      <c r="E5811">
        <v>1</v>
      </c>
      <c r="F5811" t="s">
        <v>2016</v>
      </c>
      <c r="G5811">
        <v>54.5</v>
      </c>
      <c r="H5811" t="s">
        <v>2036</v>
      </c>
      <c r="I5811" s="13">
        <v>43496</v>
      </c>
      <c r="J5811">
        <v>3</v>
      </c>
      <c r="K5811">
        <v>15.32</v>
      </c>
    </row>
    <row r="5812" spans="2:11">
      <c r="B5812" t="s">
        <v>2051</v>
      </c>
      <c r="C5812" t="s">
        <v>2290</v>
      </c>
      <c r="D5812" t="s">
        <v>2026</v>
      </c>
      <c r="E5812">
        <v>5</v>
      </c>
      <c r="F5812" t="s">
        <v>2016</v>
      </c>
      <c r="G5812">
        <v>65</v>
      </c>
      <c r="H5812" t="s">
        <v>2017</v>
      </c>
      <c r="I5812" s="13">
        <v>43495</v>
      </c>
      <c r="J5812" t="s">
        <v>2030</v>
      </c>
      <c r="K5812" t="s">
        <v>2030</v>
      </c>
    </row>
    <row r="5813" spans="2:11">
      <c r="B5813" t="s">
        <v>2067</v>
      </c>
      <c r="C5813" t="s">
        <v>2281</v>
      </c>
      <c r="D5813" t="s">
        <v>2252</v>
      </c>
      <c r="E5813">
        <v>3</v>
      </c>
      <c r="F5813" t="s">
        <v>2016</v>
      </c>
      <c r="G5813">
        <v>48</v>
      </c>
      <c r="H5813" t="s">
        <v>2020</v>
      </c>
      <c r="I5813" s="13">
        <v>43490</v>
      </c>
      <c r="J5813">
        <v>1</v>
      </c>
      <c r="K5813">
        <v>19.98</v>
      </c>
    </row>
    <row r="5814" spans="2:11">
      <c r="B5814" t="s">
        <v>2045</v>
      </c>
      <c r="C5814" t="s">
        <v>3281</v>
      </c>
      <c r="D5814" t="s">
        <v>2015</v>
      </c>
      <c r="E5814">
        <v>3</v>
      </c>
      <c r="F5814" t="s">
        <v>2016</v>
      </c>
      <c r="G5814" t="s">
        <v>2030</v>
      </c>
      <c r="H5814" t="s">
        <v>2017</v>
      </c>
      <c r="I5814" s="13">
        <v>43489</v>
      </c>
      <c r="J5814">
        <v>6</v>
      </c>
      <c r="K5814">
        <v>0</v>
      </c>
    </row>
    <row r="5815" spans="2:11">
      <c r="B5815" t="s">
        <v>2260</v>
      </c>
      <c r="C5815" t="s">
        <v>4095</v>
      </c>
      <c r="D5815" t="s">
        <v>2044</v>
      </c>
      <c r="E5815">
        <v>3</v>
      </c>
      <c r="F5815" t="s">
        <v>2016</v>
      </c>
      <c r="G5815">
        <v>55</v>
      </c>
      <c r="H5815" t="s">
        <v>2020</v>
      </c>
      <c r="I5815" s="13">
        <v>43487</v>
      </c>
      <c r="J5815">
        <v>6</v>
      </c>
      <c r="K5815">
        <v>0</v>
      </c>
    </row>
    <row r="5816" spans="2:11">
      <c r="B5816" t="s">
        <v>2267</v>
      </c>
      <c r="C5816" t="s">
        <v>2272</v>
      </c>
      <c r="D5816" t="s">
        <v>2273</v>
      </c>
      <c r="E5816">
        <v>3</v>
      </c>
      <c r="F5816" t="s">
        <v>2016</v>
      </c>
      <c r="G5816">
        <v>56</v>
      </c>
      <c r="H5816" t="s">
        <v>2017</v>
      </c>
      <c r="I5816" s="13">
        <v>43485</v>
      </c>
      <c r="J5816" t="s">
        <v>2030</v>
      </c>
      <c r="K5816" t="s">
        <v>2030</v>
      </c>
    </row>
    <row r="5817" spans="2:11">
      <c r="B5817" t="s">
        <v>2094</v>
      </c>
      <c r="C5817" t="s">
        <v>2095</v>
      </c>
      <c r="D5817" t="s">
        <v>2076</v>
      </c>
      <c r="E5817">
        <v>3</v>
      </c>
      <c r="F5817" t="s">
        <v>2085</v>
      </c>
      <c r="G5817" t="s">
        <v>2030</v>
      </c>
      <c r="H5817" t="s">
        <v>2017</v>
      </c>
      <c r="I5817" s="13">
        <v>43482</v>
      </c>
      <c r="J5817" t="s">
        <v>2030</v>
      </c>
      <c r="K5817" t="s">
        <v>2030</v>
      </c>
    </row>
    <row r="5818" spans="2:11">
      <c r="B5818" t="s">
        <v>2024</v>
      </c>
      <c r="C5818" t="s">
        <v>2243</v>
      </c>
      <c r="D5818" t="s">
        <v>2076</v>
      </c>
      <c r="E5818">
        <v>3</v>
      </c>
      <c r="F5818" t="s">
        <v>2016</v>
      </c>
      <c r="G5818" t="s">
        <v>2030</v>
      </c>
      <c r="H5818" t="s">
        <v>2017</v>
      </c>
      <c r="I5818" s="13">
        <v>43481</v>
      </c>
      <c r="J5818">
        <v>6</v>
      </c>
      <c r="K5818">
        <v>0</v>
      </c>
    </row>
    <row r="5819" spans="2:11">
      <c r="B5819" t="s">
        <v>2037</v>
      </c>
      <c r="C5819" t="s">
        <v>2286</v>
      </c>
      <c r="D5819" t="s">
        <v>2076</v>
      </c>
      <c r="E5819">
        <v>3</v>
      </c>
      <c r="F5819" t="s">
        <v>2016</v>
      </c>
      <c r="G5819">
        <v>50</v>
      </c>
      <c r="H5819" t="s">
        <v>2017</v>
      </c>
      <c r="I5819" s="13">
        <v>43481</v>
      </c>
      <c r="J5819">
        <v>6</v>
      </c>
      <c r="K5819">
        <v>0</v>
      </c>
    </row>
    <row r="5820" spans="2:11">
      <c r="B5820" t="s">
        <v>2086</v>
      </c>
      <c r="C5820" t="s">
        <v>3598</v>
      </c>
      <c r="D5820" t="s">
        <v>2053</v>
      </c>
      <c r="E5820">
        <v>1</v>
      </c>
      <c r="F5820" t="s">
        <v>2016</v>
      </c>
      <c r="G5820">
        <v>42</v>
      </c>
      <c r="H5820" t="s">
        <v>2017</v>
      </c>
      <c r="I5820" s="13">
        <v>43481</v>
      </c>
      <c r="J5820">
        <v>3</v>
      </c>
      <c r="K5820">
        <v>15.32</v>
      </c>
    </row>
    <row r="5821" spans="2:11">
      <c r="B5821" t="s">
        <v>2083</v>
      </c>
      <c r="C5821" t="s">
        <v>2084</v>
      </c>
      <c r="D5821" t="s">
        <v>2076</v>
      </c>
      <c r="E5821">
        <v>3</v>
      </c>
      <c r="F5821" t="s">
        <v>2085</v>
      </c>
      <c r="G5821" t="s">
        <v>2030</v>
      </c>
      <c r="H5821" t="s">
        <v>2017</v>
      </c>
      <c r="I5821" s="13">
        <v>43481</v>
      </c>
      <c r="J5821">
        <v>4</v>
      </c>
      <c r="K5821">
        <v>11.58</v>
      </c>
    </row>
    <row r="5822" spans="2:11">
      <c r="B5822" t="s">
        <v>2174</v>
      </c>
      <c r="C5822" t="s">
        <v>2242</v>
      </c>
      <c r="D5822" t="s">
        <v>2015</v>
      </c>
      <c r="E5822">
        <v>3</v>
      </c>
      <c r="F5822" t="s">
        <v>2016</v>
      </c>
      <c r="G5822">
        <v>65</v>
      </c>
      <c r="H5822" t="s">
        <v>2017</v>
      </c>
      <c r="I5822" s="13">
        <v>43480</v>
      </c>
      <c r="J5822">
        <v>6</v>
      </c>
      <c r="K5822">
        <v>0</v>
      </c>
    </row>
    <row r="5823" spans="2:11">
      <c r="B5823" t="s">
        <v>106</v>
      </c>
      <c r="C5823" t="s">
        <v>2228</v>
      </c>
      <c r="D5823" t="s">
        <v>2723</v>
      </c>
      <c r="E5823">
        <v>3</v>
      </c>
      <c r="F5823" t="s">
        <v>2016</v>
      </c>
      <c r="G5823">
        <v>55</v>
      </c>
      <c r="H5823" t="s">
        <v>2020</v>
      </c>
      <c r="I5823" s="13">
        <v>43480</v>
      </c>
      <c r="J5823">
        <v>5</v>
      </c>
      <c r="K5823">
        <v>5.45</v>
      </c>
    </row>
    <row r="5824" spans="2:11">
      <c r="B5824" t="s">
        <v>2072</v>
      </c>
      <c r="C5824" t="s">
        <v>2287</v>
      </c>
      <c r="D5824" t="s">
        <v>2041</v>
      </c>
      <c r="E5824">
        <v>1</v>
      </c>
      <c r="F5824" t="s">
        <v>2016</v>
      </c>
      <c r="G5824" t="s">
        <v>2030</v>
      </c>
      <c r="H5824" t="s">
        <v>2017</v>
      </c>
      <c r="I5824" s="13">
        <v>43480</v>
      </c>
      <c r="J5824">
        <v>3</v>
      </c>
      <c r="K5824">
        <v>15.32</v>
      </c>
    </row>
    <row r="5825" spans="2:11">
      <c r="B5825" t="s">
        <v>2220</v>
      </c>
      <c r="C5825" t="s">
        <v>3283</v>
      </c>
      <c r="D5825" t="s">
        <v>2026</v>
      </c>
      <c r="E5825">
        <v>5</v>
      </c>
      <c r="F5825" t="s">
        <v>2016</v>
      </c>
      <c r="G5825">
        <v>56</v>
      </c>
      <c r="H5825" t="s">
        <v>2020</v>
      </c>
      <c r="I5825" s="13">
        <v>43480</v>
      </c>
      <c r="J5825">
        <v>12</v>
      </c>
      <c r="K5825">
        <v>-15.32</v>
      </c>
    </row>
    <row r="5826" spans="2:11">
      <c r="B5826" t="s">
        <v>2063</v>
      </c>
      <c r="C5826" t="s">
        <v>2291</v>
      </c>
      <c r="D5826" t="s">
        <v>2035</v>
      </c>
      <c r="E5826">
        <v>5</v>
      </c>
      <c r="F5826" t="s">
        <v>2016</v>
      </c>
      <c r="G5826">
        <v>64</v>
      </c>
      <c r="H5826" t="s">
        <v>2017</v>
      </c>
      <c r="I5826" s="13">
        <v>43480</v>
      </c>
      <c r="J5826">
        <v>12</v>
      </c>
      <c r="K5826">
        <v>-15.32</v>
      </c>
    </row>
    <row r="5827" spans="2:11">
      <c r="B5827" t="s">
        <v>2283</v>
      </c>
      <c r="C5827" t="s">
        <v>2284</v>
      </c>
      <c r="D5827" t="s">
        <v>2189</v>
      </c>
      <c r="E5827">
        <v>5</v>
      </c>
      <c r="F5827" t="s">
        <v>2016</v>
      </c>
      <c r="G5827">
        <v>66</v>
      </c>
      <c r="H5827" t="s">
        <v>2017</v>
      </c>
      <c r="I5827" s="13">
        <v>43480</v>
      </c>
      <c r="J5827">
        <v>12</v>
      </c>
      <c r="K5827">
        <v>-15.32</v>
      </c>
    </row>
    <row r="5828" spans="2:11">
      <c r="B5828" t="s">
        <v>2021</v>
      </c>
      <c r="C5828" t="s">
        <v>3282</v>
      </c>
      <c r="D5828" t="s">
        <v>2166</v>
      </c>
      <c r="E5828">
        <v>5</v>
      </c>
      <c r="F5828" t="s">
        <v>2016</v>
      </c>
      <c r="G5828">
        <v>59</v>
      </c>
      <c r="H5828" t="s">
        <v>2020</v>
      </c>
      <c r="I5828" s="13">
        <v>43472</v>
      </c>
      <c r="J5828">
        <v>12</v>
      </c>
      <c r="K5828">
        <v>-15.32</v>
      </c>
    </row>
    <row r="5829" spans="2:11">
      <c r="B5829" t="s">
        <v>3436</v>
      </c>
      <c r="C5829" t="s">
        <v>3647</v>
      </c>
      <c r="D5829" t="s">
        <v>2035</v>
      </c>
      <c r="E5829">
        <v>5</v>
      </c>
      <c r="F5829" t="s">
        <v>2016</v>
      </c>
      <c r="G5829">
        <v>65</v>
      </c>
      <c r="H5829" t="s">
        <v>2020</v>
      </c>
      <c r="I5829" s="13">
        <v>43408</v>
      </c>
      <c r="J5829">
        <v>12</v>
      </c>
      <c r="K5829">
        <v>-15.32</v>
      </c>
    </row>
    <row r="5830" spans="2:11">
      <c r="B5830" t="s">
        <v>2682</v>
      </c>
      <c r="C5830" t="s">
        <v>4108</v>
      </c>
      <c r="D5830" t="s">
        <v>2053</v>
      </c>
      <c r="E5830">
        <v>1</v>
      </c>
      <c r="F5830" t="s">
        <v>2016</v>
      </c>
      <c r="G5830">
        <v>50</v>
      </c>
      <c r="H5830" t="s">
        <v>2017</v>
      </c>
      <c r="I5830" s="13">
        <v>43308</v>
      </c>
      <c r="J5830">
        <v>3</v>
      </c>
      <c r="K5830">
        <v>15.32</v>
      </c>
    </row>
    <row r="5831" spans="2:11">
      <c r="B5831" t="s">
        <v>2111</v>
      </c>
      <c r="C5831" t="s">
        <v>2292</v>
      </c>
      <c r="D5831" t="s">
        <v>2026</v>
      </c>
      <c r="E5831">
        <v>5</v>
      </c>
      <c r="F5831" t="s">
        <v>2016</v>
      </c>
      <c r="G5831" t="s">
        <v>2030</v>
      </c>
      <c r="H5831" t="s">
        <v>2017</v>
      </c>
      <c r="I5831" s="13">
        <v>43210</v>
      </c>
      <c r="J5831">
        <v>12</v>
      </c>
      <c r="K5831">
        <v>-15.32</v>
      </c>
    </row>
    <row r="5832" spans="2:11">
      <c r="B5832" t="s">
        <v>4239</v>
      </c>
      <c r="C5832" t="s">
        <v>4240</v>
      </c>
      <c r="D5832" t="s">
        <v>2026</v>
      </c>
      <c r="E5832">
        <v>5</v>
      </c>
      <c r="F5832" t="s">
        <v>2016</v>
      </c>
      <c r="G5832">
        <v>68.599999999999994</v>
      </c>
      <c r="H5832" t="s">
        <v>3135</v>
      </c>
      <c r="I5832" s="13">
        <v>43116</v>
      </c>
      <c r="J5832">
        <v>12</v>
      </c>
      <c r="K5832">
        <v>-15.32</v>
      </c>
    </row>
    <row r="5901" spans="1:11">
      <c r="A5901" t="s">
        <v>1072</v>
      </c>
      <c r="B5901" t="str">
        <f ca="1">_xll.BDS(OFFSET(INDIRECT(ADDRESS(ROW(), COLUMN())),0,-1),"BEST_ANALYST_RECS_BULK","cols=10;rows=36")</f>
        <v>Mizuho Securities USA Inc</v>
      </c>
      <c r="C5901" t="s">
        <v>3053</v>
      </c>
      <c r="D5901" t="s">
        <v>2026</v>
      </c>
      <c r="E5901">
        <v>5</v>
      </c>
      <c r="F5901" t="s">
        <v>2016</v>
      </c>
      <c r="G5901">
        <v>220</v>
      </c>
      <c r="H5901" t="s">
        <v>2017</v>
      </c>
      <c r="I5901" s="13">
        <v>43510</v>
      </c>
      <c r="J5901" t="s">
        <v>2030</v>
      </c>
      <c r="K5901" t="s">
        <v>2030</v>
      </c>
    </row>
    <row r="5902" spans="1:11">
      <c r="B5902" t="s">
        <v>2751</v>
      </c>
      <c r="C5902" t="s">
        <v>2752</v>
      </c>
      <c r="D5902" t="s">
        <v>2026</v>
      </c>
      <c r="E5902">
        <v>5</v>
      </c>
      <c r="F5902" t="s">
        <v>2016</v>
      </c>
      <c r="G5902">
        <v>220</v>
      </c>
      <c r="H5902" t="s">
        <v>2020</v>
      </c>
      <c r="I5902" s="13">
        <v>43510</v>
      </c>
      <c r="J5902">
        <v>7</v>
      </c>
      <c r="K5902">
        <v>-31.48</v>
      </c>
    </row>
    <row r="5903" spans="1:11">
      <c r="B5903" t="s">
        <v>2021</v>
      </c>
      <c r="C5903" t="s">
        <v>3288</v>
      </c>
      <c r="D5903" t="s">
        <v>2023</v>
      </c>
      <c r="E5903">
        <v>5</v>
      </c>
      <c r="F5903" t="s">
        <v>2016</v>
      </c>
      <c r="G5903">
        <v>237</v>
      </c>
      <c r="H5903" t="s">
        <v>2020</v>
      </c>
      <c r="I5903" s="13">
        <v>43509</v>
      </c>
      <c r="J5903">
        <v>13</v>
      </c>
      <c r="K5903">
        <v>-35.36</v>
      </c>
    </row>
    <row r="5904" spans="1:11">
      <c r="B5904" t="s">
        <v>2042</v>
      </c>
      <c r="C5904" t="s">
        <v>3270</v>
      </c>
      <c r="D5904" t="s">
        <v>2029</v>
      </c>
      <c r="E5904">
        <v>5</v>
      </c>
      <c r="F5904" t="s">
        <v>2016</v>
      </c>
      <c r="G5904">
        <v>261</v>
      </c>
      <c r="H5904" t="s">
        <v>2020</v>
      </c>
      <c r="I5904" s="13">
        <v>43508</v>
      </c>
      <c r="J5904">
        <v>7</v>
      </c>
      <c r="K5904">
        <v>-31.48</v>
      </c>
    </row>
    <row r="5905" spans="2:11">
      <c r="B5905" t="s">
        <v>2033</v>
      </c>
      <c r="C5905" t="s">
        <v>3236</v>
      </c>
      <c r="D5905" t="s">
        <v>2044</v>
      </c>
      <c r="E5905">
        <v>3</v>
      </c>
      <c r="F5905" t="s">
        <v>2016</v>
      </c>
      <c r="G5905">
        <v>170</v>
      </c>
      <c r="H5905" t="s">
        <v>2036</v>
      </c>
      <c r="I5905" s="13">
        <v>43506</v>
      </c>
      <c r="J5905">
        <v>2</v>
      </c>
      <c r="K5905">
        <v>0</v>
      </c>
    </row>
    <row r="5906" spans="2:11">
      <c r="B5906" t="s">
        <v>2565</v>
      </c>
      <c r="C5906" t="s">
        <v>2716</v>
      </c>
      <c r="D5906" t="s">
        <v>2076</v>
      </c>
      <c r="E5906">
        <v>3</v>
      </c>
      <c r="F5906" t="s">
        <v>2016</v>
      </c>
      <c r="G5906">
        <v>204</v>
      </c>
      <c r="H5906" t="s">
        <v>2020</v>
      </c>
      <c r="I5906" s="13">
        <v>43505</v>
      </c>
      <c r="J5906">
        <v>2</v>
      </c>
      <c r="K5906">
        <v>0</v>
      </c>
    </row>
    <row r="5907" spans="2:11">
      <c r="B5907" t="s">
        <v>2586</v>
      </c>
      <c r="C5907" t="s">
        <v>3820</v>
      </c>
      <c r="D5907" t="s">
        <v>2026</v>
      </c>
      <c r="E5907">
        <v>5</v>
      </c>
      <c r="F5907" t="s">
        <v>2016</v>
      </c>
      <c r="G5907">
        <v>270</v>
      </c>
      <c r="H5907" t="s">
        <v>2020</v>
      </c>
      <c r="I5907" s="13">
        <v>43497</v>
      </c>
      <c r="J5907" t="s">
        <v>2030</v>
      </c>
      <c r="K5907" t="s">
        <v>2030</v>
      </c>
    </row>
    <row r="5908" spans="2:11">
      <c r="B5908" t="s">
        <v>2726</v>
      </c>
      <c r="C5908" t="s">
        <v>3268</v>
      </c>
      <c r="D5908" t="s">
        <v>2044</v>
      </c>
      <c r="E5908">
        <v>3</v>
      </c>
      <c r="F5908" t="s">
        <v>2016</v>
      </c>
      <c r="G5908">
        <v>185</v>
      </c>
      <c r="H5908" t="s">
        <v>2017</v>
      </c>
      <c r="I5908" s="13">
        <v>43497</v>
      </c>
      <c r="J5908">
        <v>2</v>
      </c>
      <c r="K5908">
        <v>0</v>
      </c>
    </row>
    <row r="5909" spans="2:11">
      <c r="B5909" t="s">
        <v>2051</v>
      </c>
      <c r="C5909" t="s">
        <v>4101</v>
      </c>
      <c r="D5909" t="s">
        <v>2026</v>
      </c>
      <c r="E5909">
        <v>5</v>
      </c>
      <c r="F5909" t="s">
        <v>2016</v>
      </c>
      <c r="G5909">
        <v>262</v>
      </c>
      <c r="H5909" t="s">
        <v>2017</v>
      </c>
      <c r="I5909" s="13">
        <v>43497</v>
      </c>
      <c r="J5909" t="s">
        <v>2030</v>
      </c>
      <c r="K5909" t="s">
        <v>2030</v>
      </c>
    </row>
    <row r="5910" spans="2:11">
      <c r="B5910" t="s">
        <v>2059</v>
      </c>
      <c r="C5910" t="s">
        <v>2741</v>
      </c>
      <c r="D5910" t="s">
        <v>2026</v>
      </c>
      <c r="E5910">
        <v>5</v>
      </c>
      <c r="F5910" t="s">
        <v>2016</v>
      </c>
      <c r="G5910">
        <v>260</v>
      </c>
      <c r="H5910" t="s">
        <v>2020</v>
      </c>
      <c r="I5910" s="13">
        <v>43494</v>
      </c>
      <c r="J5910">
        <v>7</v>
      </c>
      <c r="K5910">
        <v>-31.48</v>
      </c>
    </row>
    <row r="5911" spans="2:11">
      <c r="B5911" t="s">
        <v>2045</v>
      </c>
      <c r="C5911" t="s">
        <v>2495</v>
      </c>
      <c r="D5911" t="s">
        <v>2029</v>
      </c>
      <c r="E5911">
        <v>5</v>
      </c>
      <c r="F5911" t="s">
        <v>2016</v>
      </c>
      <c r="G5911">
        <v>210</v>
      </c>
      <c r="H5911" t="s">
        <v>2133</v>
      </c>
      <c r="I5911" s="13">
        <v>43493</v>
      </c>
      <c r="J5911">
        <v>7</v>
      </c>
      <c r="K5911">
        <v>-31.48</v>
      </c>
    </row>
    <row r="5912" spans="2:11">
      <c r="B5912" t="s">
        <v>2582</v>
      </c>
      <c r="C5912" t="s">
        <v>3822</v>
      </c>
      <c r="D5912" t="s">
        <v>2026</v>
      </c>
      <c r="E5912">
        <v>5</v>
      </c>
      <c r="F5912" t="s">
        <v>2016</v>
      </c>
      <c r="G5912">
        <v>221</v>
      </c>
      <c r="H5912" t="s">
        <v>2017</v>
      </c>
      <c r="I5912" s="13">
        <v>43493</v>
      </c>
      <c r="J5912">
        <v>7</v>
      </c>
      <c r="K5912">
        <v>-31.48</v>
      </c>
    </row>
    <row r="5913" spans="2:11">
      <c r="B5913" t="s">
        <v>2069</v>
      </c>
      <c r="C5913" t="s">
        <v>3265</v>
      </c>
      <c r="D5913" t="s">
        <v>2035</v>
      </c>
      <c r="E5913">
        <v>5</v>
      </c>
      <c r="F5913" t="s">
        <v>2016</v>
      </c>
      <c r="G5913">
        <v>236</v>
      </c>
      <c r="H5913" t="s">
        <v>2017</v>
      </c>
      <c r="I5913" s="13">
        <v>43488</v>
      </c>
      <c r="J5913">
        <v>12</v>
      </c>
      <c r="K5913">
        <v>-35.08</v>
      </c>
    </row>
    <row r="5914" spans="2:11">
      <c r="B5914" t="s">
        <v>2027</v>
      </c>
      <c r="C5914" t="s">
        <v>2730</v>
      </c>
      <c r="D5914" t="s">
        <v>2029</v>
      </c>
      <c r="E5914">
        <v>5</v>
      </c>
      <c r="F5914" t="s">
        <v>2016</v>
      </c>
      <c r="G5914">
        <v>245</v>
      </c>
      <c r="H5914" t="s">
        <v>2017</v>
      </c>
      <c r="I5914" s="13">
        <v>43487</v>
      </c>
      <c r="J5914">
        <v>4</v>
      </c>
      <c r="K5914">
        <v>-25.75</v>
      </c>
    </row>
    <row r="5915" spans="2:11">
      <c r="B5915" t="s">
        <v>2037</v>
      </c>
      <c r="C5915" t="s">
        <v>3823</v>
      </c>
      <c r="D5915" t="s">
        <v>2076</v>
      </c>
      <c r="E5915">
        <v>3</v>
      </c>
      <c r="F5915" t="s">
        <v>2016</v>
      </c>
      <c r="G5915">
        <v>190</v>
      </c>
      <c r="H5915" t="s">
        <v>2020</v>
      </c>
      <c r="I5915" s="13">
        <v>43487</v>
      </c>
      <c r="J5915">
        <v>2</v>
      </c>
      <c r="K5915">
        <v>0</v>
      </c>
    </row>
    <row r="5916" spans="2:11">
      <c r="B5916" t="s">
        <v>2813</v>
      </c>
      <c r="C5916" t="s">
        <v>3286</v>
      </c>
      <c r="D5916" t="s">
        <v>2026</v>
      </c>
      <c r="E5916">
        <v>5</v>
      </c>
      <c r="F5916" t="s">
        <v>2016</v>
      </c>
      <c r="G5916">
        <v>197</v>
      </c>
      <c r="H5916" t="s">
        <v>2017</v>
      </c>
      <c r="I5916" s="13">
        <v>43483</v>
      </c>
      <c r="J5916" t="s">
        <v>2030</v>
      </c>
      <c r="K5916" t="s">
        <v>2030</v>
      </c>
    </row>
    <row r="5917" spans="2:11">
      <c r="B5917" t="s">
        <v>2063</v>
      </c>
      <c r="C5917" t="s">
        <v>3819</v>
      </c>
      <c r="D5917" t="s">
        <v>2162</v>
      </c>
      <c r="E5917">
        <v>3</v>
      </c>
      <c r="F5917" t="s">
        <v>2016</v>
      </c>
      <c r="G5917">
        <v>210</v>
      </c>
      <c r="H5917" t="s">
        <v>2017</v>
      </c>
      <c r="I5917" s="13">
        <v>43483</v>
      </c>
      <c r="J5917">
        <v>2</v>
      </c>
      <c r="K5917">
        <v>0</v>
      </c>
    </row>
    <row r="5918" spans="2:11">
      <c r="B5918" t="s">
        <v>2057</v>
      </c>
      <c r="C5918" t="s">
        <v>2748</v>
      </c>
      <c r="D5918" t="s">
        <v>2026</v>
      </c>
      <c r="E5918">
        <v>5</v>
      </c>
      <c r="F5918" t="s">
        <v>2016</v>
      </c>
      <c r="G5918">
        <v>240</v>
      </c>
      <c r="H5918" t="s">
        <v>2020</v>
      </c>
      <c r="I5918" s="13">
        <v>43482</v>
      </c>
      <c r="J5918" t="s">
        <v>2030</v>
      </c>
      <c r="K5918" t="s">
        <v>2030</v>
      </c>
    </row>
    <row r="5919" spans="2:11">
      <c r="B5919" t="s">
        <v>106</v>
      </c>
      <c r="C5919" t="s">
        <v>3824</v>
      </c>
      <c r="D5919" t="s">
        <v>2114</v>
      </c>
      <c r="E5919">
        <v>3</v>
      </c>
      <c r="F5919" t="s">
        <v>2088</v>
      </c>
      <c r="G5919">
        <v>188</v>
      </c>
      <c r="H5919" t="s">
        <v>2020</v>
      </c>
      <c r="I5919" s="13">
        <v>43472</v>
      </c>
      <c r="J5919">
        <v>11</v>
      </c>
      <c r="K5919">
        <v>-34.49</v>
      </c>
    </row>
    <row r="5920" spans="2:11">
      <c r="B5920" t="s">
        <v>2728</v>
      </c>
      <c r="C5920" t="s">
        <v>2729</v>
      </c>
      <c r="D5920" t="s">
        <v>2026</v>
      </c>
      <c r="E5920">
        <v>5</v>
      </c>
      <c r="F5920" t="s">
        <v>2016</v>
      </c>
      <c r="G5920">
        <v>236</v>
      </c>
      <c r="H5920" t="s">
        <v>2020</v>
      </c>
      <c r="I5920" s="13">
        <v>43472</v>
      </c>
      <c r="J5920">
        <v>7</v>
      </c>
      <c r="K5920">
        <v>-31.48</v>
      </c>
    </row>
    <row r="5921" spans="2:11">
      <c r="B5921" t="s">
        <v>2720</v>
      </c>
      <c r="C5921" t="s">
        <v>2721</v>
      </c>
      <c r="D5921" t="s">
        <v>2026</v>
      </c>
      <c r="E5921">
        <v>5</v>
      </c>
      <c r="F5921" t="s">
        <v>2016</v>
      </c>
      <c r="G5921">
        <v>294.93</v>
      </c>
      <c r="H5921" t="s">
        <v>2020</v>
      </c>
      <c r="I5921" s="13">
        <v>43460</v>
      </c>
      <c r="J5921">
        <v>7</v>
      </c>
      <c r="K5921">
        <v>-31.48</v>
      </c>
    </row>
    <row r="5922" spans="2:11">
      <c r="B5922" t="s">
        <v>3271</v>
      </c>
      <c r="C5922" t="s">
        <v>3821</v>
      </c>
      <c r="D5922" t="s">
        <v>2026</v>
      </c>
      <c r="E5922">
        <v>5</v>
      </c>
      <c r="F5922" t="s">
        <v>2016</v>
      </c>
      <c r="G5922">
        <v>230</v>
      </c>
      <c r="H5922" t="s">
        <v>2020</v>
      </c>
      <c r="I5922" s="13">
        <v>43453</v>
      </c>
      <c r="J5922">
        <v>7</v>
      </c>
      <c r="K5922">
        <v>-31.48</v>
      </c>
    </row>
    <row r="5923" spans="2:11">
      <c r="B5923" t="s">
        <v>2089</v>
      </c>
      <c r="C5923" t="s">
        <v>2738</v>
      </c>
      <c r="D5923" t="s">
        <v>2026</v>
      </c>
      <c r="E5923">
        <v>5</v>
      </c>
      <c r="F5923" t="s">
        <v>2016</v>
      </c>
      <c r="G5923">
        <v>250</v>
      </c>
      <c r="H5923" t="s">
        <v>2017</v>
      </c>
      <c r="I5923" s="13">
        <v>43452</v>
      </c>
      <c r="J5923">
        <v>7</v>
      </c>
      <c r="K5923">
        <v>-31.48</v>
      </c>
    </row>
    <row r="5924" spans="2:11">
      <c r="B5924" t="s">
        <v>2054</v>
      </c>
      <c r="C5924" t="s">
        <v>3056</v>
      </c>
      <c r="D5924" t="s">
        <v>2056</v>
      </c>
      <c r="E5924">
        <v>4</v>
      </c>
      <c r="F5924" t="s">
        <v>2016</v>
      </c>
      <c r="G5924">
        <v>245</v>
      </c>
      <c r="H5924" t="s">
        <v>2020</v>
      </c>
      <c r="I5924" s="13">
        <v>43441</v>
      </c>
      <c r="J5924" t="s">
        <v>2030</v>
      </c>
      <c r="K5924" t="s">
        <v>2030</v>
      </c>
    </row>
    <row r="5925" spans="2:11">
      <c r="B5925" t="s">
        <v>2578</v>
      </c>
      <c r="C5925" t="s">
        <v>3825</v>
      </c>
      <c r="D5925" t="s">
        <v>2570</v>
      </c>
      <c r="E5925">
        <v>4</v>
      </c>
      <c r="F5925" t="s">
        <v>2016</v>
      </c>
      <c r="G5925">
        <v>210</v>
      </c>
      <c r="H5925" t="s">
        <v>2017</v>
      </c>
      <c r="I5925" s="13">
        <v>43431</v>
      </c>
      <c r="J5925" t="s">
        <v>2030</v>
      </c>
      <c r="K5925" t="s">
        <v>2030</v>
      </c>
    </row>
    <row r="5926" spans="2:11">
      <c r="B5926" t="s">
        <v>2744</v>
      </c>
      <c r="C5926" t="s">
        <v>3266</v>
      </c>
      <c r="D5926" t="s">
        <v>2044</v>
      </c>
      <c r="E5926">
        <v>3</v>
      </c>
      <c r="F5926" t="s">
        <v>2016</v>
      </c>
      <c r="G5926">
        <v>215.3</v>
      </c>
      <c r="H5926" t="s">
        <v>2017</v>
      </c>
      <c r="I5926" s="13">
        <v>43406</v>
      </c>
      <c r="J5926">
        <v>2</v>
      </c>
      <c r="K5926">
        <v>0</v>
      </c>
    </row>
    <row r="5927" spans="2:11">
      <c r="B5927" t="s">
        <v>2718</v>
      </c>
      <c r="C5927" t="s">
        <v>4102</v>
      </c>
      <c r="D5927" t="s">
        <v>2026</v>
      </c>
      <c r="E5927">
        <v>5</v>
      </c>
      <c r="F5927" t="s">
        <v>2016</v>
      </c>
      <c r="G5927" t="s">
        <v>2030</v>
      </c>
      <c r="H5927" t="s">
        <v>2017</v>
      </c>
      <c r="I5927" s="13">
        <v>43405</v>
      </c>
      <c r="J5927" t="s">
        <v>2030</v>
      </c>
      <c r="K5927" t="s">
        <v>2030</v>
      </c>
    </row>
    <row r="5928" spans="2:11">
      <c r="B5928" t="s">
        <v>3289</v>
      </c>
      <c r="C5928" t="s">
        <v>2095</v>
      </c>
      <c r="D5928" t="s">
        <v>2026</v>
      </c>
      <c r="E5928">
        <v>5</v>
      </c>
      <c r="F5928" t="s">
        <v>2016</v>
      </c>
      <c r="G5928">
        <v>260</v>
      </c>
      <c r="H5928" t="s">
        <v>2020</v>
      </c>
      <c r="I5928" s="13">
        <v>43404</v>
      </c>
      <c r="J5928">
        <v>5</v>
      </c>
      <c r="K5928">
        <v>-26.09</v>
      </c>
    </row>
    <row r="5929" spans="2:11">
      <c r="B5929" t="s">
        <v>2742</v>
      </c>
      <c r="C5929" t="s">
        <v>3267</v>
      </c>
      <c r="D5929" t="s">
        <v>2044</v>
      </c>
      <c r="E5929">
        <v>3</v>
      </c>
      <c r="F5929" t="s">
        <v>2088</v>
      </c>
      <c r="G5929">
        <v>190</v>
      </c>
      <c r="H5929" t="s">
        <v>2020</v>
      </c>
      <c r="I5929" s="13">
        <v>43404</v>
      </c>
      <c r="J5929">
        <v>3</v>
      </c>
      <c r="K5929">
        <v>-23.42</v>
      </c>
    </row>
    <row r="5930" spans="2:11">
      <c r="B5930" t="s">
        <v>2083</v>
      </c>
      <c r="C5930" t="s">
        <v>2084</v>
      </c>
      <c r="D5930" t="s">
        <v>2076</v>
      </c>
      <c r="E5930">
        <v>3</v>
      </c>
      <c r="F5930" t="s">
        <v>2088</v>
      </c>
      <c r="G5930" t="s">
        <v>2030</v>
      </c>
      <c r="H5930" t="s">
        <v>2017</v>
      </c>
      <c r="I5930" s="13">
        <v>43372</v>
      </c>
      <c r="J5930">
        <v>1</v>
      </c>
      <c r="K5930">
        <v>25.6</v>
      </c>
    </row>
    <row r="5931" spans="2:11">
      <c r="B5931" t="s">
        <v>3262</v>
      </c>
      <c r="C5931" t="s">
        <v>3263</v>
      </c>
      <c r="D5931" t="s">
        <v>2076</v>
      </c>
      <c r="E5931">
        <v>3</v>
      </c>
      <c r="F5931" t="s">
        <v>2016</v>
      </c>
      <c r="G5931">
        <v>255.2</v>
      </c>
      <c r="H5931" t="s">
        <v>2017</v>
      </c>
      <c r="I5931" s="13">
        <v>43244</v>
      </c>
      <c r="J5931">
        <v>2</v>
      </c>
      <c r="K5931">
        <v>0</v>
      </c>
    </row>
    <row r="5932" spans="2:11">
      <c r="B5932" t="s">
        <v>4103</v>
      </c>
      <c r="C5932" t="s">
        <v>4104</v>
      </c>
      <c r="D5932" t="s">
        <v>2026</v>
      </c>
      <c r="E5932">
        <v>5</v>
      </c>
      <c r="F5932" t="s">
        <v>2016</v>
      </c>
      <c r="G5932">
        <v>299.39999999999998</v>
      </c>
      <c r="H5932" t="s">
        <v>2020</v>
      </c>
      <c r="I5932" s="13">
        <v>43220</v>
      </c>
      <c r="J5932">
        <v>8</v>
      </c>
      <c r="K5932">
        <v>-32.1</v>
      </c>
    </row>
    <row r="5933" spans="2:11">
      <c r="B5933" t="s">
        <v>2105</v>
      </c>
      <c r="C5933" t="s">
        <v>2106</v>
      </c>
      <c r="D5933" t="s">
        <v>2035</v>
      </c>
      <c r="E5933">
        <v>5</v>
      </c>
      <c r="F5933" t="s">
        <v>2123</v>
      </c>
      <c r="G5933" t="s">
        <v>2030</v>
      </c>
      <c r="H5933" t="s">
        <v>2017</v>
      </c>
      <c r="I5933" s="13">
        <v>43217</v>
      </c>
      <c r="J5933">
        <v>9</v>
      </c>
      <c r="K5933">
        <v>-32.5</v>
      </c>
    </row>
    <row r="5934" spans="2:11">
      <c r="B5934" t="s">
        <v>4105</v>
      </c>
      <c r="C5934" t="s">
        <v>4106</v>
      </c>
      <c r="D5934" t="s">
        <v>2026</v>
      </c>
      <c r="E5934">
        <v>5</v>
      </c>
      <c r="F5934" t="s">
        <v>2016</v>
      </c>
      <c r="G5934" t="s">
        <v>2030</v>
      </c>
      <c r="H5934" t="s">
        <v>2017</v>
      </c>
      <c r="I5934" s="13">
        <v>43076</v>
      </c>
      <c r="J5934">
        <v>7</v>
      </c>
      <c r="K5934">
        <v>-31.48</v>
      </c>
    </row>
    <row r="5935" spans="2:11">
      <c r="B5935" t="s">
        <v>3274</v>
      </c>
      <c r="C5935" t="s">
        <v>3275</v>
      </c>
      <c r="D5935" t="s">
        <v>2570</v>
      </c>
      <c r="E5935">
        <v>4</v>
      </c>
      <c r="F5935" t="s">
        <v>2123</v>
      </c>
      <c r="G5935">
        <v>192</v>
      </c>
      <c r="H5935" t="s">
        <v>3135</v>
      </c>
      <c r="I5935" s="13">
        <v>42862</v>
      </c>
      <c r="J5935">
        <v>7</v>
      </c>
      <c r="K5935">
        <v>-31.48</v>
      </c>
    </row>
    <row r="5936" spans="2:11">
      <c r="B5936" t="s">
        <v>2091</v>
      </c>
      <c r="C5936" t="s">
        <v>4107</v>
      </c>
      <c r="D5936" t="s">
        <v>2093</v>
      </c>
      <c r="E5936" t="s">
        <v>2030</v>
      </c>
      <c r="F5936" t="s">
        <v>2123</v>
      </c>
      <c r="G5936" t="s">
        <v>2030</v>
      </c>
      <c r="H5936" t="s">
        <v>2017</v>
      </c>
      <c r="I5936" s="13">
        <v>42382</v>
      </c>
      <c r="J5936" t="s">
        <v>2030</v>
      </c>
      <c r="K5936" t="s">
        <v>2030</v>
      </c>
    </row>
    <row r="6001" spans="1:11">
      <c r="A6001" t="s">
        <v>1073</v>
      </c>
      <c r="B6001" t="str">
        <f ca="1">_xll.BDS(OFFSET(INDIRECT(ADDRESS(ROW(), COLUMN())),0,-1),"BEST_ANALYST_RECS_BULK","cols=10;rows=22")</f>
        <v>Oppenheimer &amp; Co</v>
      </c>
      <c r="C6001" t="s">
        <v>3116</v>
      </c>
      <c r="D6001" t="s">
        <v>2029</v>
      </c>
      <c r="E6001">
        <v>5</v>
      </c>
      <c r="F6001" t="s">
        <v>2016</v>
      </c>
      <c r="G6001">
        <v>125</v>
      </c>
      <c r="H6001" t="s">
        <v>2020</v>
      </c>
      <c r="I6001" s="13">
        <v>43511</v>
      </c>
      <c r="J6001">
        <v>1</v>
      </c>
      <c r="K6001">
        <v>232.56</v>
      </c>
    </row>
    <row r="6002" spans="1:11">
      <c r="B6002" t="s">
        <v>2024</v>
      </c>
      <c r="C6002" t="s">
        <v>2025</v>
      </c>
      <c r="D6002" t="s">
        <v>2026</v>
      </c>
      <c r="E6002">
        <v>5</v>
      </c>
      <c r="F6002" t="s">
        <v>2016</v>
      </c>
      <c r="G6002">
        <v>125</v>
      </c>
      <c r="H6002" t="s">
        <v>2017</v>
      </c>
      <c r="I6002" s="13">
        <v>43510</v>
      </c>
      <c r="J6002">
        <v>5</v>
      </c>
      <c r="K6002">
        <v>91.35</v>
      </c>
    </row>
    <row r="6003" spans="1:11">
      <c r="B6003" t="s">
        <v>2131</v>
      </c>
      <c r="C6003" t="s">
        <v>4408</v>
      </c>
      <c r="D6003" t="s">
        <v>2026</v>
      </c>
      <c r="E6003">
        <v>5</v>
      </c>
      <c r="F6003" t="s">
        <v>2016</v>
      </c>
      <c r="G6003">
        <v>118</v>
      </c>
      <c r="H6003" t="s">
        <v>2133</v>
      </c>
      <c r="I6003" s="13">
        <v>43509</v>
      </c>
      <c r="J6003" t="s">
        <v>2030</v>
      </c>
      <c r="K6003" t="s">
        <v>2030</v>
      </c>
    </row>
    <row r="6004" spans="1:11">
      <c r="B6004" t="s">
        <v>2033</v>
      </c>
      <c r="C6004" t="s">
        <v>3971</v>
      </c>
      <c r="D6004" t="s">
        <v>2035</v>
      </c>
      <c r="E6004">
        <v>5</v>
      </c>
      <c r="F6004" t="s">
        <v>2016</v>
      </c>
      <c r="G6004">
        <v>125</v>
      </c>
      <c r="H6004" t="s">
        <v>2036</v>
      </c>
      <c r="I6004" s="13">
        <v>43509</v>
      </c>
      <c r="J6004">
        <v>1</v>
      </c>
      <c r="K6004">
        <v>232.56</v>
      </c>
    </row>
    <row r="6005" spans="1:11">
      <c r="B6005" t="s">
        <v>2159</v>
      </c>
      <c r="C6005" t="s">
        <v>2834</v>
      </c>
      <c r="D6005" t="s">
        <v>2029</v>
      </c>
      <c r="E6005">
        <v>5</v>
      </c>
      <c r="F6005" t="s">
        <v>2016</v>
      </c>
      <c r="G6005">
        <v>134</v>
      </c>
      <c r="H6005" t="s">
        <v>2020</v>
      </c>
      <c r="I6005" s="13">
        <v>43509</v>
      </c>
      <c r="J6005">
        <v>1</v>
      </c>
      <c r="K6005">
        <v>232.56</v>
      </c>
    </row>
    <row r="6006" spans="1:11">
      <c r="B6006" t="s">
        <v>2134</v>
      </c>
      <c r="C6006" t="s">
        <v>2835</v>
      </c>
      <c r="D6006" t="s">
        <v>2162</v>
      </c>
      <c r="E6006">
        <v>3</v>
      </c>
      <c r="F6006" t="s">
        <v>2016</v>
      </c>
      <c r="G6006">
        <v>110</v>
      </c>
      <c r="H6006" t="s">
        <v>2020</v>
      </c>
      <c r="I6006" s="13">
        <v>43509</v>
      </c>
      <c r="J6006" t="s">
        <v>2030</v>
      </c>
      <c r="K6006" t="s">
        <v>2030</v>
      </c>
    </row>
    <row r="6007" spans="1:11">
      <c r="B6007" t="s">
        <v>2878</v>
      </c>
      <c r="C6007" t="s">
        <v>3279</v>
      </c>
      <c r="D6007" t="s">
        <v>2026</v>
      </c>
      <c r="E6007">
        <v>5</v>
      </c>
      <c r="F6007" t="s">
        <v>2016</v>
      </c>
      <c r="G6007">
        <v>130</v>
      </c>
      <c r="H6007" t="s">
        <v>2020</v>
      </c>
      <c r="I6007" s="13">
        <v>43509</v>
      </c>
      <c r="J6007">
        <v>3</v>
      </c>
      <c r="K6007">
        <v>179.64</v>
      </c>
    </row>
    <row r="6008" spans="1:11">
      <c r="B6008" t="s">
        <v>2232</v>
      </c>
      <c r="C6008" t="s">
        <v>3972</v>
      </c>
      <c r="D6008" t="s">
        <v>2029</v>
      </c>
      <c r="E6008">
        <v>5</v>
      </c>
      <c r="F6008" t="s">
        <v>2016</v>
      </c>
      <c r="G6008" t="s">
        <v>2030</v>
      </c>
      <c r="H6008" t="s">
        <v>2017</v>
      </c>
      <c r="I6008" s="13">
        <v>43509</v>
      </c>
      <c r="J6008">
        <v>1</v>
      </c>
      <c r="K6008">
        <v>232.56</v>
      </c>
    </row>
    <row r="6009" spans="1:11">
      <c r="B6009" t="s">
        <v>2069</v>
      </c>
      <c r="C6009" t="s">
        <v>4307</v>
      </c>
      <c r="D6009" t="s">
        <v>2035</v>
      </c>
      <c r="E6009">
        <v>5</v>
      </c>
      <c r="F6009" t="s">
        <v>2016</v>
      </c>
      <c r="G6009">
        <v>132</v>
      </c>
      <c r="H6009" t="s">
        <v>2020</v>
      </c>
      <c r="I6009" s="13">
        <v>43509</v>
      </c>
      <c r="J6009">
        <v>6</v>
      </c>
      <c r="K6009">
        <v>32.47</v>
      </c>
    </row>
    <row r="6010" spans="1:11">
      <c r="B6010" t="s">
        <v>2118</v>
      </c>
      <c r="C6010" t="s">
        <v>3451</v>
      </c>
      <c r="D6010" t="s">
        <v>2026</v>
      </c>
      <c r="E6010">
        <v>5</v>
      </c>
      <c r="F6010" t="s">
        <v>2016</v>
      </c>
      <c r="G6010">
        <v>125</v>
      </c>
      <c r="H6010" t="s">
        <v>2017</v>
      </c>
      <c r="I6010" s="13">
        <v>43509</v>
      </c>
      <c r="J6010">
        <v>1</v>
      </c>
      <c r="K6010">
        <v>232.56</v>
      </c>
    </row>
    <row r="6011" spans="1:11">
      <c r="B6011" t="s">
        <v>2621</v>
      </c>
      <c r="C6011" t="s">
        <v>3966</v>
      </c>
      <c r="D6011" t="s">
        <v>2026</v>
      </c>
      <c r="E6011">
        <v>5</v>
      </c>
      <c r="F6011" t="s">
        <v>2016</v>
      </c>
      <c r="G6011">
        <v>150</v>
      </c>
      <c r="H6011" t="s">
        <v>2017</v>
      </c>
      <c r="I6011" s="13">
        <v>43509</v>
      </c>
      <c r="J6011">
        <v>4</v>
      </c>
      <c r="K6011">
        <v>174.19</v>
      </c>
    </row>
    <row r="6012" spans="1:11">
      <c r="B6012" t="s">
        <v>2236</v>
      </c>
      <c r="C6012" t="s">
        <v>3446</v>
      </c>
      <c r="D6012" t="s">
        <v>2238</v>
      </c>
      <c r="E6012">
        <v>4</v>
      </c>
      <c r="F6012" t="s">
        <v>2016</v>
      </c>
      <c r="G6012">
        <v>123</v>
      </c>
      <c r="H6012" t="s">
        <v>2020</v>
      </c>
      <c r="I6012" s="13">
        <v>43509</v>
      </c>
      <c r="J6012">
        <v>1</v>
      </c>
      <c r="K6012">
        <v>232.56</v>
      </c>
    </row>
    <row r="6013" spans="1:11">
      <c r="B6013" t="s">
        <v>2996</v>
      </c>
      <c r="C6013" t="s">
        <v>3969</v>
      </c>
      <c r="D6013" t="s">
        <v>2035</v>
      </c>
      <c r="E6013">
        <v>5</v>
      </c>
      <c r="F6013" t="s">
        <v>2016</v>
      </c>
      <c r="G6013">
        <v>121</v>
      </c>
      <c r="H6013" t="s">
        <v>2020</v>
      </c>
      <c r="I6013" s="13">
        <v>43509</v>
      </c>
      <c r="J6013">
        <v>1</v>
      </c>
      <c r="K6013">
        <v>232.56</v>
      </c>
    </row>
    <row r="6014" spans="1:11">
      <c r="B6014" t="s">
        <v>2198</v>
      </c>
      <c r="C6014" t="s">
        <v>2841</v>
      </c>
      <c r="D6014" t="s">
        <v>2035</v>
      </c>
      <c r="E6014">
        <v>5</v>
      </c>
      <c r="F6014" t="s">
        <v>2016</v>
      </c>
      <c r="G6014">
        <v>135</v>
      </c>
      <c r="H6014" t="s">
        <v>2020</v>
      </c>
      <c r="I6014" s="13">
        <v>43509</v>
      </c>
      <c r="J6014" t="s">
        <v>2030</v>
      </c>
      <c r="K6014" t="s">
        <v>2030</v>
      </c>
    </row>
    <row r="6015" spans="1:11">
      <c r="B6015" t="s">
        <v>2186</v>
      </c>
      <c r="C6015" t="s">
        <v>3787</v>
      </c>
      <c r="D6015" t="s">
        <v>2029</v>
      </c>
      <c r="E6015">
        <v>5</v>
      </c>
      <c r="F6015" t="s">
        <v>2016</v>
      </c>
      <c r="G6015">
        <v>120</v>
      </c>
      <c r="H6015" t="s">
        <v>2020</v>
      </c>
      <c r="I6015" s="13">
        <v>43509</v>
      </c>
      <c r="J6015">
        <v>1</v>
      </c>
      <c r="K6015">
        <v>232.56</v>
      </c>
    </row>
    <row r="6016" spans="1:11">
      <c r="B6016" t="s">
        <v>2065</v>
      </c>
      <c r="C6016" t="s">
        <v>3280</v>
      </c>
      <c r="D6016" t="s">
        <v>2026</v>
      </c>
      <c r="E6016">
        <v>5</v>
      </c>
      <c r="F6016" t="s">
        <v>2016</v>
      </c>
      <c r="G6016">
        <v>118</v>
      </c>
      <c r="H6016" t="s">
        <v>2020</v>
      </c>
      <c r="I6016" s="13">
        <v>43509</v>
      </c>
      <c r="J6016" t="s">
        <v>2030</v>
      </c>
      <c r="K6016" t="s">
        <v>2030</v>
      </c>
    </row>
    <row r="6017" spans="2:11">
      <c r="B6017" t="s">
        <v>2100</v>
      </c>
      <c r="C6017" t="s">
        <v>3159</v>
      </c>
      <c r="D6017" t="s">
        <v>2026</v>
      </c>
      <c r="E6017">
        <v>5</v>
      </c>
      <c r="F6017" t="s">
        <v>2016</v>
      </c>
      <c r="G6017">
        <v>135</v>
      </c>
      <c r="H6017" t="s">
        <v>2020</v>
      </c>
      <c r="I6017" s="13">
        <v>43509</v>
      </c>
      <c r="J6017" t="s">
        <v>2030</v>
      </c>
      <c r="K6017" t="s">
        <v>2030</v>
      </c>
    </row>
    <row r="6018" spans="2:11">
      <c r="B6018" t="s">
        <v>2051</v>
      </c>
      <c r="C6018" t="s">
        <v>3861</v>
      </c>
      <c r="D6018" t="s">
        <v>2053</v>
      </c>
      <c r="E6018">
        <v>1</v>
      </c>
      <c r="F6018" t="s">
        <v>2016</v>
      </c>
      <c r="G6018">
        <v>83</v>
      </c>
      <c r="H6018" t="s">
        <v>2017</v>
      </c>
      <c r="I6018" s="13">
        <v>43508</v>
      </c>
      <c r="J6018" t="s">
        <v>2030</v>
      </c>
      <c r="K6018" t="s">
        <v>2030</v>
      </c>
    </row>
    <row r="6019" spans="2:11">
      <c r="B6019" t="s">
        <v>2094</v>
      </c>
      <c r="C6019" t="s">
        <v>2095</v>
      </c>
      <c r="D6019" t="s">
        <v>2026</v>
      </c>
      <c r="E6019">
        <v>5</v>
      </c>
      <c r="F6019" t="s">
        <v>2085</v>
      </c>
      <c r="G6019">
        <v>130</v>
      </c>
      <c r="H6019" t="s">
        <v>2020</v>
      </c>
      <c r="I6019" s="13">
        <v>43502</v>
      </c>
      <c r="J6019" t="s">
        <v>2030</v>
      </c>
      <c r="K6019" t="s">
        <v>2030</v>
      </c>
    </row>
    <row r="6020" spans="2:11">
      <c r="B6020" t="s">
        <v>2102</v>
      </c>
      <c r="C6020" t="s">
        <v>2842</v>
      </c>
      <c r="D6020" t="s">
        <v>2104</v>
      </c>
      <c r="E6020" t="s">
        <v>2030</v>
      </c>
      <c r="F6020" t="s">
        <v>2016</v>
      </c>
      <c r="G6020" t="s">
        <v>2030</v>
      </c>
      <c r="H6020" t="s">
        <v>2017</v>
      </c>
      <c r="I6020" s="13">
        <v>43424</v>
      </c>
      <c r="J6020" t="s">
        <v>2030</v>
      </c>
      <c r="K6020" t="s">
        <v>2030</v>
      </c>
    </row>
    <row r="6021" spans="2:11">
      <c r="B6021" t="s">
        <v>2021</v>
      </c>
      <c r="C6021" t="s">
        <v>2897</v>
      </c>
      <c r="D6021" t="s">
        <v>2104</v>
      </c>
      <c r="E6021" t="s">
        <v>2030</v>
      </c>
      <c r="F6021" t="s">
        <v>2016</v>
      </c>
      <c r="G6021" t="s">
        <v>2030</v>
      </c>
      <c r="H6021" t="s">
        <v>2017</v>
      </c>
      <c r="I6021" s="13">
        <v>43388</v>
      </c>
      <c r="J6021" t="s">
        <v>2030</v>
      </c>
      <c r="K6021" t="s">
        <v>2030</v>
      </c>
    </row>
    <row r="6022" spans="2:11">
      <c r="B6022" t="s">
        <v>2083</v>
      </c>
      <c r="C6022" t="s">
        <v>2084</v>
      </c>
      <c r="D6022" t="s">
        <v>2053</v>
      </c>
      <c r="E6022">
        <v>1</v>
      </c>
      <c r="F6022" t="s">
        <v>2016</v>
      </c>
      <c r="G6022" t="s">
        <v>2030</v>
      </c>
      <c r="H6022" t="s">
        <v>2017</v>
      </c>
      <c r="I6022" s="13">
        <v>43181</v>
      </c>
      <c r="J6022">
        <v>7</v>
      </c>
      <c r="K6022">
        <v>-232.56</v>
      </c>
    </row>
    <row r="6101" spans="1:11">
      <c r="A6101" t="s">
        <v>1074</v>
      </c>
      <c r="B6101" t="str">
        <f ca="1">_xll.BDS(OFFSET(INDIRECT(ADDRESS(ROW(), COLUMN())),0,-1),"BEST_ANALYST_RECS_BULK","cols=10;rows=24")</f>
        <v>Morgan Stanley</v>
      </c>
      <c r="C6101" t="s">
        <v>3711</v>
      </c>
      <c r="D6101" t="s">
        <v>2019</v>
      </c>
      <c r="E6101">
        <v>3</v>
      </c>
      <c r="F6101" t="s">
        <v>2016</v>
      </c>
      <c r="G6101">
        <v>10</v>
      </c>
      <c r="H6101" t="s">
        <v>2020</v>
      </c>
      <c r="I6101" s="13">
        <v>43511</v>
      </c>
      <c r="J6101">
        <v>10</v>
      </c>
      <c r="K6101">
        <v>-23.12</v>
      </c>
    </row>
    <row r="6102" spans="1:11">
      <c r="B6102" t="s">
        <v>2077</v>
      </c>
      <c r="C6102" t="s">
        <v>4318</v>
      </c>
      <c r="D6102" t="s">
        <v>2227</v>
      </c>
      <c r="E6102">
        <v>3</v>
      </c>
      <c r="F6102" t="s">
        <v>2016</v>
      </c>
      <c r="G6102">
        <v>9</v>
      </c>
      <c r="H6102" t="s">
        <v>2020</v>
      </c>
      <c r="I6102" s="13">
        <v>43511</v>
      </c>
      <c r="J6102" t="s">
        <v>2030</v>
      </c>
      <c r="K6102" t="s">
        <v>2030</v>
      </c>
    </row>
    <row r="6103" spans="1:11">
      <c r="B6103" t="s">
        <v>2234</v>
      </c>
      <c r="C6103" t="s">
        <v>4319</v>
      </c>
      <c r="D6103" t="s">
        <v>2044</v>
      </c>
      <c r="E6103">
        <v>3</v>
      </c>
      <c r="F6103" t="s">
        <v>2016</v>
      </c>
      <c r="G6103">
        <v>8</v>
      </c>
      <c r="H6103" t="s">
        <v>2020</v>
      </c>
      <c r="I6103" s="13">
        <v>43510</v>
      </c>
      <c r="J6103" t="s">
        <v>2030</v>
      </c>
      <c r="K6103" t="s">
        <v>2030</v>
      </c>
    </row>
    <row r="6104" spans="1:11">
      <c r="B6104" t="s">
        <v>2274</v>
      </c>
      <c r="C6104" t="s">
        <v>2819</v>
      </c>
      <c r="D6104" t="s">
        <v>2076</v>
      </c>
      <c r="E6104">
        <v>3</v>
      </c>
      <c r="F6104" t="s">
        <v>2016</v>
      </c>
      <c r="G6104" t="s">
        <v>2030</v>
      </c>
      <c r="H6104" t="s">
        <v>2017</v>
      </c>
      <c r="I6104" s="13">
        <v>43509</v>
      </c>
      <c r="J6104">
        <v>4</v>
      </c>
      <c r="K6104">
        <v>0</v>
      </c>
    </row>
    <row r="6105" spans="1:11">
      <c r="B6105" t="s">
        <v>2726</v>
      </c>
      <c r="C6105" t="s">
        <v>3704</v>
      </c>
      <c r="D6105" t="s">
        <v>2044</v>
      </c>
      <c r="E6105">
        <v>3</v>
      </c>
      <c r="F6105" t="s">
        <v>2016</v>
      </c>
      <c r="G6105">
        <v>8.1999999999999993</v>
      </c>
      <c r="H6105" t="s">
        <v>2017</v>
      </c>
      <c r="I6105" s="13">
        <v>43509</v>
      </c>
      <c r="J6105">
        <v>4</v>
      </c>
      <c r="K6105">
        <v>0</v>
      </c>
    </row>
    <row r="6106" spans="1:11">
      <c r="B6106" t="s">
        <v>2207</v>
      </c>
      <c r="C6106" t="s">
        <v>4289</v>
      </c>
      <c r="D6106" t="s">
        <v>2044</v>
      </c>
      <c r="E6106">
        <v>3</v>
      </c>
      <c r="F6106" t="s">
        <v>2123</v>
      </c>
      <c r="G6106" t="s">
        <v>2030</v>
      </c>
      <c r="H6106" t="s">
        <v>2017</v>
      </c>
      <c r="I6106" s="13">
        <v>43509</v>
      </c>
      <c r="J6106" t="s">
        <v>2030</v>
      </c>
      <c r="K6106" t="s">
        <v>2030</v>
      </c>
    </row>
    <row r="6107" spans="1:11">
      <c r="B6107" t="s">
        <v>2067</v>
      </c>
      <c r="C6107" t="s">
        <v>2672</v>
      </c>
      <c r="D6107" t="s">
        <v>2252</v>
      </c>
      <c r="E6107">
        <v>3</v>
      </c>
      <c r="F6107" t="s">
        <v>2016</v>
      </c>
      <c r="G6107">
        <v>9.5</v>
      </c>
      <c r="H6107" t="s">
        <v>2020</v>
      </c>
      <c r="I6107" s="13">
        <v>43507</v>
      </c>
      <c r="J6107">
        <v>4</v>
      </c>
      <c r="K6107">
        <v>0</v>
      </c>
    </row>
    <row r="6108" spans="1:11">
      <c r="B6108" t="s">
        <v>2094</v>
      </c>
      <c r="C6108" t="s">
        <v>2095</v>
      </c>
      <c r="D6108" t="s">
        <v>2076</v>
      </c>
      <c r="E6108">
        <v>3</v>
      </c>
      <c r="F6108" t="s">
        <v>2016</v>
      </c>
      <c r="G6108" t="s">
        <v>2030</v>
      </c>
      <c r="H6108" t="s">
        <v>2017</v>
      </c>
      <c r="I6108" s="13">
        <v>43507</v>
      </c>
      <c r="J6108" t="s">
        <v>2030</v>
      </c>
      <c r="K6108" t="s">
        <v>2030</v>
      </c>
    </row>
    <row r="6109" spans="1:11">
      <c r="B6109" t="s">
        <v>2024</v>
      </c>
      <c r="C6109" t="s">
        <v>3681</v>
      </c>
      <c r="D6109" t="s">
        <v>2076</v>
      </c>
      <c r="E6109">
        <v>3</v>
      </c>
      <c r="F6109" t="s">
        <v>2016</v>
      </c>
      <c r="G6109" t="s">
        <v>2030</v>
      </c>
      <c r="H6109" t="s">
        <v>2017</v>
      </c>
      <c r="I6109" s="13">
        <v>43493</v>
      </c>
      <c r="J6109">
        <v>4</v>
      </c>
      <c r="K6109">
        <v>0</v>
      </c>
    </row>
    <row r="6110" spans="1:11">
      <c r="B6110" t="s">
        <v>2037</v>
      </c>
      <c r="C6110" t="s">
        <v>3715</v>
      </c>
      <c r="D6110" t="s">
        <v>2026</v>
      </c>
      <c r="E6110">
        <v>5</v>
      </c>
      <c r="F6110" t="s">
        <v>2016</v>
      </c>
      <c r="G6110">
        <v>11</v>
      </c>
      <c r="H6110" t="s">
        <v>2020</v>
      </c>
      <c r="I6110" s="13">
        <v>43493</v>
      </c>
      <c r="J6110">
        <v>9</v>
      </c>
      <c r="K6110">
        <v>-21.61</v>
      </c>
    </row>
    <row r="6111" spans="1:11">
      <c r="B6111" t="s">
        <v>2086</v>
      </c>
      <c r="C6111" t="s">
        <v>4040</v>
      </c>
      <c r="D6111" t="s">
        <v>2053</v>
      </c>
      <c r="E6111">
        <v>1</v>
      </c>
      <c r="F6111" t="s">
        <v>2016</v>
      </c>
      <c r="G6111">
        <v>7</v>
      </c>
      <c r="H6111" t="s">
        <v>2017</v>
      </c>
      <c r="I6111" s="13">
        <v>43493</v>
      </c>
      <c r="J6111">
        <v>2</v>
      </c>
      <c r="K6111">
        <v>11.93</v>
      </c>
    </row>
    <row r="6112" spans="1:11">
      <c r="B6112" t="s">
        <v>2174</v>
      </c>
      <c r="C6112" t="s">
        <v>4320</v>
      </c>
      <c r="D6112" t="s">
        <v>2015</v>
      </c>
      <c r="E6112">
        <v>3</v>
      </c>
      <c r="F6112" t="s">
        <v>2016</v>
      </c>
      <c r="G6112">
        <v>8.5</v>
      </c>
      <c r="H6112" t="s">
        <v>2017</v>
      </c>
      <c r="I6112" s="13">
        <v>43492</v>
      </c>
      <c r="J6112">
        <v>4</v>
      </c>
      <c r="K6112">
        <v>0</v>
      </c>
    </row>
    <row r="6113" spans="2:11">
      <c r="B6113" t="s">
        <v>2033</v>
      </c>
      <c r="C6113" t="s">
        <v>2676</v>
      </c>
      <c r="D6113" t="s">
        <v>2035</v>
      </c>
      <c r="E6113">
        <v>5</v>
      </c>
      <c r="F6113" t="s">
        <v>2016</v>
      </c>
      <c r="G6113">
        <v>12</v>
      </c>
      <c r="H6113" t="s">
        <v>2036</v>
      </c>
      <c r="I6113" s="13">
        <v>43489</v>
      </c>
      <c r="J6113">
        <v>7</v>
      </c>
      <c r="K6113">
        <v>-15.52</v>
      </c>
    </row>
    <row r="6114" spans="2:11">
      <c r="B6114" t="s">
        <v>2129</v>
      </c>
      <c r="C6114" t="s">
        <v>2409</v>
      </c>
      <c r="D6114" t="s">
        <v>2076</v>
      </c>
      <c r="E6114">
        <v>3</v>
      </c>
      <c r="F6114" t="s">
        <v>2016</v>
      </c>
      <c r="G6114">
        <v>8</v>
      </c>
      <c r="H6114" t="s">
        <v>2020</v>
      </c>
      <c r="I6114" s="13">
        <v>43489</v>
      </c>
      <c r="J6114">
        <v>4</v>
      </c>
      <c r="K6114">
        <v>0</v>
      </c>
    </row>
    <row r="6115" spans="2:11">
      <c r="B6115" t="s">
        <v>2063</v>
      </c>
      <c r="C6115" t="s">
        <v>2675</v>
      </c>
      <c r="D6115" t="s">
        <v>2162</v>
      </c>
      <c r="E6115">
        <v>3</v>
      </c>
      <c r="F6115" t="s">
        <v>2016</v>
      </c>
      <c r="G6115">
        <v>9</v>
      </c>
      <c r="H6115" t="s">
        <v>2017</v>
      </c>
      <c r="I6115" s="13">
        <v>43489</v>
      </c>
      <c r="J6115">
        <v>4</v>
      </c>
      <c r="K6115">
        <v>0</v>
      </c>
    </row>
    <row r="6116" spans="2:11">
      <c r="B6116" t="s">
        <v>2267</v>
      </c>
      <c r="C6116" t="s">
        <v>2677</v>
      </c>
      <c r="D6116" t="s">
        <v>2273</v>
      </c>
      <c r="E6116">
        <v>3</v>
      </c>
      <c r="F6116" t="s">
        <v>2016</v>
      </c>
      <c r="G6116">
        <v>10</v>
      </c>
      <c r="H6116" t="s">
        <v>2017</v>
      </c>
      <c r="I6116" s="13">
        <v>43489</v>
      </c>
      <c r="J6116" t="s">
        <v>2030</v>
      </c>
      <c r="K6116" t="s">
        <v>2030</v>
      </c>
    </row>
    <row r="6117" spans="2:11">
      <c r="B6117" t="s">
        <v>2051</v>
      </c>
      <c r="C6117" t="s">
        <v>4321</v>
      </c>
      <c r="D6117" t="s">
        <v>2026</v>
      </c>
      <c r="E6117">
        <v>5</v>
      </c>
      <c r="F6117" t="s">
        <v>2016</v>
      </c>
      <c r="G6117">
        <v>12</v>
      </c>
      <c r="H6117" t="s">
        <v>2017</v>
      </c>
      <c r="I6117" s="13">
        <v>43488</v>
      </c>
      <c r="J6117">
        <v>8</v>
      </c>
      <c r="K6117">
        <v>-20.61</v>
      </c>
    </row>
    <row r="6118" spans="2:11">
      <c r="B6118" t="s">
        <v>2089</v>
      </c>
      <c r="C6118" t="s">
        <v>3372</v>
      </c>
      <c r="D6118" t="s">
        <v>2044</v>
      </c>
      <c r="E6118">
        <v>3</v>
      </c>
      <c r="F6118" t="s">
        <v>2016</v>
      </c>
      <c r="G6118">
        <v>9</v>
      </c>
      <c r="H6118" t="s">
        <v>2017</v>
      </c>
      <c r="I6118" s="13">
        <v>43481</v>
      </c>
      <c r="J6118">
        <v>4</v>
      </c>
      <c r="K6118">
        <v>0</v>
      </c>
    </row>
    <row r="6119" spans="2:11">
      <c r="B6119" t="s">
        <v>2198</v>
      </c>
      <c r="C6119" t="s">
        <v>2324</v>
      </c>
      <c r="D6119" t="s">
        <v>2044</v>
      </c>
      <c r="E6119">
        <v>3</v>
      </c>
      <c r="F6119" t="s">
        <v>2016</v>
      </c>
      <c r="G6119">
        <v>9</v>
      </c>
      <c r="H6119" t="s">
        <v>2020</v>
      </c>
      <c r="I6119" s="13">
        <v>43445</v>
      </c>
      <c r="J6119">
        <v>3</v>
      </c>
      <c r="K6119">
        <v>5.7</v>
      </c>
    </row>
    <row r="6120" spans="2:11">
      <c r="B6120" t="s">
        <v>2682</v>
      </c>
      <c r="C6120" t="s">
        <v>3718</v>
      </c>
      <c r="D6120" t="s">
        <v>2053</v>
      </c>
      <c r="E6120">
        <v>1</v>
      </c>
      <c r="F6120" t="s">
        <v>2016</v>
      </c>
      <c r="G6120">
        <v>6</v>
      </c>
      <c r="H6120" t="s">
        <v>2017</v>
      </c>
      <c r="I6120" s="13">
        <v>43412</v>
      </c>
      <c r="J6120">
        <v>1</v>
      </c>
      <c r="K6120">
        <v>15.52</v>
      </c>
    </row>
    <row r="6121" spans="2:11">
      <c r="B6121" t="s">
        <v>2021</v>
      </c>
      <c r="C6121" t="s">
        <v>4143</v>
      </c>
      <c r="D6121" t="s">
        <v>3042</v>
      </c>
      <c r="E6121">
        <v>5</v>
      </c>
      <c r="F6121" t="s">
        <v>2085</v>
      </c>
      <c r="G6121">
        <v>12</v>
      </c>
      <c r="H6121" t="s">
        <v>2020</v>
      </c>
      <c r="I6121" s="13">
        <v>43402</v>
      </c>
      <c r="J6121">
        <v>5</v>
      </c>
      <c r="K6121">
        <v>-6.39</v>
      </c>
    </row>
    <row r="6122" spans="2:11">
      <c r="B6122" t="s">
        <v>2083</v>
      </c>
      <c r="C6122" t="s">
        <v>2084</v>
      </c>
      <c r="D6122" t="s">
        <v>2076</v>
      </c>
      <c r="E6122">
        <v>3</v>
      </c>
      <c r="F6122" t="s">
        <v>2088</v>
      </c>
      <c r="G6122" t="s">
        <v>2030</v>
      </c>
      <c r="H6122" t="s">
        <v>2017</v>
      </c>
      <c r="I6122" s="13">
        <v>43400</v>
      </c>
      <c r="J6122">
        <v>6</v>
      </c>
      <c r="K6122">
        <v>-14.73</v>
      </c>
    </row>
    <row r="6123" spans="2:11">
      <c r="B6123" t="s">
        <v>3660</v>
      </c>
      <c r="C6123" t="s">
        <v>3661</v>
      </c>
      <c r="D6123" t="s">
        <v>2093</v>
      </c>
      <c r="E6123" t="s">
        <v>2030</v>
      </c>
      <c r="F6123" t="s">
        <v>2016</v>
      </c>
      <c r="G6123">
        <v>13.89</v>
      </c>
      <c r="H6123" t="s">
        <v>2020</v>
      </c>
      <c r="I6123" s="13">
        <v>42718</v>
      </c>
      <c r="J6123" t="s">
        <v>2030</v>
      </c>
      <c r="K6123" t="s">
        <v>2030</v>
      </c>
    </row>
    <row r="6124" spans="2:11">
      <c r="B6124" t="s">
        <v>2096</v>
      </c>
      <c r="C6124" t="s">
        <v>2097</v>
      </c>
      <c r="D6124" t="s">
        <v>2026</v>
      </c>
      <c r="E6124">
        <v>5</v>
      </c>
      <c r="F6124" t="s">
        <v>2016</v>
      </c>
      <c r="G6124" t="s">
        <v>2030</v>
      </c>
      <c r="H6124" t="s">
        <v>2017</v>
      </c>
      <c r="I6124" s="13">
        <v>42542</v>
      </c>
      <c r="J6124">
        <v>7</v>
      </c>
      <c r="K6124">
        <v>-15.52</v>
      </c>
    </row>
    <row r="6201" spans="1:11">
      <c r="A6201" t="s">
        <v>1075</v>
      </c>
      <c r="B6201" t="str">
        <f ca="1">_xll.BDS(OFFSET(INDIRECT(ADDRESS(ROW(), COLUMN())),0,-1),"BEST_ANALYST_RECS_BULK","cols=10;rows=33")</f>
        <v>BMO Capital Markets</v>
      </c>
      <c r="C6201" t="s">
        <v>3377</v>
      </c>
      <c r="D6201" t="s">
        <v>2015</v>
      </c>
      <c r="E6201">
        <v>3</v>
      </c>
      <c r="F6201" t="s">
        <v>2016</v>
      </c>
      <c r="G6201">
        <v>40</v>
      </c>
      <c r="H6201" t="s">
        <v>2017</v>
      </c>
      <c r="I6201" s="13">
        <v>43511</v>
      </c>
      <c r="J6201">
        <v>2</v>
      </c>
      <c r="K6201">
        <v>0</v>
      </c>
    </row>
    <row r="6202" spans="1:11">
      <c r="B6202" t="s">
        <v>2094</v>
      </c>
      <c r="C6202" t="s">
        <v>2095</v>
      </c>
      <c r="D6202" t="s">
        <v>2053</v>
      </c>
      <c r="E6202">
        <v>1</v>
      </c>
      <c r="F6202" t="s">
        <v>2016</v>
      </c>
      <c r="G6202" t="s">
        <v>2030</v>
      </c>
      <c r="H6202" t="s">
        <v>2017</v>
      </c>
      <c r="I6202" s="13">
        <v>43511</v>
      </c>
      <c r="J6202" t="s">
        <v>2030</v>
      </c>
      <c r="K6202" t="s">
        <v>2030</v>
      </c>
    </row>
    <row r="6203" spans="1:11">
      <c r="B6203" t="s">
        <v>2049</v>
      </c>
      <c r="C6203" t="s">
        <v>3376</v>
      </c>
      <c r="D6203" t="s">
        <v>2015</v>
      </c>
      <c r="E6203">
        <v>3</v>
      </c>
      <c r="F6203" t="s">
        <v>2016</v>
      </c>
      <c r="G6203">
        <v>45</v>
      </c>
      <c r="H6203" t="s">
        <v>2017</v>
      </c>
      <c r="I6203" s="13">
        <v>43510</v>
      </c>
      <c r="J6203">
        <v>2</v>
      </c>
      <c r="K6203">
        <v>0</v>
      </c>
    </row>
    <row r="6204" spans="1:11">
      <c r="B6204" t="s">
        <v>106</v>
      </c>
      <c r="C6204" t="s">
        <v>2401</v>
      </c>
      <c r="D6204" t="s">
        <v>2440</v>
      </c>
      <c r="E6204">
        <v>5</v>
      </c>
      <c r="F6204" t="s">
        <v>2016</v>
      </c>
      <c r="G6204">
        <v>55</v>
      </c>
      <c r="H6204" t="s">
        <v>2020</v>
      </c>
      <c r="I6204" s="13">
        <v>43509</v>
      </c>
      <c r="J6204">
        <v>7</v>
      </c>
      <c r="K6204">
        <v>-37.729999999999997</v>
      </c>
    </row>
    <row r="6205" spans="1:11">
      <c r="B6205" t="s">
        <v>2021</v>
      </c>
      <c r="C6205" t="s">
        <v>3156</v>
      </c>
      <c r="D6205" t="s">
        <v>2296</v>
      </c>
      <c r="E6205">
        <v>3</v>
      </c>
      <c r="F6205" t="s">
        <v>2016</v>
      </c>
      <c r="G6205">
        <v>45</v>
      </c>
      <c r="H6205" t="s">
        <v>2020</v>
      </c>
      <c r="I6205" s="13">
        <v>43509</v>
      </c>
      <c r="J6205" t="s">
        <v>2030</v>
      </c>
      <c r="K6205" t="s">
        <v>2030</v>
      </c>
    </row>
    <row r="6206" spans="1:11">
      <c r="B6206" t="s">
        <v>2027</v>
      </c>
      <c r="C6206" t="s">
        <v>3050</v>
      </c>
      <c r="D6206" t="s">
        <v>2029</v>
      </c>
      <c r="E6206">
        <v>5</v>
      </c>
      <c r="F6206" t="s">
        <v>2016</v>
      </c>
      <c r="G6206">
        <v>64</v>
      </c>
      <c r="H6206" t="s">
        <v>2017</v>
      </c>
      <c r="I6206" s="13">
        <v>43509</v>
      </c>
      <c r="J6206">
        <v>7</v>
      </c>
      <c r="K6206">
        <v>-37.729999999999997</v>
      </c>
    </row>
    <row r="6207" spans="1:11">
      <c r="B6207" t="s">
        <v>2031</v>
      </c>
      <c r="C6207" t="s">
        <v>4089</v>
      </c>
      <c r="D6207" t="s">
        <v>2026</v>
      </c>
      <c r="E6207">
        <v>5</v>
      </c>
      <c r="F6207" t="s">
        <v>2016</v>
      </c>
      <c r="G6207">
        <v>49</v>
      </c>
      <c r="H6207" t="s">
        <v>2020</v>
      </c>
      <c r="I6207" s="13">
        <v>43509</v>
      </c>
      <c r="J6207">
        <v>7</v>
      </c>
      <c r="K6207">
        <v>-37.729999999999997</v>
      </c>
    </row>
    <row r="6208" spans="1:11">
      <c r="B6208" t="s">
        <v>2033</v>
      </c>
      <c r="C6208" t="s">
        <v>2467</v>
      </c>
      <c r="D6208" t="s">
        <v>2035</v>
      </c>
      <c r="E6208">
        <v>5</v>
      </c>
      <c r="F6208" t="s">
        <v>2016</v>
      </c>
      <c r="G6208">
        <v>58</v>
      </c>
      <c r="H6208" t="s">
        <v>2036</v>
      </c>
      <c r="I6208" s="13">
        <v>43509</v>
      </c>
      <c r="J6208">
        <v>3</v>
      </c>
      <c r="K6208">
        <v>-7.37</v>
      </c>
    </row>
    <row r="6209" spans="2:11">
      <c r="B6209" t="s">
        <v>2037</v>
      </c>
      <c r="C6209" t="s">
        <v>3386</v>
      </c>
      <c r="D6209" t="s">
        <v>2026</v>
      </c>
      <c r="E6209">
        <v>5</v>
      </c>
      <c r="F6209" t="s">
        <v>2016</v>
      </c>
      <c r="G6209">
        <v>60</v>
      </c>
      <c r="H6209" t="s">
        <v>2020</v>
      </c>
      <c r="I6209" s="13">
        <v>43509</v>
      </c>
      <c r="J6209">
        <v>7</v>
      </c>
      <c r="K6209">
        <v>-37.729999999999997</v>
      </c>
    </row>
    <row r="6210" spans="2:11">
      <c r="B6210" t="s">
        <v>2039</v>
      </c>
      <c r="C6210" t="s">
        <v>3051</v>
      </c>
      <c r="D6210" t="s">
        <v>2026</v>
      </c>
      <c r="E6210">
        <v>5</v>
      </c>
      <c r="F6210" t="s">
        <v>2016</v>
      </c>
      <c r="G6210">
        <v>50</v>
      </c>
      <c r="H6210" t="s">
        <v>2020</v>
      </c>
      <c r="I6210" s="13">
        <v>43509</v>
      </c>
      <c r="J6210">
        <v>7</v>
      </c>
      <c r="K6210">
        <v>-37.729999999999997</v>
      </c>
    </row>
    <row r="6211" spans="2:11">
      <c r="B6211" t="s">
        <v>2134</v>
      </c>
      <c r="C6211" t="s">
        <v>3379</v>
      </c>
      <c r="D6211" t="s">
        <v>2035</v>
      </c>
      <c r="E6211">
        <v>5</v>
      </c>
      <c r="F6211" t="s">
        <v>2016</v>
      </c>
      <c r="G6211">
        <v>57</v>
      </c>
      <c r="H6211" t="s">
        <v>2020</v>
      </c>
      <c r="I6211" s="13">
        <v>43509</v>
      </c>
      <c r="J6211" t="s">
        <v>2030</v>
      </c>
      <c r="K6211" t="s">
        <v>2030</v>
      </c>
    </row>
    <row r="6212" spans="2:11">
      <c r="B6212" t="s">
        <v>2257</v>
      </c>
      <c r="C6212" t="s">
        <v>3380</v>
      </c>
      <c r="D6212" t="s">
        <v>2029</v>
      </c>
      <c r="E6212">
        <v>5</v>
      </c>
      <c r="F6212" t="s">
        <v>2016</v>
      </c>
      <c r="G6212">
        <v>56</v>
      </c>
      <c r="H6212" t="s">
        <v>2020</v>
      </c>
      <c r="I6212" s="13">
        <v>43509</v>
      </c>
      <c r="J6212">
        <v>7</v>
      </c>
      <c r="K6212">
        <v>-37.729999999999997</v>
      </c>
    </row>
    <row r="6213" spans="2:11">
      <c r="B6213" t="s">
        <v>2232</v>
      </c>
      <c r="C6213" t="s">
        <v>3298</v>
      </c>
      <c r="D6213" t="s">
        <v>2029</v>
      </c>
      <c r="E6213">
        <v>5</v>
      </c>
      <c r="F6213" t="s">
        <v>2016</v>
      </c>
      <c r="G6213" t="s">
        <v>2030</v>
      </c>
      <c r="H6213" t="s">
        <v>2017</v>
      </c>
      <c r="I6213" s="13">
        <v>43509</v>
      </c>
      <c r="J6213">
        <v>7</v>
      </c>
      <c r="K6213">
        <v>-37.729999999999997</v>
      </c>
    </row>
    <row r="6214" spans="2:11">
      <c r="B6214" t="s">
        <v>2045</v>
      </c>
      <c r="C6214" t="s">
        <v>3389</v>
      </c>
      <c r="D6214" t="s">
        <v>2015</v>
      </c>
      <c r="E6214">
        <v>3</v>
      </c>
      <c r="F6214" t="s">
        <v>2016</v>
      </c>
      <c r="G6214" t="s">
        <v>2030</v>
      </c>
      <c r="H6214" t="s">
        <v>2017</v>
      </c>
      <c r="I6214" s="13">
        <v>43509</v>
      </c>
      <c r="J6214">
        <v>5</v>
      </c>
      <c r="K6214">
        <v>-34.74</v>
      </c>
    </row>
    <row r="6215" spans="2:11">
      <c r="B6215" t="s">
        <v>2451</v>
      </c>
      <c r="C6215" t="s">
        <v>3382</v>
      </c>
      <c r="D6215" t="s">
        <v>2026</v>
      </c>
      <c r="E6215">
        <v>5</v>
      </c>
      <c r="F6215" t="s">
        <v>2016</v>
      </c>
      <c r="G6215" t="s">
        <v>2030</v>
      </c>
      <c r="H6215" t="s">
        <v>2017</v>
      </c>
      <c r="I6215" s="13">
        <v>43509</v>
      </c>
      <c r="J6215" t="s">
        <v>2030</v>
      </c>
      <c r="K6215" t="s">
        <v>2030</v>
      </c>
    </row>
    <row r="6216" spans="2:11">
      <c r="B6216" t="s">
        <v>2260</v>
      </c>
      <c r="C6216" t="s">
        <v>3638</v>
      </c>
      <c r="D6216" t="s">
        <v>2035</v>
      </c>
      <c r="E6216">
        <v>5</v>
      </c>
      <c r="F6216" t="s">
        <v>2016</v>
      </c>
      <c r="G6216">
        <v>50</v>
      </c>
      <c r="H6216" t="s">
        <v>2020</v>
      </c>
      <c r="I6216" s="13">
        <v>43509</v>
      </c>
      <c r="J6216">
        <v>6</v>
      </c>
      <c r="K6216">
        <v>-36.14</v>
      </c>
    </row>
    <row r="6217" spans="2:11">
      <c r="B6217" t="s">
        <v>2198</v>
      </c>
      <c r="C6217" t="s">
        <v>2487</v>
      </c>
      <c r="D6217" t="s">
        <v>2035</v>
      </c>
      <c r="E6217">
        <v>5</v>
      </c>
      <c r="F6217" t="s">
        <v>2016</v>
      </c>
      <c r="G6217">
        <v>52</v>
      </c>
      <c r="H6217" t="s">
        <v>2020</v>
      </c>
      <c r="I6217" s="13">
        <v>43509</v>
      </c>
      <c r="J6217">
        <v>7</v>
      </c>
      <c r="K6217">
        <v>-37.729999999999997</v>
      </c>
    </row>
    <row r="6218" spans="2:11">
      <c r="B6218" t="s">
        <v>2059</v>
      </c>
      <c r="C6218" t="s">
        <v>3383</v>
      </c>
      <c r="D6218" t="s">
        <v>2026</v>
      </c>
      <c r="E6218">
        <v>5</v>
      </c>
      <c r="F6218" t="s">
        <v>2016</v>
      </c>
      <c r="G6218">
        <v>68</v>
      </c>
      <c r="H6218" t="s">
        <v>2020</v>
      </c>
      <c r="I6218" s="13">
        <v>43509</v>
      </c>
      <c r="J6218">
        <v>7</v>
      </c>
      <c r="K6218">
        <v>-37.729999999999997</v>
      </c>
    </row>
    <row r="6219" spans="2:11">
      <c r="B6219" t="s">
        <v>2061</v>
      </c>
      <c r="C6219" t="s">
        <v>3384</v>
      </c>
      <c r="D6219" t="s">
        <v>2044</v>
      </c>
      <c r="E6219">
        <v>3</v>
      </c>
      <c r="F6219" t="s">
        <v>2016</v>
      </c>
      <c r="G6219">
        <v>45</v>
      </c>
      <c r="H6219" t="s">
        <v>2020</v>
      </c>
      <c r="I6219" s="13">
        <v>43509</v>
      </c>
      <c r="J6219">
        <v>2</v>
      </c>
      <c r="K6219">
        <v>0</v>
      </c>
    </row>
    <row r="6220" spans="2:11">
      <c r="B6220" t="s">
        <v>2063</v>
      </c>
      <c r="C6220" t="s">
        <v>3390</v>
      </c>
      <c r="D6220" t="s">
        <v>2035</v>
      </c>
      <c r="E6220">
        <v>5</v>
      </c>
      <c r="F6220" t="s">
        <v>2016</v>
      </c>
      <c r="G6220">
        <v>55</v>
      </c>
      <c r="H6220" t="s">
        <v>2017</v>
      </c>
      <c r="I6220" s="13">
        <v>43509</v>
      </c>
      <c r="J6220">
        <v>8</v>
      </c>
      <c r="K6220">
        <v>-41.06</v>
      </c>
    </row>
    <row r="6221" spans="2:11">
      <c r="B6221" t="s">
        <v>2083</v>
      </c>
      <c r="C6221" t="s">
        <v>2084</v>
      </c>
      <c r="D6221" t="s">
        <v>2026</v>
      </c>
      <c r="E6221">
        <v>5</v>
      </c>
      <c r="F6221" t="s">
        <v>2016</v>
      </c>
      <c r="G6221" t="s">
        <v>2030</v>
      </c>
      <c r="H6221" t="s">
        <v>2017</v>
      </c>
      <c r="I6221" s="13">
        <v>43509</v>
      </c>
      <c r="J6221">
        <v>9</v>
      </c>
      <c r="K6221">
        <v>-47.66</v>
      </c>
    </row>
    <row r="6222" spans="2:11">
      <c r="B6222" t="s">
        <v>2247</v>
      </c>
      <c r="C6222" t="s">
        <v>3385</v>
      </c>
      <c r="D6222" t="s">
        <v>2162</v>
      </c>
      <c r="E6222">
        <v>3</v>
      </c>
      <c r="F6222" t="s">
        <v>2016</v>
      </c>
      <c r="G6222">
        <v>45</v>
      </c>
      <c r="H6222" t="s">
        <v>2020</v>
      </c>
      <c r="I6222" s="13">
        <v>43509</v>
      </c>
      <c r="J6222">
        <v>2</v>
      </c>
      <c r="K6222">
        <v>0</v>
      </c>
    </row>
    <row r="6223" spans="2:11">
      <c r="B6223" t="s">
        <v>2159</v>
      </c>
      <c r="C6223" t="s">
        <v>3387</v>
      </c>
      <c r="D6223" t="s">
        <v>2029</v>
      </c>
      <c r="E6223">
        <v>5</v>
      </c>
      <c r="F6223" t="s">
        <v>2016</v>
      </c>
      <c r="G6223">
        <v>58</v>
      </c>
      <c r="H6223" t="s">
        <v>2020</v>
      </c>
      <c r="I6223" s="13">
        <v>43508</v>
      </c>
      <c r="J6223">
        <v>7</v>
      </c>
      <c r="K6223">
        <v>-37.729999999999997</v>
      </c>
    </row>
    <row r="6224" spans="2:11">
      <c r="B6224" t="s">
        <v>2069</v>
      </c>
      <c r="C6224" t="s">
        <v>3388</v>
      </c>
      <c r="D6224" t="s">
        <v>2035</v>
      </c>
      <c r="E6224">
        <v>5</v>
      </c>
      <c r="F6224" t="s">
        <v>2016</v>
      </c>
      <c r="G6224">
        <v>57</v>
      </c>
      <c r="H6224" t="s">
        <v>2020</v>
      </c>
      <c r="I6224" s="13">
        <v>43508</v>
      </c>
      <c r="J6224">
        <v>7</v>
      </c>
      <c r="K6224">
        <v>-37.729999999999997</v>
      </c>
    </row>
    <row r="6225" spans="2:11">
      <c r="B6225" t="s">
        <v>2074</v>
      </c>
      <c r="C6225" t="s">
        <v>3375</v>
      </c>
      <c r="D6225" t="s">
        <v>2026</v>
      </c>
      <c r="E6225">
        <v>5</v>
      </c>
      <c r="F6225" t="s">
        <v>2016</v>
      </c>
      <c r="G6225">
        <v>57</v>
      </c>
      <c r="H6225" t="s">
        <v>2020</v>
      </c>
      <c r="I6225" s="13">
        <v>43508</v>
      </c>
      <c r="J6225">
        <v>7</v>
      </c>
      <c r="K6225">
        <v>-37.729999999999997</v>
      </c>
    </row>
    <row r="6226" spans="2:11">
      <c r="B6226" t="s">
        <v>2051</v>
      </c>
      <c r="C6226" t="s">
        <v>3378</v>
      </c>
      <c r="D6226" t="s">
        <v>2026</v>
      </c>
      <c r="E6226">
        <v>5</v>
      </c>
      <c r="F6226" t="s">
        <v>2016</v>
      </c>
      <c r="G6226">
        <v>62</v>
      </c>
      <c r="H6226" t="s">
        <v>2017</v>
      </c>
      <c r="I6226" s="13">
        <v>43508</v>
      </c>
      <c r="J6226">
        <v>4</v>
      </c>
      <c r="K6226">
        <v>-9.1300000000000008</v>
      </c>
    </row>
    <row r="6227" spans="2:11">
      <c r="B6227" t="s">
        <v>2042</v>
      </c>
      <c r="C6227" t="s">
        <v>3158</v>
      </c>
      <c r="D6227" t="s">
        <v>2029</v>
      </c>
      <c r="E6227">
        <v>5</v>
      </c>
      <c r="F6227" t="s">
        <v>2016</v>
      </c>
      <c r="G6227">
        <v>68</v>
      </c>
      <c r="H6227" t="s">
        <v>2020</v>
      </c>
      <c r="I6227" s="13">
        <v>43501</v>
      </c>
      <c r="J6227">
        <v>7</v>
      </c>
      <c r="K6227">
        <v>-37.729999999999997</v>
      </c>
    </row>
    <row r="6228" spans="2:11">
      <c r="B6228" t="s">
        <v>2682</v>
      </c>
      <c r="C6228" t="s">
        <v>4241</v>
      </c>
      <c r="D6228" t="s">
        <v>2076</v>
      </c>
      <c r="E6228">
        <v>3</v>
      </c>
      <c r="F6228" t="s">
        <v>2016</v>
      </c>
      <c r="G6228">
        <v>55</v>
      </c>
      <c r="H6228" t="s">
        <v>2017</v>
      </c>
      <c r="I6228" s="13">
        <v>43494</v>
      </c>
      <c r="J6228" t="s">
        <v>2030</v>
      </c>
      <c r="K6228" t="s">
        <v>2030</v>
      </c>
    </row>
    <row r="6229" spans="2:11">
      <c r="B6229" t="s">
        <v>2411</v>
      </c>
      <c r="C6229" t="s">
        <v>3163</v>
      </c>
      <c r="D6229" t="s">
        <v>2026</v>
      </c>
      <c r="E6229">
        <v>5</v>
      </c>
      <c r="F6229" t="s">
        <v>2016</v>
      </c>
      <c r="G6229">
        <v>63</v>
      </c>
      <c r="H6229" t="s">
        <v>2020</v>
      </c>
      <c r="I6229" s="13">
        <v>43479</v>
      </c>
      <c r="J6229">
        <v>7</v>
      </c>
      <c r="K6229">
        <v>-37.729999999999997</v>
      </c>
    </row>
    <row r="6230" spans="2:11">
      <c r="B6230" t="s">
        <v>2091</v>
      </c>
      <c r="C6230" t="s">
        <v>3391</v>
      </c>
      <c r="D6230" t="s">
        <v>2093</v>
      </c>
      <c r="E6230" t="s">
        <v>2030</v>
      </c>
      <c r="F6230" t="s">
        <v>2016</v>
      </c>
      <c r="G6230" t="s">
        <v>2030</v>
      </c>
      <c r="H6230" t="s">
        <v>2017</v>
      </c>
      <c r="I6230" s="13">
        <v>43448</v>
      </c>
      <c r="J6230" t="s">
        <v>2030</v>
      </c>
      <c r="K6230" t="s">
        <v>2030</v>
      </c>
    </row>
    <row r="6231" spans="2:11">
      <c r="B6231" t="s">
        <v>2024</v>
      </c>
      <c r="C6231" t="s">
        <v>3440</v>
      </c>
      <c r="D6231" t="s">
        <v>2026</v>
      </c>
      <c r="E6231">
        <v>5</v>
      </c>
      <c r="F6231" t="s">
        <v>2016</v>
      </c>
      <c r="G6231">
        <v>70</v>
      </c>
      <c r="H6231" t="s">
        <v>2017</v>
      </c>
      <c r="I6231" s="13">
        <v>43418</v>
      </c>
      <c r="J6231">
        <v>7</v>
      </c>
      <c r="K6231">
        <v>-37.729999999999997</v>
      </c>
    </row>
    <row r="6232" spans="2:11">
      <c r="B6232" t="s">
        <v>3060</v>
      </c>
      <c r="C6232" t="s">
        <v>3061</v>
      </c>
      <c r="D6232" t="s">
        <v>2026</v>
      </c>
      <c r="E6232">
        <v>5</v>
      </c>
      <c r="F6232" t="s">
        <v>2016</v>
      </c>
      <c r="G6232">
        <v>65</v>
      </c>
      <c r="H6232" t="s">
        <v>2020</v>
      </c>
      <c r="I6232" s="13">
        <v>43413</v>
      </c>
      <c r="J6232">
        <v>7</v>
      </c>
      <c r="K6232">
        <v>-37.729999999999997</v>
      </c>
    </row>
    <row r="6233" spans="2:11">
      <c r="B6233" t="s">
        <v>2102</v>
      </c>
      <c r="C6233" t="s">
        <v>2842</v>
      </c>
      <c r="D6233" t="s">
        <v>2104</v>
      </c>
      <c r="E6233" t="s">
        <v>2030</v>
      </c>
      <c r="F6233" t="s">
        <v>2016</v>
      </c>
      <c r="G6233" t="s">
        <v>2030</v>
      </c>
      <c r="H6233" t="s">
        <v>2017</v>
      </c>
      <c r="I6233" s="13">
        <v>43399</v>
      </c>
      <c r="J6233" t="s">
        <v>2030</v>
      </c>
      <c r="K6233" t="s">
        <v>2030</v>
      </c>
    </row>
    <row r="6301" spans="1:11">
      <c r="A6301" t="s">
        <v>1076</v>
      </c>
      <c r="B6301" t="str">
        <f ca="1">_xll.BDS(OFFSET(INDIRECT(ADDRESS(ROW(), COLUMN())),0,-1),"BEST_ANALYST_RECS_BULK","cols=10;rows=9")</f>
        <v>Canaccord Genuity</v>
      </c>
      <c r="C6301" t="s">
        <v>4081</v>
      </c>
      <c r="D6301" t="s">
        <v>4082</v>
      </c>
      <c r="E6301">
        <v>4</v>
      </c>
      <c r="F6301" t="s">
        <v>2016</v>
      </c>
      <c r="G6301">
        <v>9.82</v>
      </c>
      <c r="H6301" t="s">
        <v>2020</v>
      </c>
      <c r="I6301" s="13">
        <v>43509</v>
      </c>
      <c r="J6301" t="s">
        <v>2030</v>
      </c>
      <c r="K6301" t="s">
        <v>2030</v>
      </c>
    </row>
    <row r="6302" spans="1:11">
      <c r="B6302" t="s">
        <v>3008</v>
      </c>
      <c r="C6302" t="s">
        <v>4083</v>
      </c>
      <c r="D6302" t="s">
        <v>2076</v>
      </c>
      <c r="E6302">
        <v>3</v>
      </c>
      <c r="F6302" t="s">
        <v>2016</v>
      </c>
      <c r="G6302">
        <v>7.18</v>
      </c>
      <c r="H6302" t="s">
        <v>2017</v>
      </c>
      <c r="I6302" s="13">
        <v>43509</v>
      </c>
      <c r="J6302">
        <v>1</v>
      </c>
      <c r="K6302">
        <v>0</v>
      </c>
    </row>
    <row r="6303" spans="1:11">
      <c r="B6303" t="s">
        <v>3020</v>
      </c>
      <c r="C6303" t="s">
        <v>4084</v>
      </c>
      <c r="D6303" t="s">
        <v>2053</v>
      </c>
      <c r="E6303">
        <v>1</v>
      </c>
      <c r="F6303" t="s">
        <v>2016</v>
      </c>
      <c r="G6303">
        <v>4.53</v>
      </c>
      <c r="H6303" t="s">
        <v>2017</v>
      </c>
      <c r="I6303" s="13">
        <v>43509</v>
      </c>
      <c r="J6303" t="s">
        <v>2030</v>
      </c>
      <c r="K6303" t="s">
        <v>2030</v>
      </c>
    </row>
    <row r="6304" spans="1:11">
      <c r="B6304" t="s">
        <v>3032</v>
      </c>
      <c r="C6304" t="s">
        <v>3672</v>
      </c>
      <c r="D6304" t="s">
        <v>2026</v>
      </c>
      <c r="E6304">
        <v>5</v>
      </c>
      <c r="F6304" t="s">
        <v>2016</v>
      </c>
      <c r="G6304">
        <v>11.33</v>
      </c>
      <c r="H6304" t="s">
        <v>2017</v>
      </c>
      <c r="I6304" s="13">
        <v>43508</v>
      </c>
      <c r="J6304" t="s">
        <v>2030</v>
      </c>
      <c r="K6304" t="s">
        <v>2030</v>
      </c>
    </row>
    <row r="6305" spans="2:11">
      <c r="B6305" t="s">
        <v>3903</v>
      </c>
      <c r="C6305" t="s">
        <v>4085</v>
      </c>
      <c r="D6305" t="s">
        <v>2026</v>
      </c>
      <c r="E6305">
        <v>5</v>
      </c>
      <c r="F6305" t="s">
        <v>2016</v>
      </c>
      <c r="G6305">
        <v>11.33</v>
      </c>
      <c r="H6305" t="s">
        <v>2020</v>
      </c>
      <c r="I6305" s="13">
        <v>43508</v>
      </c>
      <c r="J6305">
        <v>2</v>
      </c>
      <c r="K6305">
        <v>-14.29</v>
      </c>
    </row>
    <row r="6306" spans="2:11">
      <c r="B6306" t="s">
        <v>3935</v>
      </c>
      <c r="C6306" t="s">
        <v>3936</v>
      </c>
      <c r="D6306" t="s">
        <v>2026</v>
      </c>
      <c r="E6306">
        <v>5</v>
      </c>
      <c r="F6306" t="s">
        <v>2123</v>
      </c>
      <c r="G6306">
        <v>12.18</v>
      </c>
      <c r="H6306" t="s">
        <v>3135</v>
      </c>
      <c r="I6306" s="13">
        <v>43501</v>
      </c>
      <c r="J6306" t="s">
        <v>2030</v>
      </c>
      <c r="K6306" t="s">
        <v>2030</v>
      </c>
    </row>
    <row r="6307" spans="2:11">
      <c r="B6307" t="s">
        <v>2083</v>
      </c>
      <c r="C6307" t="s">
        <v>2304</v>
      </c>
      <c r="D6307" t="s">
        <v>2053</v>
      </c>
      <c r="E6307">
        <v>1</v>
      </c>
      <c r="F6307" t="s">
        <v>2088</v>
      </c>
      <c r="G6307" t="s">
        <v>2030</v>
      </c>
      <c r="H6307" t="s">
        <v>2017</v>
      </c>
      <c r="I6307" s="13">
        <v>43420</v>
      </c>
      <c r="J6307">
        <v>3</v>
      </c>
      <c r="K6307">
        <v>-25.22</v>
      </c>
    </row>
    <row r="6308" spans="2:11">
      <c r="B6308" t="s">
        <v>4086</v>
      </c>
      <c r="C6308" t="s">
        <v>4087</v>
      </c>
      <c r="D6308" t="s">
        <v>2171</v>
      </c>
      <c r="E6308" t="s">
        <v>2030</v>
      </c>
      <c r="F6308" t="s">
        <v>2016</v>
      </c>
      <c r="G6308" t="s">
        <v>2030</v>
      </c>
      <c r="H6308" t="s">
        <v>2017</v>
      </c>
      <c r="I6308" s="13">
        <v>43108</v>
      </c>
      <c r="J6308" t="s">
        <v>2030</v>
      </c>
      <c r="K6308" t="s">
        <v>2030</v>
      </c>
    </row>
    <row r="6309" spans="2:11">
      <c r="B6309" t="s">
        <v>3991</v>
      </c>
      <c r="C6309" t="s">
        <v>4088</v>
      </c>
      <c r="D6309" t="s">
        <v>2026</v>
      </c>
      <c r="E6309">
        <v>5</v>
      </c>
      <c r="F6309" t="s">
        <v>2016</v>
      </c>
      <c r="G6309">
        <v>5.0999999999999996</v>
      </c>
      <c r="H6309" t="s">
        <v>2020</v>
      </c>
      <c r="I6309" s="13">
        <v>43055</v>
      </c>
      <c r="J6309">
        <v>2</v>
      </c>
      <c r="K6309">
        <v>-14.29</v>
      </c>
    </row>
    <row r="6401" spans="1:11">
      <c r="A6401" t="s">
        <v>1077</v>
      </c>
      <c r="B6401" t="str">
        <f ca="1">_xll.BDS(OFFSET(INDIRECT(ADDRESS(ROW(), COLUMN())),0,-1),"BEST_ANALYST_RECS_BULK","cols=10;rows=43")</f>
        <v>Morgan Stanley</v>
      </c>
      <c r="C6401" t="s">
        <v>2884</v>
      </c>
      <c r="D6401" t="s">
        <v>2229</v>
      </c>
      <c r="E6401">
        <v>5</v>
      </c>
      <c r="F6401" t="s">
        <v>2016</v>
      </c>
      <c r="G6401">
        <v>178</v>
      </c>
      <c r="H6401" t="s">
        <v>2020</v>
      </c>
      <c r="I6401" s="13">
        <v>43511</v>
      </c>
      <c r="J6401">
        <v>2</v>
      </c>
      <c r="K6401">
        <v>40.6</v>
      </c>
    </row>
    <row r="6402" spans="1:11">
      <c r="B6402" t="s">
        <v>2159</v>
      </c>
      <c r="C6402" t="s">
        <v>3110</v>
      </c>
      <c r="D6402" t="s">
        <v>2029</v>
      </c>
      <c r="E6402">
        <v>5</v>
      </c>
      <c r="F6402" t="s">
        <v>2016</v>
      </c>
      <c r="G6402">
        <v>165</v>
      </c>
      <c r="H6402" t="s">
        <v>2017</v>
      </c>
      <c r="I6402" s="13">
        <v>43511</v>
      </c>
      <c r="J6402">
        <v>2</v>
      </c>
      <c r="K6402">
        <v>40.6</v>
      </c>
    </row>
    <row r="6403" spans="1:11">
      <c r="B6403" t="s">
        <v>2257</v>
      </c>
      <c r="C6403" t="s">
        <v>3462</v>
      </c>
      <c r="D6403" t="s">
        <v>2029</v>
      </c>
      <c r="E6403">
        <v>5</v>
      </c>
      <c r="F6403" t="s">
        <v>2016</v>
      </c>
      <c r="G6403">
        <v>174</v>
      </c>
      <c r="H6403" t="s">
        <v>2020</v>
      </c>
      <c r="I6403" s="13">
        <v>43511</v>
      </c>
      <c r="J6403">
        <v>2</v>
      </c>
      <c r="K6403">
        <v>40.6</v>
      </c>
    </row>
    <row r="6404" spans="1:11">
      <c r="B6404" t="s">
        <v>2102</v>
      </c>
      <c r="C6404" t="s">
        <v>2842</v>
      </c>
      <c r="D6404" t="s">
        <v>2026</v>
      </c>
      <c r="E6404">
        <v>5</v>
      </c>
      <c r="F6404" t="s">
        <v>2016</v>
      </c>
      <c r="G6404" t="s">
        <v>2030</v>
      </c>
      <c r="H6404" t="s">
        <v>2017</v>
      </c>
      <c r="I6404" s="13">
        <v>43508</v>
      </c>
      <c r="J6404" t="s">
        <v>2030</v>
      </c>
      <c r="K6404" t="s">
        <v>2030</v>
      </c>
    </row>
    <row r="6405" spans="1:11">
      <c r="B6405" t="s">
        <v>2031</v>
      </c>
      <c r="C6405" t="s">
        <v>3986</v>
      </c>
      <c r="D6405" t="s">
        <v>2026</v>
      </c>
      <c r="E6405">
        <v>5</v>
      </c>
      <c r="F6405" t="s">
        <v>2016</v>
      </c>
      <c r="G6405">
        <v>170</v>
      </c>
      <c r="H6405" t="s">
        <v>2017</v>
      </c>
      <c r="I6405" s="13">
        <v>43507</v>
      </c>
      <c r="J6405">
        <v>2</v>
      </c>
      <c r="K6405">
        <v>40.6</v>
      </c>
    </row>
    <row r="6406" spans="1:11">
      <c r="B6406" t="s">
        <v>2621</v>
      </c>
      <c r="C6406" t="s">
        <v>3966</v>
      </c>
      <c r="D6406" t="s">
        <v>2026</v>
      </c>
      <c r="E6406">
        <v>5</v>
      </c>
      <c r="F6406" t="s">
        <v>2016</v>
      </c>
      <c r="G6406">
        <v>172</v>
      </c>
      <c r="H6406" t="s">
        <v>2017</v>
      </c>
      <c r="I6406" s="13">
        <v>43507</v>
      </c>
      <c r="J6406">
        <v>3</v>
      </c>
      <c r="K6406">
        <v>33.479999999999997</v>
      </c>
    </row>
    <row r="6407" spans="1:11">
      <c r="B6407" t="s">
        <v>2411</v>
      </c>
      <c r="C6407" t="s">
        <v>3118</v>
      </c>
      <c r="D6407" t="s">
        <v>2026</v>
      </c>
      <c r="E6407">
        <v>5</v>
      </c>
      <c r="F6407" t="s">
        <v>2016</v>
      </c>
      <c r="G6407">
        <v>175</v>
      </c>
      <c r="H6407" t="s">
        <v>2017</v>
      </c>
      <c r="I6407" s="13">
        <v>43506</v>
      </c>
      <c r="J6407">
        <v>2</v>
      </c>
      <c r="K6407">
        <v>40.6</v>
      </c>
    </row>
    <row r="6408" spans="1:11">
      <c r="B6408" t="s">
        <v>2232</v>
      </c>
      <c r="C6408" t="s">
        <v>3972</v>
      </c>
      <c r="D6408" t="s">
        <v>2029</v>
      </c>
      <c r="E6408">
        <v>5</v>
      </c>
      <c r="F6408" t="s">
        <v>2016</v>
      </c>
      <c r="G6408" t="s">
        <v>2030</v>
      </c>
      <c r="H6408" t="s">
        <v>2017</v>
      </c>
      <c r="I6408" s="13">
        <v>43505</v>
      </c>
      <c r="J6408">
        <v>2</v>
      </c>
      <c r="K6408">
        <v>40.6</v>
      </c>
    </row>
    <row r="6409" spans="1:11">
      <c r="B6409" t="s">
        <v>2077</v>
      </c>
      <c r="C6409" t="s">
        <v>3111</v>
      </c>
      <c r="D6409" t="s">
        <v>2029</v>
      </c>
      <c r="E6409">
        <v>5</v>
      </c>
      <c r="F6409" t="s">
        <v>2016</v>
      </c>
      <c r="G6409">
        <v>170</v>
      </c>
      <c r="H6409" t="s">
        <v>2017</v>
      </c>
      <c r="I6409" s="13">
        <v>43505</v>
      </c>
      <c r="J6409">
        <v>2</v>
      </c>
      <c r="K6409">
        <v>40.6</v>
      </c>
    </row>
    <row r="6410" spans="1:11">
      <c r="B6410" t="s">
        <v>2063</v>
      </c>
      <c r="C6410" t="s">
        <v>2838</v>
      </c>
      <c r="D6410" t="s">
        <v>2035</v>
      </c>
      <c r="E6410">
        <v>5</v>
      </c>
      <c r="F6410" t="s">
        <v>2016</v>
      </c>
      <c r="G6410">
        <v>172</v>
      </c>
      <c r="H6410" t="s">
        <v>2017</v>
      </c>
      <c r="I6410" s="13">
        <v>43504</v>
      </c>
      <c r="J6410">
        <v>2</v>
      </c>
      <c r="K6410">
        <v>40.6</v>
      </c>
    </row>
    <row r="6411" spans="1:11">
      <c r="B6411" t="s">
        <v>2074</v>
      </c>
      <c r="C6411" t="s">
        <v>3450</v>
      </c>
      <c r="D6411" t="s">
        <v>2026</v>
      </c>
      <c r="E6411">
        <v>5</v>
      </c>
      <c r="F6411" t="s">
        <v>2016</v>
      </c>
      <c r="G6411">
        <v>175</v>
      </c>
      <c r="H6411" t="s">
        <v>2017</v>
      </c>
      <c r="I6411" s="13">
        <v>43499</v>
      </c>
      <c r="J6411">
        <v>2</v>
      </c>
      <c r="K6411">
        <v>40.6</v>
      </c>
    </row>
    <row r="6412" spans="1:11">
      <c r="B6412" t="s">
        <v>2094</v>
      </c>
      <c r="C6412" t="s">
        <v>2095</v>
      </c>
      <c r="D6412" t="s">
        <v>2026</v>
      </c>
      <c r="E6412">
        <v>5</v>
      </c>
      <c r="F6412" t="s">
        <v>2016</v>
      </c>
      <c r="G6412">
        <v>172</v>
      </c>
      <c r="H6412" t="s">
        <v>2020</v>
      </c>
      <c r="I6412" s="13">
        <v>43497</v>
      </c>
      <c r="J6412" t="s">
        <v>2030</v>
      </c>
      <c r="K6412" t="s">
        <v>2030</v>
      </c>
    </row>
    <row r="6413" spans="1:11">
      <c r="B6413" t="s">
        <v>2037</v>
      </c>
      <c r="C6413" t="s">
        <v>3113</v>
      </c>
      <c r="D6413" t="s">
        <v>2026</v>
      </c>
      <c r="E6413">
        <v>5</v>
      </c>
      <c r="F6413" t="s">
        <v>2016</v>
      </c>
      <c r="G6413">
        <v>189</v>
      </c>
      <c r="H6413" t="s">
        <v>2017</v>
      </c>
      <c r="I6413" s="13">
        <v>43490</v>
      </c>
      <c r="J6413">
        <v>2</v>
      </c>
      <c r="K6413">
        <v>40.6</v>
      </c>
    </row>
    <row r="6414" spans="1:11">
      <c r="B6414" t="s">
        <v>2045</v>
      </c>
      <c r="C6414" t="s">
        <v>3444</v>
      </c>
      <c r="D6414" t="s">
        <v>2029</v>
      </c>
      <c r="E6414">
        <v>5</v>
      </c>
      <c r="F6414" t="s">
        <v>2016</v>
      </c>
      <c r="G6414">
        <v>180</v>
      </c>
      <c r="H6414" t="s">
        <v>2020</v>
      </c>
      <c r="I6414" s="13">
        <v>43490</v>
      </c>
      <c r="J6414">
        <v>2</v>
      </c>
      <c r="K6414">
        <v>40.6</v>
      </c>
    </row>
    <row r="6415" spans="1:11">
      <c r="B6415" t="s">
        <v>2079</v>
      </c>
      <c r="C6415" t="s">
        <v>3117</v>
      </c>
      <c r="D6415" t="s">
        <v>2029</v>
      </c>
      <c r="E6415">
        <v>5</v>
      </c>
      <c r="F6415" t="s">
        <v>2016</v>
      </c>
      <c r="G6415">
        <v>175</v>
      </c>
      <c r="H6415" t="s">
        <v>2017</v>
      </c>
      <c r="I6415" s="13">
        <v>43490</v>
      </c>
      <c r="J6415">
        <v>2</v>
      </c>
      <c r="K6415">
        <v>40.6</v>
      </c>
    </row>
    <row r="6416" spans="1:11">
      <c r="B6416" t="s">
        <v>2118</v>
      </c>
      <c r="C6416" t="s">
        <v>3451</v>
      </c>
      <c r="D6416" t="s">
        <v>2026</v>
      </c>
      <c r="E6416">
        <v>5</v>
      </c>
      <c r="F6416" t="s">
        <v>2016</v>
      </c>
      <c r="G6416">
        <v>165</v>
      </c>
      <c r="H6416" t="s">
        <v>2017</v>
      </c>
      <c r="I6416" s="13">
        <v>43489</v>
      </c>
      <c r="J6416">
        <v>2</v>
      </c>
      <c r="K6416">
        <v>40.6</v>
      </c>
    </row>
    <row r="6417" spans="2:11">
      <c r="B6417" t="s">
        <v>2049</v>
      </c>
      <c r="C6417" t="s">
        <v>3445</v>
      </c>
      <c r="D6417" t="s">
        <v>2029</v>
      </c>
      <c r="E6417">
        <v>5</v>
      </c>
      <c r="F6417" t="s">
        <v>2016</v>
      </c>
      <c r="G6417">
        <v>180</v>
      </c>
      <c r="H6417" t="s">
        <v>2017</v>
      </c>
      <c r="I6417" s="13">
        <v>43488</v>
      </c>
      <c r="J6417">
        <v>2</v>
      </c>
      <c r="K6417">
        <v>40.6</v>
      </c>
    </row>
    <row r="6418" spans="2:11">
      <c r="B6418" t="s">
        <v>2236</v>
      </c>
      <c r="C6418" t="s">
        <v>3446</v>
      </c>
      <c r="D6418" t="s">
        <v>2238</v>
      </c>
      <c r="E6418">
        <v>4</v>
      </c>
      <c r="F6418" t="s">
        <v>2016</v>
      </c>
      <c r="G6418">
        <v>178</v>
      </c>
      <c r="H6418" t="s">
        <v>2017</v>
      </c>
      <c r="I6418" s="13">
        <v>43482</v>
      </c>
      <c r="J6418">
        <v>2</v>
      </c>
      <c r="K6418">
        <v>40.6</v>
      </c>
    </row>
    <row r="6419" spans="2:11">
      <c r="B6419" t="s">
        <v>2134</v>
      </c>
      <c r="C6419" t="s">
        <v>4306</v>
      </c>
      <c r="D6419" t="s">
        <v>2035</v>
      </c>
      <c r="E6419">
        <v>5</v>
      </c>
      <c r="F6419" t="s">
        <v>2123</v>
      </c>
      <c r="G6419">
        <v>183</v>
      </c>
      <c r="H6419" t="s">
        <v>2017</v>
      </c>
      <c r="I6419" s="13">
        <v>43481</v>
      </c>
      <c r="J6419" t="s">
        <v>2030</v>
      </c>
      <c r="K6419" t="s">
        <v>2030</v>
      </c>
    </row>
    <row r="6420" spans="2:11">
      <c r="B6420" t="s">
        <v>2042</v>
      </c>
      <c r="C6420" t="s">
        <v>3443</v>
      </c>
      <c r="D6420" t="s">
        <v>2029</v>
      </c>
      <c r="E6420">
        <v>5</v>
      </c>
      <c r="F6420" t="s">
        <v>2016</v>
      </c>
      <c r="G6420">
        <v>174</v>
      </c>
      <c r="H6420" t="s">
        <v>2020</v>
      </c>
      <c r="I6420" s="13">
        <v>43481</v>
      </c>
      <c r="J6420">
        <v>2</v>
      </c>
      <c r="K6420">
        <v>40.6</v>
      </c>
    </row>
    <row r="6421" spans="2:11">
      <c r="B6421" t="s">
        <v>2072</v>
      </c>
      <c r="C6421" t="s">
        <v>3987</v>
      </c>
      <c r="D6421" t="s">
        <v>2189</v>
      </c>
      <c r="E6421">
        <v>5</v>
      </c>
      <c r="F6421" t="s">
        <v>2016</v>
      </c>
      <c r="G6421">
        <v>165</v>
      </c>
      <c r="H6421" t="s">
        <v>2020</v>
      </c>
      <c r="I6421" s="13">
        <v>43480</v>
      </c>
      <c r="J6421">
        <v>2</v>
      </c>
      <c r="K6421">
        <v>40.6</v>
      </c>
    </row>
    <row r="6422" spans="2:11">
      <c r="B6422" t="s">
        <v>2065</v>
      </c>
      <c r="C6422" t="s">
        <v>3970</v>
      </c>
      <c r="D6422" t="s">
        <v>2026</v>
      </c>
      <c r="E6422">
        <v>5</v>
      </c>
      <c r="F6422" t="s">
        <v>2016</v>
      </c>
      <c r="G6422">
        <v>178</v>
      </c>
      <c r="H6422" t="s">
        <v>2020</v>
      </c>
      <c r="I6422" s="13">
        <v>43476</v>
      </c>
      <c r="J6422">
        <v>2</v>
      </c>
      <c r="K6422">
        <v>40.6</v>
      </c>
    </row>
    <row r="6423" spans="2:11">
      <c r="B6423" t="s">
        <v>2069</v>
      </c>
      <c r="C6423" t="s">
        <v>4307</v>
      </c>
      <c r="D6423" t="s">
        <v>2035</v>
      </c>
      <c r="E6423">
        <v>5</v>
      </c>
      <c r="F6423" t="s">
        <v>2016</v>
      </c>
      <c r="G6423">
        <v>180</v>
      </c>
      <c r="H6423" t="s">
        <v>2017</v>
      </c>
      <c r="I6423" s="13">
        <v>43475</v>
      </c>
      <c r="J6423">
        <v>2</v>
      </c>
      <c r="K6423">
        <v>40.6</v>
      </c>
    </row>
    <row r="6424" spans="2:11">
      <c r="B6424" t="s">
        <v>2260</v>
      </c>
      <c r="C6424" t="s">
        <v>3447</v>
      </c>
      <c r="D6424" t="s">
        <v>2035</v>
      </c>
      <c r="E6424">
        <v>5</v>
      </c>
      <c r="F6424" t="s">
        <v>2123</v>
      </c>
      <c r="G6424">
        <v>179</v>
      </c>
      <c r="H6424" t="s">
        <v>2017</v>
      </c>
      <c r="I6424" s="13">
        <v>43474</v>
      </c>
      <c r="J6424" t="s">
        <v>2030</v>
      </c>
      <c r="K6424" t="s">
        <v>2030</v>
      </c>
    </row>
    <row r="6425" spans="2:11">
      <c r="B6425" t="s">
        <v>2174</v>
      </c>
      <c r="C6425" t="s">
        <v>2800</v>
      </c>
      <c r="D6425" t="s">
        <v>2029</v>
      </c>
      <c r="E6425">
        <v>5</v>
      </c>
      <c r="F6425" t="s">
        <v>2016</v>
      </c>
      <c r="G6425">
        <v>175</v>
      </c>
      <c r="H6425" t="s">
        <v>2017</v>
      </c>
      <c r="I6425" s="13">
        <v>43472</v>
      </c>
      <c r="J6425">
        <v>2</v>
      </c>
      <c r="K6425">
        <v>40.6</v>
      </c>
    </row>
    <row r="6426" spans="2:11">
      <c r="B6426" t="s">
        <v>2067</v>
      </c>
      <c r="C6426" t="s">
        <v>3980</v>
      </c>
      <c r="D6426" t="s">
        <v>2029</v>
      </c>
      <c r="E6426">
        <v>5</v>
      </c>
      <c r="F6426" t="s">
        <v>2016</v>
      </c>
      <c r="G6426">
        <v>182</v>
      </c>
      <c r="H6426" t="s">
        <v>2020</v>
      </c>
      <c r="I6426" s="13">
        <v>43469</v>
      </c>
      <c r="J6426">
        <v>2</v>
      </c>
      <c r="K6426">
        <v>40.6</v>
      </c>
    </row>
    <row r="6427" spans="2:11">
      <c r="B6427" t="s">
        <v>2098</v>
      </c>
      <c r="C6427" t="s">
        <v>2099</v>
      </c>
      <c r="D6427" t="s">
        <v>2029</v>
      </c>
      <c r="E6427">
        <v>5</v>
      </c>
      <c r="F6427" t="s">
        <v>2016</v>
      </c>
      <c r="G6427">
        <v>180</v>
      </c>
      <c r="H6427" t="s">
        <v>2020</v>
      </c>
      <c r="I6427" s="13">
        <v>43469</v>
      </c>
      <c r="J6427">
        <v>2</v>
      </c>
      <c r="K6427">
        <v>40.6</v>
      </c>
    </row>
    <row r="6428" spans="2:11">
      <c r="B6428" t="s">
        <v>2120</v>
      </c>
      <c r="C6428" t="s">
        <v>4308</v>
      </c>
      <c r="D6428" t="s">
        <v>2026</v>
      </c>
      <c r="E6428">
        <v>5</v>
      </c>
      <c r="F6428" t="s">
        <v>2016</v>
      </c>
      <c r="G6428">
        <v>181</v>
      </c>
      <c r="H6428" t="s">
        <v>2020</v>
      </c>
      <c r="I6428" s="13">
        <v>43467</v>
      </c>
      <c r="J6428" t="s">
        <v>2030</v>
      </c>
      <c r="K6428" t="s">
        <v>2030</v>
      </c>
    </row>
    <row r="6429" spans="2:11">
      <c r="B6429" t="s">
        <v>2792</v>
      </c>
      <c r="C6429" t="s">
        <v>2793</v>
      </c>
      <c r="D6429" t="s">
        <v>2026</v>
      </c>
      <c r="E6429">
        <v>5</v>
      </c>
      <c r="F6429" t="s">
        <v>2016</v>
      </c>
      <c r="G6429">
        <v>170</v>
      </c>
      <c r="H6429" t="s">
        <v>2020</v>
      </c>
      <c r="I6429" s="13">
        <v>43445</v>
      </c>
      <c r="J6429">
        <v>2</v>
      </c>
      <c r="K6429">
        <v>40.6</v>
      </c>
    </row>
    <row r="6430" spans="2:11">
      <c r="B6430" t="s">
        <v>2198</v>
      </c>
      <c r="C6430" t="s">
        <v>2841</v>
      </c>
      <c r="D6430" t="s">
        <v>2035</v>
      </c>
      <c r="E6430">
        <v>5</v>
      </c>
      <c r="F6430" t="s">
        <v>2016</v>
      </c>
      <c r="G6430">
        <v>165</v>
      </c>
      <c r="H6430" t="s">
        <v>2017</v>
      </c>
      <c r="I6430" s="13">
        <v>43437</v>
      </c>
      <c r="J6430">
        <v>2</v>
      </c>
      <c r="K6430">
        <v>40.6</v>
      </c>
    </row>
    <row r="6431" spans="2:11">
      <c r="B6431" t="s">
        <v>2089</v>
      </c>
      <c r="C6431" t="s">
        <v>4243</v>
      </c>
      <c r="D6431" t="s">
        <v>2026</v>
      </c>
      <c r="E6431">
        <v>5</v>
      </c>
      <c r="F6431" t="s">
        <v>2016</v>
      </c>
      <c r="G6431">
        <v>170</v>
      </c>
      <c r="H6431" t="s">
        <v>2017</v>
      </c>
      <c r="I6431" s="13">
        <v>43434</v>
      </c>
      <c r="J6431">
        <v>2</v>
      </c>
      <c r="K6431">
        <v>40.6</v>
      </c>
    </row>
    <row r="6432" spans="2:11">
      <c r="B6432" t="s">
        <v>2024</v>
      </c>
      <c r="C6432" t="s">
        <v>3440</v>
      </c>
      <c r="D6432" t="s">
        <v>2026</v>
      </c>
      <c r="E6432">
        <v>5</v>
      </c>
      <c r="F6432" t="s">
        <v>2016</v>
      </c>
      <c r="G6432">
        <v>180</v>
      </c>
      <c r="H6432" t="s">
        <v>2017</v>
      </c>
      <c r="I6432" s="13">
        <v>43433</v>
      </c>
      <c r="J6432">
        <v>2</v>
      </c>
      <c r="K6432">
        <v>40.6</v>
      </c>
    </row>
    <row r="6433" spans="2:11">
      <c r="B6433" t="s">
        <v>2358</v>
      </c>
      <c r="C6433" t="s">
        <v>4398</v>
      </c>
      <c r="D6433" t="s">
        <v>2044</v>
      </c>
      <c r="E6433">
        <v>3</v>
      </c>
      <c r="F6433" t="s">
        <v>2016</v>
      </c>
      <c r="G6433">
        <v>139</v>
      </c>
      <c r="H6433" t="s">
        <v>2020</v>
      </c>
      <c r="I6433" s="13">
        <v>43432</v>
      </c>
      <c r="J6433">
        <v>5</v>
      </c>
      <c r="K6433">
        <v>0</v>
      </c>
    </row>
    <row r="6434" spans="2:11">
      <c r="B6434" t="s">
        <v>2027</v>
      </c>
      <c r="C6434" t="s">
        <v>2891</v>
      </c>
      <c r="D6434" t="s">
        <v>2029</v>
      </c>
      <c r="E6434">
        <v>5</v>
      </c>
      <c r="F6434" t="s">
        <v>2016</v>
      </c>
      <c r="G6434">
        <v>175</v>
      </c>
      <c r="H6434" t="s">
        <v>2017</v>
      </c>
      <c r="I6434" s="13">
        <v>43432</v>
      </c>
      <c r="J6434">
        <v>4</v>
      </c>
      <c r="K6434">
        <v>21.77</v>
      </c>
    </row>
    <row r="6435" spans="2:11">
      <c r="B6435" t="s">
        <v>2033</v>
      </c>
      <c r="C6435" t="s">
        <v>3971</v>
      </c>
      <c r="D6435" t="s">
        <v>2035</v>
      </c>
      <c r="E6435">
        <v>5</v>
      </c>
      <c r="F6435" t="s">
        <v>2016</v>
      </c>
      <c r="G6435">
        <v>160</v>
      </c>
      <c r="H6435" t="s">
        <v>2020</v>
      </c>
      <c r="I6435" s="13">
        <v>43432</v>
      </c>
      <c r="J6435">
        <v>2</v>
      </c>
      <c r="K6435">
        <v>40.6</v>
      </c>
    </row>
    <row r="6436" spans="2:11">
      <c r="B6436" t="s">
        <v>2039</v>
      </c>
      <c r="C6436" t="s">
        <v>4396</v>
      </c>
      <c r="D6436" t="s">
        <v>2076</v>
      </c>
      <c r="E6436">
        <v>3</v>
      </c>
      <c r="F6436" t="s">
        <v>2016</v>
      </c>
      <c r="G6436" t="s">
        <v>2030</v>
      </c>
      <c r="H6436" t="s">
        <v>2017</v>
      </c>
      <c r="I6436" s="13">
        <v>43432</v>
      </c>
      <c r="J6436">
        <v>5</v>
      </c>
      <c r="K6436">
        <v>0</v>
      </c>
    </row>
    <row r="6437" spans="2:11">
      <c r="B6437" t="s">
        <v>2186</v>
      </c>
      <c r="C6437" t="s">
        <v>3470</v>
      </c>
      <c r="D6437" t="s">
        <v>2029</v>
      </c>
      <c r="E6437">
        <v>5</v>
      </c>
      <c r="F6437" t="s">
        <v>2016</v>
      </c>
      <c r="G6437">
        <v>170</v>
      </c>
      <c r="H6437" t="s">
        <v>2020</v>
      </c>
      <c r="I6437" s="13">
        <v>43432</v>
      </c>
      <c r="J6437">
        <v>2</v>
      </c>
      <c r="K6437">
        <v>40.6</v>
      </c>
    </row>
    <row r="6438" spans="2:11">
      <c r="B6438" t="s">
        <v>2051</v>
      </c>
      <c r="C6438" t="s">
        <v>4309</v>
      </c>
      <c r="D6438" t="s">
        <v>2026</v>
      </c>
      <c r="E6438">
        <v>5</v>
      </c>
      <c r="F6438" t="s">
        <v>2016</v>
      </c>
      <c r="G6438">
        <v>180</v>
      </c>
      <c r="H6438" t="s">
        <v>2017</v>
      </c>
      <c r="I6438" s="13">
        <v>43431</v>
      </c>
      <c r="J6438" t="s">
        <v>2030</v>
      </c>
      <c r="K6438" t="s">
        <v>2030</v>
      </c>
    </row>
    <row r="6439" spans="2:11">
      <c r="B6439" t="s">
        <v>2021</v>
      </c>
      <c r="C6439" t="s">
        <v>2897</v>
      </c>
      <c r="D6439" t="s">
        <v>2166</v>
      </c>
      <c r="E6439">
        <v>5</v>
      </c>
      <c r="F6439" t="s">
        <v>2016</v>
      </c>
      <c r="G6439">
        <v>168</v>
      </c>
      <c r="H6439" t="s">
        <v>2020</v>
      </c>
      <c r="I6439" s="13">
        <v>43332</v>
      </c>
      <c r="J6439">
        <v>2</v>
      </c>
      <c r="K6439">
        <v>40.6</v>
      </c>
    </row>
    <row r="6440" spans="2:11">
      <c r="B6440" t="s">
        <v>2461</v>
      </c>
      <c r="C6440" t="s">
        <v>3452</v>
      </c>
      <c r="D6440" t="s">
        <v>2179</v>
      </c>
      <c r="E6440" t="s">
        <v>2030</v>
      </c>
      <c r="F6440" t="s">
        <v>2016</v>
      </c>
      <c r="G6440" t="s">
        <v>2030</v>
      </c>
      <c r="H6440" t="s">
        <v>2017</v>
      </c>
      <c r="I6440" s="13">
        <v>43264</v>
      </c>
      <c r="J6440" t="s">
        <v>2030</v>
      </c>
      <c r="K6440" t="s">
        <v>2030</v>
      </c>
    </row>
    <row r="6441" spans="2:11">
      <c r="B6441" t="s">
        <v>2151</v>
      </c>
      <c r="C6441" t="s">
        <v>2095</v>
      </c>
      <c r="D6441" t="s">
        <v>2179</v>
      </c>
      <c r="E6441" t="s">
        <v>2030</v>
      </c>
      <c r="F6441" t="s">
        <v>2016</v>
      </c>
      <c r="G6441" t="s">
        <v>2030</v>
      </c>
      <c r="H6441" t="s">
        <v>2017</v>
      </c>
      <c r="I6441" s="13">
        <v>43220</v>
      </c>
      <c r="J6441" t="s">
        <v>2030</v>
      </c>
      <c r="K6441" t="s">
        <v>2030</v>
      </c>
    </row>
    <row r="6442" spans="2:11">
      <c r="B6442" t="s">
        <v>2083</v>
      </c>
      <c r="C6442" t="s">
        <v>2084</v>
      </c>
      <c r="D6442" t="s">
        <v>2076</v>
      </c>
      <c r="E6442">
        <v>3</v>
      </c>
      <c r="F6442" t="s">
        <v>2016</v>
      </c>
      <c r="G6442" t="s">
        <v>2030</v>
      </c>
      <c r="H6442" t="s">
        <v>2017</v>
      </c>
      <c r="I6442" s="13">
        <v>43181</v>
      </c>
      <c r="J6442">
        <v>6</v>
      </c>
      <c r="K6442">
        <v>-5.58</v>
      </c>
    </row>
    <row r="6443" spans="2:11">
      <c r="B6443" t="s">
        <v>3274</v>
      </c>
      <c r="C6443" t="s">
        <v>3275</v>
      </c>
      <c r="D6443" t="s">
        <v>2026</v>
      </c>
      <c r="E6443">
        <v>5</v>
      </c>
      <c r="F6443" t="s">
        <v>2123</v>
      </c>
      <c r="G6443">
        <v>91.31</v>
      </c>
      <c r="H6443" t="s">
        <v>3135</v>
      </c>
      <c r="I6443" s="13">
        <v>42481</v>
      </c>
      <c r="J6443">
        <v>2</v>
      </c>
      <c r="K6443">
        <v>40.6</v>
      </c>
    </row>
    <row r="6501" spans="1:11">
      <c r="A6501" t="s">
        <v>1078</v>
      </c>
      <c r="B6501" t="str">
        <f ca="1">_xll.BDS(OFFSET(INDIRECT(ADDRESS(ROW(), COLUMN())),0,-1),"BEST_ANALYST_RECS_BULK","cols=10;rows=13")</f>
        <v>William Blair &amp; Co</v>
      </c>
      <c r="C6501" t="s">
        <v>2973</v>
      </c>
      <c r="D6501" t="s">
        <v>2015</v>
      </c>
      <c r="E6501">
        <v>3</v>
      </c>
      <c r="F6501" t="s">
        <v>2123</v>
      </c>
      <c r="G6501" t="s">
        <v>2030</v>
      </c>
      <c r="H6501" t="s">
        <v>2017</v>
      </c>
      <c r="I6501" s="13">
        <v>43507</v>
      </c>
      <c r="J6501" t="s">
        <v>2030</v>
      </c>
      <c r="K6501" t="s">
        <v>2030</v>
      </c>
    </row>
    <row r="6502" spans="1:11">
      <c r="B6502" t="s">
        <v>3289</v>
      </c>
      <c r="C6502" t="s">
        <v>2095</v>
      </c>
      <c r="D6502" t="s">
        <v>2076</v>
      </c>
      <c r="E6502">
        <v>3</v>
      </c>
      <c r="F6502" t="s">
        <v>2016</v>
      </c>
      <c r="G6502">
        <v>33</v>
      </c>
      <c r="H6502" t="s">
        <v>2017</v>
      </c>
      <c r="I6502" s="13">
        <v>43507</v>
      </c>
      <c r="J6502" t="s">
        <v>2030</v>
      </c>
      <c r="K6502" t="s">
        <v>2030</v>
      </c>
    </row>
    <row r="6503" spans="1:11">
      <c r="B6503" t="s">
        <v>2049</v>
      </c>
      <c r="C6503" t="s">
        <v>2336</v>
      </c>
      <c r="D6503" t="s">
        <v>2029</v>
      </c>
      <c r="E6503">
        <v>5</v>
      </c>
      <c r="F6503" t="s">
        <v>2016</v>
      </c>
      <c r="G6503">
        <v>38</v>
      </c>
      <c r="H6503" t="s">
        <v>2017</v>
      </c>
      <c r="I6503" s="13">
        <v>43507</v>
      </c>
      <c r="J6503" t="s">
        <v>2030</v>
      </c>
      <c r="K6503" t="s">
        <v>2030</v>
      </c>
    </row>
    <row r="6504" spans="1:11">
      <c r="B6504" t="s">
        <v>2083</v>
      </c>
      <c r="C6504" t="s">
        <v>2304</v>
      </c>
      <c r="D6504" t="s">
        <v>2076</v>
      </c>
      <c r="E6504">
        <v>3</v>
      </c>
      <c r="F6504" t="s">
        <v>2085</v>
      </c>
      <c r="G6504" t="s">
        <v>2030</v>
      </c>
      <c r="H6504" t="s">
        <v>2017</v>
      </c>
      <c r="I6504" s="13">
        <v>43505</v>
      </c>
      <c r="J6504" t="s">
        <v>2030</v>
      </c>
      <c r="K6504" t="s">
        <v>2030</v>
      </c>
    </row>
    <row r="6505" spans="1:11">
      <c r="B6505" t="s">
        <v>2174</v>
      </c>
      <c r="C6505" t="s">
        <v>2979</v>
      </c>
      <c r="D6505" t="s">
        <v>2015</v>
      </c>
      <c r="E6505">
        <v>3</v>
      </c>
      <c r="F6505" t="s">
        <v>2016</v>
      </c>
      <c r="G6505">
        <v>32</v>
      </c>
      <c r="H6505" t="s">
        <v>2017</v>
      </c>
      <c r="I6505" s="13">
        <v>43504</v>
      </c>
      <c r="J6505" t="s">
        <v>2030</v>
      </c>
      <c r="K6505" t="s">
        <v>2030</v>
      </c>
    </row>
    <row r="6506" spans="1:11">
      <c r="B6506" t="s">
        <v>2451</v>
      </c>
      <c r="C6506" t="s">
        <v>2974</v>
      </c>
      <c r="D6506" t="s">
        <v>2026</v>
      </c>
      <c r="E6506">
        <v>5</v>
      </c>
      <c r="F6506" t="s">
        <v>2016</v>
      </c>
      <c r="G6506" t="s">
        <v>2030</v>
      </c>
      <c r="H6506" t="s">
        <v>2017</v>
      </c>
      <c r="I6506" s="13">
        <v>43503</v>
      </c>
      <c r="J6506" t="s">
        <v>2030</v>
      </c>
      <c r="K6506" t="s">
        <v>2030</v>
      </c>
    </row>
    <row r="6507" spans="1:11">
      <c r="B6507" t="s">
        <v>2027</v>
      </c>
      <c r="C6507" t="s">
        <v>2976</v>
      </c>
      <c r="D6507" t="s">
        <v>2044</v>
      </c>
      <c r="E6507">
        <v>3</v>
      </c>
      <c r="F6507" t="s">
        <v>2016</v>
      </c>
      <c r="G6507">
        <v>33</v>
      </c>
      <c r="H6507" t="s">
        <v>2017</v>
      </c>
      <c r="I6507" s="13">
        <v>43502</v>
      </c>
      <c r="J6507" t="s">
        <v>2030</v>
      </c>
      <c r="K6507" t="s">
        <v>2030</v>
      </c>
    </row>
    <row r="6508" spans="1:11">
      <c r="B6508" t="s">
        <v>2077</v>
      </c>
      <c r="C6508" t="s">
        <v>2928</v>
      </c>
      <c r="D6508" t="s">
        <v>2029</v>
      </c>
      <c r="E6508">
        <v>5</v>
      </c>
      <c r="F6508" t="s">
        <v>2016</v>
      </c>
      <c r="G6508" t="s">
        <v>2030</v>
      </c>
      <c r="H6508" t="s">
        <v>2017</v>
      </c>
      <c r="I6508" s="13">
        <v>43502</v>
      </c>
      <c r="J6508" t="s">
        <v>2030</v>
      </c>
      <c r="K6508" t="s">
        <v>2030</v>
      </c>
    </row>
    <row r="6509" spans="1:11">
      <c r="B6509" t="s">
        <v>2129</v>
      </c>
      <c r="C6509" t="s">
        <v>2978</v>
      </c>
      <c r="D6509" t="s">
        <v>2076</v>
      </c>
      <c r="E6509">
        <v>3</v>
      </c>
      <c r="F6509" t="s">
        <v>2016</v>
      </c>
      <c r="G6509">
        <v>33</v>
      </c>
      <c r="H6509" t="s">
        <v>2017</v>
      </c>
      <c r="I6509" s="13">
        <v>43502</v>
      </c>
      <c r="J6509" t="s">
        <v>2030</v>
      </c>
      <c r="K6509" t="s">
        <v>2030</v>
      </c>
    </row>
    <row r="6510" spans="1:11">
      <c r="B6510" t="s">
        <v>2024</v>
      </c>
      <c r="C6510" t="s">
        <v>3004</v>
      </c>
      <c r="D6510" t="s">
        <v>2026</v>
      </c>
      <c r="E6510">
        <v>5</v>
      </c>
      <c r="F6510" t="s">
        <v>2123</v>
      </c>
      <c r="G6510">
        <v>37</v>
      </c>
      <c r="H6510" t="s">
        <v>2017</v>
      </c>
      <c r="I6510" s="13">
        <v>43480</v>
      </c>
      <c r="J6510" t="s">
        <v>2030</v>
      </c>
      <c r="K6510" t="s">
        <v>2030</v>
      </c>
    </row>
    <row r="6511" spans="1:11">
      <c r="B6511" t="s">
        <v>106</v>
      </c>
      <c r="C6511" t="s">
        <v>2926</v>
      </c>
      <c r="D6511" t="s">
        <v>2114</v>
      </c>
      <c r="E6511">
        <v>3</v>
      </c>
      <c r="F6511" t="s">
        <v>2016</v>
      </c>
      <c r="G6511">
        <v>35</v>
      </c>
      <c r="H6511" t="s">
        <v>2020</v>
      </c>
      <c r="I6511" s="13">
        <v>43475</v>
      </c>
      <c r="J6511" t="s">
        <v>2030</v>
      </c>
      <c r="K6511" t="s">
        <v>2030</v>
      </c>
    </row>
    <row r="6512" spans="1:11">
      <c r="B6512" t="s">
        <v>2033</v>
      </c>
      <c r="C6512" t="s">
        <v>2927</v>
      </c>
      <c r="D6512" t="s">
        <v>2035</v>
      </c>
      <c r="E6512">
        <v>5</v>
      </c>
      <c r="F6512" t="s">
        <v>2016</v>
      </c>
      <c r="G6512">
        <v>38</v>
      </c>
      <c r="H6512" t="s">
        <v>2020</v>
      </c>
      <c r="I6512" s="13">
        <v>43453</v>
      </c>
      <c r="J6512" t="s">
        <v>2030</v>
      </c>
      <c r="K6512" t="s">
        <v>2030</v>
      </c>
    </row>
    <row r="6513" spans="2:11">
      <c r="B6513" t="s">
        <v>2786</v>
      </c>
      <c r="C6513" t="s">
        <v>2095</v>
      </c>
      <c r="D6513" t="s">
        <v>3374</v>
      </c>
      <c r="E6513">
        <v>3</v>
      </c>
      <c r="F6513" t="s">
        <v>2123</v>
      </c>
      <c r="G6513">
        <v>37</v>
      </c>
      <c r="H6513" t="s">
        <v>2020</v>
      </c>
      <c r="I6513" s="13">
        <v>43364</v>
      </c>
      <c r="J6513" t="s">
        <v>2030</v>
      </c>
      <c r="K6513" t="s">
        <v>2030</v>
      </c>
    </row>
    <row r="6601" spans="1:11">
      <c r="A6601" t="s">
        <v>1079</v>
      </c>
      <c r="B6601" t="str">
        <f ca="1">_xll.BDS(OFFSET(INDIRECT(ADDRESS(ROW(), COLUMN())),0,-1),"BEST_ANALYST_RECS_BULK","cols=10;rows=19")</f>
        <v>Stifel</v>
      </c>
      <c r="C6601" t="s">
        <v>3555</v>
      </c>
      <c r="D6601" t="s">
        <v>2026</v>
      </c>
      <c r="E6601">
        <v>5</v>
      </c>
      <c r="F6601" t="s">
        <v>2016</v>
      </c>
      <c r="G6601">
        <v>35</v>
      </c>
      <c r="H6601" t="s">
        <v>2020</v>
      </c>
      <c r="I6601" s="13">
        <v>43511</v>
      </c>
      <c r="J6601">
        <v>1</v>
      </c>
      <c r="K6601">
        <v>44.38</v>
      </c>
    </row>
    <row r="6602" spans="1:11">
      <c r="B6602" t="s">
        <v>2094</v>
      </c>
      <c r="C6602" t="s">
        <v>2095</v>
      </c>
      <c r="D6602" t="s">
        <v>2076</v>
      </c>
      <c r="E6602">
        <v>3</v>
      </c>
      <c r="F6602" t="s">
        <v>2088</v>
      </c>
      <c r="G6602" t="s">
        <v>2030</v>
      </c>
      <c r="H6602" t="s">
        <v>2017</v>
      </c>
      <c r="I6602" s="13">
        <v>43511</v>
      </c>
      <c r="J6602" t="s">
        <v>2030</v>
      </c>
      <c r="K6602" t="s">
        <v>2030</v>
      </c>
    </row>
    <row r="6603" spans="1:11">
      <c r="B6603" t="s">
        <v>2047</v>
      </c>
      <c r="C6603" t="s">
        <v>2923</v>
      </c>
      <c r="D6603" t="s">
        <v>2026</v>
      </c>
      <c r="E6603">
        <v>5</v>
      </c>
      <c r="F6603" t="s">
        <v>2016</v>
      </c>
      <c r="G6603">
        <v>39</v>
      </c>
      <c r="H6603" t="s">
        <v>2020</v>
      </c>
      <c r="I6603" s="13">
        <v>43509</v>
      </c>
      <c r="J6603">
        <v>3</v>
      </c>
      <c r="K6603">
        <v>37.17</v>
      </c>
    </row>
    <row r="6604" spans="1:11">
      <c r="B6604" t="s">
        <v>2067</v>
      </c>
      <c r="C6604" t="s">
        <v>4233</v>
      </c>
      <c r="D6604" t="s">
        <v>2252</v>
      </c>
      <c r="E6604">
        <v>3</v>
      </c>
      <c r="F6604" t="s">
        <v>2016</v>
      </c>
      <c r="G6604">
        <v>31</v>
      </c>
      <c r="H6604" t="s">
        <v>2020</v>
      </c>
      <c r="I6604" s="13">
        <v>43508</v>
      </c>
      <c r="J6604">
        <v>9</v>
      </c>
      <c r="K6604">
        <v>0</v>
      </c>
    </row>
    <row r="6605" spans="1:11">
      <c r="B6605" t="s">
        <v>2198</v>
      </c>
      <c r="C6605" t="s">
        <v>3560</v>
      </c>
      <c r="D6605" t="s">
        <v>2035</v>
      </c>
      <c r="E6605">
        <v>5</v>
      </c>
      <c r="F6605" t="s">
        <v>2016</v>
      </c>
      <c r="G6605">
        <v>27</v>
      </c>
      <c r="H6605" t="s">
        <v>2020</v>
      </c>
      <c r="I6605" s="13">
        <v>43499</v>
      </c>
      <c r="J6605">
        <v>8</v>
      </c>
      <c r="K6605">
        <v>2.21</v>
      </c>
    </row>
    <row r="6606" spans="1:11">
      <c r="B6606" t="s">
        <v>2174</v>
      </c>
      <c r="C6606" t="s">
        <v>2925</v>
      </c>
      <c r="D6606" t="s">
        <v>2015</v>
      </c>
      <c r="E6606">
        <v>3</v>
      </c>
      <c r="F6606" t="s">
        <v>2016</v>
      </c>
      <c r="G6606">
        <v>26</v>
      </c>
      <c r="H6606" t="s">
        <v>2017</v>
      </c>
      <c r="I6606" s="13">
        <v>43494</v>
      </c>
      <c r="J6606">
        <v>9</v>
      </c>
      <c r="K6606">
        <v>0</v>
      </c>
    </row>
    <row r="6607" spans="1:11">
      <c r="B6607" t="s">
        <v>2139</v>
      </c>
      <c r="C6607" t="s">
        <v>2921</v>
      </c>
      <c r="D6607" t="s">
        <v>2035</v>
      </c>
      <c r="E6607">
        <v>5</v>
      </c>
      <c r="F6607" t="s">
        <v>2016</v>
      </c>
      <c r="G6607">
        <v>32</v>
      </c>
      <c r="H6607" t="s">
        <v>2017</v>
      </c>
      <c r="I6607" s="13">
        <v>43490</v>
      </c>
      <c r="J6607">
        <v>1</v>
      </c>
      <c r="K6607">
        <v>44.38</v>
      </c>
    </row>
    <row r="6608" spans="1:11">
      <c r="B6608" t="s">
        <v>106</v>
      </c>
      <c r="C6608" t="s">
        <v>2926</v>
      </c>
      <c r="D6608" t="s">
        <v>2440</v>
      </c>
      <c r="E6608">
        <v>5</v>
      </c>
      <c r="F6608" t="s">
        <v>2016</v>
      </c>
      <c r="G6608">
        <v>32</v>
      </c>
      <c r="H6608" t="s">
        <v>2020</v>
      </c>
      <c r="I6608" s="13">
        <v>43472</v>
      </c>
      <c r="J6608">
        <v>7</v>
      </c>
      <c r="K6608">
        <v>6.21</v>
      </c>
    </row>
    <row r="6609" spans="2:11">
      <c r="B6609" t="s">
        <v>2037</v>
      </c>
      <c r="C6609" t="s">
        <v>2501</v>
      </c>
      <c r="D6609" t="s">
        <v>2026</v>
      </c>
      <c r="E6609">
        <v>5</v>
      </c>
      <c r="F6609" t="s">
        <v>2016</v>
      </c>
      <c r="G6609">
        <v>31</v>
      </c>
      <c r="H6609" t="s">
        <v>2020</v>
      </c>
      <c r="I6609" s="13">
        <v>43466</v>
      </c>
      <c r="J6609">
        <v>1</v>
      </c>
      <c r="K6609">
        <v>44.38</v>
      </c>
    </row>
    <row r="6610" spans="2:11">
      <c r="B6610" t="s">
        <v>2079</v>
      </c>
      <c r="C6610" t="s">
        <v>2922</v>
      </c>
      <c r="D6610" t="s">
        <v>2041</v>
      </c>
      <c r="E6610">
        <v>1</v>
      </c>
      <c r="F6610" t="s">
        <v>2016</v>
      </c>
      <c r="G6610">
        <v>9</v>
      </c>
      <c r="H6610" t="s">
        <v>2017</v>
      </c>
      <c r="I6610" s="13">
        <v>43448</v>
      </c>
      <c r="J6610">
        <v>11</v>
      </c>
      <c r="K6610">
        <v>-44.38</v>
      </c>
    </row>
    <row r="6611" spans="2:11">
      <c r="B6611" t="s">
        <v>2142</v>
      </c>
      <c r="C6611" t="s">
        <v>4234</v>
      </c>
      <c r="D6611" t="s">
        <v>2026</v>
      </c>
      <c r="E6611">
        <v>5</v>
      </c>
      <c r="F6611" t="s">
        <v>2085</v>
      </c>
      <c r="G6611">
        <v>58</v>
      </c>
      <c r="H6611" t="s">
        <v>2020</v>
      </c>
      <c r="I6611" s="13">
        <v>43448</v>
      </c>
      <c r="J6611">
        <v>5</v>
      </c>
      <c r="K6611">
        <v>11.28</v>
      </c>
    </row>
    <row r="6612" spans="2:11">
      <c r="B6612" t="s">
        <v>2390</v>
      </c>
      <c r="C6612" t="s">
        <v>4235</v>
      </c>
      <c r="D6612" t="s">
        <v>2076</v>
      </c>
      <c r="E6612">
        <v>3</v>
      </c>
      <c r="F6612" t="s">
        <v>2016</v>
      </c>
      <c r="G6612">
        <v>28</v>
      </c>
      <c r="H6612" t="s">
        <v>2020</v>
      </c>
      <c r="I6612" s="13">
        <v>43446</v>
      </c>
      <c r="J6612">
        <v>2</v>
      </c>
      <c r="K6612">
        <v>38.04</v>
      </c>
    </row>
    <row r="6613" spans="2:11">
      <c r="B6613" t="s">
        <v>2411</v>
      </c>
      <c r="C6613" t="s">
        <v>2929</v>
      </c>
      <c r="D6613" t="s">
        <v>2044</v>
      </c>
      <c r="E6613">
        <v>3</v>
      </c>
      <c r="F6613" t="s">
        <v>2016</v>
      </c>
      <c r="G6613" t="s">
        <v>2030</v>
      </c>
      <c r="H6613" t="s">
        <v>2017</v>
      </c>
      <c r="I6613" s="13">
        <v>43446</v>
      </c>
      <c r="J6613">
        <v>9</v>
      </c>
      <c r="K6613">
        <v>0</v>
      </c>
    </row>
    <row r="6614" spans="2:11">
      <c r="B6614" t="s">
        <v>2063</v>
      </c>
      <c r="C6614" t="s">
        <v>2612</v>
      </c>
      <c r="D6614" t="s">
        <v>2035</v>
      </c>
      <c r="E6614">
        <v>5</v>
      </c>
      <c r="F6614" t="s">
        <v>2016</v>
      </c>
      <c r="G6614">
        <v>31</v>
      </c>
      <c r="H6614" t="s">
        <v>2017</v>
      </c>
      <c r="I6614" s="13">
        <v>43446</v>
      </c>
      <c r="J6614" t="s">
        <v>2030</v>
      </c>
      <c r="K6614" t="s">
        <v>2030</v>
      </c>
    </row>
    <row r="6615" spans="2:11">
      <c r="B6615" t="s">
        <v>2033</v>
      </c>
      <c r="C6615" t="s">
        <v>2927</v>
      </c>
      <c r="D6615" t="s">
        <v>2184</v>
      </c>
      <c r="E6615">
        <v>1</v>
      </c>
      <c r="F6615" t="s">
        <v>2016</v>
      </c>
      <c r="G6615">
        <v>21</v>
      </c>
      <c r="H6615" t="s">
        <v>2020</v>
      </c>
      <c r="I6615" s="13">
        <v>43438</v>
      </c>
      <c r="J6615">
        <v>11</v>
      </c>
      <c r="K6615">
        <v>-44.38</v>
      </c>
    </row>
    <row r="6616" spans="2:11">
      <c r="B6616" t="s">
        <v>2077</v>
      </c>
      <c r="C6616" t="s">
        <v>2928</v>
      </c>
      <c r="D6616" t="s">
        <v>2227</v>
      </c>
      <c r="E6616">
        <v>3</v>
      </c>
      <c r="F6616" t="s">
        <v>2016</v>
      </c>
      <c r="G6616" t="s">
        <v>2030</v>
      </c>
      <c r="H6616" t="s">
        <v>2017</v>
      </c>
      <c r="I6616" s="13">
        <v>43423</v>
      </c>
      <c r="J6616">
        <v>9</v>
      </c>
      <c r="K6616">
        <v>0</v>
      </c>
    </row>
    <row r="6617" spans="2:11">
      <c r="B6617" t="s">
        <v>2021</v>
      </c>
      <c r="C6617" t="s">
        <v>4236</v>
      </c>
      <c r="D6617" t="s">
        <v>2348</v>
      </c>
      <c r="E6617">
        <v>1</v>
      </c>
      <c r="F6617" t="s">
        <v>2016</v>
      </c>
      <c r="G6617">
        <v>24</v>
      </c>
      <c r="H6617" t="s">
        <v>2020</v>
      </c>
      <c r="I6617" s="13">
        <v>43410</v>
      </c>
      <c r="J6617">
        <v>11</v>
      </c>
      <c r="K6617">
        <v>-36.31</v>
      </c>
    </row>
    <row r="6618" spans="2:11">
      <c r="B6618" t="s">
        <v>2051</v>
      </c>
      <c r="C6618" t="s">
        <v>2920</v>
      </c>
      <c r="D6618" t="s">
        <v>2076</v>
      </c>
      <c r="E6618">
        <v>3</v>
      </c>
      <c r="F6618" t="s">
        <v>2016</v>
      </c>
      <c r="G6618">
        <v>20</v>
      </c>
      <c r="H6618" t="s">
        <v>2017</v>
      </c>
      <c r="I6618" s="13">
        <v>43410</v>
      </c>
      <c r="J6618">
        <v>9</v>
      </c>
      <c r="K6618">
        <v>0</v>
      </c>
    </row>
    <row r="6619" spans="2:11">
      <c r="B6619" t="s">
        <v>2083</v>
      </c>
      <c r="C6619" t="s">
        <v>2304</v>
      </c>
      <c r="D6619" t="s">
        <v>2076</v>
      </c>
      <c r="E6619">
        <v>3</v>
      </c>
      <c r="F6619" t="s">
        <v>2088</v>
      </c>
      <c r="G6619" t="s">
        <v>2030</v>
      </c>
      <c r="H6619" t="s">
        <v>2017</v>
      </c>
      <c r="I6619" s="13">
        <v>43404</v>
      </c>
      <c r="J6619">
        <v>6</v>
      </c>
      <c r="K6619">
        <v>6.7</v>
      </c>
    </row>
    <row r="6701" spans="1:11">
      <c r="A6701" t="s">
        <v>1080</v>
      </c>
      <c r="B6701" t="str">
        <f ca="1">_xll.BDS(OFFSET(INDIRECT(ADDRESS(ROW(), COLUMN())),0,-1),"BEST_ANALYST_RECS_BULK","cols=10;rows=18")</f>
        <v>Jefferies</v>
      </c>
      <c r="C6701" t="s">
        <v>3501</v>
      </c>
      <c r="D6701" t="s">
        <v>2076</v>
      </c>
      <c r="E6701">
        <v>3</v>
      </c>
      <c r="F6701" t="s">
        <v>2016</v>
      </c>
      <c r="G6701">
        <v>24</v>
      </c>
      <c r="H6701" t="s">
        <v>2020</v>
      </c>
      <c r="I6701" s="13">
        <v>43510</v>
      </c>
      <c r="J6701">
        <v>10</v>
      </c>
      <c r="K6701">
        <v>-46.22</v>
      </c>
    </row>
    <row r="6702" spans="1:11">
      <c r="B6702" t="s">
        <v>2094</v>
      </c>
      <c r="C6702" t="s">
        <v>2095</v>
      </c>
      <c r="D6702" t="s">
        <v>2053</v>
      </c>
      <c r="E6702">
        <v>1</v>
      </c>
      <c r="F6702" t="s">
        <v>2016</v>
      </c>
      <c r="G6702" t="s">
        <v>2030</v>
      </c>
      <c r="H6702" t="s">
        <v>2017</v>
      </c>
      <c r="I6702" s="13">
        <v>43508</v>
      </c>
      <c r="J6702" t="s">
        <v>2030</v>
      </c>
      <c r="K6702" t="s">
        <v>2030</v>
      </c>
    </row>
    <row r="6703" spans="1:11">
      <c r="B6703" t="s">
        <v>3352</v>
      </c>
      <c r="C6703" t="s">
        <v>3353</v>
      </c>
      <c r="D6703" t="s">
        <v>2044</v>
      </c>
      <c r="E6703">
        <v>3</v>
      </c>
      <c r="F6703" t="s">
        <v>2016</v>
      </c>
      <c r="G6703">
        <v>19</v>
      </c>
      <c r="H6703" t="s">
        <v>2020</v>
      </c>
      <c r="I6703" s="13">
        <v>43508</v>
      </c>
      <c r="J6703">
        <v>4</v>
      </c>
      <c r="K6703">
        <v>0</v>
      </c>
    </row>
    <row r="6704" spans="1:11">
      <c r="B6704" t="s">
        <v>2174</v>
      </c>
      <c r="C6704" t="s">
        <v>3432</v>
      </c>
      <c r="D6704" t="s">
        <v>2015</v>
      </c>
      <c r="E6704">
        <v>3</v>
      </c>
      <c r="F6704" t="s">
        <v>2016</v>
      </c>
      <c r="G6704">
        <v>23</v>
      </c>
      <c r="H6704" t="s">
        <v>2017</v>
      </c>
      <c r="I6704" s="13">
        <v>43507</v>
      </c>
      <c r="J6704">
        <v>4</v>
      </c>
      <c r="K6704">
        <v>0</v>
      </c>
    </row>
    <row r="6705" spans="2:11">
      <c r="B6705" t="s">
        <v>2042</v>
      </c>
      <c r="C6705" t="s">
        <v>3433</v>
      </c>
      <c r="D6705" t="s">
        <v>2029</v>
      </c>
      <c r="E6705">
        <v>5</v>
      </c>
      <c r="F6705" t="s">
        <v>2016</v>
      </c>
      <c r="G6705">
        <v>25</v>
      </c>
      <c r="H6705" t="s">
        <v>2020</v>
      </c>
      <c r="I6705" s="13">
        <v>43507</v>
      </c>
      <c r="J6705">
        <v>8</v>
      </c>
      <c r="K6705">
        <v>-40.799999999999997</v>
      </c>
    </row>
    <row r="6706" spans="2:11">
      <c r="B6706" t="s">
        <v>2049</v>
      </c>
      <c r="C6706" t="s">
        <v>3502</v>
      </c>
      <c r="D6706" t="s">
        <v>2015</v>
      </c>
      <c r="E6706">
        <v>3</v>
      </c>
      <c r="F6706" t="s">
        <v>2016</v>
      </c>
      <c r="G6706">
        <v>21.5</v>
      </c>
      <c r="H6706" t="s">
        <v>2017</v>
      </c>
      <c r="I6706" s="13">
        <v>43507</v>
      </c>
      <c r="J6706" t="s">
        <v>2030</v>
      </c>
      <c r="K6706" t="s">
        <v>2030</v>
      </c>
    </row>
    <row r="6707" spans="2:11">
      <c r="B6707" t="s">
        <v>2207</v>
      </c>
      <c r="C6707" t="s">
        <v>3503</v>
      </c>
      <c r="D6707" t="s">
        <v>2026</v>
      </c>
      <c r="E6707">
        <v>5</v>
      </c>
      <c r="F6707" t="s">
        <v>2016</v>
      </c>
      <c r="G6707">
        <v>35</v>
      </c>
      <c r="H6707" t="s">
        <v>2020</v>
      </c>
      <c r="I6707" s="13">
        <v>43507</v>
      </c>
      <c r="J6707" t="s">
        <v>2030</v>
      </c>
      <c r="K6707" t="s">
        <v>2030</v>
      </c>
    </row>
    <row r="6708" spans="2:11">
      <c r="B6708" t="s">
        <v>2682</v>
      </c>
      <c r="C6708" t="s">
        <v>3435</v>
      </c>
      <c r="D6708" t="s">
        <v>2076</v>
      </c>
      <c r="E6708">
        <v>3</v>
      </c>
      <c r="F6708" t="s">
        <v>2016</v>
      </c>
      <c r="G6708">
        <v>23</v>
      </c>
      <c r="H6708" t="s">
        <v>2017</v>
      </c>
      <c r="I6708" s="13">
        <v>43504</v>
      </c>
      <c r="J6708" t="s">
        <v>2030</v>
      </c>
      <c r="K6708" t="s">
        <v>2030</v>
      </c>
    </row>
    <row r="6709" spans="2:11">
      <c r="B6709" t="s">
        <v>2021</v>
      </c>
      <c r="C6709" t="s">
        <v>2215</v>
      </c>
      <c r="D6709" t="s">
        <v>2216</v>
      </c>
      <c r="E6709">
        <v>3</v>
      </c>
      <c r="F6709" t="s">
        <v>2016</v>
      </c>
      <c r="G6709">
        <v>24</v>
      </c>
      <c r="H6709" t="s">
        <v>2020</v>
      </c>
      <c r="I6709" s="13">
        <v>43497</v>
      </c>
      <c r="J6709">
        <v>4</v>
      </c>
      <c r="K6709">
        <v>0</v>
      </c>
    </row>
    <row r="6710" spans="2:11">
      <c r="B6710" t="s">
        <v>2024</v>
      </c>
      <c r="C6710" t="s">
        <v>3004</v>
      </c>
      <c r="D6710" t="s">
        <v>2026</v>
      </c>
      <c r="E6710">
        <v>5</v>
      </c>
      <c r="F6710" t="s">
        <v>2016</v>
      </c>
      <c r="G6710">
        <v>30</v>
      </c>
      <c r="H6710" t="s">
        <v>2017</v>
      </c>
      <c r="I6710" s="13">
        <v>43497</v>
      </c>
      <c r="J6710">
        <v>8</v>
      </c>
      <c r="K6710">
        <v>-40.799999999999997</v>
      </c>
    </row>
    <row r="6711" spans="2:11">
      <c r="B6711" t="s">
        <v>2203</v>
      </c>
      <c r="C6711" t="s">
        <v>2204</v>
      </c>
      <c r="D6711" t="s">
        <v>2044</v>
      </c>
      <c r="E6711">
        <v>3</v>
      </c>
      <c r="F6711" t="s">
        <v>2016</v>
      </c>
      <c r="G6711" t="s">
        <v>2030</v>
      </c>
      <c r="H6711" t="s">
        <v>2017</v>
      </c>
      <c r="I6711" s="13">
        <v>43497</v>
      </c>
      <c r="J6711">
        <v>9</v>
      </c>
      <c r="K6711">
        <v>-44.59</v>
      </c>
    </row>
    <row r="6712" spans="2:11">
      <c r="B6712" t="s">
        <v>106</v>
      </c>
      <c r="C6712" t="s">
        <v>3340</v>
      </c>
      <c r="D6712" t="s">
        <v>2114</v>
      </c>
      <c r="E6712">
        <v>3</v>
      </c>
      <c r="F6712" t="s">
        <v>2016</v>
      </c>
      <c r="G6712">
        <v>21</v>
      </c>
      <c r="H6712" t="s">
        <v>2020</v>
      </c>
      <c r="I6712" s="13">
        <v>43496</v>
      </c>
      <c r="J6712">
        <v>3</v>
      </c>
      <c r="K6712">
        <v>7.94</v>
      </c>
    </row>
    <row r="6713" spans="2:11">
      <c r="B6713" t="s">
        <v>2033</v>
      </c>
      <c r="C6713" t="s">
        <v>3342</v>
      </c>
      <c r="D6713" t="s">
        <v>2035</v>
      </c>
      <c r="E6713">
        <v>5</v>
      </c>
      <c r="F6713" t="s">
        <v>2016</v>
      </c>
      <c r="G6713">
        <v>34</v>
      </c>
      <c r="H6713" t="s">
        <v>2020</v>
      </c>
      <c r="I6713" s="13">
        <v>43496</v>
      </c>
      <c r="J6713">
        <v>8</v>
      </c>
      <c r="K6713">
        <v>-40.799999999999997</v>
      </c>
    </row>
    <row r="6714" spans="2:11">
      <c r="B6714" t="s">
        <v>2051</v>
      </c>
      <c r="C6714" t="s">
        <v>2213</v>
      </c>
      <c r="D6714" t="s">
        <v>2076</v>
      </c>
      <c r="E6714">
        <v>3</v>
      </c>
      <c r="F6714" t="s">
        <v>2016</v>
      </c>
      <c r="G6714">
        <v>21</v>
      </c>
      <c r="H6714" t="s">
        <v>2017</v>
      </c>
      <c r="I6714" s="13">
        <v>43496</v>
      </c>
      <c r="J6714">
        <v>4</v>
      </c>
      <c r="K6714">
        <v>0</v>
      </c>
    </row>
    <row r="6715" spans="2:11">
      <c r="B6715" t="s">
        <v>2027</v>
      </c>
      <c r="C6715" t="s">
        <v>2212</v>
      </c>
      <c r="D6715" t="s">
        <v>2044</v>
      </c>
      <c r="E6715">
        <v>3</v>
      </c>
      <c r="F6715" t="s">
        <v>2016</v>
      </c>
      <c r="G6715">
        <v>21</v>
      </c>
      <c r="H6715" t="s">
        <v>2017</v>
      </c>
      <c r="I6715" s="13">
        <v>43495</v>
      </c>
      <c r="J6715">
        <v>11</v>
      </c>
      <c r="K6715">
        <v>-46.65</v>
      </c>
    </row>
    <row r="6716" spans="2:11">
      <c r="B6716" t="s">
        <v>2069</v>
      </c>
      <c r="C6716" t="s">
        <v>3504</v>
      </c>
      <c r="D6716" t="s">
        <v>2071</v>
      </c>
      <c r="E6716">
        <v>3</v>
      </c>
      <c r="F6716" t="s">
        <v>2016</v>
      </c>
      <c r="G6716" t="s">
        <v>2030</v>
      </c>
      <c r="H6716" t="s">
        <v>2017</v>
      </c>
      <c r="I6716" s="13">
        <v>43483</v>
      </c>
      <c r="J6716">
        <v>4</v>
      </c>
      <c r="K6716">
        <v>0</v>
      </c>
    </row>
    <row r="6717" spans="2:11">
      <c r="B6717" t="s">
        <v>2618</v>
      </c>
      <c r="C6717" t="s">
        <v>3493</v>
      </c>
      <c r="D6717" t="s">
        <v>2053</v>
      </c>
      <c r="E6717">
        <v>1</v>
      </c>
      <c r="F6717" t="s">
        <v>2016</v>
      </c>
      <c r="G6717">
        <v>24</v>
      </c>
      <c r="H6717" t="s">
        <v>2020</v>
      </c>
      <c r="I6717" s="13">
        <v>43457</v>
      </c>
      <c r="J6717">
        <v>2</v>
      </c>
      <c r="K6717">
        <v>40.799999999999997</v>
      </c>
    </row>
    <row r="6718" spans="2:11">
      <c r="B6718" t="s">
        <v>2083</v>
      </c>
      <c r="C6718" t="s">
        <v>2084</v>
      </c>
      <c r="D6718" t="s">
        <v>2035</v>
      </c>
      <c r="E6718">
        <v>5</v>
      </c>
      <c r="F6718" t="s">
        <v>2016</v>
      </c>
      <c r="G6718" t="s">
        <v>2030</v>
      </c>
      <c r="H6718" t="s">
        <v>2017</v>
      </c>
      <c r="I6718" s="13">
        <v>43381</v>
      </c>
      <c r="J6718" t="s">
        <v>2030</v>
      </c>
      <c r="K6718" t="s">
        <v>2030</v>
      </c>
    </row>
    <row r="6801" spans="1:11">
      <c r="A6801" t="s">
        <v>1081</v>
      </c>
      <c r="B6801" t="str">
        <f ca="1">_xll.BDS(OFFSET(INDIRECT(ADDRESS(ROW(), COLUMN())),0,-1),"BEST_ANALYST_RECS_BULK","cols=10;rows=24")</f>
        <v>BMO Capital Markets</v>
      </c>
      <c r="C6801" t="s">
        <v>3222</v>
      </c>
      <c r="D6801" t="s">
        <v>2015</v>
      </c>
      <c r="E6801">
        <v>3</v>
      </c>
      <c r="F6801" t="s">
        <v>2016</v>
      </c>
      <c r="G6801">
        <v>110</v>
      </c>
      <c r="H6801" t="s">
        <v>2017</v>
      </c>
      <c r="I6801" s="13">
        <v>43511</v>
      </c>
      <c r="J6801">
        <v>5</v>
      </c>
      <c r="K6801">
        <v>0</v>
      </c>
    </row>
    <row r="6802" spans="1:11">
      <c r="B6802" t="s">
        <v>106</v>
      </c>
      <c r="C6802" t="s">
        <v>3169</v>
      </c>
      <c r="D6802" t="s">
        <v>2229</v>
      </c>
      <c r="E6802">
        <v>5</v>
      </c>
      <c r="F6802" t="s">
        <v>2016</v>
      </c>
      <c r="G6802">
        <v>125</v>
      </c>
      <c r="H6802" t="s">
        <v>2020</v>
      </c>
      <c r="I6802" s="13">
        <v>43511</v>
      </c>
      <c r="J6802">
        <v>2</v>
      </c>
      <c r="K6802">
        <v>7.92</v>
      </c>
    </row>
    <row r="6803" spans="1:11">
      <c r="B6803" t="s">
        <v>2067</v>
      </c>
      <c r="C6803" t="s">
        <v>3200</v>
      </c>
      <c r="D6803" t="s">
        <v>2252</v>
      </c>
      <c r="E6803">
        <v>3</v>
      </c>
      <c r="F6803" t="s">
        <v>2016</v>
      </c>
      <c r="G6803">
        <v>115</v>
      </c>
      <c r="H6803" t="s">
        <v>2020</v>
      </c>
      <c r="I6803" s="13">
        <v>43511</v>
      </c>
      <c r="J6803">
        <v>5</v>
      </c>
      <c r="K6803">
        <v>0</v>
      </c>
    </row>
    <row r="6804" spans="1:11">
      <c r="B6804" t="s">
        <v>2031</v>
      </c>
      <c r="C6804" t="s">
        <v>3221</v>
      </c>
      <c r="D6804" t="s">
        <v>2076</v>
      </c>
      <c r="E6804">
        <v>3</v>
      </c>
      <c r="F6804" t="s">
        <v>2016</v>
      </c>
      <c r="G6804">
        <v>110</v>
      </c>
      <c r="H6804" t="s">
        <v>2020</v>
      </c>
      <c r="I6804" s="13">
        <v>43511</v>
      </c>
      <c r="J6804">
        <v>5</v>
      </c>
      <c r="K6804">
        <v>0</v>
      </c>
    </row>
    <row r="6805" spans="1:11">
      <c r="B6805" t="s">
        <v>2033</v>
      </c>
      <c r="C6805" t="s">
        <v>3223</v>
      </c>
      <c r="D6805" t="s">
        <v>2035</v>
      </c>
      <c r="E6805">
        <v>5</v>
      </c>
      <c r="F6805" t="s">
        <v>2016</v>
      </c>
      <c r="G6805">
        <v>127</v>
      </c>
      <c r="H6805" t="s">
        <v>2036</v>
      </c>
      <c r="I6805" s="13">
        <v>43511</v>
      </c>
      <c r="J6805">
        <v>2</v>
      </c>
      <c r="K6805">
        <v>7.92</v>
      </c>
    </row>
    <row r="6806" spans="1:11">
      <c r="B6806" t="s">
        <v>2037</v>
      </c>
      <c r="C6806" t="s">
        <v>3218</v>
      </c>
      <c r="D6806" t="s">
        <v>2076</v>
      </c>
      <c r="E6806">
        <v>3</v>
      </c>
      <c r="F6806" t="s">
        <v>2016</v>
      </c>
      <c r="G6806">
        <v>105</v>
      </c>
      <c r="H6806" t="s">
        <v>2020</v>
      </c>
      <c r="I6806" s="13">
        <v>43511</v>
      </c>
      <c r="J6806">
        <v>5</v>
      </c>
      <c r="K6806">
        <v>0</v>
      </c>
    </row>
    <row r="6807" spans="1:11">
      <c r="B6807" t="s">
        <v>2077</v>
      </c>
      <c r="C6807" t="s">
        <v>3000</v>
      </c>
      <c r="D6807" t="s">
        <v>2227</v>
      </c>
      <c r="E6807">
        <v>3</v>
      </c>
      <c r="F6807" t="s">
        <v>2016</v>
      </c>
      <c r="G6807" t="s">
        <v>2030</v>
      </c>
      <c r="H6807" t="s">
        <v>2017</v>
      </c>
      <c r="I6807" s="13">
        <v>43511</v>
      </c>
      <c r="J6807">
        <v>5</v>
      </c>
      <c r="K6807">
        <v>0</v>
      </c>
    </row>
    <row r="6808" spans="1:11">
      <c r="B6808" t="s">
        <v>2079</v>
      </c>
      <c r="C6808" t="s">
        <v>3219</v>
      </c>
      <c r="D6808" t="s">
        <v>2015</v>
      </c>
      <c r="E6808">
        <v>3</v>
      </c>
      <c r="F6808" t="s">
        <v>2016</v>
      </c>
      <c r="G6808">
        <v>107</v>
      </c>
      <c r="H6808" t="s">
        <v>2020</v>
      </c>
      <c r="I6808" s="13">
        <v>43511</v>
      </c>
      <c r="J6808">
        <v>5</v>
      </c>
      <c r="K6808">
        <v>0</v>
      </c>
    </row>
    <row r="6809" spans="1:11">
      <c r="B6809" t="s">
        <v>2151</v>
      </c>
      <c r="C6809" t="s">
        <v>3002</v>
      </c>
      <c r="D6809" t="s">
        <v>2044</v>
      </c>
      <c r="E6809">
        <v>3</v>
      </c>
      <c r="F6809" t="s">
        <v>2016</v>
      </c>
      <c r="G6809">
        <v>107</v>
      </c>
      <c r="H6809" t="s">
        <v>2020</v>
      </c>
      <c r="I6809" s="13">
        <v>43511</v>
      </c>
      <c r="J6809" t="s">
        <v>2030</v>
      </c>
      <c r="K6809" t="s">
        <v>2030</v>
      </c>
    </row>
    <row r="6810" spans="1:11">
      <c r="B6810" t="s">
        <v>2051</v>
      </c>
      <c r="C6810" t="s">
        <v>3217</v>
      </c>
      <c r="D6810" t="s">
        <v>2026</v>
      </c>
      <c r="E6810">
        <v>5</v>
      </c>
      <c r="F6810" t="s">
        <v>2016</v>
      </c>
      <c r="G6810">
        <v>122</v>
      </c>
      <c r="H6810" t="s">
        <v>2017</v>
      </c>
      <c r="I6810" s="13">
        <v>43511</v>
      </c>
      <c r="J6810">
        <v>1</v>
      </c>
      <c r="K6810">
        <v>16.28</v>
      </c>
    </row>
    <row r="6811" spans="1:11">
      <c r="B6811" t="s">
        <v>2063</v>
      </c>
      <c r="C6811" t="s">
        <v>3199</v>
      </c>
      <c r="D6811" t="s">
        <v>2162</v>
      </c>
      <c r="E6811">
        <v>3</v>
      </c>
      <c r="F6811" t="s">
        <v>2016</v>
      </c>
      <c r="G6811">
        <v>111</v>
      </c>
      <c r="H6811" t="s">
        <v>2017</v>
      </c>
      <c r="I6811" s="13">
        <v>43511</v>
      </c>
      <c r="J6811">
        <v>5</v>
      </c>
      <c r="K6811">
        <v>0</v>
      </c>
    </row>
    <row r="6812" spans="1:11">
      <c r="B6812" t="s">
        <v>2247</v>
      </c>
      <c r="C6812" t="s">
        <v>3001</v>
      </c>
      <c r="D6812" t="s">
        <v>2162</v>
      </c>
      <c r="E6812">
        <v>3</v>
      </c>
      <c r="F6812" t="s">
        <v>2016</v>
      </c>
      <c r="G6812">
        <v>125</v>
      </c>
      <c r="H6812" t="s">
        <v>2020</v>
      </c>
      <c r="I6812" s="13">
        <v>43511</v>
      </c>
      <c r="J6812">
        <v>5</v>
      </c>
      <c r="K6812">
        <v>0</v>
      </c>
    </row>
    <row r="6813" spans="1:11">
      <c r="B6813" t="s">
        <v>2274</v>
      </c>
      <c r="C6813" t="s">
        <v>3165</v>
      </c>
      <c r="D6813" t="s">
        <v>2026</v>
      </c>
      <c r="E6813">
        <v>5</v>
      </c>
      <c r="F6813" t="s">
        <v>2016</v>
      </c>
      <c r="G6813" t="s">
        <v>2030</v>
      </c>
      <c r="H6813" t="s">
        <v>2017</v>
      </c>
      <c r="I6813" s="13">
        <v>43509</v>
      </c>
      <c r="J6813">
        <v>2</v>
      </c>
      <c r="K6813">
        <v>7.92</v>
      </c>
    </row>
    <row r="6814" spans="1:11">
      <c r="B6814" t="s">
        <v>2042</v>
      </c>
      <c r="C6814" t="s">
        <v>2999</v>
      </c>
      <c r="D6814" t="s">
        <v>2044</v>
      </c>
      <c r="E6814">
        <v>3</v>
      </c>
      <c r="F6814" t="s">
        <v>2016</v>
      </c>
      <c r="G6814">
        <v>107</v>
      </c>
      <c r="H6814" t="s">
        <v>2020</v>
      </c>
      <c r="I6814" s="13">
        <v>43508</v>
      </c>
      <c r="J6814">
        <v>7</v>
      </c>
      <c r="K6814">
        <v>-1.63</v>
      </c>
    </row>
    <row r="6815" spans="1:11">
      <c r="B6815" t="s">
        <v>2094</v>
      </c>
      <c r="C6815" t="s">
        <v>2095</v>
      </c>
      <c r="D6815" t="s">
        <v>2076</v>
      </c>
      <c r="E6815">
        <v>3</v>
      </c>
      <c r="F6815" t="s">
        <v>2085</v>
      </c>
      <c r="G6815" t="s">
        <v>2030</v>
      </c>
      <c r="H6815" t="s">
        <v>2017</v>
      </c>
      <c r="I6815" s="13">
        <v>43508</v>
      </c>
      <c r="J6815" t="s">
        <v>2030</v>
      </c>
      <c r="K6815" t="s">
        <v>2030</v>
      </c>
    </row>
    <row r="6816" spans="1:11">
      <c r="B6816" t="s">
        <v>2049</v>
      </c>
      <c r="C6816" t="s">
        <v>3220</v>
      </c>
      <c r="D6816" t="s">
        <v>2029</v>
      </c>
      <c r="E6816">
        <v>5</v>
      </c>
      <c r="F6816" t="s">
        <v>2016</v>
      </c>
      <c r="G6816">
        <v>124</v>
      </c>
      <c r="H6816" t="s">
        <v>2017</v>
      </c>
      <c r="I6816" s="13">
        <v>43501</v>
      </c>
      <c r="J6816">
        <v>2</v>
      </c>
      <c r="K6816">
        <v>7.92</v>
      </c>
    </row>
    <row r="6817" spans="2:11">
      <c r="B6817" t="s">
        <v>2086</v>
      </c>
      <c r="C6817" t="s">
        <v>2630</v>
      </c>
      <c r="D6817" t="s">
        <v>2026</v>
      </c>
      <c r="E6817">
        <v>5</v>
      </c>
      <c r="F6817" t="s">
        <v>2016</v>
      </c>
      <c r="G6817">
        <v>123</v>
      </c>
      <c r="H6817" t="s">
        <v>2017</v>
      </c>
      <c r="I6817" s="13">
        <v>43488</v>
      </c>
      <c r="J6817">
        <v>2</v>
      </c>
      <c r="K6817">
        <v>7.92</v>
      </c>
    </row>
    <row r="6818" spans="2:11">
      <c r="B6818" t="s">
        <v>2021</v>
      </c>
      <c r="C6818" t="s">
        <v>3224</v>
      </c>
      <c r="D6818" t="s">
        <v>2348</v>
      </c>
      <c r="E6818">
        <v>1</v>
      </c>
      <c r="F6818" t="s">
        <v>2016</v>
      </c>
      <c r="G6818">
        <v>107</v>
      </c>
      <c r="H6818" t="s">
        <v>2020</v>
      </c>
      <c r="I6818" s="13">
        <v>43473</v>
      </c>
      <c r="J6818">
        <v>8</v>
      </c>
      <c r="K6818">
        <v>-9.19</v>
      </c>
    </row>
    <row r="6819" spans="2:11">
      <c r="B6819" t="s">
        <v>2083</v>
      </c>
      <c r="C6819" t="s">
        <v>2084</v>
      </c>
      <c r="D6819" t="s">
        <v>2035</v>
      </c>
      <c r="E6819">
        <v>5</v>
      </c>
      <c r="F6819" t="s">
        <v>2016</v>
      </c>
      <c r="G6819" t="s">
        <v>2030</v>
      </c>
      <c r="H6819" t="s">
        <v>2017</v>
      </c>
      <c r="I6819" s="13">
        <v>43435</v>
      </c>
      <c r="J6819">
        <v>3</v>
      </c>
      <c r="K6819">
        <v>6.48</v>
      </c>
    </row>
    <row r="6820" spans="2:11">
      <c r="B6820" t="s">
        <v>2089</v>
      </c>
      <c r="C6820" t="s">
        <v>3323</v>
      </c>
      <c r="D6820" t="s">
        <v>2044</v>
      </c>
      <c r="E6820">
        <v>3</v>
      </c>
      <c r="F6820" t="s">
        <v>2016</v>
      </c>
      <c r="G6820">
        <v>115</v>
      </c>
      <c r="H6820" t="s">
        <v>2017</v>
      </c>
      <c r="I6820" s="13">
        <v>43381</v>
      </c>
      <c r="J6820">
        <v>4</v>
      </c>
      <c r="K6820">
        <v>2.19</v>
      </c>
    </row>
    <row r="6821" spans="2:11">
      <c r="B6821" t="s">
        <v>2451</v>
      </c>
      <c r="C6821" t="s">
        <v>4275</v>
      </c>
      <c r="D6821" t="s">
        <v>2026</v>
      </c>
      <c r="E6821">
        <v>5</v>
      </c>
      <c r="F6821" t="s">
        <v>2016</v>
      </c>
      <c r="G6821" t="s">
        <v>2030</v>
      </c>
      <c r="H6821" t="s">
        <v>2017</v>
      </c>
      <c r="I6821" s="13">
        <v>43376</v>
      </c>
      <c r="J6821">
        <v>2</v>
      </c>
      <c r="K6821">
        <v>7.92</v>
      </c>
    </row>
    <row r="6822" spans="2:11">
      <c r="B6822" t="s">
        <v>2024</v>
      </c>
      <c r="C6822" t="s">
        <v>2768</v>
      </c>
      <c r="D6822" t="s">
        <v>2026</v>
      </c>
      <c r="E6822">
        <v>5</v>
      </c>
      <c r="F6822" t="s">
        <v>2016</v>
      </c>
      <c r="G6822">
        <v>128</v>
      </c>
      <c r="H6822" t="s">
        <v>2017</v>
      </c>
      <c r="I6822" s="13">
        <v>43375</v>
      </c>
      <c r="J6822">
        <v>2</v>
      </c>
      <c r="K6822">
        <v>7.92</v>
      </c>
    </row>
    <row r="6823" spans="2:11">
      <c r="B6823" t="s">
        <v>2091</v>
      </c>
      <c r="C6823" t="s">
        <v>3508</v>
      </c>
      <c r="D6823" t="s">
        <v>2093</v>
      </c>
      <c r="E6823" t="s">
        <v>2030</v>
      </c>
      <c r="F6823" t="s">
        <v>2016</v>
      </c>
      <c r="G6823" t="s">
        <v>2030</v>
      </c>
      <c r="H6823" t="s">
        <v>2017</v>
      </c>
      <c r="I6823" s="13">
        <v>43364</v>
      </c>
      <c r="J6823" t="s">
        <v>2030</v>
      </c>
      <c r="K6823" t="s">
        <v>2030</v>
      </c>
    </row>
    <row r="6824" spans="2:11">
      <c r="B6824" t="s">
        <v>2111</v>
      </c>
      <c r="C6824" t="s">
        <v>2862</v>
      </c>
      <c r="D6824" t="s">
        <v>2026</v>
      </c>
      <c r="E6824">
        <v>5</v>
      </c>
      <c r="F6824" t="s">
        <v>2016</v>
      </c>
      <c r="G6824" t="s">
        <v>2030</v>
      </c>
      <c r="H6824" t="s">
        <v>2017</v>
      </c>
      <c r="I6824" s="13">
        <v>43220</v>
      </c>
      <c r="J6824">
        <v>2</v>
      </c>
      <c r="K6824">
        <v>7.92</v>
      </c>
    </row>
    <row r="6901" spans="1:11">
      <c r="A6901" t="s">
        <v>1082</v>
      </c>
      <c r="B6901" t="str">
        <f ca="1">_xll.BDS(OFFSET(INDIRECT(ADDRESS(ROW(), COLUMN())),0,-1),"BEST_ANALYST_RECS_BULK","cols=10;rows=32")</f>
        <v>Jefferies</v>
      </c>
      <c r="C6901" t="s">
        <v>3420</v>
      </c>
      <c r="D6901" t="s">
        <v>2026</v>
      </c>
      <c r="E6901">
        <v>5</v>
      </c>
      <c r="F6901" t="s">
        <v>2016</v>
      </c>
      <c r="G6901">
        <v>36</v>
      </c>
      <c r="H6901" t="s">
        <v>2020</v>
      </c>
      <c r="I6901" s="13">
        <v>43511</v>
      </c>
      <c r="J6901">
        <v>7</v>
      </c>
      <c r="K6901">
        <v>-30.82</v>
      </c>
    </row>
    <row r="6902" spans="1:11">
      <c r="B6902" t="s">
        <v>2094</v>
      </c>
      <c r="C6902" t="s">
        <v>2095</v>
      </c>
      <c r="D6902" t="s">
        <v>2053</v>
      </c>
      <c r="E6902">
        <v>1</v>
      </c>
      <c r="F6902" t="s">
        <v>2088</v>
      </c>
      <c r="G6902" t="s">
        <v>2030</v>
      </c>
      <c r="H6902" t="s">
        <v>2017</v>
      </c>
      <c r="I6902" s="13">
        <v>43511</v>
      </c>
      <c r="J6902" t="s">
        <v>2030</v>
      </c>
      <c r="K6902" t="s">
        <v>2030</v>
      </c>
    </row>
    <row r="6903" spans="1:11">
      <c r="B6903" t="s">
        <v>2083</v>
      </c>
      <c r="C6903" t="s">
        <v>2084</v>
      </c>
      <c r="D6903" t="s">
        <v>2184</v>
      </c>
      <c r="E6903">
        <v>1</v>
      </c>
      <c r="F6903" t="s">
        <v>2088</v>
      </c>
      <c r="G6903" t="s">
        <v>2030</v>
      </c>
      <c r="H6903" t="s">
        <v>2017</v>
      </c>
      <c r="I6903" s="13">
        <v>43511</v>
      </c>
      <c r="J6903">
        <v>5</v>
      </c>
      <c r="K6903">
        <v>-6.68</v>
      </c>
    </row>
    <row r="6904" spans="1:11">
      <c r="B6904" t="s">
        <v>2274</v>
      </c>
      <c r="C6904" t="s">
        <v>3294</v>
      </c>
      <c r="D6904" t="s">
        <v>2026</v>
      </c>
      <c r="E6904">
        <v>5</v>
      </c>
      <c r="F6904" t="s">
        <v>2016</v>
      </c>
      <c r="G6904" t="s">
        <v>2030</v>
      </c>
      <c r="H6904" t="s">
        <v>2017</v>
      </c>
      <c r="I6904" s="13">
        <v>43509</v>
      </c>
      <c r="J6904">
        <v>7</v>
      </c>
      <c r="K6904">
        <v>-30.82</v>
      </c>
    </row>
    <row r="6905" spans="1:11">
      <c r="B6905" t="s">
        <v>2267</v>
      </c>
      <c r="C6905" t="s">
        <v>3421</v>
      </c>
      <c r="D6905" t="s">
        <v>2029</v>
      </c>
      <c r="E6905">
        <v>5</v>
      </c>
      <c r="F6905" t="s">
        <v>2016</v>
      </c>
      <c r="G6905">
        <v>47</v>
      </c>
      <c r="H6905" t="s">
        <v>2017</v>
      </c>
      <c r="I6905" s="13">
        <v>43509</v>
      </c>
      <c r="J6905" t="s">
        <v>2030</v>
      </c>
      <c r="K6905" t="s">
        <v>2030</v>
      </c>
    </row>
    <row r="6906" spans="1:11">
      <c r="B6906" t="s">
        <v>2079</v>
      </c>
      <c r="C6906" t="s">
        <v>3394</v>
      </c>
      <c r="D6906" t="s">
        <v>2029</v>
      </c>
      <c r="E6906">
        <v>5</v>
      </c>
      <c r="F6906" t="s">
        <v>2016</v>
      </c>
      <c r="G6906">
        <v>37</v>
      </c>
      <c r="H6906" t="s">
        <v>2017</v>
      </c>
      <c r="I6906" s="13">
        <v>43508</v>
      </c>
      <c r="J6906">
        <v>7</v>
      </c>
      <c r="K6906">
        <v>-30.82</v>
      </c>
    </row>
    <row r="6907" spans="1:11">
      <c r="B6907" t="s">
        <v>2207</v>
      </c>
      <c r="C6907" t="s">
        <v>3413</v>
      </c>
      <c r="D6907" t="s">
        <v>2026</v>
      </c>
      <c r="E6907">
        <v>5</v>
      </c>
      <c r="F6907" t="s">
        <v>2016</v>
      </c>
      <c r="G6907">
        <v>40</v>
      </c>
      <c r="H6907" t="s">
        <v>2017</v>
      </c>
      <c r="I6907" s="13">
        <v>43504</v>
      </c>
      <c r="J6907">
        <v>7</v>
      </c>
      <c r="K6907">
        <v>-30.82</v>
      </c>
    </row>
    <row r="6908" spans="1:11">
      <c r="B6908" t="s">
        <v>2074</v>
      </c>
      <c r="C6908" t="s">
        <v>3423</v>
      </c>
      <c r="D6908" t="s">
        <v>2026</v>
      </c>
      <c r="E6908">
        <v>5</v>
      </c>
      <c r="F6908" t="s">
        <v>2016</v>
      </c>
      <c r="G6908">
        <v>36</v>
      </c>
      <c r="H6908" t="s">
        <v>2017</v>
      </c>
      <c r="I6908" s="13">
        <v>43500</v>
      </c>
      <c r="J6908" t="s">
        <v>2030</v>
      </c>
      <c r="K6908" t="s">
        <v>2030</v>
      </c>
    </row>
    <row r="6909" spans="1:11">
      <c r="B6909" t="s">
        <v>2134</v>
      </c>
      <c r="C6909" t="s">
        <v>3732</v>
      </c>
      <c r="D6909" t="s">
        <v>2035</v>
      </c>
      <c r="E6909">
        <v>5</v>
      </c>
      <c r="F6909" t="s">
        <v>2016</v>
      </c>
      <c r="G6909">
        <v>45</v>
      </c>
      <c r="H6909" t="s">
        <v>2020</v>
      </c>
      <c r="I6909" s="13">
        <v>43494</v>
      </c>
      <c r="J6909" t="s">
        <v>2030</v>
      </c>
      <c r="K6909" t="s">
        <v>2030</v>
      </c>
    </row>
    <row r="6910" spans="1:11">
      <c r="B6910" t="s">
        <v>2813</v>
      </c>
      <c r="C6910" t="s">
        <v>3412</v>
      </c>
      <c r="D6910" t="s">
        <v>2026</v>
      </c>
      <c r="E6910">
        <v>5</v>
      </c>
      <c r="F6910" t="s">
        <v>2016</v>
      </c>
      <c r="G6910">
        <v>38</v>
      </c>
      <c r="H6910" t="s">
        <v>2017</v>
      </c>
      <c r="I6910" s="13">
        <v>43494</v>
      </c>
      <c r="J6910">
        <v>6</v>
      </c>
      <c r="K6910">
        <v>-29.64</v>
      </c>
    </row>
    <row r="6911" spans="1:11">
      <c r="B6911" t="s">
        <v>2024</v>
      </c>
      <c r="C6911" t="s">
        <v>3681</v>
      </c>
      <c r="D6911" t="s">
        <v>2026</v>
      </c>
      <c r="E6911">
        <v>5</v>
      </c>
      <c r="F6911" t="s">
        <v>2016</v>
      </c>
      <c r="G6911">
        <v>38</v>
      </c>
      <c r="H6911" t="s">
        <v>2017</v>
      </c>
      <c r="I6911" s="13">
        <v>43489</v>
      </c>
      <c r="J6911">
        <v>7</v>
      </c>
      <c r="K6911">
        <v>-30.82</v>
      </c>
    </row>
    <row r="6912" spans="1:11">
      <c r="B6912" t="s">
        <v>2792</v>
      </c>
      <c r="C6912" t="s">
        <v>3409</v>
      </c>
      <c r="D6912" t="s">
        <v>2026</v>
      </c>
      <c r="E6912">
        <v>5</v>
      </c>
      <c r="F6912" t="s">
        <v>2016</v>
      </c>
      <c r="G6912">
        <v>40</v>
      </c>
      <c r="H6912" t="s">
        <v>2020</v>
      </c>
      <c r="I6912" s="13">
        <v>43488</v>
      </c>
      <c r="J6912">
        <v>3</v>
      </c>
      <c r="K6912">
        <v>1.05</v>
      </c>
    </row>
    <row r="6913" spans="2:11">
      <c r="B6913" t="s">
        <v>106</v>
      </c>
      <c r="C6913" t="s">
        <v>3429</v>
      </c>
      <c r="D6913" t="s">
        <v>2229</v>
      </c>
      <c r="E6913">
        <v>5</v>
      </c>
      <c r="F6913" t="s">
        <v>2016</v>
      </c>
      <c r="G6913">
        <v>36</v>
      </c>
      <c r="H6913" t="s">
        <v>2020</v>
      </c>
      <c r="I6913" s="13">
        <v>43488</v>
      </c>
      <c r="J6913" t="s">
        <v>2030</v>
      </c>
      <c r="K6913" t="s">
        <v>2030</v>
      </c>
    </row>
    <row r="6914" spans="2:11">
      <c r="B6914" t="s">
        <v>2031</v>
      </c>
      <c r="C6914" t="s">
        <v>3424</v>
      </c>
      <c r="D6914" t="s">
        <v>2026</v>
      </c>
      <c r="E6914">
        <v>5</v>
      </c>
      <c r="F6914" t="s">
        <v>2016</v>
      </c>
      <c r="G6914">
        <v>50</v>
      </c>
      <c r="H6914" t="s">
        <v>2020</v>
      </c>
      <c r="I6914" s="13">
        <v>43488</v>
      </c>
      <c r="J6914">
        <v>7</v>
      </c>
      <c r="K6914">
        <v>-30.82</v>
      </c>
    </row>
    <row r="6915" spans="2:11">
      <c r="B6915" t="s">
        <v>2033</v>
      </c>
      <c r="C6915" t="s">
        <v>3404</v>
      </c>
      <c r="D6915" t="s">
        <v>2035</v>
      </c>
      <c r="E6915">
        <v>5</v>
      </c>
      <c r="F6915" t="s">
        <v>2016</v>
      </c>
      <c r="G6915">
        <v>34</v>
      </c>
      <c r="H6915" t="s">
        <v>2020</v>
      </c>
      <c r="I6915" s="13">
        <v>43488</v>
      </c>
      <c r="J6915">
        <v>7</v>
      </c>
      <c r="K6915">
        <v>-30.82</v>
      </c>
    </row>
    <row r="6916" spans="2:11">
      <c r="B6916" t="s">
        <v>2072</v>
      </c>
      <c r="C6916" t="s">
        <v>3425</v>
      </c>
      <c r="D6916" t="s">
        <v>2189</v>
      </c>
      <c r="E6916">
        <v>5</v>
      </c>
      <c r="F6916" t="s">
        <v>2016</v>
      </c>
      <c r="G6916">
        <v>45</v>
      </c>
      <c r="H6916" t="s">
        <v>2017</v>
      </c>
      <c r="I6916" s="13">
        <v>43488</v>
      </c>
      <c r="J6916">
        <v>7</v>
      </c>
      <c r="K6916">
        <v>-30.82</v>
      </c>
    </row>
    <row r="6917" spans="2:11">
      <c r="B6917" t="s">
        <v>2388</v>
      </c>
      <c r="C6917" t="s">
        <v>3422</v>
      </c>
      <c r="D6917" t="s">
        <v>2570</v>
      </c>
      <c r="E6917">
        <v>4</v>
      </c>
      <c r="F6917" t="s">
        <v>2016</v>
      </c>
      <c r="G6917">
        <v>38</v>
      </c>
      <c r="H6917" t="s">
        <v>2017</v>
      </c>
      <c r="I6917" s="13">
        <v>43488</v>
      </c>
      <c r="J6917">
        <v>7</v>
      </c>
      <c r="K6917">
        <v>-30.82</v>
      </c>
    </row>
    <row r="6918" spans="2:11">
      <c r="B6918" t="s">
        <v>2042</v>
      </c>
      <c r="C6918" t="s">
        <v>3733</v>
      </c>
      <c r="D6918" t="s">
        <v>2044</v>
      </c>
      <c r="E6918">
        <v>3</v>
      </c>
      <c r="F6918" t="s">
        <v>2016</v>
      </c>
      <c r="G6918">
        <v>30</v>
      </c>
      <c r="H6918" t="s">
        <v>2020</v>
      </c>
      <c r="I6918" s="13">
        <v>43488</v>
      </c>
      <c r="J6918">
        <v>4</v>
      </c>
      <c r="K6918">
        <v>0</v>
      </c>
    </row>
    <row r="6919" spans="2:11">
      <c r="B6919" t="s">
        <v>3430</v>
      </c>
      <c r="C6919" t="s">
        <v>3431</v>
      </c>
      <c r="D6919" t="s">
        <v>2026</v>
      </c>
      <c r="E6919">
        <v>5</v>
      </c>
      <c r="F6919" t="s">
        <v>2016</v>
      </c>
      <c r="G6919">
        <v>42</v>
      </c>
      <c r="H6919" t="s">
        <v>2020</v>
      </c>
      <c r="I6919" s="13">
        <v>43488</v>
      </c>
      <c r="J6919">
        <v>7</v>
      </c>
      <c r="K6919">
        <v>-30.82</v>
      </c>
    </row>
    <row r="6920" spans="2:11">
      <c r="B6920" t="s">
        <v>2049</v>
      </c>
      <c r="C6920" t="s">
        <v>3405</v>
      </c>
      <c r="D6920" t="s">
        <v>2029</v>
      </c>
      <c r="E6920">
        <v>5</v>
      </c>
      <c r="F6920" t="s">
        <v>2016</v>
      </c>
      <c r="G6920">
        <v>35</v>
      </c>
      <c r="H6920" t="s">
        <v>2020</v>
      </c>
      <c r="I6920" s="13">
        <v>43488</v>
      </c>
      <c r="J6920">
        <v>1</v>
      </c>
      <c r="K6920">
        <v>3.07</v>
      </c>
    </row>
    <row r="6921" spans="2:11">
      <c r="B6921" t="s">
        <v>2054</v>
      </c>
      <c r="C6921" t="s">
        <v>2824</v>
      </c>
      <c r="D6921" t="s">
        <v>2056</v>
      </c>
      <c r="E6921">
        <v>4</v>
      </c>
      <c r="F6921" t="s">
        <v>2016</v>
      </c>
      <c r="G6921">
        <v>38</v>
      </c>
      <c r="H6921" t="s">
        <v>2020</v>
      </c>
      <c r="I6921" s="13">
        <v>43488</v>
      </c>
      <c r="J6921">
        <v>7</v>
      </c>
      <c r="K6921">
        <v>-30.82</v>
      </c>
    </row>
    <row r="6922" spans="2:11">
      <c r="B6922" t="s">
        <v>2260</v>
      </c>
      <c r="C6922" t="s">
        <v>3734</v>
      </c>
      <c r="D6922" t="s">
        <v>2044</v>
      </c>
      <c r="E6922">
        <v>3</v>
      </c>
      <c r="F6922" t="s">
        <v>2016</v>
      </c>
      <c r="G6922">
        <v>35</v>
      </c>
      <c r="H6922" t="s">
        <v>2020</v>
      </c>
      <c r="I6922" s="13">
        <v>43488</v>
      </c>
      <c r="J6922">
        <v>4</v>
      </c>
      <c r="K6922">
        <v>0</v>
      </c>
    </row>
    <row r="6923" spans="2:11">
      <c r="B6923" t="s">
        <v>2352</v>
      </c>
      <c r="C6923" t="s">
        <v>3419</v>
      </c>
      <c r="D6923" t="s">
        <v>2026</v>
      </c>
      <c r="E6923">
        <v>5</v>
      </c>
      <c r="F6923" t="s">
        <v>2016</v>
      </c>
      <c r="G6923" t="s">
        <v>2030</v>
      </c>
      <c r="H6923" t="s">
        <v>2017</v>
      </c>
      <c r="I6923" s="13">
        <v>43488</v>
      </c>
      <c r="J6923">
        <v>7</v>
      </c>
      <c r="K6923">
        <v>-30.82</v>
      </c>
    </row>
    <row r="6924" spans="2:11">
      <c r="B6924" t="s">
        <v>2174</v>
      </c>
      <c r="C6924" t="s">
        <v>3408</v>
      </c>
      <c r="D6924" t="s">
        <v>2029</v>
      </c>
      <c r="E6924">
        <v>5</v>
      </c>
      <c r="F6924" t="s">
        <v>2016</v>
      </c>
      <c r="G6924">
        <v>36</v>
      </c>
      <c r="H6924" t="s">
        <v>2017</v>
      </c>
      <c r="I6924" s="13">
        <v>43487</v>
      </c>
      <c r="J6924">
        <v>7</v>
      </c>
      <c r="K6924">
        <v>-30.82</v>
      </c>
    </row>
    <row r="6925" spans="2:11">
      <c r="B6925" t="s">
        <v>2067</v>
      </c>
      <c r="C6925" t="s">
        <v>3428</v>
      </c>
      <c r="D6925" t="s">
        <v>2029</v>
      </c>
      <c r="E6925">
        <v>5</v>
      </c>
      <c r="F6925" t="s">
        <v>2016</v>
      </c>
      <c r="G6925">
        <v>48</v>
      </c>
      <c r="H6925" t="s">
        <v>2020</v>
      </c>
      <c r="I6925" s="13">
        <v>43487</v>
      </c>
      <c r="J6925">
        <v>7</v>
      </c>
      <c r="K6925">
        <v>-30.82</v>
      </c>
    </row>
    <row r="6926" spans="2:11">
      <c r="B6926" t="s">
        <v>2027</v>
      </c>
      <c r="C6926" t="s">
        <v>3399</v>
      </c>
      <c r="D6926" t="s">
        <v>2029</v>
      </c>
      <c r="E6926">
        <v>5</v>
      </c>
      <c r="F6926" t="s">
        <v>2016</v>
      </c>
      <c r="G6926">
        <v>34</v>
      </c>
      <c r="H6926" t="s">
        <v>2017</v>
      </c>
      <c r="I6926" s="13">
        <v>43487</v>
      </c>
      <c r="J6926">
        <v>7</v>
      </c>
      <c r="K6926">
        <v>-30.82</v>
      </c>
    </row>
    <row r="6927" spans="2:11">
      <c r="B6927" t="s">
        <v>2371</v>
      </c>
      <c r="C6927" t="s">
        <v>3400</v>
      </c>
      <c r="D6927" t="s">
        <v>2035</v>
      </c>
      <c r="E6927">
        <v>5</v>
      </c>
      <c r="F6927" t="s">
        <v>2016</v>
      </c>
      <c r="G6927">
        <v>35</v>
      </c>
      <c r="H6927" t="s">
        <v>2017</v>
      </c>
      <c r="I6927" s="13">
        <v>43487</v>
      </c>
      <c r="J6927">
        <v>7</v>
      </c>
      <c r="K6927">
        <v>-30.82</v>
      </c>
    </row>
    <row r="6928" spans="2:11">
      <c r="B6928" t="s">
        <v>2077</v>
      </c>
      <c r="C6928" t="s">
        <v>3401</v>
      </c>
      <c r="D6928" t="s">
        <v>2029</v>
      </c>
      <c r="E6928">
        <v>5</v>
      </c>
      <c r="F6928" t="s">
        <v>2016</v>
      </c>
      <c r="G6928">
        <v>37</v>
      </c>
      <c r="H6928" t="s">
        <v>2020</v>
      </c>
      <c r="I6928" s="13">
        <v>43487</v>
      </c>
      <c r="J6928">
        <v>7</v>
      </c>
      <c r="K6928">
        <v>-30.82</v>
      </c>
    </row>
    <row r="6929" spans="2:11">
      <c r="B6929" t="s">
        <v>2051</v>
      </c>
      <c r="C6929" t="s">
        <v>3410</v>
      </c>
      <c r="D6929" t="s">
        <v>2076</v>
      </c>
      <c r="E6929">
        <v>3</v>
      </c>
      <c r="F6929" t="s">
        <v>2016</v>
      </c>
      <c r="G6929">
        <v>34</v>
      </c>
      <c r="H6929" t="s">
        <v>2017</v>
      </c>
      <c r="I6929" s="13">
        <v>43487</v>
      </c>
      <c r="J6929">
        <v>2</v>
      </c>
      <c r="K6929">
        <v>2.46</v>
      </c>
    </row>
    <row r="6930" spans="2:11">
      <c r="B6930" t="s">
        <v>2198</v>
      </c>
      <c r="C6930" t="s">
        <v>3427</v>
      </c>
      <c r="D6930" t="s">
        <v>2035</v>
      </c>
      <c r="E6930">
        <v>5</v>
      </c>
      <c r="F6930" t="s">
        <v>2016</v>
      </c>
      <c r="G6930">
        <v>33</v>
      </c>
      <c r="H6930" t="s">
        <v>2020</v>
      </c>
      <c r="I6930" s="13">
        <v>43487</v>
      </c>
      <c r="J6930">
        <v>7</v>
      </c>
      <c r="K6930">
        <v>-30.82</v>
      </c>
    </row>
    <row r="6931" spans="2:11">
      <c r="B6931" t="s">
        <v>2063</v>
      </c>
      <c r="C6931" t="s">
        <v>3411</v>
      </c>
      <c r="D6931" t="s">
        <v>2035</v>
      </c>
      <c r="E6931">
        <v>5</v>
      </c>
      <c r="F6931" t="s">
        <v>2016</v>
      </c>
      <c r="G6931">
        <v>38</v>
      </c>
      <c r="H6931" t="s">
        <v>2017</v>
      </c>
      <c r="I6931" s="13">
        <v>43487</v>
      </c>
      <c r="J6931">
        <v>7</v>
      </c>
      <c r="K6931">
        <v>-30.82</v>
      </c>
    </row>
    <row r="6932" spans="2:11">
      <c r="B6932" t="s">
        <v>2111</v>
      </c>
      <c r="C6932" t="s">
        <v>3735</v>
      </c>
      <c r="D6932" t="s">
        <v>2026</v>
      </c>
      <c r="E6932">
        <v>5</v>
      </c>
      <c r="F6932" t="s">
        <v>2123</v>
      </c>
      <c r="G6932" t="s">
        <v>2030</v>
      </c>
      <c r="H6932" t="s">
        <v>2017</v>
      </c>
      <c r="I6932" s="13">
        <v>43250</v>
      </c>
      <c r="J6932" t="s">
        <v>2030</v>
      </c>
      <c r="K6932" t="s">
        <v>2030</v>
      </c>
    </row>
    <row r="7001" spans="1:11">
      <c r="A7001" t="s">
        <v>1083</v>
      </c>
      <c r="B7001" t="str">
        <f ca="1">_xll.BDS(OFFSET(INDIRECT(ADDRESS(ROW(), COLUMN())),0,-1),"BEST_ANALYST_RECS_BULK","cols=10;rows=24")</f>
        <v>SVB Leerink</v>
      </c>
      <c r="C7001" t="s">
        <v>3484</v>
      </c>
      <c r="D7001" t="s">
        <v>2029</v>
      </c>
      <c r="E7001">
        <v>5</v>
      </c>
      <c r="F7001" t="s">
        <v>2016</v>
      </c>
      <c r="G7001">
        <v>160</v>
      </c>
      <c r="H7001" t="s">
        <v>2017</v>
      </c>
      <c r="I7001" s="13">
        <v>43511</v>
      </c>
      <c r="J7001">
        <v>3</v>
      </c>
      <c r="K7001">
        <v>6.74</v>
      </c>
    </row>
    <row r="7002" spans="1:11">
      <c r="B7002" t="s">
        <v>2260</v>
      </c>
      <c r="C7002" t="s">
        <v>3965</v>
      </c>
      <c r="D7002" t="s">
        <v>2184</v>
      </c>
      <c r="E7002">
        <v>1</v>
      </c>
      <c r="F7002" t="s">
        <v>2016</v>
      </c>
      <c r="G7002">
        <v>123</v>
      </c>
      <c r="H7002" t="s">
        <v>2020</v>
      </c>
      <c r="I7002" s="13">
        <v>43510</v>
      </c>
      <c r="J7002">
        <v>5</v>
      </c>
      <c r="K7002">
        <v>-6.74</v>
      </c>
    </row>
    <row r="7003" spans="1:11">
      <c r="B7003" t="s">
        <v>2174</v>
      </c>
      <c r="C7003" t="s">
        <v>3485</v>
      </c>
      <c r="D7003" t="s">
        <v>2029</v>
      </c>
      <c r="E7003">
        <v>5</v>
      </c>
      <c r="F7003" t="s">
        <v>2016</v>
      </c>
      <c r="G7003">
        <v>154</v>
      </c>
      <c r="H7003" t="s">
        <v>2017</v>
      </c>
      <c r="I7003" s="13">
        <v>43509</v>
      </c>
      <c r="J7003">
        <v>3</v>
      </c>
      <c r="K7003">
        <v>6.74</v>
      </c>
    </row>
    <row r="7004" spans="1:11">
      <c r="B7004" t="s">
        <v>106</v>
      </c>
      <c r="C7004" t="s">
        <v>3065</v>
      </c>
      <c r="D7004" t="s">
        <v>2723</v>
      </c>
      <c r="E7004">
        <v>3</v>
      </c>
      <c r="F7004" t="s">
        <v>2016</v>
      </c>
      <c r="G7004">
        <v>134</v>
      </c>
      <c r="H7004" t="s">
        <v>2020</v>
      </c>
      <c r="I7004" s="13">
        <v>43509</v>
      </c>
      <c r="J7004">
        <v>4</v>
      </c>
      <c r="K7004">
        <v>0</v>
      </c>
    </row>
    <row r="7005" spans="1:11">
      <c r="B7005" t="s">
        <v>2027</v>
      </c>
      <c r="C7005" t="s">
        <v>3557</v>
      </c>
      <c r="D7005" t="s">
        <v>2029</v>
      </c>
      <c r="E7005">
        <v>5</v>
      </c>
      <c r="F7005" t="s">
        <v>2016</v>
      </c>
      <c r="G7005">
        <v>151</v>
      </c>
      <c r="H7005" t="s">
        <v>2017</v>
      </c>
      <c r="I7005" s="13">
        <v>43509</v>
      </c>
      <c r="J7005">
        <v>3</v>
      </c>
      <c r="K7005">
        <v>6.74</v>
      </c>
    </row>
    <row r="7006" spans="1:11">
      <c r="B7006" t="s">
        <v>2274</v>
      </c>
      <c r="C7006" t="s">
        <v>2334</v>
      </c>
      <c r="D7006" t="s">
        <v>2026</v>
      </c>
      <c r="E7006">
        <v>5</v>
      </c>
      <c r="F7006" t="s">
        <v>2016</v>
      </c>
      <c r="G7006" t="s">
        <v>2030</v>
      </c>
      <c r="H7006" t="s">
        <v>2017</v>
      </c>
      <c r="I7006" s="13">
        <v>43509</v>
      </c>
      <c r="J7006">
        <v>3</v>
      </c>
      <c r="K7006">
        <v>6.74</v>
      </c>
    </row>
    <row r="7007" spans="1:11">
      <c r="B7007" t="s">
        <v>2033</v>
      </c>
      <c r="C7007" t="s">
        <v>2927</v>
      </c>
      <c r="D7007" t="s">
        <v>2044</v>
      </c>
      <c r="E7007">
        <v>3</v>
      </c>
      <c r="F7007" t="s">
        <v>2016</v>
      </c>
      <c r="G7007">
        <v>143</v>
      </c>
      <c r="H7007" t="s">
        <v>2020</v>
      </c>
      <c r="I7007" s="13">
        <v>43509</v>
      </c>
      <c r="J7007">
        <v>4</v>
      </c>
      <c r="K7007">
        <v>0</v>
      </c>
    </row>
    <row r="7008" spans="1:11">
      <c r="B7008" t="s">
        <v>2072</v>
      </c>
      <c r="C7008" t="s">
        <v>3305</v>
      </c>
      <c r="D7008" t="s">
        <v>2029</v>
      </c>
      <c r="E7008">
        <v>5</v>
      </c>
      <c r="F7008" t="s">
        <v>2016</v>
      </c>
      <c r="G7008">
        <v>145</v>
      </c>
      <c r="H7008" t="s">
        <v>2017</v>
      </c>
      <c r="I7008" s="13">
        <v>43509</v>
      </c>
      <c r="J7008">
        <v>3</v>
      </c>
      <c r="K7008">
        <v>6.74</v>
      </c>
    </row>
    <row r="7009" spans="2:11">
      <c r="B7009" t="s">
        <v>2079</v>
      </c>
      <c r="C7009" t="s">
        <v>3067</v>
      </c>
      <c r="D7009" t="s">
        <v>2029</v>
      </c>
      <c r="E7009">
        <v>5</v>
      </c>
      <c r="F7009" t="s">
        <v>2016</v>
      </c>
      <c r="G7009">
        <v>152</v>
      </c>
      <c r="H7009" t="s">
        <v>2017</v>
      </c>
      <c r="I7009" s="13">
        <v>43509</v>
      </c>
      <c r="J7009">
        <v>3</v>
      </c>
      <c r="K7009">
        <v>6.74</v>
      </c>
    </row>
    <row r="7010" spans="2:11">
      <c r="B7010" t="s">
        <v>2049</v>
      </c>
      <c r="C7010" t="s">
        <v>3486</v>
      </c>
      <c r="D7010" t="s">
        <v>2029</v>
      </c>
      <c r="E7010">
        <v>5</v>
      </c>
      <c r="F7010" t="s">
        <v>2016</v>
      </c>
      <c r="G7010">
        <v>155</v>
      </c>
      <c r="H7010" t="s">
        <v>2020</v>
      </c>
      <c r="I7010" s="13">
        <v>43509</v>
      </c>
      <c r="J7010">
        <v>3</v>
      </c>
      <c r="K7010">
        <v>6.74</v>
      </c>
    </row>
    <row r="7011" spans="2:11">
      <c r="B7011" t="s">
        <v>2063</v>
      </c>
      <c r="C7011" t="s">
        <v>2612</v>
      </c>
      <c r="D7011" t="s">
        <v>2162</v>
      </c>
      <c r="E7011">
        <v>3</v>
      </c>
      <c r="F7011" t="s">
        <v>2016</v>
      </c>
      <c r="G7011">
        <v>135</v>
      </c>
      <c r="H7011" t="s">
        <v>2017</v>
      </c>
      <c r="I7011" s="13">
        <v>43509</v>
      </c>
      <c r="J7011">
        <v>4</v>
      </c>
      <c r="K7011">
        <v>0</v>
      </c>
    </row>
    <row r="7012" spans="2:11">
      <c r="B7012" t="s">
        <v>2792</v>
      </c>
      <c r="C7012" t="s">
        <v>4110</v>
      </c>
      <c r="D7012" t="s">
        <v>2076</v>
      </c>
      <c r="E7012">
        <v>3</v>
      </c>
      <c r="F7012" t="s">
        <v>2016</v>
      </c>
      <c r="G7012">
        <v>135</v>
      </c>
      <c r="H7012" t="s">
        <v>2020</v>
      </c>
      <c r="I7012" s="13">
        <v>43495</v>
      </c>
      <c r="J7012">
        <v>4</v>
      </c>
      <c r="K7012">
        <v>0</v>
      </c>
    </row>
    <row r="7013" spans="2:11">
      <c r="B7013" t="s">
        <v>2094</v>
      </c>
      <c r="C7013" t="s">
        <v>2095</v>
      </c>
      <c r="D7013" t="s">
        <v>2076</v>
      </c>
      <c r="E7013">
        <v>3</v>
      </c>
      <c r="F7013" t="s">
        <v>2016</v>
      </c>
      <c r="G7013" t="s">
        <v>2030</v>
      </c>
      <c r="H7013" t="s">
        <v>2017</v>
      </c>
      <c r="I7013" s="13">
        <v>43493</v>
      </c>
      <c r="J7013" t="s">
        <v>2030</v>
      </c>
      <c r="K7013" t="s">
        <v>2030</v>
      </c>
    </row>
    <row r="7014" spans="2:11">
      <c r="B7014" t="s">
        <v>3616</v>
      </c>
      <c r="C7014" t="s">
        <v>4301</v>
      </c>
      <c r="D7014" t="s">
        <v>2076</v>
      </c>
      <c r="E7014">
        <v>3</v>
      </c>
      <c r="F7014" t="s">
        <v>2016</v>
      </c>
      <c r="G7014">
        <v>135</v>
      </c>
      <c r="H7014" t="s">
        <v>3135</v>
      </c>
      <c r="I7014" s="13">
        <v>43489</v>
      </c>
      <c r="J7014" t="s">
        <v>2030</v>
      </c>
      <c r="K7014" t="s">
        <v>2030</v>
      </c>
    </row>
    <row r="7015" spans="2:11">
      <c r="B7015" t="s">
        <v>2067</v>
      </c>
      <c r="C7015" t="s">
        <v>3304</v>
      </c>
      <c r="D7015" t="s">
        <v>2029</v>
      </c>
      <c r="E7015">
        <v>5</v>
      </c>
      <c r="F7015" t="s">
        <v>2016</v>
      </c>
      <c r="G7015">
        <v>144</v>
      </c>
      <c r="H7015" t="s">
        <v>2020</v>
      </c>
      <c r="I7015" s="13">
        <v>43488</v>
      </c>
      <c r="J7015">
        <v>3</v>
      </c>
      <c r="K7015">
        <v>6.74</v>
      </c>
    </row>
    <row r="7016" spans="2:11">
      <c r="B7016" t="s">
        <v>2051</v>
      </c>
      <c r="C7016" t="s">
        <v>2335</v>
      </c>
      <c r="D7016" t="s">
        <v>2076</v>
      </c>
      <c r="E7016">
        <v>3</v>
      </c>
      <c r="F7016" t="s">
        <v>2016</v>
      </c>
      <c r="G7016">
        <v>130</v>
      </c>
      <c r="H7016" t="s">
        <v>2017</v>
      </c>
      <c r="I7016" s="13">
        <v>43488</v>
      </c>
      <c r="J7016">
        <v>2</v>
      </c>
      <c r="K7016">
        <v>13</v>
      </c>
    </row>
    <row r="7017" spans="2:11">
      <c r="B7017" t="s">
        <v>2086</v>
      </c>
      <c r="C7017" t="s">
        <v>3558</v>
      </c>
      <c r="D7017" t="s">
        <v>2026</v>
      </c>
      <c r="E7017">
        <v>5</v>
      </c>
      <c r="F7017" t="s">
        <v>2016</v>
      </c>
      <c r="G7017">
        <v>149</v>
      </c>
      <c r="H7017" t="s">
        <v>2017</v>
      </c>
      <c r="I7017" s="13">
        <v>43488</v>
      </c>
      <c r="J7017">
        <v>3</v>
      </c>
      <c r="K7017">
        <v>6.74</v>
      </c>
    </row>
    <row r="7018" spans="2:11">
      <c r="B7018" t="s">
        <v>2024</v>
      </c>
      <c r="C7018" t="s">
        <v>3300</v>
      </c>
      <c r="D7018" t="s">
        <v>2026</v>
      </c>
      <c r="E7018">
        <v>5</v>
      </c>
      <c r="F7018" t="s">
        <v>2016</v>
      </c>
      <c r="G7018">
        <v>165</v>
      </c>
      <c r="H7018" t="s">
        <v>2017</v>
      </c>
      <c r="I7018" s="13">
        <v>43487</v>
      </c>
      <c r="J7018">
        <v>3</v>
      </c>
      <c r="K7018">
        <v>6.74</v>
      </c>
    </row>
    <row r="7019" spans="2:11">
      <c r="B7019" t="s">
        <v>2074</v>
      </c>
      <c r="C7019" t="s">
        <v>3077</v>
      </c>
      <c r="D7019" t="s">
        <v>2076</v>
      </c>
      <c r="E7019">
        <v>3</v>
      </c>
      <c r="F7019" t="s">
        <v>2016</v>
      </c>
      <c r="G7019">
        <v>135</v>
      </c>
      <c r="H7019" t="s">
        <v>2020</v>
      </c>
      <c r="I7019" s="13">
        <v>43487</v>
      </c>
      <c r="J7019">
        <v>4</v>
      </c>
      <c r="K7019">
        <v>0</v>
      </c>
    </row>
    <row r="7020" spans="2:11">
      <c r="B7020" t="s">
        <v>2102</v>
      </c>
      <c r="C7020" t="s">
        <v>3079</v>
      </c>
      <c r="D7020" t="s">
        <v>2104</v>
      </c>
      <c r="E7020" t="s">
        <v>2030</v>
      </c>
      <c r="F7020" t="s">
        <v>2016</v>
      </c>
      <c r="G7020" t="s">
        <v>2030</v>
      </c>
      <c r="H7020" t="s">
        <v>2017</v>
      </c>
      <c r="I7020" s="13">
        <v>43451</v>
      </c>
      <c r="J7020" t="s">
        <v>2030</v>
      </c>
      <c r="K7020" t="s">
        <v>2030</v>
      </c>
    </row>
    <row r="7021" spans="2:11">
      <c r="B7021" t="s">
        <v>2083</v>
      </c>
      <c r="C7021" t="s">
        <v>2304</v>
      </c>
      <c r="D7021" t="s">
        <v>2076</v>
      </c>
      <c r="E7021">
        <v>3</v>
      </c>
      <c r="F7021" t="s">
        <v>2088</v>
      </c>
      <c r="G7021" t="s">
        <v>2030</v>
      </c>
      <c r="H7021" t="s">
        <v>2017</v>
      </c>
      <c r="I7021" s="13">
        <v>43434</v>
      </c>
      <c r="J7021">
        <v>1</v>
      </c>
      <c r="K7021">
        <v>14.97</v>
      </c>
    </row>
    <row r="7022" spans="2:11">
      <c r="B7022" t="s">
        <v>2151</v>
      </c>
      <c r="C7022" t="s">
        <v>3480</v>
      </c>
      <c r="D7022" t="s">
        <v>2179</v>
      </c>
      <c r="E7022" t="s">
        <v>2030</v>
      </c>
      <c r="F7022" t="s">
        <v>2016</v>
      </c>
      <c r="G7022" t="s">
        <v>2030</v>
      </c>
      <c r="H7022" t="s">
        <v>2017</v>
      </c>
      <c r="I7022" s="13">
        <v>43389</v>
      </c>
      <c r="J7022" t="s">
        <v>2030</v>
      </c>
      <c r="K7022" t="s">
        <v>2030</v>
      </c>
    </row>
    <row r="7023" spans="2:11">
      <c r="B7023" t="s">
        <v>2111</v>
      </c>
      <c r="C7023" t="s">
        <v>2930</v>
      </c>
      <c r="D7023" t="s">
        <v>2026</v>
      </c>
      <c r="E7023">
        <v>5</v>
      </c>
      <c r="F7023" t="s">
        <v>2016</v>
      </c>
      <c r="G7023" t="s">
        <v>2030</v>
      </c>
      <c r="H7023" t="s">
        <v>2017</v>
      </c>
      <c r="I7023" s="13">
        <v>43208</v>
      </c>
      <c r="J7023">
        <v>3</v>
      </c>
      <c r="K7023">
        <v>6.74</v>
      </c>
    </row>
    <row r="7024" spans="2:11">
      <c r="B7024" t="s">
        <v>2931</v>
      </c>
      <c r="C7024" t="s">
        <v>2932</v>
      </c>
      <c r="D7024" t="s">
        <v>2104</v>
      </c>
      <c r="E7024" t="s">
        <v>2030</v>
      </c>
      <c r="F7024" t="s">
        <v>2016</v>
      </c>
      <c r="G7024" t="s">
        <v>2030</v>
      </c>
      <c r="H7024" t="s">
        <v>2017</v>
      </c>
      <c r="I7024" s="13">
        <v>42899</v>
      </c>
      <c r="J7024" t="s">
        <v>2030</v>
      </c>
      <c r="K7024" t="s">
        <v>2030</v>
      </c>
    </row>
    <row r="7101" spans="1:11">
      <c r="A7101" t="s">
        <v>1084</v>
      </c>
      <c r="B7101" t="str">
        <f ca="1">_xll.BDS(OFFSET(INDIRECT(ADDRESS(ROW(), COLUMN())),0,-1),"BEST_ANALYST_RECS_BULK","cols=10;rows=16")</f>
        <v>Argus Research Corp</v>
      </c>
      <c r="C7101" t="s">
        <v>3004</v>
      </c>
      <c r="D7101" t="s">
        <v>2076</v>
      </c>
      <c r="E7101">
        <v>3</v>
      </c>
      <c r="F7101" t="s">
        <v>2016</v>
      </c>
      <c r="G7101" t="s">
        <v>2030</v>
      </c>
      <c r="H7101" t="s">
        <v>2017</v>
      </c>
      <c r="I7101" s="13">
        <v>43510</v>
      </c>
      <c r="J7101" t="s">
        <v>2030</v>
      </c>
      <c r="K7101" t="s">
        <v>2030</v>
      </c>
    </row>
    <row r="7102" spans="1:11">
      <c r="B7102" t="s">
        <v>2037</v>
      </c>
      <c r="C7102" t="s">
        <v>3201</v>
      </c>
      <c r="D7102" t="s">
        <v>2076</v>
      </c>
      <c r="E7102">
        <v>3</v>
      </c>
      <c r="F7102" t="s">
        <v>2016</v>
      </c>
      <c r="G7102">
        <v>13</v>
      </c>
      <c r="H7102" t="s">
        <v>2020</v>
      </c>
      <c r="I7102" s="13">
        <v>43509</v>
      </c>
      <c r="J7102">
        <v>1</v>
      </c>
      <c r="K7102">
        <v>10.39</v>
      </c>
    </row>
    <row r="7103" spans="1:11">
      <c r="B7103" t="s">
        <v>2094</v>
      </c>
      <c r="C7103" t="s">
        <v>2095</v>
      </c>
      <c r="D7103" t="s">
        <v>2026</v>
      </c>
      <c r="E7103">
        <v>5</v>
      </c>
      <c r="F7103" t="s">
        <v>2085</v>
      </c>
      <c r="G7103">
        <v>18</v>
      </c>
      <c r="H7103" t="s">
        <v>2020</v>
      </c>
      <c r="I7103" s="13">
        <v>43509</v>
      </c>
      <c r="J7103" t="s">
        <v>2030</v>
      </c>
      <c r="K7103" t="s">
        <v>2030</v>
      </c>
    </row>
    <row r="7104" spans="1:11">
      <c r="B7104" t="s">
        <v>2079</v>
      </c>
      <c r="C7104" t="s">
        <v>2688</v>
      </c>
      <c r="D7104" t="s">
        <v>2029</v>
      </c>
      <c r="E7104">
        <v>5</v>
      </c>
      <c r="F7104" t="s">
        <v>2016</v>
      </c>
      <c r="G7104">
        <v>20</v>
      </c>
      <c r="H7104" t="s">
        <v>2017</v>
      </c>
      <c r="I7104" s="13">
        <v>43509</v>
      </c>
      <c r="J7104">
        <v>7</v>
      </c>
      <c r="K7104">
        <v>-18.510000000000002</v>
      </c>
    </row>
    <row r="7105" spans="2:11">
      <c r="B7105" t="s">
        <v>2074</v>
      </c>
      <c r="C7105" t="s">
        <v>3375</v>
      </c>
      <c r="D7105" t="s">
        <v>2076</v>
      </c>
      <c r="E7105">
        <v>3</v>
      </c>
      <c r="F7105" t="s">
        <v>2016</v>
      </c>
      <c r="G7105">
        <v>15</v>
      </c>
      <c r="H7105" t="s">
        <v>2017</v>
      </c>
      <c r="I7105" s="13">
        <v>43507</v>
      </c>
      <c r="J7105">
        <v>5</v>
      </c>
      <c r="K7105">
        <v>0</v>
      </c>
    </row>
    <row r="7106" spans="2:11">
      <c r="B7106" t="s">
        <v>2621</v>
      </c>
      <c r="C7106" t="s">
        <v>2653</v>
      </c>
      <c r="D7106" t="s">
        <v>2044</v>
      </c>
      <c r="E7106">
        <v>3</v>
      </c>
      <c r="F7106" t="s">
        <v>2016</v>
      </c>
      <c r="G7106" t="s">
        <v>2030</v>
      </c>
      <c r="H7106" t="s">
        <v>2017</v>
      </c>
      <c r="I7106" s="13">
        <v>43507</v>
      </c>
      <c r="J7106">
        <v>5</v>
      </c>
      <c r="K7106">
        <v>0</v>
      </c>
    </row>
    <row r="7107" spans="2:11">
      <c r="B7107" t="s">
        <v>2174</v>
      </c>
      <c r="C7107" t="s">
        <v>3377</v>
      </c>
      <c r="D7107" t="s">
        <v>2029</v>
      </c>
      <c r="E7107">
        <v>5</v>
      </c>
      <c r="F7107" t="s">
        <v>2016</v>
      </c>
      <c r="G7107">
        <v>23</v>
      </c>
      <c r="H7107" t="s">
        <v>2017</v>
      </c>
      <c r="I7107" s="13">
        <v>43504</v>
      </c>
      <c r="J7107">
        <v>7</v>
      </c>
      <c r="K7107">
        <v>-18.510000000000002</v>
      </c>
    </row>
    <row r="7108" spans="2:11">
      <c r="B7108" t="s">
        <v>2021</v>
      </c>
      <c r="C7108" t="s">
        <v>3156</v>
      </c>
      <c r="D7108" t="s">
        <v>2296</v>
      </c>
      <c r="E7108">
        <v>3</v>
      </c>
      <c r="F7108" t="s">
        <v>2016</v>
      </c>
      <c r="G7108">
        <v>12</v>
      </c>
      <c r="H7108" t="s">
        <v>2020</v>
      </c>
      <c r="I7108" s="13">
        <v>43504</v>
      </c>
      <c r="J7108">
        <v>5</v>
      </c>
      <c r="K7108">
        <v>0</v>
      </c>
    </row>
    <row r="7109" spans="2:11">
      <c r="B7109" t="s">
        <v>2131</v>
      </c>
      <c r="C7109" t="s">
        <v>2980</v>
      </c>
      <c r="D7109" t="s">
        <v>2044</v>
      </c>
      <c r="E7109">
        <v>3</v>
      </c>
      <c r="F7109" t="s">
        <v>2016</v>
      </c>
      <c r="G7109">
        <v>14</v>
      </c>
      <c r="H7109" t="s">
        <v>2133</v>
      </c>
      <c r="I7109" s="13">
        <v>43504</v>
      </c>
      <c r="J7109">
        <v>3</v>
      </c>
      <c r="K7109">
        <v>4.6500000000000004</v>
      </c>
    </row>
    <row r="7110" spans="2:11">
      <c r="B7110" t="s">
        <v>2069</v>
      </c>
      <c r="C7110" t="s">
        <v>2686</v>
      </c>
      <c r="D7110" t="s">
        <v>2071</v>
      </c>
      <c r="E7110">
        <v>3</v>
      </c>
      <c r="F7110" t="s">
        <v>2016</v>
      </c>
      <c r="G7110" t="s">
        <v>2030</v>
      </c>
      <c r="H7110" t="s">
        <v>2017</v>
      </c>
      <c r="I7110" s="13">
        <v>43504</v>
      </c>
      <c r="J7110">
        <v>5</v>
      </c>
      <c r="K7110">
        <v>0</v>
      </c>
    </row>
    <row r="7111" spans="2:11">
      <c r="B7111" t="s">
        <v>2051</v>
      </c>
      <c r="C7111" t="s">
        <v>2969</v>
      </c>
      <c r="D7111" t="s">
        <v>2026</v>
      </c>
      <c r="E7111">
        <v>5</v>
      </c>
      <c r="F7111" t="s">
        <v>2016</v>
      </c>
      <c r="G7111">
        <v>21</v>
      </c>
      <c r="H7111" t="s">
        <v>2017</v>
      </c>
      <c r="I7111" s="13">
        <v>43504</v>
      </c>
      <c r="J7111">
        <v>7</v>
      </c>
      <c r="K7111">
        <v>-18.510000000000002</v>
      </c>
    </row>
    <row r="7112" spans="2:11">
      <c r="B7112" t="s">
        <v>2061</v>
      </c>
      <c r="C7112" t="s">
        <v>3384</v>
      </c>
      <c r="D7112" t="s">
        <v>2044</v>
      </c>
      <c r="E7112">
        <v>3</v>
      </c>
      <c r="F7112" t="s">
        <v>2016</v>
      </c>
      <c r="G7112">
        <v>15</v>
      </c>
      <c r="H7112" t="s">
        <v>2020</v>
      </c>
      <c r="I7112" s="13">
        <v>43504</v>
      </c>
      <c r="J7112">
        <v>5</v>
      </c>
      <c r="K7112">
        <v>0</v>
      </c>
    </row>
    <row r="7113" spans="2:11">
      <c r="B7113" t="s">
        <v>2063</v>
      </c>
      <c r="C7113" t="s">
        <v>3507</v>
      </c>
      <c r="D7113" t="s">
        <v>2184</v>
      </c>
      <c r="E7113">
        <v>1</v>
      </c>
      <c r="F7113" t="s">
        <v>2016</v>
      </c>
      <c r="G7113">
        <v>10</v>
      </c>
      <c r="H7113" t="s">
        <v>2017</v>
      </c>
      <c r="I7113" s="13">
        <v>43504</v>
      </c>
      <c r="J7113">
        <v>2</v>
      </c>
      <c r="K7113">
        <v>6.84</v>
      </c>
    </row>
    <row r="7114" spans="2:11">
      <c r="B7114" t="s">
        <v>2247</v>
      </c>
      <c r="C7114" t="s">
        <v>3385</v>
      </c>
      <c r="D7114" t="s">
        <v>2162</v>
      </c>
      <c r="E7114">
        <v>3</v>
      </c>
      <c r="F7114" t="s">
        <v>2016</v>
      </c>
      <c r="G7114">
        <v>15</v>
      </c>
      <c r="H7114" t="s">
        <v>2020</v>
      </c>
      <c r="I7114" s="13">
        <v>43504</v>
      </c>
      <c r="J7114" t="s">
        <v>2030</v>
      </c>
      <c r="K7114" t="s">
        <v>2030</v>
      </c>
    </row>
    <row r="7115" spans="2:11">
      <c r="B7115" t="s">
        <v>2031</v>
      </c>
      <c r="C7115" t="s">
        <v>2684</v>
      </c>
      <c r="D7115" t="s">
        <v>2076</v>
      </c>
      <c r="E7115">
        <v>3</v>
      </c>
      <c r="F7115" t="s">
        <v>2016</v>
      </c>
      <c r="G7115">
        <v>15</v>
      </c>
      <c r="H7115" t="s">
        <v>2020</v>
      </c>
      <c r="I7115" s="13">
        <v>43503</v>
      </c>
      <c r="J7115">
        <v>5</v>
      </c>
      <c r="K7115">
        <v>0</v>
      </c>
    </row>
    <row r="7116" spans="2:11">
      <c r="B7116" t="s">
        <v>2083</v>
      </c>
      <c r="C7116" t="s">
        <v>2084</v>
      </c>
      <c r="D7116" t="s">
        <v>2053</v>
      </c>
      <c r="E7116">
        <v>1</v>
      </c>
      <c r="F7116" t="s">
        <v>2016</v>
      </c>
      <c r="G7116" t="s">
        <v>2030</v>
      </c>
      <c r="H7116" t="s">
        <v>2017</v>
      </c>
      <c r="I7116" s="13">
        <v>43194</v>
      </c>
      <c r="J7116">
        <v>4</v>
      </c>
      <c r="K7116">
        <v>0.28999999999999998</v>
      </c>
    </row>
    <row r="7201" spans="1:11">
      <c r="A7201" t="s">
        <v>1085</v>
      </c>
      <c r="B7201" t="str">
        <f ca="1">_xll.BDS(OFFSET(INDIRECT(ADDRESS(ROW(), COLUMN())),0,-1),"BEST_ANALYST_RECS_BULK","cols=10;rows=33")</f>
        <v>Jefferies</v>
      </c>
      <c r="C7201" t="s">
        <v>3392</v>
      </c>
      <c r="D7201" t="s">
        <v>2026</v>
      </c>
      <c r="E7201">
        <v>5</v>
      </c>
      <c r="F7201" t="s">
        <v>2016</v>
      </c>
      <c r="G7201">
        <v>9</v>
      </c>
      <c r="H7201" t="s">
        <v>2020</v>
      </c>
      <c r="I7201" s="13">
        <v>43511</v>
      </c>
      <c r="J7201">
        <v>5</v>
      </c>
      <c r="K7201">
        <v>-3.25</v>
      </c>
    </row>
    <row r="7202" spans="1:11">
      <c r="B7202" t="s">
        <v>3397</v>
      </c>
      <c r="C7202" t="s">
        <v>4093</v>
      </c>
      <c r="D7202" t="s">
        <v>2026</v>
      </c>
      <c r="E7202">
        <v>5</v>
      </c>
      <c r="F7202" t="s">
        <v>2016</v>
      </c>
      <c r="G7202">
        <v>11.5</v>
      </c>
      <c r="H7202" t="s">
        <v>2017</v>
      </c>
      <c r="I7202" s="13">
        <v>43510</v>
      </c>
      <c r="J7202">
        <v>5</v>
      </c>
      <c r="K7202">
        <v>-3.25</v>
      </c>
    </row>
    <row r="7203" spans="1:11">
      <c r="B7203" t="s">
        <v>2352</v>
      </c>
      <c r="C7203" t="s">
        <v>3403</v>
      </c>
      <c r="D7203" t="s">
        <v>2026</v>
      </c>
      <c r="E7203">
        <v>5</v>
      </c>
      <c r="F7203" t="s">
        <v>2016</v>
      </c>
      <c r="G7203" t="s">
        <v>2030</v>
      </c>
      <c r="H7203" t="s">
        <v>2017</v>
      </c>
      <c r="I7203" s="13">
        <v>43509</v>
      </c>
      <c r="J7203" t="s">
        <v>2030</v>
      </c>
      <c r="K7203" t="s">
        <v>2030</v>
      </c>
    </row>
    <row r="7204" spans="1:11">
      <c r="B7204" t="s">
        <v>2077</v>
      </c>
      <c r="C7204" t="s">
        <v>3401</v>
      </c>
      <c r="D7204" t="s">
        <v>2029</v>
      </c>
      <c r="E7204">
        <v>5</v>
      </c>
      <c r="F7204" t="s">
        <v>2016</v>
      </c>
      <c r="G7204">
        <v>11</v>
      </c>
      <c r="H7204" t="s">
        <v>2020</v>
      </c>
      <c r="I7204" s="13">
        <v>43508</v>
      </c>
      <c r="J7204">
        <v>5</v>
      </c>
      <c r="K7204">
        <v>-3.25</v>
      </c>
    </row>
    <row r="7205" spans="1:11">
      <c r="B7205" t="s">
        <v>3127</v>
      </c>
      <c r="C7205" t="s">
        <v>3393</v>
      </c>
      <c r="D7205" t="s">
        <v>2026</v>
      </c>
      <c r="E7205">
        <v>5</v>
      </c>
      <c r="F7205" t="s">
        <v>2016</v>
      </c>
      <c r="G7205">
        <v>13</v>
      </c>
      <c r="H7205" t="s">
        <v>2017</v>
      </c>
      <c r="I7205" s="13">
        <v>43508</v>
      </c>
      <c r="J7205">
        <v>5</v>
      </c>
      <c r="K7205">
        <v>-3.25</v>
      </c>
    </row>
    <row r="7206" spans="1:11">
      <c r="B7206" t="s">
        <v>2079</v>
      </c>
      <c r="C7206" t="s">
        <v>3394</v>
      </c>
      <c r="D7206" t="s">
        <v>2029</v>
      </c>
      <c r="E7206">
        <v>5</v>
      </c>
      <c r="F7206" t="s">
        <v>2016</v>
      </c>
      <c r="G7206">
        <v>14</v>
      </c>
      <c r="H7206" t="s">
        <v>2017</v>
      </c>
      <c r="I7206" s="13">
        <v>43508</v>
      </c>
      <c r="J7206">
        <v>8</v>
      </c>
      <c r="K7206">
        <v>-27.75</v>
      </c>
    </row>
    <row r="7207" spans="1:11">
      <c r="B7207" t="s">
        <v>2067</v>
      </c>
      <c r="C7207" t="s">
        <v>3428</v>
      </c>
      <c r="D7207" t="s">
        <v>2029</v>
      </c>
      <c r="E7207">
        <v>5</v>
      </c>
      <c r="F7207" t="s">
        <v>2016</v>
      </c>
      <c r="G7207">
        <v>30</v>
      </c>
      <c r="H7207" t="s">
        <v>2020</v>
      </c>
      <c r="I7207" s="13">
        <v>43507</v>
      </c>
      <c r="J7207">
        <v>9</v>
      </c>
      <c r="K7207">
        <v>-29.3</v>
      </c>
    </row>
    <row r="7208" spans="1:11">
      <c r="B7208" t="s">
        <v>2371</v>
      </c>
      <c r="C7208" t="s">
        <v>3400</v>
      </c>
      <c r="D7208" t="s">
        <v>2035</v>
      </c>
      <c r="E7208">
        <v>5</v>
      </c>
      <c r="F7208" t="s">
        <v>2016</v>
      </c>
      <c r="G7208">
        <v>11</v>
      </c>
      <c r="H7208" t="s">
        <v>2020</v>
      </c>
      <c r="I7208" s="13">
        <v>43507</v>
      </c>
      <c r="J7208" t="s">
        <v>2030</v>
      </c>
      <c r="K7208" t="s">
        <v>2030</v>
      </c>
    </row>
    <row r="7209" spans="1:11">
      <c r="B7209" t="s">
        <v>3136</v>
      </c>
      <c r="C7209" t="s">
        <v>3395</v>
      </c>
      <c r="D7209" t="s">
        <v>2026</v>
      </c>
      <c r="E7209">
        <v>5</v>
      </c>
      <c r="F7209" t="s">
        <v>2016</v>
      </c>
      <c r="G7209">
        <v>10</v>
      </c>
      <c r="H7209" t="s">
        <v>2017</v>
      </c>
      <c r="I7209" s="13">
        <v>43507</v>
      </c>
      <c r="J7209">
        <v>6</v>
      </c>
      <c r="K7209">
        <v>-6.62</v>
      </c>
    </row>
    <row r="7210" spans="1:11">
      <c r="B7210" t="s">
        <v>2198</v>
      </c>
      <c r="C7210" t="s">
        <v>3406</v>
      </c>
      <c r="D7210" t="s">
        <v>2044</v>
      </c>
      <c r="E7210">
        <v>3</v>
      </c>
      <c r="F7210" t="s">
        <v>2016</v>
      </c>
      <c r="G7210">
        <v>10.8</v>
      </c>
      <c r="H7210" t="s">
        <v>2020</v>
      </c>
      <c r="I7210" s="13">
        <v>43507</v>
      </c>
      <c r="J7210">
        <v>4</v>
      </c>
      <c r="K7210">
        <v>0</v>
      </c>
    </row>
    <row r="7211" spans="1:11">
      <c r="B7211" t="s">
        <v>2207</v>
      </c>
      <c r="C7211" t="s">
        <v>3413</v>
      </c>
      <c r="D7211" t="s">
        <v>2053</v>
      </c>
      <c r="E7211">
        <v>1</v>
      </c>
      <c r="F7211" t="s">
        <v>2016</v>
      </c>
      <c r="G7211">
        <v>8</v>
      </c>
      <c r="H7211" t="s">
        <v>2017</v>
      </c>
      <c r="I7211" s="13">
        <v>43504</v>
      </c>
      <c r="J7211">
        <v>3</v>
      </c>
      <c r="K7211">
        <v>3.25</v>
      </c>
    </row>
    <row r="7212" spans="1:11">
      <c r="B7212" t="s">
        <v>2033</v>
      </c>
      <c r="C7212" t="s">
        <v>3404</v>
      </c>
      <c r="D7212" t="s">
        <v>2184</v>
      </c>
      <c r="E7212">
        <v>1</v>
      </c>
      <c r="F7212" t="s">
        <v>2016</v>
      </c>
      <c r="G7212">
        <v>7</v>
      </c>
      <c r="H7212" t="s">
        <v>2017</v>
      </c>
      <c r="I7212" s="13">
        <v>43502</v>
      </c>
      <c r="J7212">
        <v>3</v>
      </c>
      <c r="K7212">
        <v>3.25</v>
      </c>
    </row>
    <row r="7213" spans="1:11">
      <c r="B7213" t="s">
        <v>2388</v>
      </c>
      <c r="C7213" t="s">
        <v>3396</v>
      </c>
      <c r="D7213" t="s">
        <v>2076</v>
      </c>
      <c r="E7213">
        <v>3</v>
      </c>
      <c r="F7213" t="s">
        <v>2016</v>
      </c>
      <c r="G7213">
        <v>11</v>
      </c>
      <c r="H7213" t="s">
        <v>2020</v>
      </c>
      <c r="I7213" s="13">
        <v>43497</v>
      </c>
      <c r="J7213">
        <v>11</v>
      </c>
      <c r="K7213">
        <v>-36.619999999999997</v>
      </c>
    </row>
    <row r="7214" spans="1:11">
      <c r="B7214" t="s">
        <v>2054</v>
      </c>
      <c r="C7214" t="s">
        <v>2824</v>
      </c>
      <c r="D7214" t="s">
        <v>2056</v>
      </c>
      <c r="E7214">
        <v>4</v>
      </c>
      <c r="F7214" t="s">
        <v>2016</v>
      </c>
      <c r="G7214">
        <v>12</v>
      </c>
      <c r="H7214" t="s">
        <v>2020</v>
      </c>
      <c r="I7214" s="13">
        <v>43497</v>
      </c>
      <c r="J7214">
        <v>10</v>
      </c>
      <c r="K7214">
        <v>-35.049999999999997</v>
      </c>
    </row>
    <row r="7215" spans="1:11">
      <c r="B7215" t="s">
        <v>3133</v>
      </c>
      <c r="C7215" t="s">
        <v>3402</v>
      </c>
      <c r="D7215" t="s">
        <v>2026</v>
      </c>
      <c r="E7215">
        <v>5</v>
      </c>
      <c r="F7215" t="s">
        <v>2016</v>
      </c>
      <c r="G7215">
        <v>13</v>
      </c>
      <c r="H7215" t="s">
        <v>3135</v>
      </c>
      <c r="I7215" s="13">
        <v>43493</v>
      </c>
      <c r="J7215">
        <v>5</v>
      </c>
      <c r="K7215">
        <v>-3.25</v>
      </c>
    </row>
    <row r="7216" spans="1:11">
      <c r="B7216" t="s">
        <v>2094</v>
      </c>
      <c r="C7216" t="s">
        <v>2095</v>
      </c>
      <c r="D7216" t="s">
        <v>2076</v>
      </c>
      <c r="E7216">
        <v>3</v>
      </c>
      <c r="F7216" t="s">
        <v>2016</v>
      </c>
      <c r="G7216" t="s">
        <v>2030</v>
      </c>
      <c r="H7216" t="s">
        <v>2017</v>
      </c>
      <c r="I7216" s="13">
        <v>43489</v>
      </c>
      <c r="J7216" t="s">
        <v>2030</v>
      </c>
      <c r="K7216" t="s">
        <v>2030</v>
      </c>
    </row>
    <row r="7217" spans="2:11">
      <c r="B7217" t="s">
        <v>2049</v>
      </c>
      <c r="C7217" t="s">
        <v>3405</v>
      </c>
      <c r="D7217" t="s">
        <v>2015</v>
      </c>
      <c r="E7217">
        <v>3</v>
      </c>
      <c r="F7217" t="s">
        <v>2016</v>
      </c>
      <c r="G7217">
        <v>8.5</v>
      </c>
      <c r="H7217" t="s">
        <v>2017</v>
      </c>
      <c r="I7217" s="13">
        <v>43482</v>
      </c>
      <c r="J7217" t="s">
        <v>2030</v>
      </c>
      <c r="K7217" t="s">
        <v>2030</v>
      </c>
    </row>
    <row r="7218" spans="2:11">
      <c r="B7218" t="s">
        <v>2813</v>
      </c>
      <c r="C7218" t="s">
        <v>3412</v>
      </c>
      <c r="D7218" t="s">
        <v>2026</v>
      </c>
      <c r="E7218">
        <v>5</v>
      </c>
      <c r="F7218" t="s">
        <v>2016</v>
      </c>
      <c r="G7218">
        <v>14.85</v>
      </c>
      <c r="H7218" t="s">
        <v>2017</v>
      </c>
      <c r="I7218" s="13">
        <v>43478</v>
      </c>
      <c r="J7218">
        <v>7</v>
      </c>
      <c r="K7218">
        <v>-6.88</v>
      </c>
    </row>
    <row r="7219" spans="2:11">
      <c r="B7219" t="s">
        <v>2174</v>
      </c>
      <c r="C7219" t="s">
        <v>3408</v>
      </c>
      <c r="D7219" t="s">
        <v>2041</v>
      </c>
      <c r="E7219">
        <v>1</v>
      </c>
      <c r="F7219" t="s">
        <v>2016</v>
      </c>
      <c r="G7219">
        <v>7</v>
      </c>
      <c r="H7219" t="s">
        <v>2017</v>
      </c>
      <c r="I7219" s="13">
        <v>43475</v>
      </c>
      <c r="J7219">
        <v>3</v>
      </c>
      <c r="K7219">
        <v>3.25</v>
      </c>
    </row>
    <row r="7220" spans="2:11">
      <c r="B7220" t="s">
        <v>2051</v>
      </c>
      <c r="C7220" t="s">
        <v>3410</v>
      </c>
      <c r="D7220" t="s">
        <v>2053</v>
      </c>
      <c r="E7220">
        <v>1</v>
      </c>
      <c r="F7220" t="s">
        <v>2088</v>
      </c>
      <c r="G7220">
        <v>6.5</v>
      </c>
      <c r="H7220" t="s">
        <v>2017</v>
      </c>
      <c r="I7220" s="13">
        <v>43473</v>
      </c>
      <c r="J7220">
        <v>1</v>
      </c>
      <c r="K7220">
        <v>45.74</v>
      </c>
    </row>
    <row r="7221" spans="2:11">
      <c r="B7221" t="s">
        <v>2063</v>
      </c>
      <c r="C7221" t="s">
        <v>3411</v>
      </c>
      <c r="D7221" t="s">
        <v>2184</v>
      </c>
      <c r="E7221">
        <v>1</v>
      </c>
      <c r="F7221" t="s">
        <v>2016</v>
      </c>
      <c r="G7221">
        <v>8</v>
      </c>
      <c r="H7221" t="s">
        <v>2017</v>
      </c>
      <c r="I7221" s="13">
        <v>43462</v>
      </c>
      <c r="J7221">
        <v>3</v>
      </c>
      <c r="K7221">
        <v>3.25</v>
      </c>
    </row>
    <row r="7222" spans="2:11">
      <c r="B7222" t="s">
        <v>2411</v>
      </c>
      <c r="C7222" t="s">
        <v>3130</v>
      </c>
      <c r="D7222" t="s">
        <v>2026</v>
      </c>
      <c r="E7222">
        <v>5</v>
      </c>
      <c r="F7222" t="s">
        <v>2016</v>
      </c>
      <c r="G7222">
        <v>14</v>
      </c>
      <c r="H7222" t="s">
        <v>2020</v>
      </c>
      <c r="I7222" s="13">
        <v>43454</v>
      </c>
      <c r="J7222" t="s">
        <v>2030</v>
      </c>
      <c r="K7222" t="s">
        <v>2030</v>
      </c>
    </row>
    <row r="7223" spans="2:11">
      <c r="B7223" t="s">
        <v>2027</v>
      </c>
      <c r="C7223" t="s">
        <v>3399</v>
      </c>
      <c r="D7223" t="s">
        <v>2029</v>
      </c>
      <c r="E7223">
        <v>5</v>
      </c>
      <c r="F7223" t="s">
        <v>2016</v>
      </c>
      <c r="G7223">
        <v>13</v>
      </c>
      <c r="H7223" t="s">
        <v>2017</v>
      </c>
      <c r="I7223" s="13">
        <v>43453</v>
      </c>
      <c r="J7223" t="s">
        <v>2030</v>
      </c>
      <c r="K7223" t="s">
        <v>2030</v>
      </c>
    </row>
    <row r="7224" spans="2:11">
      <c r="B7224" t="s">
        <v>106</v>
      </c>
      <c r="C7224" t="s">
        <v>3429</v>
      </c>
      <c r="D7224" t="s">
        <v>2229</v>
      </c>
      <c r="E7224">
        <v>5</v>
      </c>
      <c r="F7224" t="s">
        <v>2016</v>
      </c>
      <c r="G7224">
        <v>13</v>
      </c>
      <c r="H7224" t="s">
        <v>2020</v>
      </c>
      <c r="I7224" s="13">
        <v>43445</v>
      </c>
      <c r="J7224" t="s">
        <v>2030</v>
      </c>
      <c r="K7224" t="s">
        <v>2030</v>
      </c>
    </row>
    <row r="7225" spans="2:11">
      <c r="B7225" t="s">
        <v>3722</v>
      </c>
      <c r="C7225" t="s">
        <v>4015</v>
      </c>
      <c r="D7225" t="s">
        <v>2026</v>
      </c>
      <c r="E7225">
        <v>5</v>
      </c>
      <c r="F7225" t="s">
        <v>2016</v>
      </c>
      <c r="G7225">
        <v>14</v>
      </c>
      <c r="H7225" t="s">
        <v>2020</v>
      </c>
      <c r="I7225" s="13">
        <v>43433</v>
      </c>
      <c r="J7225">
        <v>5</v>
      </c>
      <c r="K7225">
        <v>-3.25</v>
      </c>
    </row>
    <row r="7226" spans="2:11">
      <c r="B7226" t="s">
        <v>2024</v>
      </c>
      <c r="C7226" t="s">
        <v>3004</v>
      </c>
      <c r="D7226" t="s">
        <v>2076</v>
      </c>
      <c r="E7226">
        <v>3</v>
      </c>
      <c r="F7226" t="s">
        <v>2016</v>
      </c>
      <c r="G7226" t="s">
        <v>2030</v>
      </c>
      <c r="H7226" t="s">
        <v>2017</v>
      </c>
      <c r="I7226" s="13">
        <v>43404</v>
      </c>
      <c r="J7226">
        <v>4</v>
      </c>
      <c r="K7226">
        <v>0</v>
      </c>
    </row>
    <row r="7227" spans="2:11">
      <c r="B7227" t="s">
        <v>3414</v>
      </c>
      <c r="C7227" t="s">
        <v>3415</v>
      </c>
      <c r="D7227" t="s">
        <v>2026</v>
      </c>
      <c r="E7227">
        <v>5</v>
      </c>
      <c r="F7227" t="s">
        <v>2016</v>
      </c>
      <c r="G7227">
        <v>17</v>
      </c>
      <c r="H7227" t="s">
        <v>2017</v>
      </c>
      <c r="I7227" s="13">
        <v>43371</v>
      </c>
      <c r="J7227">
        <v>5</v>
      </c>
      <c r="K7227">
        <v>-3.25</v>
      </c>
    </row>
    <row r="7228" spans="2:11">
      <c r="B7228" t="s">
        <v>3138</v>
      </c>
      <c r="C7228" t="s">
        <v>3416</v>
      </c>
      <c r="D7228" t="s">
        <v>2026</v>
      </c>
      <c r="E7228">
        <v>5</v>
      </c>
      <c r="F7228" t="s">
        <v>2016</v>
      </c>
      <c r="G7228">
        <v>14</v>
      </c>
      <c r="H7228" t="s">
        <v>3135</v>
      </c>
      <c r="I7228" s="13">
        <v>43346</v>
      </c>
      <c r="J7228" t="s">
        <v>2030</v>
      </c>
      <c r="K7228" t="s">
        <v>2030</v>
      </c>
    </row>
    <row r="7229" spans="2:11">
      <c r="B7229" t="s">
        <v>3131</v>
      </c>
      <c r="C7229" t="s">
        <v>3417</v>
      </c>
      <c r="D7229" t="s">
        <v>2026</v>
      </c>
      <c r="E7229">
        <v>5</v>
      </c>
      <c r="F7229" t="s">
        <v>2016</v>
      </c>
      <c r="G7229">
        <v>15</v>
      </c>
      <c r="H7229" t="s">
        <v>2020</v>
      </c>
      <c r="I7229" s="13">
        <v>43313</v>
      </c>
      <c r="J7229">
        <v>5</v>
      </c>
      <c r="K7229">
        <v>-3.25</v>
      </c>
    </row>
    <row r="7230" spans="2:11">
      <c r="B7230" t="s">
        <v>2393</v>
      </c>
      <c r="C7230" t="s">
        <v>3418</v>
      </c>
      <c r="D7230" t="s">
        <v>2179</v>
      </c>
      <c r="E7230" t="s">
        <v>2030</v>
      </c>
      <c r="F7230" t="s">
        <v>2016</v>
      </c>
      <c r="G7230" t="s">
        <v>2030</v>
      </c>
      <c r="H7230" t="s">
        <v>2017</v>
      </c>
      <c r="I7230" s="13">
        <v>43286</v>
      </c>
      <c r="J7230" t="s">
        <v>2030</v>
      </c>
      <c r="K7230" t="s">
        <v>2030</v>
      </c>
    </row>
    <row r="7231" spans="2:11">
      <c r="B7231" t="s">
        <v>3856</v>
      </c>
      <c r="C7231" t="s">
        <v>3920</v>
      </c>
      <c r="D7231" t="s">
        <v>2179</v>
      </c>
      <c r="E7231" t="s">
        <v>2030</v>
      </c>
      <c r="F7231" t="s">
        <v>2016</v>
      </c>
      <c r="G7231" t="s">
        <v>2030</v>
      </c>
      <c r="H7231" t="s">
        <v>2017</v>
      </c>
      <c r="I7231" s="13">
        <v>43265</v>
      </c>
      <c r="J7231" t="s">
        <v>2030</v>
      </c>
      <c r="K7231" t="s">
        <v>2030</v>
      </c>
    </row>
    <row r="7232" spans="2:11">
      <c r="B7232" t="s">
        <v>2083</v>
      </c>
      <c r="C7232" t="s">
        <v>2084</v>
      </c>
      <c r="D7232" t="s">
        <v>2184</v>
      </c>
      <c r="E7232">
        <v>1</v>
      </c>
      <c r="F7232" t="s">
        <v>2088</v>
      </c>
      <c r="G7232" t="s">
        <v>2030</v>
      </c>
      <c r="H7232" t="s">
        <v>2017</v>
      </c>
      <c r="I7232" s="13">
        <v>43232</v>
      </c>
      <c r="J7232">
        <v>2</v>
      </c>
      <c r="K7232">
        <v>31.41</v>
      </c>
    </row>
    <row r="7233" spans="2:11">
      <c r="B7233" t="s">
        <v>2051</v>
      </c>
      <c r="C7233" t="s">
        <v>4094</v>
      </c>
      <c r="D7233" t="s">
        <v>2076</v>
      </c>
      <c r="E7233">
        <v>3</v>
      </c>
      <c r="F7233" t="s">
        <v>2016</v>
      </c>
      <c r="G7233" t="s">
        <v>2030</v>
      </c>
      <c r="H7233" t="s">
        <v>2017</v>
      </c>
      <c r="I7233" s="13">
        <v>42432</v>
      </c>
      <c r="J7233">
        <v>4</v>
      </c>
      <c r="K7233">
        <v>0</v>
      </c>
    </row>
    <row r="7301" spans="1:11">
      <c r="A7301" t="s">
        <v>1086</v>
      </c>
      <c r="B7301" t="str">
        <f ca="1">_xll.BDS(OFFSET(INDIRECT(ADDRESS(ROW(), COLUMN())),0,-1),"BEST_ANALYST_RECS_BULK","cols=10;rows=20")</f>
        <v>SunTrust Robinson Humphrey</v>
      </c>
      <c r="C7301" t="s">
        <v>3720</v>
      </c>
      <c r="D7301" t="s">
        <v>2026</v>
      </c>
      <c r="E7301">
        <v>5</v>
      </c>
      <c r="F7301" t="s">
        <v>2016</v>
      </c>
      <c r="G7301">
        <v>65</v>
      </c>
      <c r="H7301" t="s">
        <v>2133</v>
      </c>
      <c r="I7301" s="13">
        <v>43511</v>
      </c>
      <c r="J7301" t="s">
        <v>2030</v>
      </c>
      <c r="K7301" t="s">
        <v>2030</v>
      </c>
    </row>
    <row r="7302" spans="1:11">
      <c r="B7302" t="s">
        <v>2033</v>
      </c>
      <c r="C7302" t="s">
        <v>2514</v>
      </c>
      <c r="D7302" t="s">
        <v>2035</v>
      </c>
      <c r="E7302">
        <v>5</v>
      </c>
      <c r="F7302" t="s">
        <v>2016</v>
      </c>
      <c r="G7302">
        <v>78</v>
      </c>
      <c r="H7302" t="s">
        <v>2036</v>
      </c>
      <c r="I7302" s="13">
        <v>43511</v>
      </c>
      <c r="J7302">
        <v>5</v>
      </c>
      <c r="K7302">
        <v>-43.51</v>
      </c>
    </row>
    <row r="7303" spans="1:11">
      <c r="B7303" t="s">
        <v>2207</v>
      </c>
      <c r="C7303" t="s">
        <v>2668</v>
      </c>
      <c r="D7303" t="s">
        <v>2026</v>
      </c>
      <c r="E7303">
        <v>5</v>
      </c>
      <c r="F7303" t="s">
        <v>2016</v>
      </c>
      <c r="G7303">
        <v>100</v>
      </c>
      <c r="H7303" t="s">
        <v>2020</v>
      </c>
      <c r="I7303" s="13">
        <v>43511</v>
      </c>
      <c r="J7303">
        <v>5</v>
      </c>
      <c r="K7303">
        <v>-43.51</v>
      </c>
    </row>
    <row r="7304" spans="1:11">
      <c r="B7304" t="s">
        <v>2051</v>
      </c>
      <c r="C7304" t="s">
        <v>2505</v>
      </c>
      <c r="D7304" t="s">
        <v>2076</v>
      </c>
      <c r="E7304">
        <v>3</v>
      </c>
      <c r="F7304" t="s">
        <v>2016</v>
      </c>
      <c r="G7304">
        <v>63</v>
      </c>
      <c r="H7304" t="s">
        <v>2017</v>
      </c>
      <c r="I7304" s="13">
        <v>43511</v>
      </c>
      <c r="J7304">
        <v>1</v>
      </c>
      <c r="K7304">
        <v>80.41</v>
      </c>
    </row>
    <row r="7305" spans="1:11">
      <c r="B7305" t="s">
        <v>2063</v>
      </c>
      <c r="C7305" t="s">
        <v>2506</v>
      </c>
      <c r="D7305" t="s">
        <v>2035</v>
      </c>
      <c r="E7305">
        <v>5</v>
      </c>
      <c r="F7305" t="s">
        <v>2016</v>
      </c>
      <c r="G7305">
        <v>65</v>
      </c>
      <c r="H7305" t="s">
        <v>2017</v>
      </c>
      <c r="I7305" s="13">
        <v>43511</v>
      </c>
      <c r="J7305">
        <v>5</v>
      </c>
      <c r="K7305">
        <v>-43.51</v>
      </c>
    </row>
    <row r="7306" spans="1:11">
      <c r="B7306" t="s">
        <v>106</v>
      </c>
      <c r="C7306" t="s">
        <v>2511</v>
      </c>
      <c r="D7306" t="s">
        <v>2669</v>
      </c>
      <c r="E7306">
        <v>5</v>
      </c>
      <c r="F7306" t="s">
        <v>2016</v>
      </c>
      <c r="G7306">
        <v>116</v>
      </c>
      <c r="H7306" t="s">
        <v>2020</v>
      </c>
      <c r="I7306" s="13">
        <v>43510</v>
      </c>
      <c r="J7306">
        <v>5</v>
      </c>
      <c r="K7306">
        <v>-43.51</v>
      </c>
    </row>
    <row r="7307" spans="1:11">
      <c r="B7307" t="s">
        <v>2027</v>
      </c>
      <c r="C7307" t="s">
        <v>2513</v>
      </c>
      <c r="D7307" t="s">
        <v>2029</v>
      </c>
      <c r="E7307">
        <v>5</v>
      </c>
      <c r="F7307" t="s">
        <v>2016</v>
      </c>
      <c r="G7307">
        <v>92</v>
      </c>
      <c r="H7307" t="s">
        <v>2017</v>
      </c>
      <c r="I7307" s="13">
        <v>43510</v>
      </c>
      <c r="J7307">
        <v>5</v>
      </c>
      <c r="K7307">
        <v>-43.51</v>
      </c>
    </row>
    <row r="7308" spans="1:11">
      <c r="B7308" t="s">
        <v>2037</v>
      </c>
      <c r="C7308" t="s">
        <v>3721</v>
      </c>
      <c r="D7308" t="s">
        <v>2026</v>
      </c>
      <c r="E7308">
        <v>5</v>
      </c>
      <c r="F7308" t="s">
        <v>2016</v>
      </c>
      <c r="G7308">
        <v>120</v>
      </c>
      <c r="H7308" t="s">
        <v>2020</v>
      </c>
      <c r="I7308" s="13">
        <v>43510</v>
      </c>
      <c r="J7308" t="s">
        <v>2030</v>
      </c>
      <c r="K7308" t="s">
        <v>2030</v>
      </c>
    </row>
    <row r="7309" spans="1:11">
      <c r="B7309" t="s">
        <v>2134</v>
      </c>
      <c r="C7309" t="s">
        <v>2516</v>
      </c>
      <c r="D7309" t="s">
        <v>2162</v>
      </c>
      <c r="E7309">
        <v>3</v>
      </c>
      <c r="F7309" t="s">
        <v>2016</v>
      </c>
      <c r="G7309">
        <v>60</v>
      </c>
      <c r="H7309" t="s">
        <v>2017</v>
      </c>
      <c r="I7309" s="13">
        <v>43510</v>
      </c>
      <c r="J7309">
        <v>2</v>
      </c>
      <c r="K7309">
        <v>0</v>
      </c>
    </row>
    <row r="7310" spans="1:11">
      <c r="B7310" t="s">
        <v>2049</v>
      </c>
      <c r="C7310" t="s">
        <v>2502</v>
      </c>
      <c r="D7310" t="s">
        <v>2029</v>
      </c>
      <c r="E7310">
        <v>5</v>
      </c>
      <c r="F7310" t="s">
        <v>2016</v>
      </c>
      <c r="G7310">
        <v>101</v>
      </c>
      <c r="H7310" t="s">
        <v>2017</v>
      </c>
      <c r="I7310" s="13">
        <v>43510</v>
      </c>
      <c r="J7310">
        <v>5</v>
      </c>
      <c r="K7310">
        <v>-43.51</v>
      </c>
    </row>
    <row r="7311" spans="1:11">
      <c r="B7311" t="s">
        <v>2083</v>
      </c>
      <c r="C7311" t="s">
        <v>2084</v>
      </c>
      <c r="D7311" t="s">
        <v>2076</v>
      </c>
      <c r="E7311">
        <v>3</v>
      </c>
      <c r="F7311" t="s">
        <v>2085</v>
      </c>
      <c r="G7311" t="s">
        <v>2030</v>
      </c>
      <c r="H7311" t="s">
        <v>2017</v>
      </c>
      <c r="I7311" s="13">
        <v>43509</v>
      </c>
      <c r="J7311" t="s">
        <v>2030</v>
      </c>
      <c r="K7311" t="s">
        <v>2030</v>
      </c>
    </row>
    <row r="7312" spans="1:11">
      <c r="B7312" t="s">
        <v>2074</v>
      </c>
      <c r="C7312" t="s">
        <v>2504</v>
      </c>
      <c r="D7312" t="s">
        <v>2026</v>
      </c>
      <c r="E7312">
        <v>5</v>
      </c>
      <c r="F7312" t="s">
        <v>2016</v>
      </c>
      <c r="G7312">
        <v>98</v>
      </c>
      <c r="H7312" t="s">
        <v>2017</v>
      </c>
      <c r="I7312" s="13">
        <v>43507</v>
      </c>
      <c r="J7312" t="s">
        <v>2030</v>
      </c>
      <c r="K7312" t="s">
        <v>2030</v>
      </c>
    </row>
    <row r="7313" spans="2:11">
      <c r="B7313" t="s">
        <v>2483</v>
      </c>
      <c r="C7313" t="s">
        <v>2519</v>
      </c>
      <c r="D7313" t="s">
        <v>2026</v>
      </c>
      <c r="E7313">
        <v>5</v>
      </c>
      <c r="F7313" t="s">
        <v>2016</v>
      </c>
      <c r="G7313">
        <v>133</v>
      </c>
      <c r="H7313" t="s">
        <v>2017</v>
      </c>
      <c r="I7313" s="13">
        <v>43504</v>
      </c>
      <c r="J7313">
        <v>5</v>
      </c>
      <c r="K7313">
        <v>-43.51</v>
      </c>
    </row>
    <row r="7314" spans="2:11">
      <c r="B7314" t="s">
        <v>2321</v>
      </c>
      <c r="C7314" t="s">
        <v>2322</v>
      </c>
      <c r="D7314" t="s">
        <v>2026</v>
      </c>
      <c r="E7314">
        <v>5</v>
      </c>
      <c r="F7314" t="s">
        <v>2123</v>
      </c>
      <c r="G7314">
        <v>75</v>
      </c>
      <c r="H7314" t="s">
        <v>2020</v>
      </c>
      <c r="I7314" s="13">
        <v>43502</v>
      </c>
      <c r="J7314" t="s">
        <v>2030</v>
      </c>
      <c r="K7314" t="s">
        <v>2030</v>
      </c>
    </row>
    <row r="7315" spans="2:11">
      <c r="B7315" t="s">
        <v>2072</v>
      </c>
      <c r="C7315" t="s">
        <v>2508</v>
      </c>
      <c r="D7315" t="s">
        <v>2029</v>
      </c>
      <c r="E7315">
        <v>5</v>
      </c>
      <c r="F7315" t="s">
        <v>2016</v>
      </c>
      <c r="G7315">
        <v>78</v>
      </c>
      <c r="H7315" t="s">
        <v>2017</v>
      </c>
      <c r="I7315" s="13">
        <v>43481</v>
      </c>
      <c r="J7315">
        <v>5</v>
      </c>
      <c r="K7315">
        <v>-43.51</v>
      </c>
    </row>
    <row r="7316" spans="2:11">
      <c r="B7316" t="s">
        <v>2054</v>
      </c>
      <c r="C7316" t="s">
        <v>2517</v>
      </c>
      <c r="D7316" t="s">
        <v>2056</v>
      </c>
      <c r="E7316">
        <v>4</v>
      </c>
      <c r="F7316" t="s">
        <v>2016</v>
      </c>
      <c r="G7316">
        <v>94</v>
      </c>
      <c r="H7316" t="s">
        <v>2020</v>
      </c>
      <c r="I7316" s="13">
        <v>43479</v>
      </c>
      <c r="J7316">
        <v>5</v>
      </c>
      <c r="K7316">
        <v>-43.51</v>
      </c>
    </row>
    <row r="7317" spans="2:11">
      <c r="B7317" t="s">
        <v>2069</v>
      </c>
      <c r="C7317" t="s">
        <v>2509</v>
      </c>
      <c r="D7317" t="s">
        <v>2071</v>
      </c>
      <c r="E7317">
        <v>3</v>
      </c>
      <c r="F7317" t="s">
        <v>2088</v>
      </c>
      <c r="G7317" t="s">
        <v>2030</v>
      </c>
      <c r="H7317" t="s">
        <v>2017</v>
      </c>
      <c r="I7317" s="13">
        <v>43478</v>
      </c>
      <c r="J7317">
        <v>4</v>
      </c>
      <c r="K7317">
        <v>-31.54</v>
      </c>
    </row>
    <row r="7318" spans="2:11">
      <c r="B7318" t="s">
        <v>2045</v>
      </c>
      <c r="C7318" t="s">
        <v>2507</v>
      </c>
      <c r="D7318" t="s">
        <v>2029</v>
      </c>
      <c r="E7318">
        <v>5</v>
      </c>
      <c r="F7318" t="s">
        <v>2016</v>
      </c>
      <c r="G7318">
        <v>96</v>
      </c>
      <c r="H7318" t="s">
        <v>2020</v>
      </c>
      <c r="I7318" s="13">
        <v>43450</v>
      </c>
      <c r="J7318">
        <v>5</v>
      </c>
      <c r="K7318">
        <v>-43.51</v>
      </c>
    </row>
    <row r="7319" spans="2:11">
      <c r="B7319" t="s">
        <v>2079</v>
      </c>
      <c r="C7319" t="s">
        <v>2518</v>
      </c>
      <c r="D7319" t="s">
        <v>2029</v>
      </c>
      <c r="E7319">
        <v>5</v>
      </c>
      <c r="F7319" t="s">
        <v>2016</v>
      </c>
      <c r="G7319">
        <v>85</v>
      </c>
      <c r="H7319" t="s">
        <v>2017</v>
      </c>
      <c r="I7319" s="13">
        <v>43448</v>
      </c>
      <c r="J7319">
        <v>5</v>
      </c>
      <c r="K7319">
        <v>-43.51</v>
      </c>
    </row>
    <row r="7320" spans="2:11">
      <c r="B7320" t="s">
        <v>3722</v>
      </c>
      <c r="C7320" t="s">
        <v>3723</v>
      </c>
      <c r="D7320" t="s">
        <v>2026</v>
      </c>
      <c r="E7320">
        <v>5</v>
      </c>
      <c r="F7320" t="s">
        <v>2016</v>
      </c>
      <c r="G7320">
        <v>125</v>
      </c>
      <c r="H7320" t="s">
        <v>2017</v>
      </c>
      <c r="I7320" s="13">
        <v>43409</v>
      </c>
      <c r="J7320" t="s">
        <v>2030</v>
      </c>
      <c r="K7320" t="s">
        <v>2030</v>
      </c>
    </row>
    <row r="7401" spans="1:11">
      <c r="A7401" t="s">
        <v>1087</v>
      </c>
      <c r="B7401" t="str">
        <f ca="1">_xll.BDS(OFFSET(INDIRECT(ADDRESS(ROW(), COLUMN())),0,-1),"BEST_ANALYST_RECS_BULK","cols=10;rows=26")</f>
        <v>RBC Capital Markets</v>
      </c>
      <c r="C7401" t="s">
        <v>2917</v>
      </c>
      <c r="D7401" t="s">
        <v>2252</v>
      </c>
      <c r="E7401">
        <v>3</v>
      </c>
      <c r="F7401" t="s">
        <v>2016</v>
      </c>
      <c r="G7401">
        <v>20</v>
      </c>
      <c r="H7401" t="s">
        <v>2020</v>
      </c>
      <c r="I7401" s="13">
        <v>43511</v>
      </c>
      <c r="J7401">
        <v>6</v>
      </c>
      <c r="K7401">
        <v>0</v>
      </c>
    </row>
    <row r="7402" spans="1:11">
      <c r="B7402" t="s">
        <v>2148</v>
      </c>
      <c r="C7402" t="s">
        <v>2918</v>
      </c>
      <c r="D7402" t="s">
        <v>2015</v>
      </c>
      <c r="E7402">
        <v>3</v>
      </c>
      <c r="F7402" t="s">
        <v>2016</v>
      </c>
      <c r="G7402">
        <v>15</v>
      </c>
      <c r="H7402" t="s">
        <v>2017</v>
      </c>
      <c r="I7402" s="13">
        <v>43511</v>
      </c>
      <c r="J7402">
        <v>7</v>
      </c>
      <c r="K7402">
        <v>-3.12</v>
      </c>
    </row>
    <row r="7403" spans="1:11">
      <c r="B7403" t="s">
        <v>2049</v>
      </c>
      <c r="C7403" t="s">
        <v>2924</v>
      </c>
      <c r="D7403" t="s">
        <v>2015</v>
      </c>
      <c r="E7403">
        <v>3</v>
      </c>
      <c r="F7403" t="s">
        <v>2016</v>
      </c>
      <c r="G7403">
        <v>16</v>
      </c>
      <c r="H7403" t="s">
        <v>2020</v>
      </c>
      <c r="I7403" s="13">
        <v>43511</v>
      </c>
      <c r="J7403">
        <v>6</v>
      </c>
      <c r="K7403">
        <v>0</v>
      </c>
    </row>
    <row r="7404" spans="1:11">
      <c r="B7404" t="s">
        <v>106</v>
      </c>
      <c r="C7404" t="s">
        <v>2926</v>
      </c>
      <c r="D7404" t="s">
        <v>2440</v>
      </c>
      <c r="E7404">
        <v>5</v>
      </c>
      <c r="F7404" t="s">
        <v>2016</v>
      </c>
      <c r="G7404">
        <v>22</v>
      </c>
      <c r="H7404" t="s">
        <v>2020</v>
      </c>
      <c r="I7404" s="13">
        <v>43510</v>
      </c>
      <c r="J7404">
        <v>11</v>
      </c>
      <c r="K7404">
        <v>-21.31</v>
      </c>
    </row>
    <row r="7405" spans="1:11">
      <c r="B7405" t="s">
        <v>2037</v>
      </c>
      <c r="C7405" t="s">
        <v>2501</v>
      </c>
      <c r="D7405" t="s">
        <v>2076</v>
      </c>
      <c r="E7405">
        <v>3</v>
      </c>
      <c r="F7405" t="s">
        <v>2016</v>
      </c>
      <c r="G7405">
        <v>20</v>
      </c>
      <c r="H7405" t="s">
        <v>2020</v>
      </c>
      <c r="I7405" s="13">
        <v>43510</v>
      </c>
      <c r="J7405">
        <v>6</v>
      </c>
      <c r="K7405">
        <v>0</v>
      </c>
    </row>
    <row r="7406" spans="1:11">
      <c r="B7406" t="s">
        <v>2072</v>
      </c>
      <c r="C7406" t="s">
        <v>2919</v>
      </c>
      <c r="D7406" t="s">
        <v>2029</v>
      </c>
      <c r="E7406">
        <v>5</v>
      </c>
      <c r="F7406" t="s">
        <v>2085</v>
      </c>
      <c r="G7406">
        <v>22</v>
      </c>
      <c r="H7406" t="s">
        <v>2133</v>
      </c>
      <c r="I7406" s="13">
        <v>43510</v>
      </c>
      <c r="J7406">
        <v>5</v>
      </c>
      <c r="K7406">
        <v>4.05</v>
      </c>
    </row>
    <row r="7407" spans="1:11">
      <c r="B7407" t="s">
        <v>2045</v>
      </c>
      <c r="C7407" t="s">
        <v>4422</v>
      </c>
      <c r="D7407" t="s">
        <v>2015</v>
      </c>
      <c r="E7407">
        <v>3</v>
      </c>
      <c r="F7407" t="s">
        <v>2016</v>
      </c>
      <c r="G7407">
        <v>21</v>
      </c>
      <c r="H7407" t="s">
        <v>2020</v>
      </c>
      <c r="I7407" s="13">
        <v>43510</v>
      </c>
      <c r="J7407" t="s">
        <v>2030</v>
      </c>
      <c r="K7407" t="s">
        <v>2030</v>
      </c>
    </row>
    <row r="7408" spans="1:11">
      <c r="B7408" t="s">
        <v>2047</v>
      </c>
      <c r="C7408" t="s">
        <v>2923</v>
      </c>
      <c r="D7408" t="s">
        <v>2026</v>
      </c>
      <c r="E7408">
        <v>5</v>
      </c>
      <c r="F7408" t="s">
        <v>2016</v>
      </c>
      <c r="G7408">
        <v>25</v>
      </c>
      <c r="H7408" t="s">
        <v>2020</v>
      </c>
      <c r="I7408" s="13">
        <v>43510</v>
      </c>
      <c r="J7408">
        <v>9</v>
      </c>
      <c r="K7408">
        <v>-13.6</v>
      </c>
    </row>
    <row r="7409" spans="2:11">
      <c r="B7409" t="s">
        <v>3798</v>
      </c>
      <c r="C7409" t="s">
        <v>4423</v>
      </c>
      <c r="D7409" t="s">
        <v>2029</v>
      </c>
      <c r="E7409">
        <v>5</v>
      </c>
      <c r="F7409" t="s">
        <v>2016</v>
      </c>
      <c r="G7409">
        <v>24</v>
      </c>
      <c r="H7409" t="s">
        <v>2020</v>
      </c>
      <c r="I7409" s="13">
        <v>43510</v>
      </c>
      <c r="J7409">
        <v>9</v>
      </c>
      <c r="K7409">
        <v>-13.6</v>
      </c>
    </row>
    <row r="7410" spans="2:11">
      <c r="B7410" t="s">
        <v>2079</v>
      </c>
      <c r="C7410" t="s">
        <v>2922</v>
      </c>
      <c r="D7410" t="s">
        <v>2015</v>
      </c>
      <c r="E7410">
        <v>3</v>
      </c>
      <c r="F7410" t="s">
        <v>2016</v>
      </c>
      <c r="G7410">
        <v>20</v>
      </c>
      <c r="H7410" t="s">
        <v>2017</v>
      </c>
      <c r="I7410" s="13">
        <v>43510</v>
      </c>
      <c r="J7410">
        <v>10</v>
      </c>
      <c r="K7410">
        <v>-16.39</v>
      </c>
    </row>
    <row r="7411" spans="2:11">
      <c r="B7411" t="s">
        <v>2451</v>
      </c>
      <c r="C7411" t="s">
        <v>2974</v>
      </c>
      <c r="D7411" t="s">
        <v>2076</v>
      </c>
      <c r="E7411">
        <v>3</v>
      </c>
      <c r="F7411" t="s">
        <v>2016</v>
      </c>
      <c r="G7411" t="s">
        <v>2030</v>
      </c>
      <c r="H7411" t="s">
        <v>2017</v>
      </c>
      <c r="I7411" s="13">
        <v>43510</v>
      </c>
      <c r="J7411">
        <v>6</v>
      </c>
      <c r="K7411">
        <v>0</v>
      </c>
    </row>
    <row r="7412" spans="2:11">
      <c r="B7412" t="s">
        <v>2027</v>
      </c>
      <c r="C7412" t="s">
        <v>3557</v>
      </c>
      <c r="D7412" t="s">
        <v>2044</v>
      </c>
      <c r="E7412">
        <v>3</v>
      </c>
      <c r="F7412" t="s">
        <v>2016</v>
      </c>
      <c r="G7412">
        <v>20</v>
      </c>
      <c r="H7412" t="s">
        <v>2017</v>
      </c>
      <c r="I7412" s="13">
        <v>43509</v>
      </c>
      <c r="J7412">
        <v>4</v>
      </c>
      <c r="K7412">
        <v>4.5199999999999996</v>
      </c>
    </row>
    <row r="7413" spans="2:11">
      <c r="B7413" t="s">
        <v>2274</v>
      </c>
      <c r="C7413" t="s">
        <v>2334</v>
      </c>
      <c r="D7413" t="s">
        <v>2076</v>
      </c>
      <c r="E7413">
        <v>3</v>
      </c>
      <c r="F7413" t="s">
        <v>2016</v>
      </c>
      <c r="G7413" t="s">
        <v>2030</v>
      </c>
      <c r="H7413" t="s">
        <v>2017</v>
      </c>
      <c r="I7413" s="13">
        <v>43509</v>
      </c>
      <c r="J7413">
        <v>6</v>
      </c>
      <c r="K7413">
        <v>0</v>
      </c>
    </row>
    <row r="7414" spans="2:11">
      <c r="B7414" t="s">
        <v>2033</v>
      </c>
      <c r="C7414" t="s">
        <v>2927</v>
      </c>
      <c r="D7414" t="s">
        <v>2184</v>
      </c>
      <c r="E7414">
        <v>1</v>
      </c>
      <c r="F7414" t="s">
        <v>2016</v>
      </c>
      <c r="G7414">
        <v>18</v>
      </c>
      <c r="H7414" t="s">
        <v>2036</v>
      </c>
      <c r="I7414" s="13">
        <v>43509</v>
      </c>
      <c r="J7414">
        <v>2</v>
      </c>
      <c r="K7414">
        <v>13.6</v>
      </c>
    </row>
    <row r="7415" spans="2:11">
      <c r="B7415" t="s">
        <v>2139</v>
      </c>
      <c r="C7415" t="s">
        <v>2921</v>
      </c>
      <c r="D7415" t="s">
        <v>2044</v>
      </c>
      <c r="E7415">
        <v>3</v>
      </c>
      <c r="F7415" t="s">
        <v>2016</v>
      </c>
      <c r="G7415">
        <v>25</v>
      </c>
      <c r="H7415" t="s">
        <v>2020</v>
      </c>
      <c r="I7415" s="13">
        <v>43509</v>
      </c>
      <c r="J7415">
        <v>6</v>
      </c>
      <c r="K7415">
        <v>0</v>
      </c>
    </row>
    <row r="7416" spans="2:11">
      <c r="B7416" t="s">
        <v>2077</v>
      </c>
      <c r="C7416" t="s">
        <v>2928</v>
      </c>
      <c r="D7416" t="s">
        <v>2029</v>
      </c>
      <c r="E7416">
        <v>5</v>
      </c>
      <c r="F7416" t="s">
        <v>2016</v>
      </c>
      <c r="G7416">
        <v>30</v>
      </c>
      <c r="H7416" t="s">
        <v>2020</v>
      </c>
      <c r="I7416" s="13">
        <v>43509</v>
      </c>
      <c r="J7416">
        <v>9</v>
      </c>
      <c r="K7416">
        <v>-13.6</v>
      </c>
    </row>
    <row r="7417" spans="2:11">
      <c r="B7417" t="s">
        <v>2051</v>
      </c>
      <c r="C7417" t="s">
        <v>2920</v>
      </c>
      <c r="D7417" t="s">
        <v>2076</v>
      </c>
      <c r="E7417">
        <v>3</v>
      </c>
      <c r="F7417" t="s">
        <v>2016</v>
      </c>
      <c r="G7417">
        <v>16</v>
      </c>
      <c r="H7417" t="s">
        <v>2017</v>
      </c>
      <c r="I7417" s="13">
        <v>43509</v>
      </c>
      <c r="J7417">
        <v>6</v>
      </c>
      <c r="K7417">
        <v>0</v>
      </c>
    </row>
    <row r="7418" spans="2:11">
      <c r="B7418" t="s">
        <v>3255</v>
      </c>
      <c r="C7418" t="s">
        <v>3256</v>
      </c>
      <c r="D7418" t="s">
        <v>2076</v>
      </c>
      <c r="E7418">
        <v>3</v>
      </c>
      <c r="F7418" t="s">
        <v>2016</v>
      </c>
      <c r="G7418" t="s">
        <v>2030</v>
      </c>
      <c r="H7418" t="s">
        <v>2017</v>
      </c>
      <c r="I7418" s="13">
        <v>43509</v>
      </c>
      <c r="J7418">
        <v>6</v>
      </c>
      <c r="K7418">
        <v>0</v>
      </c>
    </row>
    <row r="7419" spans="2:11">
      <c r="B7419" t="s">
        <v>2198</v>
      </c>
      <c r="C7419" t="s">
        <v>3560</v>
      </c>
      <c r="D7419" t="s">
        <v>2044</v>
      </c>
      <c r="E7419">
        <v>3</v>
      </c>
      <c r="F7419" t="s">
        <v>2016</v>
      </c>
      <c r="G7419">
        <v>16</v>
      </c>
      <c r="H7419" t="s">
        <v>2020</v>
      </c>
      <c r="I7419" s="13">
        <v>43509</v>
      </c>
      <c r="J7419">
        <v>3</v>
      </c>
      <c r="K7419">
        <v>9.9</v>
      </c>
    </row>
    <row r="7420" spans="2:11">
      <c r="B7420" t="s">
        <v>2411</v>
      </c>
      <c r="C7420" t="s">
        <v>2929</v>
      </c>
      <c r="D7420" t="s">
        <v>2044</v>
      </c>
      <c r="E7420">
        <v>3</v>
      </c>
      <c r="F7420" t="s">
        <v>2016</v>
      </c>
      <c r="G7420" t="s">
        <v>2030</v>
      </c>
      <c r="H7420" t="s">
        <v>2017</v>
      </c>
      <c r="I7420" s="13">
        <v>43509</v>
      </c>
      <c r="J7420">
        <v>8</v>
      </c>
      <c r="K7420">
        <v>-9.8000000000000007</v>
      </c>
    </row>
    <row r="7421" spans="2:11">
      <c r="B7421" t="s">
        <v>4424</v>
      </c>
      <c r="C7421" t="s">
        <v>4425</v>
      </c>
      <c r="D7421" t="s">
        <v>2029</v>
      </c>
      <c r="E7421">
        <v>5</v>
      </c>
      <c r="F7421" t="s">
        <v>2016</v>
      </c>
      <c r="G7421">
        <v>23</v>
      </c>
      <c r="H7421" t="s">
        <v>2017</v>
      </c>
      <c r="I7421" s="13">
        <v>43508</v>
      </c>
      <c r="J7421" t="s">
        <v>2030</v>
      </c>
      <c r="K7421" t="s">
        <v>2030</v>
      </c>
    </row>
    <row r="7422" spans="2:11">
      <c r="B7422" t="s">
        <v>2813</v>
      </c>
      <c r="C7422" t="s">
        <v>4426</v>
      </c>
      <c r="D7422" t="s">
        <v>2122</v>
      </c>
      <c r="E7422">
        <v>2</v>
      </c>
      <c r="F7422" t="s">
        <v>2016</v>
      </c>
      <c r="G7422">
        <v>12.1</v>
      </c>
      <c r="H7422" t="s">
        <v>2017</v>
      </c>
      <c r="I7422" s="13">
        <v>43501</v>
      </c>
      <c r="J7422">
        <v>2</v>
      </c>
      <c r="K7422">
        <v>13.6</v>
      </c>
    </row>
    <row r="7423" spans="2:11">
      <c r="B7423" t="s">
        <v>2094</v>
      </c>
      <c r="C7423" t="s">
        <v>2095</v>
      </c>
      <c r="D7423" t="s">
        <v>2076</v>
      </c>
      <c r="E7423">
        <v>3</v>
      </c>
      <c r="F7423" t="s">
        <v>2085</v>
      </c>
      <c r="G7423" t="s">
        <v>2030</v>
      </c>
      <c r="H7423" t="s">
        <v>2017</v>
      </c>
      <c r="I7423" s="13">
        <v>43490</v>
      </c>
      <c r="J7423" t="s">
        <v>2030</v>
      </c>
      <c r="K7423" t="s">
        <v>2030</v>
      </c>
    </row>
    <row r="7424" spans="2:11">
      <c r="B7424" t="s">
        <v>2024</v>
      </c>
      <c r="C7424" t="s">
        <v>2880</v>
      </c>
      <c r="D7424" t="s">
        <v>2076</v>
      </c>
      <c r="E7424">
        <v>3</v>
      </c>
      <c r="F7424" t="s">
        <v>2016</v>
      </c>
      <c r="G7424" t="s">
        <v>2030</v>
      </c>
      <c r="H7424" t="s">
        <v>2017</v>
      </c>
      <c r="I7424" s="13">
        <v>43469</v>
      </c>
      <c r="J7424">
        <v>6</v>
      </c>
      <c r="K7424">
        <v>0</v>
      </c>
    </row>
    <row r="7425" spans="2:11">
      <c r="B7425" t="s">
        <v>2083</v>
      </c>
      <c r="C7425" t="s">
        <v>2304</v>
      </c>
      <c r="D7425" t="s">
        <v>2035</v>
      </c>
      <c r="E7425">
        <v>5</v>
      </c>
      <c r="F7425" t="s">
        <v>2016</v>
      </c>
      <c r="G7425" t="s">
        <v>2030</v>
      </c>
      <c r="H7425" t="s">
        <v>2017</v>
      </c>
      <c r="I7425" s="13">
        <v>43182</v>
      </c>
      <c r="J7425">
        <v>9</v>
      </c>
      <c r="K7425">
        <v>-13.6</v>
      </c>
    </row>
    <row r="7426" spans="2:11">
      <c r="B7426" t="s">
        <v>4427</v>
      </c>
      <c r="C7426" t="s">
        <v>4425</v>
      </c>
      <c r="D7426" t="s">
        <v>2015</v>
      </c>
      <c r="E7426">
        <v>3</v>
      </c>
      <c r="F7426" t="s">
        <v>2088</v>
      </c>
      <c r="G7426">
        <v>26</v>
      </c>
      <c r="H7426" t="s">
        <v>2020</v>
      </c>
      <c r="I7426" s="13">
        <v>42953</v>
      </c>
      <c r="J7426">
        <v>6</v>
      </c>
      <c r="K7426">
        <v>0</v>
      </c>
    </row>
    <row r="7501" spans="1:11">
      <c r="A7501" t="s">
        <v>1088</v>
      </c>
      <c r="B7501" t="str">
        <f ca="1">_xll.BDS(OFFSET(INDIRECT(ADDRESS(ROW(), COLUMN())),0,-1),"BEST_ANALYST_RECS_BULK","cols=10;rows=42")</f>
        <v>RBC Capital Markets</v>
      </c>
      <c r="C7501" t="s">
        <v>2787</v>
      </c>
      <c r="D7501" t="s">
        <v>2029</v>
      </c>
      <c r="E7501">
        <v>5</v>
      </c>
      <c r="F7501" t="s">
        <v>2016</v>
      </c>
      <c r="G7501">
        <v>170</v>
      </c>
      <c r="H7501" t="s">
        <v>2020</v>
      </c>
      <c r="I7501" s="13">
        <v>43511</v>
      </c>
      <c r="J7501">
        <v>2</v>
      </c>
      <c r="K7501">
        <v>19.29</v>
      </c>
    </row>
    <row r="7502" spans="1:11">
      <c r="B7502" t="s">
        <v>2277</v>
      </c>
      <c r="C7502" t="s">
        <v>2218</v>
      </c>
      <c r="D7502" t="s">
        <v>2029</v>
      </c>
      <c r="E7502">
        <v>5</v>
      </c>
      <c r="F7502" t="s">
        <v>2016</v>
      </c>
      <c r="G7502">
        <v>172</v>
      </c>
      <c r="H7502" t="s">
        <v>2017</v>
      </c>
      <c r="I7502" s="13">
        <v>43511</v>
      </c>
      <c r="J7502">
        <v>2</v>
      </c>
      <c r="K7502">
        <v>19.29</v>
      </c>
    </row>
    <row r="7503" spans="1:11">
      <c r="B7503" t="s">
        <v>2159</v>
      </c>
      <c r="C7503" t="s">
        <v>2788</v>
      </c>
      <c r="D7503" t="s">
        <v>2029</v>
      </c>
      <c r="E7503">
        <v>5</v>
      </c>
      <c r="F7503" t="s">
        <v>2016</v>
      </c>
      <c r="G7503">
        <v>152</v>
      </c>
      <c r="H7503" t="s">
        <v>2017</v>
      </c>
      <c r="I7503" s="13">
        <v>43511</v>
      </c>
      <c r="J7503">
        <v>2</v>
      </c>
      <c r="K7503">
        <v>19.29</v>
      </c>
    </row>
    <row r="7504" spans="1:11">
      <c r="B7504" t="s">
        <v>2089</v>
      </c>
      <c r="C7504" t="s">
        <v>2279</v>
      </c>
      <c r="D7504" t="s">
        <v>2029</v>
      </c>
      <c r="E7504">
        <v>5</v>
      </c>
      <c r="F7504" t="s">
        <v>2016</v>
      </c>
      <c r="G7504">
        <v>160</v>
      </c>
      <c r="H7504" t="s">
        <v>2017</v>
      </c>
      <c r="I7504" s="13">
        <v>43511</v>
      </c>
      <c r="J7504">
        <v>2</v>
      </c>
      <c r="K7504">
        <v>19.29</v>
      </c>
    </row>
    <row r="7505" spans="2:11">
      <c r="B7505" t="s">
        <v>2274</v>
      </c>
      <c r="C7505" t="s">
        <v>2791</v>
      </c>
      <c r="D7505" t="s">
        <v>2026</v>
      </c>
      <c r="E7505">
        <v>5</v>
      </c>
      <c r="F7505" t="s">
        <v>2016</v>
      </c>
      <c r="G7505" t="s">
        <v>2030</v>
      </c>
      <c r="H7505" t="s">
        <v>2017</v>
      </c>
      <c r="I7505" s="13">
        <v>43509</v>
      </c>
      <c r="J7505">
        <v>2</v>
      </c>
      <c r="K7505">
        <v>19.29</v>
      </c>
    </row>
    <row r="7506" spans="2:11">
      <c r="B7506" t="s">
        <v>2461</v>
      </c>
      <c r="C7506" t="s">
        <v>2799</v>
      </c>
      <c r="D7506" t="s">
        <v>2026</v>
      </c>
      <c r="E7506">
        <v>5</v>
      </c>
      <c r="F7506" t="s">
        <v>2016</v>
      </c>
      <c r="G7506">
        <v>170</v>
      </c>
      <c r="H7506" t="s">
        <v>2017</v>
      </c>
      <c r="I7506" s="13">
        <v>43509</v>
      </c>
      <c r="J7506" t="s">
        <v>2030</v>
      </c>
      <c r="K7506" t="s">
        <v>2030</v>
      </c>
    </row>
    <row r="7507" spans="2:11">
      <c r="B7507" t="s">
        <v>2139</v>
      </c>
      <c r="C7507" t="s">
        <v>2789</v>
      </c>
      <c r="D7507" t="s">
        <v>2035</v>
      </c>
      <c r="E7507">
        <v>5</v>
      </c>
      <c r="F7507" t="s">
        <v>2016</v>
      </c>
      <c r="G7507">
        <v>160</v>
      </c>
      <c r="H7507" t="s">
        <v>2017</v>
      </c>
      <c r="I7507" s="13">
        <v>43507</v>
      </c>
      <c r="J7507">
        <v>2</v>
      </c>
      <c r="K7507">
        <v>19.29</v>
      </c>
    </row>
    <row r="7508" spans="2:11">
      <c r="B7508" t="s">
        <v>2151</v>
      </c>
      <c r="C7508" t="s">
        <v>3633</v>
      </c>
      <c r="D7508" t="s">
        <v>2026</v>
      </c>
      <c r="E7508">
        <v>5</v>
      </c>
      <c r="F7508" t="s">
        <v>2016</v>
      </c>
      <c r="G7508">
        <v>155</v>
      </c>
      <c r="H7508" t="s">
        <v>2017</v>
      </c>
      <c r="I7508" s="13">
        <v>43507</v>
      </c>
      <c r="J7508">
        <v>2</v>
      </c>
      <c r="K7508">
        <v>19.29</v>
      </c>
    </row>
    <row r="7509" spans="2:11">
      <c r="B7509" t="s">
        <v>2094</v>
      </c>
      <c r="C7509" t="s">
        <v>2095</v>
      </c>
      <c r="D7509" t="s">
        <v>2076</v>
      </c>
      <c r="E7509">
        <v>3</v>
      </c>
      <c r="F7509" t="s">
        <v>2016</v>
      </c>
      <c r="G7509" t="s">
        <v>2030</v>
      </c>
      <c r="H7509" t="s">
        <v>2017</v>
      </c>
      <c r="I7509" s="13">
        <v>43504</v>
      </c>
      <c r="J7509" t="s">
        <v>2030</v>
      </c>
      <c r="K7509" t="s">
        <v>2030</v>
      </c>
    </row>
    <row r="7510" spans="2:11">
      <c r="B7510" t="s">
        <v>106</v>
      </c>
      <c r="C7510" t="s">
        <v>3635</v>
      </c>
      <c r="D7510" t="s">
        <v>2229</v>
      </c>
      <c r="E7510">
        <v>5</v>
      </c>
      <c r="F7510" t="s">
        <v>2016</v>
      </c>
      <c r="G7510">
        <v>165</v>
      </c>
      <c r="H7510" t="s">
        <v>2020</v>
      </c>
      <c r="I7510" s="13">
        <v>43503</v>
      </c>
      <c r="J7510">
        <v>2</v>
      </c>
      <c r="K7510">
        <v>19.29</v>
      </c>
    </row>
    <row r="7511" spans="2:11">
      <c r="B7511" t="s">
        <v>2051</v>
      </c>
      <c r="C7511" t="s">
        <v>3645</v>
      </c>
      <c r="D7511" t="s">
        <v>2076</v>
      </c>
      <c r="E7511">
        <v>3</v>
      </c>
      <c r="F7511" t="s">
        <v>2016</v>
      </c>
      <c r="G7511">
        <v>136</v>
      </c>
      <c r="H7511" t="s">
        <v>2017</v>
      </c>
      <c r="I7511" s="13">
        <v>43500</v>
      </c>
      <c r="J7511" t="s">
        <v>2030</v>
      </c>
      <c r="K7511" t="s">
        <v>2030</v>
      </c>
    </row>
    <row r="7512" spans="2:11">
      <c r="B7512" t="s">
        <v>2321</v>
      </c>
      <c r="C7512" t="s">
        <v>2797</v>
      </c>
      <c r="D7512" t="s">
        <v>2026</v>
      </c>
      <c r="E7512">
        <v>5</v>
      </c>
      <c r="F7512" t="s">
        <v>2016</v>
      </c>
      <c r="G7512">
        <v>157</v>
      </c>
      <c r="H7512" t="s">
        <v>2020</v>
      </c>
      <c r="I7512" s="13">
        <v>43497</v>
      </c>
      <c r="J7512">
        <v>2</v>
      </c>
      <c r="K7512">
        <v>19.29</v>
      </c>
    </row>
    <row r="7513" spans="2:11">
      <c r="B7513" t="s">
        <v>2086</v>
      </c>
      <c r="C7513" t="s">
        <v>3641</v>
      </c>
      <c r="D7513" t="s">
        <v>2076</v>
      </c>
      <c r="E7513">
        <v>3</v>
      </c>
      <c r="F7513" t="s">
        <v>2016</v>
      </c>
      <c r="G7513">
        <v>140</v>
      </c>
      <c r="H7513" t="s">
        <v>2017</v>
      </c>
      <c r="I7513" s="13">
        <v>43497</v>
      </c>
      <c r="J7513">
        <v>4</v>
      </c>
      <c r="K7513">
        <v>0</v>
      </c>
    </row>
    <row r="7514" spans="2:11">
      <c r="B7514" t="s">
        <v>2063</v>
      </c>
      <c r="C7514" t="s">
        <v>3632</v>
      </c>
      <c r="D7514" t="s">
        <v>2035</v>
      </c>
      <c r="E7514">
        <v>5</v>
      </c>
      <c r="F7514" t="s">
        <v>2016</v>
      </c>
      <c r="G7514">
        <v>170</v>
      </c>
      <c r="H7514" t="s">
        <v>2017</v>
      </c>
      <c r="I7514" s="13">
        <v>43497</v>
      </c>
      <c r="J7514" t="s">
        <v>2030</v>
      </c>
      <c r="K7514" t="s">
        <v>2030</v>
      </c>
    </row>
    <row r="7515" spans="2:11">
      <c r="B7515" t="s">
        <v>2174</v>
      </c>
      <c r="C7515" t="s">
        <v>2242</v>
      </c>
      <c r="D7515" t="s">
        <v>2029</v>
      </c>
      <c r="E7515">
        <v>5</v>
      </c>
      <c r="F7515" t="s">
        <v>2016</v>
      </c>
      <c r="G7515">
        <v>196</v>
      </c>
      <c r="H7515" t="s">
        <v>2017</v>
      </c>
      <c r="I7515" s="13">
        <v>43496</v>
      </c>
      <c r="J7515" t="s">
        <v>2030</v>
      </c>
      <c r="K7515" t="s">
        <v>2030</v>
      </c>
    </row>
    <row r="7516" spans="2:11">
      <c r="B7516" t="s">
        <v>2033</v>
      </c>
      <c r="C7516" t="s">
        <v>2796</v>
      </c>
      <c r="D7516" t="s">
        <v>2035</v>
      </c>
      <c r="E7516">
        <v>5</v>
      </c>
      <c r="F7516" t="s">
        <v>2016</v>
      </c>
      <c r="G7516">
        <v>166</v>
      </c>
      <c r="H7516" t="s">
        <v>2036</v>
      </c>
      <c r="I7516" s="13">
        <v>43496</v>
      </c>
      <c r="J7516">
        <v>2</v>
      </c>
      <c r="K7516">
        <v>19.29</v>
      </c>
    </row>
    <row r="7517" spans="2:11">
      <c r="B7517" t="s">
        <v>2037</v>
      </c>
      <c r="C7517" t="s">
        <v>3646</v>
      </c>
      <c r="D7517" t="s">
        <v>2026</v>
      </c>
      <c r="E7517">
        <v>5</v>
      </c>
      <c r="F7517" t="s">
        <v>2016</v>
      </c>
      <c r="G7517">
        <v>170</v>
      </c>
      <c r="H7517" t="s">
        <v>2020</v>
      </c>
      <c r="I7517" s="13">
        <v>43496</v>
      </c>
      <c r="J7517" t="s">
        <v>2030</v>
      </c>
      <c r="K7517" t="s">
        <v>2030</v>
      </c>
    </row>
    <row r="7518" spans="2:11">
      <c r="B7518" t="s">
        <v>2134</v>
      </c>
      <c r="C7518" t="s">
        <v>3643</v>
      </c>
      <c r="D7518" t="s">
        <v>2035</v>
      </c>
      <c r="E7518">
        <v>5</v>
      </c>
      <c r="F7518" t="s">
        <v>2016</v>
      </c>
      <c r="G7518">
        <v>155</v>
      </c>
      <c r="H7518" t="s">
        <v>2017</v>
      </c>
      <c r="I7518" s="13">
        <v>43496</v>
      </c>
      <c r="J7518">
        <v>2</v>
      </c>
      <c r="K7518">
        <v>19.29</v>
      </c>
    </row>
    <row r="7519" spans="2:11">
      <c r="B7519" t="s">
        <v>2257</v>
      </c>
      <c r="C7519" t="s">
        <v>2790</v>
      </c>
      <c r="D7519" t="s">
        <v>2029</v>
      </c>
      <c r="E7519">
        <v>5</v>
      </c>
      <c r="F7519" t="s">
        <v>2016</v>
      </c>
      <c r="G7519">
        <v>150</v>
      </c>
      <c r="H7519" t="s">
        <v>2020</v>
      </c>
      <c r="I7519" s="13">
        <v>43496</v>
      </c>
      <c r="J7519">
        <v>2</v>
      </c>
      <c r="K7519">
        <v>19.29</v>
      </c>
    </row>
    <row r="7520" spans="2:11">
      <c r="B7520" t="s">
        <v>2232</v>
      </c>
      <c r="C7520" t="s">
        <v>2233</v>
      </c>
      <c r="D7520" t="s">
        <v>2029</v>
      </c>
      <c r="E7520">
        <v>5</v>
      </c>
      <c r="F7520" t="s">
        <v>2016</v>
      </c>
      <c r="G7520" t="s">
        <v>2030</v>
      </c>
      <c r="H7520" t="s">
        <v>2017</v>
      </c>
      <c r="I7520" s="13">
        <v>43496</v>
      </c>
      <c r="J7520">
        <v>2</v>
      </c>
      <c r="K7520">
        <v>19.29</v>
      </c>
    </row>
    <row r="7521" spans="2:11">
      <c r="B7521" t="s">
        <v>2069</v>
      </c>
      <c r="C7521" t="s">
        <v>3639</v>
      </c>
      <c r="D7521" t="s">
        <v>2035</v>
      </c>
      <c r="E7521">
        <v>5</v>
      </c>
      <c r="F7521" t="s">
        <v>2016</v>
      </c>
      <c r="G7521">
        <v>160</v>
      </c>
      <c r="H7521" t="s">
        <v>2020</v>
      </c>
      <c r="I7521" s="13">
        <v>43496</v>
      </c>
      <c r="J7521">
        <v>2</v>
      </c>
      <c r="K7521">
        <v>19.29</v>
      </c>
    </row>
    <row r="7522" spans="2:11">
      <c r="B7522" t="s">
        <v>2072</v>
      </c>
      <c r="C7522" t="s">
        <v>3640</v>
      </c>
      <c r="D7522" t="s">
        <v>2029</v>
      </c>
      <c r="E7522">
        <v>5</v>
      </c>
      <c r="F7522" t="s">
        <v>2016</v>
      </c>
      <c r="G7522">
        <v>152</v>
      </c>
      <c r="H7522" t="s">
        <v>2020</v>
      </c>
      <c r="I7522" s="13">
        <v>43496</v>
      </c>
      <c r="J7522" t="s">
        <v>2030</v>
      </c>
      <c r="K7522" t="s">
        <v>2030</v>
      </c>
    </row>
    <row r="7523" spans="2:11">
      <c r="B7523" t="s">
        <v>2220</v>
      </c>
      <c r="C7523" t="s">
        <v>2221</v>
      </c>
      <c r="D7523" t="s">
        <v>2076</v>
      </c>
      <c r="E7523">
        <v>3</v>
      </c>
      <c r="F7523" t="s">
        <v>2016</v>
      </c>
      <c r="G7523">
        <v>143</v>
      </c>
      <c r="H7523" t="s">
        <v>2020</v>
      </c>
      <c r="I7523" s="13">
        <v>43496</v>
      </c>
      <c r="J7523">
        <v>4</v>
      </c>
      <c r="K7523">
        <v>0</v>
      </c>
    </row>
    <row r="7524" spans="2:11">
      <c r="B7524" t="s">
        <v>2234</v>
      </c>
      <c r="C7524" t="s">
        <v>2235</v>
      </c>
      <c r="D7524" t="s">
        <v>2026</v>
      </c>
      <c r="E7524">
        <v>5</v>
      </c>
      <c r="F7524" t="s">
        <v>2016</v>
      </c>
      <c r="G7524">
        <v>169</v>
      </c>
      <c r="H7524" t="s">
        <v>2020</v>
      </c>
      <c r="I7524" s="13">
        <v>43496</v>
      </c>
      <c r="J7524">
        <v>2</v>
      </c>
      <c r="K7524">
        <v>19.29</v>
      </c>
    </row>
    <row r="7525" spans="2:11">
      <c r="B7525" t="s">
        <v>2047</v>
      </c>
      <c r="C7525" t="s">
        <v>3644</v>
      </c>
      <c r="D7525" t="s">
        <v>2026</v>
      </c>
      <c r="E7525">
        <v>5</v>
      </c>
      <c r="F7525" t="s">
        <v>2016</v>
      </c>
      <c r="G7525">
        <v>160</v>
      </c>
      <c r="H7525" t="s">
        <v>2017</v>
      </c>
      <c r="I7525" s="13">
        <v>43496</v>
      </c>
      <c r="J7525">
        <v>2</v>
      </c>
      <c r="K7525">
        <v>19.29</v>
      </c>
    </row>
    <row r="7526" spans="2:11">
      <c r="B7526" t="s">
        <v>2054</v>
      </c>
      <c r="C7526" t="s">
        <v>2811</v>
      </c>
      <c r="D7526" t="s">
        <v>2056</v>
      </c>
      <c r="E7526">
        <v>4</v>
      </c>
      <c r="F7526" t="s">
        <v>2016</v>
      </c>
      <c r="G7526">
        <v>165</v>
      </c>
      <c r="H7526" t="s">
        <v>2020</v>
      </c>
      <c r="I7526" s="13">
        <v>43496</v>
      </c>
      <c r="J7526">
        <v>2</v>
      </c>
      <c r="K7526">
        <v>19.29</v>
      </c>
    </row>
    <row r="7527" spans="2:11">
      <c r="B7527" t="s">
        <v>2260</v>
      </c>
      <c r="C7527" t="s">
        <v>3638</v>
      </c>
      <c r="D7527" t="s">
        <v>2035</v>
      </c>
      <c r="E7527">
        <v>5</v>
      </c>
      <c r="F7527" t="s">
        <v>2016</v>
      </c>
      <c r="G7527">
        <v>165</v>
      </c>
      <c r="H7527" t="s">
        <v>2020</v>
      </c>
      <c r="I7527" s="13">
        <v>43496</v>
      </c>
      <c r="J7527" t="s">
        <v>2030</v>
      </c>
      <c r="K7527" t="s">
        <v>2030</v>
      </c>
    </row>
    <row r="7528" spans="2:11">
      <c r="B7528" t="s">
        <v>2120</v>
      </c>
      <c r="C7528" t="s">
        <v>2245</v>
      </c>
      <c r="D7528" t="s">
        <v>2026</v>
      </c>
      <c r="E7528">
        <v>5</v>
      </c>
      <c r="F7528" t="s">
        <v>2016</v>
      </c>
      <c r="G7528">
        <v>151</v>
      </c>
      <c r="H7528" t="s">
        <v>2020</v>
      </c>
      <c r="I7528" s="13">
        <v>43496</v>
      </c>
      <c r="J7528">
        <v>2</v>
      </c>
      <c r="K7528">
        <v>19.29</v>
      </c>
    </row>
    <row r="7529" spans="2:11">
      <c r="B7529" t="s">
        <v>2267</v>
      </c>
      <c r="C7529" t="s">
        <v>2812</v>
      </c>
      <c r="D7529" t="s">
        <v>2029</v>
      </c>
      <c r="E7529">
        <v>5</v>
      </c>
      <c r="F7529" t="s">
        <v>2016</v>
      </c>
      <c r="G7529">
        <v>165</v>
      </c>
      <c r="H7529" t="s">
        <v>2020</v>
      </c>
      <c r="I7529" s="13">
        <v>43496</v>
      </c>
      <c r="J7529" t="s">
        <v>2030</v>
      </c>
      <c r="K7529" t="s">
        <v>2030</v>
      </c>
    </row>
    <row r="7530" spans="2:11">
      <c r="B7530" t="s">
        <v>2027</v>
      </c>
      <c r="C7530" t="s">
        <v>2224</v>
      </c>
      <c r="D7530" t="s">
        <v>2029</v>
      </c>
      <c r="E7530">
        <v>5</v>
      </c>
      <c r="F7530" t="s">
        <v>2016</v>
      </c>
      <c r="G7530">
        <v>160</v>
      </c>
      <c r="H7530" t="s">
        <v>2017</v>
      </c>
      <c r="I7530" s="13">
        <v>43495</v>
      </c>
      <c r="J7530">
        <v>2</v>
      </c>
      <c r="K7530">
        <v>19.29</v>
      </c>
    </row>
    <row r="7531" spans="2:11">
      <c r="B7531" t="s">
        <v>2031</v>
      </c>
      <c r="C7531" t="s">
        <v>3642</v>
      </c>
      <c r="D7531" t="s">
        <v>2026</v>
      </c>
      <c r="E7531">
        <v>5</v>
      </c>
      <c r="F7531" t="s">
        <v>2016</v>
      </c>
      <c r="G7531">
        <v>170</v>
      </c>
      <c r="H7531" t="s">
        <v>2020</v>
      </c>
      <c r="I7531" s="13">
        <v>43495</v>
      </c>
      <c r="J7531">
        <v>2</v>
      </c>
      <c r="K7531">
        <v>19.29</v>
      </c>
    </row>
    <row r="7532" spans="2:11">
      <c r="B7532" t="s">
        <v>2077</v>
      </c>
      <c r="C7532" t="s">
        <v>2807</v>
      </c>
      <c r="D7532" t="s">
        <v>2029</v>
      </c>
      <c r="E7532">
        <v>5</v>
      </c>
      <c r="F7532" t="s">
        <v>2016</v>
      </c>
      <c r="G7532">
        <v>175</v>
      </c>
      <c r="H7532" t="s">
        <v>2020</v>
      </c>
      <c r="I7532" s="13">
        <v>43495</v>
      </c>
      <c r="J7532">
        <v>2</v>
      </c>
      <c r="K7532">
        <v>19.29</v>
      </c>
    </row>
    <row r="7533" spans="2:11">
      <c r="B7533" t="s">
        <v>2045</v>
      </c>
      <c r="C7533" t="s">
        <v>2809</v>
      </c>
      <c r="D7533" t="s">
        <v>2029</v>
      </c>
      <c r="E7533">
        <v>5</v>
      </c>
      <c r="F7533" t="s">
        <v>2016</v>
      </c>
      <c r="G7533">
        <v>162</v>
      </c>
      <c r="H7533" t="s">
        <v>2020</v>
      </c>
      <c r="I7533" s="13">
        <v>43495</v>
      </c>
      <c r="J7533">
        <v>2</v>
      </c>
      <c r="K7533">
        <v>19.29</v>
      </c>
    </row>
    <row r="7534" spans="2:11">
      <c r="B7534" t="s">
        <v>2079</v>
      </c>
      <c r="C7534" t="s">
        <v>2222</v>
      </c>
      <c r="D7534" t="s">
        <v>2029</v>
      </c>
      <c r="E7534">
        <v>5</v>
      </c>
      <c r="F7534" t="s">
        <v>2016</v>
      </c>
      <c r="G7534">
        <v>161</v>
      </c>
      <c r="H7534" t="s">
        <v>2017</v>
      </c>
      <c r="I7534" s="13">
        <v>43495</v>
      </c>
      <c r="J7534">
        <v>2</v>
      </c>
      <c r="K7534">
        <v>19.29</v>
      </c>
    </row>
    <row r="7535" spans="2:11">
      <c r="B7535" t="s">
        <v>2049</v>
      </c>
      <c r="C7535" t="s">
        <v>3634</v>
      </c>
      <c r="D7535" t="s">
        <v>2029</v>
      </c>
      <c r="E7535">
        <v>5</v>
      </c>
      <c r="F7535" t="s">
        <v>2016</v>
      </c>
      <c r="G7535">
        <v>161</v>
      </c>
      <c r="H7535" t="s">
        <v>2020</v>
      </c>
      <c r="I7535" s="13">
        <v>43495</v>
      </c>
      <c r="J7535">
        <v>2</v>
      </c>
      <c r="K7535">
        <v>19.29</v>
      </c>
    </row>
    <row r="7536" spans="2:11">
      <c r="B7536" t="s">
        <v>2198</v>
      </c>
      <c r="C7536" t="s">
        <v>3636</v>
      </c>
      <c r="D7536" t="s">
        <v>2035</v>
      </c>
      <c r="E7536">
        <v>5</v>
      </c>
      <c r="F7536" t="s">
        <v>2016</v>
      </c>
      <c r="G7536">
        <v>178</v>
      </c>
      <c r="H7536" t="s">
        <v>2020</v>
      </c>
      <c r="I7536" s="13">
        <v>43495</v>
      </c>
      <c r="J7536">
        <v>2</v>
      </c>
      <c r="K7536">
        <v>19.29</v>
      </c>
    </row>
    <row r="7537" spans="2:11">
      <c r="B7537" t="s">
        <v>2021</v>
      </c>
      <c r="C7537" t="s">
        <v>2815</v>
      </c>
      <c r="D7537" t="s">
        <v>2104</v>
      </c>
      <c r="E7537" t="s">
        <v>2030</v>
      </c>
      <c r="F7537" t="s">
        <v>2016</v>
      </c>
      <c r="G7537" t="s">
        <v>2030</v>
      </c>
      <c r="H7537" t="s">
        <v>2017</v>
      </c>
      <c r="I7537" s="13">
        <v>43468</v>
      </c>
      <c r="J7537" t="s">
        <v>2030</v>
      </c>
      <c r="K7537" t="s">
        <v>2030</v>
      </c>
    </row>
    <row r="7538" spans="2:11">
      <c r="B7538" t="s">
        <v>2024</v>
      </c>
      <c r="C7538" t="s">
        <v>2243</v>
      </c>
      <c r="D7538" t="s">
        <v>2026</v>
      </c>
      <c r="E7538">
        <v>5</v>
      </c>
      <c r="F7538" t="s">
        <v>2016</v>
      </c>
      <c r="G7538">
        <v>158</v>
      </c>
      <c r="H7538" t="s">
        <v>2017</v>
      </c>
      <c r="I7538" s="13">
        <v>43307</v>
      </c>
      <c r="J7538">
        <v>2</v>
      </c>
      <c r="K7538">
        <v>19.29</v>
      </c>
    </row>
    <row r="7539" spans="2:11">
      <c r="B7539" t="s">
        <v>2102</v>
      </c>
      <c r="C7539" t="s">
        <v>2484</v>
      </c>
      <c r="D7539" t="s">
        <v>2026</v>
      </c>
      <c r="E7539">
        <v>5</v>
      </c>
      <c r="F7539" t="s">
        <v>2016</v>
      </c>
      <c r="G7539" t="s">
        <v>2030</v>
      </c>
      <c r="H7539" t="s">
        <v>2017</v>
      </c>
      <c r="I7539" s="13">
        <v>43220</v>
      </c>
      <c r="J7539">
        <v>3</v>
      </c>
      <c r="K7539">
        <v>14.97</v>
      </c>
    </row>
    <row r="7540" spans="2:11">
      <c r="B7540" t="s">
        <v>2083</v>
      </c>
      <c r="C7540" t="s">
        <v>2084</v>
      </c>
      <c r="D7540" t="s">
        <v>2076</v>
      </c>
      <c r="E7540">
        <v>3</v>
      </c>
      <c r="F7540" t="s">
        <v>2016</v>
      </c>
      <c r="G7540" t="s">
        <v>2030</v>
      </c>
      <c r="H7540" t="s">
        <v>2017</v>
      </c>
      <c r="I7540" s="13">
        <v>43181</v>
      </c>
      <c r="J7540">
        <v>4</v>
      </c>
      <c r="K7540">
        <v>0</v>
      </c>
    </row>
    <row r="7541" spans="2:11">
      <c r="B7541" t="s">
        <v>3436</v>
      </c>
      <c r="C7541" t="s">
        <v>3647</v>
      </c>
      <c r="D7541" t="s">
        <v>2162</v>
      </c>
      <c r="E7541">
        <v>3</v>
      </c>
      <c r="F7541" t="s">
        <v>2016</v>
      </c>
      <c r="G7541">
        <v>95</v>
      </c>
      <c r="H7541" t="s">
        <v>2020</v>
      </c>
      <c r="I7541" s="13">
        <v>43157</v>
      </c>
      <c r="J7541">
        <v>4</v>
      </c>
      <c r="K7541">
        <v>0</v>
      </c>
    </row>
    <row r="7542" spans="2:11">
      <c r="B7542" t="s">
        <v>2111</v>
      </c>
      <c r="C7542" t="s">
        <v>2292</v>
      </c>
      <c r="D7542" t="s">
        <v>2026</v>
      </c>
      <c r="E7542">
        <v>5</v>
      </c>
      <c r="F7542" t="s">
        <v>2016</v>
      </c>
      <c r="G7542" t="s">
        <v>2030</v>
      </c>
      <c r="H7542" t="s">
        <v>2017</v>
      </c>
      <c r="I7542" s="13">
        <v>43138</v>
      </c>
      <c r="J7542">
        <v>2</v>
      </c>
      <c r="K7542">
        <v>19.29</v>
      </c>
    </row>
    <row r="7601" spans="1:11">
      <c r="A7601" t="s">
        <v>1089</v>
      </c>
      <c r="B7601" t="str">
        <f ca="1">_xll.BDS(OFFSET(INDIRECT(ADDRESS(ROW(), COLUMN())),0,-1),"BEST_ANALYST_RECS_BULK","cols=10;rows=14")</f>
        <v>Oppenheimer &amp; Co</v>
      </c>
      <c r="C7601" t="s">
        <v>2495</v>
      </c>
      <c r="D7601" t="s">
        <v>2029</v>
      </c>
      <c r="E7601">
        <v>5</v>
      </c>
      <c r="F7601" t="s">
        <v>2016</v>
      </c>
      <c r="G7601">
        <v>1435</v>
      </c>
      <c r="H7601" t="s">
        <v>2020</v>
      </c>
      <c r="I7601" s="13">
        <v>43511</v>
      </c>
      <c r="J7601">
        <v>2</v>
      </c>
      <c r="K7601">
        <v>2.21</v>
      </c>
    </row>
    <row r="7602" spans="1:11">
      <c r="B7602" t="s">
        <v>2151</v>
      </c>
      <c r="C7602" t="s">
        <v>3576</v>
      </c>
      <c r="D7602" t="s">
        <v>2026</v>
      </c>
      <c r="E7602">
        <v>5</v>
      </c>
      <c r="F7602" t="s">
        <v>2016</v>
      </c>
      <c r="G7602">
        <v>1330</v>
      </c>
      <c r="H7602" t="s">
        <v>2017</v>
      </c>
      <c r="I7602" s="13">
        <v>43511</v>
      </c>
      <c r="J7602" t="s">
        <v>2030</v>
      </c>
      <c r="K7602" t="s">
        <v>2030</v>
      </c>
    </row>
    <row r="7603" spans="1:11">
      <c r="B7603" t="s">
        <v>2072</v>
      </c>
      <c r="C7603" t="s">
        <v>2486</v>
      </c>
      <c r="D7603" t="s">
        <v>2029</v>
      </c>
      <c r="E7603">
        <v>5</v>
      </c>
      <c r="F7603" t="s">
        <v>2016</v>
      </c>
      <c r="G7603">
        <v>1300</v>
      </c>
      <c r="H7603" t="s">
        <v>2017</v>
      </c>
      <c r="I7603" s="13">
        <v>43507</v>
      </c>
      <c r="J7603">
        <v>2</v>
      </c>
      <c r="K7603">
        <v>2.21</v>
      </c>
    </row>
    <row r="7604" spans="1:11">
      <c r="B7604" t="s">
        <v>2074</v>
      </c>
      <c r="C7604" t="s">
        <v>3046</v>
      </c>
      <c r="D7604" t="s">
        <v>2026</v>
      </c>
      <c r="E7604">
        <v>5</v>
      </c>
      <c r="F7604" t="s">
        <v>2016</v>
      </c>
      <c r="G7604">
        <v>1287</v>
      </c>
      <c r="H7604" t="s">
        <v>2017</v>
      </c>
      <c r="I7604" s="13">
        <v>43507</v>
      </c>
      <c r="J7604" t="s">
        <v>2030</v>
      </c>
      <c r="K7604" t="s">
        <v>2030</v>
      </c>
    </row>
    <row r="7605" spans="1:11">
      <c r="B7605" t="s">
        <v>2033</v>
      </c>
      <c r="C7605" t="s">
        <v>2405</v>
      </c>
      <c r="D7605" t="s">
        <v>2035</v>
      </c>
      <c r="E7605">
        <v>5</v>
      </c>
      <c r="F7605" t="s">
        <v>2016</v>
      </c>
      <c r="G7605">
        <v>1250</v>
      </c>
      <c r="H7605" t="s">
        <v>2036</v>
      </c>
      <c r="I7605" s="13">
        <v>43501</v>
      </c>
      <c r="J7605">
        <v>2</v>
      </c>
      <c r="K7605">
        <v>2.21</v>
      </c>
    </row>
    <row r="7606" spans="1:11">
      <c r="B7606" t="s">
        <v>2232</v>
      </c>
      <c r="C7606" t="s">
        <v>3298</v>
      </c>
      <c r="D7606" t="s">
        <v>2029</v>
      </c>
      <c r="E7606">
        <v>5</v>
      </c>
      <c r="F7606" t="s">
        <v>2016</v>
      </c>
      <c r="G7606" t="s">
        <v>2030</v>
      </c>
      <c r="H7606" t="s">
        <v>2017</v>
      </c>
      <c r="I7606" s="13">
        <v>43501</v>
      </c>
      <c r="J7606">
        <v>2</v>
      </c>
      <c r="K7606">
        <v>2.21</v>
      </c>
    </row>
    <row r="7607" spans="1:11">
      <c r="B7607" t="s">
        <v>2049</v>
      </c>
      <c r="C7607" t="s">
        <v>2407</v>
      </c>
      <c r="D7607" t="s">
        <v>2029</v>
      </c>
      <c r="E7607">
        <v>5</v>
      </c>
      <c r="F7607" t="s">
        <v>2016</v>
      </c>
      <c r="G7607">
        <v>1390</v>
      </c>
      <c r="H7607" t="s">
        <v>2020</v>
      </c>
      <c r="I7607" s="13">
        <v>43501</v>
      </c>
      <c r="J7607">
        <v>2</v>
      </c>
      <c r="K7607">
        <v>2.21</v>
      </c>
    </row>
    <row r="7608" spans="1:11">
      <c r="B7608" t="s">
        <v>2051</v>
      </c>
      <c r="C7608" t="s">
        <v>2459</v>
      </c>
      <c r="D7608" t="s">
        <v>2076</v>
      </c>
      <c r="E7608">
        <v>3</v>
      </c>
      <c r="F7608" t="s">
        <v>2088</v>
      </c>
      <c r="G7608">
        <v>1300</v>
      </c>
      <c r="H7608" t="s">
        <v>2017</v>
      </c>
      <c r="I7608" s="13">
        <v>43501</v>
      </c>
      <c r="J7608">
        <v>1</v>
      </c>
      <c r="K7608">
        <v>9.07</v>
      </c>
    </row>
    <row r="7609" spans="1:11">
      <c r="B7609" t="s">
        <v>2086</v>
      </c>
      <c r="C7609" t="s">
        <v>2087</v>
      </c>
      <c r="D7609" t="s">
        <v>2026</v>
      </c>
      <c r="E7609">
        <v>5</v>
      </c>
      <c r="F7609" t="s">
        <v>2016</v>
      </c>
      <c r="G7609">
        <v>1320</v>
      </c>
      <c r="H7609" t="s">
        <v>2017</v>
      </c>
      <c r="I7609" s="13">
        <v>43501</v>
      </c>
      <c r="J7609" t="s">
        <v>2030</v>
      </c>
      <c r="K7609" t="s">
        <v>2030</v>
      </c>
    </row>
    <row r="7610" spans="1:11">
      <c r="B7610" t="s">
        <v>2198</v>
      </c>
      <c r="C7610" t="s">
        <v>2487</v>
      </c>
      <c r="D7610" t="s">
        <v>2035</v>
      </c>
      <c r="E7610">
        <v>5</v>
      </c>
      <c r="F7610" t="s">
        <v>2016</v>
      </c>
      <c r="G7610">
        <v>1355</v>
      </c>
      <c r="H7610" t="s">
        <v>2020</v>
      </c>
      <c r="I7610" s="13">
        <v>43501</v>
      </c>
      <c r="J7610" t="s">
        <v>2030</v>
      </c>
      <c r="K7610" t="s">
        <v>2030</v>
      </c>
    </row>
    <row r="7611" spans="1:11">
      <c r="B7611" t="s">
        <v>2159</v>
      </c>
      <c r="C7611" t="s">
        <v>3387</v>
      </c>
      <c r="D7611" t="s">
        <v>2029</v>
      </c>
      <c r="E7611">
        <v>5</v>
      </c>
      <c r="F7611" t="s">
        <v>2016</v>
      </c>
      <c r="G7611">
        <v>1380</v>
      </c>
      <c r="H7611" t="s">
        <v>2017</v>
      </c>
      <c r="I7611" s="13">
        <v>43476</v>
      </c>
      <c r="J7611">
        <v>2</v>
      </c>
      <c r="K7611">
        <v>2.21</v>
      </c>
    </row>
    <row r="7612" spans="1:11">
      <c r="B7612" t="s">
        <v>2037</v>
      </c>
      <c r="C7612" t="s">
        <v>4238</v>
      </c>
      <c r="D7612" t="s">
        <v>2026</v>
      </c>
      <c r="E7612">
        <v>5</v>
      </c>
      <c r="F7612" t="s">
        <v>2016</v>
      </c>
      <c r="G7612">
        <v>1360</v>
      </c>
      <c r="H7612" t="s">
        <v>2017</v>
      </c>
      <c r="I7612" s="13">
        <v>43229</v>
      </c>
      <c r="J7612">
        <v>2</v>
      </c>
      <c r="K7612">
        <v>2.21</v>
      </c>
    </row>
    <row r="7613" spans="1:11">
      <c r="B7613" t="s">
        <v>2118</v>
      </c>
      <c r="C7613" t="s">
        <v>4091</v>
      </c>
      <c r="D7613" t="s">
        <v>2076</v>
      </c>
      <c r="E7613">
        <v>3</v>
      </c>
      <c r="F7613" t="s">
        <v>2016</v>
      </c>
      <c r="G7613">
        <v>1050</v>
      </c>
      <c r="H7613" t="s">
        <v>2017</v>
      </c>
      <c r="I7613" s="13">
        <v>43213</v>
      </c>
      <c r="J7613">
        <v>3</v>
      </c>
      <c r="K7613">
        <v>0</v>
      </c>
    </row>
    <row r="7614" spans="1:11">
      <c r="B7614" t="s">
        <v>2027</v>
      </c>
      <c r="C7614" t="s">
        <v>3050</v>
      </c>
      <c r="D7614" t="s">
        <v>2029</v>
      </c>
      <c r="E7614">
        <v>5</v>
      </c>
      <c r="F7614" t="s">
        <v>2016</v>
      </c>
      <c r="G7614">
        <v>1100</v>
      </c>
      <c r="H7614" t="s">
        <v>2017</v>
      </c>
      <c r="I7614" s="13">
        <v>42941</v>
      </c>
      <c r="J7614">
        <v>2</v>
      </c>
      <c r="K7614">
        <v>2.21</v>
      </c>
    </row>
    <row r="7701" spans="1:11">
      <c r="A7701" t="s">
        <v>1090</v>
      </c>
      <c r="B7701" t="str">
        <f ca="1">_xll.BDS(OFFSET(INDIRECT(ADDRESS(ROW(), COLUMN())),0,-1),"BEST_ANALYST_RECS_BULK","cols=10;rows=18")</f>
        <v>Cowen</v>
      </c>
      <c r="C7701" t="s">
        <v>3376</v>
      </c>
      <c r="D7701" t="s">
        <v>2029</v>
      </c>
      <c r="E7701">
        <v>5</v>
      </c>
      <c r="F7701" t="s">
        <v>2016</v>
      </c>
      <c r="G7701">
        <v>5.5</v>
      </c>
      <c r="H7701" t="s">
        <v>2017</v>
      </c>
      <c r="I7701" s="13">
        <v>43510</v>
      </c>
      <c r="J7701">
        <v>1</v>
      </c>
      <c r="K7701">
        <v>40.9</v>
      </c>
    </row>
    <row r="7702" spans="1:11">
      <c r="B7702" t="s">
        <v>2074</v>
      </c>
      <c r="C7702" t="s">
        <v>3375</v>
      </c>
      <c r="D7702" t="s">
        <v>2026</v>
      </c>
      <c r="E7702">
        <v>5</v>
      </c>
      <c r="F7702" t="s">
        <v>2016</v>
      </c>
      <c r="G7702">
        <v>5.7</v>
      </c>
      <c r="H7702" t="s">
        <v>2020</v>
      </c>
      <c r="I7702" s="13">
        <v>43507</v>
      </c>
      <c r="J7702" t="s">
        <v>2030</v>
      </c>
      <c r="K7702" t="s">
        <v>2030</v>
      </c>
    </row>
    <row r="7703" spans="1:11">
      <c r="B7703" t="s">
        <v>2083</v>
      </c>
      <c r="C7703" t="s">
        <v>2084</v>
      </c>
      <c r="D7703" t="s">
        <v>2035</v>
      </c>
      <c r="E7703">
        <v>5</v>
      </c>
      <c r="F7703" t="s">
        <v>2016</v>
      </c>
      <c r="G7703" t="s">
        <v>2030</v>
      </c>
      <c r="H7703" t="s">
        <v>2017</v>
      </c>
      <c r="I7703" s="13">
        <v>43504</v>
      </c>
      <c r="J7703">
        <v>1</v>
      </c>
      <c r="K7703">
        <v>40.9</v>
      </c>
    </row>
    <row r="7704" spans="1:11">
      <c r="B7704" t="s">
        <v>106</v>
      </c>
      <c r="C7704" t="s">
        <v>2401</v>
      </c>
      <c r="D7704" t="s">
        <v>2440</v>
      </c>
      <c r="E7704">
        <v>5</v>
      </c>
      <c r="F7704" t="s">
        <v>2016</v>
      </c>
      <c r="G7704">
        <v>5.25</v>
      </c>
      <c r="H7704" t="s">
        <v>2020</v>
      </c>
      <c r="I7704" s="13">
        <v>43503</v>
      </c>
      <c r="J7704">
        <v>1</v>
      </c>
      <c r="K7704">
        <v>40.9</v>
      </c>
    </row>
    <row r="7705" spans="1:11">
      <c r="B7705" t="s">
        <v>2021</v>
      </c>
      <c r="C7705" t="s">
        <v>3156</v>
      </c>
      <c r="D7705" t="s">
        <v>2023</v>
      </c>
      <c r="E7705">
        <v>5</v>
      </c>
      <c r="F7705" t="s">
        <v>2016</v>
      </c>
      <c r="G7705">
        <v>5.7</v>
      </c>
      <c r="H7705" t="s">
        <v>2020</v>
      </c>
      <c r="I7705" s="13">
        <v>43503</v>
      </c>
      <c r="J7705" t="s">
        <v>2030</v>
      </c>
      <c r="K7705" t="s">
        <v>2030</v>
      </c>
    </row>
    <row r="7706" spans="1:11">
      <c r="B7706" t="s">
        <v>2027</v>
      </c>
      <c r="C7706" t="s">
        <v>3050</v>
      </c>
      <c r="D7706" t="s">
        <v>2041</v>
      </c>
      <c r="E7706">
        <v>1</v>
      </c>
      <c r="F7706" t="s">
        <v>2016</v>
      </c>
      <c r="G7706">
        <v>5</v>
      </c>
      <c r="H7706" t="s">
        <v>2017</v>
      </c>
      <c r="I7706" s="13">
        <v>43503</v>
      </c>
      <c r="J7706">
        <v>5</v>
      </c>
      <c r="K7706">
        <v>-40.9</v>
      </c>
    </row>
    <row r="7707" spans="1:11">
      <c r="B7707" t="s">
        <v>2033</v>
      </c>
      <c r="C7707" t="s">
        <v>2405</v>
      </c>
      <c r="D7707" t="s">
        <v>2044</v>
      </c>
      <c r="E7707">
        <v>3</v>
      </c>
      <c r="F7707" t="s">
        <v>2016</v>
      </c>
      <c r="G7707">
        <v>5</v>
      </c>
      <c r="H7707" t="s">
        <v>2036</v>
      </c>
      <c r="I7707" s="13">
        <v>43503</v>
      </c>
      <c r="J7707">
        <v>4</v>
      </c>
      <c r="K7707">
        <v>0</v>
      </c>
    </row>
    <row r="7708" spans="1:11">
      <c r="B7708" t="s">
        <v>2037</v>
      </c>
      <c r="C7708" t="s">
        <v>3386</v>
      </c>
      <c r="D7708" t="s">
        <v>2026</v>
      </c>
      <c r="E7708">
        <v>5</v>
      </c>
      <c r="F7708" t="s">
        <v>2016</v>
      </c>
      <c r="G7708">
        <v>5.75</v>
      </c>
      <c r="H7708" t="s">
        <v>2020</v>
      </c>
      <c r="I7708" s="13">
        <v>43503</v>
      </c>
      <c r="J7708">
        <v>1</v>
      </c>
      <c r="K7708">
        <v>40.9</v>
      </c>
    </row>
    <row r="7709" spans="1:11">
      <c r="B7709" t="s">
        <v>2134</v>
      </c>
      <c r="C7709" t="s">
        <v>3379</v>
      </c>
      <c r="D7709" t="s">
        <v>2162</v>
      </c>
      <c r="E7709">
        <v>3</v>
      </c>
      <c r="F7709" t="s">
        <v>2016</v>
      </c>
      <c r="G7709">
        <v>5.25</v>
      </c>
      <c r="H7709" t="s">
        <v>2020</v>
      </c>
      <c r="I7709" s="13">
        <v>43503</v>
      </c>
      <c r="J7709" t="s">
        <v>2030</v>
      </c>
      <c r="K7709" t="s">
        <v>2030</v>
      </c>
    </row>
    <row r="7710" spans="1:11">
      <c r="B7710" t="s">
        <v>2257</v>
      </c>
      <c r="C7710" t="s">
        <v>3380</v>
      </c>
      <c r="D7710" t="s">
        <v>2029</v>
      </c>
      <c r="E7710">
        <v>5</v>
      </c>
      <c r="F7710" t="s">
        <v>2016</v>
      </c>
      <c r="G7710">
        <v>6.4</v>
      </c>
      <c r="H7710" t="s">
        <v>2020</v>
      </c>
      <c r="I7710" s="13">
        <v>43503</v>
      </c>
      <c r="J7710">
        <v>1</v>
      </c>
      <c r="K7710">
        <v>40.9</v>
      </c>
    </row>
    <row r="7711" spans="1:11">
      <c r="B7711" t="s">
        <v>2042</v>
      </c>
      <c r="C7711" t="s">
        <v>3158</v>
      </c>
      <c r="D7711" t="s">
        <v>2029</v>
      </c>
      <c r="E7711">
        <v>5</v>
      </c>
      <c r="F7711" t="s">
        <v>2016</v>
      </c>
      <c r="G7711">
        <v>5.2</v>
      </c>
      <c r="H7711" t="s">
        <v>2020</v>
      </c>
      <c r="I7711" s="13">
        <v>43503</v>
      </c>
      <c r="J7711">
        <v>2</v>
      </c>
      <c r="K7711">
        <v>38.19</v>
      </c>
    </row>
    <row r="7712" spans="1:11">
      <c r="B7712" t="s">
        <v>2198</v>
      </c>
      <c r="C7712" t="s">
        <v>2487</v>
      </c>
      <c r="D7712" t="s">
        <v>2035</v>
      </c>
      <c r="E7712">
        <v>5</v>
      </c>
      <c r="F7712" t="s">
        <v>2016</v>
      </c>
      <c r="G7712">
        <v>6</v>
      </c>
      <c r="H7712" t="s">
        <v>2020</v>
      </c>
      <c r="I7712" s="13">
        <v>43503</v>
      </c>
      <c r="J7712">
        <v>1</v>
      </c>
      <c r="K7712">
        <v>40.9</v>
      </c>
    </row>
    <row r="7713" spans="2:11">
      <c r="B7713" t="s">
        <v>2059</v>
      </c>
      <c r="C7713" t="s">
        <v>3383</v>
      </c>
      <c r="D7713" t="s">
        <v>2026</v>
      </c>
      <c r="E7713">
        <v>5</v>
      </c>
      <c r="F7713" t="s">
        <v>2016</v>
      </c>
      <c r="G7713">
        <v>5</v>
      </c>
      <c r="H7713" t="s">
        <v>2020</v>
      </c>
      <c r="I7713" s="13">
        <v>43503</v>
      </c>
      <c r="J7713">
        <v>1</v>
      </c>
      <c r="K7713">
        <v>40.9</v>
      </c>
    </row>
    <row r="7714" spans="2:11">
      <c r="B7714" t="s">
        <v>2063</v>
      </c>
      <c r="C7714" t="s">
        <v>3390</v>
      </c>
      <c r="D7714" t="s">
        <v>2184</v>
      </c>
      <c r="E7714">
        <v>1</v>
      </c>
      <c r="F7714" t="s">
        <v>2016</v>
      </c>
      <c r="G7714">
        <v>4.5999999999999996</v>
      </c>
      <c r="H7714" t="s">
        <v>2017</v>
      </c>
      <c r="I7714" s="13">
        <v>43503</v>
      </c>
      <c r="J7714" t="s">
        <v>2030</v>
      </c>
      <c r="K7714" t="s">
        <v>2030</v>
      </c>
    </row>
    <row r="7715" spans="2:11">
      <c r="B7715" t="s">
        <v>2247</v>
      </c>
      <c r="C7715" t="s">
        <v>3385</v>
      </c>
      <c r="D7715" t="s">
        <v>2035</v>
      </c>
      <c r="E7715">
        <v>5</v>
      </c>
      <c r="F7715" t="s">
        <v>2016</v>
      </c>
      <c r="G7715">
        <v>5</v>
      </c>
      <c r="H7715" t="s">
        <v>2020</v>
      </c>
      <c r="I7715" s="13">
        <v>43503</v>
      </c>
      <c r="J7715">
        <v>1</v>
      </c>
      <c r="K7715">
        <v>40.9</v>
      </c>
    </row>
    <row r="7716" spans="2:11">
      <c r="B7716" t="s">
        <v>2159</v>
      </c>
      <c r="C7716" t="s">
        <v>3387</v>
      </c>
      <c r="D7716" t="s">
        <v>2044</v>
      </c>
      <c r="E7716">
        <v>3</v>
      </c>
      <c r="F7716" t="s">
        <v>2016</v>
      </c>
      <c r="G7716">
        <v>5</v>
      </c>
      <c r="H7716" t="s">
        <v>2017</v>
      </c>
      <c r="I7716" s="13">
        <v>43502</v>
      </c>
      <c r="J7716">
        <v>4</v>
      </c>
      <c r="K7716">
        <v>0</v>
      </c>
    </row>
    <row r="7717" spans="2:11">
      <c r="B7717" t="s">
        <v>2069</v>
      </c>
      <c r="C7717" t="s">
        <v>3388</v>
      </c>
      <c r="D7717" t="s">
        <v>2035</v>
      </c>
      <c r="E7717">
        <v>5</v>
      </c>
      <c r="F7717" t="s">
        <v>2016</v>
      </c>
      <c r="G7717">
        <v>5.5</v>
      </c>
      <c r="H7717" t="s">
        <v>2020</v>
      </c>
      <c r="I7717" s="13">
        <v>43502</v>
      </c>
      <c r="J7717">
        <v>3</v>
      </c>
      <c r="K7717">
        <v>14.84</v>
      </c>
    </row>
    <row r="7718" spans="2:11">
      <c r="B7718" t="s">
        <v>2091</v>
      </c>
      <c r="C7718" t="s">
        <v>3391</v>
      </c>
      <c r="D7718" t="s">
        <v>2093</v>
      </c>
      <c r="E7718" t="s">
        <v>2030</v>
      </c>
      <c r="F7718" t="s">
        <v>2016</v>
      </c>
      <c r="G7718" t="s">
        <v>2030</v>
      </c>
      <c r="H7718" t="s">
        <v>2017</v>
      </c>
      <c r="I7718" s="13">
        <v>43494</v>
      </c>
      <c r="J7718" t="s">
        <v>2030</v>
      </c>
      <c r="K7718" t="s">
        <v>2030</v>
      </c>
    </row>
    <row r="7801" spans="1:11">
      <c r="A7801" t="s">
        <v>1091</v>
      </c>
      <c r="B7801" t="str">
        <f ca="1">_xll.BDS(OFFSET(INDIRECT(ADDRESS(ROW(), COLUMN())),0,-1),"BEST_ANALYST_RECS_BULK","cols=10;rows=9")</f>
        <v>Vertical Research Partners</v>
      </c>
      <c r="C7801" t="s">
        <v>2158</v>
      </c>
      <c r="D7801" t="s">
        <v>2076</v>
      </c>
      <c r="E7801">
        <v>3</v>
      </c>
      <c r="F7801" t="s">
        <v>2016</v>
      </c>
      <c r="G7801">
        <v>8</v>
      </c>
      <c r="H7801" t="s">
        <v>2017</v>
      </c>
      <c r="I7801" s="13">
        <v>43510</v>
      </c>
      <c r="J7801">
        <v>1</v>
      </c>
      <c r="K7801">
        <v>0</v>
      </c>
    </row>
    <row r="7802" spans="1:11">
      <c r="B7802" t="s">
        <v>2027</v>
      </c>
      <c r="C7802" t="s">
        <v>2156</v>
      </c>
      <c r="D7802" t="s">
        <v>2044</v>
      </c>
      <c r="E7802">
        <v>3</v>
      </c>
      <c r="F7802" t="s">
        <v>2016</v>
      </c>
      <c r="G7802">
        <v>10</v>
      </c>
      <c r="H7802" t="s">
        <v>2017</v>
      </c>
      <c r="I7802" s="13">
        <v>43509</v>
      </c>
      <c r="J7802">
        <v>1</v>
      </c>
      <c r="K7802">
        <v>0</v>
      </c>
    </row>
    <row r="7803" spans="1:11">
      <c r="B7803" t="s">
        <v>2388</v>
      </c>
      <c r="C7803" t="s">
        <v>4066</v>
      </c>
      <c r="D7803" t="s">
        <v>2026</v>
      </c>
      <c r="E7803">
        <v>5</v>
      </c>
      <c r="F7803" t="s">
        <v>2016</v>
      </c>
      <c r="G7803">
        <v>16</v>
      </c>
      <c r="H7803" t="s">
        <v>2017</v>
      </c>
      <c r="I7803" s="13">
        <v>43509</v>
      </c>
      <c r="J7803">
        <v>6</v>
      </c>
      <c r="K7803">
        <v>-69.180000000000007</v>
      </c>
    </row>
    <row r="7804" spans="1:11">
      <c r="B7804" t="s">
        <v>2094</v>
      </c>
      <c r="C7804" t="s">
        <v>2095</v>
      </c>
      <c r="D7804" t="s">
        <v>2076</v>
      </c>
      <c r="E7804">
        <v>3</v>
      </c>
      <c r="F7804" t="s">
        <v>2016</v>
      </c>
      <c r="G7804" t="s">
        <v>2030</v>
      </c>
      <c r="H7804" t="s">
        <v>2017</v>
      </c>
      <c r="I7804" s="13">
        <v>43495</v>
      </c>
      <c r="J7804" t="s">
        <v>2030</v>
      </c>
      <c r="K7804" t="s">
        <v>2030</v>
      </c>
    </row>
    <row r="7805" spans="1:11">
      <c r="B7805" t="s">
        <v>2069</v>
      </c>
      <c r="C7805" t="s">
        <v>2127</v>
      </c>
      <c r="D7805" t="s">
        <v>2071</v>
      </c>
      <c r="E7805">
        <v>3</v>
      </c>
      <c r="F7805" t="s">
        <v>2016</v>
      </c>
      <c r="G7805" t="s">
        <v>2030</v>
      </c>
      <c r="H7805" t="s">
        <v>2017</v>
      </c>
      <c r="I7805" s="13">
        <v>43493</v>
      </c>
      <c r="J7805">
        <v>2</v>
      </c>
      <c r="K7805">
        <v>-45.14</v>
      </c>
    </row>
    <row r="7806" spans="1:11">
      <c r="B7806" t="s">
        <v>3127</v>
      </c>
      <c r="C7806" t="s">
        <v>3393</v>
      </c>
      <c r="D7806" t="s">
        <v>2026</v>
      </c>
      <c r="E7806">
        <v>5</v>
      </c>
      <c r="F7806" t="s">
        <v>2016</v>
      </c>
      <c r="G7806">
        <v>9</v>
      </c>
      <c r="H7806" t="s">
        <v>2020</v>
      </c>
      <c r="I7806" s="13">
        <v>43348</v>
      </c>
      <c r="J7806">
        <v>3</v>
      </c>
      <c r="K7806">
        <v>-64.510000000000005</v>
      </c>
    </row>
    <row r="7807" spans="1:11">
      <c r="B7807" t="s">
        <v>3131</v>
      </c>
      <c r="C7807" t="s">
        <v>4067</v>
      </c>
      <c r="D7807" t="s">
        <v>2026</v>
      </c>
      <c r="E7807">
        <v>5</v>
      </c>
      <c r="F7807" t="s">
        <v>2016</v>
      </c>
      <c r="G7807">
        <v>36.6</v>
      </c>
      <c r="H7807" t="s">
        <v>2020</v>
      </c>
      <c r="I7807" s="13">
        <v>43215</v>
      </c>
      <c r="J7807">
        <v>7</v>
      </c>
      <c r="K7807">
        <v>-69.3</v>
      </c>
    </row>
    <row r="7808" spans="1:11">
      <c r="B7808" t="s">
        <v>3133</v>
      </c>
      <c r="C7808" t="s">
        <v>4068</v>
      </c>
      <c r="D7808" t="s">
        <v>2026</v>
      </c>
      <c r="E7808">
        <v>5</v>
      </c>
      <c r="F7808" t="s">
        <v>2016</v>
      </c>
      <c r="G7808">
        <v>27</v>
      </c>
      <c r="H7808" t="s">
        <v>3135</v>
      </c>
      <c r="I7808" s="13">
        <v>43213</v>
      </c>
      <c r="J7808">
        <v>4</v>
      </c>
      <c r="K7808">
        <v>-65.569999999999993</v>
      </c>
    </row>
    <row r="7809" spans="2:11">
      <c r="B7809" t="s">
        <v>2083</v>
      </c>
      <c r="C7809" t="s">
        <v>2084</v>
      </c>
      <c r="D7809" t="s">
        <v>2026</v>
      </c>
      <c r="E7809">
        <v>5</v>
      </c>
      <c r="F7809" t="s">
        <v>2016</v>
      </c>
      <c r="G7809" t="s">
        <v>2030</v>
      </c>
      <c r="H7809" t="s">
        <v>2017</v>
      </c>
      <c r="I7809" s="13">
        <v>43181</v>
      </c>
      <c r="J7809">
        <v>5</v>
      </c>
      <c r="K7809">
        <v>-67.03</v>
      </c>
    </row>
    <row r="7901" spans="1:11">
      <c r="A7901" t="s">
        <v>1092</v>
      </c>
      <c r="B7901" t="str">
        <f ca="1">_xll.BDS(OFFSET(INDIRECT(ADDRESS(ROW(), COLUMN())),0,-1),"BEST_ANALYST_RECS_BULK","cols=10;rows=26")</f>
        <v>Cantor Fitzgerald</v>
      </c>
      <c r="C7901" t="s">
        <v>2789</v>
      </c>
      <c r="D7901" t="s">
        <v>2044</v>
      </c>
      <c r="E7901">
        <v>3</v>
      </c>
      <c r="F7901" t="s">
        <v>2016</v>
      </c>
      <c r="G7901">
        <v>140</v>
      </c>
      <c r="H7901" t="s">
        <v>2017</v>
      </c>
      <c r="I7901" s="13">
        <v>43511</v>
      </c>
      <c r="J7901">
        <v>3</v>
      </c>
      <c r="K7901">
        <v>0</v>
      </c>
    </row>
    <row r="7902" spans="1:11">
      <c r="B7902" t="s">
        <v>2174</v>
      </c>
      <c r="C7902" t="s">
        <v>2800</v>
      </c>
      <c r="D7902" t="s">
        <v>2015</v>
      </c>
      <c r="E7902">
        <v>3</v>
      </c>
      <c r="F7902" t="s">
        <v>2016</v>
      </c>
      <c r="G7902">
        <v>147</v>
      </c>
      <c r="H7902" t="s">
        <v>2017</v>
      </c>
      <c r="I7902" s="13">
        <v>43510</v>
      </c>
      <c r="J7902">
        <v>3</v>
      </c>
      <c r="K7902">
        <v>0</v>
      </c>
    </row>
    <row r="7903" spans="1:11">
      <c r="B7903" t="s">
        <v>106</v>
      </c>
      <c r="C7903" t="s">
        <v>3105</v>
      </c>
      <c r="D7903" t="s">
        <v>2171</v>
      </c>
      <c r="E7903" t="s">
        <v>2030</v>
      </c>
      <c r="F7903" t="s">
        <v>2016</v>
      </c>
      <c r="G7903" t="s">
        <v>2030</v>
      </c>
      <c r="H7903" t="s">
        <v>2017</v>
      </c>
      <c r="I7903" s="13">
        <v>43510</v>
      </c>
      <c r="J7903" t="s">
        <v>2030</v>
      </c>
      <c r="K7903" t="s">
        <v>2030</v>
      </c>
    </row>
    <row r="7904" spans="1:11">
      <c r="B7904" t="s">
        <v>2069</v>
      </c>
      <c r="C7904" t="s">
        <v>2806</v>
      </c>
      <c r="D7904" t="s">
        <v>2071</v>
      </c>
      <c r="E7904">
        <v>3</v>
      </c>
      <c r="F7904" t="s">
        <v>2016</v>
      </c>
      <c r="G7904" t="s">
        <v>2030</v>
      </c>
      <c r="H7904" t="s">
        <v>2017</v>
      </c>
      <c r="I7904" s="13">
        <v>43510</v>
      </c>
      <c r="J7904">
        <v>3</v>
      </c>
      <c r="K7904">
        <v>0</v>
      </c>
    </row>
    <row r="7905" spans="2:11">
      <c r="B7905" t="s">
        <v>2274</v>
      </c>
      <c r="C7905" t="s">
        <v>2307</v>
      </c>
      <c r="D7905" t="s">
        <v>2076</v>
      </c>
      <c r="E7905">
        <v>3</v>
      </c>
      <c r="F7905" t="s">
        <v>2016</v>
      </c>
      <c r="G7905" t="s">
        <v>2030</v>
      </c>
      <c r="H7905" t="s">
        <v>2017</v>
      </c>
      <c r="I7905" s="13">
        <v>43509</v>
      </c>
      <c r="J7905" t="s">
        <v>2030</v>
      </c>
      <c r="K7905" t="s">
        <v>2030</v>
      </c>
    </row>
    <row r="7906" spans="2:11">
      <c r="B7906" t="s">
        <v>2074</v>
      </c>
      <c r="C7906" t="s">
        <v>3140</v>
      </c>
      <c r="D7906" t="s">
        <v>2026</v>
      </c>
      <c r="E7906">
        <v>5</v>
      </c>
      <c r="F7906" t="s">
        <v>2016</v>
      </c>
      <c r="G7906">
        <v>145</v>
      </c>
      <c r="H7906" t="s">
        <v>2020</v>
      </c>
      <c r="I7906" s="13">
        <v>43509</v>
      </c>
      <c r="J7906">
        <v>4</v>
      </c>
      <c r="K7906">
        <v>-7.35</v>
      </c>
    </row>
    <row r="7907" spans="2:11">
      <c r="B7907" t="s">
        <v>2267</v>
      </c>
      <c r="C7907" t="s">
        <v>2560</v>
      </c>
      <c r="D7907" t="s">
        <v>2273</v>
      </c>
      <c r="E7907">
        <v>3</v>
      </c>
      <c r="F7907" t="s">
        <v>2016</v>
      </c>
      <c r="G7907">
        <v>140</v>
      </c>
      <c r="H7907" t="s">
        <v>2017</v>
      </c>
      <c r="I7907" s="13">
        <v>43509</v>
      </c>
      <c r="J7907" t="s">
        <v>2030</v>
      </c>
      <c r="K7907" t="s">
        <v>2030</v>
      </c>
    </row>
    <row r="7908" spans="2:11">
      <c r="B7908" t="s">
        <v>2461</v>
      </c>
      <c r="C7908" t="s">
        <v>2799</v>
      </c>
      <c r="D7908" t="s">
        <v>2053</v>
      </c>
      <c r="E7908">
        <v>1</v>
      </c>
      <c r="F7908" t="s">
        <v>2016</v>
      </c>
      <c r="G7908">
        <v>121</v>
      </c>
      <c r="H7908" t="s">
        <v>2017</v>
      </c>
      <c r="I7908" s="13">
        <v>43509</v>
      </c>
      <c r="J7908" t="s">
        <v>2030</v>
      </c>
      <c r="K7908" t="s">
        <v>2030</v>
      </c>
    </row>
    <row r="7909" spans="2:11">
      <c r="B7909" t="s">
        <v>2096</v>
      </c>
      <c r="C7909" t="s">
        <v>2097</v>
      </c>
      <c r="D7909" t="s">
        <v>2044</v>
      </c>
      <c r="E7909">
        <v>3</v>
      </c>
      <c r="F7909" t="s">
        <v>2016</v>
      </c>
      <c r="G7909" t="s">
        <v>2030</v>
      </c>
      <c r="H7909" t="s">
        <v>2017</v>
      </c>
      <c r="I7909" s="13">
        <v>43496</v>
      </c>
      <c r="J7909">
        <v>3</v>
      </c>
      <c r="K7909">
        <v>0</v>
      </c>
    </row>
    <row r="7910" spans="2:11">
      <c r="B7910" t="s">
        <v>2094</v>
      </c>
      <c r="C7910" t="s">
        <v>2095</v>
      </c>
      <c r="D7910" t="s">
        <v>2076</v>
      </c>
      <c r="E7910">
        <v>3</v>
      </c>
      <c r="F7910" t="s">
        <v>2085</v>
      </c>
      <c r="G7910" t="s">
        <v>2030</v>
      </c>
      <c r="H7910" t="s">
        <v>2017</v>
      </c>
      <c r="I7910" s="13">
        <v>43490</v>
      </c>
      <c r="J7910" t="s">
        <v>2030</v>
      </c>
      <c r="K7910" t="s">
        <v>2030</v>
      </c>
    </row>
    <row r="7911" spans="2:11">
      <c r="B7911" t="s">
        <v>3616</v>
      </c>
      <c r="C7911" t="s">
        <v>4115</v>
      </c>
      <c r="D7911" t="s">
        <v>2076</v>
      </c>
      <c r="E7911">
        <v>3</v>
      </c>
      <c r="F7911" t="s">
        <v>2016</v>
      </c>
      <c r="G7911">
        <v>143</v>
      </c>
      <c r="H7911" t="s">
        <v>3135</v>
      </c>
      <c r="I7911" s="13">
        <v>43489</v>
      </c>
      <c r="J7911">
        <v>3</v>
      </c>
      <c r="K7911">
        <v>0</v>
      </c>
    </row>
    <row r="7912" spans="2:11">
      <c r="B7912" t="s">
        <v>2089</v>
      </c>
      <c r="C7912" t="s">
        <v>4243</v>
      </c>
      <c r="D7912" t="s">
        <v>2044</v>
      </c>
      <c r="E7912">
        <v>3</v>
      </c>
      <c r="F7912" t="s">
        <v>2016</v>
      </c>
      <c r="G7912">
        <v>140</v>
      </c>
      <c r="H7912" t="s">
        <v>2017</v>
      </c>
      <c r="I7912" s="13">
        <v>43489</v>
      </c>
      <c r="J7912">
        <v>3</v>
      </c>
      <c r="K7912">
        <v>0</v>
      </c>
    </row>
    <row r="7913" spans="2:11">
      <c r="B7913" t="s">
        <v>2792</v>
      </c>
      <c r="C7913" t="s">
        <v>2793</v>
      </c>
      <c r="D7913" t="s">
        <v>2053</v>
      </c>
      <c r="E7913">
        <v>1</v>
      </c>
      <c r="F7913" t="s">
        <v>2016</v>
      </c>
      <c r="G7913">
        <v>115</v>
      </c>
      <c r="H7913" t="s">
        <v>2020</v>
      </c>
      <c r="I7913" s="13">
        <v>43488</v>
      </c>
      <c r="J7913">
        <v>2</v>
      </c>
      <c r="K7913">
        <v>7.35</v>
      </c>
    </row>
    <row r="7914" spans="2:11">
      <c r="B7914" t="s">
        <v>2021</v>
      </c>
      <c r="C7914" t="s">
        <v>2815</v>
      </c>
      <c r="D7914" t="s">
        <v>2296</v>
      </c>
      <c r="E7914">
        <v>3</v>
      </c>
      <c r="F7914" t="s">
        <v>2016</v>
      </c>
      <c r="G7914">
        <v>140</v>
      </c>
      <c r="H7914" t="s">
        <v>2020</v>
      </c>
      <c r="I7914" s="13">
        <v>43488</v>
      </c>
      <c r="J7914">
        <v>3</v>
      </c>
      <c r="K7914">
        <v>0</v>
      </c>
    </row>
    <row r="7915" spans="2:11">
      <c r="B7915" t="s">
        <v>2033</v>
      </c>
      <c r="C7915" t="s">
        <v>2796</v>
      </c>
      <c r="D7915" t="s">
        <v>2398</v>
      </c>
      <c r="E7915" t="s">
        <v>2030</v>
      </c>
      <c r="F7915" t="s">
        <v>2016</v>
      </c>
      <c r="G7915" t="s">
        <v>2030</v>
      </c>
      <c r="H7915" t="s">
        <v>2017</v>
      </c>
      <c r="I7915" s="13">
        <v>43488</v>
      </c>
      <c r="J7915" t="s">
        <v>2030</v>
      </c>
      <c r="K7915" t="s">
        <v>2030</v>
      </c>
    </row>
    <row r="7916" spans="2:11">
      <c r="B7916" t="s">
        <v>2257</v>
      </c>
      <c r="C7916" t="s">
        <v>2790</v>
      </c>
      <c r="D7916" t="s">
        <v>2044</v>
      </c>
      <c r="E7916">
        <v>3</v>
      </c>
      <c r="F7916" t="s">
        <v>2016</v>
      </c>
      <c r="G7916">
        <v>165</v>
      </c>
      <c r="H7916" t="s">
        <v>2020</v>
      </c>
      <c r="I7916" s="13">
        <v>43488</v>
      </c>
      <c r="J7916">
        <v>3</v>
      </c>
      <c r="K7916">
        <v>0</v>
      </c>
    </row>
    <row r="7917" spans="2:11">
      <c r="B7917" t="s">
        <v>2079</v>
      </c>
      <c r="C7917" t="s">
        <v>2810</v>
      </c>
      <c r="D7917" t="s">
        <v>2015</v>
      </c>
      <c r="E7917">
        <v>3</v>
      </c>
      <c r="F7917" t="s">
        <v>2016</v>
      </c>
      <c r="G7917">
        <v>140</v>
      </c>
      <c r="H7917" t="s">
        <v>2017</v>
      </c>
      <c r="I7917" s="13">
        <v>43488</v>
      </c>
      <c r="J7917" t="s">
        <v>2030</v>
      </c>
      <c r="K7917" t="s">
        <v>2030</v>
      </c>
    </row>
    <row r="7918" spans="2:11">
      <c r="B7918" t="s">
        <v>2086</v>
      </c>
      <c r="C7918" t="s">
        <v>2087</v>
      </c>
      <c r="D7918" t="s">
        <v>2026</v>
      </c>
      <c r="E7918">
        <v>5</v>
      </c>
      <c r="F7918" t="s">
        <v>2016</v>
      </c>
      <c r="G7918">
        <v>165</v>
      </c>
      <c r="H7918" t="s">
        <v>2017</v>
      </c>
      <c r="I7918" s="13">
        <v>43488</v>
      </c>
      <c r="J7918">
        <v>4</v>
      </c>
      <c r="K7918">
        <v>-7.35</v>
      </c>
    </row>
    <row r="7919" spans="2:11">
      <c r="B7919" t="s">
        <v>2120</v>
      </c>
      <c r="C7919" t="s">
        <v>2890</v>
      </c>
      <c r="D7919" t="s">
        <v>2026</v>
      </c>
      <c r="E7919">
        <v>5</v>
      </c>
      <c r="F7919" t="s">
        <v>2016</v>
      </c>
      <c r="G7919">
        <v>160</v>
      </c>
      <c r="H7919" t="s">
        <v>2017</v>
      </c>
      <c r="I7919" s="13">
        <v>43488</v>
      </c>
      <c r="J7919" t="s">
        <v>2030</v>
      </c>
      <c r="K7919" t="s">
        <v>2030</v>
      </c>
    </row>
    <row r="7920" spans="2:11">
      <c r="B7920" t="s">
        <v>2024</v>
      </c>
      <c r="C7920" t="s">
        <v>2025</v>
      </c>
      <c r="D7920" t="s">
        <v>2076</v>
      </c>
      <c r="E7920">
        <v>3</v>
      </c>
      <c r="F7920" t="s">
        <v>2016</v>
      </c>
      <c r="G7920" t="s">
        <v>2030</v>
      </c>
      <c r="H7920" t="s">
        <v>2017</v>
      </c>
      <c r="I7920" s="13">
        <v>43487</v>
      </c>
      <c r="J7920">
        <v>6</v>
      </c>
      <c r="K7920">
        <v>-14.48</v>
      </c>
    </row>
    <row r="7921" spans="2:11">
      <c r="B7921" t="s">
        <v>2051</v>
      </c>
      <c r="C7921" t="s">
        <v>2794</v>
      </c>
      <c r="D7921" t="s">
        <v>2026</v>
      </c>
      <c r="E7921">
        <v>5</v>
      </c>
      <c r="F7921" t="s">
        <v>2016</v>
      </c>
      <c r="G7921">
        <v>158</v>
      </c>
      <c r="H7921" t="s">
        <v>2017</v>
      </c>
      <c r="I7921" s="13">
        <v>43487</v>
      </c>
      <c r="J7921">
        <v>1</v>
      </c>
      <c r="K7921">
        <v>14.06</v>
      </c>
    </row>
    <row r="7922" spans="2:11">
      <c r="B7922" t="s">
        <v>2083</v>
      </c>
      <c r="C7922" t="s">
        <v>2084</v>
      </c>
      <c r="D7922" t="s">
        <v>2035</v>
      </c>
      <c r="E7922">
        <v>5</v>
      </c>
      <c r="F7922" t="s">
        <v>2016</v>
      </c>
      <c r="G7922" t="s">
        <v>2030</v>
      </c>
      <c r="H7922" t="s">
        <v>2017</v>
      </c>
      <c r="I7922" s="13">
        <v>43454</v>
      </c>
      <c r="J7922">
        <v>5</v>
      </c>
      <c r="K7922">
        <v>-7.68</v>
      </c>
    </row>
    <row r="7923" spans="2:11">
      <c r="B7923" t="s">
        <v>2682</v>
      </c>
      <c r="C7923" t="s">
        <v>2808</v>
      </c>
      <c r="D7923" t="s">
        <v>2053</v>
      </c>
      <c r="E7923">
        <v>1</v>
      </c>
      <c r="F7923" t="s">
        <v>2016</v>
      </c>
      <c r="G7923">
        <v>125</v>
      </c>
      <c r="H7923" t="s">
        <v>2017</v>
      </c>
      <c r="I7923" s="13">
        <v>43404</v>
      </c>
      <c r="J7923" t="s">
        <v>2030</v>
      </c>
      <c r="K7923" t="s">
        <v>2030</v>
      </c>
    </row>
    <row r="7924" spans="2:11">
      <c r="B7924" t="s">
        <v>2411</v>
      </c>
      <c r="C7924" t="s">
        <v>3118</v>
      </c>
      <c r="D7924" t="s">
        <v>2104</v>
      </c>
      <c r="E7924" t="s">
        <v>2030</v>
      </c>
      <c r="F7924" t="s">
        <v>2016</v>
      </c>
      <c r="G7924" t="s">
        <v>2030</v>
      </c>
      <c r="H7924" t="s">
        <v>2017</v>
      </c>
      <c r="I7924" s="13">
        <v>43184</v>
      </c>
      <c r="J7924" t="s">
        <v>2030</v>
      </c>
      <c r="K7924" t="s">
        <v>2030</v>
      </c>
    </row>
    <row r="7925" spans="2:11">
      <c r="B7925" t="s">
        <v>2553</v>
      </c>
      <c r="C7925" t="s">
        <v>4421</v>
      </c>
      <c r="D7925" t="s">
        <v>2104</v>
      </c>
      <c r="E7925" t="s">
        <v>2030</v>
      </c>
      <c r="F7925" t="s">
        <v>2016</v>
      </c>
      <c r="G7925" t="s">
        <v>2030</v>
      </c>
      <c r="H7925" t="s">
        <v>2017</v>
      </c>
      <c r="I7925" s="13">
        <v>42803</v>
      </c>
      <c r="J7925" t="s">
        <v>2030</v>
      </c>
      <c r="K7925" t="s">
        <v>2030</v>
      </c>
    </row>
    <row r="7926" spans="2:11">
      <c r="B7926" t="s">
        <v>4117</v>
      </c>
      <c r="C7926" t="s">
        <v>4118</v>
      </c>
      <c r="D7926" t="s">
        <v>2044</v>
      </c>
      <c r="E7926">
        <v>3</v>
      </c>
      <c r="F7926" t="s">
        <v>2016</v>
      </c>
      <c r="G7926" t="s">
        <v>2030</v>
      </c>
      <c r="H7926" t="s">
        <v>2017</v>
      </c>
      <c r="I7926" s="13">
        <v>42480</v>
      </c>
      <c r="J7926">
        <v>3</v>
      </c>
      <c r="K7926">
        <v>0</v>
      </c>
    </row>
    <row r="8001" spans="1:11">
      <c r="A8001" t="s">
        <v>1093</v>
      </c>
      <c r="B8001" t="str">
        <f ca="1">_xll.BDS(OFFSET(INDIRECT(ADDRESS(ROW(), COLUMN())),0,-1),"BEST_ANALYST_RECS_BULK","cols=10;rows=33")</f>
        <v>Guggenheim Securities</v>
      </c>
      <c r="C8001" t="s">
        <v>3520</v>
      </c>
      <c r="D8001" t="s">
        <v>2026</v>
      </c>
      <c r="E8001">
        <v>5</v>
      </c>
      <c r="F8001" t="s">
        <v>2016</v>
      </c>
      <c r="G8001">
        <v>200</v>
      </c>
      <c r="H8001" t="s">
        <v>2020</v>
      </c>
      <c r="I8001" s="13">
        <v>43511</v>
      </c>
      <c r="J8001">
        <v>5</v>
      </c>
      <c r="K8001">
        <v>6.62</v>
      </c>
    </row>
    <row r="8002" spans="1:11">
      <c r="B8002" t="s">
        <v>2274</v>
      </c>
      <c r="C8002" t="s">
        <v>2766</v>
      </c>
      <c r="D8002" t="s">
        <v>2026</v>
      </c>
      <c r="E8002">
        <v>5</v>
      </c>
      <c r="F8002" t="s">
        <v>2016</v>
      </c>
      <c r="G8002" t="s">
        <v>2030</v>
      </c>
      <c r="H8002" t="s">
        <v>2017</v>
      </c>
      <c r="I8002" s="13">
        <v>43509</v>
      </c>
      <c r="J8002">
        <v>2</v>
      </c>
      <c r="K8002">
        <v>14.77</v>
      </c>
    </row>
    <row r="8003" spans="1:11">
      <c r="B8003" t="s">
        <v>2037</v>
      </c>
      <c r="C8003" t="s">
        <v>2767</v>
      </c>
      <c r="D8003" t="s">
        <v>2026</v>
      </c>
      <c r="E8003">
        <v>5</v>
      </c>
      <c r="F8003" t="s">
        <v>2016</v>
      </c>
      <c r="G8003">
        <v>200</v>
      </c>
      <c r="H8003" t="s">
        <v>2017</v>
      </c>
      <c r="I8003" s="13">
        <v>43509</v>
      </c>
      <c r="J8003">
        <v>2</v>
      </c>
      <c r="K8003">
        <v>14.77</v>
      </c>
    </row>
    <row r="8004" spans="1:11">
      <c r="B8004" t="s">
        <v>2198</v>
      </c>
      <c r="C8004" t="s">
        <v>3578</v>
      </c>
      <c r="D8004" t="s">
        <v>2035</v>
      </c>
      <c r="E8004">
        <v>5</v>
      </c>
      <c r="F8004" t="s">
        <v>2016</v>
      </c>
      <c r="G8004">
        <v>194</v>
      </c>
      <c r="H8004" t="s">
        <v>2020</v>
      </c>
      <c r="I8004" s="13">
        <v>43507</v>
      </c>
      <c r="J8004">
        <v>2</v>
      </c>
      <c r="K8004">
        <v>14.77</v>
      </c>
    </row>
    <row r="8005" spans="1:11">
      <c r="B8005" t="s">
        <v>2024</v>
      </c>
      <c r="C8005" t="s">
        <v>2768</v>
      </c>
      <c r="D8005" t="s">
        <v>2026</v>
      </c>
      <c r="E8005">
        <v>5</v>
      </c>
      <c r="F8005" t="s">
        <v>2016</v>
      </c>
      <c r="G8005">
        <v>210</v>
      </c>
      <c r="H8005" t="s">
        <v>2017</v>
      </c>
      <c r="I8005" s="13">
        <v>43502</v>
      </c>
      <c r="J8005">
        <v>2</v>
      </c>
      <c r="K8005">
        <v>14.77</v>
      </c>
    </row>
    <row r="8006" spans="1:11">
      <c r="B8006" t="s">
        <v>2045</v>
      </c>
      <c r="C8006" t="s">
        <v>2775</v>
      </c>
      <c r="D8006" t="s">
        <v>2015</v>
      </c>
      <c r="E8006">
        <v>3</v>
      </c>
      <c r="F8006" t="s">
        <v>2016</v>
      </c>
      <c r="G8006" t="s">
        <v>2030</v>
      </c>
      <c r="H8006" t="s">
        <v>2017</v>
      </c>
      <c r="I8006" s="13">
        <v>43501</v>
      </c>
      <c r="J8006">
        <v>7</v>
      </c>
      <c r="K8006">
        <v>0</v>
      </c>
    </row>
    <row r="8007" spans="1:11">
      <c r="B8007" t="s">
        <v>2083</v>
      </c>
      <c r="C8007" t="s">
        <v>2084</v>
      </c>
      <c r="D8007" t="s">
        <v>2076</v>
      </c>
      <c r="E8007">
        <v>3</v>
      </c>
      <c r="F8007" t="s">
        <v>2088</v>
      </c>
      <c r="G8007" t="s">
        <v>2030</v>
      </c>
      <c r="H8007" t="s">
        <v>2017</v>
      </c>
      <c r="I8007" s="13">
        <v>43501</v>
      </c>
      <c r="J8007">
        <v>1</v>
      </c>
      <c r="K8007">
        <v>25.91</v>
      </c>
    </row>
    <row r="8008" spans="1:11">
      <c r="B8008" t="s">
        <v>2134</v>
      </c>
      <c r="C8008" t="s">
        <v>3120</v>
      </c>
      <c r="D8008" t="s">
        <v>2162</v>
      </c>
      <c r="E8008">
        <v>3</v>
      </c>
      <c r="F8008" t="s">
        <v>2016</v>
      </c>
      <c r="G8008">
        <v>180</v>
      </c>
      <c r="H8008" t="s">
        <v>2020</v>
      </c>
      <c r="I8008" s="13">
        <v>43500</v>
      </c>
      <c r="J8008">
        <v>6</v>
      </c>
      <c r="K8008">
        <v>1.17</v>
      </c>
    </row>
    <row r="8009" spans="1:11">
      <c r="B8009" t="s">
        <v>2551</v>
      </c>
      <c r="C8009" t="s">
        <v>3637</v>
      </c>
      <c r="D8009" t="s">
        <v>2026</v>
      </c>
      <c r="E8009">
        <v>5</v>
      </c>
      <c r="F8009" t="s">
        <v>2016</v>
      </c>
      <c r="G8009">
        <v>195</v>
      </c>
      <c r="H8009" t="s">
        <v>2020</v>
      </c>
      <c r="I8009" s="13">
        <v>43500</v>
      </c>
      <c r="J8009">
        <v>2</v>
      </c>
      <c r="K8009">
        <v>14.77</v>
      </c>
    </row>
    <row r="8010" spans="1:11">
      <c r="B8010" t="s">
        <v>2601</v>
      </c>
      <c r="C8010" t="s">
        <v>3585</v>
      </c>
      <c r="D8010" t="s">
        <v>2029</v>
      </c>
      <c r="E8010">
        <v>5</v>
      </c>
      <c r="F8010" t="s">
        <v>2016</v>
      </c>
      <c r="G8010">
        <v>195</v>
      </c>
      <c r="H8010" t="s">
        <v>2020</v>
      </c>
      <c r="I8010" s="13">
        <v>43497</v>
      </c>
      <c r="J8010">
        <v>2</v>
      </c>
      <c r="K8010">
        <v>14.77</v>
      </c>
    </row>
    <row r="8011" spans="1:11">
      <c r="B8011" t="s">
        <v>2033</v>
      </c>
      <c r="C8011" t="s">
        <v>2769</v>
      </c>
      <c r="D8011" t="s">
        <v>2035</v>
      </c>
      <c r="E8011">
        <v>5</v>
      </c>
      <c r="F8011" t="s">
        <v>2016</v>
      </c>
      <c r="G8011">
        <v>182</v>
      </c>
      <c r="H8011" t="s">
        <v>2036</v>
      </c>
      <c r="I8011" s="13">
        <v>43496</v>
      </c>
      <c r="J8011">
        <v>2</v>
      </c>
      <c r="K8011">
        <v>14.77</v>
      </c>
    </row>
    <row r="8012" spans="1:11">
      <c r="B8012" t="s">
        <v>2072</v>
      </c>
      <c r="C8012" t="s">
        <v>3580</v>
      </c>
      <c r="D8012" t="s">
        <v>2015</v>
      </c>
      <c r="E8012">
        <v>3</v>
      </c>
      <c r="F8012" t="s">
        <v>2016</v>
      </c>
      <c r="G8012" t="s">
        <v>2030</v>
      </c>
      <c r="H8012" t="s">
        <v>2017</v>
      </c>
      <c r="I8012" s="13">
        <v>43496</v>
      </c>
      <c r="J8012">
        <v>7</v>
      </c>
      <c r="K8012">
        <v>0</v>
      </c>
    </row>
    <row r="8013" spans="1:11">
      <c r="B8013" t="s">
        <v>2174</v>
      </c>
      <c r="C8013" t="s">
        <v>2771</v>
      </c>
      <c r="D8013" t="s">
        <v>2029</v>
      </c>
      <c r="E8013">
        <v>5</v>
      </c>
      <c r="F8013" t="s">
        <v>2016</v>
      </c>
      <c r="G8013">
        <v>195</v>
      </c>
      <c r="H8013" t="s">
        <v>2017</v>
      </c>
      <c r="I8013" s="13">
        <v>43495</v>
      </c>
      <c r="J8013">
        <v>2</v>
      </c>
      <c r="K8013">
        <v>14.77</v>
      </c>
    </row>
    <row r="8014" spans="1:11">
      <c r="B8014" t="s">
        <v>106</v>
      </c>
      <c r="C8014" t="s">
        <v>2772</v>
      </c>
      <c r="D8014" t="s">
        <v>2440</v>
      </c>
      <c r="E8014">
        <v>5</v>
      </c>
      <c r="F8014" t="s">
        <v>2016</v>
      </c>
      <c r="G8014">
        <v>210</v>
      </c>
      <c r="H8014" t="s">
        <v>2020</v>
      </c>
      <c r="I8014" s="13">
        <v>43495</v>
      </c>
      <c r="J8014">
        <v>8</v>
      </c>
      <c r="K8014">
        <v>-3.61</v>
      </c>
    </row>
    <row r="8015" spans="1:11">
      <c r="B8015" t="s">
        <v>2021</v>
      </c>
      <c r="C8015" t="s">
        <v>2784</v>
      </c>
      <c r="D8015" t="s">
        <v>2023</v>
      </c>
      <c r="E8015">
        <v>5</v>
      </c>
      <c r="F8015" t="s">
        <v>2016</v>
      </c>
      <c r="G8015">
        <v>207</v>
      </c>
      <c r="H8015" t="s">
        <v>2020</v>
      </c>
      <c r="I8015" s="13">
        <v>43495</v>
      </c>
      <c r="J8015">
        <v>2</v>
      </c>
      <c r="K8015">
        <v>14.77</v>
      </c>
    </row>
    <row r="8016" spans="1:11">
      <c r="B8016" t="s">
        <v>2031</v>
      </c>
      <c r="C8016" t="s">
        <v>3583</v>
      </c>
      <c r="D8016" t="s">
        <v>2026</v>
      </c>
      <c r="E8016">
        <v>5</v>
      </c>
      <c r="F8016" t="s">
        <v>2016</v>
      </c>
      <c r="G8016">
        <v>200</v>
      </c>
      <c r="H8016" t="s">
        <v>2020</v>
      </c>
      <c r="I8016" s="13">
        <v>43495</v>
      </c>
      <c r="J8016">
        <v>2</v>
      </c>
      <c r="K8016">
        <v>14.77</v>
      </c>
    </row>
    <row r="8017" spans="2:11">
      <c r="B8017" t="s">
        <v>2159</v>
      </c>
      <c r="C8017" t="s">
        <v>2773</v>
      </c>
      <c r="D8017" t="s">
        <v>2029</v>
      </c>
      <c r="E8017">
        <v>5</v>
      </c>
      <c r="F8017" t="s">
        <v>2016</v>
      </c>
      <c r="G8017">
        <v>196</v>
      </c>
      <c r="H8017" t="s">
        <v>2020</v>
      </c>
      <c r="I8017" s="13">
        <v>43495</v>
      </c>
      <c r="J8017">
        <v>2</v>
      </c>
      <c r="K8017">
        <v>14.77</v>
      </c>
    </row>
    <row r="8018" spans="2:11">
      <c r="B8018" t="s">
        <v>2069</v>
      </c>
      <c r="C8018" t="s">
        <v>2774</v>
      </c>
      <c r="D8018" t="s">
        <v>2035</v>
      </c>
      <c r="E8018">
        <v>5</v>
      </c>
      <c r="F8018" t="s">
        <v>2016</v>
      </c>
      <c r="G8018">
        <v>195</v>
      </c>
      <c r="H8018" t="s">
        <v>2020</v>
      </c>
      <c r="I8018" s="13">
        <v>43495</v>
      </c>
      <c r="J8018" t="s">
        <v>2030</v>
      </c>
      <c r="K8018" t="s">
        <v>2030</v>
      </c>
    </row>
    <row r="8019" spans="2:11">
      <c r="B8019" t="s">
        <v>2074</v>
      </c>
      <c r="C8019" t="s">
        <v>2770</v>
      </c>
      <c r="D8019" t="s">
        <v>2076</v>
      </c>
      <c r="E8019">
        <v>3</v>
      </c>
      <c r="F8019" t="s">
        <v>2016</v>
      </c>
      <c r="G8019">
        <v>174</v>
      </c>
      <c r="H8019" t="s">
        <v>2017</v>
      </c>
      <c r="I8019" s="13">
        <v>43495</v>
      </c>
      <c r="J8019">
        <v>7</v>
      </c>
      <c r="K8019">
        <v>0</v>
      </c>
    </row>
    <row r="8020" spans="2:11">
      <c r="B8020" t="s">
        <v>2047</v>
      </c>
      <c r="C8020" t="s">
        <v>2783</v>
      </c>
      <c r="D8020" t="s">
        <v>2026</v>
      </c>
      <c r="E8020">
        <v>5</v>
      </c>
      <c r="F8020" t="s">
        <v>2016</v>
      </c>
      <c r="G8020">
        <v>194</v>
      </c>
      <c r="H8020" t="s">
        <v>2017</v>
      </c>
      <c r="I8020" s="13">
        <v>43495</v>
      </c>
      <c r="J8020">
        <v>2</v>
      </c>
      <c r="K8020">
        <v>14.77</v>
      </c>
    </row>
    <row r="8021" spans="2:11">
      <c r="B8021" t="s">
        <v>2079</v>
      </c>
      <c r="C8021" t="s">
        <v>2776</v>
      </c>
      <c r="D8021" t="s">
        <v>2029</v>
      </c>
      <c r="E8021">
        <v>5</v>
      </c>
      <c r="F8021" t="s">
        <v>2016</v>
      </c>
      <c r="G8021">
        <v>203</v>
      </c>
      <c r="H8021" t="s">
        <v>2017</v>
      </c>
      <c r="I8021" s="13">
        <v>43495</v>
      </c>
      <c r="J8021" t="s">
        <v>2030</v>
      </c>
      <c r="K8021" t="s">
        <v>2030</v>
      </c>
    </row>
    <row r="8022" spans="2:11">
      <c r="B8022" t="s">
        <v>2777</v>
      </c>
      <c r="C8022" t="s">
        <v>2778</v>
      </c>
      <c r="D8022" t="s">
        <v>2026</v>
      </c>
      <c r="E8022">
        <v>5</v>
      </c>
      <c r="F8022" t="s">
        <v>2016</v>
      </c>
      <c r="G8022">
        <v>205</v>
      </c>
      <c r="H8022" t="s">
        <v>2017</v>
      </c>
      <c r="I8022" s="13">
        <v>43495</v>
      </c>
      <c r="J8022" t="s">
        <v>2030</v>
      </c>
      <c r="K8022" t="s">
        <v>2030</v>
      </c>
    </row>
    <row r="8023" spans="2:11">
      <c r="B8023" t="s">
        <v>2049</v>
      </c>
      <c r="C8023" t="s">
        <v>2779</v>
      </c>
      <c r="D8023" t="s">
        <v>2029</v>
      </c>
      <c r="E8023">
        <v>5</v>
      </c>
      <c r="F8023" t="s">
        <v>2016</v>
      </c>
      <c r="G8023">
        <v>205</v>
      </c>
      <c r="H8023" t="s">
        <v>2017</v>
      </c>
      <c r="I8023" s="13">
        <v>43495</v>
      </c>
      <c r="J8023">
        <v>2</v>
      </c>
      <c r="K8023">
        <v>14.77</v>
      </c>
    </row>
    <row r="8024" spans="2:11">
      <c r="B8024" t="s">
        <v>2051</v>
      </c>
      <c r="C8024" t="s">
        <v>2115</v>
      </c>
      <c r="D8024" t="s">
        <v>2076</v>
      </c>
      <c r="E8024">
        <v>3</v>
      </c>
      <c r="F8024" t="s">
        <v>2016</v>
      </c>
      <c r="G8024">
        <v>190</v>
      </c>
      <c r="H8024" t="s">
        <v>2017</v>
      </c>
      <c r="I8024" s="13">
        <v>43495</v>
      </c>
      <c r="J8024">
        <v>3</v>
      </c>
      <c r="K8024">
        <v>11.26</v>
      </c>
    </row>
    <row r="8025" spans="2:11">
      <c r="B8025" t="s">
        <v>2086</v>
      </c>
      <c r="C8025" t="s">
        <v>3676</v>
      </c>
      <c r="D8025" t="s">
        <v>2026</v>
      </c>
      <c r="E8025">
        <v>5</v>
      </c>
      <c r="F8025" t="s">
        <v>2016</v>
      </c>
      <c r="G8025">
        <v>205</v>
      </c>
      <c r="H8025" t="s">
        <v>2017</v>
      </c>
      <c r="I8025" s="13">
        <v>43495</v>
      </c>
      <c r="J8025">
        <v>4</v>
      </c>
      <c r="K8025">
        <v>9.51</v>
      </c>
    </row>
    <row r="8026" spans="2:11">
      <c r="B8026" t="s">
        <v>2203</v>
      </c>
      <c r="C8026" t="s">
        <v>2780</v>
      </c>
      <c r="D8026" t="s">
        <v>2026</v>
      </c>
      <c r="E8026">
        <v>5</v>
      </c>
      <c r="F8026" t="s">
        <v>2016</v>
      </c>
      <c r="G8026">
        <v>200</v>
      </c>
      <c r="H8026" t="s">
        <v>2020</v>
      </c>
      <c r="I8026" s="13">
        <v>43495</v>
      </c>
      <c r="J8026">
        <v>2</v>
      </c>
      <c r="K8026">
        <v>14.77</v>
      </c>
    </row>
    <row r="8027" spans="2:11">
      <c r="B8027" t="s">
        <v>2411</v>
      </c>
      <c r="C8027" t="s">
        <v>2781</v>
      </c>
      <c r="D8027" t="s">
        <v>2026</v>
      </c>
      <c r="E8027">
        <v>5</v>
      </c>
      <c r="F8027" t="s">
        <v>2016</v>
      </c>
      <c r="G8027">
        <v>200</v>
      </c>
      <c r="H8027" t="s">
        <v>2020</v>
      </c>
      <c r="I8027" s="13">
        <v>43495</v>
      </c>
      <c r="J8027">
        <v>2</v>
      </c>
      <c r="K8027">
        <v>14.77</v>
      </c>
    </row>
    <row r="8028" spans="2:11">
      <c r="B8028" t="s">
        <v>2063</v>
      </c>
      <c r="C8028" t="s">
        <v>2782</v>
      </c>
      <c r="D8028" t="s">
        <v>2035</v>
      </c>
      <c r="E8028">
        <v>5</v>
      </c>
      <c r="F8028" t="s">
        <v>2016</v>
      </c>
      <c r="G8028">
        <v>208</v>
      </c>
      <c r="H8028" t="s">
        <v>2017</v>
      </c>
      <c r="I8028" s="13">
        <v>43495</v>
      </c>
      <c r="J8028">
        <v>2</v>
      </c>
      <c r="K8028">
        <v>14.77</v>
      </c>
    </row>
    <row r="8029" spans="2:11">
      <c r="B8029" t="s">
        <v>2091</v>
      </c>
      <c r="C8029" t="s">
        <v>2785</v>
      </c>
      <c r="D8029" t="s">
        <v>2093</v>
      </c>
      <c r="E8029" t="s">
        <v>2030</v>
      </c>
      <c r="F8029" t="s">
        <v>2016</v>
      </c>
      <c r="G8029" t="s">
        <v>2030</v>
      </c>
      <c r="H8029" t="s">
        <v>2017</v>
      </c>
      <c r="I8029" s="13">
        <v>43493</v>
      </c>
      <c r="J8029" t="s">
        <v>2030</v>
      </c>
      <c r="K8029" t="s">
        <v>2030</v>
      </c>
    </row>
    <row r="8030" spans="2:11">
      <c r="B8030" t="s">
        <v>2094</v>
      </c>
      <c r="C8030" t="s">
        <v>2095</v>
      </c>
      <c r="D8030" t="s">
        <v>2076</v>
      </c>
      <c r="E8030">
        <v>3</v>
      </c>
      <c r="F8030" t="s">
        <v>2016</v>
      </c>
      <c r="G8030" t="s">
        <v>2030</v>
      </c>
      <c r="H8030" t="s">
        <v>2017</v>
      </c>
      <c r="I8030" s="13">
        <v>43486</v>
      </c>
      <c r="J8030" t="s">
        <v>2030</v>
      </c>
      <c r="K8030" t="s">
        <v>2030</v>
      </c>
    </row>
    <row r="8031" spans="2:11">
      <c r="B8031" t="s">
        <v>2111</v>
      </c>
      <c r="C8031" t="s">
        <v>2862</v>
      </c>
      <c r="D8031" t="s">
        <v>2026</v>
      </c>
      <c r="E8031">
        <v>5</v>
      </c>
      <c r="F8031" t="s">
        <v>2123</v>
      </c>
      <c r="G8031" t="s">
        <v>2030</v>
      </c>
      <c r="H8031" t="s">
        <v>2017</v>
      </c>
      <c r="I8031" s="13">
        <v>43448</v>
      </c>
      <c r="J8031" t="s">
        <v>2030</v>
      </c>
      <c r="K8031" t="s">
        <v>2030</v>
      </c>
    </row>
    <row r="8032" spans="2:11">
      <c r="B8032" t="s">
        <v>3616</v>
      </c>
      <c r="C8032" t="s">
        <v>4099</v>
      </c>
      <c r="D8032" t="s">
        <v>2076</v>
      </c>
      <c r="E8032">
        <v>3</v>
      </c>
      <c r="F8032" t="s">
        <v>2016</v>
      </c>
      <c r="G8032">
        <v>190</v>
      </c>
      <c r="H8032" t="s">
        <v>3135</v>
      </c>
      <c r="I8032" s="13">
        <v>43397</v>
      </c>
      <c r="J8032" t="s">
        <v>2030</v>
      </c>
      <c r="K8032" t="s">
        <v>2030</v>
      </c>
    </row>
    <row r="8033" spans="2:11">
      <c r="B8033" t="s">
        <v>2096</v>
      </c>
      <c r="C8033" t="s">
        <v>2097</v>
      </c>
      <c r="D8033" t="s">
        <v>2044</v>
      </c>
      <c r="E8033">
        <v>3</v>
      </c>
      <c r="F8033" t="s">
        <v>2016</v>
      </c>
      <c r="G8033" t="s">
        <v>2030</v>
      </c>
      <c r="H8033" t="s">
        <v>2017</v>
      </c>
      <c r="I8033" s="13">
        <v>43068</v>
      </c>
      <c r="J8033">
        <v>7</v>
      </c>
      <c r="K8033">
        <v>0</v>
      </c>
    </row>
    <row r="8101" spans="1:11">
      <c r="A8101" t="s">
        <v>1094</v>
      </c>
      <c r="B8101" t="str">
        <f ca="1">_xll.BDS(OFFSET(INDIRECT(ADDRESS(ROW(), COLUMN())),0,-1),"BEST_ANALYST_RECS_BULK","cols=10;rows=7")</f>
        <v>Piper Jaffray</v>
      </c>
      <c r="C8101" t="s">
        <v>2901</v>
      </c>
      <c r="D8101" t="s">
        <v>2035</v>
      </c>
      <c r="E8101">
        <v>5</v>
      </c>
      <c r="F8101" t="s">
        <v>2016</v>
      </c>
      <c r="G8101">
        <v>90</v>
      </c>
      <c r="H8101" t="s">
        <v>2020</v>
      </c>
      <c r="I8101" s="13">
        <v>43510</v>
      </c>
      <c r="J8101" t="s">
        <v>2030</v>
      </c>
      <c r="K8101" t="s">
        <v>2030</v>
      </c>
    </row>
    <row r="8102" spans="1:11">
      <c r="B8102" t="s">
        <v>3032</v>
      </c>
      <c r="C8102" t="s">
        <v>3672</v>
      </c>
      <c r="D8102" t="s">
        <v>2044</v>
      </c>
      <c r="E8102">
        <v>3</v>
      </c>
      <c r="F8102" t="s">
        <v>2016</v>
      </c>
      <c r="G8102">
        <v>85</v>
      </c>
      <c r="H8102" t="s">
        <v>2020</v>
      </c>
      <c r="I8102" s="13">
        <v>43503</v>
      </c>
      <c r="J8102" t="s">
        <v>2030</v>
      </c>
      <c r="K8102" t="s">
        <v>2030</v>
      </c>
    </row>
    <row r="8103" spans="1:11">
      <c r="B8103" t="s">
        <v>2049</v>
      </c>
      <c r="C8103" t="s">
        <v>3220</v>
      </c>
      <c r="D8103" t="s">
        <v>2029</v>
      </c>
      <c r="E8103">
        <v>5</v>
      </c>
      <c r="F8103" t="s">
        <v>2016</v>
      </c>
      <c r="G8103">
        <v>150</v>
      </c>
      <c r="H8103" t="s">
        <v>2017</v>
      </c>
      <c r="I8103" s="13">
        <v>43487</v>
      </c>
      <c r="J8103" t="s">
        <v>2030</v>
      </c>
      <c r="K8103" t="s">
        <v>2030</v>
      </c>
    </row>
    <row r="8104" spans="1:11">
      <c r="B8104" t="s">
        <v>2186</v>
      </c>
      <c r="C8104" t="s">
        <v>3144</v>
      </c>
      <c r="D8104" t="s">
        <v>2015</v>
      </c>
      <c r="E8104">
        <v>3</v>
      </c>
      <c r="F8104" t="s">
        <v>2016</v>
      </c>
      <c r="G8104" t="s">
        <v>2030</v>
      </c>
      <c r="H8104" t="s">
        <v>2017</v>
      </c>
      <c r="I8104" s="13">
        <v>43481</v>
      </c>
      <c r="J8104" t="s">
        <v>2030</v>
      </c>
      <c r="K8104" t="s">
        <v>2030</v>
      </c>
    </row>
    <row r="8105" spans="1:11">
      <c r="B8105" t="s">
        <v>2358</v>
      </c>
      <c r="C8105" t="s">
        <v>3673</v>
      </c>
      <c r="D8105" t="s">
        <v>2044</v>
      </c>
      <c r="E8105">
        <v>3</v>
      </c>
      <c r="F8105" t="s">
        <v>2016</v>
      </c>
      <c r="G8105" t="s">
        <v>2030</v>
      </c>
      <c r="H8105" t="s">
        <v>2017</v>
      </c>
      <c r="I8105" s="13">
        <v>43479</v>
      </c>
      <c r="J8105" t="s">
        <v>2030</v>
      </c>
      <c r="K8105" t="s">
        <v>2030</v>
      </c>
    </row>
    <row r="8106" spans="1:11">
      <c r="B8106" t="s">
        <v>2059</v>
      </c>
      <c r="C8106" t="s">
        <v>3383</v>
      </c>
      <c r="D8106" t="s">
        <v>2026</v>
      </c>
      <c r="E8106">
        <v>5</v>
      </c>
      <c r="F8106" t="s">
        <v>2016</v>
      </c>
      <c r="G8106">
        <v>200</v>
      </c>
      <c r="H8106" t="s">
        <v>2020</v>
      </c>
      <c r="I8106" s="13">
        <v>43418</v>
      </c>
      <c r="J8106" t="s">
        <v>2030</v>
      </c>
      <c r="K8106" t="s">
        <v>2030</v>
      </c>
    </row>
    <row r="8107" spans="1:11">
      <c r="B8107" t="s">
        <v>2083</v>
      </c>
      <c r="C8107" t="s">
        <v>2304</v>
      </c>
      <c r="D8107" t="s">
        <v>2053</v>
      </c>
      <c r="E8107">
        <v>1</v>
      </c>
      <c r="F8107" t="s">
        <v>2016</v>
      </c>
      <c r="G8107" t="s">
        <v>2030</v>
      </c>
      <c r="H8107" t="s">
        <v>2017</v>
      </c>
      <c r="I8107" s="13">
        <v>43305</v>
      </c>
      <c r="J8107" t="s">
        <v>2030</v>
      </c>
      <c r="K8107" t="s">
        <v>2030</v>
      </c>
    </row>
    <row r="8201" spans="1:11">
      <c r="A8201" t="s">
        <v>1095</v>
      </c>
      <c r="B8201" t="str">
        <f ca="1">_xll.BDS(OFFSET(INDIRECT(ADDRESS(ROW(), COLUMN())),0,-1),"BEST_ANALYST_RECS_BULK","cols=10;rows=47")</f>
        <v>BMO Capital Markets</v>
      </c>
      <c r="C8201" t="s">
        <v>2456</v>
      </c>
      <c r="D8201" t="s">
        <v>2015</v>
      </c>
      <c r="E8201">
        <v>3</v>
      </c>
      <c r="F8201" t="s">
        <v>2016</v>
      </c>
      <c r="G8201">
        <v>1100</v>
      </c>
      <c r="H8201" t="s">
        <v>2017</v>
      </c>
      <c r="I8201" s="13">
        <v>43511</v>
      </c>
      <c r="J8201">
        <v>6</v>
      </c>
      <c r="K8201">
        <v>0</v>
      </c>
    </row>
    <row r="8202" spans="1:11">
      <c r="B8202" t="s">
        <v>2042</v>
      </c>
      <c r="C8202" t="s">
        <v>3158</v>
      </c>
      <c r="D8202" t="s">
        <v>2029</v>
      </c>
      <c r="E8202">
        <v>5</v>
      </c>
      <c r="F8202" t="s">
        <v>2016</v>
      </c>
      <c r="G8202">
        <v>1150</v>
      </c>
      <c r="H8202" t="s">
        <v>2020</v>
      </c>
      <c r="I8202" s="13">
        <v>43511</v>
      </c>
      <c r="J8202">
        <v>5</v>
      </c>
      <c r="K8202">
        <v>2.59</v>
      </c>
    </row>
    <row r="8203" spans="1:11">
      <c r="B8203" t="s">
        <v>2094</v>
      </c>
      <c r="C8203" t="s">
        <v>2095</v>
      </c>
      <c r="D8203" t="s">
        <v>2026</v>
      </c>
      <c r="E8203">
        <v>5</v>
      </c>
      <c r="F8203" t="s">
        <v>2085</v>
      </c>
      <c r="G8203">
        <v>1264</v>
      </c>
      <c r="H8203" t="s">
        <v>2017</v>
      </c>
      <c r="I8203" s="13">
        <v>43511</v>
      </c>
      <c r="J8203" t="s">
        <v>2030</v>
      </c>
      <c r="K8203" t="s">
        <v>2030</v>
      </c>
    </row>
    <row r="8204" spans="1:11">
      <c r="B8204" t="s">
        <v>2151</v>
      </c>
      <c r="C8204" t="s">
        <v>3576</v>
      </c>
      <c r="D8204" t="s">
        <v>2026</v>
      </c>
      <c r="E8204">
        <v>5</v>
      </c>
      <c r="F8204" t="s">
        <v>2016</v>
      </c>
      <c r="G8204">
        <v>1300</v>
      </c>
      <c r="H8204" t="s">
        <v>2017</v>
      </c>
      <c r="I8204" s="13">
        <v>43511</v>
      </c>
      <c r="J8204" t="s">
        <v>2030</v>
      </c>
      <c r="K8204" t="s">
        <v>2030</v>
      </c>
    </row>
    <row r="8205" spans="1:11">
      <c r="B8205" t="s">
        <v>2120</v>
      </c>
      <c r="C8205" t="s">
        <v>3161</v>
      </c>
      <c r="D8205" t="s">
        <v>2026</v>
      </c>
      <c r="E8205">
        <v>5</v>
      </c>
      <c r="F8205" t="s">
        <v>2016</v>
      </c>
      <c r="G8205">
        <v>1310</v>
      </c>
      <c r="H8205" t="s">
        <v>2017</v>
      </c>
      <c r="I8205" s="13">
        <v>43511</v>
      </c>
      <c r="J8205" t="s">
        <v>2030</v>
      </c>
      <c r="K8205" t="s">
        <v>2030</v>
      </c>
    </row>
    <row r="8206" spans="1:11">
      <c r="B8206" t="s">
        <v>2083</v>
      </c>
      <c r="C8206" t="s">
        <v>2084</v>
      </c>
      <c r="D8206" t="s">
        <v>2026</v>
      </c>
      <c r="E8206">
        <v>5</v>
      </c>
      <c r="F8206" t="s">
        <v>2016</v>
      </c>
      <c r="G8206" t="s">
        <v>2030</v>
      </c>
      <c r="H8206" t="s">
        <v>2017</v>
      </c>
      <c r="I8206" s="13">
        <v>43511</v>
      </c>
      <c r="J8206">
        <v>5</v>
      </c>
      <c r="K8206">
        <v>2.59</v>
      </c>
    </row>
    <row r="8207" spans="1:11">
      <c r="B8207" t="s">
        <v>2274</v>
      </c>
      <c r="C8207" t="s">
        <v>2791</v>
      </c>
      <c r="D8207" t="s">
        <v>2026</v>
      </c>
      <c r="E8207">
        <v>5</v>
      </c>
      <c r="F8207" t="s">
        <v>2016</v>
      </c>
      <c r="G8207" t="s">
        <v>2030</v>
      </c>
      <c r="H8207" t="s">
        <v>2017</v>
      </c>
      <c r="I8207" s="13">
        <v>43509</v>
      </c>
      <c r="J8207">
        <v>5</v>
      </c>
      <c r="K8207">
        <v>2.59</v>
      </c>
    </row>
    <row r="8208" spans="1:11">
      <c r="B8208" t="s">
        <v>2037</v>
      </c>
      <c r="C8208" t="s">
        <v>2489</v>
      </c>
      <c r="D8208" t="s">
        <v>2026</v>
      </c>
      <c r="E8208">
        <v>5</v>
      </c>
      <c r="F8208" t="s">
        <v>2016</v>
      </c>
      <c r="G8208">
        <v>1450</v>
      </c>
      <c r="H8208" t="s">
        <v>2020</v>
      </c>
      <c r="I8208" s="13">
        <v>43509</v>
      </c>
      <c r="J8208">
        <v>5</v>
      </c>
      <c r="K8208">
        <v>2.59</v>
      </c>
    </row>
    <row r="8209" spans="2:11">
      <c r="B8209" t="s">
        <v>2031</v>
      </c>
      <c r="C8209" t="s">
        <v>3157</v>
      </c>
      <c r="D8209" t="s">
        <v>2026</v>
      </c>
      <c r="E8209">
        <v>5</v>
      </c>
      <c r="F8209" t="s">
        <v>2016</v>
      </c>
      <c r="G8209">
        <v>1350</v>
      </c>
      <c r="H8209" t="s">
        <v>2017</v>
      </c>
      <c r="I8209" s="13">
        <v>43507</v>
      </c>
      <c r="J8209">
        <v>5</v>
      </c>
      <c r="K8209">
        <v>2.59</v>
      </c>
    </row>
    <row r="8210" spans="2:11">
      <c r="B8210" t="s">
        <v>2621</v>
      </c>
      <c r="C8210" t="s">
        <v>3966</v>
      </c>
      <c r="D8210" t="s">
        <v>2026</v>
      </c>
      <c r="E8210">
        <v>5</v>
      </c>
      <c r="F8210" t="s">
        <v>2016</v>
      </c>
      <c r="G8210">
        <v>1315</v>
      </c>
      <c r="H8210" t="s">
        <v>2017</v>
      </c>
      <c r="I8210" s="13">
        <v>43507</v>
      </c>
      <c r="J8210">
        <v>2</v>
      </c>
      <c r="K8210">
        <v>9.23</v>
      </c>
    </row>
    <row r="8211" spans="2:11">
      <c r="B8211" t="s">
        <v>2411</v>
      </c>
      <c r="C8211" t="s">
        <v>3118</v>
      </c>
      <c r="D8211" t="s">
        <v>2104</v>
      </c>
      <c r="E8211" t="s">
        <v>2030</v>
      </c>
      <c r="F8211" t="s">
        <v>2016</v>
      </c>
      <c r="G8211" t="s">
        <v>2030</v>
      </c>
      <c r="H8211" t="s">
        <v>2017</v>
      </c>
      <c r="I8211" s="13">
        <v>43506</v>
      </c>
      <c r="J8211" t="s">
        <v>2030</v>
      </c>
      <c r="K8211" t="s">
        <v>2030</v>
      </c>
    </row>
    <row r="8212" spans="2:11">
      <c r="B8212" t="s">
        <v>2077</v>
      </c>
      <c r="C8212" t="s">
        <v>3049</v>
      </c>
      <c r="D8212" t="s">
        <v>2029</v>
      </c>
      <c r="E8212">
        <v>5</v>
      </c>
      <c r="F8212" t="s">
        <v>2016</v>
      </c>
      <c r="G8212">
        <v>1250</v>
      </c>
      <c r="H8212" t="s">
        <v>2017</v>
      </c>
      <c r="I8212" s="13">
        <v>43505</v>
      </c>
      <c r="J8212">
        <v>5</v>
      </c>
      <c r="K8212">
        <v>2.59</v>
      </c>
    </row>
    <row r="8213" spans="2:11">
      <c r="B8213" t="s">
        <v>3616</v>
      </c>
      <c r="C8213" t="s">
        <v>4115</v>
      </c>
      <c r="D8213" t="s">
        <v>2076</v>
      </c>
      <c r="E8213">
        <v>3</v>
      </c>
      <c r="F8213" t="s">
        <v>2016</v>
      </c>
      <c r="G8213">
        <v>1200</v>
      </c>
      <c r="H8213" t="s">
        <v>2017</v>
      </c>
      <c r="I8213" s="13">
        <v>43503</v>
      </c>
      <c r="J8213">
        <v>6</v>
      </c>
      <c r="K8213">
        <v>0</v>
      </c>
    </row>
    <row r="8214" spans="2:11">
      <c r="B8214" t="s">
        <v>2089</v>
      </c>
      <c r="C8214" t="s">
        <v>4243</v>
      </c>
      <c r="D8214" t="s">
        <v>2026</v>
      </c>
      <c r="E8214">
        <v>5</v>
      </c>
      <c r="F8214" t="s">
        <v>2016</v>
      </c>
      <c r="G8214">
        <v>1400</v>
      </c>
      <c r="H8214" t="s">
        <v>2017</v>
      </c>
      <c r="I8214" s="13">
        <v>43503</v>
      </c>
      <c r="J8214">
        <v>5</v>
      </c>
      <c r="K8214">
        <v>2.59</v>
      </c>
    </row>
    <row r="8215" spans="2:11">
      <c r="B8215" t="s">
        <v>2086</v>
      </c>
      <c r="C8215" t="s">
        <v>2087</v>
      </c>
      <c r="D8215" t="s">
        <v>2026</v>
      </c>
      <c r="E8215">
        <v>5</v>
      </c>
      <c r="F8215" t="s">
        <v>2016</v>
      </c>
      <c r="G8215">
        <v>1320</v>
      </c>
      <c r="H8215" t="s">
        <v>2017</v>
      </c>
      <c r="I8215" s="13">
        <v>43502</v>
      </c>
      <c r="J8215" t="s">
        <v>2030</v>
      </c>
      <c r="K8215" t="s">
        <v>2030</v>
      </c>
    </row>
    <row r="8216" spans="2:11">
      <c r="B8216" t="s">
        <v>106</v>
      </c>
      <c r="C8216" t="s">
        <v>2401</v>
      </c>
      <c r="D8216" t="s">
        <v>2440</v>
      </c>
      <c r="E8216">
        <v>5</v>
      </c>
      <c r="F8216" t="s">
        <v>2016</v>
      </c>
      <c r="G8216">
        <v>1500</v>
      </c>
      <c r="H8216" t="s">
        <v>2020</v>
      </c>
      <c r="I8216" s="13">
        <v>43501</v>
      </c>
      <c r="J8216">
        <v>5</v>
      </c>
      <c r="K8216">
        <v>2.59</v>
      </c>
    </row>
    <row r="8217" spans="2:11">
      <c r="B8217" t="s">
        <v>2067</v>
      </c>
      <c r="C8217" t="s">
        <v>2414</v>
      </c>
      <c r="D8217" t="s">
        <v>2029</v>
      </c>
      <c r="E8217">
        <v>5</v>
      </c>
      <c r="F8217" t="s">
        <v>2016</v>
      </c>
      <c r="G8217">
        <v>1300</v>
      </c>
      <c r="H8217" t="s">
        <v>2020</v>
      </c>
      <c r="I8217" s="13">
        <v>43501</v>
      </c>
      <c r="J8217">
        <v>5</v>
      </c>
      <c r="K8217">
        <v>2.59</v>
      </c>
    </row>
    <row r="8218" spans="2:11">
      <c r="B8218" t="s">
        <v>2027</v>
      </c>
      <c r="C8218" t="s">
        <v>3050</v>
      </c>
      <c r="D8218" t="s">
        <v>2029</v>
      </c>
      <c r="E8218">
        <v>5</v>
      </c>
      <c r="F8218" t="s">
        <v>2016</v>
      </c>
      <c r="G8218">
        <v>1400</v>
      </c>
      <c r="H8218" t="s">
        <v>2017</v>
      </c>
      <c r="I8218" s="13">
        <v>43501</v>
      </c>
      <c r="J8218">
        <v>5</v>
      </c>
      <c r="K8218">
        <v>2.59</v>
      </c>
    </row>
    <row r="8219" spans="2:11">
      <c r="B8219" t="s">
        <v>2033</v>
      </c>
      <c r="C8219" t="s">
        <v>2405</v>
      </c>
      <c r="D8219" t="s">
        <v>2035</v>
      </c>
      <c r="E8219">
        <v>5</v>
      </c>
      <c r="F8219" t="s">
        <v>2016</v>
      </c>
      <c r="G8219">
        <v>1250</v>
      </c>
      <c r="H8219" t="s">
        <v>2036</v>
      </c>
      <c r="I8219" s="13">
        <v>43501</v>
      </c>
      <c r="J8219">
        <v>5</v>
      </c>
      <c r="K8219">
        <v>2.59</v>
      </c>
    </row>
    <row r="8220" spans="2:11">
      <c r="B8220" t="s">
        <v>2257</v>
      </c>
      <c r="C8220" t="s">
        <v>3380</v>
      </c>
      <c r="D8220" t="s">
        <v>2029</v>
      </c>
      <c r="E8220">
        <v>5</v>
      </c>
      <c r="F8220" t="s">
        <v>2016</v>
      </c>
      <c r="G8220">
        <v>1350</v>
      </c>
      <c r="H8220" t="s">
        <v>2020</v>
      </c>
      <c r="I8220" s="13">
        <v>43501</v>
      </c>
      <c r="J8220" t="s">
        <v>2030</v>
      </c>
      <c r="K8220" t="s">
        <v>2030</v>
      </c>
    </row>
    <row r="8221" spans="2:11">
      <c r="B8221" t="s">
        <v>2670</v>
      </c>
      <c r="C8221" t="s">
        <v>3160</v>
      </c>
      <c r="D8221" t="s">
        <v>2026</v>
      </c>
      <c r="E8221">
        <v>5</v>
      </c>
      <c r="F8221" t="s">
        <v>2016</v>
      </c>
      <c r="G8221">
        <v>1425</v>
      </c>
      <c r="H8221" t="s">
        <v>2020</v>
      </c>
      <c r="I8221" s="13">
        <v>43501</v>
      </c>
      <c r="J8221">
        <v>5</v>
      </c>
      <c r="K8221">
        <v>2.59</v>
      </c>
    </row>
    <row r="8222" spans="2:11">
      <c r="B8222" t="s">
        <v>2079</v>
      </c>
      <c r="C8222" t="s">
        <v>3054</v>
      </c>
      <c r="D8222" t="s">
        <v>2029</v>
      </c>
      <c r="E8222">
        <v>5</v>
      </c>
      <c r="F8222" t="s">
        <v>2016</v>
      </c>
      <c r="G8222">
        <v>1300</v>
      </c>
      <c r="H8222" t="s">
        <v>2020</v>
      </c>
      <c r="I8222" s="13">
        <v>43501</v>
      </c>
      <c r="J8222" t="s">
        <v>2030</v>
      </c>
      <c r="K8222" t="s">
        <v>2030</v>
      </c>
    </row>
    <row r="8223" spans="2:11">
      <c r="B8223" t="s">
        <v>2236</v>
      </c>
      <c r="C8223" t="s">
        <v>2408</v>
      </c>
      <c r="D8223" t="s">
        <v>2238</v>
      </c>
      <c r="E8223">
        <v>4</v>
      </c>
      <c r="F8223" t="s">
        <v>2016</v>
      </c>
      <c r="G8223">
        <v>1375</v>
      </c>
      <c r="H8223" t="s">
        <v>2020</v>
      </c>
      <c r="I8223" s="13">
        <v>43501</v>
      </c>
      <c r="J8223">
        <v>5</v>
      </c>
      <c r="K8223">
        <v>2.59</v>
      </c>
    </row>
    <row r="8224" spans="2:11">
      <c r="B8224" t="s">
        <v>2051</v>
      </c>
      <c r="C8224" t="s">
        <v>2459</v>
      </c>
      <c r="D8224" t="s">
        <v>2076</v>
      </c>
      <c r="E8224">
        <v>3</v>
      </c>
      <c r="F8224" t="s">
        <v>2088</v>
      </c>
      <c r="G8224">
        <v>1300</v>
      </c>
      <c r="H8224" t="s">
        <v>2017</v>
      </c>
      <c r="I8224" s="13">
        <v>43501</v>
      </c>
      <c r="J8224">
        <v>4</v>
      </c>
      <c r="K8224">
        <v>8.9600000000000009</v>
      </c>
    </row>
    <row r="8225" spans="2:11">
      <c r="B8225" t="s">
        <v>2054</v>
      </c>
      <c r="C8225" t="s">
        <v>3056</v>
      </c>
      <c r="D8225" t="s">
        <v>2056</v>
      </c>
      <c r="E8225">
        <v>4</v>
      </c>
      <c r="F8225" t="s">
        <v>2016</v>
      </c>
      <c r="G8225">
        <v>1340</v>
      </c>
      <c r="H8225" t="s">
        <v>2020</v>
      </c>
      <c r="I8225" s="13">
        <v>43501</v>
      </c>
      <c r="J8225">
        <v>5</v>
      </c>
      <c r="K8225">
        <v>2.59</v>
      </c>
    </row>
    <row r="8226" spans="2:11">
      <c r="B8226" t="s">
        <v>2260</v>
      </c>
      <c r="C8226" t="s">
        <v>3057</v>
      </c>
      <c r="D8226" t="s">
        <v>2035</v>
      </c>
      <c r="E8226">
        <v>5</v>
      </c>
      <c r="F8226" t="s">
        <v>2016</v>
      </c>
      <c r="G8226">
        <v>1400</v>
      </c>
      <c r="H8226" t="s">
        <v>2020</v>
      </c>
      <c r="I8226" s="13">
        <v>43501</v>
      </c>
      <c r="J8226">
        <v>5</v>
      </c>
      <c r="K8226">
        <v>2.59</v>
      </c>
    </row>
    <row r="8227" spans="2:11">
      <c r="B8227" t="s">
        <v>2061</v>
      </c>
      <c r="C8227" t="s">
        <v>2896</v>
      </c>
      <c r="D8227" t="s">
        <v>2026</v>
      </c>
      <c r="E8227">
        <v>5</v>
      </c>
      <c r="F8227" t="s">
        <v>2016</v>
      </c>
      <c r="G8227">
        <v>1365</v>
      </c>
      <c r="H8227" t="s">
        <v>2020</v>
      </c>
      <c r="I8227" s="13">
        <v>43501</v>
      </c>
      <c r="J8227">
        <v>5</v>
      </c>
      <c r="K8227">
        <v>2.59</v>
      </c>
    </row>
    <row r="8228" spans="2:11">
      <c r="B8228" t="s">
        <v>2063</v>
      </c>
      <c r="C8228" t="s">
        <v>3162</v>
      </c>
      <c r="D8228" t="s">
        <v>2035</v>
      </c>
      <c r="E8228">
        <v>5</v>
      </c>
      <c r="F8228" t="s">
        <v>2016</v>
      </c>
      <c r="G8228">
        <v>1350</v>
      </c>
      <c r="H8228" t="s">
        <v>2017</v>
      </c>
      <c r="I8228" s="13">
        <v>43501</v>
      </c>
      <c r="J8228">
        <v>5</v>
      </c>
      <c r="K8228">
        <v>2.59</v>
      </c>
    </row>
    <row r="8229" spans="2:11">
      <c r="B8229" t="s">
        <v>2098</v>
      </c>
      <c r="C8229" t="s">
        <v>2099</v>
      </c>
      <c r="D8229" t="s">
        <v>2029</v>
      </c>
      <c r="E8229">
        <v>5</v>
      </c>
      <c r="F8229" t="s">
        <v>2016</v>
      </c>
      <c r="G8229">
        <v>1250</v>
      </c>
      <c r="H8229" t="s">
        <v>2020</v>
      </c>
      <c r="I8229" s="13">
        <v>43501</v>
      </c>
      <c r="J8229">
        <v>5</v>
      </c>
      <c r="K8229">
        <v>2.59</v>
      </c>
    </row>
    <row r="8230" spans="2:11">
      <c r="B8230" t="s">
        <v>2461</v>
      </c>
      <c r="C8230" t="s">
        <v>2462</v>
      </c>
      <c r="D8230" t="s">
        <v>2026</v>
      </c>
      <c r="E8230">
        <v>5</v>
      </c>
      <c r="F8230" t="s">
        <v>2016</v>
      </c>
      <c r="G8230">
        <v>1380</v>
      </c>
      <c r="H8230" t="s">
        <v>2020</v>
      </c>
      <c r="I8230" s="13">
        <v>43501</v>
      </c>
      <c r="J8230">
        <v>5</v>
      </c>
      <c r="K8230">
        <v>2.59</v>
      </c>
    </row>
    <row r="8231" spans="2:11">
      <c r="B8231" t="s">
        <v>2159</v>
      </c>
      <c r="C8231" t="s">
        <v>3387</v>
      </c>
      <c r="D8231" t="s">
        <v>2029</v>
      </c>
      <c r="E8231">
        <v>5</v>
      </c>
      <c r="F8231" t="s">
        <v>2016</v>
      </c>
      <c r="G8231">
        <v>1380</v>
      </c>
      <c r="H8231" t="s">
        <v>2020</v>
      </c>
      <c r="I8231" s="13">
        <v>43500</v>
      </c>
      <c r="J8231">
        <v>5</v>
      </c>
      <c r="K8231">
        <v>2.59</v>
      </c>
    </row>
    <row r="8232" spans="2:11">
      <c r="B8232" t="s">
        <v>2069</v>
      </c>
      <c r="C8232" t="s">
        <v>3525</v>
      </c>
      <c r="D8232" t="s">
        <v>2035</v>
      </c>
      <c r="E8232">
        <v>5</v>
      </c>
      <c r="F8232" t="s">
        <v>2016</v>
      </c>
      <c r="G8232">
        <v>1430</v>
      </c>
      <c r="H8232" t="s">
        <v>2020</v>
      </c>
      <c r="I8232" s="13">
        <v>43500</v>
      </c>
      <c r="J8232">
        <v>5</v>
      </c>
      <c r="K8232">
        <v>2.59</v>
      </c>
    </row>
    <row r="8233" spans="2:11">
      <c r="B8233" t="s">
        <v>2074</v>
      </c>
      <c r="C8233" t="s">
        <v>3046</v>
      </c>
      <c r="D8233" t="s">
        <v>2026</v>
      </c>
      <c r="E8233">
        <v>5</v>
      </c>
      <c r="F8233" t="s">
        <v>2016</v>
      </c>
      <c r="G8233">
        <v>1287</v>
      </c>
      <c r="H8233" t="s">
        <v>2020</v>
      </c>
      <c r="I8233" s="13">
        <v>43500</v>
      </c>
      <c r="J8233">
        <v>1</v>
      </c>
      <c r="K8233">
        <v>9.48</v>
      </c>
    </row>
    <row r="8234" spans="2:11">
      <c r="B8234" t="s">
        <v>2118</v>
      </c>
      <c r="C8234" t="s">
        <v>4091</v>
      </c>
      <c r="D8234" t="s">
        <v>2026</v>
      </c>
      <c r="E8234">
        <v>5</v>
      </c>
      <c r="F8234" t="s">
        <v>2016</v>
      </c>
      <c r="G8234">
        <v>1250</v>
      </c>
      <c r="H8234" t="s">
        <v>2017</v>
      </c>
      <c r="I8234" s="13">
        <v>43500</v>
      </c>
      <c r="J8234">
        <v>3</v>
      </c>
      <c r="K8234">
        <v>9.18</v>
      </c>
    </row>
    <row r="8235" spans="2:11">
      <c r="B8235" t="s">
        <v>2047</v>
      </c>
      <c r="C8235" t="s">
        <v>3053</v>
      </c>
      <c r="D8235" t="s">
        <v>2026</v>
      </c>
      <c r="E8235">
        <v>5</v>
      </c>
      <c r="F8235" t="s">
        <v>2016</v>
      </c>
      <c r="G8235">
        <v>1350</v>
      </c>
      <c r="H8235" t="s">
        <v>2017</v>
      </c>
      <c r="I8235" s="13">
        <v>43500</v>
      </c>
      <c r="J8235">
        <v>5</v>
      </c>
      <c r="K8235">
        <v>2.59</v>
      </c>
    </row>
    <row r="8236" spans="2:11">
      <c r="B8236" t="s">
        <v>2792</v>
      </c>
      <c r="C8236" t="s">
        <v>4140</v>
      </c>
      <c r="D8236" t="s">
        <v>2026</v>
      </c>
      <c r="E8236">
        <v>5</v>
      </c>
      <c r="F8236" t="s">
        <v>2016</v>
      </c>
      <c r="G8236">
        <v>1450</v>
      </c>
      <c r="H8236" t="s">
        <v>2020</v>
      </c>
      <c r="I8236" s="13">
        <v>43490</v>
      </c>
      <c r="J8236">
        <v>5</v>
      </c>
      <c r="K8236">
        <v>2.59</v>
      </c>
    </row>
    <row r="8237" spans="2:11">
      <c r="B8237" t="s">
        <v>2091</v>
      </c>
      <c r="C8237" t="s">
        <v>3297</v>
      </c>
      <c r="D8237" t="s">
        <v>2093</v>
      </c>
      <c r="E8237" t="s">
        <v>2030</v>
      </c>
      <c r="F8237" t="s">
        <v>2016</v>
      </c>
      <c r="G8237" t="s">
        <v>2030</v>
      </c>
      <c r="H8237" t="s">
        <v>2017</v>
      </c>
      <c r="I8237" s="13">
        <v>43476</v>
      </c>
      <c r="J8237" t="s">
        <v>2030</v>
      </c>
      <c r="K8237" t="s">
        <v>2030</v>
      </c>
    </row>
    <row r="8238" spans="2:11">
      <c r="B8238" t="s">
        <v>2198</v>
      </c>
      <c r="C8238" t="s">
        <v>2487</v>
      </c>
      <c r="D8238" t="s">
        <v>2035</v>
      </c>
      <c r="E8238">
        <v>5</v>
      </c>
      <c r="F8238" t="s">
        <v>2016</v>
      </c>
      <c r="G8238">
        <v>1250</v>
      </c>
      <c r="H8238" t="s">
        <v>2017</v>
      </c>
      <c r="I8238" s="13">
        <v>43475</v>
      </c>
      <c r="J8238" t="s">
        <v>2030</v>
      </c>
      <c r="K8238" t="s">
        <v>2030</v>
      </c>
    </row>
    <row r="8239" spans="2:11">
      <c r="B8239" t="s">
        <v>2102</v>
      </c>
      <c r="C8239" t="s">
        <v>2758</v>
      </c>
      <c r="D8239" t="s">
        <v>2104</v>
      </c>
      <c r="E8239" t="s">
        <v>2030</v>
      </c>
      <c r="F8239" t="s">
        <v>2016</v>
      </c>
      <c r="G8239" t="s">
        <v>2030</v>
      </c>
      <c r="H8239" t="s">
        <v>2017</v>
      </c>
      <c r="I8239" s="13">
        <v>43423</v>
      </c>
      <c r="J8239" t="s">
        <v>2030</v>
      </c>
      <c r="K8239" t="s">
        <v>2030</v>
      </c>
    </row>
    <row r="8240" spans="2:11">
      <c r="B8240" t="s">
        <v>2024</v>
      </c>
      <c r="C8240" t="s">
        <v>3440</v>
      </c>
      <c r="D8240" t="s">
        <v>2026</v>
      </c>
      <c r="E8240">
        <v>5</v>
      </c>
      <c r="F8240" t="s">
        <v>2016</v>
      </c>
      <c r="G8240">
        <v>1450</v>
      </c>
      <c r="H8240" t="s">
        <v>2017</v>
      </c>
      <c r="I8240" s="13">
        <v>43402</v>
      </c>
      <c r="J8240">
        <v>5</v>
      </c>
      <c r="K8240">
        <v>2.59</v>
      </c>
    </row>
    <row r="8241" spans="2:11">
      <c r="B8241" t="s">
        <v>2021</v>
      </c>
      <c r="C8241" t="s">
        <v>2897</v>
      </c>
      <c r="D8241" t="s">
        <v>2166</v>
      </c>
      <c r="E8241">
        <v>5</v>
      </c>
      <c r="F8241" t="s">
        <v>2016</v>
      </c>
      <c r="G8241">
        <v>1300</v>
      </c>
      <c r="H8241" t="s">
        <v>2020</v>
      </c>
      <c r="I8241" s="13">
        <v>43399</v>
      </c>
      <c r="J8241">
        <v>5</v>
      </c>
      <c r="K8241">
        <v>2.59</v>
      </c>
    </row>
    <row r="8242" spans="2:11">
      <c r="B8242" t="s">
        <v>2096</v>
      </c>
      <c r="C8242" t="s">
        <v>2097</v>
      </c>
      <c r="D8242" t="s">
        <v>2189</v>
      </c>
      <c r="E8242">
        <v>5</v>
      </c>
      <c r="F8242" t="s">
        <v>2016</v>
      </c>
      <c r="G8242" t="s">
        <v>2030</v>
      </c>
      <c r="H8242" t="s">
        <v>2017</v>
      </c>
      <c r="I8242" s="13">
        <v>43383</v>
      </c>
      <c r="J8242">
        <v>5</v>
      </c>
      <c r="K8242">
        <v>2.59</v>
      </c>
    </row>
    <row r="8243" spans="2:11">
      <c r="B8243" t="s">
        <v>2072</v>
      </c>
      <c r="C8243" t="s">
        <v>2486</v>
      </c>
      <c r="D8243" t="s">
        <v>2029</v>
      </c>
      <c r="E8243">
        <v>5</v>
      </c>
      <c r="F8243" t="s">
        <v>2016</v>
      </c>
      <c r="G8243">
        <v>1405</v>
      </c>
      <c r="H8243" t="s">
        <v>2017</v>
      </c>
      <c r="I8243" s="13">
        <v>43367</v>
      </c>
      <c r="J8243">
        <v>5</v>
      </c>
      <c r="K8243">
        <v>2.59</v>
      </c>
    </row>
    <row r="8244" spans="2:11">
      <c r="B8244" t="s">
        <v>2049</v>
      </c>
      <c r="C8244" t="s">
        <v>2407</v>
      </c>
      <c r="D8244" t="s">
        <v>2029</v>
      </c>
      <c r="E8244">
        <v>5</v>
      </c>
      <c r="F8244" t="s">
        <v>2016</v>
      </c>
      <c r="G8244">
        <v>1075</v>
      </c>
      <c r="H8244" t="s">
        <v>2020</v>
      </c>
      <c r="I8244" s="13">
        <v>43245</v>
      </c>
      <c r="J8244">
        <v>5</v>
      </c>
      <c r="K8244">
        <v>2.59</v>
      </c>
    </row>
    <row r="8245" spans="2:11">
      <c r="B8245" t="s">
        <v>2111</v>
      </c>
      <c r="C8245" t="s">
        <v>2862</v>
      </c>
      <c r="D8245" t="s">
        <v>2026</v>
      </c>
      <c r="E8245">
        <v>5</v>
      </c>
      <c r="F8245" t="s">
        <v>2016</v>
      </c>
      <c r="G8245" t="s">
        <v>2030</v>
      </c>
      <c r="H8245" t="s">
        <v>2017</v>
      </c>
      <c r="I8245" s="13">
        <v>43215</v>
      </c>
      <c r="J8245">
        <v>5</v>
      </c>
      <c r="K8245">
        <v>2.59</v>
      </c>
    </row>
    <row r="8246" spans="2:11">
      <c r="B8246" t="s">
        <v>4117</v>
      </c>
      <c r="C8246" t="s">
        <v>4118</v>
      </c>
      <c r="D8246" t="s">
        <v>2026</v>
      </c>
      <c r="E8246">
        <v>5</v>
      </c>
      <c r="F8246" t="s">
        <v>2016</v>
      </c>
      <c r="G8246" t="s">
        <v>2030</v>
      </c>
      <c r="H8246" t="s">
        <v>2017</v>
      </c>
      <c r="I8246" s="13">
        <v>42530</v>
      </c>
      <c r="J8246">
        <v>5</v>
      </c>
      <c r="K8246">
        <v>2.59</v>
      </c>
    </row>
    <row r="8247" spans="2:11">
      <c r="B8247" t="s">
        <v>3612</v>
      </c>
      <c r="C8247" t="s">
        <v>4244</v>
      </c>
      <c r="D8247" t="s">
        <v>2026</v>
      </c>
      <c r="E8247">
        <v>5</v>
      </c>
      <c r="F8247" t="s">
        <v>2123</v>
      </c>
      <c r="G8247">
        <v>800</v>
      </c>
      <c r="H8247" t="s">
        <v>2020</v>
      </c>
      <c r="I8247" s="13">
        <v>42475</v>
      </c>
      <c r="J8247">
        <v>5</v>
      </c>
      <c r="K8247">
        <v>2.59</v>
      </c>
    </row>
    <row r="8301" spans="1:11">
      <c r="A8301" t="s">
        <v>1096</v>
      </c>
      <c r="B8301" t="str">
        <f ca="1">_xll.BDS(OFFSET(INDIRECT(ADDRESS(ROW(), COLUMN())),0,-1),"BEST_ANALYST_RECS_BULK","cols=10;rows=9")</f>
        <v>Oppenheimer &amp; Co</v>
      </c>
      <c r="C8301" t="s">
        <v>4061</v>
      </c>
      <c r="D8301" t="s">
        <v>2029</v>
      </c>
      <c r="E8301">
        <v>5</v>
      </c>
      <c r="F8301" t="s">
        <v>2016</v>
      </c>
      <c r="G8301">
        <v>4</v>
      </c>
      <c r="H8301" t="s">
        <v>2020</v>
      </c>
      <c r="I8301" s="13">
        <v>43511</v>
      </c>
      <c r="J8301" t="s">
        <v>2030</v>
      </c>
      <c r="K8301" t="s">
        <v>2030</v>
      </c>
    </row>
    <row r="8302" spans="1:11">
      <c r="B8302" t="s">
        <v>2136</v>
      </c>
      <c r="C8302" t="s">
        <v>2155</v>
      </c>
      <c r="D8302" t="s">
        <v>2026</v>
      </c>
      <c r="E8302">
        <v>5</v>
      </c>
      <c r="F8302" t="s">
        <v>2016</v>
      </c>
      <c r="G8302">
        <v>10</v>
      </c>
      <c r="H8302" t="s">
        <v>2017</v>
      </c>
      <c r="I8302" s="13">
        <v>43508</v>
      </c>
      <c r="J8302">
        <v>4</v>
      </c>
      <c r="K8302">
        <v>-1.39</v>
      </c>
    </row>
    <row r="8303" spans="1:11">
      <c r="B8303" t="s">
        <v>2033</v>
      </c>
      <c r="C8303" t="s">
        <v>4062</v>
      </c>
      <c r="D8303" t="s">
        <v>2035</v>
      </c>
      <c r="E8303">
        <v>5</v>
      </c>
      <c r="F8303" t="s">
        <v>2016</v>
      </c>
      <c r="G8303" t="s">
        <v>2030</v>
      </c>
      <c r="H8303" t="s">
        <v>2017</v>
      </c>
      <c r="I8303" s="13">
        <v>43494</v>
      </c>
      <c r="J8303" t="s">
        <v>2030</v>
      </c>
      <c r="K8303" t="s">
        <v>2030</v>
      </c>
    </row>
    <row r="8304" spans="1:11">
      <c r="B8304" t="s">
        <v>2139</v>
      </c>
      <c r="C8304" t="s">
        <v>2611</v>
      </c>
      <c r="D8304" t="s">
        <v>2044</v>
      </c>
      <c r="E8304">
        <v>3</v>
      </c>
      <c r="F8304" t="s">
        <v>2016</v>
      </c>
      <c r="G8304">
        <v>2</v>
      </c>
      <c r="H8304" t="s">
        <v>2020</v>
      </c>
      <c r="I8304" s="13">
        <v>43494</v>
      </c>
      <c r="J8304" t="s">
        <v>2030</v>
      </c>
      <c r="K8304" t="s">
        <v>2030</v>
      </c>
    </row>
    <row r="8305" spans="2:11">
      <c r="B8305" t="s">
        <v>2142</v>
      </c>
      <c r="C8305" t="s">
        <v>4063</v>
      </c>
      <c r="D8305" t="s">
        <v>2026</v>
      </c>
      <c r="E8305">
        <v>5</v>
      </c>
      <c r="F8305" t="s">
        <v>2123</v>
      </c>
      <c r="G8305">
        <v>6</v>
      </c>
      <c r="H8305" t="s">
        <v>2020</v>
      </c>
      <c r="I8305" s="13">
        <v>43493</v>
      </c>
      <c r="J8305" t="s">
        <v>2030</v>
      </c>
      <c r="K8305" t="s">
        <v>2030</v>
      </c>
    </row>
    <row r="8306" spans="2:11">
      <c r="B8306" t="s">
        <v>2614</v>
      </c>
      <c r="C8306" t="s">
        <v>4064</v>
      </c>
      <c r="D8306" t="s">
        <v>2026</v>
      </c>
      <c r="E8306">
        <v>5</v>
      </c>
      <c r="F8306" t="s">
        <v>2016</v>
      </c>
      <c r="G8306">
        <v>3.5</v>
      </c>
      <c r="H8306" t="s">
        <v>2020</v>
      </c>
      <c r="I8306" s="13">
        <v>43475</v>
      </c>
      <c r="J8306" t="s">
        <v>2030</v>
      </c>
      <c r="K8306" t="s">
        <v>2030</v>
      </c>
    </row>
    <row r="8307" spans="2:11">
      <c r="B8307" t="s">
        <v>2153</v>
      </c>
      <c r="C8307" t="s">
        <v>4065</v>
      </c>
      <c r="D8307" t="s">
        <v>2044</v>
      </c>
      <c r="E8307">
        <v>3</v>
      </c>
      <c r="F8307" t="s">
        <v>2016</v>
      </c>
      <c r="G8307">
        <v>1.5</v>
      </c>
      <c r="H8307" t="s">
        <v>2020</v>
      </c>
      <c r="I8307" s="13">
        <v>43469</v>
      </c>
      <c r="J8307">
        <v>3</v>
      </c>
      <c r="K8307">
        <v>0</v>
      </c>
    </row>
    <row r="8308" spans="2:11">
      <c r="B8308" t="s">
        <v>2198</v>
      </c>
      <c r="C8308" t="s">
        <v>2302</v>
      </c>
      <c r="D8308" t="s">
        <v>2035</v>
      </c>
      <c r="E8308">
        <v>5</v>
      </c>
      <c r="F8308" t="s">
        <v>2016</v>
      </c>
      <c r="G8308">
        <v>4.5</v>
      </c>
      <c r="H8308" t="s">
        <v>2020</v>
      </c>
      <c r="I8308" s="13">
        <v>43468</v>
      </c>
      <c r="J8308">
        <v>2</v>
      </c>
      <c r="K8308">
        <v>15.14</v>
      </c>
    </row>
    <row r="8309" spans="2:11">
      <c r="B8309" t="s">
        <v>2083</v>
      </c>
      <c r="C8309" t="s">
        <v>2304</v>
      </c>
      <c r="D8309" t="s">
        <v>2184</v>
      </c>
      <c r="E8309">
        <v>1</v>
      </c>
      <c r="F8309" t="s">
        <v>2088</v>
      </c>
      <c r="G8309" t="s">
        <v>2030</v>
      </c>
      <c r="H8309" t="s">
        <v>2017</v>
      </c>
      <c r="I8309" s="13">
        <v>43435</v>
      </c>
      <c r="J8309">
        <v>1</v>
      </c>
      <c r="K8309">
        <v>25.07</v>
      </c>
    </row>
    <row r="8401" spans="1:11">
      <c r="A8401" t="s">
        <v>1097</v>
      </c>
      <c r="B8401" t="str">
        <f ca="1">_xll.BDS(OFFSET(INDIRECT(ADDRESS(ROW(), COLUMN())),0,-1),"BEST_ANALYST_RECS_BULK","cols=10;rows=14")</f>
        <v>Wedbush</v>
      </c>
      <c r="C8401" t="s">
        <v>3380</v>
      </c>
      <c r="D8401" t="s">
        <v>2029</v>
      </c>
      <c r="E8401">
        <v>5</v>
      </c>
      <c r="F8401" t="s">
        <v>2016</v>
      </c>
      <c r="G8401">
        <v>65</v>
      </c>
      <c r="H8401" t="s">
        <v>2020</v>
      </c>
      <c r="I8401" s="13">
        <v>43511</v>
      </c>
      <c r="J8401" t="s">
        <v>2030</v>
      </c>
      <c r="K8401" t="s">
        <v>2030</v>
      </c>
    </row>
    <row r="8402" spans="1:11">
      <c r="B8402" t="s">
        <v>2131</v>
      </c>
      <c r="C8402" t="s">
        <v>3522</v>
      </c>
      <c r="D8402" t="s">
        <v>2026</v>
      </c>
      <c r="E8402">
        <v>5</v>
      </c>
      <c r="F8402" t="s">
        <v>2016</v>
      </c>
      <c r="G8402">
        <v>49</v>
      </c>
      <c r="H8402" t="s">
        <v>2133</v>
      </c>
      <c r="I8402" s="13">
        <v>43510</v>
      </c>
      <c r="J8402">
        <v>4</v>
      </c>
      <c r="K8402">
        <v>23.5</v>
      </c>
    </row>
    <row r="8403" spans="1:11">
      <c r="B8403" t="s">
        <v>2151</v>
      </c>
      <c r="C8403" t="s">
        <v>3576</v>
      </c>
      <c r="D8403" t="s">
        <v>2026</v>
      </c>
      <c r="E8403">
        <v>5</v>
      </c>
      <c r="F8403" t="s">
        <v>2016</v>
      </c>
      <c r="G8403">
        <v>54</v>
      </c>
      <c r="H8403" t="s">
        <v>2017</v>
      </c>
      <c r="I8403" s="13">
        <v>43507</v>
      </c>
      <c r="J8403" t="s">
        <v>2030</v>
      </c>
      <c r="K8403" t="s">
        <v>2030</v>
      </c>
    </row>
    <row r="8404" spans="1:11">
      <c r="B8404" t="s">
        <v>2042</v>
      </c>
      <c r="C8404" t="s">
        <v>2458</v>
      </c>
      <c r="D8404" t="s">
        <v>2029</v>
      </c>
      <c r="E8404">
        <v>5</v>
      </c>
      <c r="F8404" t="s">
        <v>2016</v>
      </c>
      <c r="G8404">
        <v>57</v>
      </c>
      <c r="H8404" t="s">
        <v>2020</v>
      </c>
      <c r="I8404" s="13">
        <v>43497</v>
      </c>
      <c r="J8404" t="s">
        <v>2030</v>
      </c>
      <c r="K8404" t="s">
        <v>2030</v>
      </c>
    </row>
    <row r="8405" spans="1:11">
      <c r="B8405" t="s">
        <v>106</v>
      </c>
      <c r="C8405" t="s">
        <v>2465</v>
      </c>
      <c r="D8405" t="s">
        <v>2114</v>
      </c>
      <c r="E8405">
        <v>3</v>
      </c>
      <c r="F8405" t="s">
        <v>2016</v>
      </c>
      <c r="G8405">
        <v>46</v>
      </c>
      <c r="H8405" t="s">
        <v>2020</v>
      </c>
      <c r="I8405" s="13">
        <v>43493</v>
      </c>
      <c r="J8405">
        <v>5</v>
      </c>
      <c r="K8405">
        <v>15.56</v>
      </c>
    </row>
    <row r="8406" spans="1:11">
      <c r="B8406" t="s">
        <v>3801</v>
      </c>
      <c r="C8406" t="s">
        <v>3802</v>
      </c>
      <c r="D8406" t="s">
        <v>2026</v>
      </c>
      <c r="E8406">
        <v>5</v>
      </c>
      <c r="F8406" t="s">
        <v>2016</v>
      </c>
      <c r="G8406">
        <v>97</v>
      </c>
      <c r="H8406" t="s">
        <v>2020</v>
      </c>
      <c r="I8406" s="13">
        <v>43482</v>
      </c>
      <c r="J8406" t="s">
        <v>2030</v>
      </c>
      <c r="K8406" t="s">
        <v>2030</v>
      </c>
    </row>
    <row r="8407" spans="1:11">
      <c r="B8407" t="s">
        <v>2321</v>
      </c>
      <c r="C8407" t="s">
        <v>3574</v>
      </c>
      <c r="D8407" t="s">
        <v>2076</v>
      </c>
      <c r="E8407">
        <v>3</v>
      </c>
      <c r="F8407" t="s">
        <v>2016</v>
      </c>
      <c r="G8407">
        <v>40</v>
      </c>
      <c r="H8407" t="s">
        <v>2020</v>
      </c>
      <c r="I8407" s="13">
        <v>43480</v>
      </c>
      <c r="J8407">
        <v>7</v>
      </c>
      <c r="K8407">
        <v>0</v>
      </c>
    </row>
    <row r="8408" spans="1:11">
      <c r="B8408" t="s">
        <v>2232</v>
      </c>
      <c r="C8408" t="s">
        <v>3298</v>
      </c>
      <c r="D8408" t="s">
        <v>2029</v>
      </c>
      <c r="E8408">
        <v>5</v>
      </c>
      <c r="F8408" t="s">
        <v>2016</v>
      </c>
      <c r="G8408" t="s">
        <v>2030</v>
      </c>
      <c r="H8408" t="s">
        <v>2017</v>
      </c>
      <c r="I8408" s="13">
        <v>43475</v>
      </c>
      <c r="J8408">
        <v>6</v>
      </c>
      <c r="K8408">
        <v>14.11</v>
      </c>
    </row>
    <row r="8409" spans="1:11">
      <c r="B8409" t="s">
        <v>2039</v>
      </c>
      <c r="C8409" t="s">
        <v>3051</v>
      </c>
      <c r="D8409" t="s">
        <v>2026</v>
      </c>
      <c r="E8409">
        <v>5</v>
      </c>
      <c r="F8409" t="s">
        <v>2016</v>
      </c>
      <c r="G8409">
        <v>45</v>
      </c>
      <c r="H8409" t="s">
        <v>2020</v>
      </c>
      <c r="I8409" s="13">
        <v>43474</v>
      </c>
      <c r="J8409">
        <v>6</v>
      </c>
      <c r="K8409">
        <v>14.11</v>
      </c>
    </row>
    <row r="8410" spans="1:11">
      <c r="B8410" t="s">
        <v>2031</v>
      </c>
      <c r="C8410" t="s">
        <v>4089</v>
      </c>
      <c r="D8410" t="s">
        <v>2076</v>
      </c>
      <c r="E8410">
        <v>3</v>
      </c>
      <c r="F8410" t="s">
        <v>2016</v>
      </c>
      <c r="G8410">
        <v>42</v>
      </c>
      <c r="H8410" t="s">
        <v>2020</v>
      </c>
      <c r="I8410" s="13">
        <v>43473</v>
      </c>
      <c r="J8410" t="s">
        <v>2030</v>
      </c>
      <c r="K8410" t="s">
        <v>2030</v>
      </c>
    </row>
    <row r="8411" spans="1:11">
      <c r="B8411" t="s">
        <v>2069</v>
      </c>
      <c r="C8411" t="s">
        <v>3388</v>
      </c>
      <c r="D8411" t="s">
        <v>2035</v>
      </c>
      <c r="E8411">
        <v>5</v>
      </c>
      <c r="F8411" t="s">
        <v>2016</v>
      </c>
      <c r="G8411">
        <v>59</v>
      </c>
      <c r="H8411" t="s">
        <v>2020</v>
      </c>
      <c r="I8411" s="13">
        <v>43471</v>
      </c>
      <c r="J8411">
        <v>1</v>
      </c>
      <c r="K8411">
        <v>60.05</v>
      </c>
    </row>
    <row r="8412" spans="1:11">
      <c r="B8412" t="s">
        <v>2067</v>
      </c>
      <c r="C8412" t="s">
        <v>2414</v>
      </c>
      <c r="D8412" t="s">
        <v>2029</v>
      </c>
      <c r="E8412">
        <v>5</v>
      </c>
      <c r="F8412" t="s">
        <v>2016</v>
      </c>
      <c r="G8412">
        <v>70</v>
      </c>
      <c r="H8412" t="s">
        <v>2020</v>
      </c>
      <c r="I8412" s="13">
        <v>43450</v>
      </c>
      <c r="J8412">
        <v>8</v>
      </c>
      <c r="K8412">
        <v>-8.65</v>
      </c>
    </row>
    <row r="8413" spans="1:11">
      <c r="B8413" t="s">
        <v>2045</v>
      </c>
      <c r="C8413" t="s">
        <v>2495</v>
      </c>
      <c r="D8413" t="s">
        <v>2029</v>
      </c>
      <c r="E8413">
        <v>5</v>
      </c>
      <c r="F8413" t="s">
        <v>2016</v>
      </c>
      <c r="G8413">
        <v>61</v>
      </c>
      <c r="H8413" t="s">
        <v>2020</v>
      </c>
      <c r="I8413" s="13">
        <v>43412</v>
      </c>
      <c r="J8413">
        <v>2</v>
      </c>
      <c r="K8413">
        <v>46.14</v>
      </c>
    </row>
    <row r="8414" spans="1:11">
      <c r="B8414" t="s">
        <v>2083</v>
      </c>
      <c r="C8414" t="s">
        <v>2084</v>
      </c>
      <c r="D8414" t="s">
        <v>2053</v>
      </c>
      <c r="E8414">
        <v>1</v>
      </c>
      <c r="F8414" t="s">
        <v>2016</v>
      </c>
      <c r="G8414" t="s">
        <v>2030</v>
      </c>
      <c r="H8414" t="s">
        <v>2017</v>
      </c>
      <c r="I8414" s="13">
        <v>43181</v>
      </c>
      <c r="J8414">
        <v>9</v>
      </c>
      <c r="K8414">
        <v>-41.02</v>
      </c>
    </row>
    <row r="8501" spans="1:11">
      <c r="A8501" t="s">
        <v>1098</v>
      </c>
      <c r="B8501" t="str">
        <f ca="1">_xll.BDS(OFFSET(INDIRECT(ADDRESS(ROW(), COLUMN())),0,-1),"BEST_ANALYST_RECS_BULK","cols=10;rows=18")</f>
        <v>Macquarie</v>
      </c>
      <c r="C8501" t="s">
        <v>3665</v>
      </c>
      <c r="D8501" t="s">
        <v>2029</v>
      </c>
      <c r="E8501">
        <v>5</v>
      </c>
      <c r="F8501" t="s">
        <v>2016</v>
      </c>
      <c r="G8501">
        <v>7</v>
      </c>
      <c r="H8501" t="s">
        <v>2020</v>
      </c>
      <c r="I8501" s="13">
        <v>43511</v>
      </c>
      <c r="J8501">
        <v>8</v>
      </c>
      <c r="K8501">
        <v>-1.24</v>
      </c>
    </row>
    <row r="8502" spans="1:11">
      <c r="B8502" t="s">
        <v>2234</v>
      </c>
      <c r="C8502" t="s">
        <v>3381</v>
      </c>
      <c r="D8502" t="s">
        <v>2026</v>
      </c>
      <c r="E8502">
        <v>5</v>
      </c>
      <c r="F8502" t="s">
        <v>2016</v>
      </c>
      <c r="G8502">
        <v>7.25</v>
      </c>
      <c r="H8502" t="s">
        <v>2020</v>
      </c>
      <c r="I8502" s="13">
        <v>43511</v>
      </c>
      <c r="J8502">
        <v>3</v>
      </c>
      <c r="K8502">
        <v>14.19</v>
      </c>
    </row>
    <row r="8503" spans="1:11">
      <c r="B8503" t="s">
        <v>2094</v>
      </c>
      <c r="C8503" t="s">
        <v>2095</v>
      </c>
      <c r="D8503" t="s">
        <v>2076</v>
      </c>
      <c r="E8503">
        <v>3</v>
      </c>
      <c r="F8503" t="s">
        <v>2085</v>
      </c>
      <c r="G8503" t="s">
        <v>2030</v>
      </c>
      <c r="H8503" t="s">
        <v>2017</v>
      </c>
      <c r="I8503" s="13">
        <v>43510</v>
      </c>
      <c r="J8503" t="s">
        <v>2030</v>
      </c>
      <c r="K8503" t="s">
        <v>2030</v>
      </c>
    </row>
    <row r="8504" spans="1:11">
      <c r="B8504" t="s">
        <v>2136</v>
      </c>
      <c r="C8504" t="s">
        <v>3666</v>
      </c>
      <c r="D8504" t="s">
        <v>2026</v>
      </c>
      <c r="E8504">
        <v>5</v>
      </c>
      <c r="F8504" t="s">
        <v>2016</v>
      </c>
      <c r="G8504">
        <v>8</v>
      </c>
      <c r="H8504" t="s">
        <v>2017</v>
      </c>
      <c r="I8504" s="13">
        <v>43507</v>
      </c>
      <c r="J8504" t="s">
        <v>2030</v>
      </c>
      <c r="K8504" t="s">
        <v>2030</v>
      </c>
    </row>
    <row r="8505" spans="1:11">
      <c r="B8505" t="s">
        <v>2077</v>
      </c>
      <c r="C8505" t="s">
        <v>3573</v>
      </c>
      <c r="D8505" t="s">
        <v>2227</v>
      </c>
      <c r="E8505">
        <v>3</v>
      </c>
      <c r="F8505" t="s">
        <v>2016</v>
      </c>
      <c r="G8505">
        <v>7</v>
      </c>
      <c r="H8505" t="s">
        <v>2017</v>
      </c>
      <c r="I8505" s="13">
        <v>43503</v>
      </c>
      <c r="J8505">
        <v>7</v>
      </c>
      <c r="K8505">
        <v>0</v>
      </c>
    </row>
    <row r="8506" spans="1:11">
      <c r="B8506" t="s">
        <v>2063</v>
      </c>
      <c r="C8506" t="s">
        <v>3572</v>
      </c>
      <c r="D8506" t="s">
        <v>2184</v>
      </c>
      <c r="E8506">
        <v>1</v>
      </c>
      <c r="F8506" t="s">
        <v>2016</v>
      </c>
      <c r="G8506">
        <v>5.5</v>
      </c>
      <c r="H8506" t="s">
        <v>2017</v>
      </c>
      <c r="I8506" s="13">
        <v>43497</v>
      </c>
      <c r="J8506">
        <v>4</v>
      </c>
      <c r="K8506">
        <v>12.38</v>
      </c>
    </row>
    <row r="8507" spans="1:11">
      <c r="B8507" t="s">
        <v>3662</v>
      </c>
      <c r="C8507" t="s">
        <v>3663</v>
      </c>
      <c r="D8507" t="s">
        <v>2029</v>
      </c>
      <c r="E8507">
        <v>5</v>
      </c>
      <c r="F8507" t="s">
        <v>2016</v>
      </c>
      <c r="G8507">
        <v>8</v>
      </c>
      <c r="H8507" t="s">
        <v>2020</v>
      </c>
      <c r="I8507" s="13">
        <v>43496</v>
      </c>
      <c r="J8507">
        <v>10</v>
      </c>
      <c r="K8507">
        <v>-10.43</v>
      </c>
    </row>
    <row r="8508" spans="1:11">
      <c r="B8508" t="s">
        <v>2451</v>
      </c>
      <c r="C8508" t="s">
        <v>3667</v>
      </c>
      <c r="D8508" t="s">
        <v>2026</v>
      </c>
      <c r="E8508">
        <v>5</v>
      </c>
      <c r="F8508" t="s">
        <v>2016</v>
      </c>
      <c r="G8508" t="s">
        <v>2030</v>
      </c>
      <c r="H8508" t="s">
        <v>2017</v>
      </c>
      <c r="I8508" s="13">
        <v>43496</v>
      </c>
      <c r="J8508">
        <v>8</v>
      </c>
      <c r="K8508">
        <v>-1.24</v>
      </c>
    </row>
    <row r="8509" spans="1:11">
      <c r="B8509" t="s">
        <v>2858</v>
      </c>
      <c r="C8509" t="s">
        <v>3668</v>
      </c>
      <c r="D8509" t="s">
        <v>2076</v>
      </c>
      <c r="E8509">
        <v>3</v>
      </c>
      <c r="F8509" t="s">
        <v>2016</v>
      </c>
      <c r="G8509">
        <v>7</v>
      </c>
      <c r="H8509" t="s">
        <v>2020</v>
      </c>
      <c r="I8509" s="13">
        <v>43496</v>
      </c>
      <c r="J8509">
        <v>1</v>
      </c>
      <c r="K8509">
        <v>16.29</v>
      </c>
    </row>
    <row r="8510" spans="1:11">
      <c r="B8510" t="s">
        <v>106</v>
      </c>
      <c r="C8510" t="s">
        <v>2465</v>
      </c>
      <c r="D8510" t="s">
        <v>2171</v>
      </c>
      <c r="E8510" t="s">
        <v>2030</v>
      </c>
      <c r="F8510" t="s">
        <v>2016</v>
      </c>
      <c r="G8510" t="s">
        <v>2030</v>
      </c>
      <c r="H8510" t="s">
        <v>2017</v>
      </c>
      <c r="I8510" s="13">
        <v>43495</v>
      </c>
      <c r="J8510" t="s">
        <v>2030</v>
      </c>
      <c r="K8510" t="s">
        <v>2030</v>
      </c>
    </row>
    <row r="8511" spans="1:11">
      <c r="B8511" t="s">
        <v>2067</v>
      </c>
      <c r="C8511" t="s">
        <v>2466</v>
      </c>
      <c r="D8511" t="s">
        <v>2252</v>
      </c>
      <c r="E8511">
        <v>3</v>
      </c>
      <c r="F8511" t="s">
        <v>2016</v>
      </c>
      <c r="G8511">
        <v>6</v>
      </c>
      <c r="H8511" t="s">
        <v>2020</v>
      </c>
      <c r="I8511" s="13">
        <v>43495</v>
      </c>
      <c r="J8511">
        <v>7</v>
      </c>
      <c r="K8511">
        <v>0</v>
      </c>
    </row>
    <row r="8512" spans="1:11">
      <c r="B8512" t="s">
        <v>2027</v>
      </c>
      <c r="C8512" t="s">
        <v>3669</v>
      </c>
      <c r="D8512" t="s">
        <v>2044</v>
      </c>
      <c r="E8512">
        <v>3</v>
      </c>
      <c r="F8512" t="s">
        <v>2016</v>
      </c>
      <c r="G8512">
        <v>7</v>
      </c>
      <c r="H8512" t="s">
        <v>2017</v>
      </c>
      <c r="I8512" s="13">
        <v>43495</v>
      </c>
      <c r="J8512" t="s">
        <v>2030</v>
      </c>
      <c r="K8512" t="s">
        <v>2030</v>
      </c>
    </row>
    <row r="8513" spans="2:11">
      <c r="B8513" t="s">
        <v>2033</v>
      </c>
      <c r="C8513" t="s">
        <v>3670</v>
      </c>
      <c r="D8513" t="s">
        <v>2035</v>
      </c>
      <c r="E8513">
        <v>5</v>
      </c>
      <c r="F8513" t="s">
        <v>2016</v>
      </c>
      <c r="G8513">
        <v>7</v>
      </c>
      <c r="H8513" t="s">
        <v>2036</v>
      </c>
      <c r="I8513" s="13">
        <v>43495</v>
      </c>
      <c r="J8513">
        <v>5</v>
      </c>
      <c r="K8513">
        <v>5.98</v>
      </c>
    </row>
    <row r="8514" spans="2:11">
      <c r="B8514" t="s">
        <v>2069</v>
      </c>
      <c r="C8514" t="s">
        <v>3525</v>
      </c>
      <c r="D8514" t="s">
        <v>2071</v>
      </c>
      <c r="E8514">
        <v>3</v>
      </c>
      <c r="F8514" t="s">
        <v>2016</v>
      </c>
      <c r="G8514" t="s">
        <v>2030</v>
      </c>
      <c r="H8514" t="s">
        <v>2017</v>
      </c>
      <c r="I8514" s="13">
        <v>43495</v>
      </c>
      <c r="J8514">
        <v>7</v>
      </c>
      <c r="K8514">
        <v>0</v>
      </c>
    </row>
    <row r="8515" spans="2:11">
      <c r="B8515" t="s">
        <v>2021</v>
      </c>
      <c r="C8515" t="s">
        <v>3671</v>
      </c>
      <c r="D8515" t="s">
        <v>2348</v>
      </c>
      <c r="E8515">
        <v>1</v>
      </c>
      <c r="F8515" t="s">
        <v>2016</v>
      </c>
      <c r="G8515">
        <v>5.5</v>
      </c>
      <c r="H8515" t="s">
        <v>2020</v>
      </c>
      <c r="I8515" s="13">
        <v>43479</v>
      </c>
      <c r="J8515">
        <v>2</v>
      </c>
      <c r="K8515">
        <v>15.31</v>
      </c>
    </row>
    <row r="8516" spans="2:11">
      <c r="B8516" t="s">
        <v>2091</v>
      </c>
      <c r="C8516" t="s">
        <v>3391</v>
      </c>
      <c r="D8516" t="s">
        <v>2093</v>
      </c>
      <c r="E8516" t="s">
        <v>2030</v>
      </c>
      <c r="F8516" t="s">
        <v>2016</v>
      </c>
      <c r="G8516" t="s">
        <v>2030</v>
      </c>
      <c r="H8516" t="s">
        <v>2017</v>
      </c>
      <c r="I8516" s="13">
        <v>43461</v>
      </c>
      <c r="J8516" t="s">
        <v>2030</v>
      </c>
      <c r="K8516" t="s">
        <v>2030</v>
      </c>
    </row>
    <row r="8517" spans="2:11">
      <c r="B8517" t="s">
        <v>2083</v>
      </c>
      <c r="C8517" t="s">
        <v>2084</v>
      </c>
      <c r="D8517" t="s">
        <v>2076</v>
      </c>
      <c r="E8517">
        <v>3</v>
      </c>
      <c r="F8517" t="s">
        <v>2088</v>
      </c>
      <c r="G8517" t="s">
        <v>2030</v>
      </c>
      <c r="H8517" t="s">
        <v>2017</v>
      </c>
      <c r="I8517" s="13">
        <v>43400</v>
      </c>
      <c r="J8517">
        <v>11</v>
      </c>
      <c r="K8517">
        <v>-26.39</v>
      </c>
    </row>
    <row r="8518" spans="2:11">
      <c r="B8518" t="s">
        <v>2411</v>
      </c>
      <c r="C8518" t="s">
        <v>3163</v>
      </c>
      <c r="D8518" t="s">
        <v>2044</v>
      </c>
      <c r="E8518">
        <v>3</v>
      </c>
      <c r="F8518" t="s">
        <v>2123</v>
      </c>
      <c r="G8518" t="s">
        <v>2030</v>
      </c>
      <c r="H8518" t="s">
        <v>2017</v>
      </c>
      <c r="I8518" s="13">
        <v>42696</v>
      </c>
      <c r="J8518">
        <v>7</v>
      </c>
      <c r="K8518">
        <v>0</v>
      </c>
    </row>
    <row r="8601" spans="1:11">
      <c r="A8601" t="s">
        <v>1099</v>
      </c>
      <c r="B8601" t="str">
        <f ca="1">_xll.BDS(OFFSET(INDIRECT(ADDRESS(ROW(), COLUMN())),0,-1),"BEST_ANALYST_RECS_BULK","cols=10;rows=28")</f>
        <v>Baird</v>
      </c>
      <c r="C8601" t="s">
        <v>2515</v>
      </c>
      <c r="D8601" t="s">
        <v>2029</v>
      </c>
      <c r="E8601">
        <v>5</v>
      </c>
      <c r="F8601" t="s">
        <v>2016</v>
      </c>
      <c r="G8601">
        <v>195</v>
      </c>
      <c r="H8601" t="s">
        <v>2020</v>
      </c>
      <c r="I8601" s="13">
        <v>43511</v>
      </c>
      <c r="J8601">
        <v>6</v>
      </c>
      <c r="K8601">
        <v>-26.05</v>
      </c>
    </row>
    <row r="8602" spans="1:11">
      <c r="B8602" t="s">
        <v>2049</v>
      </c>
      <c r="C8602" t="s">
        <v>3630</v>
      </c>
      <c r="D8602" t="s">
        <v>2029</v>
      </c>
      <c r="E8602">
        <v>5</v>
      </c>
      <c r="F8602" t="s">
        <v>2016</v>
      </c>
      <c r="G8602">
        <v>242</v>
      </c>
      <c r="H8602" t="s">
        <v>2017</v>
      </c>
      <c r="I8602" s="13">
        <v>43511</v>
      </c>
      <c r="J8602">
        <v>6</v>
      </c>
      <c r="K8602">
        <v>-26.05</v>
      </c>
    </row>
    <row r="8603" spans="1:11">
      <c r="B8603" t="s">
        <v>2207</v>
      </c>
      <c r="C8603" t="s">
        <v>2668</v>
      </c>
      <c r="D8603" t="s">
        <v>2044</v>
      </c>
      <c r="E8603">
        <v>3</v>
      </c>
      <c r="F8603" t="s">
        <v>2016</v>
      </c>
      <c r="G8603" t="s">
        <v>2030</v>
      </c>
      <c r="H8603" t="s">
        <v>2017</v>
      </c>
      <c r="I8603" s="13">
        <v>43511</v>
      </c>
      <c r="J8603">
        <v>2</v>
      </c>
      <c r="K8603">
        <v>0</v>
      </c>
    </row>
    <row r="8604" spans="1:11">
      <c r="B8604" t="s">
        <v>2267</v>
      </c>
      <c r="C8604" t="s">
        <v>2305</v>
      </c>
      <c r="D8604" t="s">
        <v>2029</v>
      </c>
      <c r="E8604">
        <v>5</v>
      </c>
      <c r="F8604" t="s">
        <v>2016</v>
      </c>
      <c r="G8604">
        <v>198</v>
      </c>
      <c r="H8604" t="s">
        <v>2017</v>
      </c>
      <c r="I8604" s="13">
        <v>43511</v>
      </c>
      <c r="J8604">
        <v>6</v>
      </c>
      <c r="K8604">
        <v>-26.05</v>
      </c>
    </row>
    <row r="8605" spans="1:11">
      <c r="B8605" t="s">
        <v>2027</v>
      </c>
      <c r="C8605" t="s">
        <v>2513</v>
      </c>
      <c r="D8605" t="s">
        <v>2029</v>
      </c>
      <c r="E8605">
        <v>5</v>
      </c>
      <c r="F8605" t="s">
        <v>2016</v>
      </c>
      <c r="G8605">
        <v>236</v>
      </c>
      <c r="H8605" t="s">
        <v>2017</v>
      </c>
      <c r="I8605" s="13">
        <v>43510</v>
      </c>
      <c r="J8605">
        <v>6</v>
      </c>
      <c r="K8605">
        <v>-26.05</v>
      </c>
    </row>
    <row r="8606" spans="1:11">
      <c r="B8606" t="s">
        <v>2134</v>
      </c>
      <c r="C8606" t="s">
        <v>2516</v>
      </c>
      <c r="D8606" t="s">
        <v>2035</v>
      </c>
      <c r="E8606">
        <v>5</v>
      </c>
      <c r="F8606" t="s">
        <v>2016</v>
      </c>
      <c r="G8606">
        <v>240</v>
      </c>
      <c r="H8606" t="s">
        <v>2020</v>
      </c>
      <c r="I8606" s="13">
        <v>43510</v>
      </c>
      <c r="J8606">
        <v>6</v>
      </c>
      <c r="K8606">
        <v>-26.05</v>
      </c>
    </row>
    <row r="8607" spans="1:11">
      <c r="B8607" t="s">
        <v>2094</v>
      </c>
      <c r="C8607" t="s">
        <v>2095</v>
      </c>
      <c r="D8607" t="s">
        <v>2053</v>
      </c>
      <c r="E8607">
        <v>1</v>
      </c>
      <c r="F8607" t="s">
        <v>2016</v>
      </c>
      <c r="G8607" t="s">
        <v>2030</v>
      </c>
      <c r="H8607" t="s">
        <v>2017</v>
      </c>
      <c r="I8607" s="13">
        <v>43510</v>
      </c>
      <c r="J8607" t="s">
        <v>2030</v>
      </c>
      <c r="K8607" t="s">
        <v>2030</v>
      </c>
    </row>
    <row r="8608" spans="1:11">
      <c r="B8608" t="s">
        <v>2051</v>
      </c>
      <c r="C8608" t="s">
        <v>2167</v>
      </c>
      <c r="D8608" t="s">
        <v>2026</v>
      </c>
      <c r="E8608">
        <v>5</v>
      </c>
      <c r="F8608" t="s">
        <v>2016</v>
      </c>
      <c r="G8608">
        <v>210</v>
      </c>
      <c r="H8608" t="s">
        <v>2017</v>
      </c>
      <c r="I8608" s="13">
        <v>43510</v>
      </c>
      <c r="J8608">
        <v>4</v>
      </c>
      <c r="K8608">
        <v>-18.78</v>
      </c>
    </row>
    <row r="8609" spans="2:11">
      <c r="B8609" t="s">
        <v>2274</v>
      </c>
      <c r="C8609" t="s">
        <v>2503</v>
      </c>
      <c r="D8609" t="s">
        <v>2026</v>
      </c>
      <c r="E8609">
        <v>5</v>
      </c>
      <c r="F8609" t="s">
        <v>2016</v>
      </c>
      <c r="G8609" t="s">
        <v>2030</v>
      </c>
      <c r="H8609" t="s">
        <v>2017</v>
      </c>
      <c r="I8609" s="13">
        <v>43509</v>
      </c>
      <c r="J8609" t="s">
        <v>2030</v>
      </c>
      <c r="K8609" t="s">
        <v>2030</v>
      </c>
    </row>
    <row r="8610" spans="2:11">
      <c r="B8610" t="s">
        <v>2483</v>
      </c>
      <c r="C8610" t="s">
        <v>2519</v>
      </c>
      <c r="D8610" t="s">
        <v>2026</v>
      </c>
      <c r="E8610">
        <v>5</v>
      </c>
      <c r="F8610" t="s">
        <v>2016</v>
      </c>
      <c r="G8610">
        <v>360</v>
      </c>
      <c r="H8610" t="s">
        <v>2017</v>
      </c>
      <c r="I8610" s="13">
        <v>43504</v>
      </c>
      <c r="J8610">
        <v>6</v>
      </c>
      <c r="K8610">
        <v>-26.05</v>
      </c>
    </row>
    <row r="8611" spans="2:11">
      <c r="B8611" t="s">
        <v>2079</v>
      </c>
      <c r="C8611" t="s">
        <v>2518</v>
      </c>
      <c r="D8611" t="s">
        <v>2029</v>
      </c>
      <c r="E8611">
        <v>5</v>
      </c>
      <c r="F8611" t="s">
        <v>2016</v>
      </c>
      <c r="G8611">
        <v>285</v>
      </c>
      <c r="H8611" t="s">
        <v>2017</v>
      </c>
      <c r="I8611" s="13">
        <v>43501</v>
      </c>
      <c r="J8611" t="s">
        <v>2030</v>
      </c>
      <c r="K8611" t="s">
        <v>2030</v>
      </c>
    </row>
    <row r="8612" spans="2:11">
      <c r="B8612" t="s">
        <v>2069</v>
      </c>
      <c r="C8612" t="s">
        <v>2509</v>
      </c>
      <c r="D8612" t="s">
        <v>2035</v>
      </c>
      <c r="E8612">
        <v>5</v>
      </c>
      <c r="F8612" t="s">
        <v>2016</v>
      </c>
      <c r="G8612">
        <v>240</v>
      </c>
      <c r="H8612" t="s">
        <v>2017</v>
      </c>
      <c r="I8612" s="13">
        <v>43500</v>
      </c>
      <c r="J8612">
        <v>6</v>
      </c>
      <c r="K8612">
        <v>-26.05</v>
      </c>
    </row>
    <row r="8613" spans="2:11">
      <c r="B8613" t="s">
        <v>2174</v>
      </c>
      <c r="C8613" t="s">
        <v>2510</v>
      </c>
      <c r="D8613" t="s">
        <v>2029</v>
      </c>
      <c r="E8613">
        <v>5</v>
      </c>
      <c r="F8613" t="s">
        <v>2016</v>
      </c>
      <c r="G8613">
        <v>245</v>
      </c>
      <c r="H8613" t="s">
        <v>2017</v>
      </c>
      <c r="I8613" s="13">
        <v>43486</v>
      </c>
      <c r="J8613">
        <v>6</v>
      </c>
      <c r="K8613">
        <v>-26.05</v>
      </c>
    </row>
    <row r="8614" spans="2:11">
      <c r="B8614" t="s">
        <v>2321</v>
      </c>
      <c r="C8614" t="s">
        <v>3184</v>
      </c>
      <c r="D8614" t="s">
        <v>2026</v>
      </c>
      <c r="E8614">
        <v>5</v>
      </c>
      <c r="F8614" t="s">
        <v>2016</v>
      </c>
      <c r="G8614">
        <v>262</v>
      </c>
      <c r="H8614" t="s">
        <v>2020</v>
      </c>
      <c r="I8614" s="13">
        <v>43476</v>
      </c>
      <c r="J8614">
        <v>6</v>
      </c>
      <c r="K8614">
        <v>-26.05</v>
      </c>
    </row>
    <row r="8615" spans="2:11">
      <c r="B8615" t="s">
        <v>2033</v>
      </c>
      <c r="C8615" t="s">
        <v>2514</v>
      </c>
      <c r="D8615" t="s">
        <v>2035</v>
      </c>
      <c r="E8615">
        <v>5</v>
      </c>
      <c r="F8615" t="s">
        <v>2016</v>
      </c>
      <c r="G8615">
        <v>233</v>
      </c>
      <c r="H8615" t="s">
        <v>2020</v>
      </c>
      <c r="I8615" s="13">
        <v>43475</v>
      </c>
      <c r="J8615">
        <v>6</v>
      </c>
      <c r="K8615">
        <v>-26.05</v>
      </c>
    </row>
    <row r="8616" spans="2:11">
      <c r="B8616" t="s">
        <v>2072</v>
      </c>
      <c r="C8616" t="s">
        <v>2508</v>
      </c>
      <c r="D8616" t="s">
        <v>2029</v>
      </c>
      <c r="E8616">
        <v>5</v>
      </c>
      <c r="F8616" t="s">
        <v>2016</v>
      </c>
      <c r="G8616">
        <v>235</v>
      </c>
      <c r="H8616" t="s">
        <v>2020</v>
      </c>
      <c r="I8616" s="13">
        <v>43475</v>
      </c>
      <c r="J8616">
        <v>6</v>
      </c>
      <c r="K8616">
        <v>-26.05</v>
      </c>
    </row>
    <row r="8617" spans="2:11">
      <c r="B8617" t="s">
        <v>2045</v>
      </c>
      <c r="C8617" t="s">
        <v>2507</v>
      </c>
      <c r="D8617" t="s">
        <v>2029</v>
      </c>
      <c r="E8617">
        <v>5</v>
      </c>
      <c r="F8617" t="s">
        <v>2016</v>
      </c>
      <c r="G8617">
        <v>200</v>
      </c>
      <c r="H8617" t="s">
        <v>2020</v>
      </c>
      <c r="I8617" s="13">
        <v>43475</v>
      </c>
      <c r="J8617">
        <v>6</v>
      </c>
      <c r="K8617">
        <v>-26.05</v>
      </c>
    </row>
    <row r="8618" spans="2:11">
      <c r="B8618" t="s">
        <v>2063</v>
      </c>
      <c r="C8618" t="s">
        <v>2506</v>
      </c>
      <c r="D8618" t="s">
        <v>2035</v>
      </c>
      <c r="E8618">
        <v>5</v>
      </c>
      <c r="F8618" t="s">
        <v>2016</v>
      </c>
      <c r="G8618">
        <v>235</v>
      </c>
      <c r="H8618" t="s">
        <v>2017</v>
      </c>
      <c r="I8618" s="13">
        <v>43475</v>
      </c>
      <c r="J8618">
        <v>6</v>
      </c>
      <c r="K8618">
        <v>-26.05</v>
      </c>
    </row>
    <row r="8619" spans="2:11">
      <c r="B8619" t="s">
        <v>2054</v>
      </c>
      <c r="C8619" t="s">
        <v>2517</v>
      </c>
      <c r="D8619" t="s">
        <v>2056</v>
      </c>
      <c r="E8619">
        <v>4</v>
      </c>
      <c r="F8619" t="s">
        <v>2016</v>
      </c>
      <c r="G8619">
        <v>211</v>
      </c>
      <c r="H8619" t="s">
        <v>2020</v>
      </c>
      <c r="I8619" s="13">
        <v>43474</v>
      </c>
      <c r="J8619">
        <v>6</v>
      </c>
      <c r="K8619">
        <v>-26.05</v>
      </c>
    </row>
    <row r="8620" spans="2:11">
      <c r="B8620" t="s">
        <v>2074</v>
      </c>
      <c r="C8620" t="s">
        <v>2665</v>
      </c>
      <c r="D8620" t="s">
        <v>2026</v>
      </c>
      <c r="E8620">
        <v>5</v>
      </c>
      <c r="F8620" t="s">
        <v>2016</v>
      </c>
      <c r="G8620">
        <v>199</v>
      </c>
      <c r="H8620" t="s">
        <v>2017</v>
      </c>
      <c r="I8620" s="13">
        <v>43473</v>
      </c>
      <c r="J8620">
        <v>8</v>
      </c>
      <c r="K8620">
        <v>-28.24</v>
      </c>
    </row>
    <row r="8621" spans="2:11">
      <c r="B8621" t="s">
        <v>2551</v>
      </c>
      <c r="C8621" t="s">
        <v>2552</v>
      </c>
      <c r="D8621" t="s">
        <v>2026</v>
      </c>
      <c r="E8621">
        <v>5</v>
      </c>
      <c r="F8621" t="s">
        <v>2016</v>
      </c>
      <c r="G8621">
        <v>225</v>
      </c>
      <c r="H8621" t="s">
        <v>2020</v>
      </c>
      <c r="I8621" s="13">
        <v>43472</v>
      </c>
      <c r="J8621">
        <v>6</v>
      </c>
      <c r="K8621">
        <v>-26.05</v>
      </c>
    </row>
    <row r="8622" spans="2:11">
      <c r="B8622" t="s">
        <v>2682</v>
      </c>
      <c r="C8622" t="s">
        <v>3631</v>
      </c>
      <c r="D8622" t="s">
        <v>2026</v>
      </c>
      <c r="E8622">
        <v>5</v>
      </c>
      <c r="F8622" t="s">
        <v>2016</v>
      </c>
      <c r="G8622">
        <v>245</v>
      </c>
      <c r="H8622" t="s">
        <v>2017</v>
      </c>
      <c r="I8622" s="13">
        <v>43469</v>
      </c>
      <c r="J8622" t="s">
        <v>2030</v>
      </c>
      <c r="K8622" t="s">
        <v>2030</v>
      </c>
    </row>
    <row r="8623" spans="2:11">
      <c r="B8623" t="s">
        <v>2024</v>
      </c>
      <c r="C8623" t="s">
        <v>2217</v>
      </c>
      <c r="D8623" t="s">
        <v>2026</v>
      </c>
      <c r="E8623">
        <v>5</v>
      </c>
      <c r="F8623" t="s">
        <v>2016</v>
      </c>
      <c r="G8623">
        <v>190</v>
      </c>
      <c r="H8623" t="s">
        <v>2017</v>
      </c>
      <c r="I8623" s="13">
        <v>43455</v>
      </c>
      <c r="J8623">
        <v>6</v>
      </c>
      <c r="K8623">
        <v>-26.05</v>
      </c>
    </row>
    <row r="8624" spans="2:11">
      <c r="B8624" t="s">
        <v>106</v>
      </c>
      <c r="C8624" t="s">
        <v>2511</v>
      </c>
      <c r="D8624" t="s">
        <v>2019</v>
      </c>
      <c r="E8624">
        <v>3</v>
      </c>
      <c r="F8624" t="s">
        <v>2016</v>
      </c>
      <c r="G8624">
        <v>156</v>
      </c>
      <c r="H8624" t="s">
        <v>2020</v>
      </c>
      <c r="I8624" s="13">
        <v>43454</v>
      </c>
      <c r="J8624">
        <v>2</v>
      </c>
      <c r="K8624">
        <v>0</v>
      </c>
    </row>
    <row r="8625" spans="2:11">
      <c r="B8625" t="s">
        <v>2089</v>
      </c>
      <c r="C8625" t="s">
        <v>3372</v>
      </c>
      <c r="D8625" t="s">
        <v>2029</v>
      </c>
      <c r="E8625">
        <v>5</v>
      </c>
      <c r="F8625" t="s">
        <v>2016</v>
      </c>
      <c r="G8625">
        <v>190</v>
      </c>
      <c r="H8625" t="s">
        <v>2017</v>
      </c>
      <c r="I8625" s="13">
        <v>43453</v>
      </c>
      <c r="J8625">
        <v>6</v>
      </c>
      <c r="K8625">
        <v>-26.05</v>
      </c>
    </row>
    <row r="8626" spans="2:11">
      <c r="B8626" t="s">
        <v>2086</v>
      </c>
      <c r="C8626" t="s">
        <v>2827</v>
      </c>
      <c r="D8626" t="s">
        <v>2053</v>
      </c>
      <c r="E8626">
        <v>1</v>
      </c>
      <c r="F8626" t="s">
        <v>2016</v>
      </c>
      <c r="G8626">
        <v>148</v>
      </c>
      <c r="H8626" t="s">
        <v>2017</v>
      </c>
      <c r="I8626" s="13">
        <v>43453</v>
      </c>
      <c r="J8626">
        <v>1</v>
      </c>
      <c r="K8626">
        <v>26.05</v>
      </c>
    </row>
    <row r="8627" spans="2:11">
      <c r="B8627" t="s">
        <v>2083</v>
      </c>
      <c r="C8627" t="s">
        <v>2084</v>
      </c>
      <c r="D8627" t="s">
        <v>2184</v>
      </c>
      <c r="E8627">
        <v>1</v>
      </c>
      <c r="F8627" t="s">
        <v>2088</v>
      </c>
      <c r="G8627" t="s">
        <v>2030</v>
      </c>
      <c r="H8627" t="s">
        <v>2017</v>
      </c>
      <c r="I8627" s="13">
        <v>43433</v>
      </c>
      <c r="J8627" t="s">
        <v>2030</v>
      </c>
      <c r="K8627" t="s">
        <v>2030</v>
      </c>
    </row>
    <row r="8628" spans="2:11">
      <c r="B8628" t="s">
        <v>2102</v>
      </c>
      <c r="C8628" t="s">
        <v>2396</v>
      </c>
      <c r="D8628" t="s">
        <v>2104</v>
      </c>
      <c r="E8628" t="s">
        <v>2030</v>
      </c>
      <c r="F8628" t="s">
        <v>2016</v>
      </c>
      <c r="G8628" t="s">
        <v>2030</v>
      </c>
      <c r="H8628" t="s">
        <v>2017</v>
      </c>
      <c r="I8628" s="13">
        <v>43279</v>
      </c>
      <c r="J8628" t="s">
        <v>2030</v>
      </c>
      <c r="K8628" t="s">
        <v>2030</v>
      </c>
    </row>
    <row r="8701" spans="1:11">
      <c r="A8701" t="s">
        <v>1100</v>
      </c>
      <c r="B8701" t="str">
        <f ca="1">_xll.BDS(OFFSET(INDIRECT(ADDRESS(ROW(), COLUMN())),0,-1),"BEST_ANALYST_RECS_BULK","cols=10;rows=4")</f>
        <v>Cantor Fitzgerald</v>
      </c>
      <c r="C8701" t="s">
        <v>2921</v>
      </c>
      <c r="D8701" t="s">
        <v>2035</v>
      </c>
      <c r="E8701">
        <v>5</v>
      </c>
      <c r="F8701" t="s">
        <v>2016</v>
      </c>
      <c r="G8701">
        <v>35</v>
      </c>
      <c r="H8701" t="s">
        <v>2020</v>
      </c>
      <c r="I8701" s="13">
        <v>43511</v>
      </c>
      <c r="J8701">
        <v>2</v>
      </c>
      <c r="K8701">
        <v>383.84</v>
      </c>
    </row>
    <row r="8702" spans="1:11">
      <c r="B8702" t="s">
        <v>2037</v>
      </c>
      <c r="C8702" t="s">
        <v>2608</v>
      </c>
      <c r="D8702" t="s">
        <v>2026</v>
      </c>
      <c r="E8702">
        <v>5</v>
      </c>
      <c r="F8702" t="s">
        <v>2016</v>
      </c>
      <c r="G8702">
        <v>30</v>
      </c>
      <c r="H8702" t="s">
        <v>2020</v>
      </c>
      <c r="I8702" s="13">
        <v>43485</v>
      </c>
      <c r="J8702" t="s">
        <v>2030</v>
      </c>
      <c r="K8702" t="s">
        <v>2030</v>
      </c>
    </row>
    <row r="8703" spans="1:11">
      <c r="B8703" t="s">
        <v>2142</v>
      </c>
      <c r="C8703" t="s">
        <v>3254</v>
      </c>
      <c r="D8703" t="s">
        <v>2026</v>
      </c>
      <c r="E8703">
        <v>5</v>
      </c>
      <c r="F8703" t="s">
        <v>2016</v>
      </c>
      <c r="G8703">
        <v>51</v>
      </c>
      <c r="H8703" t="s">
        <v>2020</v>
      </c>
      <c r="I8703" s="13">
        <v>43482</v>
      </c>
      <c r="J8703">
        <v>2</v>
      </c>
      <c r="K8703">
        <v>383.84</v>
      </c>
    </row>
    <row r="8704" spans="1:11">
      <c r="B8704" t="s">
        <v>2083</v>
      </c>
      <c r="C8704" t="s">
        <v>2304</v>
      </c>
      <c r="D8704" t="s">
        <v>2053</v>
      </c>
      <c r="E8704">
        <v>1</v>
      </c>
      <c r="F8704" t="s">
        <v>2016</v>
      </c>
      <c r="G8704" t="s">
        <v>2030</v>
      </c>
      <c r="H8704" t="s">
        <v>2017</v>
      </c>
      <c r="I8704" s="13">
        <v>43182</v>
      </c>
      <c r="J8704">
        <v>3</v>
      </c>
      <c r="K8704">
        <v>-383.84</v>
      </c>
    </row>
    <row r="8801" spans="1:11">
      <c r="A8801" t="s">
        <v>1101</v>
      </c>
      <c r="B8801" t="str">
        <f ca="1">_xll.BDS(OFFSET(INDIRECT(ADDRESS(ROW(), COLUMN())),0,-1),"BEST_ANALYST_RECS_BULK","cols=10;rows=46")</f>
        <v>RBC Capital Markets</v>
      </c>
      <c r="C8801" t="s">
        <v>2787</v>
      </c>
      <c r="D8801" t="s">
        <v>2029</v>
      </c>
      <c r="E8801">
        <v>5</v>
      </c>
      <c r="F8801" t="s">
        <v>2016</v>
      </c>
      <c r="G8801">
        <v>105</v>
      </c>
      <c r="H8801" t="s">
        <v>2020</v>
      </c>
      <c r="I8801" s="13">
        <v>43511</v>
      </c>
      <c r="J8801">
        <v>2</v>
      </c>
      <c r="K8801">
        <v>21.22</v>
      </c>
    </row>
    <row r="8802" spans="1:11">
      <c r="B8802" t="s">
        <v>2094</v>
      </c>
      <c r="C8802" t="s">
        <v>2095</v>
      </c>
      <c r="D8802" t="s">
        <v>2053</v>
      </c>
      <c r="E8802">
        <v>1</v>
      </c>
      <c r="F8802" t="s">
        <v>2088</v>
      </c>
      <c r="G8802" t="s">
        <v>2030</v>
      </c>
      <c r="H8802" t="s">
        <v>2017</v>
      </c>
      <c r="I8802" s="13">
        <v>43511</v>
      </c>
      <c r="J8802" t="s">
        <v>2030</v>
      </c>
      <c r="K8802" t="s">
        <v>2030</v>
      </c>
    </row>
    <row r="8803" spans="1:11">
      <c r="B8803" t="s">
        <v>2257</v>
      </c>
      <c r="C8803" t="s">
        <v>2790</v>
      </c>
      <c r="D8803" t="s">
        <v>2029</v>
      </c>
      <c r="E8803">
        <v>5</v>
      </c>
      <c r="F8803" t="s">
        <v>2016</v>
      </c>
      <c r="G8803">
        <v>100</v>
      </c>
      <c r="H8803" t="s">
        <v>2020</v>
      </c>
      <c r="I8803" s="13">
        <v>43510</v>
      </c>
      <c r="J8803">
        <v>2</v>
      </c>
      <c r="K8803">
        <v>21.22</v>
      </c>
    </row>
    <row r="8804" spans="1:11">
      <c r="B8804" t="s">
        <v>2274</v>
      </c>
      <c r="C8804" t="s">
        <v>2791</v>
      </c>
      <c r="D8804" t="s">
        <v>2026</v>
      </c>
      <c r="E8804">
        <v>5</v>
      </c>
      <c r="F8804" t="s">
        <v>2016</v>
      </c>
      <c r="G8804" t="s">
        <v>2030</v>
      </c>
      <c r="H8804" t="s">
        <v>2017</v>
      </c>
      <c r="I8804" s="13">
        <v>43509</v>
      </c>
      <c r="J8804">
        <v>2</v>
      </c>
      <c r="K8804">
        <v>21.22</v>
      </c>
    </row>
    <row r="8805" spans="1:11">
      <c r="B8805" t="s">
        <v>2461</v>
      </c>
      <c r="C8805" t="s">
        <v>2799</v>
      </c>
      <c r="D8805" t="s">
        <v>2026</v>
      </c>
      <c r="E8805">
        <v>5</v>
      </c>
      <c r="F8805" t="s">
        <v>2016</v>
      </c>
      <c r="G8805">
        <v>107</v>
      </c>
      <c r="H8805" t="s">
        <v>2020</v>
      </c>
      <c r="I8805" s="13">
        <v>43509</v>
      </c>
      <c r="J8805" t="s">
        <v>2030</v>
      </c>
      <c r="K8805" t="s">
        <v>2030</v>
      </c>
    </row>
    <row r="8806" spans="1:11">
      <c r="B8806" t="s">
        <v>2037</v>
      </c>
      <c r="C8806" t="s">
        <v>2225</v>
      </c>
      <c r="D8806" t="s">
        <v>2026</v>
      </c>
      <c r="E8806">
        <v>5</v>
      </c>
      <c r="F8806" t="s">
        <v>2016</v>
      </c>
      <c r="G8806">
        <v>110</v>
      </c>
      <c r="H8806" t="s">
        <v>2020</v>
      </c>
      <c r="I8806" s="13">
        <v>43508</v>
      </c>
      <c r="J8806" t="s">
        <v>2030</v>
      </c>
      <c r="K8806" t="s">
        <v>2030</v>
      </c>
    </row>
    <row r="8807" spans="1:11">
      <c r="B8807" t="s">
        <v>2139</v>
      </c>
      <c r="C8807" t="s">
        <v>2789</v>
      </c>
      <c r="D8807" t="s">
        <v>2035</v>
      </c>
      <c r="E8807">
        <v>5</v>
      </c>
      <c r="F8807" t="s">
        <v>2016</v>
      </c>
      <c r="G8807">
        <v>101</v>
      </c>
      <c r="H8807" t="s">
        <v>2017</v>
      </c>
      <c r="I8807" s="13">
        <v>43507</v>
      </c>
      <c r="J8807">
        <v>2</v>
      </c>
      <c r="K8807">
        <v>21.22</v>
      </c>
    </row>
    <row r="8808" spans="1:11">
      <c r="B8808" t="s">
        <v>2321</v>
      </c>
      <c r="C8808" t="s">
        <v>2797</v>
      </c>
      <c r="D8808" t="s">
        <v>2076</v>
      </c>
      <c r="E8808">
        <v>3</v>
      </c>
      <c r="F8808" t="s">
        <v>2016</v>
      </c>
      <c r="G8808">
        <v>86</v>
      </c>
      <c r="H8808" t="s">
        <v>2020</v>
      </c>
      <c r="I8808" s="13">
        <v>43507</v>
      </c>
      <c r="J8808">
        <v>7</v>
      </c>
      <c r="K8808">
        <v>0</v>
      </c>
    </row>
    <row r="8809" spans="1:11">
      <c r="B8809" t="s">
        <v>2240</v>
      </c>
      <c r="C8809" t="s">
        <v>2241</v>
      </c>
      <c r="D8809" t="s">
        <v>2044</v>
      </c>
      <c r="E8809">
        <v>3</v>
      </c>
      <c r="F8809" t="s">
        <v>2016</v>
      </c>
      <c r="G8809">
        <v>95</v>
      </c>
      <c r="H8809" t="s">
        <v>2017</v>
      </c>
      <c r="I8809" s="13">
        <v>43504</v>
      </c>
      <c r="J8809" t="s">
        <v>2030</v>
      </c>
      <c r="K8809" t="s">
        <v>2030</v>
      </c>
    </row>
    <row r="8810" spans="1:11">
      <c r="B8810" t="s">
        <v>106</v>
      </c>
      <c r="C8810" t="s">
        <v>3635</v>
      </c>
      <c r="D8810" t="s">
        <v>2229</v>
      </c>
      <c r="E8810">
        <v>5</v>
      </c>
      <c r="F8810" t="s">
        <v>2016</v>
      </c>
      <c r="G8810">
        <v>99</v>
      </c>
      <c r="H8810" t="s">
        <v>2020</v>
      </c>
      <c r="I8810" s="13">
        <v>43503</v>
      </c>
      <c r="J8810">
        <v>2</v>
      </c>
      <c r="K8810">
        <v>21.22</v>
      </c>
    </row>
    <row r="8811" spans="1:11">
      <c r="B8811" t="s">
        <v>2151</v>
      </c>
      <c r="C8811" t="s">
        <v>3633</v>
      </c>
      <c r="D8811" t="s">
        <v>2044</v>
      </c>
      <c r="E8811">
        <v>3</v>
      </c>
      <c r="F8811" t="s">
        <v>2088</v>
      </c>
      <c r="G8811" t="s">
        <v>2030</v>
      </c>
      <c r="H8811" t="s">
        <v>2017</v>
      </c>
      <c r="I8811" s="13">
        <v>43502</v>
      </c>
      <c r="J8811">
        <v>5</v>
      </c>
      <c r="K8811">
        <v>17.82</v>
      </c>
    </row>
    <row r="8812" spans="1:11">
      <c r="B8812" t="s">
        <v>2077</v>
      </c>
      <c r="C8812" t="s">
        <v>2807</v>
      </c>
      <c r="D8812" t="s">
        <v>2029</v>
      </c>
      <c r="E8812">
        <v>5</v>
      </c>
      <c r="F8812" t="s">
        <v>2016</v>
      </c>
      <c r="G8812">
        <v>112</v>
      </c>
      <c r="H8812" t="s">
        <v>2020</v>
      </c>
      <c r="I8812" s="13">
        <v>43500</v>
      </c>
      <c r="J8812">
        <v>2</v>
      </c>
      <c r="K8812">
        <v>21.22</v>
      </c>
    </row>
    <row r="8813" spans="1:11">
      <c r="B8813" t="s">
        <v>2118</v>
      </c>
      <c r="C8813" t="s">
        <v>4091</v>
      </c>
      <c r="D8813" t="s">
        <v>2076</v>
      </c>
      <c r="E8813">
        <v>3</v>
      </c>
      <c r="F8813" t="s">
        <v>2016</v>
      </c>
      <c r="G8813">
        <v>88</v>
      </c>
      <c r="H8813" t="s">
        <v>2017</v>
      </c>
      <c r="I8813" s="13">
        <v>43499</v>
      </c>
      <c r="J8813">
        <v>7</v>
      </c>
      <c r="K8813">
        <v>0</v>
      </c>
    </row>
    <row r="8814" spans="1:11">
      <c r="B8814" t="s">
        <v>2260</v>
      </c>
      <c r="C8814" t="s">
        <v>3638</v>
      </c>
      <c r="D8814" t="s">
        <v>2044</v>
      </c>
      <c r="E8814">
        <v>3</v>
      </c>
      <c r="F8814" t="s">
        <v>2088</v>
      </c>
      <c r="G8814">
        <v>99</v>
      </c>
      <c r="H8814" t="s">
        <v>2020</v>
      </c>
      <c r="I8814" s="13">
        <v>43497</v>
      </c>
      <c r="J8814" t="s">
        <v>2030</v>
      </c>
      <c r="K8814" t="s">
        <v>2030</v>
      </c>
    </row>
    <row r="8815" spans="1:11">
      <c r="B8815" t="s">
        <v>2063</v>
      </c>
      <c r="C8815" t="s">
        <v>3632</v>
      </c>
      <c r="D8815" t="s">
        <v>2035</v>
      </c>
      <c r="E8815">
        <v>5</v>
      </c>
      <c r="F8815" t="s">
        <v>2016</v>
      </c>
      <c r="G8815">
        <v>111</v>
      </c>
      <c r="H8815" t="s">
        <v>2017</v>
      </c>
      <c r="I8815" s="13">
        <v>43497</v>
      </c>
      <c r="J8815" t="s">
        <v>2030</v>
      </c>
      <c r="K8815" t="s">
        <v>2030</v>
      </c>
    </row>
    <row r="8816" spans="1:11">
      <c r="B8816" t="s">
        <v>2174</v>
      </c>
      <c r="C8816" t="s">
        <v>2242</v>
      </c>
      <c r="D8816" t="s">
        <v>2029</v>
      </c>
      <c r="E8816">
        <v>5</v>
      </c>
      <c r="F8816" t="s">
        <v>2016</v>
      </c>
      <c r="G8816">
        <v>126</v>
      </c>
      <c r="H8816" t="s">
        <v>2017</v>
      </c>
      <c r="I8816" s="13">
        <v>43496</v>
      </c>
      <c r="J8816" t="s">
        <v>2030</v>
      </c>
      <c r="K8816" t="s">
        <v>2030</v>
      </c>
    </row>
    <row r="8817" spans="2:11">
      <c r="B8817" t="s">
        <v>2021</v>
      </c>
      <c r="C8817" t="s">
        <v>2402</v>
      </c>
      <c r="D8817" t="s">
        <v>2166</v>
      </c>
      <c r="E8817">
        <v>5</v>
      </c>
      <c r="F8817" t="s">
        <v>2016</v>
      </c>
      <c r="G8817">
        <v>105</v>
      </c>
      <c r="H8817" t="s">
        <v>2020</v>
      </c>
      <c r="I8817" s="13">
        <v>43496</v>
      </c>
      <c r="J8817">
        <v>2</v>
      </c>
      <c r="K8817">
        <v>21.22</v>
      </c>
    </row>
    <row r="8818" spans="2:11">
      <c r="B8818" t="s">
        <v>3081</v>
      </c>
      <c r="C8818" t="s">
        <v>4092</v>
      </c>
      <c r="D8818" t="s">
        <v>2029</v>
      </c>
      <c r="E8818">
        <v>5</v>
      </c>
      <c r="F8818" t="s">
        <v>2016</v>
      </c>
      <c r="G8818">
        <v>100</v>
      </c>
      <c r="H8818" t="s">
        <v>2020</v>
      </c>
      <c r="I8818" s="13">
        <v>43496</v>
      </c>
      <c r="J8818">
        <v>2</v>
      </c>
      <c r="K8818">
        <v>21.22</v>
      </c>
    </row>
    <row r="8819" spans="2:11">
      <c r="B8819" t="s">
        <v>2033</v>
      </c>
      <c r="C8819" t="s">
        <v>2796</v>
      </c>
      <c r="D8819" t="s">
        <v>2035</v>
      </c>
      <c r="E8819">
        <v>5</v>
      </c>
      <c r="F8819" t="s">
        <v>2016</v>
      </c>
      <c r="G8819">
        <v>103</v>
      </c>
      <c r="H8819" t="s">
        <v>2036</v>
      </c>
      <c r="I8819" s="13">
        <v>43496</v>
      </c>
      <c r="J8819">
        <v>4</v>
      </c>
      <c r="K8819">
        <v>18.37</v>
      </c>
    </row>
    <row r="8820" spans="2:11">
      <c r="B8820" t="s">
        <v>2039</v>
      </c>
      <c r="C8820" t="s">
        <v>2804</v>
      </c>
      <c r="D8820" t="s">
        <v>2076</v>
      </c>
      <c r="E8820">
        <v>3</v>
      </c>
      <c r="F8820" t="s">
        <v>2016</v>
      </c>
      <c r="G8820" t="s">
        <v>2030</v>
      </c>
      <c r="H8820" t="s">
        <v>2017</v>
      </c>
      <c r="I8820" s="13">
        <v>43496</v>
      </c>
      <c r="J8820">
        <v>7</v>
      </c>
      <c r="K8820">
        <v>0</v>
      </c>
    </row>
    <row r="8821" spans="2:11">
      <c r="B8821" t="s">
        <v>2072</v>
      </c>
      <c r="C8821" t="s">
        <v>3640</v>
      </c>
      <c r="D8821" t="s">
        <v>2029</v>
      </c>
      <c r="E8821">
        <v>5</v>
      </c>
      <c r="F8821" t="s">
        <v>2016</v>
      </c>
      <c r="G8821">
        <v>104</v>
      </c>
      <c r="H8821" t="s">
        <v>2020</v>
      </c>
      <c r="I8821" s="13">
        <v>43496</v>
      </c>
      <c r="J8821" t="s">
        <v>2030</v>
      </c>
      <c r="K8821" t="s">
        <v>2030</v>
      </c>
    </row>
    <row r="8822" spans="2:11">
      <c r="B8822" t="s">
        <v>2234</v>
      </c>
      <c r="C8822" t="s">
        <v>2235</v>
      </c>
      <c r="D8822" t="s">
        <v>2026</v>
      </c>
      <c r="E8822">
        <v>5</v>
      </c>
      <c r="F8822" t="s">
        <v>2016</v>
      </c>
      <c r="G8822">
        <v>99</v>
      </c>
      <c r="H8822" t="s">
        <v>2020</v>
      </c>
      <c r="I8822" s="13">
        <v>43496</v>
      </c>
      <c r="J8822">
        <v>2</v>
      </c>
      <c r="K8822">
        <v>21.22</v>
      </c>
    </row>
    <row r="8823" spans="2:11">
      <c r="B8823" t="s">
        <v>2682</v>
      </c>
      <c r="C8823" t="s">
        <v>3566</v>
      </c>
      <c r="D8823" t="s">
        <v>2026</v>
      </c>
      <c r="E8823">
        <v>5</v>
      </c>
      <c r="F8823" t="s">
        <v>2016</v>
      </c>
      <c r="G8823">
        <v>104</v>
      </c>
      <c r="H8823" t="s">
        <v>2017</v>
      </c>
      <c r="I8823" s="13">
        <v>43496</v>
      </c>
      <c r="J8823" t="s">
        <v>2030</v>
      </c>
      <c r="K8823" t="s">
        <v>2030</v>
      </c>
    </row>
    <row r="8824" spans="2:11">
      <c r="B8824" t="s">
        <v>2045</v>
      </c>
      <c r="C8824" t="s">
        <v>2809</v>
      </c>
      <c r="D8824" t="s">
        <v>2029</v>
      </c>
      <c r="E8824">
        <v>5</v>
      </c>
      <c r="F8824" t="s">
        <v>2016</v>
      </c>
      <c r="G8824">
        <v>100</v>
      </c>
      <c r="H8824" t="s">
        <v>2133</v>
      </c>
      <c r="I8824" s="13">
        <v>43496</v>
      </c>
      <c r="J8824">
        <v>2</v>
      </c>
      <c r="K8824">
        <v>21.22</v>
      </c>
    </row>
    <row r="8825" spans="2:11">
      <c r="B8825" t="s">
        <v>2047</v>
      </c>
      <c r="C8825" t="s">
        <v>3644</v>
      </c>
      <c r="D8825" t="s">
        <v>2044</v>
      </c>
      <c r="E8825">
        <v>3</v>
      </c>
      <c r="F8825" t="s">
        <v>2016</v>
      </c>
      <c r="G8825">
        <v>84</v>
      </c>
      <c r="H8825" t="s">
        <v>2017</v>
      </c>
      <c r="I8825" s="13">
        <v>43496</v>
      </c>
      <c r="J8825">
        <v>7</v>
      </c>
      <c r="K8825">
        <v>0</v>
      </c>
    </row>
    <row r="8826" spans="2:11">
      <c r="B8826" t="s">
        <v>2086</v>
      </c>
      <c r="C8826" t="s">
        <v>3641</v>
      </c>
      <c r="D8826" t="s">
        <v>2076</v>
      </c>
      <c r="E8826">
        <v>3</v>
      </c>
      <c r="F8826" t="s">
        <v>2088</v>
      </c>
      <c r="G8826">
        <v>95</v>
      </c>
      <c r="H8826" t="s">
        <v>2017</v>
      </c>
      <c r="I8826" s="13">
        <v>43496</v>
      </c>
      <c r="J8826">
        <v>6</v>
      </c>
      <c r="K8826">
        <v>10.91</v>
      </c>
    </row>
    <row r="8827" spans="2:11">
      <c r="B8827" t="s">
        <v>2129</v>
      </c>
      <c r="C8827" t="s">
        <v>3793</v>
      </c>
      <c r="D8827" t="s">
        <v>2026</v>
      </c>
      <c r="E8827">
        <v>5</v>
      </c>
      <c r="F8827" t="s">
        <v>2016</v>
      </c>
      <c r="G8827">
        <v>110</v>
      </c>
      <c r="H8827" t="s">
        <v>2017</v>
      </c>
      <c r="I8827" s="13">
        <v>43496</v>
      </c>
      <c r="J8827">
        <v>2</v>
      </c>
      <c r="K8827">
        <v>21.22</v>
      </c>
    </row>
    <row r="8828" spans="2:11">
      <c r="B8828" t="s">
        <v>2054</v>
      </c>
      <c r="C8828" t="s">
        <v>2811</v>
      </c>
      <c r="D8828" t="s">
        <v>2056</v>
      </c>
      <c r="E8828">
        <v>4</v>
      </c>
      <c r="F8828" t="s">
        <v>2016</v>
      </c>
      <c r="G8828">
        <v>105</v>
      </c>
      <c r="H8828" t="s">
        <v>2020</v>
      </c>
      <c r="I8828" s="13">
        <v>43496</v>
      </c>
      <c r="J8828">
        <v>2</v>
      </c>
      <c r="K8828">
        <v>21.22</v>
      </c>
    </row>
    <row r="8829" spans="2:11">
      <c r="B8829" t="s">
        <v>2120</v>
      </c>
      <c r="C8829" t="s">
        <v>2245</v>
      </c>
      <c r="D8829" t="s">
        <v>2026</v>
      </c>
      <c r="E8829">
        <v>5</v>
      </c>
      <c r="F8829" t="s">
        <v>2016</v>
      </c>
      <c r="G8829">
        <v>100</v>
      </c>
      <c r="H8829" t="s">
        <v>2020</v>
      </c>
      <c r="I8829" s="13">
        <v>43496</v>
      </c>
      <c r="J8829">
        <v>2</v>
      </c>
      <c r="K8829">
        <v>21.22</v>
      </c>
    </row>
    <row r="8830" spans="2:11">
      <c r="B8830" t="s">
        <v>2267</v>
      </c>
      <c r="C8830" t="s">
        <v>2812</v>
      </c>
      <c r="D8830" t="s">
        <v>2029</v>
      </c>
      <c r="E8830">
        <v>5</v>
      </c>
      <c r="F8830" t="s">
        <v>2016</v>
      </c>
      <c r="G8830">
        <v>105</v>
      </c>
      <c r="H8830" t="s">
        <v>2017</v>
      </c>
      <c r="I8830" s="13">
        <v>43496</v>
      </c>
      <c r="J8830" t="s">
        <v>2030</v>
      </c>
      <c r="K8830" t="s">
        <v>2030</v>
      </c>
    </row>
    <row r="8831" spans="2:11">
      <c r="B8831" t="s">
        <v>2031</v>
      </c>
      <c r="C8831" t="s">
        <v>3642</v>
      </c>
      <c r="D8831" t="s">
        <v>2076</v>
      </c>
      <c r="E8831">
        <v>3</v>
      </c>
      <c r="F8831" t="s">
        <v>2016</v>
      </c>
      <c r="G8831">
        <v>88</v>
      </c>
      <c r="H8831" t="s">
        <v>2020</v>
      </c>
      <c r="I8831" s="13">
        <v>43495</v>
      </c>
      <c r="J8831">
        <v>7</v>
      </c>
      <c r="K8831">
        <v>0</v>
      </c>
    </row>
    <row r="8832" spans="2:11">
      <c r="B8832" t="s">
        <v>2277</v>
      </c>
      <c r="C8832" t="s">
        <v>2218</v>
      </c>
      <c r="D8832" t="s">
        <v>2029</v>
      </c>
      <c r="E8832">
        <v>5</v>
      </c>
      <c r="F8832" t="s">
        <v>2016</v>
      </c>
      <c r="G8832">
        <v>103</v>
      </c>
      <c r="H8832" t="s">
        <v>2020</v>
      </c>
      <c r="I8832" s="13">
        <v>43495</v>
      </c>
      <c r="J8832">
        <v>2</v>
      </c>
      <c r="K8832">
        <v>21.22</v>
      </c>
    </row>
    <row r="8833" spans="2:11">
      <c r="B8833" t="s">
        <v>2159</v>
      </c>
      <c r="C8833" t="s">
        <v>3387</v>
      </c>
      <c r="D8833" t="s">
        <v>2029</v>
      </c>
      <c r="E8833">
        <v>5</v>
      </c>
      <c r="F8833" t="s">
        <v>2016</v>
      </c>
      <c r="G8833">
        <v>99</v>
      </c>
      <c r="H8833" t="s">
        <v>2020</v>
      </c>
      <c r="I8833" s="13">
        <v>43495</v>
      </c>
      <c r="J8833">
        <v>2</v>
      </c>
      <c r="K8833">
        <v>21.22</v>
      </c>
    </row>
    <row r="8834" spans="2:11">
      <c r="B8834" t="s">
        <v>2134</v>
      </c>
      <c r="C8834" t="s">
        <v>3643</v>
      </c>
      <c r="D8834" t="s">
        <v>2035</v>
      </c>
      <c r="E8834">
        <v>5</v>
      </c>
      <c r="F8834" t="s">
        <v>2016</v>
      </c>
      <c r="G8834">
        <v>100</v>
      </c>
      <c r="H8834" t="s">
        <v>2020</v>
      </c>
      <c r="I8834" s="13">
        <v>43495</v>
      </c>
      <c r="J8834">
        <v>2</v>
      </c>
      <c r="K8834">
        <v>21.22</v>
      </c>
    </row>
    <row r="8835" spans="2:11">
      <c r="B8835" t="s">
        <v>2232</v>
      </c>
      <c r="C8835" t="s">
        <v>2233</v>
      </c>
      <c r="D8835" t="s">
        <v>2029</v>
      </c>
      <c r="E8835">
        <v>5</v>
      </c>
      <c r="F8835" t="s">
        <v>2016</v>
      </c>
      <c r="G8835" t="s">
        <v>2030</v>
      </c>
      <c r="H8835" t="s">
        <v>2017</v>
      </c>
      <c r="I8835" s="13">
        <v>43495</v>
      </c>
      <c r="J8835">
        <v>2</v>
      </c>
      <c r="K8835">
        <v>21.22</v>
      </c>
    </row>
    <row r="8836" spans="2:11">
      <c r="B8836" t="s">
        <v>2069</v>
      </c>
      <c r="C8836" t="s">
        <v>3639</v>
      </c>
      <c r="D8836" t="s">
        <v>2035</v>
      </c>
      <c r="E8836">
        <v>5</v>
      </c>
      <c r="F8836" t="s">
        <v>2016</v>
      </c>
      <c r="G8836">
        <v>105</v>
      </c>
      <c r="H8836" t="s">
        <v>2017</v>
      </c>
      <c r="I8836" s="13">
        <v>43495</v>
      </c>
      <c r="J8836">
        <v>2</v>
      </c>
      <c r="K8836">
        <v>21.22</v>
      </c>
    </row>
    <row r="8837" spans="2:11">
      <c r="B8837" t="s">
        <v>2079</v>
      </c>
      <c r="C8837" t="s">
        <v>3792</v>
      </c>
      <c r="D8837" t="s">
        <v>2029</v>
      </c>
      <c r="E8837">
        <v>5</v>
      </c>
      <c r="F8837" t="s">
        <v>2016</v>
      </c>
      <c r="G8837">
        <v>105</v>
      </c>
      <c r="H8837" t="s">
        <v>2017</v>
      </c>
      <c r="I8837" s="13">
        <v>43495</v>
      </c>
      <c r="J8837">
        <v>2</v>
      </c>
      <c r="K8837">
        <v>21.22</v>
      </c>
    </row>
    <row r="8838" spans="2:11">
      <c r="B8838" t="s">
        <v>2049</v>
      </c>
      <c r="C8838" t="s">
        <v>3634</v>
      </c>
      <c r="D8838" t="s">
        <v>2029</v>
      </c>
      <c r="E8838">
        <v>5</v>
      </c>
      <c r="F8838" t="s">
        <v>2016</v>
      </c>
      <c r="G8838">
        <v>103</v>
      </c>
      <c r="H8838" t="s">
        <v>2020</v>
      </c>
      <c r="I8838" s="13">
        <v>43495</v>
      </c>
      <c r="J8838">
        <v>2</v>
      </c>
      <c r="K8838">
        <v>21.22</v>
      </c>
    </row>
    <row r="8839" spans="2:11">
      <c r="B8839" t="s">
        <v>2051</v>
      </c>
      <c r="C8839" t="s">
        <v>3645</v>
      </c>
      <c r="D8839" t="s">
        <v>2053</v>
      </c>
      <c r="E8839">
        <v>1</v>
      </c>
      <c r="F8839" t="s">
        <v>2016</v>
      </c>
      <c r="G8839">
        <v>70</v>
      </c>
      <c r="H8839" t="s">
        <v>2017</v>
      </c>
      <c r="I8839" s="13">
        <v>43495</v>
      </c>
      <c r="J8839" t="s">
        <v>2030</v>
      </c>
      <c r="K8839" t="s">
        <v>2030</v>
      </c>
    </row>
    <row r="8840" spans="2:11">
      <c r="B8840" t="s">
        <v>2198</v>
      </c>
      <c r="C8840" t="s">
        <v>3636</v>
      </c>
      <c r="D8840" t="s">
        <v>2044</v>
      </c>
      <c r="E8840">
        <v>3</v>
      </c>
      <c r="F8840" t="s">
        <v>2016</v>
      </c>
      <c r="G8840">
        <v>97</v>
      </c>
      <c r="H8840" t="s">
        <v>2020</v>
      </c>
      <c r="I8840" s="13">
        <v>43495</v>
      </c>
      <c r="J8840">
        <v>7</v>
      </c>
      <c r="K8840">
        <v>0</v>
      </c>
    </row>
    <row r="8841" spans="2:11">
      <c r="B8841" t="s">
        <v>2411</v>
      </c>
      <c r="C8841" t="s">
        <v>2639</v>
      </c>
      <c r="D8841" t="s">
        <v>2026</v>
      </c>
      <c r="E8841">
        <v>5</v>
      </c>
      <c r="F8841" t="s">
        <v>2016</v>
      </c>
      <c r="G8841">
        <v>95</v>
      </c>
      <c r="H8841" t="s">
        <v>2020</v>
      </c>
      <c r="I8841" s="13">
        <v>43495</v>
      </c>
      <c r="J8841">
        <v>1</v>
      </c>
      <c r="K8841">
        <v>22.5</v>
      </c>
    </row>
    <row r="8842" spans="2:11">
      <c r="B8842" t="s">
        <v>2091</v>
      </c>
      <c r="C8842" t="s">
        <v>3297</v>
      </c>
      <c r="D8842" t="s">
        <v>2093</v>
      </c>
      <c r="E8842" t="s">
        <v>2030</v>
      </c>
      <c r="F8842" t="s">
        <v>2016</v>
      </c>
      <c r="G8842" t="s">
        <v>2030</v>
      </c>
      <c r="H8842" t="s">
        <v>2017</v>
      </c>
      <c r="I8842" s="13">
        <v>43487</v>
      </c>
      <c r="J8842" t="s">
        <v>2030</v>
      </c>
      <c r="K8842" t="s">
        <v>2030</v>
      </c>
    </row>
    <row r="8843" spans="2:11">
      <c r="B8843" t="s">
        <v>2024</v>
      </c>
      <c r="C8843" t="s">
        <v>2243</v>
      </c>
      <c r="D8843" t="s">
        <v>2026</v>
      </c>
      <c r="E8843">
        <v>5</v>
      </c>
      <c r="F8843" t="s">
        <v>2016</v>
      </c>
      <c r="G8843">
        <v>100</v>
      </c>
      <c r="H8843" t="s">
        <v>2017</v>
      </c>
      <c r="I8843" s="13">
        <v>43487</v>
      </c>
      <c r="J8843">
        <v>2</v>
      </c>
      <c r="K8843">
        <v>21.22</v>
      </c>
    </row>
    <row r="8844" spans="2:11">
      <c r="B8844" t="s">
        <v>2102</v>
      </c>
      <c r="C8844" t="s">
        <v>2484</v>
      </c>
      <c r="D8844" t="s">
        <v>2026</v>
      </c>
      <c r="E8844">
        <v>5</v>
      </c>
      <c r="F8844" t="s">
        <v>2016</v>
      </c>
      <c r="G8844" t="s">
        <v>2030</v>
      </c>
      <c r="H8844" t="s">
        <v>2017</v>
      </c>
      <c r="I8844" s="13">
        <v>43412</v>
      </c>
      <c r="J8844" t="s">
        <v>2030</v>
      </c>
      <c r="K8844" t="s">
        <v>2030</v>
      </c>
    </row>
    <row r="8845" spans="2:11">
      <c r="B8845" t="s">
        <v>3436</v>
      </c>
      <c r="C8845" t="s">
        <v>3647</v>
      </c>
      <c r="D8845" t="s">
        <v>2035</v>
      </c>
      <c r="E8845">
        <v>5</v>
      </c>
      <c r="F8845" t="s">
        <v>2016</v>
      </c>
      <c r="G8845">
        <v>90</v>
      </c>
      <c r="H8845" t="s">
        <v>2020</v>
      </c>
      <c r="I8845" s="13">
        <v>43394</v>
      </c>
      <c r="J8845">
        <v>2</v>
      </c>
      <c r="K8845">
        <v>21.22</v>
      </c>
    </row>
    <row r="8846" spans="2:11">
      <c r="B8846" t="s">
        <v>2083</v>
      </c>
      <c r="C8846" t="s">
        <v>2084</v>
      </c>
      <c r="D8846" t="s">
        <v>2076</v>
      </c>
      <c r="E8846">
        <v>3</v>
      </c>
      <c r="F8846" t="s">
        <v>2085</v>
      </c>
      <c r="G8846" t="s">
        <v>2030</v>
      </c>
      <c r="H8846" t="s">
        <v>2017</v>
      </c>
      <c r="I8846" s="13">
        <v>43392</v>
      </c>
      <c r="J8846">
        <v>8</v>
      </c>
      <c r="K8846">
        <v>-8.2799999999999994</v>
      </c>
    </row>
    <row r="8901" spans="1:11">
      <c r="A8901" t="s">
        <v>1102</v>
      </c>
      <c r="B8901" t="str">
        <f ca="1">_xll.BDS(OFFSET(INDIRECT(ADDRESS(ROW(), COLUMN())),0,-1),"BEST_ANALYST_RECS_BULK","cols=10;rows=25")</f>
        <v>Stifel</v>
      </c>
      <c r="C8901" t="s">
        <v>3202</v>
      </c>
      <c r="D8901" t="s">
        <v>2076</v>
      </c>
      <c r="E8901">
        <v>3</v>
      </c>
      <c r="F8901" t="s">
        <v>2016</v>
      </c>
      <c r="G8901">
        <v>63</v>
      </c>
      <c r="H8901" t="s">
        <v>2020</v>
      </c>
      <c r="I8901" s="13">
        <v>43511</v>
      </c>
      <c r="J8901">
        <v>5</v>
      </c>
      <c r="K8901">
        <v>0</v>
      </c>
    </row>
    <row r="8902" spans="1:11">
      <c r="B8902" t="s">
        <v>2081</v>
      </c>
      <c r="C8902" t="s">
        <v>3674</v>
      </c>
      <c r="D8902" t="s">
        <v>2044</v>
      </c>
      <c r="E8902">
        <v>3</v>
      </c>
      <c r="F8902" t="s">
        <v>2016</v>
      </c>
      <c r="G8902">
        <v>67</v>
      </c>
      <c r="H8902" t="s">
        <v>2017</v>
      </c>
      <c r="I8902" s="13">
        <v>43510</v>
      </c>
      <c r="J8902">
        <v>3</v>
      </c>
      <c r="K8902">
        <v>5.21</v>
      </c>
    </row>
    <row r="8903" spans="1:11">
      <c r="B8903" t="s">
        <v>2274</v>
      </c>
      <c r="C8903" t="s">
        <v>3165</v>
      </c>
      <c r="D8903" t="s">
        <v>2076</v>
      </c>
      <c r="E8903">
        <v>3</v>
      </c>
      <c r="F8903" t="s">
        <v>2016</v>
      </c>
      <c r="G8903" t="s">
        <v>2030</v>
      </c>
      <c r="H8903" t="s">
        <v>2017</v>
      </c>
      <c r="I8903" s="13">
        <v>43509</v>
      </c>
      <c r="J8903">
        <v>5</v>
      </c>
      <c r="K8903">
        <v>0</v>
      </c>
    </row>
    <row r="8904" spans="1:11">
      <c r="B8904" t="s">
        <v>2037</v>
      </c>
      <c r="C8904" t="s">
        <v>3218</v>
      </c>
      <c r="D8904" t="s">
        <v>2076</v>
      </c>
      <c r="E8904">
        <v>3</v>
      </c>
      <c r="F8904" t="s">
        <v>2016</v>
      </c>
      <c r="G8904">
        <v>61</v>
      </c>
      <c r="H8904" t="s">
        <v>2020</v>
      </c>
      <c r="I8904" s="13">
        <v>43508</v>
      </c>
      <c r="J8904">
        <v>5</v>
      </c>
      <c r="K8904">
        <v>0</v>
      </c>
    </row>
    <row r="8905" spans="1:11">
      <c r="B8905" t="s">
        <v>106</v>
      </c>
      <c r="C8905" t="s">
        <v>3169</v>
      </c>
      <c r="D8905" t="s">
        <v>2019</v>
      </c>
      <c r="E8905">
        <v>3</v>
      </c>
      <c r="F8905" t="s">
        <v>2016</v>
      </c>
      <c r="G8905">
        <v>62</v>
      </c>
      <c r="H8905" t="s">
        <v>2020</v>
      </c>
      <c r="I8905" s="13">
        <v>43507</v>
      </c>
      <c r="J8905">
        <v>8</v>
      </c>
      <c r="K8905">
        <v>-7.86</v>
      </c>
    </row>
    <row r="8906" spans="1:11">
      <c r="B8906" t="s">
        <v>2067</v>
      </c>
      <c r="C8906" t="s">
        <v>3200</v>
      </c>
      <c r="D8906" t="s">
        <v>2252</v>
      </c>
      <c r="E8906">
        <v>3</v>
      </c>
      <c r="F8906" t="s">
        <v>2016</v>
      </c>
      <c r="G8906">
        <v>69</v>
      </c>
      <c r="H8906" t="s">
        <v>2020</v>
      </c>
      <c r="I8906" s="13">
        <v>43507</v>
      </c>
      <c r="J8906">
        <v>5</v>
      </c>
      <c r="K8906">
        <v>0</v>
      </c>
    </row>
    <row r="8907" spans="1:11">
      <c r="B8907" t="s">
        <v>2033</v>
      </c>
      <c r="C8907" t="s">
        <v>3223</v>
      </c>
      <c r="D8907" t="s">
        <v>2184</v>
      </c>
      <c r="E8907">
        <v>1</v>
      </c>
      <c r="F8907" t="s">
        <v>2016</v>
      </c>
      <c r="G8907">
        <v>51</v>
      </c>
      <c r="H8907" t="s">
        <v>2036</v>
      </c>
      <c r="I8907" s="13">
        <v>43507</v>
      </c>
      <c r="J8907">
        <v>10</v>
      </c>
      <c r="K8907">
        <v>-15.64</v>
      </c>
    </row>
    <row r="8908" spans="1:11">
      <c r="B8908" t="s">
        <v>2042</v>
      </c>
      <c r="C8908" t="s">
        <v>2999</v>
      </c>
      <c r="D8908" t="s">
        <v>2044</v>
      </c>
      <c r="E8908">
        <v>3</v>
      </c>
      <c r="F8908" t="s">
        <v>2016</v>
      </c>
      <c r="G8908">
        <v>57</v>
      </c>
      <c r="H8908" t="s">
        <v>2020</v>
      </c>
      <c r="I8908" s="13">
        <v>43507</v>
      </c>
      <c r="J8908">
        <v>7</v>
      </c>
      <c r="K8908">
        <v>-5.52</v>
      </c>
    </row>
    <row r="8909" spans="1:11">
      <c r="B8909" t="s">
        <v>2051</v>
      </c>
      <c r="C8909" t="s">
        <v>3173</v>
      </c>
      <c r="D8909" t="s">
        <v>2026</v>
      </c>
      <c r="E8909">
        <v>5</v>
      </c>
      <c r="F8909" t="s">
        <v>2016</v>
      </c>
      <c r="G8909">
        <v>70</v>
      </c>
      <c r="H8909" t="s">
        <v>2017</v>
      </c>
      <c r="I8909" s="13">
        <v>43507</v>
      </c>
      <c r="J8909">
        <v>6</v>
      </c>
      <c r="K8909">
        <v>-4.21</v>
      </c>
    </row>
    <row r="8910" spans="1:11">
      <c r="B8910" t="s">
        <v>2063</v>
      </c>
      <c r="C8910" t="s">
        <v>3199</v>
      </c>
      <c r="D8910" t="s">
        <v>2162</v>
      </c>
      <c r="E8910">
        <v>3</v>
      </c>
      <c r="F8910" t="s">
        <v>2016</v>
      </c>
      <c r="G8910">
        <v>58</v>
      </c>
      <c r="H8910" t="s">
        <v>2017</v>
      </c>
      <c r="I8910" s="13">
        <v>43507</v>
      </c>
      <c r="J8910">
        <v>5</v>
      </c>
      <c r="K8910">
        <v>0</v>
      </c>
    </row>
    <row r="8911" spans="1:11">
      <c r="B8911" t="s">
        <v>2024</v>
      </c>
      <c r="C8911" t="s">
        <v>2660</v>
      </c>
      <c r="D8911" t="s">
        <v>2026</v>
      </c>
      <c r="E8911">
        <v>5</v>
      </c>
      <c r="F8911" t="s">
        <v>2016</v>
      </c>
      <c r="G8911">
        <v>72</v>
      </c>
      <c r="H8911" t="s">
        <v>2017</v>
      </c>
      <c r="I8911" s="13">
        <v>43503</v>
      </c>
      <c r="J8911" t="s">
        <v>2030</v>
      </c>
      <c r="K8911" t="s">
        <v>2030</v>
      </c>
    </row>
    <row r="8912" spans="1:11">
      <c r="B8912" t="s">
        <v>2079</v>
      </c>
      <c r="C8912" t="s">
        <v>3219</v>
      </c>
      <c r="D8912" t="s">
        <v>2015</v>
      </c>
      <c r="E8912">
        <v>3</v>
      </c>
      <c r="F8912" t="s">
        <v>2016</v>
      </c>
      <c r="G8912">
        <v>57</v>
      </c>
      <c r="H8912" t="s">
        <v>2017</v>
      </c>
      <c r="I8912" s="13">
        <v>43502</v>
      </c>
      <c r="J8912">
        <v>5</v>
      </c>
      <c r="K8912">
        <v>0</v>
      </c>
    </row>
    <row r="8913" spans="2:11">
      <c r="B8913" t="s">
        <v>2031</v>
      </c>
      <c r="C8913" t="s">
        <v>3221</v>
      </c>
      <c r="D8913" t="s">
        <v>2076</v>
      </c>
      <c r="E8913">
        <v>3</v>
      </c>
      <c r="F8913" t="s">
        <v>2016</v>
      </c>
      <c r="G8913">
        <v>65</v>
      </c>
      <c r="H8913" t="s">
        <v>2020</v>
      </c>
      <c r="I8913" s="13">
        <v>43501</v>
      </c>
      <c r="J8913">
        <v>9</v>
      </c>
      <c r="K8913">
        <v>-14.73</v>
      </c>
    </row>
    <row r="8914" spans="2:11">
      <c r="B8914" t="s">
        <v>2792</v>
      </c>
      <c r="C8914" t="s">
        <v>3321</v>
      </c>
      <c r="D8914" t="s">
        <v>2053</v>
      </c>
      <c r="E8914">
        <v>1</v>
      </c>
      <c r="F8914" t="s">
        <v>2016</v>
      </c>
      <c r="G8914">
        <v>57</v>
      </c>
      <c r="H8914" t="s">
        <v>2020</v>
      </c>
      <c r="I8914" s="13">
        <v>43496</v>
      </c>
      <c r="J8914" t="s">
        <v>2030</v>
      </c>
      <c r="K8914" t="s">
        <v>2030</v>
      </c>
    </row>
    <row r="8915" spans="2:11">
      <c r="B8915" t="s">
        <v>2094</v>
      </c>
      <c r="C8915" t="s">
        <v>2095</v>
      </c>
      <c r="D8915" t="s">
        <v>2053</v>
      </c>
      <c r="E8915">
        <v>1</v>
      </c>
      <c r="F8915" t="s">
        <v>2088</v>
      </c>
      <c r="G8915" t="s">
        <v>2030</v>
      </c>
      <c r="H8915" t="s">
        <v>2017</v>
      </c>
      <c r="I8915" s="13">
        <v>43495</v>
      </c>
      <c r="J8915" t="s">
        <v>2030</v>
      </c>
      <c r="K8915" t="s">
        <v>2030</v>
      </c>
    </row>
    <row r="8916" spans="2:11">
      <c r="B8916" t="s">
        <v>2260</v>
      </c>
      <c r="C8916" t="s">
        <v>3322</v>
      </c>
      <c r="D8916" t="s">
        <v>2044</v>
      </c>
      <c r="E8916">
        <v>3</v>
      </c>
      <c r="F8916" t="s">
        <v>2016</v>
      </c>
      <c r="G8916">
        <v>61</v>
      </c>
      <c r="H8916" t="s">
        <v>2020</v>
      </c>
      <c r="I8916" s="13">
        <v>43494</v>
      </c>
      <c r="J8916" t="s">
        <v>2030</v>
      </c>
      <c r="K8916" t="s">
        <v>2030</v>
      </c>
    </row>
    <row r="8917" spans="2:11">
      <c r="B8917" t="s">
        <v>2083</v>
      </c>
      <c r="C8917" t="s">
        <v>2084</v>
      </c>
      <c r="D8917" t="s">
        <v>2035</v>
      </c>
      <c r="E8917">
        <v>5</v>
      </c>
      <c r="F8917" t="s">
        <v>2085</v>
      </c>
      <c r="G8917" t="s">
        <v>2030</v>
      </c>
      <c r="H8917" t="s">
        <v>2017</v>
      </c>
      <c r="I8917" s="13">
        <v>43494</v>
      </c>
      <c r="J8917">
        <v>2</v>
      </c>
      <c r="K8917">
        <v>8.68</v>
      </c>
    </row>
    <row r="8918" spans="2:11">
      <c r="B8918" t="s">
        <v>2077</v>
      </c>
      <c r="C8918" t="s">
        <v>3000</v>
      </c>
      <c r="D8918" t="s">
        <v>2029</v>
      </c>
      <c r="E8918">
        <v>5</v>
      </c>
      <c r="F8918" t="s">
        <v>2016</v>
      </c>
      <c r="G8918">
        <v>70</v>
      </c>
      <c r="H8918" t="s">
        <v>2020</v>
      </c>
      <c r="I8918" s="13">
        <v>43493</v>
      </c>
      <c r="J8918" t="s">
        <v>2030</v>
      </c>
      <c r="K8918" t="s">
        <v>2030</v>
      </c>
    </row>
    <row r="8919" spans="2:11">
      <c r="B8919" t="s">
        <v>2682</v>
      </c>
      <c r="C8919" t="s">
        <v>3675</v>
      </c>
      <c r="D8919" t="s">
        <v>2076</v>
      </c>
      <c r="E8919">
        <v>3</v>
      </c>
      <c r="F8919" t="s">
        <v>2016</v>
      </c>
      <c r="G8919">
        <v>60</v>
      </c>
      <c r="H8919" t="s">
        <v>2017</v>
      </c>
      <c r="I8919" s="13">
        <v>43493</v>
      </c>
      <c r="J8919">
        <v>5</v>
      </c>
      <c r="K8919">
        <v>0</v>
      </c>
    </row>
    <row r="8920" spans="2:11">
      <c r="B8920" t="s">
        <v>2021</v>
      </c>
      <c r="C8920" t="s">
        <v>2985</v>
      </c>
      <c r="D8920" t="s">
        <v>3042</v>
      </c>
      <c r="E8920">
        <v>5</v>
      </c>
      <c r="F8920" t="s">
        <v>2016</v>
      </c>
      <c r="G8920">
        <v>73</v>
      </c>
      <c r="H8920" t="s">
        <v>2020</v>
      </c>
      <c r="I8920" s="13">
        <v>43492</v>
      </c>
      <c r="J8920">
        <v>1</v>
      </c>
      <c r="K8920">
        <v>10.54</v>
      </c>
    </row>
    <row r="8921" spans="2:11">
      <c r="B8921" t="s">
        <v>2086</v>
      </c>
      <c r="C8921" t="s">
        <v>3676</v>
      </c>
      <c r="D8921" t="s">
        <v>2076</v>
      </c>
      <c r="E8921">
        <v>3</v>
      </c>
      <c r="F8921" t="s">
        <v>2016</v>
      </c>
      <c r="G8921">
        <v>60.5</v>
      </c>
      <c r="H8921" t="s">
        <v>2017</v>
      </c>
      <c r="I8921" s="13">
        <v>43490</v>
      </c>
      <c r="J8921">
        <v>5</v>
      </c>
      <c r="K8921">
        <v>0</v>
      </c>
    </row>
    <row r="8922" spans="2:11">
      <c r="B8922" t="s">
        <v>2247</v>
      </c>
      <c r="C8922" t="s">
        <v>3166</v>
      </c>
      <c r="D8922" t="s">
        <v>2035</v>
      </c>
      <c r="E8922">
        <v>5</v>
      </c>
      <c r="F8922" t="s">
        <v>2016</v>
      </c>
      <c r="G8922">
        <v>72</v>
      </c>
      <c r="H8922" t="s">
        <v>2020</v>
      </c>
      <c r="I8922" s="13">
        <v>43490</v>
      </c>
      <c r="J8922">
        <v>6</v>
      </c>
      <c r="K8922">
        <v>-4.21</v>
      </c>
    </row>
    <row r="8923" spans="2:11">
      <c r="B8923" t="s">
        <v>2096</v>
      </c>
      <c r="C8923" t="s">
        <v>2097</v>
      </c>
      <c r="D8923" t="s">
        <v>2044</v>
      </c>
      <c r="E8923">
        <v>3</v>
      </c>
      <c r="F8923" t="s">
        <v>2016</v>
      </c>
      <c r="G8923" t="s">
        <v>2030</v>
      </c>
      <c r="H8923" t="s">
        <v>2017</v>
      </c>
      <c r="I8923" s="13">
        <v>42599</v>
      </c>
      <c r="J8923">
        <v>5</v>
      </c>
      <c r="K8923">
        <v>0</v>
      </c>
    </row>
    <row r="8924" spans="2:11">
      <c r="B8924" t="s">
        <v>2326</v>
      </c>
      <c r="C8924" t="s">
        <v>2327</v>
      </c>
      <c r="D8924" t="s">
        <v>3488</v>
      </c>
      <c r="E8924">
        <v>3</v>
      </c>
      <c r="F8924" t="s">
        <v>2016</v>
      </c>
      <c r="G8924">
        <v>73</v>
      </c>
      <c r="H8924" t="s">
        <v>2017</v>
      </c>
      <c r="I8924" s="13">
        <v>42514</v>
      </c>
      <c r="J8924">
        <v>5</v>
      </c>
      <c r="K8924">
        <v>0</v>
      </c>
    </row>
    <row r="8925" spans="2:11">
      <c r="B8925" t="s">
        <v>2109</v>
      </c>
      <c r="C8925" t="s">
        <v>3174</v>
      </c>
      <c r="D8925" t="s">
        <v>2076</v>
      </c>
      <c r="E8925">
        <v>3</v>
      </c>
      <c r="F8925" t="s">
        <v>2088</v>
      </c>
      <c r="G8925" t="s">
        <v>2030</v>
      </c>
      <c r="H8925" t="s">
        <v>2017</v>
      </c>
      <c r="I8925" s="13">
        <v>42328</v>
      </c>
      <c r="J8925">
        <v>5</v>
      </c>
      <c r="K8925">
        <v>0</v>
      </c>
    </row>
    <row r="9001" spans="1:11">
      <c r="A9001" t="s">
        <v>1103</v>
      </c>
      <c r="B9001" t="str">
        <f ca="1">_xll.BDS(OFFSET(INDIRECT(ADDRESS(ROW(), COLUMN())),0,-1),"BEST_ANALYST_RECS_BULK","cols=10;rows=21")</f>
        <v>Zacks Investment Research</v>
      </c>
      <c r="C9001" t="s">
        <v>2095</v>
      </c>
      <c r="D9001" t="s">
        <v>2026</v>
      </c>
      <c r="E9001">
        <v>5</v>
      </c>
      <c r="F9001" t="s">
        <v>2016</v>
      </c>
      <c r="G9001">
        <v>18</v>
      </c>
      <c r="H9001" t="s">
        <v>2020</v>
      </c>
      <c r="I9001" s="13">
        <v>43511</v>
      </c>
      <c r="J9001" t="s">
        <v>2030</v>
      </c>
      <c r="K9001" t="s">
        <v>2030</v>
      </c>
    </row>
    <row r="9002" spans="1:11">
      <c r="B9002" t="s">
        <v>2051</v>
      </c>
      <c r="C9002" t="s">
        <v>2969</v>
      </c>
      <c r="D9002" t="s">
        <v>2053</v>
      </c>
      <c r="E9002">
        <v>1</v>
      </c>
      <c r="F9002" t="s">
        <v>2016</v>
      </c>
      <c r="G9002">
        <v>9.4</v>
      </c>
      <c r="H9002" t="s">
        <v>2017</v>
      </c>
      <c r="I9002" s="13">
        <v>43511</v>
      </c>
      <c r="J9002">
        <v>8</v>
      </c>
      <c r="K9002">
        <v>-57.11</v>
      </c>
    </row>
    <row r="9003" spans="1:11">
      <c r="B9003" t="s">
        <v>2267</v>
      </c>
      <c r="C9003" t="s">
        <v>2652</v>
      </c>
      <c r="D9003" t="s">
        <v>2041</v>
      </c>
      <c r="E9003">
        <v>1</v>
      </c>
      <c r="F9003" t="s">
        <v>2016</v>
      </c>
      <c r="G9003">
        <v>12</v>
      </c>
      <c r="H9003" t="s">
        <v>2017</v>
      </c>
      <c r="I9003" s="13">
        <v>43508</v>
      </c>
      <c r="J9003">
        <v>1</v>
      </c>
      <c r="K9003">
        <v>23.44</v>
      </c>
    </row>
    <row r="9004" spans="1:11">
      <c r="B9004" t="s">
        <v>2069</v>
      </c>
      <c r="C9004" t="s">
        <v>3043</v>
      </c>
      <c r="D9004" t="s">
        <v>2184</v>
      </c>
      <c r="E9004">
        <v>1</v>
      </c>
      <c r="F9004" t="s">
        <v>2016</v>
      </c>
      <c r="G9004">
        <v>11</v>
      </c>
      <c r="H9004" t="s">
        <v>2020</v>
      </c>
      <c r="I9004" s="13">
        <v>43507</v>
      </c>
      <c r="J9004">
        <v>1</v>
      </c>
      <c r="K9004">
        <v>23.44</v>
      </c>
    </row>
    <row r="9005" spans="1:11">
      <c r="B9005" t="s">
        <v>2321</v>
      </c>
      <c r="C9005" t="s">
        <v>3040</v>
      </c>
      <c r="D9005" t="s">
        <v>2053</v>
      </c>
      <c r="E9005">
        <v>1</v>
      </c>
      <c r="F9005" t="s">
        <v>2088</v>
      </c>
      <c r="G9005">
        <v>12</v>
      </c>
      <c r="H9005" t="s">
        <v>2017</v>
      </c>
      <c r="I9005" s="13">
        <v>43507</v>
      </c>
      <c r="J9005">
        <v>4</v>
      </c>
      <c r="K9005">
        <v>-10.23</v>
      </c>
    </row>
    <row r="9006" spans="1:11">
      <c r="B9006" t="s">
        <v>2037</v>
      </c>
      <c r="C9006" t="s">
        <v>3551</v>
      </c>
      <c r="D9006" t="s">
        <v>2076</v>
      </c>
      <c r="E9006">
        <v>3</v>
      </c>
      <c r="F9006" t="s">
        <v>2016</v>
      </c>
      <c r="G9006">
        <v>14</v>
      </c>
      <c r="H9006" t="s">
        <v>2020</v>
      </c>
      <c r="I9006" s="13">
        <v>43504</v>
      </c>
      <c r="J9006" t="s">
        <v>2030</v>
      </c>
      <c r="K9006" t="s">
        <v>2030</v>
      </c>
    </row>
    <row r="9007" spans="1:11">
      <c r="B9007" t="s">
        <v>2079</v>
      </c>
      <c r="C9007" t="s">
        <v>2254</v>
      </c>
      <c r="D9007" t="s">
        <v>2041</v>
      </c>
      <c r="E9007">
        <v>1</v>
      </c>
      <c r="F9007" t="s">
        <v>2016</v>
      </c>
      <c r="G9007">
        <v>13</v>
      </c>
      <c r="H9007" t="s">
        <v>2017</v>
      </c>
      <c r="I9007" s="13">
        <v>43493</v>
      </c>
      <c r="J9007">
        <v>3</v>
      </c>
      <c r="K9007">
        <v>-0.52</v>
      </c>
    </row>
    <row r="9008" spans="1:11">
      <c r="B9008" t="s">
        <v>2601</v>
      </c>
      <c r="C9008" t="s">
        <v>3727</v>
      </c>
      <c r="D9008" t="s">
        <v>2015</v>
      </c>
      <c r="E9008">
        <v>3</v>
      </c>
      <c r="F9008" t="s">
        <v>2016</v>
      </c>
      <c r="G9008">
        <v>13</v>
      </c>
      <c r="H9008" t="s">
        <v>2017</v>
      </c>
      <c r="I9008" s="13">
        <v>43489</v>
      </c>
      <c r="J9008">
        <v>2</v>
      </c>
      <c r="K9008">
        <v>0</v>
      </c>
    </row>
    <row r="9009" spans="2:11">
      <c r="B9009" t="s">
        <v>2063</v>
      </c>
      <c r="C9009" t="s">
        <v>2266</v>
      </c>
      <c r="D9009" t="s">
        <v>2162</v>
      </c>
      <c r="E9009">
        <v>3</v>
      </c>
      <c r="F9009" t="s">
        <v>2016</v>
      </c>
      <c r="G9009">
        <v>15</v>
      </c>
      <c r="H9009" t="s">
        <v>2017</v>
      </c>
      <c r="I9009" s="13">
        <v>43480</v>
      </c>
      <c r="J9009">
        <v>2</v>
      </c>
      <c r="K9009">
        <v>0</v>
      </c>
    </row>
    <row r="9010" spans="2:11">
      <c r="B9010" t="s">
        <v>2024</v>
      </c>
      <c r="C9010" t="s">
        <v>2660</v>
      </c>
      <c r="D9010" t="s">
        <v>2076</v>
      </c>
      <c r="E9010">
        <v>3</v>
      </c>
      <c r="F9010" t="s">
        <v>2016</v>
      </c>
      <c r="G9010" t="s">
        <v>2030</v>
      </c>
      <c r="H9010" t="s">
        <v>2017</v>
      </c>
      <c r="I9010" s="13">
        <v>43476</v>
      </c>
      <c r="J9010">
        <v>7</v>
      </c>
      <c r="K9010">
        <v>-34.17</v>
      </c>
    </row>
    <row r="9011" spans="2:11">
      <c r="B9011" t="s">
        <v>106</v>
      </c>
      <c r="C9011" t="s">
        <v>2250</v>
      </c>
      <c r="D9011" t="s">
        <v>2432</v>
      </c>
      <c r="E9011">
        <v>1</v>
      </c>
      <c r="F9011" t="s">
        <v>2016</v>
      </c>
      <c r="G9011">
        <v>13</v>
      </c>
      <c r="H9011" t="s">
        <v>2020</v>
      </c>
      <c r="I9011" s="13">
        <v>43475</v>
      </c>
      <c r="J9011">
        <v>1</v>
      </c>
      <c r="K9011">
        <v>23.44</v>
      </c>
    </row>
    <row r="9012" spans="2:11">
      <c r="B9012" t="s">
        <v>2027</v>
      </c>
      <c r="C9012" t="s">
        <v>2253</v>
      </c>
      <c r="D9012" t="s">
        <v>2044</v>
      </c>
      <c r="E9012">
        <v>3</v>
      </c>
      <c r="F9012" t="s">
        <v>2016</v>
      </c>
      <c r="G9012">
        <v>16</v>
      </c>
      <c r="H9012" t="s">
        <v>2017</v>
      </c>
      <c r="I9012" s="13">
        <v>43475</v>
      </c>
      <c r="J9012">
        <v>2</v>
      </c>
      <c r="K9012">
        <v>0</v>
      </c>
    </row>
    <row r="9013" spans="2:11">
      <c r="B9013" t="s">
        <v>2033</v>
      </c>
      <c r="C9013" t="s">
        <v>2246</v>
      </c>
      <c r="D9013" t="s">
        <v>2184</v>
      </c>
      <c r="E9013">
        <v>1</v>
      </c>
      <c r="F9013" t="s">
        <v>2016</v>
      </c>
      <c r="G9013">
        <v>14</v>
      </c>
      <c r="H9013" t="s">
        <v>2020</v>
      </c>
      <c r="I9013" s="13">
        <v>43475</v>
      </c>
      <c r="J9013">
        <v>1</v>
      </c>
      <c r="K9013">
        <v>23.44</v>
      </c>
    </row>
    <row r="9014" spans="2:11">
      <c r="B9014" t="s">
        <v>2257</v>
      </c>
      <c r="C9014" t="s">
        <v>2258</v>
      </c>
      <c r="D9014" t="s">
        <v>2044</v>
      </c>
      <c r="E9014">
        <v>3</v>
      </c>
      <c r="F9014" t="s">
        <v>2016</v>
      </c>
      <c r="G9014">
        <v>14</v>
      </c>
      <c r="H9014" t="s">
        <v>2020</v>
      </c>
      <c r="I9014" s="13">
        <v>43475</v>
      </c>
      <c r="J9014">
        <v>2</v>
      </c>
      <c r="K9014">
        <v>0</v>
      </c>
    </row>
    <row r="9015" spans="2:11">
      <c r="B9015" t="s">
        <v>2232</v>
      </c>
      <c r="C9015" t="s">
        <v>2265</v>
      </c>
      <c r="D9015" t="s">
        <v>2015</v>
      </c>
      <c r="E9015">
        <v>3</v>
      </c>
      <c r="F9015" t="s">
        <v>2016</v>
      </c>
      <c r="G9015" t="s">
        <v>2030</v>
      </c>
      <c r="H9015" t="s">
        <v>2017</v>
      </c>
      <c r="I9015" s="13">
        <v>43475</v>
      </c>
      <c r="J9015">
        <v>2</v>
      </c>
      <c r="K9015">
        <v>0</v>
      </c>
    </row>
    <row r="9016" spans="2:11">
      <c r="B9016" t="s">
        <v>2072</v>
      </c>
      <c r="C9016" t="s">
        <v>3554</v>
      </c>
      <c r="D9016" t="s">
        <v>2015</v>
      </c>
      <c r="E9016">
        <v>3</v>
      </c>
      <c r="F9016" t="s">
        <v>2016</v>
      </c>
      <c r="G9016" t="s">
        <v>2030</v>
      </c>
      <c r="H9016" t="s">
        <v>2017</v>
      </c>
      <c r="I9016" s="13">
        <v>43475</v>
      </c>
      <c r="J9016">
        <v>5</v>
      </c>
      <c r="K9016">
        <v>-13.19</v>
      </c>
    </row>
    <row r="9017" spans="2:11">
      <c r="B9017" t="s">
        <v>2159</v>
      </c>
      <c r="C9017" t="s">
        <v>2658</v>
      </c>
      <c r="D9017" t="s">
        <v>2044</v>
      </c>
      <c r="E9017">
        <v>3</v>
      </c>
      <c r="F9017" t="s">
        <v>2016</v>
      </c>
      <c r="G9017">
        <v>13</v>
      </c>
      <c r="H9017" t="s">
        <v>2020</v>
      </c>
      <c r="I9017" s="13">
        <v>43474</v>
      </c>
      <c r="J9017">
        <v>2</v>
      </c>
      <c r="K9017">
        <v>0</v>
      </c>
    </row>
    <row r="9018" spans="2:11">
      <c r="B9018" t="s">
        <v>2151</v>
      </c>
      <c r="C9018" t="s">
        <v>2655</v>
      </c>
      <c r="D9018" t="s">
        <v>2044</v>
      </c>
      <c r="E9018">
        <v>3</v>
      </c>
      <c r="F9018" t="s">
        <v>2016</v>
      </c>
      <c r="G9018" t="s">
        <v>2030</v>
      </c>
      <c r="H9018" t="s">
        <v>2017</v>
      </c>
      <c r="I9018" s="13">
        <v>43474</v>
      </c>
      <c r="J9018">
        <v>2</v>
      </c>
      <c r="K9018">
        <v>0</v>
      </c>
    </row>
    <row r="9019" spans="2:11">
      <c r="B9019" t="s">
        <v>2091</v>
      </c>
      <c r="C9019" t="s">
        <v>2664</v>
      </c>
      <c r="D9019" t="s">
        <v>2093</v>
      </c>
      <c r="E9019" t="s">
        <v>2030</v>
      </c>
      <c r="F9019" t="s">
        <v>2016</v>
      </c>
      <c r="G9019" t="s">
        <v>2030</v>
      </c>
      <c r="H9019" t="s">
        <v>2017</v>
      </c>
      <c r="I9019" s="13">
        <v>43472</v>
      </c>
      <c r="J9019" t="s">
        <v>2030</v>
      </c>
      <c r="K9019" t="s">
        <v>2030</v>
      </c>
    </row>
    <row r="9020" spans="2:11">
      <c r="B9020" t="s">
        <v>2083</v>
      </c>
      <c r="C9020" t="s">
        <v>2084</v>
      </c>
      <c r="D9020" t="s">
        <v>2026</v>
      </c>
      <c r="E9020">
        <v>5</v>
      </c>
      <c r="F9020" t="s">
        <v>2016</v>
      </c>
      <c r="G9020" t="s">
        <v>2030</v>
      </c>
      <c r="H9020" t="s">
        <v>2017</v>
      </c>
      <c r="I9020" s="13">
        <v>43279</v>
      </c>
      <c r="J9020">
        <v>6</v>
      </c>
      <c r="K9020">
        <v>-21.32</v>
      </c>
    </row>
    <row r="9021" spans="2:11">
      <c r="B9021" t="s">
        <v>2203</v>
      </c>
      <c r="C9021" t="s">
        <v>2546</v>
      </c>
      <c r="D9021" t="s">
        <v>2179</v>
      </c>
      <c r="E9021" t="s">
        <v>2030</v>
      </c>
      <c r="F9021" t="s">
        <v>2016</v>
      </c>
      <c r="G9021" t="s">
        <v>2030</v>
      </c>
      <c r="H9021" t="s">
        <v>2017</v>
      </c>
      <c r="I9021" s="13">
        <v>42677</v>
      </c>
      <c r="J9021" t="s">
        <v>2030</v>
      </c>
      <c r="K9021" t="s">
        <v>2030</v>
      </c>
    </row>
    <row r="9101" spans="1:11">
      <c r="A9101" t="s">
        <v>1104</v>
      </c>
      <c r="B9101" t="str">
        <f ca="1">_xll.BDS(OFFSET(INDIRECT(ADDRESS(ROW(), COLUMN())),0,-1),"BEST_ANALYST_RECS_BULK","cols=10;rows=9")</f>
        <v>Morgan Stanley</v>
      </c>
      <c r="C9101" t="s">
        <v>3509</v>
      </c>
      <c r="D9101" t="s">
        <v>3510</v>
      </c>
      <c r="E9101">
        <v>3</v>
      </c>
      <c r="F9101" t="s">
        <v>2016</v>
      </c>
      <c r="G9101">
        <v>9</v>
      </c>
      <c r="H9101" t="s">
        <v>2020</v>
      </c>
      <c r="I9101" s="13">
        <v>43510</v>
      </c>
      <c r="J9101">
        <v>1</v>
      </c>
      <c r="K9101">
        <v>11.27</v>
      </c>
    </row>
    <row r="9102" spans="1:11">
      <c r="B9102" t="s">
        <v>2033</v>
      </c>
      <c r="C9102" t="s">
        <v>3511</v>
      </c>
      <c r="D9102" t="s">
        <v>2044</v>
      </c>
      <c r="E9102">
        <v>3</v>
      </c>
      <c r="F9102" t="s">
        <v>2016</v>
      </c>
      <c r="G9102">
        <v>10</v>
      </c>
      <c r="H9102" t="s">
        <v>2036</v>
      </c>
      <c r="I9102" s="13">
        <v>43504</v>
      </c>
      <c r="J9102">
        <v>4</v>
      </c>
      <c r="K9102">
        <v>0</v>
      </c>
    </row>
    <row r="9103" spans="1:11">
      <c r="B9103" t="s">
        <v>2051</v>
      </c>
      <c r="C9103" t="s">
        <v>2239</v>
      </c>
      <c r="D9103" t="s">
        <v>2053</v>
      </c>
      <c r="E9103">
        <v>1</v>
      </c>
      <c r="F9103" t="s">
        <v>2016</v>
      </c>
      <c r="G9103">
        <v>5.9</v>
      </c>
      <c r="H9103" t="s">
        <v>2017</v>
      </c>
      <c r="I9103" s="13">
        <v>43502</v>
      </c>
      <c r="J9103">
        <v>6</v>
      </c>
      <c r="K9103">
        <v>-1.71</v>
      </c>
    </row>
    <row r="9104" spans="1:11">
      <c r="B9104" t="s">
        <v>3517</v>
      </c>
      <c r="C9104" t="s">
        <v>3518</v>
      </c>
      <c r="D9104" t="s">
        <v>2026</v>
      </c>
      <c r="E9104">
        <v>5</v>
      </c>
      <c r="F9104" t="s">
        <v>2016</v>
      </c>
      <c r="G9104">
        <v>10.5</v>
      </c>
      <c r="H9104" t="s">
        <v>2017</v>
      </c>
      <c r="I9104" s="13">
        <v>43501</v>
      </c>
      <c r="J9104">
        <v>5</v>
      </c>
      <c r="K9104">
        <v>-0.52</v>
      </c>
    </row>
    <row r="9105" spans="2:11">
      <c r="B9105" t="s">
        <v>2595</v>
      </c>
      <c r="C9105" t="s">
        <v>3512</v>
      </c>
      <c r="D9105" t="s">
        <v>4135</v>
      </c>
      <c r="E9105">
        <v>1</v>
      </c>
      <c r="F9105" t="s">
        <v>2016</v>
      </c>
      <c r="G9105">
        <v>9.44</v>
      </c>
      <c r="H9105" t="s">
        <v>2020</v>
      </c>
      <c r="I9105" s="13">
        <v>43501</v>
      </c>
      <c r="J9105">
        <v>2</v>
      </c>
      <c r="K9105">
        <v>3.4</v>
      </c>
    </row>
    <row r="9106" spans="2:11">
      <c r="B9106" t="s">
        <v>2094</v>
      </c>
      <c r="C9106" t="s">
        <v>2095</v>
      </c>
      <c r="D9106" t="s">
        <v>2026</v>
      </c>
      <c r="E9106">
        <v>5</v>
      </c>
      <c r="F9106" t="s">
        <v>2085</v>
      </c>
      <c r="G9106">
        <v>12</v>
      </c>
      <c r="H9106" t="s">
        <v>2020</v>
      </c>
      <c r="I9106" s="13">
        <v>43497</v>
      </c>
      <c r="J9106" t="s">
        <v>2030</v>
      </c>
      <c r="K9106" t="s">
        <v>2030</v>
      </c>
    </row>
    <row r="9107" spans="2:11">
      <c r="B9107" t="s">
        <v>2813</v>
      </c>
      <c r="C9107" t="s">
        <v>3519</v>
      </c>
      <c r="D9107" t="s">
        <v>2122</v>
      </c>
      <c r="E9107">
        <v>2</v>
      </c>
      <c r="F9107" t="s">
        <v>2088</v>
      </c>
      <c r="G9107">
        <v>7.6</v>
      </c>
      <c r="H9107" t="s">
        <v>2017</v>
      </c>
      <c r="I9107" s="13">
        <v>43444</v>
      </c>
      <c r="J9107">
        <v>7</v>
      </c>
      <c r="K9107">
        <v>-15</v>
      </c>
    </row>
    <row r="9108" spans="2:11">
      <c r="B9108" t="s">
        <v>3836</v>
      </c>
      <c r="C9108" t="s">
        <v>4310</v>
      </c>
      <c r="D9108" t="s">
        <v>2026</v>
      </c>
      <c r="E9108">
        <v>5</v>
      </c>
      <c r="F9108" t="s">
        <v>2016</v>
      </c>
      <c r="G9108">
        <v>6.09</v>
      </c>
      <c r="H9108" t="s">
        <v>2020</v>
      </c>
      <c r="I9108" s="13">
        <v>43430</v>
      </c>
      <c r="J9108" t="s">
        <v>2030</v>
      </c>
      <c r="K9108" t="s">
        <v>2030</v>
      </c>
    </row>
    <row r="9109" spans="2:11">
      <c r="B9109" t="s">
        <v>3515</v>
      </c>
      <c r="C9109" t="s">
        <v>3516</v>
      </c>
      <c r="D9109" t="s">
        <v>3374</v>
      </c>
      <c r="E9109">
        <v>3</v>
      </c>
      <c r="F9109" t="s">
        <v>2016</v>
      </c>
      <c r="G9109">
        <v>7.87</v>
      </c>
      <c r="H9109" t="s">
        <v>2020</v>
      </c>
      <c r="I9109" s="13">
        <v>43368</v>
      </c>
      <c r="J9109">
        <v>8</v>
      </c>
      <c r="K9109">
        <v>-23.08</v>
      </c>
    </row>
    <row r="9201" spans="1:11">
      <c r="A9201" t="s">
        <v>1105</v>
      </c>
      <c r="B9201" t="str">
        <f ca="1">_xll.BDS(OFFSET(INDIRECT(ADDRESS(ROW(), COLUMN())),0,-1),"BEST_ANALYST_RECS_BULK","cols=10;rows=30")</f>
        <v>RBC Capital Markets</v>
      </c>
      <c r="C9201" t="s">
        <v>3258</v>
      </c>
      <c r="D9201" t="s">
        <v>2029</v>
      </c>
      <c r="E9201">
        <v>5</v>
      </c>
      <c r="F9201" t="s">
        <v>2016</v>
      </c>
      <c r="G9201">
        <v>84</v>
      </c>
      <c r="H9201" t="s">
        <v>2020</v>
      </c>
      <c r="I9201" s="13">
        <v>43511</v>
      </c>
      <c r="J9201">
        <v>7</v>
      </c>
      <c r="K9201">
        <v>-14.49</v>
      </c>
    </row>
    <row r="9202" spans="1:11">
      <c r="B9202" t="s">
        <v>2159</v>
      </c>
      <c r="C9202" t="s">
        <v>3247</v>
      </c>
      <c r="D9202" t="s">
        <v>2044</v>
      </c>
      <c r="E9202">
        <v>3</v>
      </c>
      <c r="F9202" t="s">
        <v>2016</v>
      </c>
      <c r="G9202">
        <v>76</v>
      </c>
      <c r="H9202" t="s">
        <v>2020</v>
      </c>
      <c r="I9202" s="13">
        <v>43511</v>
      </c>
      <c r="J9202">
        <v>5</v>
      </c>
      <c r="K9202">
        <v>-2.7</v>
      </c>
    </row>
    <row r="9203" spans="1:11">
      <c r="B9203" t="s">
        <v>2148</v>
      </c>
      <c r="C9203" t="s">
        <v>3252</v>
      </c>
      <c r="D9203" t="s">
        <v>2015</v>
      </c>
      <c r="E9203">
        <v>3</v>
      </c>
      <c r="F9203" t="s">
        <v>2016</v>
      </c>
      <c r="G9203">
        <v>76</v>
      </c>
      <c r="H9203" t="s">
        <v>2017</v>
      </c>
      <c r="I9203" s="13">
        <v>43511</v>
      </c>
      <c r="J9203">
        <v>4</v>
      </c>
      <c r="K9203">
        <v>0</v>
      </c>
    </row>
    <row r="9204" spans="1:11">
      <c r="B9204" t="s">
        <v>2047</v>
      </c>
      <c r="C9204" t="s">
        <v>3963</v>
      </c>
      <c r="D9204" t="s">
        <v>2026</v>
      </c>
      <c r="E9204">
        <v>5</v>
      </c>
      <c r="F9204" t="s">
        <v>2016</v>
      </c>
      <c r="G9204">
        <v>91</v>
      </c>
      <c r="H9204" t="s">
        <v>2020</v>
      </c>
      <c r="I9204" s="13">
        <v>43511</v>
      </c>
      <c r="J9204">
        <v>7</v>
      </c>
      <c r="K9204">
        <v>-14.49</v>
      </c>
    </row>
    <row r="9205" spans="1:11">
      <c r="B9205" t="s">
        <v>2079</v>
      </c>
      <c r="C9205" t="s">
        <v>2138</v>
      </c>
      <c r="D9205" t="s">
        <v>2015</v>
      </c>
      <c r="E9205">
        <v>3</v>
      </c>
      <c r="F9205" t="s">
        <v>2016</v>
      </c>
      <c r="G9205">
        <v>68</v>
      </c>
      <c r="H9205" t="s">
        <v>2017</v>
      </c>
      <c r="I9205" s="13">
        <v>43511</v>
      </c>
      <c r="J9205">
        <v>6</v>
      </c>
      <c r="K9205">
        <v>-14.45</v>
      </c>
    </row>
    <row r="9206" spans="1:11">
      <c r="B9206" t="s">
        <v>2274</v>
      </c>
      <c r="C9206" t="s">
        <v>2334</v>
      </c>
      <c r="D9206" t="s">
        <v>2076</v>
      </c>
      <c r="E9206">
        <v>3</v>
      </c>
      <c r="F9206" t="s">
        <v>2016</v>
      </c>
      <c r="G9206" t="s">
        <v>2030</v>
      </c>
      <c r="H9206" t="s">
        <v>2017</v>
      </c>
      <c r="I9206" s="13">
        <v>43509</v>
      </c>
      <c r="J9206">
        <v>4</v>
      </c>
      <c r="K9206">
        <v>0</v>
      </c>
    </row>
    <row r="9207" spans="1:11">
      <c r="B9207" t="s">
        <v>2037</v>
      </c>
      <c r="C9207" t="s">
        <v>2608</v>
      </c>
      <c r="D9207" t="s">
        <v>2026</v>
      </c>
      <c r="E9207">
        <v>5</v>
      </c>
      <c r="F9207" t="s">
        <v>2016</v>
      </c>
      <c r="G9207">
        <v>95</v>
      </c>
      <c r="H9207" t="s">
        <v>2020</v>
      </c>
      <c r="I9207" s="13">
        <v>43509</v>
      </c>
      <c r="J9207">
        <v>7</v>
      </c>
      <c r="K9207">
        <v>-14.49</v>
      </c>
    </row>
    <row r="9208" spans="1:11">
      <c r="B9208" t="s">
        <v>2039</v>
      </c>
      <c r="C9208" t="s">
        <v>3251</v>
      </c>
      <c r="D9208" t="s">
        <v>2076</v>
      </c>
      <c r="E9208">
        <v>3</v>
      </c>
      <c r="F9208" t="s">
        <v>2016</v>
      </c>
      <c r="G9208" t="s">
        <v>2030</v>
      </c>
      <c r="H9208" t="s">
        <v>2017</v>
      </c>
      <c r="I9208" s="13">
        <v>43508</v>
      </c>
      <c r="J9208">
        <v>4</v>
      </c>
      <c r="K9208">
        <v>0</v>
      </c>
    </row>
    <row r="9209" spans="1:11">
      <c r="B9209" t="s">
        <v>2232</v>
      </c>
      <c r="C9209" t="s">
        <v>3260</v>
      </c>
      <c r="D9209" t="s">
        <v>2029</v>
      </c>
      <c r="E9209">
        <v>5</v>
      </c>
      <c r="F9209" t="s">
        <v>2016</v>
      </c>
      <c r="G9209" t="s">
        <v>2030</v>
      </c>
      <c r="H9209" t="s">
        <v>2017</v>
      </c>
      <c r="I9209" s="13">
        <v>43508</v>
      </c>
      <c r="J9209">
        <v>7</v>
      </c>
      <c r="K9209">
        <v>-14.49</v>
      </c>
    </row>
    <row r="9210" spans="1:11">
      <c r="B9210" t="s">
        <v>2072</v>
      </c>
      <c r="C9210" t="s">
        <v>3456</v>
      </c>
      <c r="D9210" t="s">
        <v>2189</v>
      </c>
      <c r="E9210">
        <v>5</v>
      </c>
      <c r="F9210" t="s">
        <v>2016</v>
      </c>
      <c r="G9210">
        <v>85</v>
      </c>
      <c r="H9210" t="s">
        <v>2020</v>
      </c>
      <c r="I9210" s="13">
        <v>43508</v>
      </c>
      <c r="J9210" t="s">
        <v>2030</v>
      </c>
      <c r="K9210" t="s">
        <v>2030</v>
      </c>
    </row>
    <row r="9211" spans="1:11">
      <c r="B9211" t="s">
        <v>3255</v>
      </c>
      <c r="C9211" t="s">
        <v>3256</v>
      </c>
      <c r="D9211" t="s">
        <v>2026</v>
      </c>
      <c r="E9211">
        <v>5</v>
      </c>
      <c r="F9211" t="s">
        <v>2016</v>
      </c>
      <c r="G9211">
        <v>84</v>
      </c>
      <c r="H9211" t="s">
        <v>2020</v>
      </c>
      <c r="I9211" s="13">
        <v>43508</v>
      </c>
      <c r="J9211">
        <v>2</v>
      </c>
      <c r="K9211">
        <v>3.52</v>
      </c>
    </row>
    <row r="9212" spans="1:11">
      <c r="B9212" t="s">
        <v>2260</v>
      </c>
      <c r="C9212" t="s">
        <v>3965</v>
      </c>
      <c r="D9212" t="s">
        <v>2044</v>
      </c>
      <c r="E9212">
        <v>3</v>
      </c>
      <c r="F9212" t="s">
        <v>2016</v>
      </c>
      <c r="G9212">
        <v>69</v>
      </c>
      <c r="H9212" t="s">
        <v>2020</v>
      </c>
      <c r="I9212" s="13">
        <v>43508</v>
      </c>
      <c r="J9212">
        <v>4</v>
      </c>
      <c r="K9212">
        <v>0</v>
      </c>
    </row>
    <row r="9213" spans="1:11">
      <c r="B9213" t="s">
        <v>106</v>
      </c>
      <c r="C9213" t="s">
        <v>2439</v>
      </c>
      <c r="D9213" t="s">
        <v>2114</v>
      </c>
      <c r="E9213">
        <v>3</v>
      </c>
      <c r="F9213" t="s">
        <v>2016</v>
      </c>
      <c r="G9213">
        <v>83</v>
      </c>
      <c r="H9213" t="s">
        <v>2020</v>
      </c>
      <c r="I9213" s="13">
        <v>43507</v>
      </c>
      <c r="J9213">
        <v>4</v>
      </c>
      <c r="K9213">
        <v>0</v>
      </c>
    </row>
    <row r="9214" spans="1:11">
      <c r="B9214" t="s">
        <v>2139</v>
      </c>
      <c r="C9214" t="s">
        <v>2332</v>
      </c>
      <c r="D9214" t="s">
        <v>2035</v>
      </c>
      <c r="E9214">
        <v>5</v>
      </c>
      <c r="F9214" t="s">
        <v>2016</v>
      </c>
      <c r="G9214">
        <v>87</v>
      </c>
      <c r="H9214" t="s">
        <v>2020</v>
      </c>
      <c r="I9214" s="13">
        <v>43507</v>
      </c>
      <c r="J9214" t="s">
        <v>2030</v>
      </c>
      <c r="K9214" t="s">
        <v>2030</v>
      </c>
    </row>
    <row r="9215" spans="1:11">
      <c r="B9215" t="s">
        <v>2045</v>
      </c>
      <c r="C9215" t="s">
        <v>3248</v>
      </c>
      <c r="D9215" t="s">
        <v>2029</v>
      </c>
      <c r="E9215">
        <v>5</v>
      </c>
      <c r="F9215" t="s">
        <v>2016</v>
      </c>
      <c r="G9215">
        <v>85</v>
      </c>
      <c r="H9215" t="s">
        <v>2020</v>
      </c>
      <c r="I9215" s="13">
        <v>43507</v>
      </c>
      <c r="J9215">
        <v>1</v>
      </c>
      <c r="K9215">
        <v>3.59</v>
      </c>
    </row>
    <row r="9216" spans="1:11">
      <c r="B9216" t="s">
        <v>2151</v>
      </c>
      <c r="C9216" t="s">
        <v>2152</v>
      </c>
      <c r="D9216" t="s">
        <v>2026</v>
      </c>
      <c r="E9216">
        <v>5</v>
      </c>
      <c r="F9216" t="s">
        <v>2016</v>
      </c>
      <c r="G9216">
        <v>86</v>
      </c>
      <c r="H9216" t="s">
        <v>2020</v>
      </c>
      <c r="I9216" s="13">
        <v>43507</v>
      </c>
      <c r="J9216" t="s">
        <v>2030</v>
      </c>
      <c r="K9216" t="s">
        <v>2030</v>
      </c>
    </row>
    <row r="9217" spans="2:11">
      <c r="B9217" t="s">
        <v>2049</v>
      </c>
      <c r="C9217" t="s">
        <v>3261</v>
      </c>
      <c r="D9217" t="s">
        <v>2029</v>
      </c>
      <c r="E9217">
        <v>5</v>
      </c>
      <c r="F9217" t="s">
        <v>2016</v>
      </c>
      <c r="G9217">
        <v>85</v>
      </c>
      <c r="H9217" t="s">
        <v>2017</v>
      </c>
      <c r="I9217" s="13">
        <v>43507</v>
      </c>
      <c r="J9217">
        <v>7</v>
      </c>
      <c r="K9217">
        <v>-14.49</v>
      </c>
    </row>
    <row r="9218" spans="2:11">
      <c r="B9218" t="s">
        <v>2198</v>
      </c>
      <c r="C9218" t="s">
        <v>2443</v>
      </c>
      <c r="D9218" t="s">
        <v>2044</v>
      </c>
      <c r="E9218">
        <v>3</v>
      </c>
      <c r="F9218" t="s">
        <v>2016</v>
      </c>
      <c r="G9218">
        <v>75</v>
      </c>
      <c r="H9218" t="s">
        <v>2020</v>
      </c>
      <c r="I9218" s="13">
        <v>43507</v>
      </c>
      <c r="J9218" t="s">
        <v>2030</v>
      </c>
      <c r="K9218" t="s">
        <v>2030</v>
      </c>
    </row>
    <row r="9219" spans="2:11">
      <c r="B9219" t="s">
        <v>2063</v>
      </c>
      <c r="C9219" t="s">
        <v>2612</v>
      </c>
      <c r="D9219" t="s">
        <v>2035</v>
      </c>
      <c r="E9219">
        <v>5</v>
      </c>
      <c r="F9219" t="s">
        <v>2016</v>
      </c>
      <c r="G9219">
        <v>90</v>
      </c>
      <c r="H9219" t="s">
        <v>2017</v>
      </c>
      <c r="I9219" s="13">
        <v>43507</v>
      </c>
      <c r="J9219">
        <v>7</v>
      </c>
      <c r="K9219">
        <v>-14.49</v>
      </c>
    </row>
    <row r="9220" spans="2:11">
      <c r="B9220" t="s">
        <v>2451</v>
      </c>
      <c r="C9220" t="s">
        <v>4237</v>
      </c>
      <c r="D9220" t="s">
        <v>2026</v>
      </c>
      <c r="E9220">
        <v>5</v>
      </c>
      <c r="F9220" t="s">
        <v>2016</v>
      </c>
      <c r="G9220" t="s">
        <v>2030</v>
      </c>
      <c r="H9220" t="s">
        <v>2017</v>
      </c>
      <c r="I9220" s="13">
        <v>43501</v>
      </c>
      <c r="J9220">
        <v>7</v>
      </c>
      <c r="K9220">
        <v>-14.49</v>
      </c>
    </row>
    <row r="9221" spans="2:11">
      <c r="B9221" t="s">
        <v>2051</v>
      </c>
      <c r="C9221" t="s">
        <v>2500</v>
      </c>
      <c r="D9221" t="s">
        <v>2026</v>
      </c>
      <c r="E9221">
        <v>5</v>
      </c>
      <c r="F9221" t="s">
        <v>2016</v>
      </c>
      <c r="G9221">
        <v>83</v>
      </c>
      <c r="H9221" t="s">
        <v>2017</v>
      </c>
      <c r="I9221" s="13">
        <v>43501</v>
      </c>
      <c r="J9221">
        <v>3</v>
      </c>
      <c r="K9221">
        <v>0.25</v>
      </c>
    </row>
    <row r="9222" spans="2:11">
      <c r="B9222" t="s">
        <v>2086</v>
      </c>
      <c r="C9222" t="s">
        <v>3558</v>
      </c>
      <c r="D9222" t="s">
        <v>2026</v>
      </c>
      <c r="E9222">
        <v>5</v>
      </c>
      <c r="F9222" t="s">
        <v>2016</v>
      </c>
      <c r="G9222">
        <v>82</v>
      </c>
      <c r="H9222" t="s">
        <v>2017</v>
      </c>
      <c r="I9222" s="13">
        <v>43501</v>
      </c>
      <c r="J9222">
        <v>7</v>
      </c>
      <c r="K9222">
        <v>-14.49</v>
      </c>
    </row>
    <row r="9223" spans="2:11">
      <c r="B9223" t="s">
        <v>2021</v>
      </c>
      <c r="C9223" t="s">
        <v>3257</v>
      </c>
      <c r="D9223" t="s">
        <v>2296</v>
      </c>
      <c r="E9223">
        <v>3</v>
      </c>
      <c r="F9223" t="s">
        <v>2016</v>
      </c>
      <c r="G9223">
        <v>71</v>
      </c>
      <c r="H9223" t="s">
        <v>2020</v>
      </c>
      <c r="I9223" s="13">
        <v>43500</v>
      </c>
      <c r="J9223">
        <v>4</v>
      </c>
      <c r="K9223">
        <v>0</v>
      </c>
    </row>
    <row r="9224" spans="2:11">
      <c r="B9224" t="s">
        <v>2033</v>
      </c>
      <c r="C9224" t="s">
        <v>3259</v>
      </c>
      <c r="D9224" t="s">
        <v>2035</v>
      </c>
      <c r="E9224">
        <v>5</v>
      </c>
      <c r="F9224" t="s">
        <v>2016</v>
      </c>
      <c r="G9224">
        <v>85</v>
      </c>
      <c r="H9224" t="s">
        <v>2036</v>
      </c>
      <c r="I9224" s="13">
        <v>43500</v>
      </c>
      <c r="J9224">
        <v>7</v>
      </c>
      <c r="K9224">
        <v>-14.49</v>
      </c>
    </row>
    <row r="9225" spans="2:11">
      <c r="B9225" t="s">
        <v>2077</v>
      </c>
      <c r="C9225" t="s">
        <v>2928</v>
      </c>
      <c r="D9225" t="s">
        <v>2029</v>
      </c>
      <c r="E9225">
        <v>5</v>
      </c>
      <c r="F9225" t="s">
        <v>2016</v>
      </c>
      <c r="G9225" t="s">
        <v>2030</v>
      </c>
      <c r="H9225" t="s">
        <v>2017</v>
      </c>
      <c r="I9225" s="13">
        <v>43500</v>
      </c>
      <c r="J9225">
        <v>7</v>
      </c>
      <c r="K9225">
        <v>-14.49</v>
      </c>
    </row>
    <row r="9226" spans="2:11">
      <c r="B9226" t="s">
        <v>2094</v>
      </c>
      <c r="C9226" t="s">
        <v>2095</v>
      </c>
      <c r="D9226" t="s">
        <v>2076</v>
      </c>
      <c r="E9226">
        <v>3</v>
      </c>
      <c r="F9226" t="s">
        <v>2016</v>
      </c>
      <c r="G9226" t="s">
        <v>2030</v>
      </c>
      <c r="H9226" t="s">
        <v>2017</v>
      </c>
      <c r="I9226" s="13">
        <v>43461</v>
      </c>
      <c r="J9226" t="s">
        <v>2030</v>
      </c>
      <c r="K9226" t="s">
        <v>2030</v>
      </c>
    </row>
    <row r="9227" spans="2:11">
      <c r="B9227" t="s">
        <v>2024</v>
      </c>
      <c r="C9227" t="s">
        <v>3300</v>
      </c>
      <c r="D9227" t="s">
        <v>2076</v>
      </c>
      <c r="E9227">
        <v>3</v>
      </c>
      <c r="F9227" t="s">
        <v>2016</v>
      </c>
      <c r="G9227" t="s">
        <v>2030</v>
      </c>
      <c r="H9227" t="s">
        <v>2017</v>
      </c>
      <c r="I9227" s="13">
        <v>43402</v>
      </c>
      <c r="J9227">
        <v>4</v>
      </c>
      <c r="K9227">
        <v>0</v>
      </c>
    </row>
    <row r="9228" spans="2:11">
      <c r="B9228" t="s">
        <v>2083</v>
      </c>
      <c r="C9228" t="s">
        <v>2304</v>
      </c>
      <c r="D9228" t="s">
        <v>2035</v>
      </c>
      <c r="E9228">
        <v>5</v>
      </c>
      <c r="F9228" t="s">
        <v>2016</v>
      </c>
      <c r="G9228" t="s">
        <v>2030</v>
      </c>
      <c r="H9228" t="s">
        <v>2017</v>
      </c>
      <c r="I9228" s="13">
        <v>43382</v>
      </c>
      <c r="J9228">
        <v>7</v>
      </c>
      <c r="K9228">
        <v>-14.49</v>
      </c>
    </row>
    <row r="9229" spans="2:11">
      <c r="B9229" t="s">
        <v>2111</v>
      </c>
      <c r="C9229" t="s">
        <v>2930</v>
      </c>
      <c r="D9229" t="s">
        <v>2026</v>
      </c>
      <c r="E9229">
        <v>5</v>
      </c>
      <c r="F9229" t="s">
        <v>2016</v>
      </c>
      <c r="G9229" t="s">
        <v>2030</v>
      </c>
      <c r="H9229" t="s">
        <v>2017</v>
      </c>
      <c r="I9229" s="13">
        <v>43146</v>
      </c>
      <c r="J9229">
        <v>7</v>
      </c>
      <c r="K9229">
        <v>-14.49</v>
      </c>
    </row>
    <row r="9230" spans="2:11">
      <c r="B9230" t="s">
        <v>2931</v>
      </c>
      <c r="C9230" t="s">
        <v>2932</v>
      </c>
      <c r="D9230" t="s">
        <v>2104</v>
      </c>
      <c r="E9230" t="s">
        <v>2030</v>
      </c>
      <c r="F9230" t="s">
        <v>2016</v>
      </c>
      <c r="G9230" t="s">
        <v>2030</v>
      </c>
      <c r="H9230" t="s">
        <v>2017</v>
      </c>
      <c r="I9230" s="13">
        <v>42899</v>
      </c>
      <c r="J9230" t="s">
        <v>2030</v>
      </c>
      <c r="K9230" t="s">
        <v>2030</v>
      </c>
    </row>
    <row r="9301" spans="1:11">
      <c r="A9301" t="s">
        <v>1106</v>
      </c>
      <c r="B9301" t="str">
        <f ca="1">_xll.BDS(OFFSET(INDIRECT(ADDRESS(ROW(), COLUMN())),0,-1),"BEST_ANALYST_RECS_BULK","cols=10;rows=35")</f>
        <v>Baird</v>
      </c>
      <c r="C9301" t="s">
        <v>3726</v>
      </c>
      <c r="D9301" t="s">
        <v>2044</v>
      </c>
      <c r="E9301">
        <v>3</v>
      </c>
      <c r="F9301" t="s">
        <v>2016</v>
      </c>
      <c r="G9301">
        <v>82</v>
      </c>
      <c r="H9301" t="s">
        <v>2017</v>
      </c>
      <c r="I9301" s="13">
        <v>43511</v>
      </c>
      <c r="J9301">
        <v>8</v>
      </c>
      <c r="K9301">
        <v>13.41</v>
      </c>
    </row>
    <row r="9302" spans="1:11">
      <c r="B9302" t="s">
        <v>2045</v>
      </c>
      <c r="C9302" t="s">
        <v>2249</v>
      </c>
      <c r="D9302" t="s">
        <v>2029</v>
      </c>
      <c r="E9302">
        <v>5</v>
      </c>
      <c r="F9302" t="s">
        <v>2016</v>
      </c>
      <c r="G9302">
        <v>100</v>
      </c>
      <c r="H9302" t="s">
        <v>2020</v>
      </c>
      <c r="I9302" s="13">
        <v>43511</v>
      </c>
      <c r="J9302" t="s">
        <v>2030</v>
      </c>
      <c r="K9302" t="s">
        <v>2030</v>
      </c>
    </row>
    <row r="9303" spans="1:11">
      <c r="B9303" t="s">
        <v>2274</v>
      </c>
      <c r="C9303" t="s">
        <v>2766</v>
      </c>
      <c r="D9303" t="s">
        <v>2076</v>
      </c>
      <c r="E9303">
        <v>3</v>
      </c>
      <c r="F9303" t="s">
        <v>2016</v>
      </c>
      <c r="G9303" t="s">
        <v>2030</v>
      </c>
      <c r="H9303" t="s">
        <v>2017</v>
      </c>
      <c r="I9303" s="13">
        <v>43509</v>
      </c>
      <c r="J9303">
        <v>15</v>
      </c>
      <c r="K9303">
        <v>0</v>
      </c>
    </row>
    <row r="9304" spans="1:11">
      <c r="B9304" t="s">
        <v>2118</v>
      </c>
      <c r="C9304" t="s">
        <v>2119</v>
      </c>
      <c r="D9304" t="s">
        <v>2026</v>
      </c>
      <c r="E9304">
        <v>5</v>
      </c>
      <c r="F9304" t="s">
        <v>2016</v>
      </c>
      <c r="G9304">
        <v>95</v>
      </c>
      <c r="H9304" t="s">
        <v>2017</v>
      </c>
      <c r="I9304" s="13">
        <v>43509</v>
      </c>
      <c r="J9304">
        <v>14</v>
      </c>
      <c r="K9304">
        <v>3.63</v>
      </c>
    </row>
    <row r="9305" spans="1:11">
      <c r="B9305" t="s">
        <v>2051</v>
      </c>
      <c r="C9305" t="s">
        <v>2115</v>
      </c>
      <c r="D9305" t="s">
        <v>2076</v>
      </c>
      <c r="E9305">
        <v>3</v>
      </c>
      <c r="F9305" t="s">
        <v>2016</v>
      </c>
      <c r="G9305">
        <v>80</v>
      </c>
      <c r="H9305" t="s">
        <v>2017</v>
      </c>
      <c r="I9305" s="13">
        <v>43507</v>
      </c>
      <c r="J9305" t="s">
        <v>2030</v>
      </c>
      <c r="K9305" t="s">
        <v>2030</v>
      </c>
    </row>
    <row r="9306" spans="1:11">
      <c r="B9306" t="s">
        <v>2094</v>
      </c>
      <c r="C9306" t="s">
        <v>2095</v>
      </c>
      <c r="D9306" t="s">
        <v>2076</v>
      </c>
      <c r="E9306">
        <v>3</v>
      </c>
      <c r="F9306" t="s">
        <v>2016</v>
      </c>
      <c r="G9306" t="s">
        <v>2030</v>
      </c>
      <c r="H9306" t="s">
        <v>2017</v>
      </c>
      <c r="I9306" s="13">
        <v>43504</v>
      </c>
      <c r="J9306" t="s">
        <v>2030</v>
      </c>
      <c r="K9306" t="s">
        <v>2030</v>
      </c>
    </row>
    <row r="9307" spans="1:11">
      <c r="B9307" t="s">
        <v>2151</v>
      </c>
      <c r="C9307" t="s">
        <v>2968</v>
      </c>
      <c r="D9307" t="s">
        <v>2026</v>
      </c>
      <c r="E9307">
        <v>5</v>
      </c>
      <c r="F9307" t="s">
        <v>2016</v>
      </c>
      <c r="G9307">
        <v>90</v>
      </c>
      <c r="H9307" t="s">
        <v>2017</v>
      </c>
      <c r="I9307" s="13">
        <v>43500</v>
      </c>
      <c r="J9307">
        <v>4</v>
      </c>
      <c r="K9307">
        <v>26.42</v>
      </c>
    </row>
    <row r="9308" spans="1:11">
      <c r="B9308" t="s">
        <v>2260</v>
      </c>
      <c r="C9308" t="s">
        <v>2970</v>
      </c>
      <c r="D9308" t="s">
        <v>2035</v>
      </c>
      <c r="E9308">
        <v>5</v>
      </c>
      <c r="F9308" t="s">
        <v>2016</v>
      </c>
      <c r="G9308">
        <v>88</v>
      </c>
      <c r="H9308" t="s">
        <v>2020</v>
      </c>
      <c r="I9308" s="13">
        <v>43500</v>
      </c>
      <c r="J9308">
        <v>4</v>
      </c>
      <c r="K9308">
        <v>26.42</v>
      </c>
    </row>
    <row r="9309" spans="1:11">
      <c r="B9309" t="s">
        <v>2601</v>
      </c>
      <c r="C9309" t="s">
        <v>3727</v>
      </c>
      <c r="D9309" t="s">
        <v>2029</v>
      </c>
      <c r="E9309">
        <v>5</v>
      </c>
      <c r="F9309" t="s">
        <v>2016</v>
      </c>
      <c r="G9309">
        <v>92</v>
      </c>
      <c r="H9309" t="s">
        <v>2017</v>
      </c>
      <c r="I9309" s="13">
        <v>43500</v>
      </c>
      <c r="J9309">
        <v>2</v>
      </c>
      <c r="K9309">
        <v>30.99</v>
      </c>
    </row>
    <row r="9310" spans="1:11">
      <c r="B9310" t="s">
        <v>2049</v>
      </c>
      <c r="C9310" t="s">
        <v>2654</v>
      </c>
      <c r="D9310" t="s">
        <v>2029</v>
      </c>
      <c r="E9310">
        <v>5</v>
      </c>
      <c r="F9310" t="s">
        <v>2016</v>
      </c>
      <c r="G9310">
        <v>90</v>
      </c>
      <c r="H9310" t="s">
        <v>2017</v>
      </c>
      <c r="I9310" s="13">
        <v>43497</v>
      </c>
      <c r="J9310">
        <v>12</v>
      </c>
      <c r="K9310">
        <v>5.73</v>
      </c>
    </row>
    <row r="9311" spans="1:11">
      <c r="B9311" t="s">
        <v>2042</v>
      </c>
      <c r="C9311" t="s">
        <v>3586</v>
      </c>
      <c r="D9311" t="s">
        <v>2029</v>
      </c>
      <c r="E9311">
        <v>5</v>
      </c>
      <c r="F9311" t="s">
        <v>2016</v>
      </c>
      <c r="G9311">
        <v>98</v>
      </c>
      <c r="H9311" t="s">
        <v>2020</v>
      </c>
      <c r="I9311" s="13">
        <v>43495</v>
      </c>
      <c r="J9311">
        <v>4</v>
      </c>
      <c r="K9311">
        <v>26.42</v>
      </c>
    </row>
    <row r="9312" spans="1:11">
      <c r="B9312" t="s">
        <v>2077</v>
      </c>
      <c r="C9312" t="s">
        <v>2116</v>
      </c>
      <c r="D9312" t="s">
        <v>2117</v>
      </c>
      <c r="E9312">
        <v>5</v>
      </c>
      <c r="F9312" t="s">
        <v>2016</v>
      </c>
      <c r="G9312" t="s">
        <v>2030</v>
      </c>
      <c r="H9312" t="s">
        <v>2017</v>
      </c>
      <c r="I9312" s="13">
        <v>43493</v>
      </c>
      <c r="J9312">
        <v>4</v>
      </c>
      <c r="K9312">
        <v>26.42</v>
      </c>
    </row>
    <row r="9313" spans="2:11">
      <c r="B9313" t="s">
        <v>2234</v>
      </c>
      <c r="C9313" t="s">
        <v>2657</v>
      </c>
      <c r="D9313" t="s">
        <v>2044</v>
      </c>
      <c r="E9313">
        <v>3</v>
      </c>
      <c r="F9313" t="s">
        <v>2016</v>
      </c>
      <c r="G9313">
        <v>85</v>
      </c>
      <c r="H9313" t="s">
        <v>2017</v>
      </c>
      <c r="I9313" s="13">
        <v>43490</v>
      </c>
      <c r="J9313">
        <v>10</v>
      </c>
      <c r="K9313">
        <v>8.15</v>
      </c>
    </row>
    <row r="9314" spans="2:11">
      <c r="B9314" t="s">
        <v>106</v>
      </c>
      <c r="C9314" t="s">
        <v>2113</v>
      </c>
      <c r="D9314" t="s">
        <v>2440</v>
      </c>
      <c r="E9314">
        <v>5</v>
      </c>
      <c r="F9314" t="s">
        <v>2016</v>
      </c>
      <c r="G9314">
        <v>103</v>
      </c>
      <c r="H9314" t="s">
        <v>2020</v>
      </c>
      <c r="I9314" s="13">
        <v>43489</v>
      </c>
      <c r="J9314" t="s">
        <v>2030</v>
      </c>
      <c r="K9314" t="s">
        <v>2030</v>
      </c>
    </row>
    <row r="9315" spans="2:11">
      <c r="B9315" t="s">
        <v>2021</v>
      </c>
      <c r="C9315" t="s">
        <v>2956</v>
      </c>
      <c r="D9315" t="s">
        <v>2216</v>
      </c>
      <c r="E9315">
        <v>3</v>
      </c>
      <c r="F9315" t="s">
        <v>2016</v>
      </c>
      <c r="G9315">
        <v>85</v>
      </c>
      <c r="H9315" t="s">
        <v>2020</v>
      </c>
      <c r="I9315" s="13">
        <v>43487</v>
      </c>
      <c r="J9315" t="s">
        <v>2030</v>
      </c>
      <c r="K9315" t="s">
        <v>2030</v>
      </c>
    </row>
    <row r="9316" spans="2:11">
      <c r="B9316" t="s">
        <v>2039</v>
      </c>
      <c r="C9316" t="s">
        <v>3226</v>
      </c>
      <c r="D9316" t="s">
        <v>2026</v>
      </c>
      <c r="E9316">
        <v>5</v>
      </c>
      <c r="F9316" t="s">
        <v>2085</v>
      </c>
      <c r="G9316">
        <v>85</v>
      </c>
      <c r="H9316" t="s">
        <v>2020</v>
      </c>
      <c r="I9316" s="13">
        <v>43475</v>
      </c>
      <c r="J9316">
        <v>9</v>
      </c>
      <c r="K9316">
        <v>11.72</v>
      </c>
    </row>
    <row r="9317" spans="2:11">
      <c r="B9317" t="s">
        <v>2074</v>
      </c>
      <c r="C9317" t="s">
        <v>2659</v>
      </c>
      <c r="D9317" t="s">
        <v>2026</v>
      </c>
      <c r="E9317">
        <v>5</v>
      </c>
      <c r="F9317" t="s">
        <v>2016</v>
      </c>
      <c r="G9317">
        <v>96</v>
      </c>
      <c r="H9317" t="s">
        <v>2020</v>
      </c>
      <c r="I9317" s="13">
        <v>43474</v>
      </c>
      <c r="J9317">
        <v>4</v>
      </c>
      <c r="K9317">
        <v>26.42</v>
      </c>
    </row>
    <row r="9318" spans="2:11">
      <c r="B9318" t="s">
        <v>2120</v>
      </c>
      <c r="C9318" t="s">
        <v>2121</v>
      </c>
      <c r="D9318" t="s">
        <v>2026</v>
      </c>
      <c r="E9318">
        <v>5</v>
      </c>
      <c r="F9318" t="s">
        <v>2016</v>
      </c>
      <c r="G9318">
        <v>85</v>
      </c>
      <c r="H9318" t="s">
        <v>2017</v>
      </c>
      <c r="I9318" s="13">
        <v>43474</v>
      </c>
      <c r="J9318">
        <v>4</v>
      </c>
      <c r="K9318">
        <v>26.42</v>
      </c>
    </row>
    <row r="9319" spans="2:11">
      <c r="B9319" t="s">
        <v>2813</v>
      </c>
      <c r="C9319" t="s">
        <v>3230</v>
      </c>
      <c r="D9319" t="s">
        <v>2026</v>
      </c>
      <c r="E9319">
        <v>5</v>
      </c>
      <c r="F9319" t="s">
        <v>2085</v>
      </c>
      <c r="G9319">
        <v>95</v>
      </c>
      <c r="H9319" t="s">
        <v>2017</v>
      </c>
      <c r="I9319" s="13">
        <v>43473</v>
      </c>
      <c r="J9319">
        <v>1</v>
      </c>
      <c r="K9319">
        <v>33.54</v>
      </c>
    </row>
    <row r="9320" spans="2:11">
      <c r="B9320" t="s">
        <v>2257</v>
      </c>
      <c r="C9320" t="s">
        <v>2661</v>
      </c>
      <c r="D9320" t="s">
        <v>2029</v>
      </c>
      <c r="E9320">
        <v>5</v>
      </c>
      <c r="F9320" t="s">
        <v>2016</v>
      </c>
      <c r="G9320">
        <v>90</v>
      </c>
      <c r="H9320" t="s">
        <v>2020</v>
      </c>
      <c r="I9320" s="13">
        <v>43472</v>
      </c>
      <c r="J9320">
        <v>4</v>
      </c>
      <c r="K9320">
        <v>26.42</v>
      </c>
    </row>
    <row r="9321" spans="2:11">
      <c r="B9321" t="s">
        <v>2037</v>
      </c>
      <c r="C9321" t="s">
        <v>2958</v>
      </c>
      <c r="D9321" t="s">
        <v>2076</v>
      </c>
      <c r="E9321">
        <v>3</v>
      </c>
      <c r="F9321" t="s">
        <v>2016</v>
      </c>
      <c r="G9321">
        <v>80</v>
      </c>
      <c r="H9321" t="s">
        <v>2020</v>
      </c>
      <c r="I9321" s="13">
        <v>43467</v>
      </c>
      <c r="J9321">
        <v>15</v>
      </c>
      <c r="K9321">
        <v>0</v>
      </c>
    </row>
    <row r="9322" spans="2:11">
      <c r="B9322" t="s">
        <v>2198</v>
      </c>
      <c r="C9322" t="s">
        <v>3228</v>
      </c>
      <c r="D9322" t="s">
        <v>2035</v>
      </c>
      <c r="E9322">
        <v>5</v>
      </c>
      <c r="F9322" t="s">
        <v>2016</v>
      </c>
      <c r="G9322">
        <v>92</v>
      </c>
      <c r="H9322" t="s">
        <v>2017</v>
      </c>
      <c r="I9322" s="13">
        <v>43465</v>
      </c>
      <c r="J9322">
        <v>11</v>
      </c>
      <c r="K9322">
        <v>7.63</v>
      </c>
    </row>
    <row r="9323" spans="2:11">
      <c r="B9323" t="s">
        <v>2089</v>
      </c>
      <c r="C9323" t="s">
        <v>3103</v>
      </c>
      <c r="D9323" t="s">
        <v>2044</v>
      </c>
      <c r="E9323">
        <v>3</v>
      </c>
      <c r="F9323" t="s">
        <v>2016</v>
      </c>
      <c r="G9323">
        <v>71</v>
      </c>
      <c r="H9323" t="s">
        <v>2017</v>
      </c>
      <c r="I9323" s="13">
        <v>43460</v>
      </c>
      <c r="J9323">
        <v>7</v>
      </c>
      <c r="K9323">
        <v>15.4</v>
      </c>
    </row>
    <row r="9324" spans="2:11">
      <c r="B9324" t="s">
        <v>2033</v>
      </c>
      <c r="C9324" t="s">
        <v>2966</v>
      </c>
      <c r="D9324" t="s">
        <v>2035</v>
      </c>
      <c r="E9324">
        <v>5</v>
      </c>
      <c r="F9324" t="s">
        <v>2085</v>
      </c>
      <c r="G9324">
        <v>85</v>
      </c>
      <c r="H9324" t="s">
        <v>2020</v>
      </c>
      <c r="I9324" s="13">
        <v>43455</v>
      </c>
      <c r="J9324">
        <v>6</v>
      </c>
      <c r="K9324">
        <v>17.98</v>
      </c>
    </row>
    <row r="9325" spans="2:11">
      <c r="B9325" t="s">
        <v>2086</v>
      </c>
      <c r="C9325" t="s">
        <v>3676</v>
      </c>
      <c r="D9325" t="s">
        <v>2076</v>
      </c>
      <c r="E9325">
        <v>3</v>
      </c>
      <c r="F9325" t="s">
        <v>2085</v>
      </c>
      <c r="G9325">
        <v>69.5</v>
      </c>
      <c r="H9325" t="s">
        <v>2017</v>
      </c>
      <c r="I9325" s="13">
        <v>43455</v>
      </c>
      <c r="J9325">
        <v>16</v>
      </c>
      <c r="K9325">
        <v>-7.16</v>
      </c>
    </row>
    <row r="9326" spans="2:11">
      <c r="B9326" t="s">
        <v>3620</v>
      </c>
      <c r="C9326" t="s">
        <v>3728</v>
      </c>
      <c r="D9326" t="s">
        <v>2044</v>
      </c>
      <c r="E9326">
        <v>3</v>
      </c>
      <c r="F9326" t="s">
        <v>2016</v>
      </c>
      <c r="G9326">
        <v>80</v>
      </c>
      <c r="H9326" t="s">
        <v>2017</v>
      </c>
      <c r="I9326" s="13">
        <v>43455</v>
      </c>
      <c r="J9326">
        <v>5</v>
      </c>
      <c r="K9326">
        <v>24.42</v>
      </c>
    </row>
    <row r="9327" spans="2:11">
      <c r="B9327" t="s">
        <v>2063</v>
      </c>
      <c r="C9327" t="s">
        <v>2266</v>
      </c>
      <c r="D9327" t="s">
        <v>2035</v>
      </c>
      <c r="E9327">
        <v>5</v>
      </c>
      <c r="F9327" t="s">
        <v>2016</v>
      </c>
      <c r="G9327">
        <v>100</v>
      </c>
      <c r="H9327" t="s">
        <v>2017</v>
      </c>
      <c r="I9327" s="13">
        <v>43455</v>
      </c>
      <c r="J9327">
        <v>4</v>
      </c>
      <c r="K9327">
        <v>26.42</v>
      </c>
    </row>
    <row r="9328" spans="2:11">
      <c r="B9328" t="s">
        <v>2858</v>
      </c>
      <c r="C9328" t="s">
        <v>3729</v>
      </c>
      <c r="D9328" t="s">
        <v>2026</v>
      </c>
      <c r="E9328">
        <v>5</v>
      </c>
      <c r="F9328" t="s">
        <v>2085</v>
      </c>
      <c r="G9328">
        <v>80</v>
      </c>
      <c r="H9328" t="s">
        <v>2020</v>
      </c>
      <c r="I9328" s="13">
        <v>43455</v>
      </c>
      <c r="J9328">
        <v>6</v>
      </c>
      <c r="K9328">
        <v>17.98</v>
      </c>
    </row>
    <row r="9329" spans="2:11">
      <c r="B9329" t="s">
        <v>2027</v>
      </c>
      <c r="C9329" t="s">
        <v>2965</v>
      </c>
      <c r="D9329" t="s">
        <v>2029</v>
      </c>
      <c r="E9329">
        <v>5</v>
      </c>
      <c r="F9329" t="s">
        <v>2016</v>
      </c>
      <c r="G9329">
        <v>90</v>
      </c>
      <c r="H9329" t="s">
        <v>2017</v>
      </c>
      <c r="I9329" s="13">
        <v>43454</v>
      </c>
      <c r="J9329">
        <v>3</v>
      </c>
      <c r="K9329">
        <v>28.82</v>
      </c>
    </row>
    <row r="9330" spans="2:11">
      <c r="B9330" t="s">
        <v>2079</v>
      </c>
      <c r="C9330" t="s">
        <v>2656</v>
      </c>
      <c r="D9330" t="s">
        <v>2015</v>
      </c>
      <c r="E9330">
        <v>3</v>
      </c>
      <c r="F9330" t="s">
        <v>2016</v>
      </c>
      <c r="G9330">
        <v>76</v>
      </c>
      <c r="H9330" t="s">
        <v>2017</v>
      </c>
      <c r="I9330" s="13">
        <v>43454</v>
      </c>
      <c r="J9330">
        <v>15</v>
      </c>
      <c r="K9330">
        <v>0</v>
      </c>
    </row>
    <row r="9331" spans="2:11">
      <c r="B9331" t="s">
        <v>2054</v>
      </c>
      <c r="C9331" t="s">
        <v>2663</v>
      </c>
      <c r="D9331" t="s">
        <v>2056</v>
      </c>
      <c r="E9331">
        <v>4</v>
      </c>
      <c r="F9331" t="s">
        <v>2016</v>
      </c>
      <c r="G9331">
        <v>100</v>
      </c>
      <c r="H9331" t="s">
        <v>2020</v>
      </c>
      <c r="I9331" s="13">
        <v>43454</v>
      </c>
      <c r="J9331">
        <v>13</v>
      </c>
      <c r="K9331">
        <v>4.45</v>
      </c>
    </row>
    <row r="9332" spans="2:11">
      <c r="B9332" t="s">
        <v>2024</v>
      </c>
      <c r="C9332" t="s">
        <v>2768</v>
      </c>
      <c r="D9332" t="s">
        <v>2026</v>
      </c>
      <c r="E9332">
        <v>5</v>
      </c>
      <c r="F9332" t="s">
        <v>2016</v>
      </c>
      <c r="G9332">
        <v>94</v>
      </c>
      <c r="H9332" t="s">
        <v>2017</v>
      </c>
      <c r="I9332" s="13">
        <v>43441</v>
      </c>
      <c r="J9332">
        <v>4</v>
      </c>
      <c r="K9332">
        <v>26.42</v>
      </c>
    </row>
    <row r="9333" spans="2:11">
      <c r="B9333" t="s">
        <v>2083</v>
      </c>
      <c r="C9333" t="s">
        <v>2084</v>
      </c>
      <c r="D9333" t="s">
        <v>2184</v>
      </c>
      <c r="E9333">
        <v>1</v>
      </c>
      <c r="F9333" t="s">
        <v>2016</v>
      </c>
      <c r="G9333" t="s">
        <v>2030</v>
      </c>
      <c r="H9333" t="s">
        <v>2017</v>
      </c>
      <c r="I9333" s="13">
        <v>43369</v>
      </c>
      <c r="J9333">
        <v>18</v>
      </c>
      <c r="K9333">
        <v>-30.02</v>
      </c>
    </row>
    <row r="9334" spans="2:11">
      <c r="B9334" t="s">
        <v>2107</v>
      </c>
      <c r="C9334" t="s">
        <v>2108</v>
      </c>
      <c r="D9334" t="s">
        <v>2026</v>
      </c>
      <c r="E9334">
        <v>5</v>
      </c>
      <c r="F9334" t="s">
        <v>2016</v>
      </c>
      <c r="G9334">
        <v>60.21</v>
      </c>
      <c r="H9334" t="s">
        <v>2017</v>
      </c>
      <c r="I9334" s="13">
        <v>43033</v>
      </c>
      <c r="J9334">
        <v>4</v>
      </c>
      <c r="K9334">
        <v>26.42</v>
      </c>
    </row>
    <row r="9335" spans="2:11">
      <c r="B9335" t="s">
        <v>2111</v>
      </c>
      <c r="C9335" t="s">
        <v>2862</v>
      </c>
      <c r="D9335" t="s">
        <v>3730</v>
      </c>
      <c r="E9335">
        <v>3</v>
      </c>
      <c r="F9335" t="s">
        <v>2123</v>
      </c>
      <c r="G9335" t="s">
        <v>2030</v>
      </c>
      <c r="H9335" t="s">
        <v>2017</v>
      </c>
      <c r="I9335" s="13">
        <v>42997</v>
      </c>
      <c r="J9335">
        <v>15</v>
      </c>
      <c r="K9335">
        <v>0</v>
      </c>
    </row>
    <row r="9401" spans="1:11">
      <c r="A9401" t="s">
        <v>1107</v>
      </c>
      <c r="B9401" t="str">
        <f ca="1">_xll.BDS(OFFSET(INDIRECT(ADDRESS(ROW(), COLUMN())),0,-1),"BEST_ANALYST_RECS_BULK","cols=10;rows=31")</f>
        <v>Guggenheim Securities</v>
      </c>
      <c r="C9401" t="s">
        <v>3055</v>
      </c>
      <c r="D9401" t="s">
        <v>2044</v>
      </c>
      <c r="E9401">
        <v>3</v>
      </c>
      <c r="F9401" t="s">
        <v>2016</v>
      </c>
      <c r="G9401" t="s">
        <v>2030</v>
      </c>
      <c r="H9401" t="s">
        <v>2017</v>
      </c>
      <c r="I9401" s="13">
        <v>43511</v>
      </c>
      <c r="J9401">
        <v>4</v>
      </c>
      <c r="K9401">
        <v>0</v>
      </c>
    </row>
    <row r="9402" spans="1:11">
      <c r="B9402" t="s">
        <v>106</v>
      </c>
      <c r="C9402" t="s">
        <v>2401</v>
      </c>
      <c r="D9402" t="s">
        <v>2432</v>
      </c>
      <c r="E9402">
        <v>1</v>
      </c>
      <c r="F9402" t="s">
        <v>2016</v>
      </c>
      <c r="G9402">
        <v>31</v>
      </c>
      <c r="H9402" t="s">
        <v>2020</v>
      </c>
      <c r="I9402" s="13">
        <v>43510</v>
      </c>
      <c r="J9402">
        <v>7</v>
      </c>
      <c r="K9402">
        <v>-11.88</v>
      </c>
    </row>
    <row r="9403" spans="1:11">
      <c r="B9403" t="s">
        <v>2021</v>
      </c>
      <c r="C9403" t="s">
        <v>3156</v>
      </c>
      <c r="D9403" t="s">
        <v>2023</v>
      </c>
      <c r="E9403">
        <v>5</v>
      </c>
      <c r="F9403" t="s">
        <v>2016</v>
      </c>
      <c r="G9403">
        <v>43</v>
      </c>
      <c r="H9403" t="s">
        <v>2020</v>
      </c>
      <c r="I9403" s="13">
        <v>43510</v>
      </c>
      <c r="J9403" t="s">
        <v>2030</v>
      </c>
      <c r="K9403" t="s">
        <v>2030</v>
      </c>
    </row>
    <row r="9404" spans="1:11">
      <c r="B9404" t="s">
        <v>2027</v>
      </c>
      <c r="C9404" t="s">
        <v>3050</v>
      </c>
      <c r="D9404" t="s">
        <v>2029</v>
      </c>
      <c r="E9404">
        <v>5</v>
      </c>
      <c r="F9404" t="s">
        <v>2016</v>
      </c>
      <c r="G9404">
        <v>59</v>
      </c>
      <c r="H9404" t="s">
        <v>2017</v>
      </c>
      <c r="I9404" s="13">
        <v>43510</v>
      </c>
      <c r="J9404">
        <v>8</v>
      </c>
      <c r="K9404">
        <v>-12.35</v>
      </c>
    </row>
    <row r="9405" spans="1:11">
      <c r="B9405" t="s">
        <v>2131</v>
      </c>
      <c r="C9405" t="s">
        <v>3522</v>
      </c>
      <c r="D9405" t="s">
        <v>2026</v>
      </c>
      <c r="E9405">
        <v>5</v>
      </c>
      <c r="F9405" t="s">
        <v>2016</v>
      </c>
      <c r="G9405">
        <v>48</v>
      </c>
      <c r="H9405" t="s">
        <v>2133</v>
      </c>
      <c r="I9405" s="13">
        <v>43510</v>
      </c>
      <c r="J9405">
        <v>5</v>
      </c>
      <c r="K9405">
        <v>-4.84</v>
      </c>
    </row>
    <row r="9406" spans="1:11">
      <c r="B9406" t="s">
        <v>2033</v>
      </c>
      <c r="C9406" t="s">
        <v>2405</v>
      </c>
      <c r="D9406" t="s">
        <v>2044</v>
      </c>
      <c r="E9406">
        <v>3</v>
      </c>
      <c r="F9406" t="s">
        <v>2016</v>
      </c>
      <c r="G9406">
        <v>36</v>
      </c>
      <c r="H9406" t="s">
        <v>2036</v>
      </c>
      <c r="I9406" s="13">
        <v>43510</v>
      </c>
      <c r="J9406">
        <v>10</v>
      </c>
      <c r="K9406">
        <v>-23.92</v>
      </c>
    </row>
    <row r="9407" spans="1:11">
      <c r="B9407" t="s">
        <v>2039</v>
      </c>
      <c r="C9407" t="s">
        <v>3524</v>
      </c>
      <c r="D9407" t="s">
        <v>2076</v>
      </c>
      <c r="E9407">
        <v>3</v>
      </c>
      <c r="F9407" t="s">
        <v>2016</v>
      </c>
      <c r="G9407" t="s">
        <v>2030</v>
      </c>
      <c r="H9407" t="s">
        <v>2017</v>
      </c>
      <c r="I9407" s="13">
        <v>43510</v>
      </c>
      <c r="J9407" t="s">
        <v>2030</v>
      </c>
      <c r="K9407" t="s">
        <v>2030</v>
      </c>
    </row>
    <row r="9408" spans="1:11">
      <c r="B9408" t="s">
        <v>2257</v>
      </c>
      <c r="C9408" t="s">
        <v>2494</v>
      </c>
      <c r="D9408" t="s">
        <v>2044</v>
      </c>
      <c r="E9408">
        <v>3</v>
      </c>
      <c r="F9408" t="s">
        <v>2016</v>
      </c>
      <c r="G9408">
        <v>38</v>
      </c>
      <c r="H9408" t="s">
        <v>2020</v>
      </c>
      <c r="I9408" s="13">
        <v>43510</v>
      </c>
      <c r="J9408" t="s">
        <v>2030</v>
      </c>
      <c r="K9408" t="s">
        <v>2030</v>
      </c>
    </row>
    <row r="9409" spans="2:11">
      <c r="B9409" t="s">
        <v>2232</v>
      </c>
      <c r="C9409" t="s">
        <v>3298</v>
      </c>
      <c r="D9409" t="s">
        <v>2015</v>
      </c>
      <c r="E9409">
        <v>3</v>
      </c>
      <c r="F9409" t="s">
        <v>2016</v>
      </c>
      <c r="G9409" t="s">
        <v>2030</v>
      </c>
      <c r="H9409" t="s">
        <v>2017</v>
      </c>
      <c r="I9409" s="13">
        <v>43510</v>
      </c>
      <c r="J9409">
        <v>4</v>
      </c>
      <c r="K9409">
        <v>0</v>
      </c>
    </row>
    <row r="9410" spans="2:11">
      <c r="B9410" t="s">
        <v>2069</v>
      </c>
      <c r="C9410" t="s">
        <v>3525</v>
      </c>
      <c r="D9410" t="s">
        <v>2071</v>
      </c>
      <c r="E9410">
        <v>3</v>
      </c>
      <c r="F9410" t="s">
        <v>2016</v>
      </c>
      <c r="G9410" t="s">
        <v>2030</v>
      </c>
      <c r="H9410" t="s">
        <v>2017</v>
      </c>
      <c r="I9410" s="13">
        <v>43510</v>
      </c>
      <c r="J9410" t="s">
        <v>2030</v>
      </c>
      <c r="K9410" t="s">
        <v>2030</v>
      </c>
    </row>
    <row r="9411" spans="2:11">
      <c r="B9411" t="s">
        <v>2072</v>
      </c>
      <c r="C9411" t="s">
        <v>3045</v>
      </c>
      <c r="D9411" t="s">
        <v>2015</v>
      </c>
      <c r="E9411">
        <v>3</v>
      </c>
      <c r="F9411" t="s">
        <v>2016</v>
      </c>
      <c r="G9411" t="s">
        <v>2030</v>
      </c>
      <c r="H9411" t="s">
        <v>2017</v>
      </c>
      <c r="I9411" s="13">
        <v>43510</v>
      </c>
      <c r="J9411" t="s">
        <v>2030</v>
      </c>
      <c r="K9411" t="s">
        <v>2030</v>
      </c>
    </row>
    <row r="9412" spans="2:11">
      <c r="B9412" t="s">
        <v>2045</v>
      </c>
      <c r="C9412" t="s">
        <v>2495</v>
      </c>
      <c r="D9412" t="s">
        <v>2015</v>
      </c>
      <c r="E9412">
        <v>3</v>
      </c>
      <c r="F9412" t="s">
        <v>2016</v>
      </c>
      <c r="G9412" t="s">
        <v>2030</v>
      </c>
      <c r="H9412" t="s">
        <v>2017</v>
      </c>
      <c r="I9412" s="13">
        <v>43510</v>
      </c>
      <c r="J9412">
        <v>4</v>
      </c>
      <c r="K9412">
        <v>0</v>
      </c>
    </row>
    <row r="9413" spans="2:11">
      <c r="B9413" t="s">
        <v>2670</v>
      </c>
      <c r="C9413" t="s">
        <v>3160</v>
      </c>
      <c r="D9413" t="s">
        <v>2053</v>
      </c>
      <c r="E9413">
        <v>1</v>
      </c>
      <c r="F9413" t="s">
        <v>2016</v>
      </c>
      <c r="G9413">
        <v>29</v>
      </c>
      <c r="H9413" t="s">
        <v>2020</v>
      </c>
      <c r="I9413" s="13">
        <v>43510</v>
      </c>
      <c r="J9413">
        <v>1</v>
      </c>
      <c r="K9413">
        <v>7.59</v>
      </c>
    </row>
    <row r="9414" spans="2:11">
      <c r="B9414" t="s">
        <v>2079</v>
      </c>
      <c r="C9414" t="s">
        <v>3054</v>
      </c>
      <c r="D9414" t="s">
        <v>2015</v>
      </c>
      <c r="E9414">
        <v>3</v>
      </c>
      <c r="F9414" t="s">
        <v>2016</v>
      </c>
      <c r="G9414">
        <v>42</v>
      </c>
      <c r="H9414" t="s">
        <v>2020</v>
      </c>
      <c r="I9414" s="13">
        <v>43510</v>
      </c>
      <c r="J9414" t="s">
        <v>2030</v>
      </c>
      <c r="K9414" t="s">
        <v>2030</v>
      </c>
    </row>
    <row r="9415" spans="2:11">
      <c r="B9415" t="s">
        <v>2049</v>
      </c>
      <c r="C9415" t="s">
        <v>3476</v>
      </c>
      <c r="D9415" t="s">
        <v>2015</v>
      </c>
      <c r="E9415">
        <v>3</v>
      </c>
      <c r="F9415" t="s">
        <v>2016</v>
      </c>
      <c r="G9415">
        <v>37</v>
      </c>
      <c r="H9415" t="s">
        <v>2020</v>
      </c>
      <c r="I9415" s="13">
        <v>43510</v>
      </c>
      <c r="J9415">
        <v>4</v>
      </c>
      <c r="K9415">
        <v>0</v>
      </c>
    </row>
    <row r="9416" spans="2:11">
      <c r="B9416" t="s">
        <v>2061</v>
      </c>
      <c r="C9416" t="s">
        <v>2896</v>
      </c>
      <c r="D9416" t="s">
        <v>2026</v>
      </c>
      <c r="E9416">
        <v>5</v>
      </c>
      <c r="F9416" t="s">
        <v>2016</v>
      </c>
      <c r="G9416">
        <v>40</v>
      </c>
      <c r="H9416" t="s">
        <v>2020</v>
      </c>
      <c r="I9416" s="13">
        <v>43510</v>
      </c>
      <c r="J9416">
        <v>5</v>
      </c>
      <c r="K9416">
        <v>-4.84</v>
      </c>
    </row>
    <row r="9417" spans="2:11">
      <c r="B9417" t="s">
        <v>2136</v>
      </c>
      <c r="C9417" t="s">
        <v>2413</v>
      </c>
      <c r="D9417" t="s">
        <v>2026</v>
      </c>
      <c r="E9417">
        <v>5</v>
      </c>
      <c r="F9417" t="s">
        <v>2016</v>
      </c>
      <c r="G9417">
        <v>50</v>
      </c>
      <c r="H9417" t="s">
        <v>2020</v>
      </c>
      <c r="I9417" s="13">
        <v>43510</v>
      </c>
      <c r="J9417">
        <v>9</v>
      </c>
      <c r="K9417">
        <v>-14</v>
      </c>
    </row>
    <row r="9418" spans="2:11">
      <c r="B9418" t="s">
        <v>2067</v>
      </c>
      <c r="C9418" t="s">
        <v>2414</v>
      </c>
      <c r="D9418" t="s">
        <v>2029</v>
      </c>
      <c r="E9418">
        <v>5</v>
      </c>
      <c r="F9418" t="s">
        <v>2016</v>
      </c>
      <c r="G9418">
        <v>42</v>
      </c>
      <c r="H9418" t="s">
        <v>2020</v>
      </c>
      <c r="I9418" s="13">
        <v>43509</v>
      </c>
      <c r="J9418">
        <v>5</v>
      </c>
      <c r="K9418">
        <v>-4.84</v>
      </c>
    </row>
    <row r="9419" spans="2:11">
      <c r="B9419" t="s">
        <v>2037</v>
      </c>
      <c r="C9419" t="s">
        <v>2489</v>
      </c>
      <c r="D9419" t="s">
        <v>2026</v>
      </c>
      <c r="E9419">
        <v>5</v>
      </c>
      <c r="F9419" t="s">
        <v>2016</v>
      </c>
      <c r="G9419">
        <v>48</v>
      </c>
      <c r="H9419" t="s">
        <v>2020</v>
      </c>
      <c r="I9419" s="13">
        <v>43509</v>
      </c>
      <c r="J9419">
        <v>5</v>
      </c>
      <c r="K9419">
        <v>-4.84</v>
      </c>
    </row>
    <row r="9420" spans="2:11">
      <c r="B9420" t="s">
        <v>2159</v>
      </c>
      <c r="C9420" t="s">
        <v>3387</v>
      </c>
      <c r="D9420" t="s">
        <v>2044</v>
      </c>
      <c r="E9420">
        <v>3</v>
      </c>
      <c r="F9420" t="s">
        <v>2016</v>
      </c>
      <c r="G9420">
        <v>40</v>
      </c>
      <c r="H9420" t="s">
        <v>2020</v>
      </c>
      <c r="I9420" s="13">
        <v>43509</v>
      </c>
      <c r="J9420">
        <v>4</v>
      </c>
      <c r="K9420">
        <v>0</v>
      </c>
    </row>
    <row r="9421" spans="2:11">
      <c r="B9421" t="s">
        <v>2074</v>
      </c>
      <c r="C9421" t="s">
        <v>3284</v>
      </c>
      <c r="D9421" t="s">
        <v>2076</v>
      </c>
      <c r="E9421">
        <v>3</v>
      </c>
      <c r="F9421" t="s">
        <v>2016</v>
      </c>
      <c r="G9421">
        <v>38</v>
      </c>
      <c r="H9421" t="s">
        <v>2020</v>
      </c>
      <c r="I9421" s="13">
        <v>43509</v>
      </c>
      <c r="J9421">
        <v>4</v>
      </c>
      <c r="K9421">
        <v>0</v>
      </c>
    </row>
    <row r="9422" spans="2:11">
      <c r="B9422" t="s">
        <v>2077</v>
      </c>
      <c r="C9422" t="s">
        <v>3049</v>
      </c>
      <c r="D9422" t="s">
        <v>2227</v>
      </c>
      <c r="E9422">
        <v>3</v>
      </c>
      <c r="F9422" t="s">
        <v>2016</v>
      </c>
      <c r="G9422">
        <v>40</v>
      </c>
      <c r="H9422" t="s">
        <v>2020</v>
      </c>
      <c r="I9422" s="13">
        <v>43509</v>
      </c>
      <c r="J9422">
        <v>4</v>
      </c>
      <c r="K9422">
        <v>0</v>
      </c>
    </row>
    <row r="9423" spans="2:11">
      <c r="B9423" t="s">
        <v>2063</v>
      </c>
      <c r="C9423" t="s">
        <v>2490</v>
      </c>
      <c r="D9423" t="s">
        <v>2162</v>
      </c>
      <c r="E9423">
        <v>3</v>
      </c>
      <c r="F9423" t="s">
        <v>2016</v>
      </c>
      <c r="G9423">
        <v>35</v>
      </c>
      <c r="H9423" t="s">
        <v>2017</v>
      </c>
      <c r="I9423" s="13">
        <v>43509</v>
      </c>
      <c r="J9423">
        <v>4</v>
      </c>
      <c r="K9423">
        <v>0</v>
      </c>
    </row>
    <row r="9424" spans="2:11">
      <c r="B9424" t="s">
        <v>2031</v>
      </c>
      <c r="C9424" t="s">
        <v>4089</v>
      </c>
      <c r="D9424" t="s">
        <v>2076</v>
      </c>
      <c r="E9424">
        <v>3</v>
      </c>
      <c r="F9424" t="s">
        <v>2016</v>
      </c>
      <c r="G9424">
        <v>37</v>
      </c>
      <c r="H9424" t="s">
        <v>2017</v>
      </c>
      <c r="I9424" s="13">
        <v>43507</v>
      </c>
      <c r="J9424">
        <v>10</v>
      </c>
      <c r="K9424">
        <v>-23.92</v>
      </c>
    </row>
    <row r="9425" spans="2:11">
      <c r="B9425" t="s">
        <v>2094</v>
      </c>
      <c r="C9425" t="s">
        <v>2095</v>
      </c>
      <c r="D9425" t="s">
        <v>2026</v>
      </c>
      <c r="E9425">
        <v>5</v>
      </c>
      <c r="F9425" t="s">
        <v>2085</v>
      </c>
      <c r="G9425">
        <v>39</v>
      </c>
      <c r="H9425" t="s">
        <v>2020</v>
      </c>
      <c r="I9425" s="13">
        <v>43467</v>
      </c>
      <c r="J9425" t="s">
        <v>2030</v>
      </c>
      <c r="K9425" t="s">
        <v>2030</v>
      </c>
    </row>
    <row r="9426" spans="2:11">
      <c r="B9426" t="s">
        <v>2098</v>
      </c>
      <c r="C9426" t="s">
        <v>2099</v>
      </c>
      <c r="D9426" t="s">
        <v>2029</v>
      </c>
      <c r="E9426">
        <v>5</v>
      </c>
      <c r="F9426" t="s">
        <v>2016</v>
      </c>
      <c r="G9426">
        <v>50</v>
      </c>
      <c r="H9426" t="s">
        <v>2020</v>
      </c>
      <c r="I9426" s="13">
        <v>43416</v>
      </c>
      <c r="J9426">
        <v>5</v>
      </c>
      <c r="K9426">
        <v>-4.84</v>
      </c>
    </row>
    <row r="9427" spans="2:11">
      <c r="B9427" t="s">
        <v>2083</v>
      </c>
      <c r="C9427" t="s">
        <v>2084</v>
      </c>
      <c r="D9427" t="s">
        <v>2026</v>
      </c>
      <c r="E9427">
        <v>5</v>
      </c>
      <c r="F9427" t="s">
        <v>2016</v>
      </c>
      <c r="G9427" t="s">
        <v>2030</v>
      </c>
      <c r="H9427" t="s">
        <v>2017</v>
      </c>
      <c r="I9427" s="13">
        <v>43414</v>
      </c>
      <c r="J9427">
        <v>2</v>
      </c>
      <c r="K9427">
        <v>6.72</v>
      </c>
    </row>
    <row r="9428" spans="2:11">
      <c r="B9428" t="s">
        <v>2236</v>
      </c>
      <c r="C9428" t="s">
        <v>2408</v>
      </c>
      <c r="D9428" t="s">
        <v>2015</v>
      </c>
      <c r="E9428">
        <v>3</v>
      </c>
      <c r="F9428" t="s">
        <v>2016</v>
      </c>
      <c r="G9428" t="s">
        <v>2030</v>
      </c>
      <c r="H9428" t="s">
        <v>2017</v>
      </c>
      <c r="I9428" s="13">
        <v>43413</v>
      </c>
      <c r="J9428">
        <v>4</v>
      </c>
      <c r="K9428">
        <v>0</v>
      </c>
    </row>
    <row r="9429" spans="2:11">
      <c r="B9429" t="s">
        <v>2102</v>
      </c>
      <c r="C9429" t="s">
        <v>2758</v>
      </c>
      <c r="D9429" t="s">
        <v>2104</v>
      </c>
      <c r="E9429" t="s">
        <v>2030</v>
      </c>
      <c r="F9429" t="s">
        <v>2016</v>
      </c>
      <c r="G9429" t="s">
        <v>2030</v>
      </c>
      <c r="H9429" t="s">
        <v>2017</v>
      </c>
      <c r="I9429" s="13">
        <v>43383</v>
      </c>
      <c r="J9429" t="s">
        <v>2030</v>
      </c>
      <c r="K9429" t="s">
        <v>2030</v>
      </c>
    </row>
    <row r="9430" spans="2:11">
      <c r="B9430" t="s">
        <v>2054</v>
      </c>
      <c r="C9430" t="s">
        <v>3056</v>
      </c>
      <c r="D9430" t="s">
        <v>2044</v>
      </c>
      <c r="E9430">
        <v>3</v>
      </c>
      <c r="F9430" t="s">
        <v>2016</v>
      </c>
      <c r="G9430">
        <v>42</v>
      </c>
      <c r="H9430" t="s">
        <v>2020</v>
      </c>
      <c r="I9430" s="13">
        <v>43231</v>
      </c>
      <c r="J9430">
        <v>4</v>
      </c>
      <c r="K9430">
        <v>0</v>
      </c>
    </row>
    <row r="9431" spans="2:11">
      <c r="B9431" t="s">
        <v>2720</v>
      </c>
      <c r="C9431" t="s">
        <v>2721</v>
      </c>
      <c r="D9431" t="s">
        <v>2026</v>
      </c>
      <c r="E9431">
        <v>5</v>
      </c>
      <c r="F9431" t="s">
        <v>2016</v>
      </c>
      <c r="G9431">
        <v>33</v>
      </c>
      <c r="H9431" t="s">
        <v>2020</v>
      </c>
      <c r="I9431" s="13">
        <v>42228</v>
      </c>
      <c r="J9431">
        <v>5</v>
      </c>
      <c r="K9431">
        <v>-4.84</v>
      </c>
    </row>
    <row r="9501" spans="1:11">
      <c r="A9501" t="s">
        <v>1108</v>
      </c>
      <c r="B9501" t="str">
        <f ca="1">_xll.BDS(OFFSET(INDIRECT(ADDRESS(ROW(), COLUMN())),0,-1),"BEST_ANALYST_RECS_BULK","cols=10;rows=19")</f>
        <v>SVB Leerink</v>
      </c>
      <c r="C9501" t="s">
        <v>3252</v>
      </c>
      <c r="D9501" t="s">
        <v>2015</v>
      </c>
      <c r="E9501">
        <v>3</v>
      </c>
      <c r="F9501" t="s">
        <v>2016</v>
      </c>
      <c r="G9501">
        <v>87</v>
      </c>
      <c r="H9501" t="s">
        <v>2020</v>
      </c>
      <c r="I9501" s="13">
        <v>43511</v>
      </c>
      <c r="J9501">
        <v>4</v>
      </c>
      <c r="K9501">
        <v>0</v>
      </c>
    </row>
    <row r="9502" spans="1:11">
      <c r="B9502" t="s">
        <v>2274</v>
      </c>
      <c r="C9502" t="s">
        <v>2334</v>
      </c>
      <c r="D9502" t="s">
        <v>2076</v>
      </c>
      <c r="E9502">
        <v>3</v>
      </c>
      <c r="F9502" t="s">
        <v>2016</v>
      </c>
      <c r="G9502" t="s">
        <v>2030</v>
      </c>
      <c r="H9502" t="s">
        <v>2017</v>
      </c>
      <c r="I9502" s="13">
        <v>43509</v>
      </c>
      <c r="J9502">
        <v>4</v>
      </c>
      <c r="K9502">
        <v>0</v>
      </c>
    </row>
    <row r="9503" spans="1:11">
      <c r="B9503" t="s">
        <v>2049</v>
      </c>
      <c r="C9503" t="s">
        <v>2336</v>
      </c>
      <c r="D9503" t="s">
        <v>2029</v>
      </c>
      <c r="E9503">
        <v>5</v>
      </c>
      <c r="F9503" t="s">
        <v>2016</v>
      </c>
      <c r="G9503">
        <v>110</v>
      </c>
      <c r="H9503" t="s">
        <v>2017</v>
      </c>
      <c r="I9503" s="13">
        <v>43509</v>
      </c>
      <c r="J9503">
        <v>8</v>
      </c>
      <c r="K9503">
        <v>-26.51</v>
      </c>
    </row>
    <row r="9504" spans="1:11">
      <c r="B9504" t="s">
        <v>2063</v>
      </c>
      <c r="C9504" t="s">
        <v>2612</v>
      </c>
      <c r="D9504" t="s">
        <v>2162</v>
      </c>
      <c r="E9504">
        <v>3</v>
      </c>
      <c r="F9504" t="s">
        <v>2016</v>
      </c>
      <c r="G9504">
        <v>86</v>
      </c>
      <c r="H9504" t="s">
        <v>2017</v>
      </c>
      <c r="I9504" s="13">
        <v>43509</v>
      </c>
      <c r="J9504">
        <v>4</v>
      </c>
      <c r="K9504">
        <v>0</v>
      </c>
    </row>
    <row r="9505" spans="2:11">
      <c r="B9505" t="s">
        <v>2792</v>
      </c>
      <c r="C9505" t="s">
        <v>4242</v>
      </c>
      <c r="D9505" t="s">
        <v>2026</v>
      </c>
      <c r="E9505">
        <v>5</v>
      </c>
      <c r="F9505" t="s">
        <v>2016</v>
      </c>
      <c r="G9505">
        <v>115</v>
      </c>
      <c r="H9505" t="s">
        <v>2020</v>
      </c>
      <c r="I9505" s="13">
        <v>43507</v>
      </c>
      <c r="J9505">
        <v>8</v>
      </c>
      <c r="K9505">
        <v>-26.51</v>
      </c>
    </row>
    <row r="9506" spans="2:11">
      <c r="B9506" t="s">
        <v>2094</v>
      </c>
      <c r="C9506" t="s">
        <v>2095</v>
      </c>
      <c r="D9506" t="s">
        <v>2076</v>
      </c>
      <c r="E9506">
        <v>3</v>
      </c>
      <c r="F9506" t="s">
        <v>2088</v>
      </c>
      <c r="G9506" t="s">
        <v>2030</v>
      </c>
      <c r="H9506" t="s">
        <v>2017</v>
      </c>
      <c r="I9506" s="13">
        <v>43496</v>
      </c>
      <c r="J9506" t="s">
        <v>2030</v>
      </c>
      <c r="K9506" t="s">
        <v>2030</v>
      </c>
    </row>
    <row r="9507" spans="2:11">
      <c r="B9507" t="s">
        <v>2024</v>
      </c>
      <c r="C9507" t="s">
        <v>3300</v>
      </c>
      <c r="D9507" t="s">
        <v>2026</v>
      </c>
      <c r="E9507">
        <v>5</v>
      </c>
      <c r="F9507" t="s">
        <v>2016</v>
      </c>
      <c r="G9507">
        <v>95</v>
      </c>
      <c r="H9507" t="s">
        <v>2017</v>
      </c>
      <c r="I9507" s="13">
        <v>43495</v>
      </c>
      <c r="J9507">
        <v>8</v>
      </c>
      <c r="K9507">
        <v>-26.51</v>
      </c>
    </row>
    <row r="9508" spans="2:11">
      <c r="B9508" t="s">
        <v>106</v>
      </c>
      <c r="C9508" t="s">
        <v>2926</v>
      </c>
      <c r="D9508" t="s">
        <v>2114</v>
      </c>
      <c r="E9508">
        <v>3</v>
      </c>
      <c r="F9508" t="s">
        <v>2016</v>
      </c>
      <c r="G9508">
        <v>84</v>
      </c>
      <c r="H9508" t="s">
        <v>2020</v>
      </c>
      <c r="I9508" s="13">
        <v>43493</v>
      </c>
      <c r="J9508">
        <v>4</v>
      </c>
      <c r="K9508">
        <v>0</v>
      </c>
    </row>
    <row r="9509" spans="2:11">
      <c r="B9509" t="s">
        <v>2027</v>
      </c>
      <c r="C9509" t="s">
        <v>3557</v>
      </c>
      <c r="D9509" t="s">
        <v>2041</v>
      </c>
      <c r="E9509">
        <v>1</v>
      </c>
      <c r="F9509" t="s">
        <v>2016</v>
      </c>
      <c r="G9509">
        <v>79</v>
      </c>
      <c r="H9509" t="s">
        <v>2017</v>
      </c>
      <c r="I9509" s="13">
        <v>43493</v>
      </c>
      <c r="J9509">
        <v>2</v>
      </c>
      <c r="K9509">
        <v>15.99</v>
      </c>
    </row>
    <row r="9510" spans="2:11">
      <c r="B9510" t="s">
        <v>2033</v>
      </c>
      <c r="C9510" t="s">
        <v>2927</v>
      </c>
      <c r="D9510" t="s">
        <v>2044</v>
      </c>
      <c r="E9510">
        <v>3</v>
      </c>
      <c r="F9510" t="s">
        <v>2016</v>
      </c>
      <c r="G9510">
        <v>88</v>
      </c>
      <c r="H9510" t="s">
        <v>2036</v>
      </c>
      <c r="I9510" s="13">
        <v>43493</v>
      </c>
      <c r="J9510">
        <v>4</v>
      </c>
      <c r="K9510">
        <v>0</v>
      </c>
    </row>
    <row r="9511" spans="2:11">
      <c r="B9511" t="s">
        <v>2232</v>
      </c>
      <c r="C9511" t="s">
        <v>3260</v>
      </c>
      <c r="D9511" t="s">
        <v>2029</v>
      </c>
      <c r="E9511">
        <v>5</v>
      </c>
      <c r="F9511" t="s">
        <v>2016</v>
      </c>
      <c r="G9511" t="s">
        <v>2030</v>
      </c>
      <c r="H9511" t="s">
        <v>2017</v>
      </c>
      <c r="I9511" s="13">
        <v>43493</v>
      </c>
      <c r="J9511">
        <v>8</v>
      </c>
      <c r="K9511">
        <v>-26.51</v>
      </c>
    </row>
    <row r="9512" spans="2:11">
      <c r="B9512" t="s">
        <v>2077</v>
      </c>
      <c r="C9512" t="s">
        <v>2150</v>
      </c>
      <c r="D9512" t="s">
        <v>2029</v>
      </c>
      <c r="E9512">
        <v>5</v>
      </c>
      <c r="F9512" t="s">
        <v>2016</v>
      </c>
      <c r="G9512">
        <v>112</v>
      </c>
      <c r="H9512" t="s">
        <v>2017</v>
      </c>
      <c r="I9512" s="13">
        <v>43493</v>
      </c>
      <c r="J9512">
        <v>8</v>
      </c>
      <c r="K9512">
        <v>-26.51</v>
      </c>
    </row>
    <row r="9513" spans="2:11">
      <c r="B9513" t="s">
        <v>2051</v>
      </c>
      <c r="C9513" t="s">
        <v>2335</v>
      </c>
      <c r="D9513" t="s">
        <v>2026</v>
      </c>
      <c r="E9513">
        <v>5</v>
      </c>
      <c r="F9513" t="s">
        <v>2016</v>
      </c>
      <c r="G9513">
        <v>102</v>
      </c>
      <c r="H9513" t="s">
        <v>2017</v>
      </c>
      <c r="I9513" s="13">
        <v>43493</v>
      </c>
      <c r="J9513">
        <v>3</v>
      </c>
      <c r="K9513">
        <v>6.01</v>
      </c>
    </row>
    <row r="9514" spans="2:11">
      <c r="B9514" t="s">
        <v>2086</v>
      </c>
      <c r="C9514" t="s">
        <v>3558</v>
      </c>
      <c r="D9514" t="s">
        <v>2026</v>
      </c>
      <c r="E9514">
        <v>5</v>
      </c>
      <c r="F9514" t="s">
        <v>2016</v>
      </c>
      <c r="G9514">
        <v>100</v>
      </c>
      <c r="H9514" t="s">
        <v>2017</v>
      </c>
      <c r="I9514" s="13">
        <v>43493</v>
      </c>
      <c r="J9514">
        <v>6</v>
      </c>
      <c r="K9514">
        <v>-13.93</v>
      </c>
    </row>
    <row r="9515" spans="2:11">
      <c r="B9515" t="s">
        <v>2260</v>
      </c>
      <c r="C9515" t="s">
        <v>3965</v>
      </c>
      <c r="D9515" t="s">
        <v>2044</v>
      </c>
      <c r="E9515">
        <v>3</v>
      </c>
      <c r="F9515" t="s">
        <v>2016</v>
      </c>
      <c r="G9515">
        <v>87</v>
      </c>
      <c r="H9515" t="s">
        <v>2020</v>
      </c>
      <c r="I9515" s="13">
        <v>43493</v>
      </c>
      <c r="J9515">
        <v>4</v>
      </c>
      <c r="K9515">
        <v>0</v>
      </c>
    </row>
    <row r="9516" spans="2:11">
      <c r="B9516" t="s">
        <v>2174</v>
      </c>
      <c r="C9516" t="s">
        <v>2979</v>
      </c>
      <c r="D9516" t="s">
        <v>2041</v>
      </c>
      <c r="E9516">
        <v>1</v>
      </c>
      <c r="F9516" t="s">
        <v>2016</v>
      </c>
      <c r="G9516">
        <v>71</v>
      </c>
      <c r="H9516" t="s">
        <v>2017</v>
      </c>
      <c r="I9516" s="13">
        <v>43492</v>
      </c>
      <c r="J9516">
        <v>1</v>
      </c>
      <c r="K9516">
        <v>26.51</v>
      </c>
    </row>
    <row r="9517" spans="2:11">
      <c r="B9517" t="s">
        <v>2198</v>
      </c>
      <c r="C9517" t="s">
        <v>3860</v>
      </c>
      <c r="D9517" t="s">
        <v>2044</v>
      </c>
      <c r="E9517">
        <v>3</v>
      </c>
      <c r="F9517" t="s">
        <v>2016</v>
      </c>
      <c r="G9517">
        <v>90</v>
      </c>
      <c r="H9517" t="s">
        <v>2020</v>
      </c>
      <c r="I9517" s="13">
        <v>43490</v>
      </c>
      <c r="J9517">
        <v>5</v>
      </c>
      <c r="K9517">
        <v>-13.78</v>
      </c>
    </row>
    <row r="9518" spans="2:11">
      <c r="B9518" t="s">
        <v>2267</v>
      </c>
      <c r="C9518" t="s">
        <v>4109</v>
      </c>
      <c r="D9518" t="s">
        <v>2041</v>
      </c>
      <c r="E9518">
        <v>1</v>
      </c>
      <c r="F9518" t="s">
        <v>2016</v>
      </c>
      <c r="G9518">
        <v>84</v>
      </c>
      <c r="H9518" t="s">
        <v>2017</v>
      </c>
      <c r="I9518" s="13">
        <v>43490</v>
      </c>
      <c r="J9518" t="s">
        <v>2030</v>
      </c>
      <c r="K9518" t="s">
        <v>2030</v>
      </c>
    </row>
    <row r="9519" spans="2:11">
      <c r="B9519" t="s">
        <v>2083</v>
      </c>
      <c r="C9519" t="s">
        <v>2304</v>
      </c>
      <c r="D9519" t="s">
        <v>2026</v>
      </c>
      <c r="E9519">
        <v>5</v>
      </c>
      <c r="F9519" t="s">
        <v>2016</v>
      </c>
      <c r="G9519" t="s">
        <v>2030</v>
      </c>
      <c r="H9519" t="s">
        <v>2017</v>
      </c>
      <c r="I9519" s="13">
        <v>43181</v>
      </c>
      <c r="J9519">
        <v>8</v>
      </c>
      <c r="K9519">
        <v>-26.51</v>
      </c>
    </row>
    <row r="9601" spans="1:11">
      <c r="A9601" t="s">
        <v>1109</v>
      </c>
      <c r="B9601" t="str">
        <f ca="1">_xll.BDS(OFFSET(INDIRECT(ADDRESS(ROW(), COLUMN())),0,-1),"BEST_ANALYST_RECS_BULK","cols=10;rows=15")</f>
        <v>Macquarie</v>
      </c>
      <c r="C9601" t="s">
        <v>3433</v>
      </c>
      <c r="D9601" t="s">
        <v>2029</v>
      </c>
      <c r="E9601">
        <v>5</v>
      </c>
      <c r="F9601" t="s">
        <v>2016</v>
      </c>
      <c r="G9601">
        <v>13</v>
      </c>
      <c r="H9601" t="s">
        <v>2020</v>
      </c>
      <c r="I9601" s="13">
        <v>43511</v>
      </c>
      <c r="J9601" t="s">
        <v>2030</v>
      </c>
      <c r="K9601" t="s">
        <v>2030</v>
      </c>
    </row>
    <row r="9602" spans="1:11">
      <c r="B9602" t="s">
        <v>3352</v>
      </c>
      <c r="C9602" t="s">
        <v>3353</v>
      </c>
      <c r="D9602" t="s">
        <v>2026</v>
      </c>
      <c r="E9602">
        <v>5</v>
      </c>
      <c r="F9602" t="s">
        <v>2016</v>
      </c>
      <c r="G9602">
        <v>15</v>
      </c>
      <c r="H9602" t="s">
        <v>2020</v>
      </c>
      <c r="I9602" s="13">
        <v>43509</v>
      </c>
      <c r="J9602">
        <v>2</v>
      </c>
      <c r="K9602">
        <v>56.53</v>
      </c>
    </row>
    <row r="9603" spans="1:11">
      <c r="B9603" t="s">
        <v>2021</v>
      </c>
      <c r="C9603" t="s">
        <v>2215</v>
      </c>
      <c r="D9603" t="s">
        <v>2216</v>
      </c>
      <c r="E9603">
        <v>3</v>
      </c>
      <c r="F9603" t="s">
        <v>2016</v>
      </c>
      <c r="G9603">
        <v>12</v>
      </c>
      <c r="H9603" t="s">
        <v>2020</v>
      </c>
      <c r="I9603" s="13">
        <v>43508</v>
      </c>
      <c r="J9603">
        <v>6</v>
      </c>
      <c r="K9603">
        <v>0</v>
      </c>
    </row>
    <row r="9604" spans="1:11">
      <c r="B9604" t="s">
        <v>2049</v>
      </c>
      <c r="C9604" t="s">
        <v>3502</v>
      </c>
      <c r="D9604" t="s">
        <v>2015</v>
      </c>
      <c r="E9604">
        <v>3</v>
      </c>
      <c r="F9604" t="s">
        <v>2016</v>
      </c>
      <c r="G9604">
        <v>12</v>
      </c>
      <c r="H9604" t="s">
        <v>2020</v>
      </c>
      <c r="I9604" s="13">
        <v>43508</v>
      </c>
      <c r="J9604" t="s">
        <v>2030</v>
      </c>
      <c r="K9604" t="s">
        <v>2030</v>
      </c>
    </row>
    <row r="9605" spans="1:11">
      <c r="B9605" t="s">
        <v>2027</v>
      </c>
      <c r="C9605" t="s">
        <v>2212</v>
      </c>
      <c r="D9605" t="s">
        <v>2044</v>
      </c>
      <c r="E9605">
        <v>3</v>
      </c>
      <c r="F9605" t="s">
        <v>2016</v>
      </c>
      <c r="G9605">
        <v>13</v>
      </c>
      <c r="H9605" t="s">
        <v>2017</v>
      </c>
      <c r="I9605" s="13">
        <v>43507</v>
      </c>
      <c r="J9605">
        <v>1</v>
      </c>
      <c r="K9605">
        <v>59.97</v>
      </c>
    </row>
    <row r="9606" spans="1:11">
      <c r="B9606" t="s">
        <v>2033</v>
      </c>
      <c r="C9606" t="s">
        <v>3342</v>
      </c>
      <c r="D9606" t="s">
        <v>2035</v>
      </c>
      <c r="E9606">
        <v>5</v>
      </c>
      <c r="F9606" t="s">
        <v>2016</v>
      </c>
      <c r="G9606">
        <v>17</v>
      </c>
      <c r="H9606" t="s">
        <v>2036</v>
      </c>
      <c r="I9606" s="13">
        <v>43507</v>
      </c>
      <c r="J9606">
        <v>5</v>
      </c>
      <c r="K9606">
        <v>4.45</v>
      </c>
    </row>
    <row r="9607" spans="1:11">
      <c r="B9607" t="s">
        <v>2207</v>
      </c>
      <c r="C9607" t="s">
        <v>3185</v>
      </c>
      <c r="D9607" t="s">
        <v>2026</v>
      </c>
      <c r="E9607">
        <v>5</v>
      </c>
      <c r="F9607" t="s">
        <v>2016</v>
      </c>
      <c r="G9607">
        <v>14</v>
      </c>
      <c r="H9607" t="s">
        <v>2017</v>
      </c>
      <c r="I9607" s="13">
        <v>43507</v>
      </c>
      <c r="J9607">
        <v>4</v>
      </c>
      <c r="K9607">
        <v>40.64</v>
      </c>
    </row>
    <row r="9608" spans="1:11">
      <c r="B9608" t="s">
        <v>2136</v>
      </c>
      <c r="C9608" t="s">
        <v>3354</v>
      </c>
      <c r="D9608" t="s">
        <v>2026</v>
      </c>
      <c r="E9608">
        <v>5</v>
      </c>
      <c r="F9608" t="s">
        <v>2016</v>
      </c>
      <c r="G9608">
        <v>14</v>
      </c>
      <c r="H9608" t="s">
        <v>2020</v>
      </c>
      <c r="I9608" s="13">
        <v>43507</v>
      </c>
      <c r="J9608">
        <v>3</v>
      </c>
      <c r="K9608">
        <v>54.19</v>
      </c>
    </row>
    <row r="9609" spans="1:11">
      <c r="B9609" t="s">
        <v>106</v>
      </c>
      <c r="C9609" t="s">
        <v>3340</v>
      </c>
      <c r="D9609" t="s">
        <v>2114</v>
      </c>
      <c r="E9609">
        <v>3</v>
      </c>
      <c r="F9609" t="s">
        <v>2016</v>
      </c>
      <c r="G9609">
        <v>10</v>
      </c>
      <c r="H9609" t="s">
        <v>2020</v>
      </c>
      <c r="I9609" s="13">
        <v>43504</v>
      </c>
      <c r="J9609">
        <v>6</v>
      </c>
      <c r="K9609">
        <v>0</v>
      </c>
    </row>
    <row r="9610" spans="1:11">
      <c r="B9610" t="s">
        <v>2037</v>
      </c>
      <c r="C9610" t="s">
        <v>3501</v>
      </c>
      <c r="D9610" t="s">
        <v>2026</v>
      </c>
      <c r="E9610">
        <v>5</v>
      </c>
      <c r="F9610" t="s">
        <v>2016</v>
      </c>
      <c r="G9610">
        <v>13.75</v>
      </c>
      <c r="H9610" t="s">
        <v>2020</v>
      </c>
      <c r="I9610" s="13">
        <v>43504</v>
      </c>
      <c r="J9610">
        <v>3</v>
      </c>
      <c r="K9610">
        <v>54.19</v>
      </c>
    </row>
    <row r="9611" spans="1:11">
      <c r="B9611" t="s">
        <v>2069</v>
      </c>
      <c r="C9611" t="s">
        <v>3504</v>
      </c>
      <c r="D9611" t="s">
        <v>2071</v>
      </c>
      <c r="E9611">
        <v>3</v>
      </c>
      <c r="F9611" t="s">
        <v>2016</v>
      </c>
      <c r="G9611" t="s">
        <v>2030</v>
      </c>
      <c r="H9611" t="s">
        <v>2017</v>
      </c>
      <c r="I9611" s="13">
        <v>43504</v>
      </c>
      <c r="J9611">
        <v>6</v>
      </c>
      <c r="K9611">
        <v>0</v>
      </c>
    </row>
    <row r="9612" spans="1:11">
      <c r="B9612" t="s">
        <v>3329</v>
      </c>
      <c r="C9612" t="s">
        <v>3355</v>
      </c>
      <c r="D9612" t="s">
        <v>2076</v>
      </c>
      <c r="E9612">
        <v>3</v>
      </c>
      <c r="F9612" t="s">
        <v>2016</v>
      </c>
      <c r="G9612">
        <v>9</v>
      </c>
      <c r="H9612" t="s">
        <v>2017</v>
      </c>
      <c r="I9612" s="13">
        <v>43495</v>
      </c>
      <c r="J9612">
        <v>6</v>
      </c>
      <c r="K9612">
        <v>0</v>
      </c>
    </row>
    <row r="9613" spans="1:11">
      <c r="B9613" t="s">
        <v>2094</v>
      </c>
      <c r="C9613" t="s">
        <v>2095</v>
      </c>
      <c r="D9613" t="s">
        <v>2053</v>
      </c>
      <c r="E9613">
        <v>1</v>
      </c>
      <c r="F9613" t="s">
        <v>2016</v>
      </c>
      <c r="G9613" t="s">
        <v>2030</v>
      </c>
      <c r="H9613" t="s">
        <v>2017</v>
      </c>
      <c r="I9613" s="13">
        <v>43487</v>
      </c>
      <c r="J9613" t="s">
        <v>2030</v>
      </c>
      <c r="K9613" t="s">
        <v>2030</v>
      </c>
    </row>
    <row r="9614" spans="1:11">
      <c r="B9614" t="s">
        <v>2618</v>
      </c>
      <c r="C9614" t="s">
        <v>3493</v>
      </c>
      <c r="D9614" t="s">
        <v>2053</v>
      </c>
      <c r="E9614">
        <v>1</v>
      </c>
      <c r="F9614" t="s">
        <v>2016</v>
      </c>
      <c r="G9614">
        <v>4.09</v>
      </c>
      <c r="H9614" t="s">
        <v>2020</v>
      </c>
      <c r="I9614" s="13">
        <v>43457</v>
      </c>
      <c r="J9614">
        <v>7</v>
      </c>
      <c r="K9614">
        <v>-54.19</v>
      </c>
    </row>
    <row r="9615" spans="1:11">
      <c r="B9615" t="s">
        <v>2083</v>
      </c>
      <c r="C9615" t="s">
        <v>2084</v>
      </c>
      <c r="D9615" t="s">
        <v>2035</v>
      </c>
      <c r="E9615">
        <v>5</v>
      </c>
      <c r="F9615" t="s">
        <v>2016</v>
      </c>
      <c r="G9615" t="s">
        <v>2030</v>
      </c>
      <c r="H9615" t="s">
        <v>2017</v>
      </c>
      <c r="I9615" s="13">
        <v>43404</v>
      </c>
      <c r="J9615" t="s">
        <v>2030</v>
      </c>
      <c r="K9615" t="s">
        <v>2030</v>
      </c>
    </row>
    <row r="9701" spans="1:11">
      <c r="A9701" t="s">
        <v>1110</v>
      </c>
      <c r="B9701" t="str">
        <f ca="1">_xll.BDS(OFFSET(INDIRECT(ADDRESS(ROW(), COLUMN())),0,-1),"BEST_ANALYST_RECS_BULK","cols=10;rows=4")</f>
        <v>Clarksons Platou Securities Inc</v>
      </c>
      <c r="C9701" t="s">
        <v>3353</v>
      </c>
      <c r="D9701" t="s">
        <v>2026</v>
      </c>
      <c r="E9701">
        <v>5</v>
      </c>
      <c r="F9701" t="s">
        <v>2016</v>
      </c>
      <c r="G9701">
        <v>32</v>
      </c>
      <c r="H9701" t="s">
        <v>2020</v>
      </c>
      <c r="I9701" s="13">
        <v>43507</v>
      </c>
      <c r="J9701" t="s">
        <v>2030</v>
      </c>
      <c r="K9701" t="s">
        <v>2030</v>
      </c>
    </row>
    <row r="9702" spans="1:11">
      <c r="B9702" t="s">
        <v>2051</v>
      </c>
      <c r="C9702" t="s">
        <v>2213</v>
      </c>
      <c r="D9702" t="s">
        <v>2076</v>
      </c>
      <c r="E9702">
        <v>3</v>
      </c>
      <c r="F9702" t="s">
        <v>2016</v>
      </c>
      <c r="G9702">
        <v>18</v>
      </c>
      <c r="H9702" t="s">
        <v>2017</v>
      </c>
      <c r="I9702" s="13">
        <v>43504</v>
      </c>
      <c r="J9702">
        <v>1</v>
      </c>
      <c r="K9702">
        <v>5.62</v>
      </c>
    </row>
    <row r="9703" spans="1:11">
      <c r="B9703" t="s">
        <v>2094</v>
      </c>
      <c r="C9703" t="s">
        <v>2095</v>
      </c>
      <c r="D9703" t="s">
        <v>2053</v>
      </c>
      <c r="E9703">
        <v>1</v>
      </c>
      <c r="F9703" t="s">
        <v>2016</v>
      </c>
      <c r="G9703" t="s">
        <v>2030</v>
      </c>
      <c r="H9703" t="s">
        <v>2017</v>
      </c>
      <c r="I9703" s="13">
        <v>43497</v>
      </c>
      <c r="J9703" t="s">
        <v>2030</v>
      </c>
      <c r="K9703" t="s">
        <v>2030</v>
      </c>
    </row>
    <row r="9704" spans="1:11">
      <c r="B9704" t="s">
        <v>2037</v>
      </c>
      <c r="C9704" t="s">
        <v>3501</v>
      </c>
      <c r="D9704" t="s">
        <v>2026</v>
      </c>
      <c r="E9704">
        <v>5</v>
      </c>
      <c r="F9704" t="s">
        <v>2016</v>
      </c>
      <c r="G9704">
        <v>46</v>
      </c>
      <c r="H9704" t="s">
        <v>2020</v>
      </c>
      <c r="I9704" s="13">
        <v>43493</v>
      </c>
      <c r="J9704">
        <v>2</v>
      </c>
      <c r="K9704">
        <v>-34.42</v>
      </c>
    </row>
    <row r="9801" spans="1:11">
      <c r="A9801" t="s">
        <v>1111</v>
      </c>
      <c r="B9801" t="str">
        <f ca="1">_xll.BDS(OFFSET(INDIRECT(ADDRESS(ROW(), COLUMN())),0,-1),"BEST_ANALYST_RECS_BULK","cols=10;rows=16")</f>
        <v>Zacks Investment Research</v>
      </c>
      <c r="C9801" t="s">
        <v>2095</v>
      </c>
      <c r="D9801" t="s">
        <v>2076</v>
      </c>
      <c r="E9801">
        <v>3</v>
      </c>
      <c r="F9801" t="s">
        <v>2085</v>
      </c>
      <c r="G9801" t="s">
        <v>2030</v>
      </c>
      <c r="H9801" t="s">
        <v>2017</v>
      </c>
      <c r="I9801" s="13">
        <v>43511</v>
      </c>
      <c r="J9801" t="s">
        <v>2030</v>
      </c>
      <c r="K9801" t="s">
        <v>2030</v>
      </c>
    </row>
    <row r="9802" spans="1:11">
      <c r="B9802" t="s">
        <v>2792</v>
      </c>
      <c r="C9802" t="s">
        <v>3321</v>
      </c>
      <c r="D9802" t="s">
        <v>2076</v>
      </c>
      <c r="E9802">
        <v>3</v>
      </c>
      <c r="F9802" t="s">
        <v>2016</v>
      </c>
      <c r="G9802">
        <v>8</v>
      </c>
      <c r="H9802" t="s">
        <v>2020</v>
      </c>
      <c r="I9802" s="13">
        <v>43510</v>
      </c>
      <c r="J9802" t="s">
        <v>2030</v>
      </c>
      <c r="K9802" t="s">
        <v>2030</v>
      </c>
    </row>
    <row r="9803" spans="1:11">
      <c r="B9803" t="s">
        <v>2033</v>
      </c>
      <c r="C9803" t="s">
        <v>3223</v>
      </c>
      <c r="D9803" t="s">
        <v>2044</v>
      </c>
      <c r="E9803">
        <v>3</v>
      </c>
      <c r="F9803" t="s">
        <v>2016</v>
      </c>
      <c r="G9803">
        <v>10</v>
      </c>
      <c r="H9803" t="s">
        <v>2036</v>
      </c>
      <c r="I9803" s="13">
        <v>43510</v>
      </c>
      <c r="J9803">
        <v>1</v>
      </c>
      <c r="K9803">
        <v>65.400000000000006</v>
      </c>
    </row>
    <row r="9804" spans="1:11">
      <c r="B9804" t="s">
        <v>2051</v>
      </c>
      <c r="C9804" t="s">
        <v>3217</v>
      </c>
      <c r="D9804" t="s">
        <v>2076</v>
      </c>
      <c r="E9804">
        <v>3</v>
      </c>
      <c r="F9804" t="s">
        <v>2088</v>
      </c>
      <c r="G9804">
        <v>12.1</v>
      </c>
      <c r="H9804" t="s">
        <v>2017</v>
      </c>
      <c r="I9804" s="13">
        <v>43510</v>
      </c>
      <c r="J9804">
        <v>5</v>
      </c>
      <c r="K9804">
        <v>-20.98</v>
      </c>
    </row>
    <row r="9805" spans="1:11">
      <c r="B9805" t="s">
        <v>2682</v>
      </c>
      <c r="C9805" t="s">
        <v>3675</v>
      </c>
      <c r="D9805" t="s">
        <v>2076</v>
      </c>
      <c r="E9805">
        <v>3</v>
      </c>
      <c r="F9805" t="s">
        <v>2016</v>
      </c>
      <c r="G9805">
        <v>12</v>
      </c>
      <c r="H9805" t="s">
        <v>2017</v>
      </c>
      <c r="I9805" s="13">
        <v>43509</v>
      </c>
      <c r="J9805">
        <v>2</v>
      </c>
      <c r="K9805">
        <v>32.229999999999997</v>
      </c>
    </row>
    <row r="9806" spans="1:11">
      <c r="B9806" t="s">
        <v>2174</v>
      </c>
      <c r="C9806" t="s">
        <v>4151</v>
      </c>
      <c r="D9806" t="s">
        <v>2029</v>
      </c>
      <c r="E9806">
        <v>5</v>
      </c>
      <c r="F9806" t="s">
        <v>2016</v>
      </c>
      <c r="G9806">
        <v>12</v>
      </c>
      <c r="H9806" t="s">
        <v>2017</v>
      </c>
      <c r="I9806" s="13">
        <v>43508</v>
      </c>
      <c r="J9806">
        <v>4</v>
      </c>
      <c r="K9806">
        <v>-16.899999999999999</v>
      </c>
    </row>
    <row r="9807" spans="1:11">
      <c r="B9807" t="s">
        <v>106</v>
      </c>
      <c r="C9807" t="s">
        <v>3169</v>
      </c>
      <c r="D9807" t="s">
        <v>2019</v>
      </c>
      <c r="E9807">
        <v>3</v>
      </c>
      <c r="F9807" t="s">
        <v>2016</v>
      </c>
      <c r="G9807">
        <v>8.5</v>
      </c>
      <c r="H9807" t="s">
        <v>2020</v>
      </c>
      <c r="I9807" s="13">
        <v>43508</v>
      </c>
      <c r="J9807">
        <v>7</v>
      </c>
      <c r="K9807">
        <v>-31.2</v>
      </c>
    </row>
    <row r="9808" spans="1:11">
      <c r="B9808" t="s">
        <v>2067</v>
      </c>
      <c r="C9808" t="s">
        <v>3200</v>
      </c>
      <c r="D9808" t="s">
        <v>2029</v>
      </c>
      <c r="E9808">
        <v>5</v>
      </c>
      <c r="F9808" t="s">
        <v>2016</v>
      </c>
      <c r="G9808">
        <v>13</v>
      </c>
      <c r="H9808" t="s">
        <v>2020</v>
      </c>
      <c r="I9808" s="13">
        <v>43508</v>
      </c>
      <c r="J9808">
        <v>9</v>
      </c>
      <c r="K9808">
        <v>-46.64</v>
      </c>
    </row>
    <row r="9809" spans="2:11">
      <c r="B9809" t="s">
        <v>2037</v>
      </c>
      <c r="C9809" t="s">
        <v>3201</v>
      </c>
      <c r="D9809" t="s">
        <v>2076</v>
      </c>
      <c r="E9809">
        <v>3</v>
      </c>
      <c r="F9809" t="s">
        <v>2016</v>
      </c>
      <c r="G9809">
        <v>9</v>
      </c>
      <c r="H9809" t="s">
        <v>2020</v>
      </c>
      <c r="I9809" s="13">
        <v>43508</v>
      </c>
      <c r="J9809">
        <v>3</v>
      </c>
      <c r="K9809">
        <v>0</v>
      </c>
    </row>
    <row r="9810" spans="2:11">
      <c r="B9810" t="s">
        <v>2074</v>
      </c>
      <c r="C9810" t="s">
        <v>3202</v>
      </c>
      <c r="D9810" t="s">
        <v>2026</v>
      </c>
      <c r="E9810">
        <v>5</v>
      </c>
      <c r="F9810" t="s">
        <v>2016</v>
      </c>
      <c r="G9810">
        <v>12</v>
      </c>
      <c r="H9810" t="s">
        <v>2020</v>
      </c>
      <c r="I9810" s="13">
        <v>43508</v>
      </c>
      <c r="J9810">
        <v>9</v>
      </c>
      <c r="K9810">
        <v>-46.64</v>
      </c>
    </row>
    <row r="9811" spans="2:11">
      <c r="B9811" t="s">
        <v>2077</v>
      </c>
      <c r="C9811" t="s">
        <v>3000</v>
      </c>
      <c r="D9811" t="s">
        <v>2227</v>
      </c>
      <c r="E9811">
        <v>3</v>
      </c>
      <c r="F9811" t="s">
        <v>2016</v>
      </c>
      <c r="G9811" t="s">
        <v>2030</v>
      </c>
      <c r="H9811" t="s">
        <v>2017</v>
      </c>
      <c r="I9811" s="13">
        <v>43508</v>
      </c>
      <c r="J9811" t="s">
        <v>2030</v>
      </c>
      <c r="K9811" t="s">
        <v>2030</v>
      </c>
    </row>
    <row r="9812" spans="2:11">
      <c r="B9812" t="s">
        <v>2063</v>
      </c>
      <c r="C9812" t="s">
        <v>3199</v>
      </c>
      <c r="D9812" t="s">
        <v>2162</v>
      </c>
      <c r="E9812">
        <v>3</v>
      </c>
      <c r="F9812" t="s">
        <v>2016</v>
      </c>
      <c r="G9812">
        <v>10</v>
      </c>
      <c r="H9812" t="s">
        <v>2017</v>
      </c>
      <c r="I9812" s="13">
        <v>43508</v>
      </c>
      <c r="J9812">
        <v>3</v>
      </c>
      <c r="K9812">
        <v>0</v>
      </c>
    </row>
    <row r="9813" spans="2:11">
      <c r="B9813" t="s">
        <v>2247</v>
      </c>
      <c r="C9813" t="s">
        <v>3166</v>
      </c>
      <c r="D9813" t="s">
        <v>2035</v>
      </c>
      <c r="E9813">
        <v>5</v>
      </c>
      <c r="F9813" t="s">
        <v>2016</v>
      </c>
      <c r="G9813">
        <v>14</v>
      </c>
      <c r="H9813" t="s">
        <v>2020</v>
      </c>
      <c r="I9813" s="13">
        <v>43508</v>
      </c>
      <c r="J9813">
        <v>6</v>
      </c>
      <c r="K9813">
        <v>-23.94</v>
      </c>
    </row>
    <row r="9814" spans="2:11">
      <c r="B9814" t="s">
        <v>2131</v>
      </c>
      <c r="C9814" t="s">
        <v>2980</v>
      </c>
      <c r="D9814" t="s">
        <v>2044</v>
      </c>
      <c r="E9814">
        <v>3</v>
      </c>
      <c r="F9814" t="s">
        <v>2016</v>
      </c>
      <c r="G9814">
        <v>10</v>
      </c>
      <c r="H9814" t="s">
        <v>2133</v>
      </c>
      <c r="I9814" s="13">
        <v>43507</v>
      </c>
      <c r="J9814">
        <v>3</v>
      </c>
      <c r="K9814">
        <v>0</v>
      </c>
    </row>
    <row r="9815" spans="2:11">
      <c r="B9815" t="s">
        <v>2079</v>
      </c>
      <c r="C9815" t="s">
        <v>4228</v>
      </c>
      <c r="D9815" t="s">
        <v>2015</v>
      </c>
      <c r="E9815">
        <v>3</v>
      </c>
      <c r="F9815" t="s">
        <v>2016</v>
      </c>
      <c r="G9815">
        <v>9</v>
      </c>
      <c r="H9815" t="s">
        <v>2017</v>
      </c>
      <c r="I9815" s="13">
        <v>43507</v>
      </c>
      <c r="J9815">
        <v>3</v>
      </c>
      <c r="K9815">
        <v>0</v>
      </c>
    </row>
    <row r="9816" spans="2:11">
      <c r="B9816" t="s">
        <v>2083</v>
      </c>
      <c r="C9816" t="s">
        <v>2084</v>
      </c>
      <c r="D9816" t="s">
        <v>2076</v>
      </c>
      <c r="E9816">
        <v>3</v>
      </c>
      <c r="F9816" t="s">
        <v>2088</v>
      </c>
      <c r="G9816" t="s">
        <v>2030</v>
      </c>
      <c r="H9816" t="s">
        <v>2017</v>
      </c>
      <c r="I9816" s="13">
        <v>43491</v>
      </c>
      <c r="J9816">
        <v>10</v>
      </c>
      <c r="K9816">
        <v>-47.49</v>
      </c>
    </row>
    <row r="9901" spans="1:11">
      <c r="A9901" t="s">
        <v>1112</v>
      </c>
      <c r="B9901" t="str">
        <f ca="1">_xll.BDS(OFFSET(INDIRECT(ADDRESS(ROW(), COLUMN())),0,-1),"BEST_ANALYST_RECS_BULK","cols=10;rows=9")</f>
        <v>Morgan Stanley</v>
      </c>
      <c r="C9901" t="s">
        <v>2439</v>
      </c>
      <c r="D9901" t="s">
        <v>2114</v>
      </c>
      <c r="E9901">
        <v>3</v>
      </c>
      <c r="F9901" t="s">
        <v>2016</v>
      </c>
      <c r="G9901">
        <v>17</v>
      </c>
      <c r="H9901" t="s">
        <v>2020</v>
      </c>
      <c r="I9901" s="13">
        <v>43511</v>
      </c>
      <c r="J9901" t="s">
        <v>2030</v>
      </c>
      <c r="K9901" t="s">
        <v>2030</v>
      </c>
    </row>
    <row r="9902" spans="1:11">
      <c r="B9902" t="s">
        <v>2079</v>
      </c>
      <c r="C9902" t="s">
        <v>2138</v>
      </c>
      <c r="D9902" t="s">
        <v>2015</v>
      </c>
      <c r="E9902">
        <v>3</v>
      </c>
      <c r="F9902" t="s">
        <v>2016</v>
      </c>
      <c r="G9902">
        <v>18</v>
      </c>
      <c r="H9902" t="s">
        <v>2017</v>
      </c>
      <c r="I9902" s="13">
        <v>43509</v>
      </c>
      <c r="J9902">
        <v>3</v>
      </c>
      <c r="K9902">
        <v>-17.28</v>
      </c>
    </row>
    <row r="9903" spans="1:11">
      <c r="B9903" t="s">
        <v>2151</v>
      </c>
      <c r="C9903" t="s">
        <v>2300</v>
      </c>
      <c r="D9903" t="s">
        <v>2026</v>
      </c>
      <c r="E9903">
        <v>5</v>
      </c>
      <c r="F9903" t="s">
        <v>2016</v>
      </c>
      <c r="G9903">
        <v>30</v>
      </c>
      <c r="H9903" t="s">
        <v>2020</v>
      </c>
      <c r="I9903" s="13">
        <v>43507</v>
      </c>
      <c r="J9903" t="s">
        <v>2030</v>
      </c>
      <c r="K9903" t="s">
        <v>2030</v>
      </c>
    </row>
    <row r="9904" spans="1:11">
      <c r="B9904" t="s">
        <v>2049</v>
      </c>
      <c r="C9904" t="s">
        <v>3261</v>
      </c>
      <c r="D9904" t="s">
        <v>2029</v>
      </c>
      <c r="E9904">
        <v>5</v>
      </c>
      <c r="F9904" t="s">
        <v>2016</v>
      </c>
      <c r="G9904">
        <v>30</v>
      </c>
      <c r="H9904" t="s">
        <v>2020</v>
      </c>
      <c r="I9904" s="13">
        <v>43507</v>
      </c>
      <c r="J9904">
        <v>2</v>
      </c>
      <c r="K9904">
        <v>-11.56</v>
      </c>
    </row>
    <row r="9905" spans="2:11">
      <c r="B9905" t="s">
        <v>2136</v>
      </c>
      <c r="C9905" t="s">
        <v>4031</v>
      </c>
      <c r="D9905" t="s">
        <v>2026</v>
      </c>
      <c r="E9905">
        <v>5</v>
      </c>
      <c r="F9905" t="s">
        <v>2016</v>
      </c>
      <c r="G9905">
        <v>28</v>
      </c>
      <c r="H9905" t="s">
        <v>2020</v>
      </c>
      <c r="I9905" s="13">
        <v>43504</v>
      </c>
      <c r="J9905" t="s">
        <v>2030</v>
      </c>
      <c r="K9905" t="s">
        <v>2030</v>
      </c>
    </row>
    <row r="9906" spans="2:11">
      <c r="B9906" t="s">
        <v>2198</v>
      </c>
      <c r="C9906" t="s">
        <v>4032</v>
      </c>
      <c r="D9906" t="s">
        <v>2035</v>
      </c>
      <c r="E9906">
        <v>5</v>
      </c>
      <c r="F9906" t="s">
        <v>2016</v>
      </c>
      <c r="G9906">
        <v>20</v>
      </c>
      <c r="H9906" t="s">
        <v>2020</v>
      </c>
      <c r="I9906" s="13">
        <v>43487</v>
      </c>
      <c r="J9906" t="s">
        <v>2030</v>
      </c>
      <c r="K9906" t="s">
        <v>2030</v>
      </c>
    </row>
    <row r="9907" spans="2:11">
      <c r="B9907" t="s">
        <v>2021</v>
      </c>
      <c r="C9907" t="s">
        <v>2295</v>
      </c>
      <c r="D9907" t="s">
        <v>2023</v>
      </c>
      <c r="E9907">
        <v>5</v>
      </c>
      <c r="F9907" t="s">
        <v>2016</v>
      </c>
      <c r="G9907">
        <v>22</v>
      </c>
      <c r="H9907" t="s">
        <v>2020</v>
      </c>
      <c r="I9907" s="13">
        <v>43485</v>
      </c>
      <c r="J9907" t="s">
        <v>2030</v>
      </c>
      <c r="K9907" t="s">
        <v>2030</v>
      </c>
    </row>
    <row r="9908" spans="2:11">
      <c r="B9908" t="s">
        <v>2037</v>
      </c>
      <c r="C9908" t="s">
        <v>4033</v>
      </c>
      <c r="D9908" t="s">
        <v>2026</v>
      </c>
      <c r="E9908">
        <v>5</v>
      </c>
      <c r="F9908" t="s">
        <v>2016</v>
      </c>
      <c r="G9908">
        <v>21</v>
      </c>
      <c r="H9908" t="s">
        <v>2020</v>
      </c>
      <c r="I9908" s="13">
        <v>43483</v>
      </c>
      <c r="J9908" t="s">
        <v>2030</v>
      </c>
      <c r="K9908" t="s">
        <v>2030</v>
      </c>
    </row>
    <row r="9909" spans="2:11">
      <c r="B9909" t="s">
        <v>2083</v>
      </c>
      <c r="C9909" t="s">
        <v>2304</v>
      </c>
      <c r="D9909" t="s">
        <v>2053</v>
      </c>
      <c r="E9909">
        <v>1</v>
      </c>
      <c r="F9909" t="s">
        <v>2016</v>
      </c>
      <c r="G9909" t="s">
        <v>2030</v>
      </c>
      <c r="H9909" t="s">
        <v>2017</v>
      </c>
      <c r="I9909" s="13">
        <v>43182</v>
      </c>
      <c r="J9909">
        <v>1</v>
      </c>
      <c r="K9909">
        <v>11.56</v>
      </c>
    </row>
    <row r="10001" spans="1:11">
      <c r="A10001" t="s">
        <v>1113</v>
      </c>
      <c r="B10001" t="str">
        <f ca="1">_xll.BDS(OFFSET(INDIRECT(ADDRESS(ROW(), COLUMN())),0,-1),"BEST_ANALYST_RECS_BULK","cols=10;rows=26")</f>
        <v>Jefferies</v>
      </c>
      <c r="C10001" t="s">
        <v>2850</v>
      </c>
      <c r="D10001" t="s">
        <v>2076</v>
      </c>
      <c r="E10001">
        <v>3</v>
      </c>
      <c r="F10001" t="s">
        <v>2016</v>
      </c>
      <c r="G10001">
        <v>79</v>
      </c>
      <c r="H10001" t="s">
        <v>2020</v>
      </c>
      <c r="I10001" s="13">
        <v>43511</v>
      </c>
      <c r="J10001" t="s">
        <v>2030</v>
      </c>
      <c r="K10001" t="s">
        <v>2030</v>
      </c>
    </row>
    <row r="10002" spans="1:11">
      <c r="B10002" t="s">
        <v>2247</v>
      </c>
      <c r="C10002" t="s">
        <v>2248</v>
      </c>
      <c r="D10002" t="s">
        <v>2162</v>
      </c>
      <c r="E10002">
        <v>3</v>
      </c>
      <c r="F10002" t="s">
        <v>2016</v>
      </c>
      <c r="G10002">
        <v>80</v>
      </c>
      <c r="H10002" t="s">
        <v>2020</v>
      </c>
      <c r="I10002" s="13">
        <v>43511</v>
      </c>
      <c r="J10002">
        <v>4</v>
      </c>
      <c r="K10002">
        <v>0</v>
      </c>
    </row>
    <row r="10003" spans="1:11">
      <c r="B10003" t="s">
        <v>2777</v>
      </c>
      <c r="C10003" t="s">
        <v>3041</v>
      </c>
      <c r="D10003" t="s">
        <v>2570</v>
      </c>
      <c r="E10003">
        <v>4</v>
      </c>
      <c r="F10003" t="s">
        <v>2016</v>
      </c>
      <c r="G10003">
        <v>77</v>
      </c>
      <c r="H10003" t="s">
        <v>2017</v>
      </c>
      <c r="I10003" s="13">
        <v>43510</v>
      </c>
      <c r="J10003">
        <v>7</v>
      </c>
      <c r="K10003">
        <v>-6.65</v>
      </c>
    </row>
    <row r="10004" spans="1:11">
      <c r="B10004" t="s">
        <v>2274</v>
      </c>
      <c r="C10004" t="s">
        <v>2766</v>
      </c>
      <c r="D10004" t="s">
        <v>2076</v>
      </c>
      <c r="E10004">
        <v>3</v>
      </c>
      <c r="F10004" t="s">
        <v>2016</v>
      </c>
      <c r="G10004" t="s">
        <v>2030</v>
      </c>
      <c r="H10004" t="s">
        <v>2017</v>
      </c>
      <c r="I10004" s="13">
        <v>43509</v>
      </c>
      <c r="J10004">
        <v>4</v>
      </c>
      <c r="K10004">
        <v>0</v>
      </c>
    </row>
    <row r="10005" spans="1:11">
      <c r="B10005" t="s">
        <v>2049</v>
      </c>
      <c r="C10005" t="s">
        <v>2962</v>
      </c>
      <c r="D10005" t="s">
        <v>2029</v>
      </c>
      <c r="E10005">
        <v>5</v>
      </c>
      <c r="F10005" t="s">
        <v>2016</v>
      </c>
      <c r="G10005">
        <v>100</v>
      </c>
      <c r="H10005" t="s">
        <v>2017</v>
      </c>
      <c r="I10005" s="13">
        <v>43508</v>
      </c>
      <c r="J10005">
        <v>9</v>
      </c>
      <c r="K10005">
        <v>-15.27</v>
      </c>
    </row>
    <row r="10006" spans="1:11">
      <c r="B10006" t="s">
        <v>2267</v>
      </c>
      <c r="C10006" t="s">
        <v>2854</v>
      </c>
      <c r="D10006" t="s">
        <v>2273</v>
      </c>
      <c r="E10006">
        <v>3</v>
      </c>
      <c r="F10006" t="s">
        <v>2016</v>
      </c>
      <c r="G10006" t="s">
        <v>2030</v>
      </c>
      <c r="H10006" t="s">
        <v>2017</v>
      </c>
      <c r="I10006" s="13">
        <v>43503</v>
      </c>
      <c r="J10006">
        <v>1</v>
      </c>
      <c r="K10006">
        <v>23.65</v>
      </c>
    </row>
    <row r="10007" spans="1:11">
      <c r="B10007" t="s">
        <v>2063</v>
      </c>
      <c r="C10007" t="s">
        <v>2266</v>
      </c>
      <c r="D10007" t="s">
        <v>2162</v>
      </c>
      <c r="E10007">
        <v>3</v>
      </c>
      <c r="F10007" t="s">
        <v>2016</v>
      </c>
      <c r="G10007">
        <v>85</v>
      </c>
      <c r="H10007" t="s">
        <v>2017</v>
      </c>
      <c r="I10007" s="13">
        <v>43500</v>
      </c>
      <c r="J10007">
        <v>4</v>
      </c>
      <c r="K10007">
        <v>0</v>
      </c>
    </row>
    <row r="10008" spans="1:11">
      <c r="B10008" t="s">
        <v>2033</v>
      </c>
      <c r="C10008" t="s">
        <v>2246</v>
      </c>
      <c r="D10008" t="s">
        <v>2044</v>
      </c>
      <c r="E10008">
        <v>3</v>
      </c>
      <c r="F10008" t="s">
        <v>2016</v>
      </c>
      <c r="G10008">
        <v>75</v>
      </c>
      <c r="H10008" t="s">
        <v>2020</v>
      </c>
      <c r="I10008" s="13">
        <v>43495</v>
      </c>
      <c r="J10008">
        <v>4</v>
      </c>
      <c r="K10008">
        <v>0</v>
      </c>
    </row>
    <row r="10009" spans="1:11">
      <c r="B10009" t="s">
        <v>2094</v>
      </c>
      <c r="C10009" t="s">
        <v>2095</v>
      </c>
      <c r="D10009" t="s">
        <v>2076</v>
      </c>
      <c r="E10009">
        <v>3</v>
      </c>
      <c r="F10009" t="s">
        <v>2016</v>
      </c>
      <c r="G10009" t="s">
        <v>2030</v>
      </c>
      <c r="H10009" t="s">
        <v>2017</v>
      </c>
      <c r="I10009" s="13">
        <v>43494</v>
      </c>
      <c r="J10009" t="s">
        <v>2030</v>
      </c>
      <c r="K10009" t="s">
        <v>2030</v>
      </c>
    </row>
    <row r="10010" spans="1:11">
      <c r="B10010" t="s">
        <v>2601</v>
      </c>
      <c r="C10010" t="s">
        <v>2651</v>
      </c>
      <c r="D10010" t="s">
        <v>2029</v>
      </c>
      <c r="E10010">
        <v>5</v>
      </c>
      <c r="F10010" t="s">
        <v>2016</v>
      </c>
      <c r="G10010">
        <v>86</v>
      </c>
      <c r="H10010" t="s">
        <v>2017</v>
      </c>
      <c r="I10010" s="13">
        <v>43489</v>
      </c>
      <c r="J10010">
        <v>8</v>
      </c>
      <c r="K10010">
        <v>-15.22</v>
      </c>
    </row>
    <row r="10011" spans="1:11">
      <c r="B10011" t="s">
        <v>2174</v>
      </c>
      <c r="C10011" t="s">
        <v>2851</v>
      </c>
      <c r="D10011" t="s">
        <v>2015</v>
      </c>
      <c r="E10011">
        <v>3</v>
      </c>
      <c r="F10011" t="s">
        <v>2016</v>
      </c>
      <c r="G10011">
        <v>70</v>
      </c>
      <c r="H10011" t="s">
        <v>2017</v>
      </c>
      <c r="I10011" s="13">
        <v>43487</v>
      </c>
      <c r="J10011" t="s">
        <v>2030</v>
      </c>
      <c r="K10011" t="s">
        <v>2030</v>
      </c>
    </row>
    <row r="10012" spans="1:11">
      <c r="B10012" t="s">
        <v>2069</v>
      </c>
      <c r="C10012" t="s">
        <v>2959</v>
      </c>
      <c r="D10012" t="s">
        <v>2035</v>
      </c>
      <c r="E10012">
        <v>5</v>
      </c>
      <c r="F10012" t="s">
        <v>2016</v>
      </c>
      <c r="G10012">
        <v>110</v>
      </c>
      <c r="H10012" t="s">
        <v>2017</v>
      </c>
      <c r="I10012" s="13">
        <v>43482</v>
      </c>
      <c r="J10012" t="s">
        <v>2030</v>
      </c>
      <c r="K10012" t="s">
        <v>2030</v>
      </c>
    </row>
    <row r="10013" spans="1:11">
      <c r="B10013" t="s">
        <v>2096</v>
      </c>
      <c r="C10013" t="s">
        <v>2097</v>
      </c>
      <c r="D10013" t="s">
        <v>2026</v>
      </c>
      <c r="E10013">
        <v>5</v>
      </c>
      <c r="F10013" t="s">
        <v>2016</v>
      </c>
      <c r="G10013" t="s">
        <v>2030</v>
      </c>
      <c r="H10013" t="s">
        <v>2017</v>
      </c>
      <c r="I10013" s="13">
        <v>43482</v>
      </c>
      <c r="J10013">
        <v>5</v>
      </c>
      <c r="K10013">
        <v>-0.91</v>
      </c>
    </row>
    <row r="10014" spans="1:11">
      <c r="B10014" t="s">
        <v>2234</v>
      </c>
      <c r="C10014" t="s">
        <v>2846</v>
      </c>
      <c r="D10014" t="s">
        <v>2026</v>
      </c>
      <c r="E10014">
        <v>5</v>
      </c>
      <c r="F10014" t="s">
        <v>2016</v>
      </c>
      <c r="G10014">
        <v>102</v>
      </c>
      <c r="H10014" t="s">
        <v>2020</v>
      </c>
      <c r="I10014" s="13">
        <v>43480</v>
      </c>
      <c r="J10014" t="s">
        <v>2030</v>
      </c>
      <c r="K10014" t="s">
        <v>2030</v>
      </c>
    </row>
    <row r="10015" spans="1:11">
      <c r="B10015" t="s">
        <v>2027</v>
      </c>
      <c r="C10015" t="s">
        <v>2253</v>
      </c>
      <c r="D10015" t="s">
        <v>2029</v>
      </c>
      <c r="E10015">
        <v>5</v>
      </c>
      <c r="F10015" t="s">
        <v>2016</v>
      </c>
      <c r="G10015">
        <v>79</v>
      </c>
      <c r="H10015" t="s">
        <v>2017</v>
      </c>
      <c r="I10015" s="13">
        <v>43479</v>
      </c>
      <c r="J10015">
        <v>6</v>
      </c>
      <c r="K10015">
        <v>-2.84</v>
      </c>
    </row>
    <row r="10016" spans="1:11">
      <c r="B10016" t="s">
        <v>2079</v>
      </c>
      <c r="C10016" t="s">
        <v>2848</v>
      </c>
      <c r="D10016" t="s">
        <v>2015</v>
      </c>
      <c r="E10016">
        <v>3</v>
      </c>
      <c r="F10016" t="s">
        <v>2016</v>
      </c>
      <c r="G10016">
        <v>70</v>
      </c>
      <c r="H10016" t="s">
        <v>2017</v>
      </c>
      <c r="I10016" s="13">
        <v>43476</v>
      </c>
      <c r="J10016">
        <v>4</v>
      </c>
      <c r="K10016">
        <v>0</v>
      </c>
    </row>
    <row r="10017" spans="2:11">
      <c r="B10017" t="s">
        <v>106</v>
      </c>
      <c r="C10017" t="s">
        <v>2250</v>
      </c>
      <c r="D10017" t="s">
        <v>2432</v>
      </c>
      <c r="E10017">
        <v>1</v>
      </c>
      <c r="F10017" t="s">
        <v>2016</v>
      </c>
      <c r="G10017">
        <v>60</v>
      </c>
      <c r="H10017" t="s">
        <v>2020</v>
      </c>
      <c r="I10017" s="13">
        <v>43475</v>
      </c>
      <c r="J10017">
        <v>3</v>
      </c>
      <c r="K10017">
        <v>0.91</v>
      </c>
    </row>
    <row r="10018" spans="2:11">
      <c r="B10018" t="s">
        <v>2159</v>
      </c>
      <c r="C10018" t="s">
        <v>2658</v>
      </c>
      <c r="D10018" t="s">
        <v>2029</v>
      </c>
      <c r="E10018">
        <v>5</v>
      </c>
      <c r="F10018" t="s">
        <v>2016</v>
      </c>
      <c r="G10018">
        <v>86</v>
      </c>
      <c r="H10018" t="s">
        <v>2020</v>
      </c>
      <c r="I10018" s="13">
        <v>43475</v>
      </c>
      <c r="J10018">
        <v>5</v>
      </c>
      <c r="K10018">
        <v>-0.91</v>
      </c>
    </row>
    <row r="10019" spans="2:11">
      <c r="B10019" t="s">
        <v>2074</v>
      </c>
      <c r="C10019" t="s">
        <v>3202</v>
      </c>
      <c r="D10019" t="s">
        <v>2076</v>
      </c>
      <c r="E10019">
        <v>3</v>
      </c>
      <c r="F10019" t="s">
        <v>2016</v>
      </c>
      <c r="G10019">
        <v>80</v>
      </c>
      <c r="H10019" t="s">
        <v>2020</v>
      </c>
      <c r="I10019" s="13">
        <v>43475</v>
      </c>
      <c r="J10019">
        <v>4</v>
      </c>
      <c r="K10019">
        <v>0</v>
      </c>
    </row>
    <row r="10020" spans="2:11">
      <c r="B10020" t="s">
        <v>2151</v>
      </c>
      <c r="C10020" t="s">
        <v>2968</v>
      </c>
      <c r="D10020" t="s">
        <v>2044</v>
      </c>
      <c r="E10020">
        <v>3</v>
      </c>
      <c r="F10020" t="s">
        <v>2016</v>
      </c>
      <c r="G10020" t="s">
        <v>2030</v>
      </c>
      <c r="H10020" t="s">
        <v>2017</v>
      </c>
      <c r="I10020" s="13">
        <v>43475</v>
      </c>
      <c r="J10020">
        <v>4</v>
      </c>
      <c r="K10020">
        <v>0</v>
      </c>
    </row>
    <row r="10021" spans="2:11">
      <c r="B10021" t="s">
        <v>2091</v>
      </c>
      <c r="C10021" t="s">
        <v>2664</v>
      </c>
      <c r="D10021" t="s">
        <v>2093</v>
      </c>
      <c r="E10021" t="s">
        <v>2030</v>
      </c>
      <c r="F10021" t="s">
        <v>2016</v>
      </c>
      <c r="G10021" t="s">
        <v>2030</v>
      </c>
      <c r="H10021" t="s">
        <v>2017</v>
      </c>
      <c r="I10021" s="13">
        <v>43472</v>
      </c>
      <c r="J10021" t="s">
        <v>2030</v>
      </c>
      <c r="K10021" t="s">
        <v>2030</v>
      </c>
    </row>
    <row r="10022" spans="2:11">
      <c r="B10022" t="s">
        <v>2051</v>
      </c>
      <c r="C10022" t="s">
        <v>2259</v>
      </c>
      <c r="D10022" t="s">
        <v>2076</v>
      </c>
      <c r="E10022">
        <v>3</v>
      </c>
      <c r="F10022" t="s">
        <v>2088</v>
      </c>
      <c r="G10022">
        <v>68</v>
      </c>
      <c r="H10022" t="s">
        <v>2017</v>
      </c>
      <c r="I10022" s="13">
        <v>43460</v>
      </c>
      <c r="J10022" t="s">
        <v>2030</v>
      </c>
      <c r="K10022" t="s">
        <v>2030</v>
      </c>
    </row>
    <row r="10023" spans="2:11">
      <c r="B10023" t="s">
        <v>2024</v>
      </c>
      <c r="C10023" t="s">
        <v>2660</v>
      </c>
      <c r="D10023" t="s">
        <v>2076</v>
      </c>
      <c r="E10023">
        <v>3</v>
      </c>
      <c r="F10023" t="s">
        <v>2016</v>
      </c>
      <c r="G10023" t="s">
        <v>2030</v>
      </c>
      <c r="H10023" t="s">
        <v>2017</v>
      </c>
      <c r="I10023" s="13">
        <v>43440</v>
      </c>
      <c r="J10023">
        <v>4</v>
      </c>
      <c r="K10023">
        <v>0</v>
      </c>
    </row>
    <row r="10024" spans="2:11">
      <c r="B10024" t="s">
        <v>2089</v>
      </c>
      <c r="C10024" t="s">
        <v>3103</v>
      </c>
      <c r="D10024" t="s">
        <v>2044</v>
      </c>
      <c r="E10024">
        <v>3</v>
      </c>
      <c r="F10024" t="s">
        <v>2016</v>
      </c>
      <c r="G10024">
        <v>71</v>
      </c>
      <c r="H10024" t="s">
        <v>2017</v>
      </c>
      <c r="I10024" s="13">
        <v>43430</v>
      </c>
      <c r="J10024">
        <v>4</v>
      </c>
      <c r="K10024">
        <v>0</v>
      </c>
    </row>
    <row r="10025" spans="2:11">
      <c r="B10025" t="s">
        <v>2083</v>
      </c>
      <c r="C10025" t="s">
        <v>2084</v>
      </c>
      <c r="D10025" t="s">
        <v>2076</v>
      </c>
      <c r="E10025">
        <v>3</v>
      </c>
      <c r="F10025" t="s">
        <v>2088</v>
      </c>
      <c r="G10025" t="s">
        <v>2030</v>
      </c>
      <c r="H10025" t="s">
        <v>2017</v>
      </c>
      <c r="I10025" s="13">
        <v>43256</v>
      </c>
      <c r="J10025">
        <v>2</v>
      </c>
      <c r="K10025">
        <v>12.05</v>
      </c>
    </row>
    <row r="10026" spans="2:11">
      <c r="B10026" t="s">
        <v>3063</v>
      </c>
      <c r="C10026" t="s">
        <v>3233</v>
      </c>
      <c r="D10026" t="s">
        <v>2026</v>
      </c>
      <c r="E10026">
        <v>5</v>
      </c>
      <c r="F10026" t="s">
        <v>2123</v>
      </c>
      <c r="G10026">
        <v>87</v>
      </c>
      <c r="H10026" t="s">
        <v>2017</v>
      </c>
      <c r="I10026" s="13">
        <v>42580</v>
      </c>
      <c r="J10026">
        <v>5</v>
      </c>
      <c r="K10026">
        <v>-0.91</v>
      </c>
    </row>
    <row r="10101" spans="1:11">
      <c r="A10101" t="s">
        <v>1114</v>
      </c>
      <c r="B10101" t="str">
        <f ca="1">_xll.BDS(OFFSET(INDIRECT(ADDRESS(ROW(), COLUMN())),0,-1),"BEST_ANALYST_RECS_BULK","cols=10;rows=22")</f>
        <v>Cowen</v>
      </c>
      <c r="C10101" t="s">
        <v>3630</v>
      </c>
      <c r="D10101" t="s">
        <v>2029</v>
      </c>
      <c r="E10101">
        <v>5</v>
      </c>
      <c r="F10101" t="s">
        <v>2016</v>
      </c>
      <c r="G10101">
        <v>65</v>
      </c>
      <c r="H10101" t="s">
        <v>2017</v>
      </c>
      <c r="I10101" s="13">
        <v>43511</v>
      </c>
      <c r="J10101">
        <v>1</v>
      </c>
      <c r="K10101">
        <v>-1.1200000000000001</v>
      </c>
    </row>
    <row r="10102" spans="1:11">
      <c r="B10102" t="s">
        <v>2267</v>
      </c>
      <c r="C10102" t="s">
        <v>2821</v>
      </c>
      <c r="D10102" t="s">
        <v>2029</v>
      </c>
      <c r="E10102">
        <v>5</v>
      </c>
      <c r="F10102" t="s">
        <v>2016</v>
      </c>
      <c r="G10102">
        <v>61</v>
      </c>
      <c r="H10102" t="s">
        <v>2017</v>
      </c>
      <c r="I10102" s="13">
        <v>43511</v>
      </c>
      <c r="J10102">
        <v>1</v>
      </c>
      <c r="K10102">
        <v>-1.1200000000000001</v>
      </c>
    </row>
    <row r="10103" spans="1:11">
      <c r="B10103" t="s">
        <v>106</v>
      </c>
      <c r="C10103" t="s">
        <v>2205</v>
      </c>
      <c r="D10103" t="s">
        <v>2440</v>
      </c>
      <c r="E10103">
        <v>5</v>
      </c>
      <c r="F10103" t="s">
        <v>2016</v>
      </c>
      <c r="G10103">
        <v>62</v>
      </c>
      <c r="H10103" t="s">
        <v>2020</v>
      </c>
      <c r="I10103" s="13">
        <v>43509</v>
      </c>
      <c r="J10103">
        <v>1</v>
      </c>
      <c r="K10103">
        <v>-1.1200000000000001</v>
      </c>
    </row>
    <row r="10104" spans="1:11">
      <c r="B10104" t="s">
        <v>2042</v>
      </c>
      <c r="C10104" t="s">
        <v>3649</v>
      </c>
      <c r="D10104" t="s">
        <v>2029</v>
      </c>
      <c r="E10104">
        <v>5</v>
      </c>
      <c r="F10104" t="s">
        <v>2016</v>
      </c>
      <c r="G10104">
        <v>71</v>
      </c>
      <c r="H10104" t="s">
        <v>2020</v>
      </c>
      <c r="I10104" s="13">
        <v>43509</v>
      </c>
      <c r="J10104">
        <v>1</v>
      </c>
      <c r="K10104">
        <v>-1.1200000000000001</v>
      </c>
    </row>
    <row r="10105" spans="1:11">
      <c r="B10105" t="s">
        <v>2054</v>
      </c>
      <c r="C10105" t="s">
        <v>3650</v>
      </c>
      <c r="D10105" t="s">
        <v>2056</v>
      </c>
      <c r="E10105">
        <v>4</v>
      </c>
      <c r="F10105" t="s">
        <v>2016</v>
      </c>
      <c r="G10105">
        <v>58</v>
      </c>
      <c r="H10105" t="s">
        <v>2020</v>
      </c>
      <c r="I10105" s="13">
        <v>43504</v>
      </c>
      <c r="J10105" t="s">
        <v>2030</v>
      </c>
      <c r="K10105" t="s">
        <v>2030</v>
      </c>
    </row>
    <row r="10106" spans="1:11">
      <c r="B10106" t="s">
        <v>2094</v>
      </c>
      <c r="C10106" t="s">
        <v>2095</v>
      </c>
      <c r="D10106" t="s">
        <v>2076</v>
      </c>
      <c r="E10106">
        <v>3</v>
      </c>
      <c r="F10106" t="s">
        <v>2088</v>
      </c>
      <c r="G10106" t="s">
        <v>2030</v>
      </c>
      <c r="H10106" t="s">
        <v>2017</v>
      </c>
      <c r="I10106" s="13">
        <v>43501</v>
      </c>
      <c r="J10106" t="s">
        <v>2030</v>
      </c>
      <c r="K10106" t="s">
        <v>2030</v>
      </c>
    </row>
    <row r="10107" spans="1:11">
      <c r="B10107" t="s">
        <v>2157</v>
      </c>
      <c r="C10107" t="s">
        <v>3651</v>
      </c>
      <c r="D10107" t="s">
        <v>2076</v>
      </c>
      <c r="E10107">
        <v>3</v>
      </c>
      <c r="F10107" t="s">
        <v>2123</v>
      </c>
      <c r="G10107">
        <v>53</v>
      </c>
      <c r="H10107" t="s">
        <v>2017</v>
      </c>
      <c r="I10107" s="13">
        <v>43500</v>
      </c>
      <c r="J10107" t="s">
        <v>2030</v>
      </c>
      <c r="K10107" t="s">
        <v>2030</v>
      </c>
    </row>
    <row r="10108" spans="1:11">
      <c r="B10108" t="s">
        <v>2033</v>
      </c>
      <c r="C10108" t="s">
        <v>3652</v>
      </c>
      <c r="D10108" t="s">
        <v>2035</v>
      </c>
      <c r="E10108">
        <v>5</v>
      </c>
      <c r="F10108" t="s">
        <v>2016</v>
      </c>
      <c r="G10108">
        <v>62</v>
      </c>
      <c r="H10108" t="s">
        <v>2036</v>
      </c>
      <c r="I10108" s="13">
        <v>43493</v>
      </c>
      <c r="J10108">
        <v>1</v>
      </c>
      <c r="K10108">
        <v>-1.1200000000000001</v>
      </c>
    </row>
    <row r="10109" spans="1:11">
      <c r="B10109" t="s">
        <v>2234</v>
      </c>
      <c r="C10109" t="s">
        <v>3653</v>
      </c>
      <c r="D10109" t="s">
        <v>2026</v>
      </c>
      <c r="E10109">
        <v>5</v>
      </c>
      <c r="F10109" t="s">
        <v>2016</v>
      </c>
      <c r="G10109">
        <v>62</v>
      </c>
      <c r="H10109" t="s">
        <v>2017</v>
      </c>
      <c r="I10109" s="13">
        <v>43488</v>
      </c>
      <c r="J10109">
        <v>1</v>
      </c>
      <c r="K10109">
        <v>-1.1200000000000001</v>
      </c>
    </row>
    <row r="10110" spans="1:11">
      <c r="B10110" t="s">
        <v>2024</v>
      </c>
      <c r="C10110" t="s">
        <v>2768</v>
      </c>
      <c r="D10110" t="s">
        <v>2026</v>
      </c>
      <c r="E10110">
        <v>5</v>
      </c>
      <c r="F10110" t="s">
        <v>2016</v>
      </c>
      <c r="G10110">
        <v>69</v>
      </c>
      <c r="H10110" t="s">
        <v>2017</v>
      </c>
      <c r="I10110" s="13">
        <v>43481</v>
      </c>
      <c r="J10110">
        <v>1</v>
      </c>
      <c r="K10110">
        <v>-1.1200000000000001</v>
      </c>
    </row>
    <row r="10111" spans="1:11">
      <c r="B10111" t="s">
        <v>2027</v>
      </c>
      <c r="C10111" t="s">
        <v>3654</v>
      </c>
      <c r="D10111" t="s">
        <v>2029</v>
      </c>
      <c r="E10111">
        <v>5</v>
      </c>
      <c r="F10111" t="s">
        <v>2016</v>
      </c>
      <c r="G10111">
        <v>67</v>
      </c>
      <c r="H10111" t="s">
        <v>2017</v>
      </c>
      <c r="I10111" s="13">
        <v>43481</v>
      </c>
      <c r="J10111" t="s">
        <v>2030</v>
      </c>
      <c r="K10111" t="s">
        <v>2030</v>
      </c>
    </row>
    <row r="10112" spans="1:11">
      <c r="B10112" t="s">
        <v>2134</v>
      </c>
      <c r="C10112" t="s">
        <v>2516</v>
      </c>
      <c r="D10112" t="s">
        <v>2035</v>
      </c>
      <c r="E10112">
        <v>5</v>
      </c>
      <c r="F10112" t="s">
        <v>2016</v>
      </c>
      <c r="G10112">
        <v>60</v>
      </c>
      <c r="H10112" t="s">
        <v>2020</v>
      </c>
      <c r="I10112" s="13">
        <v>43481</v>
      </c>
      <c r="J10112">
        <v>1</v>
      </c>
      <c r="K10112">
        <v>-1.1200000000000001</v>
      </c>
    </row>
    <row r="10113" spans="2:11">
      <c r="B10113" t="s">
        <v>2074</v>
      </c>
      <c r="C10113" t="s">
        <v>2820</v>
      </c>
      <c r="D10113" t="s">
        <v>2026</v>
      </c>
      <c r="E10113">
        <v>5</v>
      </c>
      <c r="F10113" t="s">
        <v>2016</v>
      </c>
      <c r="G10113">
        <v>80</v>
      </c>
      <c r="H10113" t="s">
        <v>2020</v>
      </c>
      <c r="I10113" s="13">
        <v>43481</v>
      </c>
      <c r="J10113">
        <v>1</v>
      </c>
      <c r="K10113">
        <v>-1.1200000000000001</v>
      </c>
    </row>
    <row r="10114" spans="2:11">
      <c r="B10114" t="s">
        <v>2382</v>
      </c>
      <c r="C10114" t="s">
        <v>3655</v>
      </c>
      <c r="D10114" t="s">
        <v>2227</v>
      </c>
      <c r="E10114">
        <v>3</v>
      </c>
      <c r="F10114" t="s">
        <v>2016</v>
      </c>
      <c r="G10114">
        <v>53</v>
      </c>
      <c r="H10114" t="s">
        <v>2017</v>
      </c>
      <c r="I10114" s="13">
        <v>43481</v>
      </c>
      <c r="J10114">
        <v>2</v>
      </c>
      <c r="K10114">
        <v>-6.17</v>
      </c>
    </row>
    <row r="10115" spans="2:11">
      <c r="B10115" t="s">
        <v>2051</v>
      </c>
      <c r="C10115" t="s">
        <v>3656</v>
      </c>
      <c r="D10115" t="s">
        <v>2026</v>
      </c>
      <c r="E10115">
        <v>5</v>
      </c>
      <c r="F10115" t="s">
        <v>2016</v>
      </c>
      <c r="G10115">
        <v>61</v>
      </c>
      <c r="H10115" t="s">
        <v>2017</v>
      </c>
      <c r="I10115" s="13">
        <v>43481</v>
      </c>
      <c r="J10115" t="s">
        <v>2030</v>
      </c>
      <c r="K10115" t="s">
        <v>2030</v>
      </c>
    </row>
    <row r="10116" spans="2:11">
      <c r="B10116" t="s">
        <v>2063</v>
      </c>
      <c r="C10116" t="s">
        <v>2506</v>
      </c>
      <c r="D10116" t="s">
        <v>2035</v>
      </c>
      <c r="E10116">
        <v>5</v>
      </c>
      <c r="F10116" t="s">
        <v>2016</v>
      </c>
      <c r="G10116">
        <v>62</v>
      </c>
      <c r="H10116" t="s">
        <v>2017</v>
      </c>
      <c r="I10116" s="13">
        <v>43481</v>
      </c>
      <c r="J10116">
        <v>1</v>
      </c>
      <c r="K10116">
        <v>-1.1200000000000001</v>
      </c>
    </row>
    <row r="10117" spans="2:11">
      <c r="B10117" t="s">
        <v>2021</v>
      </c>
      <c r="C10117" t="s">
        <v>3657</v>
      </c>
      <c r="D10117" t="s">
        <v>2216</v>
      </c>
      <c r="E10117">
        <v>3</v>
      </c>
      <c r="F10117" t="s">
        <v>2016</v>
      </c>
      <c r="G10117">
        <v>66</v>
      </c>
      <c r="H10117" t="s">
        <v>2020</v>
      </c>
      <c r="I10117" s="13">
        <v>43480</v>
      </c>
      <c r="J10117" t="s">
        <v>2030</v>
      </c>
      <c r="K10117" t="s">
        <v>2030</v>
      </c>
    </row>
    <row r="10118" spans="2:11">
      <c r="B10118" t="s">
        <v>2072</v>
      </c>
      <c r="C10118" t="s">
        <v>3658</v>
      </c>
      <c r="D10118" t="s">
        <v>2029</v>
      </c>
      <c r="E10118">
        <v>5</v>
      </c>
      <c r="F10118" t="s">
        <v>2016</v>
      </c>
      <c r="G10118">
        <v>60</v>
      </c>
      <c r="H10118" t="s">
        <v>2020</v>
      </c>
      <c r="I10118" s="13">
        <v>43480</v>
      </c>
      <c r="J10118">
        <v>1</v>
      </c>
      <c r="K10118">
        <v>-1.1200000000000001</v>
      </c>
    </row>
    <row r="10119" spans="2:11">
      <c r="B10119" t="s">
        <v>2077</v>
      </c>
      <c r="C10119" t="s">
        <v>3659</v>
      </c>
      <c r="D10119" t="s">
        <v>2029</v>
      </c>
      <c r="E10119">
        <v>5</v>
      </c>
      <c r="F10119" t="s">
        <v>2016</v>
      </c>
      <c r="G10119">
        <v>68</v>
      </c>
      <c r="H10119" t="s">
        <v>2020</v>
      </c>
      <c r="I10119" s="13">
        <v>43480</v>
      </c>
      <c r="J10119">
        <v>1</v>
      </c>
      <c r="K10119">
        <v>-1.1200000000000001</v>
      </c>
    </row>
    <row r="10120" spans="2:11">
      <c r="B10120" t="s">
        <v>2083</v>
      </c>
      <c r="C10120" t="s">
        <v>2084</v>
      </c>
      <c r="D10120" t="s">
        <v>2035</v>
      </c>
      <c r="E10120">
        <v>5</v>
      </c>
      <c r="F10120" t="s">
        <v>2085</v>
      </c>
      <c r="G10120" t="s">
        <v>2030</v>
      </c>
      <c r="H10120" t="s">
        <v>2017</v>
      </c>
      <c r="I10120" s="13">
        <v>43476</v>
      </c>
      <c r="J10120" t="s">
        <v>2030</v>
      </c>
      <c r="K10120" t="s">
        <v>2030</v>
      </c>
    </row>
    <row r="10121" spans="2:11">
      <c r="B10121" t="s">
        <v>2091</v>
      </c>
      <c r="C10121" t="s">
        <v>2690</v>
      </c>
      <c r="D10121" t="s">
        <v>2093</v>
      </c>
      <c r="E10121" t="s">
        <v>2030</v>
      </c>
      <c r="F10121" t="s">
        <v>2016</v>
      </c>
      <c r="G10121" t="s">
        <v>2030</v>
      </c>
      <c r="H10121" t="s">
        <v>2017</v>
      </c>
      <c r="I10121" s="13">
        <v>43472</v>
      </c>
      <c r="J10121" t="s">
        <v>2030</v>
      </c>
      <c r="K10121" t="s">
        <v>2030</v>
      </c>
    </row>
    <row r="10122" spans="2:11">
      <c r="B10122" t="s">
        <v>3660</v>
      </c>
      <c r="C10122" t="s">
        <v>3661</v>
      </c>
      <c r="D10122" t="s">
        <v>2093</v>
      </c>
      <c r="E10122" t="s">
        <v>2030</v>
      </c>
      <c r="F10122" t="s">
        <v>2016</v>
      </c>
      <c r="G10122">
        <v>48.92</v>
      </c>
      <c r="H10122" t="s">
        <v>2020</v>
      </c>
      <c r="I10122" s="13">
        <v>42572</v>
      </c>
      <c r="J10122" t="s">
        <v>2030</v>
      </c>
      <c r="K10122" t="s">
        <v>2030</v>
      </c>
    </row>
    <row r="10201" spans="1:11">
      <c r="A10201" t="s">
        <v>1115</v>
      </c>
      <c r="B10201" t="str">
        <f ca="1">_xll.BDS(OFFSET(INDIRECT(ADDRESS(ROW(), COLUMN())),0,-1),"BEST_ANALYST_RECS_BULK","cols=10;rows=37")</f>
        <v>Macquarie</v>
      </c>
      <c r="C10201" t="s">
        <v>3443</v>
      </c>
      <c r="D10201" t="s">
        <v>2029</v>
      </c>
      <c r="E10201">
        <v>5</v>
      </c>
      <c r="F10201" t="s">
        <v>2016</v>
      </c>
      <c r="G10201">
        <v>54</v>
      </c>
      <c r="H10201" t="s">
        <v>2020</v>
      </c>
      <c r="I10201" s="13">
        <v>43510</v>
      </c>
      <c r="J10201">
        <v>1</v>
      </c>
      <c r="K10201">
        <v>3.78</v>
      </c>
    </row>
    <row r="10202" spans="1:11">
      <c r="B10202" t="s">
        <v>2274</v>
      </c>
      <c r="C10202" t="s">
        <v>2307</v>
      </c>
      <c r="D10202" t="s">
        <v>2076</v>
      </c>
      <c r="E10202">
        <v>3</v>
      </c>
      <c r="F10202" t="s">
        <v>2016</v>
      </c>
      <c r="G10202" t="s">
        <v>2030</v>
      </c>
      <c r="H10202" t="s">
        <v>2017</v>
      </c>
      <c r="I10202" s="13">
        <v>43509</v>
      </c>
      <c r="J10202" t="s">
        <v>2030</v>
      </c>
      <c r="K10202" t="s">
        <v>2030</v>
      </c>
    </row>
    <row r="10203" spans="1:11">
      <c r="B10203" t="s">
        <v>2232</v>
      </c>
      <c r="C10203" t="s">
        <v>3112</v>
      </c>
      <c r="D10203" t="s">
        <v>2015</v>
      </c>
      <c r="E10203">
        <v>3</v>
      </c>
      <c r="F10203" t="s">
        <v>2016</v>
      </c>
      <c r="G10203" t="s">
        <v>2030</v>
      </c>
      <c r="H10203" t="s">
        <v>2017</v>
      </c>
      <c r="I10203" s="13">
        <v>43507</v>
      </c>
      <c r="J10203">
        <v>4</v>
      </c>
      <c r="K10203">
        <v>0</v>
      </c>
    </row>
    <row r="10204" spans="1:11">
      <c r="B10204" t="s">
        <v>2621</v>
      </c>
      <c r="C10204" t="s">
        <v>3966</v>
      </c>
      <c r="D10204" t="s">
        <v>2044</v>
      </c>
      <c r="E10204">
        <v>3</v>
      </c>
      <c r="F10204" t="s">
        <v>2016</v>
      </c>
      <c r="G10204" t="s">
        <v>2030</v>
      </c>
      <c r="H10204" t="s">
        <v>2017</v>
      </c>
      <c r="I10204" s="13">
        <v>43507</v>
      </c>
      <c r="J10204">
        <v>4</v>
      </c>
      <c r="K10204">
        <v>0</v>
      </c>
    </row>
    <row r="10205" spans="1:11">
      <c r="B10205" t="s">
        <v>2411</v>
      </c>
      <c r="C10205" t="s">
        <v>3118</v>
      </c>
      <c r="D10205" t="s">
        <v>2026</v>
      </c>
      <c r="E10205">
        <v>5</v>
      </c>
      <c r="F10205" t="s">
        <v>2016</v>
      </c>
      <c r="G10205">
        <v>58</v>
      </c>
      <c r="H10205" t="s">
        <v>2017</v>
      </c>
      <c r="I10205" s="13">
        <v>43506</v>
      </c>
      <c r="J10205">
        <v>1</v>
      </c>
      <c r="K10205">
        <v>3.78</v>
      </c>
    </row>
    <row r="10206" spans="1:11">
      <c r="B10206" t="s">
        <v>2077</v>
      </c>
      <c r="C10206" t="s">
        <v>3111</v>
      </c>
      <c r="D10206" t="s">
        <v>2227</v>
      </c>
      <c r="E10206">
        <v>3</v>
      </c>
      <c r="F10206" t="s">
        <v>2016</v>
      </c>
      <c r="G10206">
        <v>53</v>
      </c>
      <c r="H10206" t="s">
        <v>2017</v>
      </c>
      <c r="I10206" s="13">
        <v>43505</v>
      </c>
      <c r="J10206">
        <v>2</v>
      </c>
      <c r="K10206">
        <v>3.12</v>
      </c>
    </row>
    <row r="10207" spans="1:11">
      <c r="B10207" t="s">
        <v>2063</v>
      </c>
      <c r="C10207" t="s">
        <v>2838</v>
      </c>
      <c r="D10207" t="s">
        <v>2162</v>
      </c>
      <c r="E10207">
        <v>3</v>
      </c>
      <c r="F10207" t="s">
        <v>2016</v>
      </c>
      <c r="G10207">
        <v>55</v>
      </c>
      <c r="H10207" t="s">
        <v>2017</v>
      </c>
      <c r="I10207" s="13">
        <v>43494</v>
      </c>
      <c r="J10207">
        <v>6</v>
      </c>
      <c r="K10207">
        <v>-4.5</v>
      </c>
    </row>
    <row r="10208" spans="1:11">
      <c r="B10208" t="s">
        <v>2072</v>
      </c>
      <c r="C10208" t="s">
        <v>2887</v>
      </c>
      <c r="D10208" t="s">
        <v>2029</v>
      </c>
      <c r="E10208">
        <v>5</v>
      </c>
      <c r="F10208" t="s">
        <v>2016</v>
      </c>
      <c r="G10208">
        <v>54</v>
      </c>
      <c r="H10208" t="s">
        <v>2017</v>
      </c>
      <c r="I10208" s="13">
        <v>43493</v>
      </c>
      <c r="J10208">
        <v>1</v>
      </c>
      <c r="K10208">
        <v>3.78</v>
      </c>
    </row>
    <row r="10209" spans="2:11">
      <c r="B10209" t="s">
        <v>2037</v>
      </c>
      <c r="C10209" t="s">
        <v>3113</v>
      </c>
      <c r="D10209" t="s">
        <v>2026</v>
      </c>
      <c r="E10209">
        <v>5</v>
      </c>
      <c r="F10209" t="s">
        <v>2016</v>
      </c>
      <c r="G10209">
        <v>61</v>
      </c>
      <c r="H10209" t="s">
        <v>2017</v>
      </c>
      <c r="I10209" s="13">
        <v>43490</v>
      </c>
      <c r="J10209">
        <v>1</v>
      </c>
      <c r="K10209">
        <v>3.78</v>
      </c>
    </row>
    <row r="10210" spans="2:11">
      <c r="B10210" t="s">
        <v>2079</v>
      </c>
      <c r="C10210" t="s">
        <v>3117</v>
      </c>
      <c r="D10210" t="s">
        <v>2029</v>
      </c>
      <c r="E10210">
        <v>5</v>
      </c>
      <c r="F10210" t="s">
        <v>2016</v>
      </c>
      <c r="G10210">
        <v>60</v>
      </c>
      <c r="H10210" t="s">
        <v>2017</v>
      </c>
      <c r="I10210" s="13">
        <v>43490</v>
      </c>
      <c r="J10210">
        <v>1</v>
      </c>
      <c r="K10210">
        <v>3.78</v>
      </c>
    </row>
    <row r="10211" spans="2:11">
      <c r="B10211" t="s">
        <v>2049</v>
      </c>
      <c r="C10211" t="s">
        <v>3445</v>
      </c>
      <c r="D10211" t="s">
        <v>2029</v>
      </c>
      <c r="E10211">
        <v>5</v>
      </c>
      <c r="F10211" t="s">
        <v>2016</v>
      </c>
      <c r="G10211">
        <v>56</v>
      </c>
      <c r="H10211" t="s">
        <v>2017</v>
      </c>
      <c r="I10211" s="13">
        <v>43488</v>
      </c>
      <c r="J10211">
        <v>1</v>
      </c>
      <c r="K10211">
        <v>3.78</v>
      </c>
    </row>
    <row r="10212" spans="2:11">
      <c r="B10212" t="s">
        <v>2094</v>
      </c>
      <c r="C10212" t="s">
        <v>2095</v>
      </c>
      <c r="D10212" t="s">
        <v>2076</v>
      </c>
      <c r="E10212">
        <v>3</v>
      </c>
      <c r="F10212" t="s">
        <v>2016</v>
      </c>
      <c r="G10212" t="s">
        <v>2030</v>
      </c>
      <c r="H10212" t="s">
        <v>2017</v>
      </c>
      <c r="I10212" s="13">
        <v>43487</v>
      </c>
      <c r="J10212" t="s">
        <v>2030</v>
      </c>
      <c r="K10212" t="s">
        <v>2030</v>
      </c>
    </row>
    <row r="10213" spans="2:11">
      <c r="B10213" t="s">
        <v>2260</v>
      </c>
      <c r="C10213" t="s">
        <v>3447</v>
      </c>
      <c r="D10213" t="s">
        <v>2184</v>
      </c>
      <c r="E10213">
        <v>1</v>
      </c>
      <c r="F10213" t="s">
        <v>2016</v>
      </c>
      <c r="G10213">
        <v>45</v>
      </c>
      <c r="H10213" t="s">
        <v>2020</v>
      </c>
      <c r="I10213" s="13">
        <v>43483</v>
      </c>
      <c r="J10213" t="s">
        <v>2030</v>
      </c>
      <c r="K10213" t="s">
        <v>2030</v>
      </c>
    </row>
    <row r="10214" spans="2:11">
      <c r="B10214" t="s">
        <v>2027</v>
      </c>
      <c r="C10214" t="s">
        <v>2891</v>
      </c>
      <c r="D10214" t="s">
        <v>2029</v>
      </c>
      <c r="E10214">
        <v>5</v>
      </c>
      <c r="F10214" t="s">
        <v>2016</v>
      </c>
      <c r="G10214">
        <v>60</v>
      </c>
      <c r="H10214" t="s">
        <v>2017</v>
      </c>
      <c r="I10214" s="13">
        <v>43482</v>
      </c>
      <c r="J10214">
        <v>1</v>
      </c>
      <c r="K10214">
        <v>3.78</v>
      </c>
    </row>
    <row r="10215" spans="2:11">
      <c r="B10215" t="s">
        <v>2236</v>
      </c>
      <c r="C10215" t="s">
        <v>3446</v>
      </c>
      <c r="D10215" t="s">
        <v>2015</v>
      </c>
      <c r="E10215">
        <v>3</v>
      </c>
      <c r="F10215" t="s">
        <v>2016</v>
      </c>
      <c r="G10215" t="s">
        <v>2030</v>
      </c>
      <c r="H10215" t="s">
        <v>2017</v>
      </c>
      <c r="I10215" s="13">
        <v>43482</v>
      </c>
      <c r="J10215">
        <v>4</v>
      </c>
      <c r="K10215">
        <v>0</v>
      </c>
    </row>
    <row r="10216" spans="2:11">
      <c r="B10216" t="s">
        <v>106</v>
      </c>
      <c r="C10216" t="s">
        <v>2884</v>
      </c>
      <c r="D10216" t="s">
        <v>2723</v>
      </c>
      <c r="E10216">
        <v>3</v>
      </c>
      <c r="F10216" t="s">
        <v>2088</v>
      </c>
      <c r="G10216">
        <v>53</v>
      </c>
      <c r="H10216" t="s">
        <v>2020</v>
      </c>
      <c r="I10216" s="13">
        <v>43481</v>
      </c>
      <c r="J10216">
        <v>5</v>
      </c>
      <c r="K10216">
        <v>-3.57</v>
      </c>
    </row>
    <row r="10217" spans="2:11">
      <c r="B10217" t="s">
        <v>2198</v>
      </c>
      <c r="C10217" t="s">
        <v>2841</v>
      </c>
      <c r="D10217" t="s">
        <v>2035</v>
      </c>
      <c r="E10217">
        <v>5</v>
      </c>
      <c r="F10217" t="s">
        <v>2016</v>
      </c>
      <c r="G10217">
        <v>52</v>
      </c>
      <c r="H10217" t="s">
        <v>2020</v>
      </c>
      <c r="I10217" s="13">
        <v>43481</v>
      </c>
      <c r="J10217">
        <v>1</v>
      </c>
      <c r="K10217">
        <v>3.78</v>
      </c>
    </row>
    <row r="10218" spans="2:11">
      <c r="B10218" t="s">
        <v>2067</v>
      </c>
      <c r="C10218" t="s">
        <v>3980</v>
      </c>
      <c r="D10218" t="s">
        <v>2252</v>
      </c>
      <c r="E10218">
        <v>3</v>
      </c>
      <c r="F10218" t="s">
        <v>2016</v>
      </c>
      <c r="G10218">
        <v>55</v>
      </c>
      <c r="H10218" t="s">
        <v>2020</v>
      </c>
      <c r="I10218" s="13">
        <v>43480</v>
      </c>
      <c r="J10218">
        <v>4</v>
      </c>
      <c r="K10218">
        <v>0</v>
      </c>
    </row>
    <row r="10219" spans="2:11">
      <c r="B10219" t="s">
        <v>2996</v>
      </c>
      <c r="C10219" t="s">
        <v>3969</v>
      </c>
      <c r="D10219" t="s">
        <v>2035</v>
      </c>
      <c r="E10219">
        <v>5</v>
      </c>
      <c r="F10219" t="s">
        <v>2016</v>
      </c>
      <c r="G10219">
        <v>55</v>
      </c>
      <c r="H10219" t="s">
        <v>2020</v>
      </c>
      <c r="I10219" s="13">
        <v>43479</v>
      </c>
      <c r="J10219">
        <v>1</v>
      </c>
      <c r="K10219">
        <v>3.78</v>
      </c>
    </row>
    <row r="10220" spans="2:11">
      <c r="B10220" t="s">
        <v>2065</v>
      </c>
      <c r="C10220" t="s">
        <v>3970</v>
      </c>
      <c r="D10220" t="s">
        <v>2044</v>
      </c>
      <c r="E10220">
        <v>3</v>
      </c>
      <c r="F10220" t="s">
        <v>2016</v>
      </c>
      <c r="G10220">
        <v>51</v>
      </c>
      <c r="H10220" t="s">
        <v>2020</v>
      </c>
      <c r="I10220" s="13">
        <v>43476</v>
      </c>
      <c r="J10220">
        <v>9</v>
      </c>
      <c r="K10220">
        <v>-15.09</v>
      </c>
    </row>
    <row r="10221" spans="2:11">
      <c r="B10221" t="s">
        <v>2069</v>
      </c>
      <c r="C10221" t="s">
        <v>3981</v>
      </c>
      <c r="D10221" t="s">
        <v>2071</v>
      </c>
      <c r="E10221">
        <v>3</v>
      </c>
      <c r="F10221" t="s">
        <v>2016</v>
      </c>
      <c r="G10221" t="s">
        <v>2030</v>
      </c>
      <c r="H10221" t="s">
        <v>2017</v>
      </c>
      <c r="I10221" s="13">
        <v>43473</v>
      </c>
      <c r="J10221">
        <v>3</v>
      </c>
      <c r="K10221">
        <v>2.59</v>
      </c>
    </row>
    <row r="10222" spans="2:11">
      <c r="B10222" t="s">
        <v>2074</v>
      </c>
      <c r="C10222" t="s">
        <v>3115</v>
      </c>
      <c r="D10222" t="s">
        <v>2076</v>
      </c>
      <c r="E10222">
        <v>3</v>
      </c>
      <c r="F10222" t="s">
        <v>2016</v>
      </c>
      <c r="G10222">
        <v>48</v>
      </c>
      <c r="H10222" t="s">
        <v>2020</v>
      </c>
      <c r="I10222" s="13">
        <v>43469</v>
      </c>
      <c r="J10222">
        <v>3</v>
      </c>
      <c r="K10222">
        <v>2.59</v>
      </c>
    </row>
    <row r="10223" spans="2:11">
      <c r="B10223" t="s">
        <v>2120</v>
      </c>
      <c r="C10223" t="s">
        <v>4308</v>
      </c>
      <c r="D10223" t="s">
        <v>2026</v>
      </c>
      <c r="E10223">
        <v>5</v>
      </c>
      <c r="F10223" t="s">
        <v>2016</v>
      </c>
      <c r="G10223">
        <v>53</v>
      </c>
      <c r="H10223" t="s">
        <v>2020</v>
      </c>
      <c r="I10223" s="13">
        <v>43467</v>
      </c>
      <c r="J10223">
        <v>1</v>
      </c>
      <c r="K10223">
        <v>3.78</v>
      </c>
    </row>
    <row r="10224" spans="2:11">
      <c r="B10224" t="s">
        <v>2024</v>
      </c>
      <c r="C10224" t="s">
        <v>3440</v>
      </c>
      <c r="D10224" t="s">
        <v>2026</v>
      </c>
      <c r="E10224">
        <v>5</v>
      </c>
      <c r="F10224" t="s">
        <v>2016</v>
      </c>
      <c r="G10224">
        <v>61</v>
      </c>
      <c r="H10224" t="s">
        <v>2017</v>
      </c>
      <c r="I10224" s="13">
        <v>43453</v>
      </c>
      <c r="J10224">
        <v>1</v>
      </c>
      <c r="K10224">
        <v>3.78</v>
      </c>
    </row>
    <row r="10225" spans="2:11">
      <c r="B10225" t="s">
        <v>2086</v>
      </c>
      <c r="C10225" t="s">
        <v>2087</v>
      </c>
      <c r="D10225" t="s">
        <v>2026</v>
      </c>
      <c r="E10225">
        <v>5</v>
      </c>
      <c r="F10225" t="s">
        <v>2016</v>
      </c>
      <c r="G10225">
        <v>53</v>
      </c>
      <c r="H10225" t="s">
        <v>2017</v>
      </c>
      <c r="I10225" s="13">
        <v>43453</v>
      </c>
      <c r="J10225">
        <v>1</v>
      </c>
      <c r="K10225">
        <v>3.78</v>
      </c>
    </row>
    <row r="10226" spans="2:11">
      <c r="B10226" t="s">
        <v>2174</v>
      </c>
      <c r="C10226" t="s">
        <v>2800</v>
      </c>
      <c r="D10226" t="s">
        <v>2029</v>
      </c>
      <c r="E10226">
        <v>5</v>
      </c>
      <c r="F10226" t="s">
        <v>2016</v>
      </c>
      <c r="G10226">
        <v>53</v>
      </c>
      <c r="H10226" t="s">
        <v>2017</v>
      </c>
      <c r="I10226" s="13">
        <v>43452</v>
      </c>
      <c r="J10226">
        <v>1</v>
      </c>
      <c r="K10226">
        <v>3.78</v>
      </c>
    </row>
    <row r="10227" spans="2:11">
      <c r="B10227" t="s">
        <v>2033</v>
      </c>
      <c r="C10227" t="s">
        <v>3971</v>
      </c>
      <c r="D10227" t="s">
        <v>2044</v>
      </c>
      <c r="E10227">
        <v>3</v>
      </c>
      <c r="F10227" t="s">
        <v>2016</v>
      </c>
      <c r="G10227">
        <v>53</v>
      </c>
      <c r="H10227" t="s">
        <v>2020</v>
      </c>
      <c r="I10227" s="13">
        <v>43452</v>
      </c>
      <c r="J10227">
        <v>8</v>
      </c>
      <c r="K10227">
        <v>-8.99</v>
      </c>
    </row>
    <row r="10228" spans="2:11">
      <c r="B10228" t="s">
        <v>2039</v>
      </c>
      <c r="C10228" t="s">
        <v>3442</v>
      </c>
      <c r="D10228" t="s">
        <v>2076</v>
      </c>
      <c r="E10228">
        <v>3</v>
      </c>
      <c r="F10228" t="s">
        <v>2016</v>
      </c>
      <c r="G10228" t="s">
        <v>2030</v>
      </c>
      <c r="H10228" t="s">
        <v>2017</v>
      </c>
      <c r="I10228" s="13">
        <v>43452</v>
      </c>
      <c r="J10228" t="s">
        <v>2030</v>
      </c>
      <c r="K10228" t="s">
        <v>2030</v>
      </c>
    </row>
    <row r="10229" spans="2:11">
      <c r="B10229" t="s">
        <v>2257</v>
      </c>
      <c r="C10229" t="s">
        <v>3462</v>
      </c>
      <c r="D10229" t="s">
        <v>2044</v>
      </c>
      <c r="E10229">
        <v>3</v>
      </c>
      <c r="F10229" t="s">
        <v>2016</v>
      </c>
      <c r="G10229">
        <v>49</v>
      </c>
      <c r="H10229" t="s">
        <v>2020</v>
      </c>
      <c r="I10229" s="13">
        <v>43452</v>
      </c>
      <c r="J10229">
        <v>9</v>
      </c>
      <c r="K10229">
        <v>-15.09</v>
      </c>
    </row>
    <row r="10230" spans="2:11">
      <c r="B10230" t="s">
        <v>2045</v>
      </c>
      <c r="C10230" t="s">
        <v>3444</v>
      </c>
      <c r="D10230" t="s">
        <v>2015</v>
      </c>
      <c r="E10230">
        <v>3</v>
      </c>
      <c r="F10230" t="s">
        <v>2016</v>
      </c>
      <c r="G10230" t="s">
        <v>2030</v>
      </c>
      <c r="H10230" t="s">
        <v>2017</v>
      </c>
      <c r="I10230" s="13">
        <v>43452</v>
      </c>
      <c r="J10230">
        <v>4</v>
      </c>
      <c r="K10230">
        <v>0</v>
      </c>
    </row>
    <row r="10231" spans="2:11">
      <c r="B10231" t="s">
        <v>2051</v>
      </c>
      <c r="C10231" t="s">
        <v>4309</v>
      </c>
      <c r="D10231" t="s">
        <v>2076</v>
      </c>
      <c r="E10231">
        <v>3</v>
      </c>
      <c r="F10231" t="s">
        <v>2016</v>
      </c>
      <c r="G10231">
        <v>46</v>
      </c>
      <c r="H10231" t="s">
        <v>2017</v>
      </c>
      <c r="I10231" s="13">
        <v>43452</v>
      </c>
      <c r="J10231" t="s">
        <v>2030</v>
      </c>
      <c r="K10231" t="s">
        <v>2030</v>
      </c>
    </row>
    <row r="10232" spans="2:11">
      <c r="B10232" t="s">
        <v>2792</v>
      </c>
      <c r="C10232" t="s">
        <v>2793</v>
      </c>
      <c r="D10232" t="s">
        <v>2076</v>
      </c>
      <c r="E10232">
        <v>3</v>
      </c>
      <c r="F10232" t="s">
        <v>2016</v>
      </c>
      <c r="G10232">
        <v>50</v>
      </c>
      <c r="H10232" t="s">
        <v>2020</v>
      </c>
      <c r="I10232" s="13">
        <v>43445</v>
      </c>
      <c r="J10232">
        <v>4</v>
      </c>
      <c r="K10232">
        <v>0</v>
      </c>
    </row>
    <row r="10233" spans="2:11">
      <c r="B10233" t="s">
        <v>2021</v>
      </c>
      <c r="C10233" t="s">
        <v>2897</v>
      </c>
      <c r="D10233" t="s">
        <v>2166</v>
      </c>
      <c r="E10233">
        <v>5</v>
      </c>
      <c r="F10233" t="s">
        <v>2016</v>
      </c>
      <c r="G10233">
        <v>55</v>
      </c>
      <c r="H10233" t="s">
        <v>2020</v>
      </c>
      <c r="I10233" s="13">
        <v>43361</v>
      </c>
      <c r="J10233">
        <v>1</v>
      </c>
      <c r="K10233">
        <v>3.78</v>
      </c>
    </row>
    <row r="10234" spans="2:11">
      <c r="B10234" t="s">
        <v>2461</v>
      </c>
      <c r="C10234" t="s">
        <v>3452</v>
      </c>
      <c r="D10234" t="s">
        <v>2179</v>
      </c>
      <c r="E10234" t="s">
        <v>2030</v>
      </c>
      <c r="F10234" t="s">
        <v>2016</v>
      </c>
      <c r="G10234" t="s">
        <v>2030</v>
      </c>
      <c r="H10234" t="s">
        <v>2017</v>
      </c>
      <c r="I10234" s="13">
        <v>43264</v>
      </c>
      <c r="J10234" t="s">
        <v>2030</v>
      </c>
      <c r="K10234" t="s">
        <v>2030</v>
      </c>
    </row>
    <row r="10235" spans="2:11">
      <c r="B10235" t="s">
        <v>2109</v>
      </c>
      <c r="C10235" t="s">
        <v>2110</v>
      </c>
      <c r="D10235" t="s">
        <v>2076</v>
      </c>
      <c r="E10235">
        <v>3</v>
      </c>
      <c r="F10235" t="s">
        <v>2016</v>
      </c>
      <c r="G10235" t="s">
        <v>2030</v>
      </c>
      <c r="H10235" t="s">
        <v>2017</v>
      </c>
      <c r="I10235" s="13">
        <v>43207</v>
      </c>
      <c r="J10235">
        <v>4</v>
      </c>
      <c r="K10235">
        <v>0</v>
      </c>
    </row>
    <row r="10236" spans="2:11">
      <c r="B10236" t="s">
        <v>2083</v>
      </c>
      <c r="C10236" t="s">
        <v>2084</v>
      </c>
      <c r="D10236" t="s">
        <v>2026</v>
      </c>
      <c r="E10236">
        <v>5</v>
      </c>
      <c r="F10236" t="s">
        <v>2016</v>
      </c>
      <c r="G10236" t="s">
        <v>2030</v>
      </c>
      <c r="H10236" t="s">
        <v>2017</v>
      </c>
      <c r="I10236" s="13">
        <v>43181</v>
      </c>
      <c r="J10236">
        <v>1</v>
      </c>
      <c r="K10236">
        <v>3.78</v>
      </c>
    </row>
    <row r="10237" spans="2:11">
      <c r="B10237" t="s">
        <v>2111</v>
      </c>
      <c r="C10237" t="s">
        <v>2112</v>
      </c>
      <c r="D10237" t="s">
        <v>2026</v>
      </c>
      <c r="E10237">
        <v>5</v>
      </c>
      <c r="F10237" t="s">
        <v>2016</v>
      </c>
      <c r="G10237" t="s">
        <v>2030</v>
      </c>
      <c r="H10237" t="s">
        <v>2017</v>
      </c>
      <c r="I10237" s="13">
        <v>43179</v>
      </c>
      <c r="J10237">
        <v>1</v>
      </c>
      <c r="K10237">
        <v>3.78</v>
      </c>
    </row>
    <row r="10301" spans="1:11">
      <c r="A10301" t="s">
        <v>1116</v>
      </c>
      <c r="B10301" t="str">
        <f ca="1">_xll.BDS(OFFSET(INDIRECT(ADDRESS(ROW(), COLUMN())),0,-1),"BEST_ANALYST_RECS_BULK","cols=10;rows=33")</f>
        <v>Oppenheimer &amp; Co</v>
      </c>
      <c r="C10301" t="s">
        <v>2883</v>
      </c>
      <c r="D10301" t="s">
        <v>2015</v>
      </c>
      <c r="E10301">
        <v>3</v>
      </c>
      <c r="F10301" t="s">
        <v>2016</v>
      </c>
      <c r="G10301" t="s">
        <v>2030</v>
      </c>
      <c r="H10301" t="s">
        <v>2017</v>
      </c>
      <c r="I10301" s="13">
        <v>43511</v>
      </c>
      <c r="J10301">
        <v>12</v>
      </c>
      <c r="K10301">
        <v>0</v>
      </c>
    </row>
    <row r="10302" spans="1:11">
      <c r="B10302" t="s">
        <v>2151</v>
      </c>
      <c r="C10302" t="s">
        <v>3805</v>
      </c>
      <c r="D10302" t="s">
        <v>2026</v>
      </c>
      <c r="E10302">
        <v>5</v>
      </c>
      <c r="F10302" t="s">
        <v>2016</v>
      </c>
      <c r="G10302">
        <v>61</v>
      </c>
      <c r="H10302" t="s">
        <v>2017</v>
      </c>
      <c r="I10302" s="13">
        <v>43511</v>
      </c>
      <c r="J10302">
        <v>5</v>
      </c>
      <c r="K10302">
        <v>18.29</v>
      </c>
    </row>
    <row r="10303" spans="1:11">
      <c r="B10303" t="s">
        <v>2232</v>
      </c>
      <c r="C10303" t="s">
        <v>2892</v>
      </c>
      <c r="D10303" t="s">
        <v>2015</v>
      </c>
      <c r="E10303">
        <v>3</v>
      </c>
      <c r="F10303" t="s">
        <v>2016</v>
      </c>
      <c r="G10303" t="s">
        <v>2030</v>
      </c>
      <c r="H10303" t="s">
        <v>2017</v>
      </c>
      <c r="I10303" s="13">
        <v>43510</v>
      </c>
      <c r="J10303">
        <v>12</v>
      </c>
      <c r="K10303">
        <v>0</v>
      </c>
    </row>
    <row r="10304" spans="1:11">
      <c r="B10304" t="s">
        <v>2094</v>
      </c>
      <c r="C10304" t="s">
        <v>2095</v>
      </c>
      <c r="D10304" t="s">
        <v>2076</v>
      </c>
      <c r="E10304">
        <v>3</v>
      </c>
      <c r="F10304" t="s">
        <v>2088</v>
      </c>
      <c r="G10304" t="s">
        <v>2030</v>
      </c>
      <c r="H10304" t="s">
        <v>2017</v>
      </c>
      <c r="I10304" s="13">
        <v>43510</v>
      </c>
      <c r="J10304" t="s">
        <v>2030</v>
      </c>
      <c r="K10304" t="s">
        <v>2030</v>
      </c>
    </row>
    <row r="10305" spans="2:11">
      <c r="B10305" t="s">
        <v>2274</v>
      </c>
      <c r="C10305" t="s">
        <v>4037</v>
      </c>
      <c r="D10305" t="s">
        <v>2026</v>
      </c>
      <c r="E10305">
        <v>5</v>
      </c>
      <c r="F10305" t="s">
        <v>2016</v>
      </c>
      <c r="G10305" t="s">
        <v>2030</v>
      </c>
      <c r="H10305" t="s">
        <v>2017</v>
      </c>
      <c r="I10305" s="13">
        <v>43509</v>
      </c>
      <c r="J10305">
        <v>8</v>
      </c>
      <c r="K10305">
        <v>16.05</v>
      </c>
    </row>
    <row r="10306" spans="2:11">
      <c r="B10306" t="s">
        <v>2033</v>
      </c>
      <c r="C10306" t="s">
        <v>3811</v>
      </c>
      <c r="D10306" t="s">
        <v>2044</v>
      </c>
      <c r="E10306">
        <v>3</v>
      </c>
      <c r="F10306" t="s">
        <v>2016</v>
      </c>
      <c r="G10306">
        <v>62</v>
      </c>
      <c r="H10306" t="s">
        <v>2036</v>
      </c>
      <c r="I10306" s="13">
        <v>43508</v>
      </c>
      <c r="J10306">
        <v>2</v>
      </c>
      <c r="K10306">
        <v>22.34</v>
      </c>
    </row>
    <row r="10307" spans="2:11">
      <c r="B10307" t="s">
        <v>2042</v>
      </c>
      <c r="C10307" t="s">
        <v>3665</v>
      </c>
      <c r="D10307" t="s">
        <v>2044</v>
      </c>
      <c r="E10307">
        <v>3</v>
      </c>
      <c r="F10307" t="s">
        <v>2016</v>
      </c>
      <c r="G10307">
        <v>57</v>
      </c>
      <c r="H10307" t="s">
        <v>2020</v>
      </c>
      <c r="I10307" s="13">
        <v>43508</v>
      </c>
      <c r="J10307">
        <v>12</v>
      </c>
      <c r="K10307">
        <v>0</v>
      </c>
    </row>
    <row r="10308" spans="2:11">
      <c r="B10308" t="s">
        <v>2159</v>
      </c>
      <c r="C10308" t="s">
        <v>2834</v>
      </c>
      <c r="D10308" t="s">
        <v>2044</v>
      </c>
      <c r="E10308">
        <v>3</v>
      </c>
      <c r="F10308" t="s">
        <v>2016</v>
      </c>
      <c r="G10308">
        <v>57</v>
      </c>
      <c r="H10308" t="s">
        <v>2020</v>
      </c>
      <c r="I10308" s="13">
        <v>43507</v>
      </c>
      <c r="J10308">
        <v>12</v>
      </c>
      <c r="K10308">
        <v>0</v>
      </c>
    </row>
    <row r="10309" spans="2:11">
      <c r="B10309" t="s">
        <v>2077</v>
      </c>
      <c r="C10309" t="s">
        <v>3573</v>
      </c>
      <c r="D10309" t="s">
        <v>2227</v>
      </c>
      <c r="E10309">
        <v>3</v>
      </c>
      <c r="F10309" t="s">
        <v>2016</v>
      </c>
      <c r="G10309">
        <v>55</v>
      </c>
      <c r="H10309" t="s">
        <v>2017</v>
      </c>
      <c r="I10309" s="13">
        <v>43503</v>
      </c>
      <c r="J10309">
        <v>12</v>
      </c>
      <c r="K10309">
        <v>0</v>
      </c>
    </row>
    <row r="10310" spans="2:11">
      <c r="B10310" t="s">
        <v>2595</v>
      </c>
      <c r="C10310" t="s">
        <v>4039</v>
      </c>
      <c r="D10310" t="s">
        <v>2362</v>
      </c>
      <c r="E10310">
        <v>5</v>
      </c>
      <c r="F10310" t="s">
        <v>2016</v>
      </c>
      <c r="G10310">
        <v>64</v>
      </c>
      <c r="H10310" t="s">
        <v>2020</v>
      </c>
      <c r="I10310" s="13">
        <v>43501</v>
      </c>
      <c r="J10310">
        <v>8</v>
      </c>
      <c r="K10310">
        <v>16.05</v>
      </c>
    </row>
    <row r="10311" spans="2:11">
      <c r="B10311" t="s">
        <v>2072</v>
      </c>
      <c r="C10311" t="s">
        <v>4003</v>
      </c>
      <c r="D10311" t="s">
        <v>2015</v>
      </c>
      <c r="E10311">
        <v>3</v>
      </c>
      <c r="F10311" t="s">
        <v>2016</v>
      </c>
      <c r="G10311" t="s">
        <v>2030</v>
      </c>
      <c r="H10311" t="s">
        <v>2017</v>
      </c>
      <c r="I10311" s="13">
        <v>43500</v>
      </c>
      <c r="J10311">
        <v>12</v>
      </c>
      <c r="K10311">
        <v>0</v>
      </c>
    </row>
    <row r="10312" spans="2:11">
      <c r="B10312" t="s">
        <v>2079</v>
      </c>
      <c r="C10312" t="s">
        <v>2125</v>
      </c>
      <c r="D10312" t="s">
        <v>2029</v>
      </c>
      <c r="E10312">
        <v>5</v>
      </c>
      <c r="F10312" t="s">
        <v>2016</v>
      </c>
      <c r="G10312">
        <v>60</v>
      </c>
      <c r="H10312" t="s">
        <v>2017</v>
      </c>
      <c r="I10312" s="13">
        <v>43499</v>
      </c>
      <c r="J10312">
        <v>8</v>
      </c>
      <c r="K10312">
        <v>16.05</v>
      </c>
    </row>
    <row r="10313" spans="2:11">
      <c r="B10313" t="s">
        <v>2086</v>
      </c>
      <c r="C10313" t="s">
        <v>4040</v>
      </c>
      <c r="D10313" t="s">
        <v>2076</v>
      </c>
      <c r="E10313">
        <v>3</v>
      </c>
      <c r="F10313" t="s">
        <v>2016</v>
      </c>
      <c r="G10313">
        <v>55.5</v>
      </c>
      <c r="H10313" t="s">
        <v>2017</v>
      </c>
      <c r="I10313" s="13">
        <v>43496</v>
      </c>
      <c r="J10313">
        <v>12</v>
      </c>
      <c r="K10313">
        <v>0</v>
      </c>
    </row>
    <row r="10314" spans="2:11">
      <c r="B10314" t="s">
        <v>106</v>
      </c>
      <c r="C10314" t="s">
        <v>3806</v>
      </c>
      <c r="D10314" t="s">
        <v>2114</v>
      </c>
      <c r="E10314">
        <v>3</v>
      </c>
      <c r="F10314" t="s">
        <v>2016</v>
      </c>
      <c r="G10314">
        <v>58</v>
      </c>
      <c r="H10314" t="s">
        <v>2020</v>
      </c>
      <c r="I10314" s="13">
        <v>43495</v>
      </c>
      <c r="J10314">
        <v>1</v>
      </c>
      <c r="K10314">
        <v>22.52</v>
      </c>
    </row>
    <row r="10315" spans="2:11">
      <c r="B10315" t="s">
        <v>2067</v>
      </c>
      <c r="C10315" t="s">
        <v>3810</v>
      </c>
      <c r="D10315" t="s">
        <v>2252</v>
      </c>
      <c r="E10315">
        <v>3</v>
      </c>
      <c r="F10315" t="s">
        <v>2016</v>
      </c>
      <c r="G10315">
        <v>57</v>
      </c>
      <c r="H10315" t="s">
        <v>2020</v>
      </c>
      <c r="I10315" s="13">
        <v>43495</v>
      </c>
      <c r="J10315">
        <v>12</v>
      </c>
      <c r="K10315">
        <v>0</v>
      </c>
    </row>
    <row r="10316" spans="2:11">
      <c r="B10316" t="s">
        <v>2024</v>
      </c>
      <c r="C10316" t="s">
        <v>3440</v>
      </c>
      <c r="D10316" t="s">
        <v>2076</v>
      </c>
      <c r="E10316">
        <v>3</v>
      </c>
      <c r="F10316" t="s">
        <v>2016</v>
      </c>
      <c r="G10316" t="s">
        <v>2030</v>
      </c>
      <c r="H10316" t="s">
        <v>2017</v>
      </c>
      <c r="I10316" s="13">
        <v>43495</v>
      </c>
      <c r="J10316">
        <v>12</v>
      </c>
      <c r="K10316">
        <v>0</v>
      </c>
    </row>
    <row r="10317" spans="2:11">
      <c r="B10317" t="s">
        <v>2051</v>
      </c>
      <c r="C10317" t="s">
        <v>3812</v>
      </c>
      <c r="D10317" t="s">
        <v>2076</v>
      </c>
      <c r="E10317">
        <v>3</v>
      </c>
      <c r="F10317" t="s">
        <v>2016</v>
      </c>
      <c r="G10317">
        <v>58</v>
      </c>
      <c r="H10317" t="s">
        <v>2017</v>
      </c>
      <c r="I10317" s="13">
        <v>43495</v>
      </c>
      <c r="J10317" t="s">
        <v>2030</v>
      </c>
      <c r="K10317" t="s">
        <v>2030</v>
      </c>
    </row>
    <row r="10318" spans="2:11">
      <c r="B10318" t="s">
        <v>2057</v>
      </c>
      <c r="C10318" t="s">
        <v>3808</v>
      </c>
      <c r="D10318" t="s">
        <v>2044</v>
      </c>
      <c r="E10318">
        <v>3</v>
      </c>
      <c r="F10318" t="s">
        <v>2016</v>
      </c>
      <c r="G10318">
        <v>50</v>
      </c>
      <c r="H10318" t="s">
        <v>2017</v>
      </c>
      <c r="I10318" s="13">
        <v>43495</v>
      </c>
      <c r="J10318">
        <v>12</v>
      </c>
      <c r="K10318">
        <v>0</v>
      </c>
    </row>
    <row r="10319" spans="2:11">
      <c r="B10319" t="s">
        <v>2063</v>
      </c>
      <c r="C10319" t="s">
        <v>3572</v>
      </c>
      <c r="D10319" t="s">
        <v>2162</v>
      </c>
      <c r="E10319">
        <v>3</v>
      </c>
      <c r="F10319" t="s">
        <v>2016</v>
      </c>
      <c r="G10319">
        <v>53</v>
      </c>
      <c r="H10319" t="s">
        <v>2017</v>
      </c>
      <c r="I10319" s="13">
        <v>43495</v>
      </c>
      <c r="J10319" t="s">
        <v>2030</v>
      </c>
      <c r="K10319" t="s">
        <v>2030</v>
      </c>
    </row>
    <row r="10320" spans="2:11">
      <c r="B10320" t="s">
        <v>2027</v>
      </c>
      <c r="C10320" t="s">
        <v>3569</v>
      </c>
      <c r="D10320" t="s">
        <v>2029</v>
      </c>
      <c r="E10320">
        <v>5</v>
      </c>
      <c r="F10320" t="s">
        <v>2016</v>
      </c>
      <c r="G10320">
        <v>62</v>
      </c>
      <c r="H10320" t="s">
        <v>2017</v>
      </c>
      <c r="I10320" s="13">
        <v>43494</v>
      </c>
      <c r="J10320" t="s">
        <v>2030</v>
      </c>
      <c r="K10320" t="s">
        <v>2030</v>
      </c>
    </row>
    <row r="10321" spans="2:11">
      <c r="B10321" t="s">
        <v>2031</v>
      </c>
      <c r="C10321" t="s">
        <v>2885</v>
      </c>
      <c r="D10321" t="s">
        <v>2026</v>
      </c>
      <c r="E10321">
        <v>5</v>
      </c>
      <c r="F10321" t="s">
        <v>2016</v>
      </c>
      <c r="G10321">
        <v>61</v>
      </c>
      <c r="H10321" t="s">
        <v>2020</v>
      </c>
      <c r="I10321" s="13">
        <v>43494</v>
      </c>
      <c r="J10321">
        <v>10</v>
      </c>
      <c r="K10321">
        <v>13.79</v>
      </c>
    </row>
    <row r="10322" spans="2:11">
      <c r="B10322" t="s">
        <v>2069</v>
      </c>
      <c r="C10322" t="s">
        <v>2886</v>
      </c>
      <c r="D10322" t="s">
        <v>2071</v>
      </c>
      <c r="E10322">
        <v>3</v>
      </c>
      <c r="F10322" t="s">
        <v>2016</v>
      </c>
      <c r="G10322" t="s">
        <v>2030</v>
      </c>
      <c r="H10322" t="s">
        <v>2017</v>
      </c>
      <c r="I10322" s="13">
        <v>43494</v>
      </c>
      <c r="J10322">
        <v>12</v>
      </c>
      <c r="K10322">
        <v>0</v>
      </c>
    </row>
    <row r="10323" spans="2:11">
      <c r="B10323" t="s">
        <v>2049</v>
      </c>
      <c r="C10323" t="s">
        <v>2893</v>
      </c>
      <c r="D10323" t="s">
        <v>2015</v>
      </c>
      <c r="E10323">
        <v>3</v>
      </c>
      <c r="F10323" t="s">
        <v>2016</v>
      </c>
      <c r="G10323">
        <v>58</v>
      </c>
      <c r="H10323" t="s">
        <v>2020</v>
      </c>
      <c r="I10323" s="13">
        <v>43494</v>
      </c>
      <c r="J10323">
        <v>12</v>
      </c>
      <c r="K10323">
        <v>0</v>
      </c>
    </row>
    <row r="10324" spans="2:11">
      <c r="B10324" t="s">
        <v>2120</v>
      </c>
      <c r="C10324" t="s">
        <v>2890</v>
      </c>
      <c r="D10324" t="s">
        <v>2026</v>
      </c>
      <c r="E10324">
        <v>5</v>
      </c>
      <c r="F10324" t="s">
        <v>2016</v>
      </c>
      <c r="G10324">
        <v>65</v>
      </c>
      <c r="H10324" t="s">
        <v>2017</v>
      </c>
      <c r="I10324" s="13">
        <v>43494</v>
      </c>
      <c r="J10324">
        <v>8</v>
      </c>
      <c r="K10324">
        <v>16.05</v>
      </c>
    </row>
    <row r="10325" spans="2:11">
      <c r="B10325" t="s">
        <v>2461</v>
      </c>
      <c r="C10325" t="s">
        <v>3813</v>
      </c>
      <c r="D10325" t="s">
        <v>2044</v>
      </c>
      <c r="E10325">
        <v>3</v>
      </c>
      <c r="F10325" t="s">
        <v>2016</v>
      </c>
      <c r="G10325">
        <v>56</v>
      </c>
      <c r="H10325" t="s">
        <v>2020</v>
      </c>
      <c r="I10325" s="13">
        <v>43494</v>
      </c>
      <c r="J10325">
        <v>9</v>
      </c>
      <c r="K10325">
        <v>14.13</v>
      </c>
    </row>
    <row r="10326" spans="2:11">
      <c r="B10326" t="s">
        <v>3814</v>
      </c>
      <c r="C10326" t="s">
        <v>3815</v>
      </c>
      <c r="D10326" t="s">
        <v>2076</v>
      </c>
      <c r="E10326">
        <v>3</v>
      </c>
      <c r="F10326" t="s">
        <v>2016</v>
      </c>
      <c r="G10326" t="s">
        <v>2030</v>
      </c>
      <c r="H10326" t="s">
        <v>2017</v>
      </c>
      <c r="I10326" s="13">
        <v>43494</v>
      </c>
      <c r="J10326">
        <v>11</v>
      </c>
      <c r="K10326">
        <v>0.12</v>
      </c>
    </row>
    <row r="10327" spans="2:11">
      <c r="B10327" t="s">
        <v>2813</v>
      </c>
      <c r="C10327" t="s">
        <v>3816</v>
      </c>
      <c r="D10327" t="s">
        <v>2026</v>
      </c>
      <c r="E10327">
        <v>5</v>
      </c>
      <c r="F10327" t="s">
        <v>2016</v>
      </c>
      <c r="G10327">
        <v>62</v>
      </c>
      <c r="H10327" t="s">
        <v>2017</v>
      </c>
      <c r="I10327" s="13">
        <v>43489</v>
      </c>
      <c r="J10327">
        <v>3</v>
      </c>
      <c r="K10327">
        <v>22.02</v>
      </c>
    </row>
    <row r="10328" spans="2:11">
      <c r="B10328" t="s">
        <v>2021</v>
      </c>
      <c r="C10328" t="s">
        <v>3671</v>
      </c>
      <c r="D10328" t="s">
        <v>2023</v>
      </c>
      <c r="E10328">
        <v>5</v>
      </c>
      <c r="F10328" t="s">
        <v>2016</v>
      </c>
      <c r="G10328">
        <v>65</v>
      </c>
      <c r="H10328" t="s">
        <v>2020</v>
      </c>
      <c r="I10328" s="13">
        <v>43473</v>
      </c>
      <c r="J10328">
        <v>7</v>
      </c>
      <c r="K10328">
        <v>17.23</v>
      </c>
    </row>
    <row r="10329" spans="2:11">
      <c r="B10329" t="s">
        <v>2411</v>
      </c>
      <c r="C10329" t="s">
        <v>3817</v>
      </c>
      <c r="D10329" t="s">
        <v>2044</v>
      </c>
      <c r="E10329">
        <v>3</v>
      </c>
      <c r="F10329" t="s">
        <v>2016</v>
      </c>
      <c r="G10329" t="s">
        <v>2030</v>
      </c>
      <c r="H10329" t="s">
        <v>2017</v>
      </c>
      <c r="I10329" s="13">
        <v>43466</v>
      </c>
      <c r="J10329">
        <v>12</v>
      </c>
      <c r="K10329">
        <v>0</v>
      </c>
    </row>
    <row r="10330" spans="2:11">
      <c r="B10330" t="s">
        <v>2096</v>
      </c>
      <c r="C10330" t="s">
        <v>2097</v>
      </c>
      <c r="D10330" t="s">
        <v>2044</v>
      </c>
      <c r="E10330">
        <v>3</v>
      </c>
      <c r="F10330" t="s">
        <v>2016</v>
      </c>
      <c r="G10330" t="s">
        <v>2030</v>
      </c>
      <c r="H10330" t="s">
        <v>2017</v>
      </c>
      <c r="I10330" s="13">
        <v>43462</v>
      </c>
      <c r="J10330">
        <v>12</v>
      </c>
      <c r="K10330">
        <v>0</v>
      </c>
    </row>
    <row r="10331" spans="2:11">
      <c r="B10331" t="s">
        <v>2091</v>
      </c>
      <c r="C10331" t="s">
        <v>3391</v>
      </c>
      <c r="D10331" t="s">
        <v>2093</v>
      </c>
      <c r="E10331" t="s">
        <v>2030</v>
      </c>
      <c r="F10331" t="s">
        <v>2016</v>
      </c>
      <c r="G10331" t="s">
        <v>2030</v>
      </c>
      <c r="H10331" t="s">
        <v>2017</v>
      </c>
      <c r="I10331" s="13">
        <v>43451</v>
      </c>
      <c r="J10331" t="s">
        <v>2030</v>
      </c>
      <c r="K10331" t="s">
        <v>2030</v>
      </c>
    </row>
    <row r="10332" spans="2:11">
      <c r="B10332" t="s">
        <v>2083</v>
      </c>
      <c r="C10332" t="s">
        <v>2084</v>
      </c>
      <c r="D10332" t="s">
        <v>2026</v>
      </c>
      <c r="E10332">
        <v>5</v>
      </c>
      <c r="F10332" t="s">
        <v>2016</v>
      </c>
      <c r="G10332" t="s">
        <v>2030</v>
      </c>
      <c r="H10332" t="s">
        <v>2017</v>
      </c>
      <c r="I10332" s="13">
        <v>43298</v>
      </c>
      <c r="J10332">
        <v>4</v>
      </c>
      <c r="K10332">
        <v>18.93</v>
      </c>
    </row>
    <row r="10333" spans="2:11">
      <c r="B10333" t="s">
        <v>2109</v>
      </c>
      <c r="C10333" t="s">
        <v>3648</v>
      </c>
      <c r="D10333" t="s">
        <v>2026</v>
      </c>
      <c r="E10333">
        <v>5</v>
      </c>
      <c r="F10333" t="s">
        <v>2085</v>
      </c>
      <c r="G10333" t="s">
        <v>2030</v>
      </c>
      <c r="H10333" t="s">
        <v>2017</v>
      </c>
      <c r="I10333" s="13">
        <v>42476</v>
      </c>
      <c r="J10333">
        <v>8</v>
      </c>
      <c r="K10333">
        <v>16.05</v>
      </c>
    </row>
    <row r="10401" spans="1:11">
      <c r="A10401" t="s">
        <v>1117</v>
      </c>
      <c r="B10401" t="str">
        <f ca="1">_xll.BDS(OFFSET(INDIRECT(ADDRESS(ROW(), COLUMN())),0,-1),"BEST_ANALYST_RECS_BULK","cols=10;rows=12")</f>
        <v>Goldman Sachs</v>
      </c>
      <c r="C10401" t="s">
        <v>3288</v>
      </c>
      <c r="D10401" t="s">
        <v>2296</v>
      </c>
      <c r="E10401">
        <v>3</v>
      </c>
      <c r="F10401" t="s">
        <v>2016</v>
      </c>
      <c r="G10401">
        <v>23</v>
      </c>
      <c r="H10401" t="s">
        <v>2020</v>
      </c>
      <c r="I10401" s="13">
        <v>43509</v>
      </c>
      <c r="J10401">
        <v>2</v>
      </c>
      <c r="K10401">
        <v>81.94</v>
      </c>
    </row>
    <row r="10402" spans="1:11">
      <c r="B10402" t="s">
        <v>2582</v>
      </c>
      <c r="C10402" t="s">
        <v>3822</v>
      </c>
      <c r="D10402" t="s">
        <v>2026</v>
      </c>
      <c r="E10402">
        <v>5</v>
      </c>
      <c r="F10402" t="s">
        <v>2016</v>
      </c>
      <c r="G10402">
        <v>28</v>
      </c>
      <c r="H10402" t="s">
        <v>2017</v>
      </c>
      <c r="I10402" s="13">
        <v>43493</v>
      </c>
      <c r="J10402">
        <v>4</v>
      </c>
      <c r="K10402">
        <v>19.52</v>
      </c>
    </row>
    <row r="10403" spans="1:11">
      <c r="B10403" t="s">
        <v>2813</v>
      </c>
      <c r="C10403" t="s">
        <v>3286</v>
      </c>
      <c r="D10403" t="s">
        <v>2076</v>
      </c>
      <c r="E10403">
        <v>3</v>
      </c>
      <c r="F10403" t="s">
        <v>2016</v>
      </c>
      <c r="G10403">
        <v>20</v>
      </c>
      <c r="H10403" t="s">
        <v>2017</v>
      </c>
      <c r="I10403" s="13">
        <v>43483</v>
      </c>
      <c r="J10403" t="s">
        <v>2030</v>
      </c>
      <c r="K10403" t="s">
        <v>2030</v>
      </c>
    </row>
    <row r="10404" spans="1:11">
      <c r="B10404" t="s">
        <v>2057</v>
      </c>
      <c r="C10404" t="s">
        <v>2748</v>
      </c>
      <c r="D10404" t="s">
        <v>2044</v>
      </c>
      <c r="E10404">
        <v>3</v>
      </c>
      <c r="F10404" t="s">
        <v>2016</v>
      </c>
      <c r="G10404">
        <v>21</v>
      </c>
      <c r="H10404" t="s">
        <v>2017</v>
      </c>
      <c r="I10404" s="13">
        <v>43481</v>
      </c>
      <c r="J10404" t="s">
        <v>2030</v>
      </c>
      <c r="K10404" t="s">
        <v>2030</v>
      </c>
    </row>
    <row r="10405" spans="1:11">
      <c r="B10405" t="s">
        <v>2027</v>
      </c>
      <c r="C10405" t="s">
        <v>2730</v>
      </c>
      <c r="D10405" t="s">
        <v>2029</v>
      </c>
      <c r="E10405">
        <v>5</v>
      </c>
      <c r="F10405" t="s">
        <v>2016</v>
      </c>
      <c r="G10405">
        <v>27.4</v>
      </c>
      <c r="H10405" t="s">
        <v>2017</v>
      </c>
      <c r="I10405" s="13">
        <v>43479</v>
      </c>
      <c r="J10405">
        <v>1</v>
      </c>
      <c r="K10405">
        <v>86.93</v>
      </c>
    </row>
    <row r="10406" spans="1:11">
      <c r="B10406" t="s">
        <v>2728</v>
      </c>
      <c r="C10406" t="s">
        <v>4036</v>
      </c>
      <c r="D10406" t="s">
        <v>2026</v>
      </c>
      <c r="E10406">
        <v>5</v>
      </c>
      <c r="F10406" t="s">
        <v>2016</v>
      </c>
      <c r="G10406">
        <v>32.200000000000003</v>
      </c>
      <c r="H10406" t="s">
        <v>2017</v>
      </c>
      <c r="I10406" s="13">
        <v>43472</v>
      </c>
      <c r="J10406" t="s">
        <v>2030</v>
      </c>
      <c r="K10406" t="s">
        <v>2030</v>
      </c>
    </row>
    <row r="10407" spans="1:11">
      <c r="B10407" t="s">
        <v>2720</v>
      </c>
      <c r="C10407" t="s">
        <v>2721</v>
      </c>
      <c r="D10407" t="s">
        <v>2026</v>
      </c>
      <c r="E10407">
        <v>5</v>
      </c>
      <c r="F10407" t="s">
        <v>2016</v>
      </c>
      <c r="G10407">
        <v>34.4</v>
      </c>
      <c r="H10407" t="s">
        <v>2020</v>
      </c>
      <c r="I10407" s="13">
        <v>43460</v>
      </c>
      <c r="J10407" t="s">
        <v>2030</v>
      </c>
      <c r="K10407" t="s">
        <v>2030</v>
      </c>
    </row>
    <row r="10408" spans="1:11">
      <c r="B10408" t="s">
        <v>2732</v>
      </c>
      <c r="C10408" t="s">
        <v>3285</v>
      </c>
      <c r="D10408" t="s">
        <v>2076</v>
      </c>
      <c r="E10408">
        <v>3</v>
      </c>
      <c r="F10408" t="s">
        <v>2016</v>
      </c>
      <c r="G10408">
        <v>22</v>
      </c>
      <c r="H10408" t="s">
        <v>2017</v>
      </c>
      <c r="I10408" s="13">
        <v>43434</v>
      </c>
      <c r="J10408" t="s">
        <v>2030</v>
      </c>
      <c r="K10408" t="s">
        <v>2030</v>
      </c>
    </row>
    <row r="10409" spans="1:11">
      <c r="B10409" t="s">
        <v>2718</v>
      </c>
      <c r="C10409" t="s">
        <v>3238</v>
      </c>
      <c r="D10409" t="s">
        <v>2029</v>
      </c>
      <c r="E10409">
        <v>5</v>
      </c>
      <c r="F10409" t="s">
        <v>2123</v>
      </c>
      <c r="G10409">
        <v>24.3</v>
      </c>
      <c r="H10409" t="s">
        <v>2017</v>
      </c>
      <c r="I10409" s="13">
        <v>43411</v>
      </c>
      <c r="J10409" t="s">
        <v>2030</v>
      </c>
      <c r="K10409" t="s">
        <v>2030</v>
      </c>
    </row>
    <row r="10410" spans="1:11">
      <c r="B10410" t="s">
        <v>2105</v>
      </c>
      <c r="C10410" t="s">
        <v>3243</v>
      </c>
      <c r="D10410" t="s">
        <v>2026</v>
      </c>
      <c r="E10410">
        <v>5</v>
      </c>
      <c r="F10410" t="s">
        <v>2016</v>
      </c>
      <c r="G10410" t="s">
        <v>2030</v>
      </c>
      <c r="H10410" t="s">
        <v>2017</v>
      </c>
      <c r="I10410" s="13">
        <v>43406</v>
      </c>
      <c r="J10410" t="s">
        <v>2030</v>
      </c>
      <c r="K10410" t="s">
        <v>2030</v>
      </c>
    </row>
    <row r="10411" spans="1:11">
      <c r="B10411" t="s">
        <v>2037</v>
      </c>
      <c r="C10411" t="s">
        <v>3823</v>
      </c>
      <c r="D10411" t="s">
        <v>2026</v>
      </c>
      <c r="E10411">
        <v>5</v>
      </c>
      <c r="F10411" t="s">
        <v>2016</v>
      </c>
      <c r="G10411">
        <v>30</v>
      </c>
      <c r="H10411" t="s">
        <v>2020</v>
      </c>
      <c r="I10411" s="13">
        <v>43404</v>
      </c>
      <c r="J10411" t="s">
        <v>2030</v>
      </c>
      <c r="K10411" t="s">
        <v>2030</v>
      </c>
    </row>
    <row r="10412" spans="1:11">
      <c r="B10412" t="s">
        <v>3289</v>
      </c>
      <c r="C10412" t="s">
        <v>2095</v>
      </c>
      <c r="D10412" t="s">
        <v>2026</v>
      </c>
      <c r="E10412">
        <v>5</v>
      </c>
      <c r="F10412" t="s">
        <v>2085</v>
      </c>
      <c r="G10412">
        <v>32</v>
      </c>
      <c r="H10412" t="s">
        <v>2017</v>
      </c>
      <c r="I10412" s="13">
        <v>43404</v>
      </c>
      <c r="J10412">
        <v>3</v>
      </c>
      <c r="K10412">
        <v>72.66</v>
      </c>
    </row>
    <row r="10501" spans="1:11">
      <c r="A10501" t="s">
        <v>1118</v>
      </c>
      <c r="B10501" t="str">
        <f ca="1">_xll.BDS(OFFSET(INDIRECT(ADDRESS(ROW(), COLUMN())),0,-1),"BEST_ANALYST_RECS_BULK","cols=10;rows=28")</f>
        <v>Jefferies</v>
      </c>
      <c r="C10501" t="s">
        <v>3677</v>
      </c>
      <c r="D10501" t="s">
        <v>2026</v>
      </c>
      <c r="E10501">
        <v>5</v>
      </c>
      <c r="F10501" t="s">
        <v>2016</v>
      </c>
      <c r="G10501">
        <v>147</v>
      </c>
      <c r="H10501" t="s">
        <v>2017</v>
      </c>
      <c r="I10501" s="13">
        <v>43511</v>
      </c>
      <c r="J10501">
        <v>3</v>
      </c>
      <c r="K10501">
        <v>10.130000000000001</v>
      </c>
    </row>
    <row r="10502" spans="1:11">
      <c r="B10502" t="s">
        <v>2047</v>
      </c>
      <c r="C10502" t="s">
        <v>2356</v>
      </c>
      <c r="D10502" t="s">
        <v>2026</v>
      </c>
      <c r="E10502">
        <v>5</v>
      </c>
      <c r="F10502" t="s">
        <v>2016</v>
      </c>
      <c r="G10502">
        <v>144</v>
      </c>
      <c r="H10502" t="s">
        <v>2017</v>
      </c>
      <c r="I10502" s="13">
        <v>43511</v>
      </c>
      <c r="J10502" t="s">
        <v>2030</v>
      </c>
      <c r="K10502" t="s">
        <v>2030</v>
      </c>
    </row>
    <row r="10503" spans="1:11">
      <c r="B10503" t="s">
        <v>2042</v>
      </c>
      <c r="C10503" t="s">
        <v>3678</v>
      </c>
      <c r="D10503" t="s">
        <v>2044</v>
      </c>
      <c r="E10503">
        <v>3</v>
      </c>
      <c r="F10503" t="s">
        <v>2016</v>
      </c>
      <c r="G10503">
        <v>117</v>
      </c>
      <c r="H10503" t="s">
        <v>2020</v>
      </c>
      <c r="I10503" s="13">
        <v>43510</v>
      </c>
      <c r="J10503" t="s">
        <v>2030</v>
      </c>
      <c r="K10503" t="s">
        <v>2030</v>
      </c>
    </row>
    <row r="10504" spans="1:11">
      <c r="B10504" t="s">
        <v>2274</v>
      </c>
      <c r="C10504" t="s">
        <v>3294</v>
      </c>
      <c r="D10504" t="s">
        <v>2026</v>
      </c>
      <c r="E10504">
        <v>5</v>
      </c>
      <c r="F10504" t="s">
        <v>2016</v>
      </c>
      <c r="G10504" t="s">
        <v>2030</v>
      </c>
      <c r="H10504" t="s">
        <v>2017</v>
      </c>
      <c r="I10504" s="13">
        <v>43509</v>
      </c>
      <c r="J10504">
        <v>3</v>
      </c>
      <c r="K10504">
        <v>10.130000000000001</v>
      </c>
    </row>
    <row r="10505" spans="1:11">
      <c r="B10505" t="s">
        <v>2813</v>
      </c>
      <c r="C10505" t="s">
        <v>3679</v>
      </c>
      <c r="D10505" t="s">
        <v>2076</v>
      </c>
      <c r="E10505">
        <v>3</v>
      </c>
      <c r="F10505" t="s">
        <v>2016</v>
      </c>
      <c r="G10505">
        <v>126</v>
      </c>
      <c r="H10505" t="s">
        <v>2017</v>
      </c>
      <c r="I10505" s="13">
        <v>43509</v>
      </c>
      <c r="J10505">
        <v>10</v>
      </c>
      <c r="K10505">
        <v>-1.22</v>
      </c>
    </row>
    <row r="10506" spans="1:11">
      <c r="B10506" t="s">
        <v>2792</v>
      </c>
      <c r="C10506" t="s">
        <v>3290</v>
      </c>
      <c r="D10506" t="s">
        <v>2026</v>
      </c>
      <c r="E10506">
        <v>5</v>
      </c>
      <c r="F10506" t="s">
        <v>2016</v>
      </c>
      <c r="G10506">
        <v>128</v>
      </c>
      <c r="H10506" t="s">
        <v>2020</v>
      </c>
      <c r="I10506" s="13">
        <v>43507</v>
      </c>
      <c r="J10506">
        <v>3</v>
      </c>
      <c r="K10506">
        <v>10.130000000000001</v>
      </c>
    </row>
    <row r="10507" spans="1:11">
      <c r="B10507" t="s">
        <v>2198</v>
      </c>
      <c r="C10507" t="s">
        <v>3680</v>
      </c>
      <c r="D10507" t="s">
        <v>2035</v>
      </c>
      <c r="E10507">
        <v>5</v>
      </c>
      <c r="F10507" t="s">
        <v>2016</v>
      </c>
      <c r="G10507">
        <v>126</v>
      </c>
      <c r="H10507" t="s">
        <v>2017</v>
      </c>
      <c r="I10507" s="13">
        <v>43507</v>
      </c>
      <c r="J10507" t="s">
        <v>2030</v>
      </c>
      <c r="K10507" t="s">
        <v>2030</v>
      </c>
    </row>
    <row r="10508" spans="1:11">
      <c r="B10508" t="s">
        <v>2024</v>
      </c>
      <c r="C10508" t="s">
        <v>3681</v>
      </c>
      <c r="D10508" t="s">
        <v>2026</v>
      </c>
      <c r="E10508">
        <v>5</v>
      </c>
      <c r="F10508" t="s">
        <v>2016</v>
      </c>
      <c r="G10508">
        <v>150</v>
      </c>
      <c r="H10508" t="s">
        <v>2017</v>
      </c>
      <c r="I10508" s="13">
        <v>43503</v>
      </c>
      <c r="J10508">
        <v>3</v>
      </c>
      <c r="K10508">
        <v>10.130000000000001</v>
      </c>
    </row>
    <row r="10509" spans="1:11">
      <c r="B10509" t="s">
        <v>3616</v>
      </c>
      <c r="C10509" t="s">
        <v>3682</v>
      </c>
      <c r="D10509" t="s">
        <v>2076</v>
      </c>
      <c r="E10509">
        <v>3</v>
      </c>
      <c r="F10509" t="s">
        <v>2016</v>
      </c>
      <c r="G10509">
        <v>122</v>
      </c>
      <c r="H10509" t="s">
        <v>3135</v>
      </c>
      <c r="I10509" s="13">
        <v>43503</v>
      </c>
      <c r="J10509">
        <v>9</v>
      </c>
      <c r="K10509">
        <v>0</v>
      </c>
    </row>
    <row r="10510" spans="1:11">
      <c r="B10510" t="s">
        <v>2094</v>
      </c>
      <c r="C10510" t="s">
        <v>2095</v>
      </c>
      <c r="D10510" t="s">
        <v>2076</v>
      </c>
      <c r="E10510">
        <v>3</v>
      </c>
      <c r="F10510" t="s">
        <v>2016</v>
      </c>
      <c r="G10510" t="s">
        <v>2030</v>
      </c>
      <c r="H10510" t="s">
        <v>2017</v>
      </c>
      <c r="I10510" s="13">
        <v>43503</v>
      </c>
      <c r="J10510" t="s">
        <v>2030</v>
      </c>
      <c r="K10510" t="s">
        <v>2030</v>
      </c>
    </row>
    <row r="10511" spans="1:11">
      <c r="B10511" t="s">
        <v>2267</v>
      </c>
      <c r="C10511" t="s">
        <v>3683</v>
      </c>
      <c r="D10511" t="s">
        <v>2029</v>
      </c>
      <c r="E10511">
        <v>5</v>
      </c>
      <c r="F10511" t="s">
        <v>2016</v>
      </c>
      <c r="G10511">
        <v>146</v>
      </c>
      <c r="H10511" t="s">
        <v>2017</v>
      </c>
      <c r="I10511" s="13">
        <v>43502</v>
      </c>
      <c r="J10511" t="s">
        <v>2030</v>
      </c>
      <c r="K10511" t="s">
        <v>2030</v>
      </c>
    </row>
    <row r="10512" spans="1:11">
      <c r="B10512" t="s">
        <v>2021</v>
      </c>
      <c r="C10512" t="s">
        <v>3039</v>
      </c>
      <c r="D10512" t="s">
        <v>2166</v>
      </c>
      <c r="E10512">
        <v>5</v>
      </c>
      <c r="F10512" t="s">
        <v>2016</v>
      </c>
      <c r="G10512">
        <v>136</v>
      </c>
      <c r="H10512" t="s">
        <v>2020</v>
      </c>
      <c r="I10512" s="13">
        <v>43500</v>
      </c>
      <c r="J10512">
        <v>3</v>
      </c>
      <c r="K10512">
        <v>10.130000000000001</v>
      </c>
    </row>
    <row r="10513" spans="2:11">
      <c r="B10513" t="s">
        <v>2067</v>
      </c>
      <c r="C10513" t="s">
        <v>3684</v>
      </c>
      <c r="D10513" t="s">
        <v>2252</v>
      </c>
      <c r="E10513">
        <v>3</v>
      </c>
      <c r="F10513" t="s">
        <v>2016</v>
      </c>
      <c r="G10513">
        <v>130</v>
      </c>
      <c r="H10513" t="s">
        <v>2020</v>
      </c>
      <c r="I10513" s="13">
        <v>43500</v>
      </c>
      <c r="J10513">
        <v>9</v>
      </c>
      <c r="K10513">
        <v>0</v>
      </c>
    </row>
    <row r="10514" spans="2:11">
      <c r="B10514" t="s">
        <v>2077</v>
      </c>
      <c r="C10514" t="s">
        <v>3685</v>
      </c>
      <c r="D10514" t="s">
        <v>2029</v>
      </c>
      <c r="E10514">
        <v>5</v>
      </c>
      <c r="F10514" t="s">
        <v>2016</v>
      </c>
      <c r="G10514">
        <v>140</v>
      </c>
      <c r="H10514" t="s">
        <v>2020</v>
      </c>
      <c r="I10514" s="13">
        <v>43500</v>
      </c>
      <c r="J10514">
        <v>3</v>
      </c>
      <c r="K10514">
        <v>10.130000000000001</v>
      </c>
    </row>
    <row r="10515" spans="2:11">
      <c r="B10515" t="s">
        <v>2682</v>
      </c>
      <c r="C10515" t="s">
        <v>3686</v>
      </c>
      <c r="D10515" t="s">
        <v>2076</v>
      </c>
      <c r="E10515">
        <v>3</v>
      </c>
      <c r="F10515" t="s">
        <v>2016</v>
      </c>
      <c r="G10515">
        <v>130</v>
      </c>
      <c r="H10515" t="s">
        <v>2017</v>
      </c>
      <c r="I10515" s="13">
        <v>43500</v>
      </c>
      <c r="J10515" t="s">
        <v>2030</v>
      </c>
      <c r="K10515" t="s">
        <v>2030</v>
      </c>
    </row>
    <row r="10516" spans="2:11">
      <c r="B10516" t="s">
        <v>2079</v>
      </c>
      <c r="C10516" t="s">
        <v>3035</v>
      </c>
      <c r="D10516" t="s">
        <v>2029</v>
      </c>
      <c r="E10516">
        <v>5</v>
      </c>
      <c r="F10516" t="s">
        <v>2016</v>
      </c>
      <c r="G10516">
        <v>148</v>
      </c>
      <c r="H10516" t="s">
        <v>2017</v>
      </c>
      <c r="I10516" s="13">
        <v>43500</v>
      </c>
      <c r="J10516">
        <v>3</v>
      </c>
      <c r="K10516">
        <v>10.130000000000001</v>
      </c>
    </row>
    <row r="10517" spans="2:11">
      <c r="B10517" t="s">
        <v>2051</v>
      </c>
      <c r="C10517" t="s">
        <v>3687</v>
      </c>
      <c r="D10517" t="s">
        <v>2026</v>
      </c>
      <c r="E10517">
        <v>5</v>
      </c>
      <c r="F10517" t="s">
        <v>2016</v>
      </c>
      <c r="G10517">
        <v>136</v>
      </c>
      <c r="H10517" t="s">
        <v>2017</v>
      </c>
      <c r="I10517" s="13">
        <v>43500</v>
      </c>
      <c r="J10517">
        <v>1</v>
      </c>
      <c r="K10517">
        <v>13.4</v>
      </c>
    </row>
    <row r="10518" spans="2:11">
      <c r="B10518" t="s">
        <v>2086</v>
      </c>
      <c r="C10518" t="s">
        <v>3641</v>
      </c>
      <c r="D10518" t="s">
        <v>2026</v>
      </c>
      <c r="E10518">
        <v>5</v>
      </c>
      <c r="F10518" t="s">
        <v>2016</v>
      </c>
      <c r="G10518">
        <v>134</v>
      </c>
      <c r="H10518" t="s">
        <v>2017</v>
      </c>
      <c r="I10518" s="13">
        <v>43500</v>
      </c>
      <c r="J10518">
        <v>4</v>
      </c>
      <c r="K10518">
        <v>9.0399999999999991</v>
      </c>
    </row>
    <row r="10519" spans="2:11">
      <c r="B10519" t="s">
        <v>2081</v>
      </c>
      <c r="C10519" t="s">
        <v>3688</v>
      </c>
      <c r="D10519" t="s">
        <v>2044</v>
      </c>
      <c r="E10519">
        <v>3</v>
      </c>
      <c r="F10519" t="s">
        <v>2016</v>
      </c>
      <c r="G10519">
        <v>125</v>
      </c>
      <c r="H10519" t="s">
        <v>2017</v>
      </c>
      <c r="I10519" s="13">
        <v>43500</v>
      </c>
      <c r="J10519" t="s">
        <v>2030</v>
      </c>
      <c r="K10519" t="s">
        <v>2030</v>
      </c>
    </row>
    <row r="10520" spans="2:11">
      <c r="B10520" t="s">
        <v>2063</v>
      </c>
      <c r="C10520" t="s">
        <v>3024</v>
      </c>
      <c r="D10520" t="s">
        <v>2035</v>
      </c>
      <c r="E10520">
        <v>5</v>
      </c>
      <c r="F10520" t="s">
        <v>2016</v>
      </c>
      <c r="G10520">
        <v>140</v>
      </c>
      <c r="H10520" t="s">
        <v>2017</v>
      </c>
      <c r="I10520" s="13">
        <v>43500</v>
      </c>
      <c r="J10520">
        <v>3</v>
      </c>
      <c r="K10520">
        <v>10.130000000000001</v>
      </c>
    </row>
    <row r="10521" spans="2:11">
      <c r="B10521" t="s">
        <v>2033</v>
      </c>
      <c r="C10521" t="s">
        <v>3027</v>
      </c>
      <c r="D10521" t="s">
        <v>2035</v>
      </c>
      <c r="E10521">
        <v>5</v>
      </c>
      <c r="F10521" t="s">
        <v>2016</v>
      </c>
      <c r="G10521">
        <v>140</v>
      </c>
      <c r="H10521" t="s">
        <v>2036</v>
      </c>
      <c r="I10521" s="13">
        <v>43499</v>
      </c>
      <c r="J10521">
        <v>3</v>
      </c>
      <c r="K10521">
        <v>10.130000000000001</v>
      </c>
    </row>
    <row r="10522" spans="2:11">
      <c r="B10522" t="s">
        <v>2027</v>
      </c>
      <c r="C10522" t="s">
        <v>2994</v>
      </c>
      <c r="D10522" t="s">
        <v>2029</v>
      </c>
      <c r="E10522">
        <v>5</v>
      </c>
      <c r="F10522" t="s">
        <v>2016</v>
      </c>
      <c r="G10522">
        <v>135</v>
      </c>
      <c r="H10522" t="s">
        <v>2017</v>
      </c>
      <c r="I10522" s="13">
        <v>43497</v>
      </c>
      <c r="J10522">
        <v>6</v>
      </c>
      <c r="K10522">
        <v>6.08</v>
      </c>
    </row>
    <row r="10523" spans="2:11">
      <c r="B10523" t="s">
        <v>2072</v>
      </c>
      <c r="C10523" t="s">
        <v>3494</v>
      </c>
      <c r="D10523" t="s">
        <v>2029</v>
      </c>
      <c r="E10523">
        <v>5</v>
      </c>
      <c r="F10523" t="s">
        <v>2016</v>
      </c>
      <c r="G10523">
        <v>135</v>
      </c>
      <c r="H10523" t="s">
        <v>2017</v>
      </c>
      <c r="I10523" s="13">
        <v>43497</v>
      </c>
      <c r="J10523">
        <v>11</v>
      </c>
      <c r="K10523">
        <v>-2.46</v>
      </c>
    </row>
    <row r="10524" spans="2:11">
      <c r="B10524" t="s">
        <v>2049</v>
      </c>
      <c r="C10524" t="s">
        <v>3689</v>
      </c>
      <c r="D10524" t="s">
        <v>2029</v>
      </c>
      <c r="E10524">
        <v>5</v>
      </c>
      <c r="F10524" t="s">
        <v>2016</v>
      </c>
      <c r="G10524">
        <v>160</v>
      </c>
      <c r="H10524" t="s">
        <v>2017</v>
      </c>
      <c r="I10524" s="13">
        <v>43497</v>
      </c>
      <c r="J10524" t="s">
        <v>2030</v>
      </c>
      <c r="K10524" t="s">
        <v>2030</v>
      </c>
    </row>
    <row r="10525" spans="2:11">
      <c r="B10525" t="s">
        <v>3690</v>
      </c>
      <c r="C10525" t="s">
        <v>3691</v>
      </c>
      <c r="D10525" t="s">
        <v>2026</v>
      </c>
      <c r="E10525">
        <v>5</v>
      </c>
      <c r="F10525" t="s">
        <v>2016</v>
      </c>
      <c r="G10525">
        <v>141</v>
      </c>
      <c r="H10525" t="s">
        <v>2020</v>
      </c>
      <c r="I10525" s="13">
        <v>43493</v>
      </c>
      <c r="J10525" t="s">
        <v>2030</v>
      </c>
      <c r="K10525" t="s">
        <v>2030</v>
      </c>
    </row>
    <row r="10526" spans="2:11">
      <c r="B10526" t="s">
        <v>2470</v>
      </c>
      <c r="C10526" t="s">
        <v>3692</v>
      </c>
      <c r="D10526" t="s">
        <v>2044</v>
      </c>
      <c r="E10526">
        <v>3</v>
      </c>
      <c r="F10526" t="s">
        <v>2016</v>
      </c>
      <c r="G10526" t="s">
        <v>2030</v>
      </c>
      <c r="H10526" t="s">
        <v>2017</v>
      </c>
      <c r="I10526" s="13">
        <v>43419</v>
      </c>
      <c r="J10526">
        <v>2</v>
      </c>
      <c r="K10526">
        <v>13.39</v>
      </c>
    </row>
    <row r="10527" spans="2:11">
      <c r="B10527" t="s">
        <v>2083</v>
      </c>
      <c r="C10527" t="s">
        <v>2084</v>
      </c>
      <c r="D10527" t="s">
        <v>2026</v>
      </c>
      <c r="E10527">
        <v>5</v>
      </c>
      <c r="F10527" t="s">
        <v>2016</v>
      </c>
      <c r="G10527" t="s">
        <v>2030</v>
      </c>
      <c r="H10527" t="s">
        <v>2017</v>
      </c>
      <c r="I10527" s="13">
        <v>43417</v>
      </c>
      <c r="J10527">
        <v>5</v>
      </c>
      <c r="K10527">
        <v>7.64</v>
      </c>
    </row>
    <row r="10528" spans="2:11">
      <c r="B10528" t="s">
        <v>2111</v>
      </c>
      <c r="C10528" t="s">
        <v>2112</v>
      </c>
      <c r="D10528" t="s">
        <v>2026</v>
      </c>
      <c r="E10528">
        <v>5</v>
      </c>
      <c r="F10528" t="s">
        <v>2016</v>
      </c>
      <c r="G10528" t="s">
        <v>2030</v>
      </c>
      <c r="H10528" t="s">
        <v>2017</v>
      </c>
      <c r="I10528" s="13">
        <v>43182</v>
      </c>
      <c r="J10528">
        <v>3</v>
      </c>
      <c r="K10528">
        <v>10.130000000000001</v>
      </c>
    </row>
    <row r="10601" spans="1:11">
      <c r="A10601" t="s">
        <v>1119</v>
      </c>
      <c r="B10601" t="str">
        <f ca="1">_xll.BDS(OFFSET(INDIRECT(ADDRESS(ROW(), COLUMN())),0,-1),"BEST_ANALYST_RECS_BULK","cols=10;rows=21")</f>
        <v>Morgan Stanley</v>
      </c>
      <c r="C10601" t="s">
        <v>2955</v>
      </c>
      <c r="D10601" t="s">
        <v>2512</v>
      </c>
      <c r="E10601">
        <v>1</v>
      </c>
      <c r="F10601" t="s">
        <v>2016</v>
      </c>
      <c r="G10601">
        <v>24</v>
      </c>
      <c r="H10601" t="s">
        <v>2020</v>
      </c>
      <c r="I10601" s="13">
        <v>43510</v>
      </c>
      <c r="J10601">
        <v>2</v>
      </c>
      <c r="K10601">
        <v>12.62</v>
      </c>
    </row>
    <row r="10602" spans="1:11">
      <c r="B10602" t="s">
        <v>2777</v>
      </c>
      <c r="C10602" t="s">
        <v>3041</v>
      </c>
      <c r="D10602" t="s">
        <v>2076</v>
      </c>
      <c r="E10602">
        <v>3</v>
      </c>
      <c r="F10602" t="s">
        <v>2016</v>
      </c>
      <c r="G10602">
        <v>28</v>
      </c>
      <c r="H10602" t="s">
        <v>2017</v>
      </c>
      <c r="I10602" s="13">
        <v>43510</v>
      </c>
      <c r="J10602">
        <v>7</v>
      </c>
      <c r="K10602">
        <v>-7.09</v>
      </c>
    </row>
    <row r="10603" spans="1:11">
      <c r="B10603" t="s">
        <v>2051</v>
      </c>
      <c r="C10603" t="s">
        <v>2969</v>
      </c>
      <c r="D10603" t="s">
        <v>2076</v>
      </c>
      <c r="E10603">
        <v>3</v>
      </c>
      <c r="F10603" t="s">
        <v>2016</v>
      </c>
      <c r="G10603">
        <v>29.5</v>
      </c>
      <c r="H10603" t="s">
        <v>2017</v>
      </c>
      <c r="I10603" s="13">
        <v>43510</v>
      </c>
      <c r="J10603" t="s">
        <v>2030</v>
      </c>
      <c r="K10603" t="s">
        <v>2030</v>
      </c>
    </row>
    <row r="10604" spans="1:11">
      <c r="B10604" t="s">
        <v>2091</v>
      </c>
      <c r="C10604" t="s">
        <v>3229</v>
      </c>
      <c r="D10604" t="s">
        <v>2093</v>
      </c>
      <c r="E10604" t="s">
        <v>2030</v>
      </c>
      <c r="F10604" t="s">
        <v>2016</v>
      </c>
      <c r="G10604" t="s">
        <v>2030</v>
      </c>
      <c r="H10604" t="s">
        <v>2017</v>
      </c>
      <c r="I10604" s="13">
        <v>43509</v>
      </c>
      <c r="J10604" t="s">
        <v>2030</v>
      </c>
      <c r="K10604" t="s">
        <v>2030</v>
      </c>
    </row>
    <row r="10605" spans="1:11">
      <c r="B10605" t="s">
        <v>2601</v>
      </c>
      <c r="C10605" t="s">
        <v>2953</v>
      </c>
      <c r="D10605" t="s">
        <v>2015</v>
      </c>
      <c r="E10605">
        <v>3</v>
      </c>
      <c r="F10605" t="s">
        <v>2016</v>
      </c>
      <c r="G10605">
        <v>28</v>
      </c>
      <c r="H10605" t="s">
        <v>2020</v>
      </c>
      <c r="I10605" s="13">
        <v>43496</v>
      </c>
      <c r="J10605">
        <v>5</v>
      </c>
      <c r="K10605">
        <v>0</v>
      </c>
    </row>
    <row r="10606" spans="1:11">
      <c r="B10606" t="s">
        <v>2049</v>
      </c>
      <c r="C10606" t="s">
        <v>2962</v>
      </c>
      <c r="D10606" t="s">
        <v>2015</v>
      </c>
      <c r="E10606">
        <v>3</v>
      </c>
      <c r="F10606" t="s">
        <v>2016</v>
      </c>
      <c r="G10606">
        <v>26</v>
      </c>
      <c r="H10606" t="s">
        <v>2017</v>
      </c>
      <c r="I10606" s="13">
        <v>43488</v>
      </c>
      <c r="J10606">
        <v>5</v>
      </c>
      <c r="K10606">
        <v>0</v>
      </c>
    </row>
    <row r="10607" spans="1:11">
      <c r="B10607" t="s">
        <v>2021</v>
      </c>
      <c r="C10607" t="s">
        <v>2956</v>
      </c>
      <c r="D10607" t="s">
        <v>2403</v>
      </c>
      <c r="E10607">
        <v>1</v>
      </c>
      <c r="F10607" t="s">
        <v>2016</v>
      </c>
      <c r="G10607">
        <v>25</v>
      </c>
      <c r="H10607" t="s">
        <v>2020</v>
      </c>
      <c r="I10607" s="13">
        <v>43487</v>
      </c>
      <c r="J10607" t="s">
        <v>2030</v>
      </c>
      <c r="K10607" t="s">
        <v>2030</v>
      </c>
    </row>
    <row r="10608" spans="1:11">
      <c r="B10608" t="s">
        <v>2037</v>
      </c>
      <c r="C10608" t="s">
        <v>2958</v>
      </c>
      <c r="D10608" t="s">
        <v>2076</v>
      </c>
      <c r="E10608">
        <v>3</v>
      </c>
      <c r="F10608" t="s">
        <v>2016</v>
      </c>
      <c r="G10608">
        <v>35</v>
      </c>
      <c r="H10608" t="s">
        <v>2020</v>
      </c>
      <c r="I10608" s="13">
        <v>43480</v>
      </c>
      <c r="J10608">
        <v>5</v>
      </c>
      <c r="K10608">
        <v>0</v>
      </c>
    </row>
    <row r="10609" spans="2:11">
      <c r="B10609" t="s">
        <v>2094</v>
      </c>
      <c r="C10609" t="s">
        <v>2095</v>
      </c>
      <c r="D10609" t="s">
        <v>2053</v>
      </c>
      <c r="E10609">
        <v>1</v>
      </c>
      <c r="F10609" t="s">
        <v>2088</v>
      </c>
      <c r="G10609" t="s">
        <v>2030</v>
      </c>
      <c r="H10609" t="s">
        <v>2017</v>
      </c>
      <c r="I10609" s="13">
        <v>43480</v>
      </c>
      <c r="J10609" t="s">
        <v>2030</v>
      </c>
      <c r="K10609" t="s">
        <v>2030</v>
      </c>
    </row>
    <row r="10610" spans="2:11">
      <c r="B10610" t="s">
        <v>2260</v>
      </c>
      <c r="C10610" t="s">
        <v>2970</v>
      </c>
      <c r="D10610" t="s">
        <v>2184</v>
      </c>
      <c r="E10610">
        <v>1</v>
      </c>
      <c r="F10610" t="s">
        <v>2016</v>
      </c>
      <c r="G10610">
        <v>23</v>
      </c>
      <c r="H10610" t="s">
        <v>2020</v>
      </c>
      <c r="I10610" s="13">
        <v>43480</v>
      </c>
      <c r="J10610">
        <v>1</v>
      </c>
      <c r="K10610">
        <v>75.7</v>
      </c>
    </row>
    <row r="10611" spans="2:11">
      <c r="B10611" t="s">
        <v>2027</v>
      </c>
      <c r="C10611" t="s">
        <v>2965</v>
      </c>
      <c r="D10611" t="s">
        <v>2044</v>
      </c>
      <c r="E10611">
        <v>3</v>
      </c>
      <c r="F10611" t="s">
        <v>2016</v>
      </c>
      <c r="G10611">
        <v>26</v>
      </c>
      <c r="H10611" t="s">
        <v>2017</v>
      </c>
      <c r="I10611" s="13">
        <v>43475</v>
      </c>
      <c r="J10611">
        <v>5</v>
      </c>
      <c r="K10611">
        <v>0</v>
      </c>
    </row>
    <row r="10612" spans="2:11">
      <c r="B10612" t="s">
        <v>2033</v>
      </c>
      <c r="C10612" t="s">
        <v>2966</v>
      </c>
      <c r="D10612" t="s">
        <v>2044</v>
      </c>
      <c r="E10612">
        <v>3</v>
      </c>
      <c r="F10612" t="s">
        <v>2016</v>
      </c>
      <c r="G10612">
        <v>25</v>
      </c>
      <c r="H10612" t="s">
        <v>2020</v>
      </c>
      <c r="I10612" s="13">
        <v>43475</v>
      </c>
      <c r="J10612">
        <v>5</v>
      </c>
      <c r="K10612">
        <v>0</v>
      </c>
    </row>
    <row r="10613" spans="2:11">
      <c r="B10613" t="s">
        <v>2151</v>
      </c>
      <c r="C10613" t="s">
        <v>2968</v>
      </c>
      <c r="D10613" t="s">
        <v>2026</v>
      </c>
      <c r="E10613">
        <v>5</v>
      </c>
      <c r="F10613" t="s">
        <v>2016</v>
      </c>
      <c r="G10613">
        <v>30</v>
      </c>
      <c r="H10613" t="s">
        <v>2017</v>
      </c>
      <c r="I10613" s="13">
        <v>43475</v>
      </c>
      <c r="J10613">
        <v>6</v>
      </c>
      <c r="K10613">
        <v>-1.59</v>
      </c>
    </row>
    <row r="10614" spans="2:11">
      <c r="B10614" t="s">
        <v>3020</v>
      </c>
      <c r="C10614" t="s">
        <v>4314</v>
      </c>
      <c r="D10614" t="s">
        <v>2026</v>
      </c>
      <c r="E10614">
        <v>5</v>
      </c>
      <c r="F10614" t="s">
        <v>2016</v>
      </c>
      <c r="G10614">
        <v>40</v>
      </c>
      <c r="H10614" t="s">
        <v>2017</v>
      </c>
      <c r="I10614" s="13">
        <v>43423</v>
      </c>
      <c r="J10614">
        <v>6</v>
      </c>
      <c r="K10614">
        <v>-1.59</v>
      </c>
    </row>
    <row r="10615" spans="2:11">
      <c r="B10615" t="s">
        <v>2077</v>
      </c>
      <c r="C10615" t="s">
        <v>2116</v>
      </c>
      <c r="D10615" t="s">
        <v>2117</v>
      </c>
      <c r="E10615">
        <v>5</v>
      </c>
      <c r="F10615" t="s">
        <v>2016</v>
      </c>
      <c r="G10615" t="s">
        <v>2030</v>
      </c>
      <c r="H10615" t="s">
        <v>2017</v>
      </c>
      <c r="I10615" s="13">
        <v>43418</v>
      </c>
      <c r="J10615">
        <v>9</v>
      </c>
      <c r="K10615">
        <v>-63.84</v>
      </c>
    </row>
    <row r="10616" spans="2:11">
      <c r="B10616" t="s">
        <v>2024</v>
      </c>
      <c r="C10616" t="s">
        <v>2660</v>
      </c>
      <c r="D10616" t="s">
        <v>2076</v>
      </c>
      <c r="E10616">
        <v>3</v>
      </c>
      <c r="F10616" t="s">
        <v>2016</v>
      </c>
      <c r="G10616" t="s">
        <v>2030</v>
      </c>
      <c r="H10616" t="s">
        <v>2017</v>
      </c>
      <c r="I10616" s="13">
        <v>43362</v>
      </c>
      <c r="J10616">
        <v>5</v>
      </c>
      <c r="K10616">
        <v>0</v>
      </c>
    </row>
    <row r="10617" spans="2:11">
      <c r="B10617" t="s">
        <v>3231</v>
      </c>
      <c r="C10617" t="s">
        <v>3232</v>
      </c>
      <c r="D10617" t="s">
        <v>2026</v>
      </c>
      <c r="E10617">
        <v>5</v>
      </c>
      <c r="F10617" t="s">
        <v>2016</v>
      </c>
      <c r="G10617">
        <v>40</v>
      </c>
      <c r="H10617" t="s">
        <v>2020</v>
      </c>
      <c r="I10617" s="13">
        <v>43238</v>
      </c>
      <c r="J10617">
        <v>6</v>
      </c>
      <c r="K10617">
        <v>-1.59</v>
      </c>
    </row>
    <row r="10618" spans="2:11">
      <c r="B10618" t="s">
        <v>2083</v>
      </c>
      <c r="C10618" t="s">
        <v>2084</v>
      </c>
      <c r="D10618" t="s">
        <v>2026</v>
      </c>
      <c r="E10618">
        <v>5</v>
      </c>
      <c r="F10618" t="s">
        <v>2016</v>
      </c>
      <c r="G10618" t="s">
        <v>2030</v>
      </c>
      <c r="H10618" t="s">
        <v>2017</v>
      </c>
      <c r="I10618" s="13">
        <v>43194</v>
      </c>
      <c r="J10618">
        <v>8</v>
      </c>
      <c r="K10618">
        <v>-11.05</v>
      </c>
    </row>
    <row r="10619" spans="2:11">
      <c r="B10619" t="s">
        <v>2096</v>
      </c>
      <c r="C10619" t="s">
        <v>2097</v>
      </c>
      <c r="D10619" t="s">
        <v>2026</v>
      </c>
      <c r="E10619">
        <v>5</v>
      </c>
      <c r="F10619" t="s">
        <v>2016</v>
      </c>
      <c r="G10619" t="s">
        <v>2030</v>
      </c>
      <c r="H10619" t="s">
        <v>2017</v>
      </c>
      <c r="I10619" s="13">
        <v>42835</v>
      </c>
      <c r="J10619">
        <v>6</v>
      </c>
      <c r="K10619">
        <v>-1.59</v>
      </c>
    </row>
    <row r="10620" spans="2:11">
      <c r="B10620" t="s">
        <v>3063</v>
      </c>
      <c r="C10620" t="s">
        <v>3233</v>
      </c>
      <c r="D10620" t="s">
        <v>2076</v>
      </c>
      <c r="E10620">
        <v>3</v>
      </c>
      <c r="F10620" t="s">
        <v>2016</v>
      </c>
      <c r="G10620">
        <v>45</v>
      </c>
      <c r="H10620" t="s">
        <v>2017</v>
      </c>
      <c r="I10620" s="13">
        <v>42501</v>
      </c>
      <c r="J10620">
        <v>5</v>
      </c>
      <c r="K10620">
        <v>0</v>
      </c>
    </row>
    <row r="10621" spans="2:11">
      <c r="B10621" t="s">
        <v>2039</v>
      </c>
      <c r="C10621" t="s">
        <v>2558</v>
      </c>
      <c r="D10621" t="s">
        <v>2076</v>
      </c>
      <c r="E10621">
        <v>3</v>
      </c>
      <c r="F10621" t="s">
        <v>2123</v>
      </c>
      <c r="G10621" t="s">
        <v>2030</v>
      </c>
      <c r="H10621" t="s">
        <v>2017</v>
      </c>
      <c r="I10621" s="13">
        <v>42496</v>
      </c>
      <c r="J10621">
        <v>5</v>
      </c>
      <c r="K10621">
        <v>0</v>
      </c>
    </row>
    <row r="10701" spans="1:11">
      <c r="A10701" t="s">
        <v>1120</v>
      </c>
      <c r="B10701" t="str">
        <f ca="1">_xll.BDS(OFFSET(INDIRECT(ADDRESS(ROW(), COLUMN())),0,-1),"BEST_ANALYST_RECS_BULK","cols=10;rows=28")</f>
        <v>CIBC Capital Markets</v>
      </c>
      <c r="C10701" t="s">
        <v>3325</v>
      </c>
      <c r="D10701" t="s">
        <v>2029</v>
      </c>
      <c r="E10701">
        <v>5</v>
      </c>
      <c r="F10701" t="s">
        <v>2016</v>
      </c>
      <c r="G10701">
        <v>16.5</v>
      </c>
      <c r="H10701" t="s">
        <v>2133</v>
      </c>
      <c r="I10701" s="13">
        <v>43511</v>
      </c>
      <c r="J10701" t="s">
        <v>2030</v>
      </c>
      <c r="K10701" t="s">
        <v>2030</v>
      </c>
    </row>
    <row r="10702" spans="1:11">
      <c r="B10702" t="s">
        <v>2390</v>
      </c>
      <c r="C10702" t="s">
        <v>3748</v>
      </c>
      <c r="D10702" t="s">
        <v>2076</v>
      </c>
      <c r="E10702">
        <v>3</v>
      </c>
      <c r="F10702" t="s">
        <v>2088</v>
      </c>
      <c r="G10702">
        <v>15</v>
      </c>
      <c r="H10702" t="s">
        <v>2020</v>
      </c>
      <c r="I10702" s="13">
        <v>43511</v>
      </c>
      <c r="J10702">
        <v>2</v>
      </c>
      <c r="K10702">
        <v>18.86</v>
      </c>
    </row>
    <row r="10703" spans="1:11">
      <c r="B10703" t="s">
        <v>2033</v>
      </c>
      <c r="C10703" t="s">
        <v>3751</v>
      </c>
      <c r="D10703" t="s">
        <v>2044</v>
      </c>
      <c r="E10703">
        <v>3</v>
      </c>
      <c r="F10703" t="s">
        <v>2016</v>
      </c>
      <c r="G10703">
        <v>14</v>
      </c>
      <c r="H10703" t="s">
        <v>2020</v>
      </c>
      <c r="I10703" s="13">
        <v>43510</v>
      </c>
      <c r="J10703">
        <v>7</v>
      </c>
      <c r="K10703">
        <v>0</v>
      </c>
    </row>
    <row r="10704" spans="1:11">
      <c r="B10704" t="s">
        <v>3016</v>
      </c>
      <c r="C10704" t="s">
        <v>3151</v>
      </c>
      <c r="D10704" t="s">
        <v>2015</v>
      </c>
      <c r="E10704">
        <v>3</v>
      </c>
      <c r="F10704" t="s">
        <v>2016</v>
      </c>
      <c r="G10704">
        <v>13.55</v>
      </c>
      <c r="H10704" t="s">
        <v>2017</v>
      </c>
      <c r="I10704" s="13">
        <v>43510</v>
      </c>
      <c r="J10704">
        <v>7</v>
      </c>
      <c r="K10704">
        <v>0</v>
      </c>
    </row>
    <row r="10705" spans="2:11">
      <c r="B10705" t="s">
        <v>3898</v>
      </c>
      <c r="C10705" t="s">
        <v>4315</v>
      </c>
      <c r="D10705" t="s">
        <v>2026</v>
      </c>
      <c r="E10705">
        <v>5</v>
      </c>
      <c r="F10705" t="s">
        <v>2016</v>
      </c>
      <c r="G10705">
        <v>14.31</v>
      </c>
      <c r="H10705" t="s">
        <v>2020</v>
      </c>
      <c r="I10705" s="13">
        <v>43510</v>
      </c>
      <c r="J10705">
        <v>6</v>
      </c>
      <c r="K10705">
        <v>3.61</v>
      </c>
    </row>
    <row r="10706" spans="2:11">
      <c r="B10706" t="s">
        <v>2051</v>
      </c>
      <c r="C10706" t="s">
        <v>3840</v>
      </c>
      <c r="D10706" t="s">
        <v>2076</v>
      </c>
      <c r="E10706">
        <v>3</v>
      </c>
      <c r="F10706" t="s">
        <v>2016</v>
      </c>
      <c r="G10706">
        <v>12.05</v>
      </c>
      <c r="H10706" t="s">
        <v>2017</v>
      </c>
      <c r="I10706" s="13">
        <v>43510</v>
      </c>
      <c r="J10706">
        <v>3</v>
      </c>
      <c r="K10706">
        <v>11.23</v>
      </c>
    </row>
    <row r="10707" spans="2:11">
      <c r="B10707" t="s">
        <v>2174</v>
      </c>
      <c r="C10707" t="s">
        <v>3326</v>
      </c>
      <c r="D10707" t="s">
        <v>2015</v>
      </c>
      <c r="E10707">
        <v>3</v>
      </c>
      <c r="F10707" t="s">
        <v>2016</v>
      </c>
      <c r="G10707">
        <v>14.5</v>
      </c>
      <c r="H10707" t="s">
        <v>2017</v>
      </c>
      <c r="I10707" s="13">
        <v>43509</v>
      </c>
      <c r="J10707">
        <v>7</v>
      </c>
      <c r="K10707">
        <v>0</v>
      </c>
    </row>
    <row r="10708" spans="2:11">
      <c r="B10708" t="s">
        <v>2067</v>
      </c>
      <c r="C10708" t="s">
        <v>3341</v>
      </c>
      <c r="D10708" t="s">
        <v>2252</v>
      </c>
      <c r="E10708">
        <v>3</v>
      </c>
      <c r="F10708" t="s">
        <v>2016</v>
      </c>
      <c r="G10708">
        <v>16</v>
      </c>
      <c r="H10708" t="s">
        <v>2020</v>
      </c>
      <c r="I10708" s="13">
        <v>43509</v>
      </c>
      <c r="J10708">
        <v>10</v>
      </c>
      <c r="K10708">
        <v>-6.66</v>
      </c>
    </row>
    <row r="10709" spans="2:11">
      <c r="B10709" t="s">
        <v>2024</v>
      </c>
      <c r="C10709" t="s">
        <v>3004</v>
      </c>
      <c r="D10709" t="s">
        <v>2076</v>
      </c>
      <c r="E10709">
        <v>3</v>
      </c>
      <c r="F10709" t="s">
        <v>2016</v>
      </c>
      <c r="G10709" t="s">
        <v>2030</v>
      </c>
      <c r="H10709" t="s">
        <v>2017</v>
      </c>
      <c r="I10709" s="13">
        <v>43509</v>
      </c>
      <c r="J10709">
        <v>11</v>
      </c>
      <c r="K10709">
        <v>-10.24</v>
      </c>
    </row>
    <row r="10710" spans="2:11">
      <c r="B10710" t="s">
        <v>2027</v>
      </c>
      <c r="C10710" t="s">
        <v>3745</v>
      </c>
      <c r="D10710" t="s">
        <v>2044</v>
      </c>
      <c r="E10710">
        <v>3</v>
      </c>
      <c r="F10710" t="s">
        <v>2016</v>
      </c>
      <c r="G10710">
        <v>14.5</v>
      </c>
      <c r="H10710" t="s">
        <v>2017</v>
      </c>
      <c r="I10710" s="13">
        <v>43509</v>
      </c>
      <c r="J10710" t="s">
        <v>2030</v>
      </c>
      <c r="K10710" t="s">
        <v>2030</v>
      </c>
    </row>
    <row r="10711" spans="2:11">
      <c r="B10711" t="s">
        <v>2037</v>
      </c>
      <c r="C10711" t="s">
        <v>3434</v>
      </c>
      <c r="D10711" t="s">
        <v>2076</v>
      </c>
      <c r="E10711">
        <v>3</v>
      </c>
      <c r="F10711" t="s">
        <v>2016</v>
      </c>
      <c r="G10711">
        <v>14</v>
      </c>
      <c r="H10711" t="s">
        <v>2020</v>
      </c>
      <c r="I10711" s="13">
        <v>43509</v>
      </c>
      <c r="J10711">
        <v>12</v>
      </c>
      <c r="K10711">
        <v>-17.07</v>
      </c>
    </row>
    <row r="10712" spans="2:11">
      <c r="B10712" t="s">
        <v>2072</v>
      </c>
      <c r="C10712" t="s">
        <v>3343</v>
      </c>
      <c r="D10712" t="s">
        <v>2015</v>
      </c>
      <c r="E10712">
        <v>3</v>
      </c>
      <c r="F10712" t="s">
        <v>2016</v>
      </c>
      <c r="G10712">
        <v>16</v>
      </c>
      <c r="H10712" t="s">
        <v>2020</v>
      </c>
      <c r="I10712" s="13">
        <v>43509</v>
      </c>
      <c r="J10712">
        <v>7</v>
      </c>
      <c r="K10712">
        <v>0</v>
      </c>
    </row>
    <row r="10713" spans="2:11">
      <c r="B10713" t="s">
        <v>2595</v>
      </c>
      <c r="C10713" t="s">
        <v>3749</v>
      </c>
      <c r="D10713" t="s">
        <v>2252</v>
      </c>
      <c r="E10713">
        <v>3</v>
      </c>
      <c r="F10713" t="s">
        <v>2016</v>
      </c>
      <c r="G10713">
        <v>15</v>
      </c>
      <c r="H10713" t="s">
        <v>2020</v>
      </c>
      <c r="I10713" s="13">
        <v>43509</v>
      </c>
      <c r="J10713">
        <v>7</v>
      </c>
      <c r="K10713">
        <v>0</v>
      </c>
    </row>
    <row r="10714" spans="2:11">
      <c r="B10714" t="s">
        <v>3030</v>
      </c>
      <c r="C10714" t="s">
        <v>3750</v>
      </c>
      <c r="D10714" t="s">
        <v>2076</v>
      </c>
      <c r="E10714">
        <v>3</v>
      </c>
      <c r="F10714" t="s">
        <v>2016</v>
      </c>
      <c r="G10714">
        <v>16.62</v>
      </c>
      <c r="H10714" t="s">
        <v>2020</v>
      </c>
      <c r="I10714" s="13">
        <v>43509</v>
      </c>
      <c r="J10714">
        <v>7</v>
      </c>
      <c r="K10714">
        <v>0</v>
      </c>
    </row>
    <row r="10715" spans="2:11">
      <c r="B10715" t="s">
        <v>3032</v>
      </c>
      <c r="C10715" t="s">
        <v>3346</v>
      </c>
      <c r="D10715" t="s">
        <v>2044</v>
      </c>
      <c r="E10715">
        <v>3</v>
      </c>
      <c r="F10715" t="s">
        <v>2016</v>
      </c>
      <c r="G10715">
        <v>15.11</v>
      </c>
      <c r="H10715" t="s">
        <v>2017</v>
      </c>
      <c r="I10715" s="13">
        <v>43509</v>
      </c>
      <c r="J10715">
        <v>7</v>
      </c>
      <c r="K10715">
        <v>0</v>
      </c>
    </row>
    <row r="10716" spans="2:11">
      <c r="B10716" t="s">
        <v>2118</v>
      </c>
      <c r="C10716" t="s">
        <v>3746</v>
      </c>
      <c r="D10716" t="s">
        <v>2076</v>
      </c>
      <c r="E10716">
        <v>3</v>
      </c>
      <c r="F10716" t="s">
        <v>2016</v>
      </c>
      <c r="G10716">
        <v>14.35</v>
      </c>
      <c r="H10716" t="s">
        <v>2017</v>
      </c>
      <c r="I10716" s="13">
        <v>43509</v>
      </c>
      <c r="J10716">
        <v>7</v>
      </c>
      <c r="K10716">
        <v>0</v>
      </c>
    </row>
    <row r="10717" spans="2:11">
      <c r="B10717" t="s">
        <v>3008</v>
      </c>
      <c r="C10717" t="s">
        <v>3747</v>
      </c>
      <c r="D10717" t="s">
        <v>2076</v>
      </c>
      <c r="E10717">
        <v>3</v>
      </c>
      <c r="F10717" t="s">
        <v>2016</v>
      </c>
      <c r="G10717">
        <v>13.41</v>
      </c>
      <c r="H10717" t="s">
        <v>2017</v>
      </c>
      <c r="I10717" s="13">
        <v>43509</v>
      </c>
      <c r="J10717">
        <v>7</v>
      </c>
      <c r="K10717">
        <v>0</v>
      </c>
    </row>
    <row r="10718" spans="2:11">
      <c r="B10718" t="s">
        <v>2551</v>
      </c>
      <c r="C10718" t="s">
        <v>3350</v>
      </c>
      <c r="D10718" t="s">
        <v>2026</v>
      </c>
      <c r="E10718">
        <v>5</v>
      </c>
      <c r="F10718" t="s">
        <v>2016</v>
      </c>
      <c r="G10718">
        <v>12.84</v>
      </c>
      <c r="H10718" t="s">
        <v>2017</v>
      </c>
      <c r="I10718" s="13">
        <v>43509</v>
      </c>
      <c r="J10718">
        <v>5</v>
      </c>
      <c r="K10718">
        <v>4.57</v>
      </c>
    </row>
    <row r="10719" spans="2:11">
      <c r="B10719" t="s">
        <v>2063</v>
      </c>
      <c r="C10719" t="s">
        <v>3351</v>
      </c>
      <c r="D10719" t="s">
        <v>2035</v>
      </c>
      <c r="E10719">
        <v>5</v>
      </c>
      <c r="F10719" t="s">
        <v>2016</v>
      </c>
      <c r="G10719">
        <v>15</v>
      </c>
      <c r="H10719" t="s">
        <v>2017</v>
      </c>
      <c r="I10719" s="13">
        <v>43509</v>
      </c>
      <c r="J10719" t="s">
        <v>2030</v>
      </c>
      <c r="K10719" t="s">
        <v>2030</v>
      </c>
    </row>
    <row r="10720" spans="2:11">
      <c r="B10720" t="s">
        <v>2157</v>
      </c>
      <c r="C10720" t="s">
        <v>2158</v>
      </c>
      <c r="D10720" t="s">
        <v>2076</v>
      </c>
      <c r="E10720">
        <v>3</v>
      </c>
      <c r="F10720" t="s">
        <v>2016</v>
      </c>
      <c r="G10720">
        <v>15</v>
      </c>
      <c r="H10720" t="s">
        <v>2017</v>
      </c>
      <c r="I10720" s="13">
        <v>43509</v>
      </c>
      <c r="J10720">
        <v>7</v>
      </c>
      <c r="K10720">
        <v>0</v>
      </c>
    </row>
    <row r="10721" spans="2:11">
      <c r="B10721" t="s">
        <v>2042</v>
      </c>
      <c r="C10721" t="s">
        <v>3356</v>
      </c>
      <c r="D10721" t="s">
        <v>2029</v>
      </c>
      <c r="E10721">
        <v>5</v>
      </c>
      <c r="F10721" t="s">
        <v>2016</v>
      </c>
      <c r="G10721">
        <v>14.32</v>
      </c>
      <c r="H10721" t="s">
        <v>2020</v>
      </c>
      <c r="I10721" s="13">
        <v>43504</v>
      </c>
      <c r="J10721">
        <v>4</v>
      </c>
      <c r="K10721">
        <v>8.56</v>
      </c>
    </row>
    <row r="10722" spans="2:11">
      <c r="B10722" t="s">
        <v>3329</v>
      </c>
      <c r="C10722" t="s">
        <v>3330</v>
      </c>
      <c r="D10722" t="s">
        <v>2076</v>
      </c>
      <c r="E10722">
        <v>3</v>
      </c>
      <c r="F10722" t="s">
        <v>2016</v>
      </c>
      <c r="G10722">
        <v>13</v>
      </c>
      <c r="H10722" t="s">
        <v>2017</v>
      </c>
      <c r="I10722" s="13">
        <v>43495</v>
      </c>
      <c r="J10722">
        <v>9</v>
      </c>
      <c r="K10722">
        <v>-4.83</v>
      </c>
    </row>
    <row r="10723" spans="2:11">
      <c r="B10723" t="s">
        <v>2083</v>
      </c>
      <c r="C10723" t="s">
        <v>2084</v>
      </c>
      <c r="D10723" t="s">
        <v>2076</v>
      </c>
      <c r="E10723">
        <v>3</v>
      </c>
      <c r="F10723" t="s">
        <v>2085</v>
      </c>
      <c r="G10723" t="s">
        <v>2030</v>
      </c>
      <c r="H10723" t="s">
        <v>2017</v>
      </c>
      <c r="I10723" s="13">
        <v>43482</v>
      </c>
      <c r="J10723" t="s">
        <v>2030</v>
      </c>
      <c r="K10723" t="s">
        <v>2030</v>
      </c>
    </row>
    <row r="10724" spans="2:11">
      <c r="B10724" t="s">
        <v>2094</v>
      </c>
      <c r="C10724" t="s">
        <v>2095</v>
      </c>
      <c r="D10724" t="s">
        <v>2053</v>
      </c>
      <c r="E10724">
        <v>1</v>
      </c>
      <c r="F10724" t="s">
        <v>2016</v>
      </c>
      <c r="G10724" t="s">
        <v>2030</v>
      </c>
      <c r="H10724" t="s">
        <v>2017</v>
      </c>
      <c r="I10724" s="13">
        <v>43467</v>
      </c>
      <c r="J10724" t="s">
        <v>2030</v>
      </c>
      <c r="K10724" t="s">
        <v>2030</v>
      </c>
    </row>
    <row r="10725" spans="2:11">
      <c r="B10725" t="s">
        <v>3436</v>
      </c>
      <c r="C10725" t="s">
        <v>3437</v>
      </c>
      <c r="D10725" t="s">
        <v>2184</v>
      </c>
      <c r="E10725">
        <v>1</v>
      </c>
      <c r="F10725" t="s">
        <v>2016</v>
      </c>
      <c r="G10725">
        <v>12</v>
      </c>
      <c r="H10725" t="s">
        <v>2020</v>
      </c>
      <c r="I10725" s="13">
        <v>43451</v>
      </c>
      <c r="J10725">
        <v>8</v>
      </c>
      <c r="K10725">
        <v>-4.57</v>
      </c>
    </row>
    <row r="10726" spans="2:11">
      <c r="B10726" t="s">
        <v>106</v>
      </c>
      <c r="C10726" t="s">
        <v>3340</v>
      </c>
      <c r="D10726" t="s">
        <v>2171</v>
      </c>
      <c r="E10726" t="s">
        <v>2030</v>
      </c>
      <c r="F10726" t="s">
        <v>2016</v>
      </c>
      <c r="G10726" t="s">
        <v>2030</v>
      </c>
      <c r="H10726" t="s">
        <v>2017</v>
      </c>
      <c r="I10726" s="13">
        <v>43367</v>
      </c>
      <c r="J10726" t="s">
        <v>2030</v>
      </c>
      <c r="K10726" t="s">
        <v>2030</v>
      </c>
    </row>
    <row r="10727" spans="2:11">
      <c r="B10727" t="s">
        <v>3020</v>
      </c>
      <c r="C10727" t="s">
        <v>3960</v>
      </c>
      <c r="D10727" t="s">
        <v>2026</v>
      </c>
      <c r="E10727">
        <v>5</v>
      </c>
      <c r="F10727" t="s">
        <v>2016</v>
      </c>
      <c r="G10727">
        <v>21</v>
      </c>
      <c r="H10727" t="s">
        <v>2017</v>
      </c>
      <c r="I10727" s="13">
        <v>42956</v>
      </c>
      <c r="J10727">
        <v>5</v>
      </c>
      <c r="K10727">
        <v>4.57</v>
      </c>
    </row>
    <row r="10728" spans="2:11">
      <c r="B10728" t="s">
        <v>4117</v>
      </c>
      <c r="C10728" t="s">
        <v>4316</v>
      </c>
      <c r="D10728" t="s">
        <v>2026</v>
      </c>
      <c r="E10728">
        <v>5</v>
      </c>
      <c r="F10728" t="s">
        <v>2016</v>
      </c>
      <c r="G10728" t="s">
        <v>2030</v>
      </c>
      <c r="H10728" t="s">
        <v>2017</v>
      </c>
      <c r="I10728" s="13">
        <v>42488</v>
      </c>
      <c r="J10728">
        <v>5</v>
      </c>
      <c r="K10728">
        <v>4.57</v>
      </c>
    </row>
    <row r="10801" spans="1:11">
      <c r="A10801" t="s">
        <v>1121</v>
      </c>
      <c r="B10801" t="str">
        <f ca="1">_xll.BDS(OFFSET(INDIRECT(ADDRESS(ROW(), COLUMN())),0,-1),"BEST_ANALYST_RECS_BULK","cols=10;rows=19")</f>
        <v>Zacks Investment Research</v>
      </c>
      <c r="C10801" t="s">
        <v>2095</v>
      </c>
      <c r="D10801" t="s">
        <v>2053</v>
      </c>
      <c r="E10801">
        <v>1</v>
      </c>
      <c r="F10801" t="s">
        <v>2016</v>
      </c>
      <c r="G10801" t="s">
        <v>2030</v>
      </c>
      <c r="H10801" t="s">
        <v>2017</v>
      </c>
      <c r="I10801" s="13">
        <v>43511</v>
      </c>
      <c r="J10801" t="s">
        <v>2030</v>
      </c>
      <c r="K10801" t="s">
        <v>2030</v>
      </c>
    </row>
    <row r="10802" spans="1:11">
      <c r="B10802" t="s">
        <v>2049</v>
      </c>
      <c r="C10802" t="s">
        <v>3220</v>
      </c>
      <c r="D10802" t="s">
        <v>2015</v>
      </c>
      <c r="E10802">
        <v>3</v>
      </c>
      <c r="F10802" t="s">
        <v>2016</v>
      </c>
      <c r="G10802">
        <v>53</v>
      </c>
      <c r="H10802" t="s">
        <v>2017</v>
      </c>
      <c r="I10802" s="13">
        <v>43511</v>
      </c>
      <c r="J10802">
        <v>10</v>
      </c>
      <c r="K10802">
        <v>-21.27</v>
      </c>
    </row>
    <row r="10803" spans="1:11">
      <c r="B10803" t="s">
        <v>2079</v>
      </c>
      <c r="C10803" t="s">
        <v>3219</v>
      </c>
      <c r="D10803" t="s">
        <v>2029</v>
      </c>
      <c r="E10803">
        <v>5</v>
      </c>
      <c r="F10803" t="s">
        <v>2016</v>
      </c>
      <c r="G10803">
        <v>65</v>
      </c>
      <c r="H10803" t="s">
        <v>2017</v>
      </c>
      <c r="I10803" s="13">
        <v>43510</v>
      </c>
      <c r="J10803">
        <v>11</v>
      </c>
      <c r="K10803">
        <v>-21.34</v>
      </c>
    </row>
    <row r="10804" spans="1:11">
      <c r="B10804" t="s">
        <v>2274</v>
      </c>
      <c r="C10804" t="s">
        <v>3165</v>
      </c>
      <c r="D10804" t="s">
        <v>2026</v>
      </c>
      <c r="E10804">
        <v>5</v>
      </c>
      <c r="F10804" t="s">
        <v>2016</v>
      </c>
      <c r="G10804" t="s">
        <v>2030</v>
      </c>
      <c r="H10804" t="s">
        <v>2017</v>
      </c>
      <c r="I10804" s="13">
        <v>43509</v>
      </c>
      <c r="J10804">
        <v>11</v>
      </c>
      <c r="K10804">
        <v>-21.34</v>
      </c>
    </row>
    <row r="10805" spans="1:11">
      <c r="B10805" t="s">
        <v>2198</v>
      </c>
      <c r="C10805" t="s">
        <v>2901</v>
      </c>
      <c r="D10805" t="s">
        <v>2035</v>
      </c>
      <c r="E10805">
        <v>5</v>
      </c>
      <c r="F10805" t="s">
        <v>2016</v>
      </c>
      <c r="G10805">
        <v>64</v>
      </c>
      <c r="H10805" t="s">
        <v>2020</v>
      </c>
      <c r="I10805" s="13">
        <v>43509</v>
      </c>
      <c r="J10805">
        <v>11</v>
      </c>
      <c r="K10805">
        <v>-21.34</v>
      </c>
    </row>
    <row r="10806" spans="1:11">
      <c r="B10806" t="s">
        <v>2037</v>
      </c>
      <c r="C10806" t="s">
        <v>4224</v>
      </c>
      <c r="D10806" t="s">
        <v>2076</v>
      </c>
      <c r="E10806">
        <v>3</v>
      </c>
      <c r="F10806" t="s">
        <v>2016</v>
      </c>
      <c r="G10806">
        <v>51</v>
      </c>
      <c r="H10806" t="s">
        <v>2020</v>
      </c>
      <c r="I10806" s="13">
        <v>43508</v>
      </c>
      <c r="J10806">
        <v>5</v>
      </c>
      <c r="K10806">
        <v>-7.9</v>
      </c>
    </row>
    <row r="10807" spans="1:11">
      <c r="B10807" t="s">
        <v>106</v>
      </c>
      <c r="C10807" t="s">
        <v>3800</v>
      </c>
      <c r="D10807" t="s">
        <v>2432</v>
      </c>
      <c r="E10807">
        <v>1</v>
      </c>
      <c r="F10807" t="s">
        <v>2016</v>
      </c>
      <c r="G10807">
        <v>45</v>
      </c>
      <c r="H10807" t="s">
        <v>2020</v>
      </c>
      <c r="I10807" s="13">
        <v>43507</v>
      </c>
      <c r="J10807" t="s">
        <v>2030</v>
      </c>
      <c r="K10807" t="s">
        <v>2030</v>
      </c>
    </row>
    <row r="10808" spans="1:11">
      <c r="B10808" t="s">
        <v>2074</v>
      </c>
      <c r="C10808" t="s">
        <v>3167</v>
      </c>
      <c r="D10808" t="s">
        <v>2026</v>
      </c>
      <c r="E10808">
        <v>5</v>
      </c>
      <c r="F10808" t="s">
        <v>2016</v>
      </c>
      <c r="G10808">
        <v>59</v>
      </c>
      <c r="H10808" t="s">
        <v>2020</v>
      </c>
      <c r="I10808" s="13">
        <v>43506</v>
      </c>
      <c r="J10808">
        <v>11</v>
      </c>
      <c r="K10808">
        <v>-21.34</v>
      </c>
    </row>
    <row r="10809" spans="1:11">
      <c r="B10809" t="s">
        <v>2067</v>
      </c>
      <c r="C10809" t="s">
        <v>3200</v>
      </c>
      <c r="D10809" t="s">
        <v>2029</v>
      </c>
      <c r="E10809">
        <v>5</v>
      </c>
      <c r="F10809" t="s">
        <v>2016</v>
      </c>
      <c r="G10809">
        <v>68</v>
      </c>
      <c r="H10809" t="s">
        <v>2020</v>
      </c>
      <c r="I10809" s="13">
        <v>43504</v>
      </c>
      <c r="J10809">
        <v>6</v>
      </c>
      <c r="K10809">
        <v>-9.42</v>
      </c>
    </row>
    <row r="10810" spans="1:11">
      <c r="B10810" t="s">
        <v>3616</v>
      </c>
      <c r="C10810" t="s">
        <v>4099</v>
      </c>
      <c r="D10810" t="s">
        <v>2053</v>
      </c>
      <c r="E10810">
        <v>1</v>
      </c>
      <c r="F10810" t="s">
        <v>2016</v>
      </c>
      <c r="G10810">
        <v>46</v>
      </c>
      <c r="H10810" t="s">
        <v>3135</v>
      </c>
      <c r="I10810" s="13">
        <v>43504</v>
      </c>
      <c r="J10810">
        <v>1</v>
      </c>
      <c r="K10810">
        <v>0.2</v>
      </c>
    </row>
    <row r="10811" spans="1:11">
      <c r="B10811" t="s">
        <v>2083</v>
      </c>
      <c r="C10811" t="s">
        <v>2084</v>
      </c>
      <c r="D10811" t="s">
        <v>2035</v>
      </c>
      <c r="E10811">
        <v>5</v>
      </c>
      <c r="F10811" t="s">
        <v>2016</v>
      </c>
      <c r="G10811" t="s">
        <v>2030</v>
      </c>
      <c r="H10811" t="s">
        <v>2017</v>
      </c>
      <c r="I10811" s="13">
        <v>43503</v>
      </c>
      <c r="J10811">
        <v>9</v>
      </c>
      <c r="K10811">
        <v>-19.57</v>
      </c>
    </row>
    <row r="10812" spans="1:11">
      <c r="B10812" t="s">
        <v>2063</v>
      </c>
      <c r="C10812" t="s">
        <v>4225</v>
      </c>
      <c r="D10812" t="s">
        <v>2035</v>
      </c>
      <c r="E10812">
        <v>5</v>
      </c>
      <c r="F10812" t="s">
        <v>2016</v>
      </c>
      <c r="G10812">
        <v>64</v>
      </c>
      <c r="H10812" t="s">
        <v>2017</v>
      </c>
      <c r="I10812" s="13">
        <v>43502</v>
      </c>
      <c r="J10812" t="s">
        <v>2030</v>
      </c>
      <c r="K10812" t="s">
        <v>2030</v>
      </c>
    </row>
    <row r="10813" spans="1:11">
      <c r="B10813" t="s">
        <v>2021</v>
      </c>
      <c r="C10813" t="s">
        <v>3224</v>
      </c>
      <c r="D10813" t="s">
        <v>2296</v>
      </c>
      <c r="E10813">
        <v>3</v>
      </c>
      <c r="F10813" t="s">
        <v>2016</v>
      </c>
      <c r="G10813">
        <v>60</v>
      </c>
      <c r="H10813" t="s">
        <v>2020</v>
      </c>
      <c r="I10813" s="13">
        <v>43497</v>
      </c>
      <c r="J10813">
        <v>2</v>
      </c>
      <c r="K10813">
        <v>0</v>
      </c>
    </row>
    <row r="10814" spans="1:11">
      <c r="B10814" t="s">
        <v>2051</v>
      </c>
      <c r="C10814" t="s">
        <v>3006</v>
      </c>
      <c r="D10814" t="s">
        <v>2026</v>
      </c>
      <c r="E10814">
        <v>5</v>
      </c>
      <c r="F10814" t="s">
        <v>2016</v>
      </c>
      <c r="G10814">
        <v>62</v>
      </c>
      <c r="H10814" t="s">
        <v>2017</v>
      </c>
      <c r="I10814" s="13">
        <v>43497</v>
      </c>
      <c r="J10814">
        <v>3</v>
      </c>
      <c r="K10814">
        <v>-2.34</v>
      </c>
    </row>
    <row r="10815" spans="1:11">
      <c r="B10815" t="s">
        <v>2024</v>
      </c>
      <c r="C10815" t="s">
        <v>3004</v>
      </c>
      <c r="D10815" t="s">
        <v>2026</v>
      </c>
      <c r="E10815">
        <v>5</v>
      </c>
      <c r="F10815" t="s">
        <v>2016</v>
      </c>
      <c r="G10815">
        <v>60</v>
      </c>
      <c r="H10815" t="s">
        <v>2017</v>
      </c>
      <c r="I10815" s="13">
        <v>43496</v>
      </c>
      <c r="J10815">
        <v>11</v>
      </c>
      <c r="K10815">
        <v>-21.34</v>
      </c>
    </row>
    <row r="10816" spans="1:11">
      <c r="B10816" t="s">
        <v>4226</v>
      </c>
      <c r="C10816" t="s">
        <v>4227</v>
      </c>
      <c r="D10816" t="s">
        <v>2053</v>
      </c>
      <c r="E10816">
        <v>1</v>
      </c>
      <c r="F10816" t="s">
        <v>2016</v>
      </c>
      <c r="G10816" t="s">
        <v>2030</v>
      </c>
      <c r="H10816" t="s">
        <v>2017</v>
      </c>
      <c r="I10816" s="13">
        <v>43496</v>
      </c>
      <c r="J10816">
        <v>8</v>
      </c>
      <c r="K10816">
        <v>-18.2</v>
      </c>
    </row>
    <row r="10817" spans="2:11">
      <c r="B10817" t="s">
        <v>2247</v>
      </c>
      <c r="C10817" t="s">
        <v>3001</v>
      </c>
      <c r="D10817" t="s">
        <v>2162</v>
      </c>
      <c r="E10817">
        <v>3</v>
      </c>
      <c r="F10817" t="s">
        <v>2016</v>
      </c>
      <c r="G10817">
        <v>60</v>
      </c>
      <c r="H10817" t="s">
        <v>2020</v>
      </c>
      <c r="I10817" s="13">
        <v>43496</v>
      </c>
      <c r="J10817" t="s">
        <v>2030</v>
      </c>
      <c r="K10817" t="s">
        <v>2030</v>
      </c>
    </row>
    <row r="10818" spans="2:11">
      <c r="B10818" t="s">
        <v>2111</v>
      </c>
      <c r="C10818" t="s">
        <v>2862</v>
      </c>
      <c r="D10818" t="s">
        <v>2026</v>
      </c>
      <c r="E10818">
        <v>5</v>
      </c>
      <c r="F10818" t="s">
        <v>2016</v>
      </c>
      <c r="G10818" t="s">
        <v>2030</v>
      </c>
      <c r="H10818" t="s">
        <v>2017</v>
      </c>
      <c r="I10818" s="13">
        <v>43217</v>
      </c>
      <c r="J10818">
        <v>11</v>
      </c>
      <c r="K10818">
        <v>-21.34</v>
      </c>
    </row>
    <row r="10819" spans="2:11">
      <c r="B10819" t="s">
        <v>2086</v>
      </c>
      <c r="C10819" t="s">
        <v>3676</v>
      </c>
      <c r="D10819" t="s">
        <v>2104</v>
      </c>
      <c r="E10819" t="s">
        <v>2030</v>
      </c>
      <c r="F10819" t="s">
        <v>2016</v>
      </c>
      <c r="G10819" t="s">
        <v>2030</v>
      </c>
      <c r="H10819" t="s">
        <v>2017</v>
      </c>
      <c r="I10819" s="13">
        <v>43207</v>
      </c>
      <c r="J10819" t="s">
        <v>2030</v>
      </c>
      <c r="K10819" t="s">
        <v>2030</v>
      </c>
    </row>
    <row r="10901" spans="1:11">
      <c r="A10901" t="s">
        <v>1122</v>
      </c>
      <c r="B10901" t="str">
        <f ca="1">_xll.BDS(OFFSET(INDIRECT(ADDRESS(ROW(), COLUMN())),0,-1),"BEST_ANALYST_RECS_BULK","cols=10;rows=28")</f>
        <v>Cowen</v>
      </c>
      <c r="C10901" t="s">
        <v>3630</v>
      </c>
      <c r="D10901" t="s">
        <v>2015</v>
      </c>
      <c r="E10901">
        <v>3</v>
      </c>
      <c r="F10901" t="s">
        <v>2016</v>
      </c>
      <c r="G10901">
        <v>118</v>
      </c>
      <c r="H10901" t="s">
        <v>2017</v>
      </c>
      <c r="I10901" s="13">
        <v>43511</v>
      </c>
      <c r="J10901">
        <v>7</v>
      </c>
      <c r="K10901">
        <v>0</v>
      </c>
    </row>
    <row r="10902" spans="1:11">
      <c r="B10902" t="s">
        <v>2267</v>
      </c>
      <c r="C10902" t="s">
        <v>2305</v>
      </c>
      <c r="D10902" t="s">
        <v>2273</v>
      </c>
      <c r="E10902">
        <v>3</v>
      </c>
      <c r="F10902" t="s">
        <v>2016</v>
      </c>
      <c r="G10902" t="s">
        <v>2030</v>
      </c>
      <c r="H10902" t="s">
        <v>2017</v>
      </c>
      <c r="I10902" s="13">
        <v>43511</v>
      </c>
      <c r="J10902">
        <v>7</v>
      </c>
      <c r="K10902">
        <v>0</v>
      </c>
    </row>
    <row r="10903" spans="1:11">
      <c r="B10903" t="s">
        <v>2274</v>
      </c>
      <c r="C10903" t="s">
        <v>2503</v>
      </c>
      <c r="D10903" t="s">
        <v>2026</v>
      </c>
      <c r="E10903">
        <v>5</v>
      </c>
      <c r="F10903" t="s">
        <v>2016</v>
      </c>
      <c r="G10903" t="s">
        <v>2030</v>
      </c>
      <c r="H10903" t="s">
        <v>2017</v>
      </c>
      <c r="I10903" s="13">
        <v>43509</v>
      </c>
      <c r="J10903" t="s">
        <v>2030</v>
      </c>
      <c r="K10903" t="s">
        <v>2030</v>
      </c>
    </row>
    <row r="10904" spans="1:11">
      <c r="B10904" t="s">
        <v>2094</v>
      </c>
      <c r="C10904" t="s">
        <v>2095</v>
      </c>
      <c r="D10904" t="s">
        <v>2076</v>
      </c>
      <c r="E10904">
        <v>3</v>
      </c>
      <c r="F10904" t="s">
        <v>2085</v>
      </c>
      <c r="G10904" t="s">
        <v>2030</v>
      </c>
      <c r="H10904" t="s">
        <v>2017</v>
      </c>
      <c r="I10904" s="13">
        <v>43508</v>
      </c>
      <c r="J10904" t="s">
        <v>2030</v>
      </c>
      <c r="K10904" t="s">
        <v>2030</v>
      </c>
    </row>
    <row r="10905" spans="1:11">
      <c r="B10905" t="s">
        <v>2063</v>
      </c>
      <c r="C10905" t="s">
        <v>2506</v>
      </c>
      <c r="D10905" t="s">
        <v>2162</v>
      </c>
      <c r="E10905">
        <v>3</v>
      </c>
      <c r="F10905" t="s">
        <v>2016</v>
      </c>
      <c r="G10905">
        <v>112</v>
      </c>
      <c r="H10905" t="s">
        <v>2017</v>
      </c>
      <c r="I10905" s="13">
        <v>43501</v>
      </c>
      <c r="J10905">
        <v>7</v>
      </c>
      <c r="K10905">
        <v>0</v>
      </c>
    </row>
    <row r="10906" spans="1:11">
      <c r="B10906" t="s">
        <v>2682</v>
      </c>
      <c r="C10906" t="s">
        <v>3631</v>
      </c>
      <c r="D10906" t="s">
        <v>2076</v>
      </c>
      <c r="E10906">
        <v>3</v>
      </c>
      <c r="F10906" t="s">
        <v>2016</v>
      </c>
      <c r="G10906">
        <v>125</v>
      </c>
      <c r="H10906" t="s">
        <v>2017</v>
      </c>
      <c r="I10906" s="13">
        <v>43500</v>
      </c>
      <c r="J10906" t="s">
        <v>2030</v>
      </c>
      <c r="K10906" t="s">
        <v>2030</v>
      </c>
    </row>
    <row r="10907" spans="1:11">
      <c r="B10907" t="s">
        <v>2086</v>
      </c>
      <c r="C10907" t="s">
        <v>2827</v>
      </c>
      <c r="D10907" t="s">
        <v>2053</v>
      </c>
      <c r="E10907">
        <v>1</v>
      </c>
      <c r="F10907" t="s">
        <v>2016</v>
      </c>
      <c r="G10907">
        <v>84</v>
      </c>
      <c r="H10907" t="s">
        <v>2017</v>
      </c>
      <c r="I10907" s="13">
        <v>43500</v>
      </c>
      <c r="J10907">
        <v>10</v>
      </c>
      <c r="K10907">
        <v>-5.7</v>
      </c>
    </row>
    <row r="10908" spans="1:11">
      <c r="B10908" t="s">
        <v>2072</v>
      </c>
      <c r="C10908" t="s">
        <v>2508</v>
      </c>
      <c r="D10908" t="s">
        <v>2189</v>
      </c>
      <c r="E10908">
        <v>5</v>
      </c>
      <c r="F10908" t="s">
        <v>2016</v>
      </c>
      <c r="G10908">
        <v>135</v>
      </c>
      <c r="H10908" t="s">
        <v>2017</v>
      </c>
      <c r="I10908" s="13">
        <v>43497</v>
      </c>
      <c r="J10908">
        <v>12</v>
      </c>
      <c r="K10908">
        <v>-10.1</v>
      </c>
    </row>
    <row r="10909" spans="1:11">
      <c r="B10909" t="s">
        <v>2074</v>
      </c>
      <c r="C10909" t="s">
        <v>2665</v>
      </c>
      <c r="D10909" t="s">
        <v>2026</v>
      </c>
      <c r="E10909">
        <v>5</v>
      </c>
      <c r="F10909" t="s">
        <v>2016</v>
      </c>
      <c r="G10909">
        <v>118</v>
      </c>
      <c r="H10909" t="s">
        <v>2020</v>
      </c>
      <c r="I10909" s="13">
        <v>43497</v>
      </c>
      <c r="J10909">
        <v>4</v>
      </c>
      <c r="K10909">
        <v>3.38</v>
      </c>
    </row>
    <row r="10910" spans="1:11">
      <c r="B10910" t="s">
        <v>2207</v>
      </c>
      <c r="C10910" t="s">
        <v>2668</v>
      </c>
      <c r="D10910" t="s">
        <v>2044</v>
      </c>
      <c r="E10910">
        <v>3</v>
      </c>
      <c r="F10910" t="s">
        <v>2016</v>
      </c>
      <c r="G10910" t="s">
        <v>2030</v>
      </c>
      <c r="H10910" t="s">
        <v>2017</v>
      </c>
      <c r="I10910" s="13">
        <v>43497</v>
      </c>
      <c r="J10910">
        <v>7</v>
      </c>
      <c r="K10910">
        <v>0</v>
      </c>
    </row>
    <row r="10911" spans="1:11">
      <c r="B10911" t="s">
        <v>2083</v>
      </c>
      <c r="C10911" t="s">
        <v>2084</v>
      </c>
      <c r="D10911" t="s">
        <v>2184</v>
      </c>
      <c r="E10911">
        <v>1</v>
      </c>
      <c r="F10911" t="s">
        <v>2016</v>
      </c>
      <c r="G10911" t="s">
        <v>2030</v>
      </c>
      <c r="H10911" t="s">
        <v>2017</v>
      </c>
      <c r="I10911" s="13">
        <v>43497</v>
      </c>
      <c r="J10911" t="s">
        <v>2030</v>
      </c>
      <c r="K10911" t="s">
        <v>2030</v>
      </c>
    </row>
    <row r="10912" spans="1:11">
      <c r="B10912" t="s">
        <v>2174</v>
      </c>
      <c r="C10912" t="s">
        <v>2510</v>
      </c>
      <c r="D10912" t="s">
        <v>2029</v>
      </c>
      <c r="E10912">
        <v>5</v>
      </c>
      <c r="F10912" t="s">
        <v>2016</v>
      </c>
      <c r="G10912">
        <v>125</v>
      </c>
      <c r="H10912" t="s">
        <v>2017</v>
      </c>
      <c r="I10912" s="13">
        <v>43496</v>
      </c>
      <c r="J10912">
        <v>9</v>
      </c>
      <c r="K10912">
        <v>-4.25</v>
      </c>
    </row>
    <row r="10913" spans="2:11">
      <c r="B10913" t="s">
        <v>106</v>
      </c>
      <c r="C10913" t="s">
        <v>2511</v>
      </c>
      <c r="D10913" t="s">
        <v>2512</v>
      </c>
      <c r="E10913">
        <v>1</v>
      </c>
      <c r="F10913" t="s">
        <v>2016</v>
      </c>
      <c r="G10913">
        <v>88</v>
      </c>
      <c r="H10913" t="s">
        <v>2020</v>
      </c>
      <c r="I10913" s="13">
        <v>43496</v>
      </c>
      <c r="J10913">
        <v>10</v>
      </c>
      <c r="K10913">
        <v>-5.7</v>
      </c>
    </row>
    <row r="10914" spans="2:11">
      <c r="B10914" t="s">
        <v>2024</v>
      </c>
      <c r="C10914" t="s">
        <v>2217</v>
      </c>
      <c r="D10914" t="s">
        <v>2026</v>
      </c>
      <c r="E10914">
        <v>5</v>
      </c>
      <c r="F10914" t="s">
        <v>2016</v>
      </c>
      <c r="G10914">
        <v>125</v>
      </c>
      <c r="H10914" t="s">
        <v>2017</v>
      </c>
      <c r="I10914" s="13">
        <v>43496</v>
      </c>
      <c r="J10914">
        <v>2</v>
      </c>
      <c r="K10914">
        <v>5.7</v>
      </c>
    </row>
    <row r="10915" spans="2:11">
      <c r="B10915" t="s">
        <v>2027</v>
      </c>
      <c r="C10915" t="s">
        <v>2513</v>
      </c>
      <c r="D10915" t="s">
        <v>2044</v>
      </c>
      <c r="E10915">
        <v>3</v>
      </c>
      <c r="F10915" t="s">
        <v>2016</v>
      </c>
      <c r="G10915">
        <v>111</v>
      </c>
      <c r="H10915" t="s">
        <v>2017</v>
      </c>
      <c r="I10915" s="13">
        <v>43496</v>
      </c>
      <c r="J10915">
        <v>7</v>
      </c>
      <c r="K10915">
        <v>0</v>
      </c>
    </row>
    <row r="10916" spans="2:11">
      <c r="B10916" t="s">
        <v>2033</v>
      </c>
      <c r="C10916" t="s">
        <v>2514</v>
      </c>
      <c r="D10916" t="s">
        <v>2044</v>
      </c>
      <c r="E10916">
        <v>3</v>
      </c>
      <c r="F10916" t="s">
        <v>2016</v>
      </c>
      <c r="G10916">
        <v>122</v>
      </c>
      <c r="H10916" t="s">
        <v>2036</v>
      </c>
      <c r="I10916" s="13">
        <v>43496</v>
      </c>
      <c r="J10916">
        <v>7</v>
      </c>
      <c r="K10916">
        <v>0</v>
      </c>
    </row>
    <row r="10917" spans="2:11">
      <c r="B10917" t="s">
        <v>2159</v>
      </c>
      <c r="C10917" t="s">
        <v>2515</v>
      </c>
      <c r="D10917" t="s">
        <v>2044</v>
      </c>
      <c r="E10917">
        <v>3</v>
      </c>
      <c r="F10917" t="s">
        <v>2016</v>
      </c>
      <c r="G10917">
        <v>109</v>
      </c>
      <c r="H10917" t="s">
        <v>2020</v>
      </c>
      <c r="I10917" s="13">
        <v>43496</v>
      </c>
      <c r="J10917">
        <v>7</v>
      </c>
      <c r="K10917">
        <v>0</v>
      </c>
    </row>
    <row r="10918" spans="2:11">
      <c r="B10918" t="s">
        <v>2134</v>
      </c>
      <c r="C10918" t="s">
        <v>2516</v>
      </c>
      <c r="D10918" t="s">
        <v>2162</v>
      </c>
      <c r="E10918">
        <v>3</v>
      </c>
      <c r="F10918" t="s">
        <v>2016</v>
      </c>
      <c r="G10918">
        <v>115</v>
      </c>
      <c r="H10918" t="s">
        <v>2020</v>
      </c>
      <c r="I10918" s="13">
        <v>43496</v>
      </c>
      <c r="J10918">
        <v>7</v>
      </c>
      <c r="K10918">
        <v>0</v>
      </c>
    </row>
    <row r="10919" spans="2:11">
      <c r="B10919" t="s">
        <v>2069</v>
      </c>
      <c r="C10919" t="s">
        <v>2509</v>
      </c>
      <c r="D10919" t="s">
        <v>2071</v>
      </c>
      <c r="E10919">
        <v>3</v>
      </c>
      <c r="F10919" t="s">
        <v>2016</v>
      </c>
      <c r="G10919" t="s">
        <v>2030</v>
      </c>
      <c r="H10919" t="s">
        <v>2017</v>
      </c>
      <c r="I10919" s="13">
        <v>43496</v>
      </c>
      <c r="J10919" t="s">
        <v>2030</v>
      </c>
      <c r="K10919" t="s">
        <v>2030</v>
      </c>
    </row>
    <row r="10920" spans="2:11">
      <c r="B10920" t="s">
        <v>2089</v>
      </c>
      <c r="C10920" t="s">
        <v>3372</v>
      </c>
      <c r="D10920" t="s">
        <v>2044</v>
      </c>
      <c r="E10920">
        <v>3</v>
      </c>
      <c r="F10920" t="s">
        <v>2016</v>
      </c>
      <c r="G10920">
        <v>108</v>
      </c>
      <c r="H10920" t="s">
        <v>2017</v>
      </c>
      <c r="I10920" s="13">
        <v>43496</v>
      </c>
      <c r="J10920">
        <v>7</v>
      </c>
      <c r="K10920">
        <v>0</v>
      </c>
    </row>
    <row r="10921" spans="2:11">
      <c r="B10921" t="s">
        <v>2321</v>
      </c>
      <c r="C10921" t="s">
        <v>3184</v>
      </c>
      <c r="D10921" t="s">
        <v>2026</v>
      </c>
      <c r="E10921">
        <v>5</v>
      </c>
      <c r="F10921" t="s">
        <v>2016</v>
      </c>
      <c r="G10921">
        <v>145</v>
      </c>
      <c r="H10921" t="s">
        <v>2020</v>
      </c>
      <c r="I10921" s="13">
        <v>43496</v>
      </c>
      <c r="J10921">
        <v>3</v>
      </c>
      <c r="K10921">
        <v>5.03</v>
      </c>
    </row>
    <row r="10922" spans="2:11">
      <c r="B10922" t="s">
        <v>2045</v>
      </c>
      <c r="C10922" t="s">
        <v>2507</v>
      </c>
      <c r="D10922" t="s">
        <v>2029</v>
      </c>
      <c r="E10922">
        <v>5</v>
      </c>
      <c r="F10922" t="s">
        <v>2016</v>
      </c>
      <c r="G10922">
        <v>124</v>
      </c>
      <c r="H10922" t="s">
        <v>2020</v>
      </c>
      <c r="I10922" s="13">
        <v>43496</v>
      </c>
      <c r="J10922">
        <v>2</v>
      </c>
      <c r="K10922">
        <v>5.7</v>
      </c>
    </row>
    <row r="10923" spans="2:11">
      <c r="B10923" t="s">
        <v>2051</v>
      </c>
      <c r="C10923" t="s">
        <v>2167</v>
      </c>
      <c r="D10923" t="s">
        <v>2076</v>
      </c>
      <c r="E10923">
        <v>3</v>
      </c>
      <c r="F10923" t="s">
        <v>2088</v>
      </c>
      <c r="G10923">
        <v>113</v>
      </c>
      <c r="H10923" t="s">
        <v>2017</v>
      </c>
      <c r="I10923" s="13">
        <v>43496</v>
      </c>
      <c r="J10923">
        <v>1</v>
      </c>
      <c r="K10923">
        <v>16.27</v>
      </c>
    </row>
    <row r="10924" spans="2:11">
      <c r="B10924" t="s">
        <v>2054</v>
      </c>
      <c r="C10924" t="s">
        <v>2517</v>
      </c>
      <c r="D10924" t="s">
        <v>2044</v>
      </c>
      <c r="E10924">
        <v>3</v>
      </c>
      <c r="F10924" t="s">
        <v>2016</v>
      </c>
      <c r="G10924">
        <v>113</v>
      </c>
      <c r="H10924" t="s">
        <v>2020</v>
      </c>
      <c r="I10924" s="13">
        <v>43496</v>
      </c>
      <c r="J10924">
        <v>7</v>
      </c>
      <c r="K10924">
        <v>0</v>
      </c>
    </row>
    <row r="10925" spans="2:11">
      <c r="B10925" t="s">
        <v>2551</v>
      </c>
      <c r="C10925" t="s">
        <v>2552</v>
      </c>
      <c r="D10925" t="s">
        <v>2026</v>
      </c>
      <c r="E10925">
        <v>5</v>
      </c>
      <c r="F10925" t="s">
        <v>2016</v>
      </c>
      <c r="G10925">
        <v>130</v>
      </c>
      <c r="H10925" t="s">
        <v>2017</v>
      </c>
      <c r="I10925" s="13">
        <v>43431</v>
      </c>
      <c r="J10925">
        <v>2</v>
      </c>
      <c r="K10925">
        <v>5.7</v>
      </c>
    </row>
    <row r="10926" spans="2:11">
      <c r="B10926" t="s">
        <v>2111</v>
      </c>
      <c r="C10926" t="s">
        <v>2292</v>
      </c>
      <c r="D10926" t="s">
        <v>2026</v>
      </c>
      <c r="E10926">
        <v>5</v>
      </c>
      <c r="F10926" t="s">
        <v>2123</v>
      </c>
      <c r="G10926" t="s">
        <v>2030</v>
      </c>
      <c r="H10926" t="s">
        <v>2017</v>
      </c>
      <c r="I10926" s="13">
        <v>43382</v>
      </c>
      <c r="J10926" t="s">
        <v>2030</v>
      </c>
      <c r="K10926" t="s">
        <v>2030</v>
      </c>
    </row>
    <row r="10927" spans="2:11">
      <c r="B10927" t="s">
        <v>2079</v>
      </c>
      <c r="C10927" t="s">
        <v>2518</v>
      </c>
      <c r="D10927" t="s">
        <v>2015</v>
      </c>
      <c r="E10927">
        <v>3</v>
      </c>
      <c r="F10927" t="s">
        <v>2016</v>
      </c>
      <c r="G10927">
        <v>125</v>
      </c>
      <c r="H10927" t="s">
        <v>2017</v>
      </c>
      <c r="I10927" s="13">
        <v>43326</v>
      </c>
      <c r="J10927" t="s">
        <v>2030</v>
      </c>
      <c r="K10927" t="s">
        <v>2030</v>
      </c>
    </row>
    <row r="10928" spans="2:11">
      <c r="B10928" t="s">
        <v>2483</v>
      </c>
      <c r="C10928" t="s">
        <v>2519</v>
      </c>
      <c r="D10928" t="s">
        <v>2026</v>
      </c>
      <c r="E10928">
        <v>5</v>
      </c>
      <c r="F10928" t="s">
        <v>2016</v>
      </c>
      <c r="G10928">
        <v>126</v>
      </c>
      <c r="H10928" t="s">
        <v>2017</v>
      </c>
      <c r="I10928" s="13">
        <v>42857</v>
      </c>
      <c r="J10928">
        <v>2</v>
      </c>
      <c r="K10928">
        <v>5.7</v>
      </c>
    </row>
    <row r="11001" spans="1:11">
      <c r="A11001" t="s">
        <v>1123</v>
      </c>
      <c r="B11001" t="str">
        <f ca="1">_xll.BDS(OFFSET(INDIRECT(ADDRESS(ROW(), COLUMN())),0,-1),"BEST_ANALYST_RECS_BULK","cols=10;rows=17")</f>
        <v>Macquarie</v>
      </c>
      <c r="C11001" t="s">
        <v>2559</v>
      </c>
      <c r="D11001" t="s">
        <v>2029</v>
      </c>
      <c r="E11001">
        <v>5</v>
      </c>
      <c r="F11001" t="s">
        <v>2016</v>
      </c>
      <c r="G11001">
        <v>12.5</v>
      </c>
      <c r="H11001" t="s">
        <v>2020</v>
      </c>
      <c r="I11001" s="13">
        <v>43510</v>
      </c>
      <c r="J11001">
        <v>8</v>
      </c>
      <c r="K11001">
        <v>-28.22</v>
      </c>
    </row>
    <row r="11002" spans="1:11">
      <c r="B11002" t="s">
        <v>2593</v>
      </c>
      <c r="C11002" t="s">
        <v>3988</v>
      </c>
      <c r="D11002" t="s">
        <v>2029</v>
      </c>
      <c r="E11002">
        <v>5</v>
      </c>
      <c r="F11002" t="s">
        <v>2016</v>
      </c>
      <c r="G11002">
        <v>14</v>
      </c>
      <c r="H11002" t="s">
        <v>2133</v>
      </c>
      <c r="I11002" s="13">
        <v>43507</v>
      </c>
      <c r="J11002">
        <v>6</v>
      </c>
      <c r="K11002">
        <v>-2.71</v>
      </c>
    </row>
    <row r="11003" spans="1:11">
      <c r="B11003" t="s">
        <v>2061</v>
      </c>
      <c r="C11003" t="s">
        <v>2194</v>
      </c>
      <c r="D11003" t="s">
        <v>2044</v>
      </c>
      <c r="E11003">
        <v>3</v>
      </c>
      <c r="F11003" t="s">
        <v>2016</v>
      </c>
      <c r="G11003">
        <v>8.5</v>
      </c>
      <c r="H11003" t="s">
        <v>2017</v>
      </c>
      <c r="I11003" s="13">
        <v>43494</v>
      </c>
      <c r="J11003">
        <v>5</v>
      </c>
      <c r="K11003">
        <v>0</v>
      </c>
    </row>
    <row r="11004" spans="1:11">
      <c r="B11004" t="s">
        <v>2118</v>
      </c>
      <c r="C11004" t="s">
        <v>4075</v>
      </c>
      <c r="D11004" t="s">
        <v>2076</v>
      </c>
      <c r="E11004">
        <v>3</v>
      </c>
      <c r="F11004" t="s">
        <v>2016</v>
      </c>
      <c r="G11004">
        <v>9</v>
      </c>
      <c r="H11004" t="s">
        <v>2017</v>
      </c>
      <c r="I11004" s="13">
        <v>43493</v>
      </c>
      <c r="J11004">
        <v>5</v>
      </c>
      <c r="K11004">
        <v>0</v>
      </c>
    </row>
    <row r="11005" spans="1:11">
      <c r="B11005" t="s">
        <v>2094</v>
      </c>
      <c r="C11005" t="s">
        <v>2095</v>
      </c>
      <c r="D11005" t="s">
        <v>2026</v>
      </c>
      <c r="E11005">
        <v>5</v>
      </c>
      <c r="F11005" t="s">
        <v>2016</v>
      </c>
      <c r="G11005">
        <v>8.75</v>
      </c>
      <c r="H11005" t="s">
        <v>2020</v>
      </c>
      <c r="I11005" s="13">
        <v>43487</v>
      </c>
      <c r="J11005" t="s">
        <v>2030</v>
      </c>
      <c r="K11005" t="s">
        <v>2030</v>
      </c>
    </row>
    <row r="11006" spans="1:11">
      <c r="B11006" t="s">
        <v>2553</v>
      </c>
      <c r="C11006" t="s">
        <v>2554</v>
      </c>
      <c r="D11006" t="s">
        <v>2026</v>
      </c>
      <c r="E11006">
        <v>5</v>
      </c>
      <c r="F11006" t="s">
        <v>2016</v>
      </c>
      <c r="G11006">
        <v>12</v>
      </c>
      <c r="H11006" t="s">
        <v>2020</v>
      </c>
      <c r="I11006" s="13">
        <v>43487</v>
      </c>
      <c r="J11006" t="s">
        <v>2030</v>
      </c>
      <c r="K11006" t="s">
        <v>2030</v>
      </c>
    </row>
    <row r="11007" spans="1:11">
      <c r="B11007" t="s">
        <v>2390</v>
      </c>
      <c r="C11007" t="s">
        <v>4076</v>
      </c>
      <c r="D11007" t="s">
        <v>2026</v>
      </c>
      <c r="E11007">
        <v>5</v>
      </c>
      <c r="F11007" t="s">
        <v>2016</v>
      </c>
      <c r="G11007">
        <v>14</v>
      </c>
      <c r="H11007" t="s">
        <v>2020</v>
      </c>
      <c r="I11007" s="13">
        <v>43479</v>
      </c>
      <c r="J11007">
        <v>7</v>
      </c>
      <c r="K11007">
        <v>-23.94</v>
      </c>
    </row>
    <row r="11008" spans="1:11">
      <c r="B11008" t="s">
        <v>2067</v>
      </c>
      <c r="C11008" t="s">
        <v>4077</v>
      </c>
      <c r="D11008" t="s">
        <v>2252</v>
      </c>
      <c r="E11008">
        <v>3</v>
      </c>
      <c r="F11008" t="s">
        <v>2016</v>
      </c>
      <c r="G11008">
        <v>10</v>
      </c>
      <c r="H11008" t="s">
        <v>2020</v>
      </c>
      <c r="I11008" s="13">
        <v>43476</v>
      </c>
      <c r="J11008">
        <v>5</v>
      </c>
      <c r="K11008">
        <v>0</v>
      </c>
    </row>
    <row r="11009" spans="2:11">
      <c r="B11009" t="s">
        <v>2021</v>
      </c>
      <c r="C11009" t="s">
        <v>3472</v>
      </c>
      <c r="D11009" t="s">
        <v>2403</v>
      </c>
      <c r="E11009">
        <v>1</v>
      </c>
      <c r="F11009" t="s">
        <v>2016</v>
      </c>
      <c r="G11009">
        <v>8</v>
      </c>
      <c r="H11009" t="s">
        <v>2020</v>
      </c>
      <c r="I11009" s="13">
        <v>43469</v>
      </c>
      <c r="J11009">
        <v>2</v>
      </c>
      <c r="K11009">
        <v>23.94</v>
      </c>
    </row>
    <row r="11010" spans="2:11">
      <c r="B11010" t="s">
        <v>2551</v>
      </c>
      <c r="C11010" t="s">
        <v>3637</v>
      </c>
      <c r="D11010" t="s">
        <v>2076</v>
      </c>
      <c r="E11010">
        <v>3</v>
      </c>
      <c r="F11010" t="s">
        <v>2085</v>
      </c>
      <c r="G11010">
        <v>7.42</v>
      </c>
      <c r="H11010" t="s">
        <v>2017</v>
      </c>
      <c r="I11010" s="13">
        <v>43468</v>
      </c>
      <c r="J11010">
        <v>1</v>
      </c>
      <c r="K11010">
        <v>38.56</v>
      </c>
    </row>
    <row r="11011" spans="2:11">
      <c r="B11011" t="s">
        <v>3020</v>
      </c>
      <c r="C11011" t="s">
        <v>4078</v>
      </c>
      <c r="D11011" t="s">
        <v>2053</v>
      </c>
      <c r="E11011">
        <v>1</v>
      </c>
      <c r="F11011" t="s">
        <v>2088</v>
      </c>
      <c r="G11011">
        <v>6.4</v>
      </c>
      <c r="H11011" t="s">
        <v>2017</v>
      </c>
      <c r="I11011" s="13">
        <v>43458</v>
      </c>
      <c r="J11011">
        <v>9</v>
      </c>
      <c r="K11011">
        <v>-64.959999999999994</v>
      </c>
    </row>
    <row r="11012" spans="2:11">
      <c r="B11012" t="s">
        <v>2174</v>
      </c>
      <c r="C11012" t="s">
        <v>3277</v>
      </c>
      <c r="D11012" t="s">
        <v>2015</v>
      </c>
      <c r="E11012">
        <v>3</v>
      </c>
      <c r="F11012" t="s">
        <v>2016</v>
      </c>
      <c r="G11012">
        <v>8</v>
      </c>
      <c r="H11012" t="s">
        <v>2017</v>
      </c>
      <c r="I11012" s="13">
        <v>43454</v>
      </c>
      <c r="J11012">
        <v>5</v>
      </c>
      <c r="K11012">
        <v>0</v>
      </c>
    </row>
    <row r="11013" spans="2:11">
      <c r="B11013" t="s">
        <v>106</v>
      </c>
      <c r="C11013" t="s">
        <v>3635</v>
      </c>
      <c r="D11013" t="s">
        <v>2171</v>
      </c>
      <c r="E11013" t="s">
        <v>2030</v>
      </c>
      <c r="F11013" t="s">
        <v>2016</v>
      </c>
      <c r="G11013" t="s">
        <v>2030</v>
      </c>
      <c r="H11013" t="s">
        <v>2017</v>
      </c>
      <c r="I11013" s="13">
        <v>43454</v>
      </c>
      <c r="J11013" t="s">
        <v>2030</v>
      </c>
      <c r="K11013" t="s">
        <v>2030</v>
      </c>
    </row>
    <row r="11014" spans="2:11">
      <c r="B11014" t="s">
        <v>2072</v>
      </c>
      <c r="C11014" t="s">
        <v>4079</v>
      </c>
      <c r="D11014" t="s">
        <v>2015</v>
      </c>
      <c r="E11014">
        <v>3</v>
      </c>
      <c r="F11014" t="s">
        <v>2016</v>
      </c>
      <c r="G11014">
        <v>10</v>
      </c>
      <c r="H11014" t="s">
        <v>2020</v>
      </c>
      <c r="I11014" s="13">
        <v>43454</v>
      </c>
      <c r="J11014">
        <v>5</v>
      </c>
      <c r="K11014">
        <v>0</v>
      </c>
    </row>
    <row r="11015" spans="2:11">
      <c r="B11015" t="s">
        <v>2595</v>
      </c>
      <c r="C11015" t="s">
        <v>4080</v>
      </c>
      <c r="D11015" t="s">
        <v>2362</v>
      </c>
      <c r="E11015">
        <v>5</v>
      </c>
      <c r="F11015" t="s">
        <v>2016</v>
      </c>
      <c r="G11015">
        <v>10.5</v>
      </c>
      <c r="H11015" t="s">
        <v>2020</v>
      </c>
      <c r="I11015" s="13">
        <v>43454</v>
      </c>
      <c r="J11015">
        <v>7</v>
      </c>
      <c r="K11015">
        <v>-23.94</v>
      </c>
    </row>
    <row r="11016" spans="2:11">
      <c r="B11016" t="s">
        <v>2051</v>
      </c>
      <c r="C11016" t="s">
        <v>2459</v>
      </c>
      <c r="D11016" t="s">
        <v>2026</v>
      </c>
      <c r="E11016">
        <v>5</v>
      </c>
      <c r="F11016" t="s">
        <v>2016</v>
      </c>
      <c r="G11016">
        <v>11</v>
      </c>
      <c r="H11016" t="s">
        <v>2017</v>
      </c>
      <c r="I11016" s="13">
        <v>43454</v>
      </c>
      <c r="J11016">
        <v>4</v>
      </c>
      <c r="K11016">
        <v>3.14</v>
      </c>
    </row>
    <row r="11017" spans="2:11">
      <c r="B11017" t="s">
        <v>2083</v>
      </c>
      <c r="C11017" t="s">
        <v>2084</v>
      </c>
      <c r="D11017" t="s">
        <v>2026</v>
      </c>
      <c r="E11017">
        <v>5</v>
      </c>
      <c r="F11017" t="s">
        <v>2016</v>
      </c>
      <c r="G11017" t="s">
        <v>2030</v>
      </c>
      <c r="H11017" t="s">
        <v>2017</v>
      </c>
      <c r="I11017" s="13">
        <v>43181</v>
      </c>
      <c r="J11017">
        <v>7</v>
      </c>
      <c r="K11017">
        <v>-23.94</v>
      </c>
    </row>
    <row r="11101" spans="1:11">
      <c r="A11101" t="s">
        <v>1124</v>
      </c>
      <c r="B11101" t="str">
        <f ca="1">_xll.BDS(OFFSET(INDIRECT(ADDRESS(ROW(), COLUMN())),0,-1),"BEST_ANALYST_RECS_BULK","cols=10;rows=30")</f>
        <v>Tudor Pickering &amp; Co</v>
      </c>
      <c r="C11101" t="s">
        <v>2988</v>
      </c>
      <c r="D11101" t="s">
        <v>2076</v>
      </c>
      <c r="E11101">
        <v>3</v>
      </c>
      <c r="F11101" t="s">
        <v>2016</v>
      </c>
      <c r="G11101">
        <v>22</v>
      </c>
      <c r="H11101" t="s">
        <v>2017</v>
      </c>
      <c r="I11101" s="13">
        <v>43511</v>
      </c>
      <c r="J11101">
        <v>10</v>
      </c>
      <c r="K11101">
        <v>-4.04</v>
      </c>
    </row>
    <row r="11102" spans="1:11">
      <c r="B11102" t="s">
        <v>2907</v>
      </c>
      <c r="C11102" t="s">
        <v>2908</v>
      </c>
      <c r="D11102" t="s">
        <v>2104</v>
      </c>
      <c r="E11102" t="s">
        <v>2030</v>
      </c>
      <c r="F11102" t="s">
        <v>2016</v>
      </c>
      <c r="G11102">
        <v>32</v>
      </c>
      <c r="H11102" t="s">
        <v>2020</v>
      </c>
      <c r="I11102" s="13">
        <v>43509</v>
      </c>
      <c r="J11102" t="s">
        <v>2030</v>
      </c>
      <c r="K11102" t="s">
        <v>2030</v>
      </c>
    </row>
    <row r="11103" spans="1:11">
      <c r="B11103" t="s">
        <v>2393</v>
      </c>
      <c r="C11103" t="s">
        <v>3094</v>
      </c>
      <c r="D11103" t="s">
        <v>2362</v>
      </c>
      <c r="E11103">
        <v>5</v>
      </c>
      <c r="F11103" t="s">
        <v>2016</v>
      </c>
      <c r="G11103">
        <v>30</v>
      </c>
      <c r="H11103" t="s">
        <v>2017</v>
      </c>
      <c r="I11103" s="13">
        <v>43508</v>
      </c>
      <c r="J11103">
        <v>6</v>
      </c>
      <c r="K11103">
        <v>6.03</v>
      </c>
    </row>
    <row r="11104" spans="1:11">
      <c r="B11104" t="s">
        <v>2360</v>
      </c>
      <c r="C11104" t="s">
        <v>4418</v>
      </c>
      <c r="D11104" t="s">
        <v>2252</v>
      </c>
      <c r="E11104">
        <v>3</v>
      </c>
      <c r="F11104" t="s">
        <v>2016</v>
      </c>
      <c r="G11104">
        <v>27</v>
      </c>
      <c r="H11104" t="s">
        <v>2017</v>
      </c>
      <c r="I11104" s="13">
        <v>43507</v>
      </c>
      <c r="J11104" t="s">
        <v>2030</v>
      </c>
      <c r="K11104" t="s">
        <v>2030</v>
      </c>
    </row>
    <row r="11105" spans="2:11">
      <c r="B11105" t="s">
        <v>2364</v>
      </c>
      <c r="C11105" t="s">
        <v>2365</v>
      </c>
      <c r="D11105" t="s">
        <v>2076</v>
      </c>
      <c r="E11105">
        <v>3</v>
      </c>
      <c r="F11105" t="s">
        <v>2016</v>
      </c>
      <c r="G11105">
        <v>27</v>
      </c>
      <c r="H11105" t="s">
        <v>2017</v>
      </c>
      <c r="I11105" s="13">
        <v>43507</v>
      </c>
      <c r="J11105">
        <v>9</v>
      </c>
      <c r="K11105">
        <v>0</v>
      </c>
    </row>
    <row r="11106" spans="2:11">
      <c r="B11106" t="s">
        <v>2061</v>
      </c>
      <c r="C11106" t="s">
        <v>2990</v>
      </c>
      <c r="D11106" t="s">
        <v>2044</v>
      </c>
      <c r="E11106">
        <v>3</v>
      </c>
      <c r="F11106" t="s">
        <v>2016</v>
      </c>
      <c r="G11106">
        <v>28</v>
      </c>
      <c r="H11106" t="s">
        <v>2017</v>
      </c>
      <c r="I11106" s="13">
        <v>43507</v>
      </c>
      <c r="J11106" t="s">
        <v>2030</v>
      </c>
      <c r="K11106" t="s">
        <v>2030</v>
      </c>
    </row>
    <row r="11107" spans="2:11">
      <c r="B11107" t="s">
        <v>2267</v>
      </c>
      <c r="C11107" t="s">
        <v>2369</v>
      </c>
      <c r="D11107" t="s">
        <v>2273</v>
      </c>
      <c r="E11107">
        <v>3</v>
      </c>
      <c r="F11107" t="s">
        <v>2016</v>
      </c>
      <c r="G11107">
        <v>28</v>
      </c>
      <c r="H11107" t="s">
        <v>2017</v>
      </c>
      <c r="I11107" s="13">
        <v>43506</v>
      </c>
      <c r="J11107">
        <v>9</v>
      </c>
      <c r="K11107">
        <v>0</v>
      </c>
    </row>
    <row r="11108" spans="2:11">
      <c r="B11108" t="s">
        <v>2054</v>
      </c>
      <c r="C11108" t="s">
        <v>2370</v>
      </c>
      <c r="D11108" t="s">
        <v>2056</v>
      </c>
      <c r="E11108">
        <v>4</v>
      </c>
      <c r="F11108" t="s">
        <v>2016</v>
      </c>
      <c r="G11108">
        <v>28</v>
      </c>
      <c r="H11108" t="s">
        <v>2020</v>
      </c>
      <c r="I11108" s="13">
        <v>43504</v>
      </c>
      <c r="J11108">
        <v>4</v>
      </c>
      <c r="K11108">
        <v>11.9</v>
      </c>
    </row>
    <row r="11109" spans="2:11">
      <c r="B11109" t="s">
        <v>2051</v>
      </c>
      <c r="C11109" t="s">
        <v>3099</v>
      </c>
      <c r="D11109" t="s">
        <v>2026</v>
      </c>
      <c r="E11109">
        <v>5</v>
      </c>
      <c r="F11109" t="s">
        <v>2016</v>
      </c>
      <c r="G11109">
        <v>29</v>
      </c>
      <c r="H11109" t="s">
        <v>2017</v>
      </c>
      <c r="I11109" s="13">
        <v>43503</v>
      </c>
      <c r="J11109">
        <v>2</v>
      </c>
      <c r="K11109">
        <v>17.850000000000001</v>
      </c>
    </row>
    <row r="11110" spans="2:11">
      <c r="B11110" t="s">
        <v>2371</v>
      </c>
      <c r="C11110" t="s">
        <v>3095</v>
      </c>
      <c r="D11110" t="s">
        <v>2035</v>
      </c>
      <c r="E11110">
        <v>5</v>
      </c>
      <c r="F11110" t="s">
        <v>2016</v>
      </c>
      <c r="G11110">
        <v>26</v>
      </c>
      <c r="H11110" t="s">
        <v>2017</v>
      </c>
      <c r="I11110" s="13">
        <v>43502</v>
      </c>
      <c r="J11110">
        <v>6</v>
      </c>
      <c r="K11110">
        <v>6.03</v>
      </c>
    </row>
    <row r="11111" spans="2:11">
      <c r="B11111" t="s">
        <v>2069</v>
      </c>
      <c r="C11111" t="s">
        <v>2373</v>
      </c>
      <c r="D11111" t="s">
        <v>2071</v>
      </c>
      <c r="E11111">
        <v>3</v>
      </c>
      <c r="F11111" t="s">
        <v>2016</v>
      </c>
      <c r="G11111" t="s">
        <v>2030</v>
      </c>
      <c r="H11111" t="s">
        <v>2017</v>
      </c>
      <c r="I11111" s="13">
        <v>43502</v>
      </c>
      <c r="J11111" t="s">
        <v>2030</v>
      </c>
      <c r="K11111" t="s">
        <v>2030</v>
      </c>
    </row>
    <row r="11112" spans="2:11">
      <c r="B11112" t="s">
        <v>2614</v>
      </c>
      <c r="C11112" t="s">
        <v>2992</v>
      </c>
      <c r="D11112" t="s">
        <v>2026</v>
      </c>
      <c r="E11112">
        <v>5</v>
      </c>
      <c r="F11112" t="s">
        <v>2016</v>
      </c>
      <c r="G11112">
        <v>29</v>
      </c>
      <c r="H11112" t="s">
        <v>2017</v>
      </c>
      <c r="I11112" s="13">
        <v>43501</v>
      </c>
      <c r="J11112">
        <v>6</v>
      </c>
      <c r="K11112">
        <v>6.03</v>
      </c>
    </row>
    <row r="11113" spans="2:11">
      <c r="B11113" t="s">
        <v>2074</v>
      </c>
      <c r="C11113" t="s">
        <v>3096</v>
      </c>
      <c r="D11113" t="s">
        <v>2076</v>
      </c>
      <c r="E11113">
        <v>3</v>
      </c>
      <c r="F11113" t="s">
        <v>2016</v>
      </c>
      <c r="G11113">
        <v>23</v>
      </c>
      <c r="H11113" t="s">
        <v>2017</v>
      </c>
      <c r="I11113" s="13">
        <v>43500</v>
      </c>
      <c r="J11113" t="s">
        <v>2030</v>
      </c>
      <c r="K11113" t="s">
        <v>2030</v>
      </c>
    </row>
    <row r="11114" spans="2:11">
      <c r="B11114" t="s">
        <v>2077</v>
      </c>
      <c r="C11114" t="s">
        <v>2363</v>
      </c>
      <c r="D11114" t="s">
        <v>2029</v>
      </c>
      <c r="E11114">
        <v>5</v>
      </c>
      <c r="F11114" t="s">
        <v>2016</v>
      </c>
      <c r="G11114">
        <v>30</v>
      </c>
      <c r="H11114" t="s">
        <v>2020</v>
      </c>
      <c r="I11114" s="13">
        <v>43499</v>
      </c>
      <c r="J11114">
        <v>3</v>
      </c>
      <c r="K11114">
        <v>16.16</v>
      </c>
    </row>
    <row r="11115" spans="2:11">
      <c r="B11115" t="s">
        <v>2037</v>
      </c>
      <c r="C11115" t="s">
        <v>3940</v>
      </c>
      <c r="D11115" t="s">
        <v>2026</v>
      </c>
      <c r="E11115">
        <v>5</v>
      </c>
      <c r="F11115" t="s">
        <v>2016</v>
      </c>
      <c r="G11115">
        <v>29</v>
      </c>
      <c r="H11115" t="s">
        <v>2020</v>
      </c>
      <c r="I11115" s="13">
        <v>43495</v>
      </c>
      <c r="J11115">
        <v>8</v>
      </c>
      <c r="K11115">
        <v>5.1100000000000003</v>
      </c>
    </row>
    <row r="11116" spans="2:11">
      <c r="B11116" t="s">
        <v>106</v>
      </c>
      <c r="C11116" t="s">
        <v>2378</v>
      </c>
      <c r="D11116" t="s">
        <v>2723</v>
      </c>
      <c r="E11116">
        <v>3</v>
      </c>
      <c r="F11116" t="s">
        <v>2016</v>
      </c>
      <c r="G11116">
        <v>27</v>
      </c>
      <c r="H11116" t="s">
        <v>2020</v>
      </c>
      <c r="I11116" s="13">
        <v>43494</v>
      </c>
      <c r="J11116">
        <v>12</v>
      </c>
      <c r="K11116">
        <v>-6.13</v>
      </c>
    </row>
    <row r="11117" spans="2:11">
      <c r="B11117" t="s">
        <v>2207</v>
      </c>
      <c r="C11117" t="s">
        <v>2380</v>
      </c>
      <c r="D11117" t="s">
        <v>2026</v>
      </c>
      <c r="E11117">
        <v>5</v>
      </c>
      <c r="F11117" t="s">
        <v>2016</v>
      </c>
      <c r="G11117">
        <v>30</v>
      </c>
      <c r="H11117" t="s">
        <v>2017</v>
      </c>
      <c r="I11117" s="13">
        <v>43494</v>
      </c>
      <c r="J11117">
        <v>6</v>
      </c>
      <c r="K11117">
        <v>6.03</v>
      </c>
    </row>
    <row r="11118" spans="2:11">
      <c r="B11118" t="s">
        <v>2174</v>
      </c>
      <c r="C11118" t="s">
        <v>2357</v>
      </c>
      <c r="D11118" t="s">
        <v>2029</v>
      </c>
      <c r="E11118">
        <v>5</v>
      </c>
      <c r="F11118" t="s">
        <v>2016</v>
      </c>
      <c r="G11118">
        <v>30</v>
      </c>
      <c r="H11118" t="s">
        <v>2017</v>
      </c>
      <c r="I11118" s="13">
        <v>43493</v>
      </c>
      <c r="J11118">
        <v>6</v>
      </c>
      <c r="K11118">
        <v>6.03</v>
      </c>
    </row>
    <row r="11119" spans="2:11">
      <c r="B11119" t="s">
        <v>2033</v>
      </c>
      <c r="C11119" t="s">
        <v>2397</v>
      </c>
      <c r="D11119" t="s">
        <v>2035</v>
      </c>
      <c r="E11119">
        <v>5</v>
      </c>
      <c r="F11119" t="s">
        <v>2016</v>
      </c>
      <c r="G11119">
        <v>30</v>
      </c>
      <c r="H11119" t="s">
        <v>2036</v>
      </c>
      <c r="I11119" s="13">
        <v>43490</v>
      </c>
      <c r="J11119">
        <v>6</v>
      </c>
      <c r="K11119">
        <v>6.03</v>
      </c>
    </row>
    <row r="11120" spans="2:11">
      <c r="B11120" t="s">
        <v>2079</v>
      </c>
      <c r="C11120" t="s">
        <v>2384</v>
      </c>
      <c r="D11120" t="s">
        <v>2015</v>
      </c>
      <c r="E11120">
        <v>3</v>
      </c>
      <c r="F11120" t="s">
        <v>2016</v>
      </c>
      <c r="G11120">
        <v>27</v>
      </c>
      <c r="H11120" t="s">
        <v>2017</v>
      </c>
      <c r="I11120" s="13">
        <v>43489</v>
      </c>
      <c r="J11120" t="s">
        <v>2030</v>
      </c>
      <c r="K11120" t="s">
        <v>2030</v>
      </c>
    </row>
    <row r="11121" spans="2:11">
      <c r="B11121" t="s">
        <v>2072</v>
      </c>
      <c r="C11121" t="s">
        <v>2385</v>
      </c>
      <c r="D11121" t="s">
        <v>2041</v>
      </c>
      <c r="E11121">
        <v>1</v>
      </c>
      <c r="F11121" t="s">
        <v>2016</v>
      </c>
      <c r="G11121" t="s">
        <v>2030</v>
      </c>
      <c r="H11121" t="s">
        <v>2017</v>
      </c>
      <c r="I11121" s="13">
        <v>43488</v>
      </c>
      <c r="J11121">
        <v>11</v>
      </c>
      <c r="K11121">
        <v>-6.03</v>
      </c>
    </row>
    <row r="11122" spans="2:11">
      <c r="B11122" t="s">
        <v>2042</v>
      </c>
      <c r="C11122" t="s">
        <v>2989</v>
      </c>
      <c r="D11122" t="s">
        <v>2029</v>
      </c>
      <c r="E11122">
        <v>5</v>
      </c>
      <c r="F11122" t="s">
        <v>2016</v>
      </c>
      <c r="G11122">
        <v>28</v>
      </c>
      <c r="H11122" t="s">
        <v>2020</v>
      </c>
      <c r="I11122" s="13">
        <v>43483</v>
      </c>
      <c r="J11122">
        <v>6</v>
      </c>
      <c r="K11122">
        <v>6.03</v>
      </c>
    </row>
    <row r="11123" spans="2:11">
      <c r="B11123" t="s">
        <v>2027</v>
      </c>
      <c r="C11123" t="s">
        <v>2994</v>
      </c>
      <c r="D11123" t="s">
        <v>2044</v>
      </c>
      <c r="E11123">
        <v>3</v>
      </c>
      <c r="F11123" t="s">
        <v>2016</v>
      </c>
      <c r="G11123">
        <v>25</v>
      </c>
      <c r="H11123" t="s">
        <v>2017</v>
      </c>
      <c r="I11123" s="13">
        <v>43482</v>
      </c>
      <c r="J11123">
        <v>9</v>
      </c>
      <c r="K11123">
        <v>0</v>
      </c>
    </row>
    <row r="11124" spans="2:11">
      <c r="B11124" t="s">
        <v>2198</v>
      </c>
      <c r="C11124" t="s">
        <v>2913</v>
      </c>
      <c r="D11124" t="s">
        <v>2035</v>
      </c>
      <c r="E11124">
        <v>5</v>
      </c>
      <c r="F11124" t="s">
        <v>2016</v>
      </c>
      <c r="G11124">
        <v>26</v>
      </c>
      <c r="H11124" t="s">
        <v>2020</v>
      </c>
      <c r="I11124" s="13">
        <v>43474</v>
      </c>
      <c r="J11124" t="s">
        <v>2030</v>
      </c>
      <c r="K11124" t="s">
        <v>2030</v>
      </c>
    </row>
    <row r="11125" spans="2:11">
      <c r="B11125" t="s">
        <v>2388</v>
      </c>
      <c r="C11125" t="s">
        <v>2389</v>
      </c>
      <c r="D11125" t="s">
        <v>2026</v>
      </c>
      <c r="E11125">
        <v>5</v>
      </c>
      <c r="F11125" t="s">
        <v>2016</v>
      </c>
      <c r="G11125">
        <v>35</v>
      </c>
      <c r="H11125" t="s">
        <v>2017</v>
      </c>
      <c r="I11125" s="13">
        <v>43473</v>
      </c>
      <c r="J11125">
        <v>6</v>
      </c>
      <c r="K11125">
        <v>6.03</v>
      </c>
    </row>
    <row r="11126" spans="2:11">
      <c r="B11126" t="s">
        <v>2390</v>
      </c>
      <c r="C11126" t="s">
        <v>3097</v>
      </c>
      <c r="D11126" t="s">
        <v>2026</v>
      </c>
      <c r="E11126">
        <v>5</v>
      </c>
      <c r="F11126" t="s">
        <v>2016</v>
      </c>
      <c r="G11126">
        <v>30</v>
      </c>
      <c r="H11126" t="s">
        <v>2017</v>
      </c>
      <c r="I11126" s="13">
        <v>43472</v>
      </c>
      <c r="J11126" t="s">
        <v>2030</v>
      </c>
      <c r="K11126" t="s">
        <v>2030</v>
      </c>
    </row>
    <row r="11127" spans="2:11">
      <c r="B11127" t="s">
        <v>2021</v>
      </c>
      <c r="C11127" t="s">
        <v>2995</v>
      </c>
      <c r="D11127" t="s">
        <v>2216</v>
      </c>
      <c r="E11127">
        <v>3</v>
      </c>
      <c r="F11127" t="s">
        <v>2016</v>
      </c>
      <c r="G11127">
        <v>29.25</v>
      </c>
      <c r="H11127" t="s">
        <v>2020</v>
      </c>
      <c r="I11127" s="13">
        <v>43471</v>
      </c>
      <c r="J11127">
        <v>7</v>
      </c>
      <c r="K11127">
        <v>5.99</v>
      </c>
    </row>
    <row r="11128" spans="2:11">
      <c r="B11128" t="s">
        <v>2094</v>
      </c>
      <c r="C11128" t="s">
        <v>2095</v>
      </c>
      <c r="D11128" t="s">
        <v>2076</v>
      </c>
      <c r="E11128">
        <v>3</v>
      </c>
      <c r="F11128" t="s">
        <v>2088</v>
      </c>
      <c r="G11128" t="s">
        <v>2030</v>
      </c>
      <c r="H11128" t="s">
        <v>2017</v>
      </c>
      <c r="I11128" s="13">
        <v>43465</v>
      </c>
      <c r="J11128" t="s">
        <v>2030</v>
      </c>
      <c r="K11128" t="s">
        <v>2030</v>
      </c>
    </row>
    <row r="11129" spans="2:11">
      <c r="B11129" t="s">
        <v>2151</v>
      </c>
      <c r="C11129" t="s">
        <v>3098</v>
      </c>
      <c r="D11129" t="s">
        <v>2044</v>
      </c>
      <c r="E11129">
        <v>3</v>
      </c>
      <c r="F11129" t="s">
        <v>2016</v>
      </c>
      <c r="G11129" t="s">
        <v>2030</v>
      </c>
      <c r="H11129" t="s">
        <v>2017</v>
      </c>
      <c r="I11129" s="13">
        <v>43447</v>
      </c>
      <c r="J11129">
        <v>9</v>
      </c>
      <c r="K11129">
        <v>0</v>
      </c>
    </row>
    <row r="11130" spans="2:11">
      <c r="B11130" t="s">
        <v>2083</v>
      </c>
      <c r="C11130" t="s">
        <v>2084</v>
      </c>
      <c r="D11130" t="s">
        <v>2076</v>
      </c>
      <c r="E11130">
        <v>3</v>
      </c>
      <c r="F11130" t="s">
        <v>2088</v>
      </c>
      <c r="G11130" t="s">
        <v>2030</v>
      </c>
      <c r="H11130" t="s">
        <v>2017</v>
      </c>
      <c r="I11130" s="13">
        <v>43410</v>
      </c>
      <c r="J11130">
        <v>1</v>
      </c>
      <c r="K11130">
        <v>22.73</v>
      </c>
    </row>
    <row r="11201" spans="1:11">
      <c r="A11201" t="s">
        <v>1125</v>
      </c>
      <c r="B11201" t="str">
        <f ca="1">_xll.BDS(OFFSET(INDIRECT(ADDRESS(ROW(), COLUMN())),0,-1),"BEST_ANALYST_RECS_BULK","cols=10;rows=18")</f>
        <v>Jefferies</v>
      </c>
      <c r="C11201" t="s">
        <v>2598</v>
      </c>
      <c r="D11201" t="s">
        <v>2076</v>
      </c>
      <c r="E11201">
        <v>3</v>
      </c>
      <c r="F11201" t="s">
        <v>2016</v>
      </c>
      <c r="G11201">
        <v>119</v>
      </c>
      <c r="H11201" t="s">
        <v>2020</v>
      </c>
      <c r="I11201" s="13">
        <v>43511</v>
      </c>
      <c r="J11201">
        <v>5</v>
      </c>
      <c r="K11201">
        <v>-11.94</v>
      </c>
    </row>
    <row r="11202" spans="1:11">
      <c r="B11202" t="s">
        <v>2021</v>
      </c>
      <c r="C11202" t="s">
        <v>3915</v>
      </c>
      <c r="D11202" t="s">
        <v>2216</v>
      </c>
      <c r="E11202">
        <v>3</v>
      </c>
      <c r="F11202" t="s">
        <v>2016</v>
      </c>
      <c r="G11202">
        <v>132</v>
      </c>
      <c r="H11202" t="s">
        <v>2020</v>
      </c>
      <c r="I11202" s="13">
        <v>43510</v>
      </c>
      <c r="J11202">
        <v>2</v>
      </c>
      <c r="K11202">
        <v>0</v>
      </c>
    </row>
    <row r="11203" spans="1:11">
      <c r="B11203" t="s">
        <v>2024</v>
      </c>
      <c r="C11203" t="s">
        <v>2768</v>
      </c>
      <c r="D11203" t="s">
        <v>2076</v>
      </c>
      <c r="E11203">
        <v>3</v>
      </c>
      <c r="F11203" t="s">
        <v>2016</v>
      </c>
      <c r="G11203" t="s">
        <v>2030</v>
      </c>
      <c r="H11203" t="s">
        <v>2017</v>
      </c>
      <c r="I11203" s="13">
        <v>43504</v>
      </c>
      <c r="J11203">
        <v>3</v>
      </c>
      <c r="K11203">
        <v>-6.17</v>
      </c>
    </row>
    <row r="11204" spans="1:11">
      <c r="B11204" t="s">
        <v>2094</v>
      </c>
      <c r="C11204" t="s">
        <v>2095</v>
      </c>
      <c r="D11204" t="s">
        <v>2076</v>
      </c>
      <c r="E11204">
        <v>3</v>
      </c>
      <c r="F11204" t="s">
        <v>2088</v>
      </c>
      <c r="G11204" t="s">
        <v>2030</v>
      </c>
      <c r="H11204" t="s">
        <v>2017</v>
      </c>
      <c r="I11204" s="13">
        <v>43500</v>
      </c>
      <c r="J11204" t="s">
        <v>2030</v>
      </c>
      <c r="K11204" t="s">
        <v>2030</v>
      </c>
    </row>
    <row r="11205" spans="1:11">
      <c r="B11205" t="s">
        <v>106</v>
      </c>
      <c r="C11205" t="s">
        <v>4034</v>
      </c>
      <c r="D11205" t="s">
        <v>2114</v>
      </c>
      <c r="E11205">
        <v>3</v>
      </c>
      <c r="F11205" t="s">
        <v>2016</v>
      </c>
      <c r="G11205">
        <v>122</v>
      </c>
      <c r="H11205" t="s">
        <v>2020</v>
      </c>
      <c r="I11205" s="13">
        <v>43496</v>
      </c>
      <c r="J11205">
        <v>2</v>
      </c>
      <c r="K11205">
        <v>0</v>
      </c>
    </row>
    <row r="11206" spans="1:11">
      <c r="B11206" t="s">
        <v>2358</v>
      </c>
      <c r="C11206" t="s">
        <v>2567</v>
      </c>
      <c r="D11206" t="s">
        <v>2026</v>
      </c>
      <c r="E11206">
        <v>5</v>
      </c>
      <c r="F11206" t="s">
        <v>2016</v>
      </c>
      <c r="G11206">
        <v>135</v>
      </c>
      <c r="H11206" t="s">
        <v>2020</v>
      </c>
      <c r="I11206" s="13">
        <v>43496</v>
      </c>
      <c r="J11206">
        <v>9</v>
      </c>
      <c r="K11206">
        <v>-29.63</v>
      </c>
    </row>
    <row r="11207" spans="1:11">
      <c r="B11207" t="s">
        <v>2042</v>
      </c>
      <c r="C11207" t="s">
        <v>2607</v>
      </c>
      <c r="D11207" t="s">
        <v>2044</v>
      </c>
      <c r="E11207">
        <v>3</v>
      </c>
      <c r="F11207" t="s">
        <v>2016</v>
      </c>
      <c r="G11207">
        <v>121</v>
      </c>
      <c r="H11207" t="s">
        <v>2020</v>
      </c>
      <c r="I11207" s="13">
        <v>43496</v>
      </c>
      <c r="J11207">
        <v>2</v>
      </c>
      <c r="K11207">
        <v>0</v>
      </c>
    </row>
    <row r="11208" spans="1:11">
      <c r="B11208" t="s">
        <v>2120</v>
      </c>
      <c r="C11208" t="s">
        <v>2573</v>
      </c>
      <c r="D11208" t="s">
        <v>2026</v>
      </c>
      <c r="E11208">
        <v>5</v>
      </c>
      <c r="F11208" t="s">
        <v>2016</v>
      </c>
      <c r="G11208">
        <v>145</v>
      </c>
      <c r="H11208" t="s">
        <v>2020</v>
      </c>
      <c r="I11208" s="13">
        <v>43496</v>
      </c>
      <c r="J11208">
        <v>7</v>
      </c>
      <c r="K11208">
        <v>-22.34</v>
      </c>
    </row>
    <row r="11209" spans="1:11">
      <c r="B11209" t="s">
        <v>2063</v>
      </c>
      <c r="C11209" t="s">
        <v>3507</v>
      </c>
      <c r="D11209" t="s">
        <v>2035</v>
      </c>
      <c r="E11209">
        <v>5</v>
      </c>
      <c r="F11209" t="s">
        <v>2016</v>
      </c>
      <c r="G11209">
        <v>164</v>
      </c>
      <c r="H11209" t="s">
        <v>2017</v>
      </c>
      <c r="I11209" s="13">
        <v>43496</v>
      </c>
      <c r="J11209">
        <v>7</v>
      </c>
      <c r="K11209">
        <v>-22.34</v>
      </c>
    </row>
    <row r="11210" spans="1:11">
      <c r="B11210" t="s">
        <v>2601</v>
      </c>
      <c r="C11210" t="s">
        <v>2602</v>
      </c>
      <c r="D11210" t="s">
        <v>2015</v>
      </c>
      <c r="E11210">
        <v>3</v>
      </c>
      <c r="F11210" t="s">
        <v>2016</v>
      </c>
      <c r="G11210">
        <v>125</v>
      </c>
      <c r="H11210" t="s">
        <v>2017</v>
      </c>
      <c r="I11210" s="13">
        <v>43496</v>
      </c>
      <c r="J11210">
        <v>2</v>
      </c>
      <c r="K11210">
        <v>0</v>
      </c>
    </row>
    <row r="11211" spans="1:11">
      <c r="B11211" t="s">
        <v>2027</v>
      </c>
      <c r="C11211" t="s">
        <v>2600</v>
      </c>
      <c r="D11211" t="s">
        <v>2044</v>
      </c>
      <c r="E11211">
        <v>3</v>
      </c>
      <c r="F11211" t="s">
        <v>2016</v>
      </c>
      <c r="G11211">
        <v>108</v>
      </c>
      <c r="H11211" t="s">
        <v>2017</v>
      </c>
      <c r="I11211" s="13">
        <v>43495</v>
      </c>
      <c r="J11211" t="s">
        <v>2030</v>
      </c>
      <c r="K11211" t="s">
        <v>2030</v>
      </c>
    </row>
    <row r="11212" spans="1:11">
      <c r="B11212" t="s">
        <v>2033</v>
      </c>
      <c r="C11212" t="s">
        <v>2574</v>
      </c>
      <c r="D11212" t="s">
        <v>2035</v>
      </c>
      <c r="E11212">
        <v>5</v>
      </c>
      <c r="F11212" t="s">
        <v>2016</v>
      </c>
      <c r="G11212">
        <v>149</v>
      </c>
      <c r="H11212" t="s">
        <v>2036</v>
      </c>
      <c r="I11212" s="13">
        <v>43495</v>
      </c>
      <c r="J11212">
        <v>7</v>
      </c>
      <c r="K11212">
        <v>-22.34</v>
      </c>
    </row>
    <row r="11213" spans="1:11">
      <c r="B11213" t="s">
        <v>2074</v>
      </c>
      <c r="C11213" t="s">
        <v>2604</v>
      </c>
      <c r="D11213" t="s">
        <v>2026</v>
      </c>
      <c r="E11213">
        <v>5</v>
      </c>
      <c r="F11213" t="s">
        <v>2016</v>
      </c>
      <c r="G11213">
        <v>146</v>
      </c>
      <c r="H11213" t="s">
        <v>2020</v>
      </c>
      <c r="I11213" s="13">
        <v>43495</v>
      </c>
      <c r="J11213">
        <v>6</v>
      </c>
      <c r="K11213">
        <v>-20.76</v>
      </c>
    </row>
    <row r="11214" spans="1:11">
      <c r="B11214" t="s">
        <v>2051</v>
      </c>
      <c r="C11214" t="s">
        <v>3048</v>
      </c>
      <c r="D11214" t="s">
        <v>2026</v>
      </c>
      <c r="E11214">
        <v>5</v>
      </c>
      <c r="F11214" t="s">
        <v>2016</v>
      </c>
      <c r="G11214">
        <v>161</v>
      </c>
      <c r="H11214" t="s">
        <v>2017</v>
      </c>
      <c r="I11214" s="13">
        <v>43495</v>
      </c>
      <c r="J11214">
        <v>4</v>
      </c>
      <c r="K11214">
        <v>-8.67</v>
      </c>
    </row>
    <row r="11215" spans="1:11">
      <c r="B11215" t="s">
        <v>2267</v>
      </c>
      <c r="C11215" t="s">
        <v>2577</v>
      </c>
      <c r="D11215" t="s">
        <v>2273</v>
      </c>
      <c r="E11215">
        <v>3</v>
      </c>
      <c r="F11215" t="s">
        <v>2016</v>
      </c>
      <c r="G11215" t="s">
        <v>2030</v>
      </c>
      <c r="H11215" t="s">
        <v>2017</v>
      </c>
      <c r="I11215" s="13">
        <v>43495</v>
      </c>
      <c r="J11215">
        <v>2</v>
      </c>
      <c r="K11215">
        <v>0</v>
      </c>
    </row>
    <row r="11216" spans="1:11">
      <c r="B11216" t="s">
        <v>2580</v>
      </c>
      <c r="C11216" t="s">
        <v>2605</v>
      </c>
      <c r="D11216" t="s">
        <v>2026</v>
      </c>
      <c r="E11216">
        <v>5</v>
      </c>
      <c r="F11216" t="s">
        <v>2016</v>
      </c>
      <c r="G11216">
        <v>145</v>
      </c>
      <c r="H11216" t="s">
        <v>2017</v>
      </c>
      <c r="I11216" s="13">
        <v>43412</v>
      </c>
      <c r="J11216">
        <v>8</v>
      </c>
      <c r="K11216">
        <v>-27.58</v>
      </c>
    </row>
    <row r="11217" spans="2:11">
      <c r="B11217" t="s">
        <v>2091</v>
      </c>
      <c r="C11217" t="s">
        <v>3229</v>
      </c>
      <c r="D11217" t="s">
        <v>2093</v>
      </c>
      <c r="E11217" t="s">
        <v>2030</v>
      </c>
      <c r="F11217" t="s">
        <v>2016</v>
      </c>
      <c r="G11217" t="s">
        <v>2030</v>
      </c>
      <c r="H11217" t="s">
        <v>2017</v>
      </c>
      <c r="I11217" s="13">
        <v>43391</v>
      </c>
      <c r="J11217" t="s">
        <v>2030</v>
      </c>
      <c r="K11217" t="s">
        <v>2030</v>
      </c>
    </row>
    <row r="11218" spans="2:11">
      <c r="B11218" t="s">
        <v>2083</v>
      </c>
      <c r="C11218" t="s">
        <v>2084</v>
      </c>
      <c r="D11218" t="s">
        <v>2053</v>
      </c>
      <c r="E11218">
        <v>1</v>
      </c>
      <c r="F11218" t="s">
        <v>2016</v>
      </c>
      <c r="G11218" t="s">
        <v>2030</v>
      </c>
      <c r="H11218" t="s">
        <v>2017</v>
      </c>
      <c r="I11218" s="13">
        <v>43181</v>
      </c>
      <c r="J11218">
        <v>1</v>
      </c>
      <c r="K11218">
        <v>31.06</v>
      </c>
    </row>
    <row r="11301" spans="1:11">
      <c r="A11301" t="s">
        <v>1126</v>
      </c>
      <c r="B11301" t="str">
        <f ca="1">_xll.BDS(OFFSET(INDIRECT(ADDRESS(ROW(), COLUMN())),0,-1),"BEST_ANALYST_RECS_BULK","cols=10;rows=22")</f>
        <v>Summit Insights Group</v>
      </c>
      <c r="C11301" t="s">
        <v>2101</v>
      </c>
      <c r="D11301" t="s">
        <v>2026</v>
      </c>
      <c r="E11301">
        <v>5</v>
      </c>
      <c r="F11301" t="s">
        <v>2016</v>
      </c>
      <c r="G11301" t="s">
        <v>2030</v>
      </c>
      <c r="H11301" t="s">
        <v>2017</v>
      </c>
      <c r="I11301" s="13">
        <v>43511</v>
      </c>
      <c r="J11301" t="s">
        <v>2030</v>
      </c>
      <c r="K11301" t="s">
        <v>2030</v>
      </c>
    </row>
    <row r="11302" spans="1:11">
      <c r="B11302" t="s">
        <v>2049</v>
      </c>
      <c r="C11302" t="s">
        <v>3562</v>
      </c>
      <c r="D11302" t="s">
        <v>2029</v>
      </c>
      <c r="E11302">
        <v>5</v>
      </c>
      <c r="F11302" t="s">
        <v>2016</v>
      </c>
      <c r="G11302">
        <v>185</v>
      </c>
      <c r="H11302" t="s">
        <v>2017</v>
      </c>
      <c r="I11302" s="13">
        <v>43507</v>
      </c>
      <c r="J11302">
        <v>5</v>
      </c>
      <c r="K11302">
        <v>-9.4700000000000006</v>
      </c>
    </row>
    <row r="11303" spans="1:11">
      <c r="B11303" t="s">
        <v>2047</v>
      </c>
      <c r="C11303" t="s">
        <v>2048</v>
      </c>
      <c r="D11303" t="s">
        <v>2044</v>
      </c>
      <c r="E11303">
        <v>3</v>
      </c>
      <c r="F11303" t="s">
        <v>2016</v>
      </c>
      <c r="G11303">
        <v>160</v>
      </c>
      <c r="H11303" t="s">
        <v>2017</v>
      </c>
      <c r="I11303" s="13">
        <v>43506</v>
      </c>
      <c r="J11303">
        <v>12</v>
      </c>
      <c r="K11303">
        <v>-24.19</v>
      </c>
    </row>
    <row r="11304" spans="1:11">
      <c r="B11304" t="s">
        <v>2077</v>
      </c>
      <c r="C11304" t="s">
        <v>2078</v>
      </c>
      <c r="D11304" t="s">
        <v>2029</v>
      </c>
      <c r="E11304">
        <v>5</v>
      </c>
      <c r="F11304" t="s">
        <v>2016</v>
      </c>
      <c r="G11304">
        <v>185</v>
      </c>
      <c r="H11304" t="s">
        <v>2020</v>
      </c>
      <c r="I11304" s="13">
        <v>43505</v>
      </c>
      <c r="J11304">
        <v>3</v>
      </c>
      <c r="K11304">
        <v>-0.3</v>
      </c>
    </row>
    <row r="11305" spans="1:11">
      <c r="B11305" t="s">
        <v>2033</v>
      </c>
      <c r="C11305" t="s">
        <v>2034</v>
      </c>
      <c r="D11305" t="s">
        <v>2035</v>
      </c>
      <c r="E11305">
        <v>5</v>
      </c>
      <c r="F11305" t="s">
        <v>2016</v>
      </c>
      <c r="G11305">
        <v>190</v>
      </c>
      <c r="H11305" t="s">
        <v>2036</v>
      </c>
      <c r="I11305" s="13">
        <v>43500</v>
      </c>
      <c r="J11305">
        <v>3</v>
      </c>
      <c r="K11305">
        <v>-0.3</v>
      </c>
    </row>
    <row r="11306" spans="1:11">
      <c r="B11306" t="s">
        <v>2054</v>
      </c>
      <c r="C11306" t="s">
        <v>3563</v>
      </c>
      <c r="D11306" t="s">
        <v>2044</v>
      </c>
      <c r="E11306">
        <v>3</v>
      </c>
      <c r="F11306" t="s">
        <v>2016</v>
      </c>
      <c r="G11306">
        <v>165</v>
      </c>
      <c r="H11306" t="s">
        <v>2020</v>
      </c>
      <c r="I11306" s="13">
        <v>43499</v>
      </c>
      <c r="J11306">
        <v>10</v>
      </c>
      <c r="K11306">
        <v>-19.989999999999998</v>
      </c>
    </row>
    <row r="11307" spans="1:11">
      <c r="B11307" t="s">
        <v>2074</v>
      </c>
      <c r="C11307" t="s">
        <v>3564</v>
      </c>
      <c r="D11307" t="s">
        <v>2026</v>
      </c>
      <c r="E11307">
        <v>5</v>
      </c>
      <c r="F11307" t="s">
        <v>2016</v>
      </c>
      <c r="G11307">
        <v>209</v>
      </c>
      <c r="H11307" t="s">
        <v>2020</v>
      </c>
      <c r="I11307" s="13">
        <v>43496</v>
      </c>
      <c r="J11307">
        <v>3</v>
      </c>
      <c r="K11307">
        <v>-0.3</v>
      </c>
    </row>
    <row r="11308" spans="1:11">
      <c r="B11308" t="s">
        <v>2067</v>
      </c>
      <c r="C11308" t="s">
        <v>2068</v>
      </c>
      <c r="D11308" t="s">
        <v>2029</v>
      </c>
      <c r="E11308">
        <v>5</v>
      </c>
      <c r="F11308" t="s">
        <v>2085</v>
      </c>
      <c r="G11308">
        <v>190</v>
      </c>
      <c r="H11308" t="s">
        <v>2020</v>
      </c>
      <c r="I11308" s="13">
        <v>43494</v>
      </c>
      <c r="J11308">
        <v>2</v>
      </c>
      <c r="K11308">
        <v>6.47</v>
      </c>
    </row>
    <row r="11309" spans="1:11">
      <c r="B11309" t="s">
        <v>2051</v>
      </c>
      <c r="C11309" t="s">
        <v>2052</v>
      </c>
      <c r="D11309" t="s">
        <v>2076</v>
      </c>
      <c r="E11309">
        <v>3</v>
      </c>
      <c r="F11309" t="s">
        <v>2016</v>
      </c>
      <c r="G11309">
        <v>185</v>
      </c>
      <c r="H11309" t="s">
        <v>2017</v>
      </c>
      <c r="I11309" s="13">
        <v>43493</v>
      </c>
      <c r="J11309">
        <v>1</v>
      </c>
      <c r="K11309">
        <v>10.86</v>
      </c>
    </row>
    <row r="11310" spans="1:11">
      <c r="B11310" t="s">
        <v>2136</v>
      </c>
      <c r="C11310" t="s">
        <v>3565</v>
      </c>
      <c r="D11310" t="s">
        <v>2044</v>
      </c>
      <c r="E11310">
        <v>3</v>
      </c>
      <c r="F11310" t="s">
        <v>2016</v>
      </c>
      <c r="G11310">
        <v>170</v>
      </c>
      <c r="H11310" t="s">
        <v>2020</v>
      </c>
      <c r="I11310" s="13">
        <v>43493</v>
      </c>
      <c r="J11310">
        <v>13</v>
      </c>
      <c r="K11310">
        <v>-25.79</v>
      </c>
    </row>
    <row r="11311" spans="1:11">
      <c r="B11311" t="s">
        <v>2682</v>
      </c>
      <c r="C11311" t="s">
        <v>3566</v>
      </c>
      <c r="D11311" t="s">
        <v>2026</v>
      </c>
      <c r="E11311">
        <v>5</v>
      </c>
      <c r="F11311" t="s">
        <v>2016</v>
      </c>
      <c r="G11311">
        <v>240</v>
      </c>
      <c r="H11311" t="s">
        <v>2017</v>
      </c>
      <c r="I11311" s="13">
        <v>43490</v>
      </c>
      <c r="J11311">
        <v>3</v>
      </c>
      <c r="K11311">
        <v>-0.3</v>
      </c>
    </row>
    <row r="11312" spans="1:11">
      <c r="B11312" t="s">
        <v>106</v>
      </c>
      <c r="C11312" t="s">
        <v>2018</v>
      </c>
      <c r="D11312" t="s">
        <v>2440</v>
      </c>
      <c r="E11312">
        <v>5</v>
      </c>
      <c r="F11312" t="s">
        <v>2016</v>
      </c>
      <c r="G11312">
        <v>189</v>
      </c>
      <c r="H11312" t="s">
        <v>2020</v>
      </c>
      <c r="I11312" s="13">
        <v>43489</v>
      </c>
      <c r="J11312">
        <v>3</v>
      </c>
      <c r="K11312">
        <v>-0.3</v>
      </c>
    </row>
    <row r="11313" spans="2:11">
      <c r="B11313" t="s">
        <v>2021</v>
      </c>
      <c r="C11313" t="s">
        <v>2022</v>
      </c>
      <c r="D11313" t="s">
        <v>2296</v>
      </c>
      <c r="E11313">
        <v>3</v>
      </c>
      <c r="F11313" t="s">
        <v>2016</v>
      </c>
      <c r="G11313">
        <v>158</v>
      </c>
      <c r="H11313" t="s">
        <v>2020</v>
      </c>
      <c r="I11313" s="13">
        <v>43489</v>
      </c>
      <c r="J11313">
        <v>9</v>
      </c>
      <c r="K11313">
        <v>-17.809999999999999</v>
      </c>
    </row>
    <row r="11314" spans="2:11">
      <c r="B11314" t="s">
        <v>2131</v>
      </c>
      <c r="C11314" t="s">
        <v>3567</v>
      </c>
      <c r="D11314" t="s">
        <v>2026</v>
      </c>
      <c r="E11314">
        <v>5</v>
      </c>
      <c r="F11314" t="s">
        <v>2016</v>
      </c>
      <c r="G11314">
        <v>210</v>
      </c>
      <c r="H11314" t="s">
        <v>2133</v>
      </c>
      <c r="I11314" s="13">
        <v>43489</v>
      </c>
      <c r="J11314">
        <v>3</v>
      </c>
      <c r="K11314">
        <v>-0.3</v>
      </c>
    </row>
    <row r="11315" spans="2:11">
      <c r="B11315" t="s">
        <v>2039</v>
      </c>
      <c r="C11315" t="s">
        <v>3542</v>
      </c>
      <c r="D11315" t="s">
        <v>2026</v>
      </c>
      <c r="E11315">
        <v>5</v>
      </c>
      <c r="F11315" t="s">
        <v>2016</v>
      </c>
      <c r="G11315">
        <v>180</v>
      </c>
      <c r="H11315" t="s">
        <v>2020</v>
      </c>
      <c r="I11315" s="13">
        <v>43489</v>
      </c>
      <c r="J11315" t="s">
        <v>2030</v>
      </c>
      <c r="K11315" t="s">
        <v>2030</v>
      </c>
    </row>
    <row r="11316" spans="2:11">
      <c r="B11316" t="s">
        <v>2098</v>
      </c>
      <c r="C11316" t="s">
        <v>2099</v>
      </c>
      <c r="D11316" t="s">
        <v>2029</v>
      </c>
      <c r="E11316">
        <v>5</v>
      </c>
      <c r="F11316" t="s">
        <v>2016</v>
      </c>
      <c r="G11316">
        <v>200</v>
      </c>
      <c r="H11316" t="s">
        <v>2020</v>
      </c>
      <c r="I11316" s="13">
        <v>43489</v>
      </c>
      <c r="J11316">
        <v>8</v>
      </c>
      <c r="K11316">
        <v>-17.2</v>
      </c>
    </row>
    <row r="11317" spans="2:11">
      <c r="B11317" t="s">
        <v>2024</v>
      </c>
      <c r="C11317" t="s">
        <v>2025</v>
      </c>
      <c r="D11317" t="s">
        <v>2026</v>
      </c>
      <c r="E11317">
        <v>5</v>
      </c>
      <c r="F11317" t="s">
        <v>2016</v>
      </c>
      <c r="G11317">
        <v>200</v>
      </c>
      <c r="H11317" t="s">
        <v>2017</v>
      </c>
      <c r="I11317" s="13">
        <v>43488</v>
      </c>
      <c r="J11317">
        <v>3</v>
      </c>
      <c r="K11317">
        <v>-0.3</v>
      </c>
    </row>
    <row r="11318" spans="2:11">
      <c r="B11318" t="s">
        <v>2027</v>
      </c>
      <c r="C11318" t="s">
        <v>2028</v>
      </c>
      <c r="D11318" t="s">
        <v>2029</v>
      </c>
      <c r="E11318">
        <v>5</v>
      </c>
      <c r="F11318" t="s">
        <v>2016</v>
      </c>
      <c r="G11318">
        <v>278</v>
      </c>
      <c r="H11318" t="s">
        <v>2017</v>
      </c>
      <c r="I11318" s="13">
        <v>43488</v>
      </c>
      <c r="J11318">
        <v>4</v>
      </c>
      <c r="K11318">
        <v>-9.35</v>
      </c>
    </row>
    <row r="11319" spans="2:11">
      <c r="B11319" t="s">
        <v>2069</v>
      </c>
      <c r="C11319" t="s">
        <v>2070</v>
      </c>
      <c r="D11319" t="s">
        <v>2035</v>
      </c>
      <c r="E11319">
        <v>5</v>
      </c>
      <c r="F11319" t="s">
        <v>2016</v>
      </c>
      <c r="G11319">
        <v>223</v>
      </c>
      <c r="H11319" t="s">
        <v>2017</v>
      </c>
      <c r="I11319" s="13">
        <v>43488</v>
      </c>
      <c r="J11319">
        <v>3</v>
      </c>
      <c r="K11319">
        <v>-0.3</v>
      </c>
    </row>
    <row r="11320" spans="2:11">
      <c r="B11320" t="s">
        <v>2094</v>
      </c>
      <c r="C11320" t="s">
        <v>2095</v>
      </c>
      <c r="D11320" t="s">
        <v>2076</v>
      </c>
      <c r="E11320">
        <v>3</v>
      </c>
      <c r="F11320" t="s">
        <v>2016</v>
      </c>
      <c r="G11320" t="s">
        <v>2030</v>
      </c>
      <c r="H11320" t="s">
        <v>2017</v>
      </c>
      <c r="I11320" s="13">
        <v>43458</v>
      </c>
      <c r="J11320" t="s">
        <v>2030</v>
      </c>
      <c r="K11320" t="s">
        <v>2030</v>
      </c>
    </row>
    <row r="11321" spans="2:11">
      <c r="B11321" t="s">
        <v>2091</v>
      </c>
      <c r="C11321" t="s">
        <v>2092</v>
      </c>
      <c r="D11321" t="s">
        <v>2093</v>
      </c>
      <c r="E11321" t="s">
        <v>2030</v>
      </c>
      <c r="F11321" t="s">
        <v>2016</v>
      </c>
      <c r="G11321" t="s">
        <v>2030</v>
      </c>
      <c r="H11321" t="s">
        <v>2017</v>
      </c>
      <c r="I11321" s="13">
        <v>43270</v>
      </c>
      <c r="J11321" t="s">
        <v>2030</v>
      </c>
      <c r="K11321" t="s">
        <v>2030</v>
      </c>
    </row>
    <row r="11322" spans="2:11">
      <c r="B11322" t="s">
        <v>2083</v>
      </c>
      <c r="C11322" t="s">
        <v>2084</v>
      </c>
      <c r="D11322" t="s">
        <v>2026</v>
      </c>
      <c r="E11322">
        <v>5</v>
      </c>
      <c r="F11322" t="s">
        <v>2016</v>
      </c>
      <c r="G11322" t="s">
        <v>2030</v>
      </c>
      <c r="H11322" t="s">
        <v>2017</v>
      </c>
      <c r="I11322" s="13">
        <v>43198</v>
      </c>
      <c r="J11322">
        <v>3</v>
      </c>
      <c r="K11322">
        <v>-0.3</v>
      </c>
    </row>
    <row r="11401" spans="1:11">
      <c r="A11401" t="s">
        <v>1127</v>
      </c>
      <c r="B11401" t="str">
        <f ca="1">_xll.BDS(OFFSET(INDIRECT(ADDRESS(ROW(), COLUMN())),0,-1),"BEST_ANALYST_RECS_BULK","cols=10;rows=21")</f>
        <v>Credit Suisse</v>
      </c>
      <c r="C11401" t="s">
        <v>4229</v>
      </c>
      <c r="D11401" t="s">
        <v>2029</v>
      </c>
      <c r="E11401">
        <v>5</v>
      </c>
      <c r="F11401" t="s">
        <v>2016</v>
      </c>
      <c r="G11401">
        <v>4</v>
      </c>
      <c r="H11401" t="s">
        <v>2017</v>
      </c>
      <c r="I11401" s="13">
        <v>43511</v>
      </c>
      <c r="J11401" t="s">
        <v>2030</v>
      </c>
      <c r="K11401" t="s">
        <v>2030</v>
      </c>
    </row>
    <row r="11402" spans="1:11">
      <c r="B11402" t="s">
        <v>2593</v>
      </c>
      <c r="C11402" t="s">
        <v>3325</v>
      </c>
      <c r="D11402" t="s">
        <v>2029</v>
      </c>
      <c r="E11402">
        <v>5</v>
      </c>
      <c r="F11402" t="s">
        <v>2016</v>
      </c>
      <c r="G11402">
        <v>3.75</v>
      </c>
      <c r="H11402" t="s">
        <v>2133</v>
      </c>
      <c r="I11402" s="13">
        <v>43511</v>
      </c>
      <c r="J11402" t="s">
        <v>2030</v>
      </c>
      <c r="K11402" t="s">
        <v>2030</v>
      </c>
    </row>
    <row r="11403" spans="1:11">
      <c r="B11403" t="s">
        <v>2595</v>
      </c>
      <c r="C11403" t="s">
        <v>3749</v>
      </c>
      <c r="D11403" t="s">
        <v>2252</v>
      </c>
      <c r="E11403">
        <v>3</v>
      </c>
      <c r="F11403" t="s">
        <v>2016</v>
      </c>
      <c r="G11403">
        <v>3.25</v>
      </c>
      <c r="H11403" t="s">
        <v>2020</v>
      </c>
      <c r="I11403" s="13">
        <v>43511</v>
      </c>
      <c r="J11403">
        <v>4</v>
      </c>
      <c r="K11403">
        <v>0</v>
      </c>
    </row>
    <row r="11404" spans="1:11">
      <c r="B11404" t="s">
        <v>3030</v>
      </c>
      <c r="C11404" t="s">
        <v>3750</v>
      </c>
      <c r="D11404" t="s">
        <v>2076</v>
      </c>
      <c r="E11404">
        <v>3</v>
      </c>
      <c r="F11404" t="s">
        <v>2016</v>
      </c>
      <c r="G11404">
        <v>2.83</v>
      </c>
      <c r="H11404" t="s">
        <v>2020</v>
      </c>
      <c r="I11404" s="13">
        <v>43511</v>
      </c>
      <c r="J11404">
        <v>4</v>
      </c>
      <c r="K11404">
        <v>0</v>
      </c>
    </row>
    <row r="11405" spans="1:11">
      <c r="B11405" t="s">
        <v>3032</v>
      </c>
      <c r="C11405" t="s">
        <v>3346</v>
      </c>
      <c r="D11405" t="s">
        <v>2026</v>
      </c>
      <c r="E11405">
        <v>5</v>
      </c>
      <c r="F11405" t="s">
        <v>2016</v>
      </c>
      <c r="G11405">
        <v>3.58</v>
      </c>
      <c r="H11405" t="s">
        <v>2017</v>
      </c>
      <c r="I11405" s="13">
        <v>43511</v>
      </c>
      <c r="J11405">
        <v>7</v>
      </c>
      <c r="K11405">
        <v>-18.72</v>
      </c>
    </row>
    <row r="11406" spans="1:11">
      <c r="B11406" t="s">
        <v>2118</v>
      </c>
      <c r="C11406" t="s">
        <v>3746</v>
      </c>
      <c r="D11406" t="s">
        <v>2026</v>
      </c>
      <c r="E11406">
        <v>5</v>
      </c>
      <c r="F11406" t="s">
        <v>2016</v>
      </c>
      <c r="G11406">
        <v>3.96</v>
      </c>
      <c r="H11406" t="s">
        <v>2017</v>
      </c>
      <c r="I11406" s="13">
        <v>43511</v>
      </c>
      <c r="J11406" t="s">
        <v>2030</v>
      </c>
      <c r="K11406" t="s">
        <v>2030</v>
      </c>
    </row>
    <row r="11407" spans="1:11">
      <c r="B11407" t="s">
        <v>3016</v>
      </c>
      <c r="C11407" t="s">
        <v>3151</v>
      </c>
      <c r="D11407" t="s">
        <v>2026</v>
      </c>
      <c r="E11407">
        <v>5</v>
      </c>
      <c r="F11407" t="s">
        <v>2016</v>
      </c>
      <c r="G11407">
        <v>4.1399999999999997</v>
      </c>
      <c r="H11407" t="s">
        <v>2017</v>
      </c>
      <c r="I11407" s="13">
        <v>43511</v>
      </c>
      <c r="J11407">
        <v>7</v>
      </c>
      <c r="K11407">
        <v>-18.72</v>
      </c>
    </row>
    <row r="11408" spans="1:11">
      <c r="B11408" t="s">
        <v>3008</v>
      </c>
      <c r="C11408" t="s">
        <v>3747</v>
      </c>
      <c r="D11408" t="s">
        <v>2026</v>
      </c>
      <c r="E11408">
        <v>5</v>
      </c>
      <c r="F11408" t="s">
        <v>2016</v>
      </c>
      <c r="G11408">
        <v>3.47</v>
      </c>
      <c r="H11408" t="s">
        <v>2017</v>
      </c>
      <c r="I11408" s="13">
        <v>43511</v>
      </c>
      <c r="J11408">
        <v>6</v>
      </c>
      <c r="K11408">
        <v>-9.59</v>
      </c>
    </row>
    <row r="11409" spans="2:11">
      <c r="B11409" t="s">
        <v>2390</v>
      </c>
      <c r="C11409" t="s">
        <v>3895</v>
      </c>
      <c r="D11409" t="s">
        <v>2026</v>
      </c>
      <c r="E11409">
        <v>5</v>
      </c>
      <c r="F11409" t="s">
        <v>2016</v>
      </c>
      <c r="G11409">
        <v>4.25</v>
      </c>
      <c r="H11409" t="s">
        <v>2017</v>
      </c>
      <c r="I11409" s="13">
        <v>43511</v>
      </c>
      <c r="J11409">
        <v>7</v>
      </c>
      <c r="K11409">
        <v>-18.72</v>
      </c>
    </row>
    <row r="11410" spans="2:11">
      <c r="B11410" t="s">
        <v>2051</v>
      </c>
      <c r="C11410" t="s">
        <v>3840</v>
      </c>
      <c r="D11410" t="s">
        <v>2076</v>
      </c>
      <c r="E11410">
        <v>3</v>
      </c>
      <c r="F11410" t="s">
        <v>2016</v>
      </c>
      <c r="G11410">
        <v>3</v>
      </c>
      <c r="H11410" t="s">
        <v>2017</v>
      </c>
      <c r="I11410" s="13">
        <v>43511</v>
      </c>
      <c r="J11410">
        <v>3</v>
      </c>
      <c r="K11410">
        <v>8.0399999999999991</v>
      </c>
    </row>
    <row r="11411" spans="2:11">
      <c r="B11411" t="s">
        <v>2551</v>
      </c>
      <c r="C11411" t="s">
        <v>3350</v>
      </c>
      <c r="D11411" t="s">
        <v>2026</v>
      </c>
      <c r="E11411">
        <v>5</v>
      </c>
      <c r="F11411" t="s">
        <v>2016</v>
      </c>
      <c r="G11411">
        <v>3.77</v>
      </c>
      <c r="H11411" t="s">
        <v>2017</v>
      </c>
      <c r="I11411" s="13">
        <v>43511</v>
      </c>
      <c r="J11411">
        <v>7</v>
      </c>
      <c r="K11411">
        <v>-18.72</v>
      </c>
    </row>
    <row r="11412" spans="2:11">
      <c r="B11412" t="s">
        <v>2063</v>
      </c>
      <c r="C11412" t="s">
        <v>3351</v>
      </c>
      <c r="D11412" t="s">
        <v>2184</v>
      </c>
      <c r="E11412">
        <v>1</v>
      </c>
      <c r="F11412" t="s">
        <v>2016</v>
      </c>
      <c r="G11412">
        <v>2.5</v>
      </c>
      <c r="H11412" t="s">
        <v>2017</v>
      </c>
      <c r="I11412" s="13">
        <v>43511</v>
      </c>
      <c r="J11412" t="s">
        <v>2030</v>
      </c>
      <c r="K11412" t="s">
        <v>2030</v>
      </c>
    </row>
    <row r="11413" spans="2:11">
      <c r="B11413" t="s">
        <v>2174</v>
      </c>
      <c r="C11413" t="s">
        <v>3326</v>
      </c>
      <c r="D11413" t="s">
        <v>2015</v>
      </c>
      <c r="E11413">
        <v>3</v>
      </c>
      <c r="F11413" t="s">
        <v>2016</v>
      </c>
      <c r="G11413">
        <v>2.5</v>
      </c>
      <c r="H11413" t="s">
        <v>2017</v>
      </c>
      <c r="I11413" s="13">
        <v>43510</v>
      </c>
      <c r="J11413">
        <v>8</v>
      </c>
      <c r="K11413">
        <v>-25.03</v>
      </c>
    </row>
    <row r="11414" spans="2:11">
      <c r="B11414" t="s">
        <v>2067</v>
      </c>
      <c r="C11414" t="s">
        <v>3328</v>
      </c>
      <c r="D11414" t="s">
        <v>2029</v>
      </c>
      <c r="E11414">
        <v>5</v>
      </c>
      <c r="F11414" t="s">
        <v>2016</v>
      </c>
      <c r="G11414">
        <v>3.25</v>
      </c>
      <c r="H11414" t="s">
        <v>2020</v>
      </c>
      <c r="I11414" s="13">
        <v>43510</v>
      </c>
      <c r="J11414">
        <v>7</v>
      </c>
      <c r="K11414">
        <v>-18.72</v>
      </c>
    </row>
    <row r="11415" spans="2:11">
      <c r="B11415" t="s">
        <v>3014</v>
      </c>
      <c r="C11415" t="s">
        <v>3959</v>
      </c>
      <c r="D11415" t="s">
        <v>2029</v>
      </c>
      <c r="E11415">
        <v>5</v>
      </c>
      <c r="F11415" t="s">
        <v>2016</v>
      </c>
      <c r="G11415">
        <v>3.95</v>
      </c>
      <c r="H11415" t="s">
        <v>2020</v>
      </c>
      <c r="I11415" s="13">
        <v>43510</v>
      </c>
      <c r="J11415">
        <v>5</v>
      </c>
      <c r="K11415">
        <v>-2.78</v>
      </c>
    </row>
    <row r="11416" spans="2:11">
      <c r="B11416" t="s">
        <v>3329</v>
      </c>
      <c r="C11416" t="s">
        <v>3330</v>
      </c>
      <c r="D11416" t="s">
        <v>2053</v>
      </c>
      <c r="E11416">
        <v>1</v>
      </c>
      <c r="F11416" t="s">
        <v>2016</v>
      </c>
      <c r="G11416">
        <v>2.2000000000000002</v>
      </c>
      <c r="H11416" t="s">
        <v>2017</v>
      </c>
      <c r="I11416" s="13">
        <v>43495</v>
      </c>
      <c r="J11416" t="s">
        <v>2030</v>
      </c>
      <c r="K11416" t="s">
        <v>2030</v>
      </c>
    </row>
    <row r="11417" spans="2:11">
      <c r="B11417" t="s">
        <v>2042</v>
      </c>
      <c r="C11417" t="s">
        <v>3356</v>
      </c>
      <c r="D11417" t="s">
        <v>2029</v>
      </c>
      <c r="E11417">
        <v>5</v>
      </c>
      <c r="F11417" t="s">
        <v>2016</v>
      </c>
      <c r="G11417">
        <v>4.5199999999999996</v>
      </c>
      <c r="H11417" t="s">
        <v>2020</v>
      </c>
      <c r="I11417" s="13">
        <v>43493</v>
      </c>
      <c r="J11417">
        <v>7</v>
      </c>
      <c r="K11417">
        <v>-18.72</v>
      </c>
    </row>
    <row r="11418" spans="2:11">
      <c r="B11418" t="s">
        <v>2072</v>
      </c>
      <c r="C11418" t="s">
        <v>3958</v>
      </c>
      <c r="D11418" t="s">
        <v>2015</v>
      </c>
      <c r="E11418">
        <v>3</v>
      </c>
      <c r="F11418" t="s">
        <v>2016</v>
      </c>
      <c r="G11418">
        <v>3.25</v>
      </c>
      <c r="H11418" t="s">
        <v>2017</v>
      </c>
      <c r="I11418" s="13">
        <v>43482</v>
      </c>
      <c r="J11418">
        <v>4</v>
      </c>
      <c r="K11418">
        <v>0</v>
      </c>
    </row>
    <row r="11419" spans="2:11">
      <c r="B11419" t="s">
        <v>3338</v>
      </c>
      <c r="C11419" t="s">
        <v>3752</v>
      </c>
      <c r="D11419" t="s">
        <v>2076</v>
      </c>
      <c r="E11419">
        <v>3</v>
      </c>
      <c r="F11419" t="s">
        <v>2016</v>
      </c>
      <c r="G11419">
        <v>2.23</v>
      </c>
      <c r="H11419" t="s">
        <v>2017</v>
      </c>
      <c r="I11419" s="13">
        <v>43434</v>
      </c>
      <c r="J11419">
        <v>4</v>
      </c>
      <c r="K11419">
        <v>0</v>
      </c>
    </row>
    <row r="11420" spans="2:11">
      <c r="B11420" t="s">
        <v>2083</v>
      </c>
      <c r="C11420" t="s">
        <v>2084</v>
      </c>
      <c r="D11420" t="s">
        <v>2184</v>
      </c>
      <c r="E11420">
        <v>1</v>
      </c>
      <c r="F11420" t="s">
        <v>2016</v>
      </c>
      <c r="G11420" t="s">
        <v>2030</v>
      </c>
      <c r="H11420" t="s">
        <v>2017</v>
      </c>
      <c r="I11420" s="13">
        <v>43421</v>
      </c>
      <c r="J11420" t="s">
        <v>2030</v>
      </c>
      <c r="K11420" t="s">
        <v>2030</v>
      </c>
    </row>
    <row r="11421" spans="2:11">
      <c r="B11421" t="s">
        <v>3020</v>
      </c>
      <c r="C11421" t="s">
        <v>3960</v>
      </c>
      <c r="D11421" t="s">
        <v>2053</v>
      </c>
      <c r="E11421">
        <v>1</v>
      </c>
      <c r="F11421" t="s">
        <v>2016</v>
      </c>
      <c r="G11421">
        <v>2.7</v>
      </c>
      <c r="H11421" t="s">
        <v>2017</v>
      </c>
      <c r="I11421" s="13">
        <v>42867</v>
      </c>
      <c r="J11421">
        <v>1</v>
      </c>
      <c r="K11421">
        <v>18.72</v>
      </c>
    </row>
    <row r="11501" spans="1:11">
      <c r="A11501" t="s">
        <v>1128</v>
      </c>
      <c r="B11501" t="str">
        <f ca="1">_xll.BDS(OFFSET(INDIRECT(ADDRESS(ROW(), COLUMN())),0,-1),"BEST_ANALYST_RECS_BULK","cols=10;rows=16")</f>
        <v>Bradesco BBI</v>
      </c>
      <c r="C11501" t="s">
        <v>4041</v>
      </c>
      <c r="D11501" t="s">
        <v>2044</v>
      </c>
      <c r="E11501">
        <v>3</v>
      </c>
      <c r="F11501" t="s">
        <v>2016</v>
      </c>
      <c r="G11501">
        <v>19</v>
      </c>
      <c r="H11501" t="s">
        <v>2017</v>
      </c>
      <c r="I11501" s="13">
        <v>43509</v>
      </c>
      <c r="J11501" t="s">
        <v>2030</v>
      </c>
      <c r="K11501" t="s">
        <v>2030</v>
      </c>
    </row>
    <row r="11502" spans="1:11">
      <c r="B11502" t="s">
        <v>2033</v>
      </c>
      <c r="C11502" t="s">
        <v>4042</v>
      </c>
      <c r="D11502" t="s">
        <v>2035</v>
      </c>
      <c r="E11502">
        <v>5</v>
      </c>
      <c r="F11502" t="s">
        <v>2016</v>
      </c>
      <c r="G11502">
        <v>18.5</v>
      </c>
      <c r="H11502" t="s">
        <v>2036</v>
      </c>
      <c r="I11502" s="13">
        <v>43507</v>
      </c>
      <c r="J11502">
        <v>6</v>
      </c>
      <c r="K11502">
        <v>-31.89</v>
      </c>
    </row>
    <row r="11503" spans="1:11">
      <c r="B11503" t="s">
        <v>3517</v>
      </c>
      <c r="C11503" t="s">
        <v>4043</v>
      </c>
      <c r="D11503" t="s">
        <v>2026</v>
      </c>
      <c r="E11503">
        <v>5</v>
      </c>
      <c r="F11503" t="s">
        <v>2016</v>
      </c>
      <c r="G11503">
        <v>23</v>
      </c>
      <c r="H11503" t="s">
        <v>2017</v>
      </c>
      <c r="I11503" s="13">
        <v>43504</v>
      </c>
      <c r="J11503">
        <v>6</v>
      </c>
      <c r="K11503">
        <v>-31.89</v>
      </c>
    </row>
    <row r="11504" spans="1:11">
      <c r="B11504" t="s">
        <v>106</v>
      </c>
      <c r="C11504" t="s">
        <v>4044</v>
      </c>
      <c r="D11504" t="s">
        <v>4045</v>
      </c>
      <c r="E11504">
        <v>5</v>
      </c>
      <c r="F11504" t="s">
        <v>2016</v>
      </c>
      <c r="G11504">
        <v>20</v>
      </c>
      <c r="H11504" t="s">
        <v>2020</v>
      </c>
      <c r="I11504" s="13">
        <v>43501</v>
      </c>
      <c r="J11504">
        <v>6</v>
      </c>
      <c r="K11504">
        <v>-31.89</v>
      </c>
    </row>
    <row r="11505" spans="2:11">
      <c r="B11505" t="s">
        <v>3836</v>
      </c>
      <c r="C11505" t="s">
        <v>4046</v>
      </c>
      <c r="D11505" t="s">
        <v>2044</v>
      </c>
      <c r="E11505">
        <v>3</v>
      </c>
      <c r="F11505" t="s">
        <v>2016</v>
      </c>
      <c r="G11505">
        <v>17</v>
      </c>
      <c r="H11505" t="s">
        <v>2020</v>
      </c>
      <c r="I11505" s="13">
        <v>43500</v>
      </c>
      <c r="J11505" t="s">
        <v>2030</v>
      </c>
      <c r="K11505" t="s">
        <v>2030</v>
      </c>
    </row>
    <row r="11506" spans="2:11">
      <c r="B11506" t="s">
        <v>3513</v>
      </c>
      <c r="C11506" t="s">
        <v>4047</v>
      </c>
      <c r="D11506" t="s">
        <v>2029</v>
      </c>
      <c r="E11506">
        <v>5</v>
      </c>
      <c r="F11506" t="s">
        <v>2016</v>
      </c>
      <c r="G11506">
        <v>18</v>
      </c>
      <c r="H11506" t="s">
        <v>2017</v>
      </c>
      <c r="I11506" s="13">
        <v>43496</v>
      </c>
      <c r="J11506">
        <v>2</v>
      </c>
      <c r="K11506">
        <v>-19.37</v>
      </c>
    </row>
    <row r="11507" spans="2:11">
      <c r="B11507" t="s">
        <v>2072</v>
      </c>
      <c r="C11507" t="s">
        <v>3494</v>
      </c>
      <c r="D11507" t="s">
        <v>2189</v>
      </c>
      <c r="E11507">
        <v>5</v>
      </c>
      <c r="F11507" t="s">
        <v>2016</v>
      </c>
      <c r="G11507">
        <v>22</v>
      </c>
      <c r="H11507" t="s">
        <v>2017</v>
      </c>
      <c r="I11507" s="13">
        <v>43488</v>
      </c>
      <c r="J11507">
        <v>6</v>
      </c>
      <c r="K11507">
        <v>-31.89</v>
      </c>
    </row>
    <row r="11508" spans="2:11">
      <c r="B11508" t="s">
        <v>2813</v>
      </c>
      <c r="C11508" t="s">
        <v>4048</v>
      </c>
      <c r="D11508" t="s">
        <v>2026</v>
      </c>
      <c r="E11508">
        <v>5</v>
      </c>
      <c r="F11508" t="s">
        <v>2016</v>
      </c>
      <c r="G11508">
        <v>20</v>
      </c>
      <c r="H11508" t="s">
        <v>2017</v>
      </c>
      <c r="I11508" s="13">
        <v>43488</v>
      </c>
      <c r="J11508">
        <v>5</v>
      </c>
      <c r="K11508">
        <v>-31.74</v>
      </c>
    </row>
    <row r="11509" spans="2:11">
      <c r="B11509" t="s">
        <v>2021</v>
      </c>
      <c r="C11509" t="s">
        <v>4049</v>
      </c>
      <c r="D11509" t="s">
        <v>2023</v>
      </c>
      <c r="E11509">
        <v>5</v>
      </c>
      <c r="F11509" t="s">
        <v>2016</v>
      </c>
      <c r="G11509">
        <v>23.5</v>
      </c>
      <c r="H11509" t="s">
        <v>2020</v>
      </c>
      <c r="I11509" s="13">
        <v>43471</v>
      </c>
      <c r="J11509">
        <v>6</v>
      </c>
      <c r="K11509">
        <v>-31.89</v>
      </c>
    </row>
    <row r="11510" spans="2:11">
      <c r="B11510" t="s">
        <v>2027</v>
      </c>
      <c r="C11510" t="s">
        <v>4050</v>
      </c>
      <c r="D11510" t="s">
        <v>2029</v>
      </c>
      <c r="E11510">
        <v>5</v>
      </c>
      <c r="F11510" t="s">
        <v>2016</v>
      </c>
      <c r="G11510">
        <v>21</v>
      </c>
      <c r="H11510" t="s">
        <v>2017</v>
      </c>
      <c r="I11510" s="13">
        <v>43438</v>
      </c>
      <c r="J11510">
        <v>1</v>
      </c>
      <c r="K11510">
        <v>16.190000000000001</v>
      </c>
    </row>
    <row r="11511" spans="2:11">
      <c r="B11511" t="s">
        <v>2083</v>
      </c>
      <c r="C11511" t="s">
        <v>2084</v>
      </c>
      <c r="D11511" t="s">
        <v>2026</v>
      </c>
      <c r="E11511">
        <v>5</v>
      </c>
      <c r="F11511" t="s">
        <v>2016</v>
      </c>
      <c r="G11511" t="s">
        <v>2030</v>
      </c>
      <c r="H11511" t="s">
        <v>2017</v>
      </c>
      <c r="I11511" s="13">
        <v>43438</v>
      </c>
      <c r="J11511">
        <v>4</v>
      </c>
      <c r="K11511">
        <v>-27.72</v>
      </c>
    </row>
    <row r="11512" spans="2:11">
      <c r="B11512" t="s">
        <v>4051</v>
      </c>
      <c r="C11512" t="s">
        <v>4052</v>
      </c>
      <c r="D11512" t="s">
        <v>2238</v>
      </c>
      <c r="E11512">
        <v>4</v>
      </c>
      <c r="F11512" t="s">
        <v>2016</v>
      </c>
      <c r="G11512">
        <v>19.8</v>
      </c>
      <c r="H11512" t="s">
        <v>2017</v>
      </c>
      <c r="I11512" s="13">
        <v>43427</v>
      </c>
      <c r="J11512">
        <v>6</v>
      </c>
      <c r="K11512">
        <v>-31.89</v>
      </c>
    </row>
    <row r="11513" spans="2:11">
      <c r="B11513" t="s">
        <v>4053</v>
      </c>
      <c r="C11513" t="s">
        <v>4054</v>
      </c>
      <c r="D11513" t="s">
        <v>2076</v>
      </c>
      <c r="E11513">
        <v>3</v>
      </c>
      <c r="F11513" t="s">
        <v>2016</v>
      </c>
      <c r="G11513">
        <v>18.5</v>
      </c>
      <c r="H11513" t="s">
        <v>2017</v>
      </c>
      <c r="I11513" s="13">
        <v>43416</v>
      </c>
      <c r="J11513" t="s">
        <v>2030</v>
      </c>
      <c r="K11513" t="s">
        <v>2030</v>
      </c>
    </row>
    <row r="11514" spans="2:11">
      <c r="B11514" t="s">
        <v>4055</v>
      </c>
      <c r="C11514" t="s">
        <v>4056</v>
      </c>
      <c r="D11514" t="s">
        <v>2026</v>
      </c>
      <c r="E11514">
        <v>5</v>
      </c>
      <c r="F11514" t="s">
        <v>2016</v>
      </c>
      <c r="G11514">
        <v>27</v>
      </c>
      <c r="H11514" t="s">
        <v>2020</v>
      </c>
      <c r="I11514" s="13">
        <v>43371</v>
      </c>
      <c r="J11514">
        <v>6</v>
      </c>
      <c r="K11514">
        <v>-31.89</v>
      </c>
    </row>
    <row r="11515" spans="2:11">
      <c r="B11515" t="s">
        <v>4057</v>
      </c>
      <c r="C11515" t="s">
        <v>4058</v>
      </c>
      <c r="D11515" t="s">
        <v>2026</v>
      </c>
      <c r="E11515">
        <v>5</v>
      </c>
      <c r="F11515" t="s">
        <v>2016</v>
      </c>
      <c r="G11515">
        <v>31.9</v>
      </c>
      <c r="H11515" t="s">
        <v>2020</v>
      </c>
      <c r="I11515" s="13">
        <v>43326</v>
      </c>
      <c r="J11515">
        <v>3</v>
      </c>
      <c r="K11515">
        <v>-25.47</v>
      </c>
    </row>
    <row r="11516" spans="2:11">
      <c r="B11516" t="s">
        <v>4059</v>
      </c>
      <c r="C11516" t="s">
        <v>4060</v>
      </c>
      <c r="D11516" t="s">
        <v>2029</v>
      </c>
      <c r="E11516">
        <v>5</v>
      </c>
      <c r="F11516" t="s">
        <v>2016</v>
      </c>
      <c r="G11516">
        <v>29</v>
      </c>
      <c r="H11516" t="s">
        <v>2017</v>
      </c>
      <c r="I11516" s="13">
        <v>43049</v>
      </c>
      <c r="J11516">
        <v>6</v>
      </c>
      <c r="K11516">
        <v>-31.89</v>
      </c>
    </row>
    <row r="11601" spans="1:11">
      <c r="A11601" t="s">
        <v>1129</v>
      </c>
      <c r="B11601" t="str">
        <f ca="1">_xll.BDS(OFFSET(INDIRECT(ADDRESS(ROW(), COLUMN())),0,-1),"BEST_ANALYST_RECS_BULK","cols=10;rows=4")</f>
        <v>Morningstar, Inc</v>
      </c>
      <c r="C11601" t="s">
        <v>2459</v>
      </c>
      <c r="D11601" t="s">
        <v>2026</v>
      </c>
      <c r="E11601">
        <v>5</v>
      </c>
      <c r="F11601" t="s">
        <v>2016</v>
      </c>
      <c r="G11601">
        <v>98</v>
      </c>
      <c r="H11601" t="s">
        <v>2017</v>
      </c>
      <c r="I11601" s="13">
        <v>43474</v>
      </c>
      <c r="J11601">
        <v>1</v>
      </c>
      <c r="K11601">
        <v>-6.1</v>
      </c>
    </row>
    <row r="11602" spans="1:11">
      <c r="B11602" t="s">
        <v>2033</v>
      </c>
      <c r="C11602" t="s">
        <v>2405</v>
      </c>
      <c r="D11602" t="s">
        <v>2035</v>
      </c>
      <c r="E11602">
        <v>5</v>
      </c>
      <c r="F11602" t="s">
        <v>2016</v>
      </c>
      <c r="G11602">
        <v>80</v>
      </c>
      <c r="H11602" t="s">
        <v>2020</v>
      </c>
      <c r="I11602" s="13">
        <v>43409</v>
      </c>
      <c r="J11602">
        <v>2</v>
      </c>
      <c r="K11602">
        <v>-8.7899999999999991</v>
      </c>
    </row>
    <row r="11603" spans="1:11">
      <c r="B11603" t="s">
        <v>2061</v>
      </c>
      <c r="C11603" t="s">
        <v>2896</v>
      </c>
      <c r="D11603" t="s">
        <v>2026</v>
      </c>
      <c r="E11603">
        <v>5</v>
      </c>
      <c r="F11603" t="s">
        <v>2016</v>
      </c>
      <c r="G11603">
        <v>115</v>
      </c>
      <c r="H11603" t="s">
        <v>2020</v>
      </c>
      <c r="I11603" s="13">
        <v>43369</v>
      </c>
      <c r="J11603">
        <v>2</v>
      </c>
      <c r="K11603">
        <v>-8.7899999999999991</v>
      </c>
    </row>
    <row r="11604" spans="1:11">
      <c r="B11604" t="s">
        <v>2451</v>
      </c>
      <c r="C11604" t="s">
        <v>3570</v>
      </c>
      <c r="D11604" t="s">
        <v>2076</v>
      </c>
      <c r="E11604">
        <v>3</v>
      </c>
      <c r="F11604" t="s">
        <v>2088</v>
      </c>
      <c r="G11604" t="s">
        <v>2030</v>
      </c>
      <c r="H11604" t="s">
        <v>2017</v>
      </c>
      <c r="I11604" s="13">
        <v>43292</v>
      </c>
      <c r="J11604" t="s">
        <v>2030</v>
      </c>
      <c r="K11604" t="s">
        <v>2030</v>
      </c>
    </row>
    <row r="11701" spans="1:11">
      <c r="A11701" t="s">
        <v>1130</v>
      </c>
      <c r="B11701" t="str">
        <f ca="1">_xll.BDS(OFFSET(INDIRECT(ADDRESS(ROW(), COLUMN())),0,-1),"BEST_ANALYST_RECS_BULK","cols=10;rows=30")</f>
        <v>BMO Capital Markets</v>
      </c>
      <c r="C11701" t="s">
        <v>2456</v>
      </c>
      <c r="D11701" t="s">
        <v>2029</v>
      </c>
      <c r="E11701">
        <v>5</v>
      </c>
      <c r="F11701" t="s">
        <v>2016</v>
      </c>
      <c r="G11701">
        <v>63</v>
      </c>
      <c r="H11701" t="s">
        <v>2017</v>
      </c>
      <c r="I11701" s="13">
        <v>43511</v>
      </c>
      <c r="J11701">
        <v>12</v>
      </c>
      <c r="K11701">
        <v>-9.52</v>
      </c>
    </row>
    <row r="11702" spans="1:11">
      <c r="B11702" t="s">
        <v>106</v>
      </c>
      <c r="C11702" t="s">
        <v>2465</v>
      </c>
      <c r="D11702" t="s">
        <v>2114</v>
      </c>
      <c r="E11702">
        <v>3</v>
      </c>
      <c r="F11702" t="s">
        <v>2016</v>
      </c>
      <c r="G11702">
        <v>60</v>
      </c>
      <c r="H11702" t="s">
        <v>2020</v>
      </c>
      <c r="I11702" s="13">
        <v>43511</v>
      </c>
      <c r="J11702" t="s">
        <v>2030</v>
      </c>
      <c r="K11702" t="s">
        <v>2030</v>
      </c>
    </row>
    <row r="11703" spans="1:11">
      <c r="B11703" t="s">
        <v>2021</v>
      </c>
      <c r="C11703" t="s">
        <v>2472</v>
      </c>
      <c r="D11703" t="s">
        <v>2296</v>
      </c>
      <c r="E11703">
        <v>3</v>
      </c>
      <c r="F11703" t="s">
        <v>2016</v>
      </c>
      <c r="G11703">
        <v>56</v>
      </c>
      <c r="H11703" t="s">
        <v>2020</v>
      </c>
      <c r="I11703" s="13">
        <v>43511</v>
      </c>
      <c r="J11703" t="s">
        <v>2030</v>
      </c>
      <c r="K11703" t="s">
        <v>2030</v>
      </c>
    </row>
    <row r="11704" spans="1:11">
      <c r="B11704" t="s">
        <v>2067</v>
      </c>
      <c r="C11704" t="s">
        <v>2466</v>
      </c>
      <c r="D11704" t="s">
        <v>2029</v>
      </c>
      <c r="E11704">
        <v>5</v>
      </c>
      <c r="F11704" t="s">
        <v>2016</v>
      </c>
      <c r="G11704">
        <v>65</v>
      </c>
      <c r="H11704" t="s">
        <v>2020</v>
      </c>
      <c r="I11704" s="13">
        <v>43511</v>
      </c>
      <c r="J11704">
        <v>12</v>
      </c>
      <c r="K11704">
        <v>-9.52</v>
      </c>
    </row>
    <row r="11705" spans="1:11">
      <c r="B11705" t="s">
        <v>2033</v>
      </c>
      <c r="C11705" t="s">
        <v>2467</v>
      </c>
      <c r="D11705" t="s">
        <v>2035</v>
      </c>
      <c r="E11705">
        <v>5</v>
      </c>
      <c r="F11705" t="s">
        <v>2016</v>
      </c>
      <c r="G11705">
        <v>66</v>
      </c>
      <c r="H11705" t="s">
        <v>2036</v>
      </c>
      <c r="I11705" s="13">
        <v>43511</v>
      </c>
      <c r="J11705">
        <v>12</v>
      </c>
      <c r="K11705">
        <v>-9.52</v>
      </c>
    </row>
    <row r="11706" spans="1:11">
      <c r="B11706" t="s">
        <v>2039</v>
      </c>
      <c r="C11706" t="s">
        <v>3051</v>
      </c>
      <c r="D11706" t="s">
        <v>2026</v>
      </c>
      <c r="E11706">
        <v>5</v>
      </c>
      <c r="F11706" t="s">
        <v>2016</v>
      </c>
      <c r="G11706">
        <v>60</v>
      </c>
      <c r="H11706" t="s">
        <v>2020</v>
      </c>
      <c r="I11706" s="13">
        <v>43511</v>
      </c>
      <c r="J11706">
        <v>12</v>
      </c>
      <c r="K11706">
        <v>-9.52</v>
      </c>
    </row>
    <row r="11707" spans="1:11">
      <c r="B11707" t="s">
        <v>2134</v>
      </c>
      <c r="C11707" t="s">
        <v>2406</v>
      </c>
      <c r="D11707" t="s">
        <v>2035</v>
      </c>
      <c r="E11707">
        <v>5</v>
      </c>
      <c r="F11707" t="s">
        <v>2016</v>
      </c>
      <c r="G11707">
        <v>58</v>
      </c>
      <c r="H11707" t="s">
        <v>2020</v>
      </c>
      <c r="I11707" s="13">
        <v>43511</v>
      </c>
      <c r="J11707">
        <v>2</v>
      </c>
      <c r="K11707">
        <v>10.91</v>
      </c>
    </row>
    <row r="11708" spans="1:11">
      <c r="B11708" t="s">
        <v>2069</v>
      </c>
      <c r="C11708" t="s">
        <v>3388</v>
      </c>
      <c r="D11708" t="s">
        <v>2071</v>
      </c>
      <c r="E11708">
        <v>3</v>
      </c>
      <c r="F11708" t="s">
        <v>2016</v>
      </c>
      <c r="G11708" t="s">
        <v>2030</v>
      </c>
      <c r="H11708" t="s">
        <v>2017</v>
      </c>
      <c r="I11708" s="13">
        <v>43511</v>
      </c>
      <c r="J11708" t="s">
        <v>2030</v>
      </c>
      <c r="K11708" t="s">
        <v>2030</v>
      </c>
    </row>
    <row r="11709" spans="1:11">
      <c r="B11709" t="s">
        <v>2042</v>
      </c>
      <c r="C11709" t="s">
        <v>2458</v>
      </c>
      <c r="D11709" t="s">
        <v>2044</v>
      </c>
      <c r="E11709">
        <v>3</v>
      </c>
      <c r="F11709" t="s">
        <v>2016</v>
      </c>
      <c r="G11709">
        <v>55</v>
      </c>
      <c r="H11709" t="s">
        <v>2020</v>
      </c>
      <c r="I11709" s="13">
        <v>43511</v>
      </c>
      <c r="J11709">
        <v>5</v>
      </c>
      <c r="K11709">
        <v>0</v>
      </c>
    </row>
    <row r="11710" spans="1:11">
      <c r="B11710" t="s">
        <v>3662</v>
      </c>
      <c r="C11710" t="s">
        <v>3663</v>
      </c>
      <c r="D11710" t="s">
        <v>2029</v>
      </c>
      <c r="E11710">
        <v>5</v>
      </c>
      <c r="F11710" t="s">
        <v>2016</v>
      </c>
      <c r="G11710">
        <v>72</v>
      </c>
      <c r="H11710" t="s">
        <v>2020</v>
      </c>
      <c r="I11710" s="13">
        <v>43511</v>
      </c>
      <c r="J11710">
        <v>12</v>
      </c>
      <c r="K11710">
        <v>-9.52</v>
      </c>
    </row>
    <row r="11711" spans="1:11">
      <c r="B11711" t="s">
        <v>2382</v>
      </c>
      <c r="C11711" t="s">
        <v>3664</v>
      </c>
      <c r="D11711" t="s">
        <v>2029</v>
      </c>
      <c r="E11711">
        <v>5</v>
      </c>
      <c r="F11711" t="s">
        <v>2016</v>
      </c>
      <c r="G11711">
        <v>72</v>
      </c>
      <c r="H11711" t="s">
        <v>2020</v>
      </c>
      <c r="I11711" s="13">
        <v>43511</v>
      </c>
      <c r="J11711" t="s">
        <v>2030</v>
      </c>
      <c r="K11711" t="s">
        <v>2030</v>
      </c>
    </row>
    <row r="11712" spans="1:11">
      <c r="B11712" t="s">
        <v>2321</v>
      </c>
      <c r="C11712" t="s">
        <v>3574</v>
      </c>
      <c r="D11712" t="s">
        <v>2026</v>
      </c>
      <c r="E11712">
        <v>5</v>
      </c>
      <c r="F11712" t="s">
        <v>2016</v>
      </c>
      <c r="G11712">
        <v>59</v>
      </c>
      <c r="H11712" t="s">
        <v>2020</v>
      </c>
      <c r="I11712" s="13">
        <v>43511</v>
      </c>
      <c r="J11712">
        <v>4</v>
      </c>
      <c r="K11712">
        <v>0.25</v>
      </c>
    </row>
    <row r="11713" spans="2:11">
      <c r="B11713" t="s">
        <v>2151</v>
      </c>
      <c r="C11713" t="s">
        <v>3576</v>
      </c>
      <c r="D11713" t="s">
        <v>2026</v>
      </c>
      <c r="E11713">
        <v>5</v>
      </c>
      <c r="F11713" t="s">
        <v>2016</v>
      </c>
      <c r="G11713">
        <v>57</v>
      </c>
      <c r="H11713" t="s">
        <v>2017</v>
      </c>
      <c r="I11713" s="13">
        <v>43511</v>
      </c>
      <c r="J11713">
        <v>12</v>
      </c>
      <c r="K11713">
        <v>-9.52</v>
      </c>
    </row>
    <row r="11714" spans="2:11">
      <c r="B11714" t="s">
        <v>2451</v>
      </c>
      <c r="C11714" t="s">
        <v>3570</v>
      </c>
      <c r="D11714" t="s">
        <v>2026</v>
      </c>
      <c r="E11714">
        <v>5</v>
      </c>
      <c r="F11714" t="s">
        <v>2016</v>
      </c>
      <c r="G11714" t="s">
        <v>2030</v>
      </c>
      <c r="H11714" t="s">
        <v>2017</v>
      </c>
      <c r="I11714" s="13">
        <v>43511</v>
      </c>
      <c r="J11714">
        <v>12</v>
      </c>
      <c r="K11714">
        <v>-9.52</v>
      </c>
    </row>
    <row r="11715" spans="2:11">
      <c r="B11715" t="s">
        <v>2051</v>
      </c>
      <c r="C11715" t="s">
        <v>3378</v>
      </c>
      <c r="D11715" t="s">
        <v>2026</v>
      </c>
      <c r="E11715">
        <v>5</v>
      </c>
      <c r="F11715" t="s">
        <v>2016</v>
      </c>
      <c r="G11715">
        <v>68</v>
      </c>
      <c r="H11715" t="s">
        <v>2017</v>
      </c>
      <c r="I11715" s="13">
        <v>43511</v>
      </c>
      <c r="J11715">
        <v>12</v>
      </c>
      <c r="K11715">
        <v>-9.52</v>
      </c>
    </row>
    <row r="11716" spans="2:11">
      <c r="B11716" t="s">
        <v>2260</v>
      </c>
      <c r="C11716" t="s">
        <v>2469</v>
      </c>
      <c r="D11716" t="s">
        <v>2044</v>
      </c>
      <c r="E11716">
        <v>3</v>
      </c>
      <c r="F11716" t="s">
        <v>2016</v>
      </c>
      <c r="G11716">
        <v>56</v>
      </c>
      <c r="H11716" t="s">
        <v>2020</v>
      </c>
      <c r="I11716" s="13">
        <v>43511</v>
      </c>
      <c r="J11716">
        <v>13</v>
      </c>
      <c r="K11716">
        <v>-14.07</v>
      </c>
    </row>
    <row r="11717" spans="2:11">
      <c r="B11717" t="s">
        <v>2059</v>
      </c>
      <c r="C11717" t="s">
        <v>2410</v>
      </c>
      <c r="D11717" t="s">
        <v>2026</v>
      </c>
      <c r="E11717">
        <v>5</v>
      </c>
      <c r="F11717" t="s">
        <v>2016</v>
      </c>
      <c r="G11717">
        <v>71</v>
      </c>
      <c r="H11717" t="s">
        <v>2020</v>
      </c>
      <c r="I11717" s="13">
        <v>43511</v>
      </c>
      <c r="J11717">
        <v>12</v>
      </c>
      <c r="K11717">
        <v>-9.52</v>
      </c>
    </row>
    <row r="11718" spans="2:11">
      <c r="B11718" t="s">
        <v>2063</v>
      </c>
      <c r="C11718" t="s">
        <v>3572</v>
      </c>
      <c r="D11718" t="s">
        <v>2162</v>
      </c>
      <c r="E11718">
        <v>3</v>
      </c>
      <c r="F11718" t="s">
        <v>2016</v>
      </c>
      <c r="G11718">
        <v>53</v>
      </c>
      <c r="H11718" t="s">
        <v>2017</v>
      </c>
      <c r="I11718" s="13">
        <v>43511</v>
      </c>
      <c r="J11718">
        <v>5</v>
      </c>
      <c r="K11718">
        <v>0</v>
      </c>
    </row>
    <row r="11719" spans="2:11">
      <c r="B11719" t="s">
        <v>2267</v>
      </c>
      <c r="C11719" t="s">
        <v>3568</v>
      </c>
      <c r="D11719" t="s">
        <v>2273</v>
      </c>
      <c r="E11719">
        <v>3</v>
      </c>
      <c r="F11719" t="s">
        <v>2016</v>
      </c>
      <c r="G11719">
        <v>59</v>
      </c>
      <c r="H11719" t="s">
        <v>2017</v>
      </c>
      <c r="I11719" s="13">
        <v>43511</v>
      </c>
      <c r="J11719" t="s">
        <v>2030</v>
      </c>
      <c r="K11719" t="s">
        <v>2030</v>
      </c>
    </row>
    <row r="11720" spans="2:11">
      <c r="B11720" t="s">
        <v>2461</v>
      </c>
      <c r="C11720" t="s">
        <v>2462</v>
      </c>
      <c r="D11720" t="s">
        <v>2026</v>
      </c>
      <c r="E11720">
        <v>5</v>
      </c>
      <c r="F11720" t="s">
        <v>2016</v>
      </c>
      <c r="G11720">
        <v>65</v>
      </c>
      <c r="H11720" t="s">
        <v>2020</v>
      </c>
      <c r="I11720" s="13">
        <v>43511</v>
      </c>
      <c r="J11720">
        <v>3</v>
      </c>
      <c r="K11720">
        <v>3.83</v>
      </c>
    </row>
    <row r="11721" spans="2:11">
      <c r="B11721" t="s">
        <v>2463</v>
      </c>
      <c r="C11721" t="s">
        <v>2464</v>
      </c>
      <c r="D11721" t="s">
        <v>2035</v>
      </c>
      <c r="E11721">
        <v>5</v>
      </c>
      <c r="F11721" t="s">
        <v>2016</v>
      </c>
      <c r="G11721">
        <v>61</v>
      </c>
      <c r="H11721" t="s">
        <v>2020</v>
      </c>
      <c r="I11721" s="13">
        <v>43511</v>
      </c>
      <c r="J11721">
        <v>1</v>
      </c>
      <c r="K11721">
        <v>11.79</v>
      </c>
    </row>
    <row r="11722" spans="2:11">
      <c r="B11722" t="s">
        <v>2027</v>
      </c>
      <c r="C11722" t="s">
        <v>3569</v>
      </c>
      <c r="D11722" t="s">
        <v>2029</v>
      </c>
      <c r="E11722">
        <v>5</v>
      </c>
      <c r="F11722" t="s">
        <v>2016</v>
      </c>
      <c r="G11722">
        <v>66</v>
      </c>
      <c r="H11722" t="s">
        <v>2017</v>
      </c>
      <c r="I11722" s="13">
        <v>43510</v>
      </c>
      <c r="J11722" t="s">
        <v>2030</v>
      </c>
      <c r="K11722" t="s">
        <v>2030</v>
      </c>
    </row>
    <row r="11723" spans="2:11">
      <c r="B11723" t="s">
        <v>2274</v>
      </c>
      <c r="C11723" t="s">
        <v>2457</v>
      </c>
      <c r="D11723" t="s">
        <v>2076</v>
      </c>
      <c r="E11723">
        <v>3</v>
      </c>
      <c r="F11723" t="s">
        <v>2016</v>
      </c>
      <c r="G11723" t="s">
        <v>2030</v>
      </c>
      <c r="H11723" t="s">
        <v>2017</v>
      </c>
      <c r="I11723" s="13">
        <v>43509</v>
      </c>
      <c r="J11723">
        <v>5</v>
      </c>
      <c r="K11723">
        <v>0</v>
      </c>
    </row>
    <row r="11724" spans="2:11">
      <c r="B11724" t="s">
        <v>2094</v>
      </c>
      <c r="C11724" t="s">
        <v>2095</v>
      </c>
      <c r="D11724" t="s">
        <v>2076</v>
      </c>
      <c r="E11724">
        <v>3</v>
      </c>
      <c r="F11724" t="s">
        <v>2016</v>
      </c>
      <c r="G11724" t="s">
        <v>2030</v>
      </c>
      <c r="H11724" t="s">
        <v>2017</v>
      </c>
      <c r="I11724" s="13">
        <v>43507</v>
      </c>
      <c r="J11724" t="s">
        <v>2030</v>
      </c>
      <c r="K11724" t="s">
        <v>2030</v>
      </c>
    </row>
    <row r="11725" spans="2:11">
      <c r="B11725" t="s">
        <v>2049</v>
      </c>
      <c r="C11725" t="s">
        <v>3376</v>
      </c>
      <c r="D11725" t="s">
        <v>2015</v>
      </c>
      <c r="E11725">
        <v>3</v>
      </c>
      <c r="F11725" t="s">
        <v>2016</v>
      </c>
      <c r="G11725">
        <v>58</v>
      </c>
      <c r="H11725" t="s">
        <v>2017</v>
      </c>
      <c r="I11725" s="13">
        <v>43500</v>
      </c>
      <c r="J11725">
        <v>10</v>
      </c>
      <c r="K11725">
        <v>-6.53</v>
      </c>
    </row>
    <row r="11726" spans="2:11">
      <c r="B11726" t="s">
        <v>2077</v>
      </c>
      <c r="C11726" t="s">
        <v>3573</v>
      </c>
      <c r="D11726" t="s">
        <v>2179</v>
      </c>
      <c r="E11726" t="s">
        <v>2030</v>
      </c>
      <c r="F11726" t="s">
        <v>2016</v>
      </c>
      <c r="G11726" t="s">
        <v>2030</v>
      </c>
      <c r="H11726" t="s">
        <v>2017</v>
      </c>
      <c r="I11726" s="13">
        <v>43492</v>
      </c>
      <c r="J11726" t="s">
        <v>2030</v>
      </c>
      <c r="K11726" t="s">
        <v>2030</v>
      </c>
    </row>
    <row r="11727" spans="2:11">
      <c r="B11727" t="s">
        <v>2792</v>
      </c>
      <c r="C11727" t="s">
        <v>3575</v>
      </c>
      <c r="D11727" t="s">
        <v>2076</v>
      </c>
      <c r="E11727">
        <v>3</v>
      </c>
      <c r="F11727" t="s">
        <v>2016</v>
      </c>
      <c r="G11727">
        <v>49.2</v>
      </c>
      <c r="H11727" t="s">
        <v>2020</v>
      </c>
      <c r="I11727" s="13">
        <v>43489</v>
      </c>
      <c r="J11727">
        <v>5</v>
      </c>
      <c r="K11727">
        <v>0</v>
      </c>
    </row>
    <row r="11728" spans="2:11">
      <c r="B11728" t="s">
        <v>2024</v>
      </c>
      <c r="C11728" t="s">
        <v>3440</v>
      </c>
      <c r="D11728" t="s">
        <v>2076</v>
      </c>
      <c r="E11728">
        <v>3</v>
      </c>
      <c r="F11728" t="s">
        <v>2016</v>
      </c>
      <c r="G11728" t="s">
        <v>2030</v>
      </c>
      <c r="H11728" t="s">
        <v>2017</v>
      </c>
      <c r="I11728" s="13">
        <v>43353</v>
      </c>
      <c r="J11728">
        <v>8</v>
      </c>
      <c r="K11728">
        <v>-5.55</v>
      </c>
    </row>
    <row r="11729" spans="2:11">
      <c r="B11729" t="s">
        <v>2083</v>
      </c>
      <c r="C11729" t="s">
        <v>2084</v>
      </c>
      <c r="D11729" t="s">
        <v>2026</v>
      </c>
      <c r="E11729">
        <v>5</v>
      </c>
      <c r="F11729" t="s">
        <v>2016</v>
      </c>
      <c r="G11729" t="s">
        <v>2030</v>
      </c>
      <c r="H11729" t="s">
        <v>2017</v>
      </c>
      <c r="I11729" s="13">
        <v>43181</v>
      </c>
      <c r="J11729">
        <v>6</v>
      </c>
      <c r="K11729">
        <v>-0.2</v>
      </c>
    </row>
    <row r="11730" spans="2:11">
      <c r="B11730" t="s">
        <v>2786</v>
      </c>
      <c r="C11730" t="s">
        <v>2095</v>
      </c>
      <c r="D11730" t="s">
        <v>2843</v>
      </c>
      <c r="E11730">
        <v>4</v>
      </c>
      <c r="F11730" t="s">
        <v>2016</v>
      </c>
      <c r="G11730">
        <v>63</v>
      </c>
      <c r="H11730" t="s">
        <v>2017</v>
      </c>
      <c r="I11730" s="13">
        <v>43158</v>
      </c>
      <c r="J11730">
        <v>12</v>
      </c>
      <c r="K11730">
        <v>-9.52</v>
      </c>
    </row>
    <row r="11801" spans="1:11">
      <c r="A11801" t="s">
        <v>1131</v>
      </c>
      <c r="B11801" t="str">
        <f ca="1">_xll.BDS(OFFSET(INDIRECT(ADDRESS(ROW(), COLUMN())),0,-1),"BEST_ANALYST_RECS_BULK","cols=10;rows=19")</f>
        <v>D.A. Davidson &amp; Co</v>
      </c>
      <c r="C11801" t="s">
        <v>2963</v>
      </c>
      <c r="D11801" t="s">
        <v>2026</v>
      </c>
      <c r="E11801">
        <v>5</v>
      </c>
      <c r="F11801" t="s">
        <v>2016</v>
      </c>
      <c r="G11801">
        <v>74</v>
      </c>
      <c r="H11801" t="s">
        <v>2133</v>
      </c>
      <c r="I11801" s="13">
        <v>43511</v>
      </c>
      <c r="J11801" t="s">
        <v>2030</v>
      </c>
      <c r="K11801" t="s">
        <v>2030</v>
      </c>
    </row>
    <row r="11802" spans="1:11">
      <c r="B11802" t="s">
        <v>2159</v>
      </c>
      <c r="C11802" t="s">
        <v>3726</v>
      </c>
      <c r="D11802" t="s">
        <v>2044</v>
      </c>
      <c r="E11802">
        <v>3</v>
      </c>
      <c r="F11802" t="s">
        <v>2016</v>
      </c>
      <c r="G11802">
        <v>56.51</v>
      </c>
      <c r="H11802" t="s">
        <v>2020</v>
      </c>
      <c r="I11802" s="13">
        <v>43511</v>
      </c>
      <c r="J11802">
        <v>3</v>
      </c>
      <c r="K11802">
        <v>75.98</v>
      </c>
    </row>
    <row r="11803" spans="1:11">
      <c r="B11803" t="s">
        <v>2077</v>
      </c>
      <c r="C11803" t="s">
        <v>2116</v>
      </c>
      <c r="D11803" t="s">
        <v>2117</v>
      </c>
      <c r="E11803">
        <v>5</v>
      </c>
      <c r="F11803" t="s">
        <v>2016</v>
      </c>
      <c r="G11803" t="s">
        <v>2030</v>
      </c>
      <c r="H11803" t="s">
        <v>2017</v>
      </c>
      <c r="I11803" s="13">
        <v>43511</v>
      </c>
      <c r="J11803">
        <v>4</v>
      </c>
      <c r="K11803">
        <v>56.09</v>
      </c>
    </row>
    <row r="11804" spans="1:11">
      <c r="B11804" t="s">
        <v>2390</v>
      </c>
      <c r="C11804" t="s">
        <v>4311</v>
      </c>
      <c r="D11804" t="s">
        <v>2026</v>
      </c>
      <c r="E11804">
        <v>5</v>
      </c>
      <c r="F11804" t="s">
        <v>2016</v>
      </c>
      <c r="G11804">
        <v>63.29</v>
      </c>
      <c r="H11804" t="s">
        <v>2020</v>
      </c>
      <c r="I11804" s="13">
        <v>43511</v>
      </c>
      <c r="J11804">
        <v>7</v>
      </c>
      <c r="K11804">
        <v>16.48</v>
      </c>
    </row>
    <row r="11805" spans="1:11">
      <c r="B11805" t="s">
        <v>2049</v>
      </c>
      <c r="C11805" t="s">
        <v>2962</v>
      </c>
      <c r="D11805" t="s">
        <v>2029</v>
      </c>
      <c r="E11805">
        <v>5</v>
      </c>
      <c r="F11805" t="s">
        <v>2016</v>
      </c>
      <c r="G11805">
        <v>69</v>
      </c>
      <c r="H11805" t="s">
        <v>2020</v>
      </c>
      <c r="I11805" s="13">
        <v>43511</v>
      </c>
      <c r="J11805">
        <v>4</v>
      </c>
      <c r="K11805">
        <v>56.09</v>
      </c>
    </row>
    <row r="11806" spans="1:11">
      <c r="B11806" t="s">
        <v>2063</v>
      </c>
      <c r="C11806" t="s">
        <v>4312</v>
      </c>
      <c r="D11806" t="s">
        <v>2035</v>
      </c>
      <c r="E11806">
        <v>5</v>
      </c>
      <c r="F11806" t="s">
        <v>2016</v>
      </c>
      <c r="G11806">
        <v>72</v>
      </c>
      <c r="H11806" t="s">
        <v>2017</v>
      </c>
      <c r="I11806" s="13">
        <v>43511</v>
      </c>
      <c r="J11806">
        <v>5</v>
      </c>
      <c r="K11806">
        <v>47.34</v>
      </c>
    </row>
    <row r="11807" spans="1:11">
      <c r="B11807" t="s">
        <v>2021</v>
      </c>
      <c r="C11807" t="s">
        <v>2956</v>
      </c>
      <c r="D11807" t="s">
        <v>2216</v>
      </c>
      <c r="E11807">
        <v>3</v>
      </c>
      <c r="F11807" t="s">
        <v>2016</v>
      </c>
      <c r="G11807">
        <v>65</v>
      </c>
      <c r="H11807" t="s">
        <v>2020</v>
      </c>
      <c r="I11807" s="13">
        <v>43510</v>
      </c>
      <c r="J11807" t="s">
        <v>2030</v>
      </c>
      <c r="K11807" t="s">
        <v>2030</v>
      </c>
    </row>
    <row r="11808" spans="1:11">
      <c r="B11808" t="s">
        <v>2067</v>
      </c>
      <c r="C11808" t="s">
        <v>2957</v>
      </c>
      <c r="D11808" t="s">
        <v>2029</v>
      </c>
      <c r="E11808">
        <v>5</v>
      </c>
      <c r="F11808" t="s">
        <v>2016</v>
      </c>
      <c r="G11808">
        <v>67.760000000000005</v>
      </c>
      <c r="H11808" t="s">
        <v>2020</v>
      </c>
      <c r="I11808" s="13">
        <v>43510</v>
      </c>
      <c r="J11808" t="s">
        <v>2030</v>
      </c>
      <c r="K11808" t="s">
        <v>2030</v>
      </c>
    </row>
    <row r="11809" spans="2:11">
      <c r="B11809" t="s">
        <v>2027</v>
      </c>
      <c r="C11809" t="s">
        <v>2965</v>
      </c>
      <c r="D11809" t="s">
        <v>2029</v>
      </c>
      <c r="E11809">
        <v>5</v>
      </c>
      <c r="F11809" t="s">
        <v>2016</v>
      </c>
      <c r="G11809">
        <v>75.290000000000006</v>
      </c>
      <c r="H11809" t="s">
        <v>2017</v>
      </c>
      <c r="I11809" s="13">
        <v>43510</v>
      </c>
      <c r="J11809">
        <v>2</v>
      </c>
      <c r="K11809">
        <v>85.32</v>
      </c>
    </row>
    <row r="11810" spans="2:11">
      <c r="B11810" t="s">
        <v>2593</v>
      </c>
      <c r="C11810" t="s">
        <v>4313</v>
      </c>
      <c r="D11810" t="s">
        <v>2029</v>
      </c>
      <c r="E11810">
        <v>5</v>
      </c>
      <c r="F11810" t="s">
        <v>2016</v>
      </c>
      <c r="G11810">
        <v>71.53</v>
      </c>
      <c r="H11810" t="s">
        <v>2133</v>
      </c>
      <c r="I11810" s="13">
        <v>43510</v>
      </c>
      <c r="J11810">
        <v>1</v>
      </c>
      <c r="K11810">
        <v>94.38</v>
      </c>
    </row>
    <row r="11811" spans="2:11">
      <c r="B11811" t="s">
        <v>2118</v>
      </c>
      <c r="C11811" t="s">
        <v>2119</v>
      </c>
      <c r="D11811" t="s">
        <v>2026</v>
      </c>
      <c r="E11811">
        <v>5</v>
      </c>
      <c r="F11811" t="s">
        <v>2016</v>
      </c>
      <c r="G11811">
        <v>71.53</v>
      </c>
      <c r="H11811" t="s">
        <v>2017</v>
      </c>
      <c r="I11811" s="13">
        <v>43510</v>
      </c>
      <c r="J11811">
        <v>4</v>
      </c>
      <c r="K11811">
        <v>56.09</v>
      </c>
    </row>
    <row r="11812" spans="2:11">
      <c r="B11812" t="s">
        <v>2079</v>
      </c>
      <c r="C11812" t="s">
        <v>2961</v>
      </c>
      <c r="D11812" t="s">
        <v>2015</v>
      </c>
      <c r="E11812">
        <v>3</v>
      </c>
      <c r="F11812" t="s">
        <v>2016</v>
      </c>
      <c r="G11812">
        <v>51.2</v>
      </c>
      <c r="H11812" t="s">
        <v>2020</v>
      </c>
      <c r="I11812" s="13">
        <v>43510</v>
      </c>
      <c r="J11812">
        <v>6</v>
      </c>
      <c r="K11812">
        <v>45.02</v>
      </c>
    </row>
    <row r="11813" spans="2:11">
      <c r="B11813" t="s">
        <v>2054</v>
      </c>
      <c r="C11813" t="s">
        <v>2663</v>
      </c>
      <c r="D11813" t="s">
        <v>2056</v>
      </c>
      <c r="E11813">
        <v>4</v>
      </c>
      <c r="F11813" t="s">
        <v>2016</v>
      </c>
      <c r="G11813">
        <v>73.78</v>
      </c>
      <c r="H11813" t="s">
        <v>2020</v>
      </c>
      <c r="I11813" s="13">
        <v>43510</v>
      </c>
      <c r="J11813" t="s">
        <v>2030</v>
      </c>
      <c r="K11813" t="s">
        <v>2030</v>
      </c>
    </row>
    <row r="11814" spans="2:11">
      <c r="B11814" t="s">
        <v>2120</v>
      </c>
      <c r="C11814" t="s">
        <v>2121</v>
      </c>
      <c r="D11814" t="s">
        <v>2044</v>
      </c>
      <c r="E11814">
        <v>3</v>
      </c>
      <c r="F11814" t="s">
        <v>2016</v>
      </c>
      <c r="G11814">
        <v>47.43</v>
      </c>
      <c r="H11814" t="s">
        <v>2020</v>
      </c>
      <c r="I11814" s="13">
        <v>43510</v>
      </c>
      <c r="J11814">
        <v>8</v>
      </c>
      <c r="K11814">
        <v>0</v>
      </c>
    </row>
    <row r="11815" spans="2:11">
      <c r="B11815" t="s">
        <v>2091</v>
      </c>
      <c r="C11815" t="s">
        <v>3508</v>
      </c>
      <c r="D11815" t="s">
        <v>2093</v>
      </c>
      <c r="E11815" t="s">
        <v>2030</v>
      </c>
      <c r="F11815" t="s">
        <v>2016</v>
      </c>
      <c r="G11815" t="s">
        <v>2030</v>
      </c>
      <c r="H11815" t="s">
        <v>2017</v>
      </c>
      <c r="I11815" s="13">
        <v>43509</v>
      </c>
      <c r="J11815" t="s">
        <v>2030</v>
      </c>
      <c r="K11815" t="s">
        <v>2030</v>
      </c>
    </row>
    <row r="11816" spans="2:11">
      <c r="B11816" t="s">
        <v>2102</v>
      </c>
      <c r="C11816" t="s">
        <v>2987</v>
      </c>
      <c r="D11816" t="s">
        <v>2104</v>
      </c>
      <c r="E11816" t="s">
        <v>2030</v>
      </c>
      <c r="F11816" t="s">
        <v>2016</v>
      </c>
      <c r="G11816" t="s">
        <v>2030</v>
      </c>
      <c r="H11816" t="s">
        <v>2017</v>
      </c>
      <c r="I11816" s="13">
        <v>43454</v>
      </c>
      <c r="J11816" t="s">
        <v>2030</v>
      </c>
      <c r="K11816" t="s">
        <v>2030</v>
      </c>
    </row>
    <row r="11817" spans="2:11">
      <c r="B11817" t="s">
        <v>3020</v>
      </c>
      <c r="C11817" t="s">
        <v>4314</v>
      </c>
      <c r="D11817" t="s">
        <v>2053</v>
      </c>
      <c r="E11817">
        <v>1</v>
      </c>
      <c r="F11817" t="s">
        <v>2016</v>
      </c>
      <c r="G11817">
        <v>52.26</v>
      </c>
      <c r="H11817" t="s">
        <v>2017</v>
      </c>
      <c r="I11817" s="13">
        <v>43419</v>
      </c>
      <c r="J11817">
        <v>9</v>
      </c>
      <c r="K11817">
        <v>-56.09</v>
      </c>
    </row>
    <row r="11818" spans="2:11">
      <c r="B11818" t="s">
        <v>2083</v>
      </c>
      <c r="C11818" t="s">
        <v>2084</v>
      </c>
      <c r="D11818" t="s">
        <v>2184</v>
      </c>
      <c r="E11818">
        <v>1</v>
      </c>
      <c r="F11818" t="s">
        <v>2088</v>
      </c>
      <c r="G11818" t="s">
        <v>2030</v>
      </c>
      <c r="H11818" t="s">
        <v>2017</v>
      </c>
      <c r="I11818" s="13">
        <v>43300</v>
      </c>
      <c r="J11818">
        <v>10</v>
      </c>
      <c r="K11818">
        <v>-73.739999999999995</v>
      </c>
    </row>
    <row r="11819" spans="2:11">
      <c r="B11819" t="s">
        <v>2067</v>
      </c>
      <c r="C11819" t="s">
        <v>4152</v>
      </c>
      <c r="D11819" t="s">
        <v>2029</v>
      </c>
      <c r="E11819">
        <v>5</v>
      </c>
      <c r="F11819" t="s">
        <v>2016</v>
      </c>
      <c r="G11819">
        <v>25</v>
      </c>
      <c r="H11819" t="s">
        <v>2017</v>
      </c>
      <c r="I11819" s="13">
        <v>42888</v>
      </c>
      <c r="J11819">
        <v>5</v>
      </c>
      <c r="K11819">
        <v>47.34</v>
      </c>
    </row>
    <row r="11901" spans="1:11">
      <c r="A11901" t="s">
        <v>1132</v>
      </c>
      <c r="B11901" t="str">
        <f ca="1">_xll.BDS(OFFSET(INDIRECT(ADDRESS(ROW(), COLUMN())),0,-1),"BEST_ANALYST_RECS_BULK","cols=10;rows=21")</f>
        <v>CIBC Capital Markets</v>
      </c>
      <c r="C11901" t="s">
        <v>3325</v>
      </c>
      <c r="D11901" t="s">
        <v>2044</v>
      </c>
      <c r="E11901">
        <v>3</v>
      </c>
      <c r="F11901" t="s">
        <v>2016</v>
      </c>
      <c r="G11901">
        <v>40</v>
      </c>
      <c r="H11901" t="s">
        <v>2133</v>
      </c>
      <c r="I11901" s="13">
        <v>43511</v>
      </c>
      <c r="J11901" t="s">
        <v>2030</v>
      </c>
      <c r="K11901" t="s">
        <v>2030</v>
      </c>
    </row>
    <row r="11902" spans="1:11">
      <c r="B11902" t="s">
        <v>2118</v>
      </c>
      <c r="C11902" t="s">
        <v>3746</v>
      </c>
      <c r="D11902" t="s">
        <v>2026</v>
      </c>
      <c r="E11902">
        <v>5</v>
      </c>
      <c r="F11902" t="s">
        <v>2016</v>
      </c>
      <c r="G11902">
        <v>42</v>
      </c>
      <c r="H11902" t="s">
        <v>2017</v>
      </c>
      <c r="I11902" s="13">
        <v>43508</v>
      </c>
      <c r="J11902">
        <v>3</v>
      </c>
      <c r="K11902">
        <v>7.16</v>
      </c>
    </row>
    <row r="11903" spans="1:11">
      <c r="B11903" t="s">
        <v>2094</v>
      </c>
      <c r="C11903" t="s">
        <v>2095</v>
      </c>
      <c r="D11903" t="s">
        <v>2026</v>
      </c>
      <c r="E11903">
        <v>5</v>
      </c>
      <c r="F11903" t="s">
        <v>2085</v>
      </c>
      <c r="G11903">
        <v>38</v>
      </c>
      <c r="H11903" t="s">
        <v>2020</v>
      </c>
      <c r="I11903" s="13">
        <v>43508</v>
      </c>
      <c r="J11903" t="s">
        <v>2030</v>
      </c>
      <c r="K11903" t="s">
        <v>2030</v>
      </c>
    </row>
    <row r="11904" spans="1:11">
      <c r="B11904" t="s">
        <v>2067</v>
      </c>
      <c r="C11904" t="s">
        <v>3341</v>
      </c>
      <c r="D11904" t="s">
        <v>2041</v>
      </c>
      <c r="E11904">
        <v>1</v>
      </c>
      <c r="F11904" t="s">
        <v>2016</v>
      </c>
      <c r="G11904">
        <v>41</v>
      </c>
      <c r="H11904" t="s">
        <v>2020</v>
      </c>
      <c r="I11904" s="13">
        <v>43507</v>
      </c>
      <c r="J11904">
        <v>2</v>
      </c>
      <c r="K11904">
        <v>11.38</v>
      </c>
    </row>
    <row r="11905" spans="2:11">
      <c r="B11905" t="s">
        <v>2037</v>
      </c>
      <c r="C11905" t="s">
        <v>3434</v>
      </c>
      <c r="D11905" t="s">
        <v>2076</v>
      </c>
      <c r="E11905">
        <v>3</v>
      </c>
      <c r="F11905" t="s">
        <v>2016</v>
      </c>
      <c r="G11905">
        <v>31</v>
      </c>
      <c r="H11905" t="s">
        <v>2017</v>
      </c>
      <c r="I11905" s="13">
        <v>43503</v>
      </c>
      <c r="J11905">
        <v>4</v>
      </c>
      <c r="K11905">
        <v>0</v>
      </c>
    </row>
    <row r="11906" spans="2:11">
      <c r="B11906" t="s">
        <v>2027</v>
      </c>
      <c r="C11906" t="s">
        <v>3745</v>
      </c>
      <c r="D11906" t="s">
        <v>2029</v>
      </c>
      <c r="E11906">
        <v>5</v>
      </c>
      <c r="F11906" t="s">
        <v>2016</v>
      </c>
      <c r="G11906">
        <v>46</v>
      </c>
      <c r="H11906" t="s">
        <v>2017</v>
      </c>
      <c r="I11906" s="13">
        <v>43502</v>
      </c>
      <c r="J11906" t="s">
        <v>2030</v>
      </c>
      <c r="K11906" t="s">
        <v>2030</v>
      </c>
    </row>
    <row r="11907" spans="2:11">
      <c r="B11907" t="s">
        <v>2390</v>
      </c>
      <c r="C11907" t="s">
        <v>3748</v>
      </c>
      <c r="D11907" t="s">
        <v>2171</v>
      </c>
      <c r="E11907" t="s">
        <v>2030</v>
      </c>
      <c r="F11907" t="s">
        <v>2016</v>
      </c>
      <c r="G11907" t="s">
        <v>2030</v>
      </c>
      <c r="H11907" t="s">
        <v>2017</v>
      </c>
      <c r="I11907" s="13">
        <v>43502</v>
      </c>
      <c r="J11907" t="s">
        <v>2030</v>
      </c>
      <c r="K11907" t="s">
        <v>2030</v>
      </c>
    </row>
    <row r="11908" spans="2:11">
      <c r="B11908" t="s">
        <v>2033</v>
      </c>
      <c r="C11908" t="s">
        <v>3751</v>
      </c>
      <c r="D11908" t="s">
        <v>2035</v>
      </c>
      <c r="E11908">
        <v>5</v>
      </c>
      <c r="F11908" t="s">
        <v>2016</v>
      </c>
      <c r="G11908">
        <v>40</v>
      </c>
      <c r="H11908" t="s">
        <v>2020</v>
      </c>
      <c r="I11908" s="13">
        <v>43500</v>
      </c>
      <c r="J11908">
        <v>7</v>
      </c>
      <c r="K11908">
        <v>-14.28</v>
      </c>
    </row>
    <row r="11909" spans="2:11">
      <c r="B11909" t="s">
        <v>2595</v>
      </c>
      <c r="C11909" t="s">
        <v>3749</v>
      </c>
      <c r="D11909" t="s">
        <v>2362</v>
      </c>
      <c r="E11909">
        <v>5</v>
      </c>
      <c r="F11909" t="s">
        <v>2016</v>
      </c>
      <c r="G11909">
        <v>48</v>
      </c>
      <c r="H11909" t="s">
        <v>2020</v>
      </c>
      <c r="I11909" s="13">
        <v>43500</v>
      </c>
      <c r="J11909">
        <v>7</v>
      </c>
      <c r="K11909">
        <v>-14.28</v>
      </c>
    </row>
    <row r="11910" spans="2:11">
      <c r="B11910" t="s">
        <v>2157</v>
      </c>
      <c r="C11910" t="s">
        <v>2158</v>
      </c>
      <c r="D11910" t="s">
        <v>2026</v>
      </c>
      <c r="E11910">
        <v>5</v>
      </c>
      <c r="F11910" t="s">
        <v>2016</v>
      </c>
      <c r="G11910">
        <v>45</v>
      </c>
      <c r="H11910" t="s">
        <v>2017</v>
      </c>
      <c r="I11910" s="13">
        <v>43500</v>
      </c>
      <c r="J11910">
        <v>7</v>
      </c>
      <c r="K11910">
        <v>-14.28</v>
      </c>
    </row>
    <row r="11911" spans="2:11">
      <c r="B11911" t="s">
        <v>3329</v>
      </c>
      <c r="C11911" t="s">
        <v>3330</v>
      </c>
      <c r="D11911" t="s">
        <v>2026</v>
      </c>
      <c r="E11911">
        <v>5</v>
      </c>
      <c r="F11911" t="s">
        <v>2016</v>
      </c>
      <c r="G11911">
        <v>41</v>
      </c>
      <c r="H11911" t="s">
        <v>2017</v>
      </c>
      <c r="I11911" s="13">
        <v>43495</v>
      </c>
      <c r="J11911">
        <v>7</v>
      </c>
      <c r="K11911">
        <v>-14.28</v>
      </c>
    </row>
    <row r="11912" spans="2:11">
      <c r="B11912" t="s">
        <v>2174</v>
      </c>
      <c r="C11912" t="s">
        <v>3326</v>
      </c>
      <c r="D11912" t="s">
        <v>2171</v>
      </c>
      <c r="E11912" t="s">
        <v>2030</v>
      </c>
      <c r="F11912" t="s">
        <v>2016</v>
      </c>
      <c r="G11912" t="s">
        <v>2030</v>
      </c>
      <c r="H11912" t="s">
        <v>2017</v>
      </c>
      <c r="I11912" s="13">
        <v>43490</v>
      </c>
      <c r="J11912" t="s">
        <v>2030</v>
      </c>
      <c r="K11912" t="s">
        <v>2030</v>
      </c>
    </row>
    <row r="11913" spans="2:11">
      <c r="B11913" t="s">
        <v>2063</v>
      </c>
      <c r="C11913" t="s">
        <v>3351</v>
      </c>
      <c r="D11913" t="s">
        <v>2035</v>
      </c>
      <c r="E11913">
        <v>5</v>
      </c>
      <c r="F11913" t="s">
        <v>2016</v>
      </c>
      <c r="G11913">
        <v>33</v>
      </c>
      <c r="H11913" t="s">
        <v>2017</v>
      </c>
      <c r="I11913" s="13">
        <v>43486</v>
      </c>
      <c r="J11913" t="s">
        <v>2030</v>
      </c>
      <c r="K11913" t="s">
        <v>2030</v>
      </c>
    </row>
    <row r="11914" spans="2:11">
      <c r="B11914" t="s">
        <v>2072</v>
      </c>
      <c r="C11914" t="s">
        <v>3343</v>
      </c>
      <c r="D11914" t="s">
        <v>2029</v>
      </c>
      <c r="E11914">
        <v>5</v>
      </c>
      <c r="F11914" t="s">
        <v>2016</v>
      </c>
      <c r="G11914">
        <v>48</v>
      </c>
      <c r="H11914" t="s">
        <v>2017</v>
      </c>
      <c r="I11914" s="13">
        <v>43482</v>
      </c>
      <c r="J11914">
        <v>7</v>
      </c>
      <c r="K11914">
        <v>-14.28</v>
      </c>
    </row>
    <row r="11915" spans="2:11">
      <c r="B11915" t="s">
        <v>2136</v>
      </c>
      <c r="C11915" t="s">
        <v>3354</v>
      </c>
      <c r="D11915" t="s">
        <v>2044</v>
      </c>
      <c r="E11915">
        <v>3</v>
      </c>
      <c r="F11915" t="s">
        <v>2016</v>
      </c>
      <c r="G11915">
        <v>41</v>
      </c>
      <c r="H11915" t="s">
        <v>2020</v>
      </c>
      <c r="I11915" s="13">
        <v>43480</v>
      </c>
      <c r="J11915">
        <v>4</v>
      </c>
      <c r="K11915">
        <v>0</v>
      </c>
    </row>
    <row r="11916" spans="2:11">
      <c r="B11916" t="s">
        <v>106</v>
      </c>
      <c r="C11916" t="s">
        <v>3340</v>
      </c>
      <c r="D11916" t="s">
        <v>2440</v>
      </c>
      <c r="E11916">
        <v>5</v>
      </c>
      <c r="F11916" t="s">
        <v>2016</v>
      </c>
      <c r="G11916">
        <v>37</v>
      </c>
      <c r="H11916" t="s">
        <v>2020</v>
      </c>
      <c r="I11916" s="13">
        <v>43479</v>
      </c>
      <c r="J11916">
        <v>6</v>
      </c>
      <c r="K11916">
        <v>-13.54</v>
      </c>
    </row>
    <row r="11917" spans="2:11">
      <c r="B11917" t="s">
        <v>2051</v>
      </c>
      <c r="C11917" t="s">
        <v>3840</v>
      </c>
      <c r="D11917" t="s">
        <v>2076</v>
      </c>
      <c r="E11917">
        <v>3</v>
      </c>
      <c r="F11917" t="s">
        <v>2016</v>
      </c>
      <c r="G11917">
        <v>36</v>
      </c>
      <c r="H11917" t="s">
        <v>2017</v>
      </c>
      <c r="I11917" s="13">
        <v>43479</v>
      </c>
      <c r="J11917">
        <v>4</v>
      </c>
      <c r="K11917">
        <v>0</v>
      </c>
    </row>
    <row r="11918" spans="2:11">
      <c r="B11918" t="s">
        <v>3436</v>
      </c>
      <c r="C11918" t="s">
        <v>3437</v>
      </c>
      <c r="D11918" t="s">
        <v>2184</v>
      </c>
      <c r="E11918">
        <v>1</v>
      </c>
      <c r="F11918" t="s">
        <v>2016</v>
      </c>
      <c r="G11918">
        <v>30</v>
      </c>
      <c r="H11918" t="s">
        <v>2020</v>
      </c>
      <c r="I11918" s="13">
        <v>43479</v>
      </c>
      <c r="J11918">
        <v>1</v>
      </c>
      <c r="K11918">
        <v>16.73</v>
      </c>
    </row>
    <row r="11919" spans="2:11">
      <c r="B11919" t="s">
        <v>2083</v>
      </c>
      <c r="C11919" t="s">
        <v>2084</v>
      </c>
      <c r="D11919" t="s">
        <v>2184</v>
      </c>
      <c r="E11919">
        <v>1</v>
      </c>
      <c r="F11919" t="s">
        <v>2016</v>
      </c>
      <c r="G11919" t="s">
        <v>2030</v>
      </c>
      <c r="H11919" t="s">
        <v>2017</v>
      </c>
      <c r="I11919" s="13">
        <v>43474</v>
      </c>
      <c r="J11919" t="s">
        <v>2030</v>
      </c>
      <c r="K11919" t="s">
        <v>2030</v>
      </c>
    </row>
    <row r="11920" spans="2:11">
      <c r="B11920" t="s">
        <v>2024</v>
      </c>
      <c r="C11920" t="s">
        <v>3004</v>
      </c>
      <c r="D11920" t="s">
        <v>2026</v>
      </c>
      <c r="E11920">
        <v>5</v>
      </c>
      <c r="F11920" t="s">
        <v>2016</v>
      </c>
      <c r="G11920">
        <v>40</v>
      </c>
      <c r="H11920" t="s">
        <v>2017</v>
      </c>
      <c r="I11920" s="13">
        <v>43472</v>
      </c>
      <c r="J11920">
        <v>7</v>
      </c>
      <c r="K11920">
        <v>-14.28</v>
      </c>
    </row>
    <row r="11921" spans="2:11">
      <c r="B11921" t="s">
        <v>3020</v>
      </c>
      <c r="C11921" t="s">
        <v>3960</v>
      </c>
      <c r="D11921" t="s">
        <v>2026</v>
      </c>
      <c r="E11921">
        <v>5</v>
      </c>
      <c r="F11921" t="s">
        <v>2016</v>
      </c>
      <c r="G11921">
        <v>41</v>
      </c>
      <c r="H11921" t="s">
        <v>2017</v>
      </c>
      <c r="I11921" s="13">
        <v>42943</v>
      </c>
      <c r="J11921">
        <v>7</v>
      </c>
      <c r="K11921">
        <v>-14.28</v>
      </c>
    </row>
    <row r="12001" spans="1:11">
      <c r="A12001" t="s">
        <v>1133</v>
      </c>
      <c r="B12001" t="str">
        <f ca="1">_xll.BDS(OFFSET(INDIRECT(ADDRESS(ROW(), COLUMN())),0,-1),"BEST_ANALYST_RECS_BULK","cols=10;rows=21")</f>
        <v>Morgan Stanley</v>
      </c>
      <c r="C12001" t="s">
        <v>4034</v>
      </c>
      <c r="D12001" t="s">
        <v>2440</v>
      </c>
      <c r="E12001">
        <v>5</v>
      </c>
      <c r="F12001" t="s">
        <v>2016</v>
      </c>
      <c r="G12001">
        <v>34</v>
      </c>
      <c r="H12001" t="s">
        <v>2020</v>
      </c>
      <c r="I12001" s="13">
        <v>43511</v>
      </c>
      <c r="J12001">
        <v>5</v>
      </c>
      <c r="K12001">
        <v>-18.079999999999998</v>
      </c>
    </row>
    <row r="12002" spans="1:11">
      <c r="B12002" t="s">
        <v>2037</v>
      </c>
      <c r="C12002" t="s">
        <v>2598</v>
      </c>
      <c r="D12002" t="s">
        <v>2026</v>
      </c>
      <c r="E12002">
        <v>5</v>
      </c>
      <c r="F12002" t="s">
        <v>2016</v>
      </c>
      <c r="G12002">
        <v>36</v>
      </c>
      <c r="H12002" t="s">
        <v>2020</v>
      </c>
      <c r="I12002" s="13">
        <v>43511</v>
      </c>
      <c r="J12002">
        <v>5</v>
      </c>
      <c r="K12002">
        <v>-18.079999999999998</v>
      </c>
    </row>
    <row r="12003" spans="1:11">
      <c r="B12003" t="s">
        <v>2063</v>
      </c>
      <c r="C12003" t="s">
        <v>3507</v>
      </c>
      <c r="D12003" t="s">
        <v>2035</v>
      </c>
      <c r="E12003">
        <v>5</v>
      </c>
      <c r="F12003" t="s">
        <v>2016</v>
      </c>
      <c r="G12003">
        <v>37</v>
      </c>
      <c r="H12003" t="s">
        <v>2017</v>
      </c>
      <c r="I12003" s="13">
        <v>43511</v>
      </c>
      <c r="J12003">
        <v>5</v>
      </c>
      <c r="K12003">
        <v>-18.079999999999998</v>
      </c>
    </row>
    <row r="12004" spans="1:11">
      <c r="B12004" t="s">
        <v>2042</v>
      </c>
      <c r="C12004" t="s">
        <v>2607</v>
      </c>
      <c r="D12004" t="s">
        <v>2029</v>
      </c>
      <c r="E12004">
        <v>5</v>
      </c>
      <c r="F12004" t="s">
        <v>2016</v>
      </c>
      <c r="G12004">
        <v>38</v>
      </c>
      <c r="H12004" t="s">
        <v>2020</v>
      </c>
      <c r="I12004" s="13">
        <v>43510</v>
      </c>
      <c r="J12004">
        <v>5</v>
      </c>
      <c r="K12004">
        <v>-18.079999999999998</v>
      </c>
    </row>
    <row r="12005" spans="1:11">
      <c r="B12005" t="s">
        <v>2120</v>
      </c>
      <c r="C12005" t="s">
        <v>2573</v>
      </c>
      <c r="D12005" t="s">
        <v>2026</v>
      </c>
      <c r="E12005">
        <v>5</v>
      </c>
      <c r="F12005" t="s">
        <v>2016</v>
      </c>
      <c r="G12005">
        <v>36</v>
      </c>
      <c r="H12005" t="s">
        <v>2017</v>
      </c>
      <c r="I12005" s="13">
        <v>43510</v>
      </c>
      <c r="J12005">
        <v>5</v>
      </c>
      <c r="K12005">
        <v>-18.079999999999998</v>
      </c>
    </row>
    <row r="12006" spans="1:11">
      <c r="B12006" t="s">
        <v>2601</v>
      </c>
      <c r="C12006" t="s">
        <v>2602</v>
      </c>
      <c r="D12006" t="s">
        <v>2015</v>
      </c>
      <c r="E12006">
        <v>3</v>
      </c>
      <c r="F12006" t="s">
        <v>2016</v>
      </c>
      <c r="G12006">
        <v>27</v>
      </c>
      <c r="H12006" t="s">
        <v>2020</v>
      </c>
      <c r="I12006" s="13">
        <v>43510</v>
      </c>
      <c r="J12006">
        <v>2</v>
      </c>
      <c r="K12006">
        <v>0</v>
      </c>
    </row>
    <row r="12007" spans="1:11">
      <c r="B12007" t="s">
        <v>2580</v>
      </c>
      <c r="C12007" t="s">
        <v>2605</v>
      </c>
      <c r="D12007" t="s">
        <v>2026</v>
      </c>
      <c r="E12007">
        <v>5</v>
      </c>
      <c r="F12007" t="s">
        <v>2016</v>
      </c>
      <c r="G12007">
        <v>39</v>
      </c>
      <c r="H12007" t="s">
        <v>2020</v>
      </c>
      <c r="I12007" s="13">
        <v>43510</v>
      </c>
      <c r="J12007">
        <v>5</v>
      </c>
      <c r="K12007">
        <v>-18.079999999999998</v>
      </c>
    </row>
    <row r="12008" spans="1:11">
      <c r="B12008" t="s">
        <v>2027</v>
      </c>
      <c r="C12008" t="s">
        <v>2600</v>
      </c>
      <c r="D12008" t="s">
        <v>2044</v>
      </c>
      <c r="E12008">
        <v>3</v>
      </c>
      <c r="F12008" t="s">
        <v>2016</v>
      </c>
      <c r="G12008">
        <v>30</v>
      </c>
      <c r="H12008" t="s">
        <v>2017</v>
      </c>
      <c r="I12008" s="13">
        <v>43509</v>
      </c>
      <c r="J12008" t="s">
        <v>2030</v>
      </c>
      <c r="K12008" t="s">
        <v>2030</v>
      </c>
    </row>
    <row r="12009" spans="1:11">
      <c r="B12009" t="s">
        <v>2033</v>
      </c>
      <c r="C12009" t="s">
        <v>2574</v>
      </c>
      <c r="D12009" t="s">
        <v>2035</v>
      </c>
      <c r="E12009">
        <v>5</v>
      </c>
      <c r="F12009" t="s">
        <v>2016</v>
      </c>
      <c r="G12009">
        <v>38</v>
      </c>
      <c r="H12009" t="s">
        <v>2036</v>
      </c>
      <c r="I12009" s="13">
        <v>43509</v>
      </c>
      <c r="J12009">
        <v>5</v>
      </c>
      <c r="K12009">
        <v>-18.079999999999998</v>
      </c>
    </row>
    <row r="12010" spans="1:11">
      <c r="B12010" t="s">
        <v>2074</v>
      </c>
      <c r="C12010" t="s">
        <v>2604</v>
      </c>
      <c r="D12010" t="s">
        <v>2076</v>
      </c>
      <c r="E12010">
        <v>3</v>
      </c>
      <c r="F12010" t="s">
        <v>2016</v>
      </c>
      <c r="G12010">
        <v>34</v>
      </c>
      <c r="H12010" t="s">
        <v>2020</v>
      </c>
      <c r="I12010" s="13">
        <v>43509</v>
      </c>
      <c r="J12010">
        <v>2</v>
      </c>
      <c r="K12010">
        <v>0</v>
      </c>
    </row>
    <row r="12011" spans="1:11">
      <c r="B12011" t="s">
        <v>2051</v>
      </c>
      <c r="C12011" t="s">
        <v>3048</v>
      </c>
      <c r="D12011" t="s">
        <v>2026</v>
      </c>
      <c r="E12011">
        <v>5</v>
      </c>
      <c r="F12011" t="s">
        <v>2016</v>
      </c>
      <c r="G12011">
        <v>37</v>
      </c>
      <c r="H12011" t="s">
        <v>2017</v>
      </c>
      <c r="I12011" s="13">
        <v>43509</v>
      </c>
      <c r="J12011">
        <v>3</v>
      </c>
      <c r="K12011">
        <v>-11.5</v>
      </c>
    </row>
    <row r="12012" spans="1:11">
      <c r="B12012" t="s">
        <v>2021</v>
      </c>
      <c r="C12012" t="s">
        <v>3915</v>
      </c>
      <c r="D12012" t="s">
        <v>2216</v>
      </c>
      <c r="E12012">
        <v>3</v>
      </c>
      <c r="F12012" t="s">
        <v>2016</v>
      </c>
      <c r="G12012">
        <v>33</v>
      </c>
      <c r="H12012" t="s">
        <v>2020</v>
      </c>
      <c r="I12012" s="13">
        <v>43494</v>
      </c>
      <c r="J12012">
        <v>4</v>
      </c>
      <c r="K12012">
        <v>-15.77</v>
      </c>
    </row>
    <row r="12013" spans="1:11">
      <c r="B12013" t="s">
        <v>2094</v>
      </c>
      <c r="C12013" t="s">
        <v>2095</v>
      </c>
      <c r="D12013" t="s">
        <v>2076</v>
      </c>
      <c r="E12013">
        <v>3</v>
      </c>
      <c r="F12013" t="s">
        <v>2088</v>
      </c>
      <c r="G12013" t="s">
        <v>2030</v>
      </c>
      <c r="H12013" t="s">
        <v>2017</v>
      </c>
      <c r="I12013" s="13">
        <v>43488</v>
      </c>
      <c r="J12013" t="s">
        <v>2030</v>
      </c>
      <c r="K12013" t="s">
        <v>2030</v>
      </c>
    </row>
    <row r="12014" spans="1:11">
      <c r="B12014" t="s">
        <v>2091</v>
      </c>
      <c r="C12014" t="s">
        <v>3229</v>
      </c>
      <c r="D12014" t="s">
        <v>2093</v>
      </c>
      <c r="E12014" t="s">
        <v>2030</v>
      </c>
      <c r="F12014" t="s">
        <v>2016</v>
      </c>
      <c r="G12014" t="s">
        <v>2030</v>
      </c>
      <c r="H12014" t="s">
        <v>2017</v>
      </c>
      <c r="I12014" s="13">
        <v>43483</v>
      </c>
      <c r="J12014" t="s">
        <v>2030</v>
      </c>
      <c r="K12014" t="s">
        <v>2030</v>
      </c>
    </row>
    <row r="12015" spans="1:11">
      <c r="B12015" t="s">
        <v>2267</v>
      </c>
      <c r="C12015" t="s">
        <v>2577</v>
      </c>
      <c r="D12015" t="s">
        <v>2029</v>
      </c>
      <c r="E12015">
        <v>5</v>
      </c>
      <c r="F12015" t="s">
        <v>2016</v>
      </c>
      <c r="G12015">
        <v>39</v>
      </c>
      <c r="H12015" t="s">
        <v>2017</v>
      </c>
      <c r="I12015" s="13">
        <v>43474</v>
      </c>
      <c r="J12015">
        <v>5</v>
      </c>
      <c r="K12015">
        <v>-18.079999999999998</v>
      </c>
    </row>
    <row r="12016" spans="1:11">
      <c r="B12016" t="s">
        <v>2024</v>
      </c>
      <c r="C12016" t="s">
        <v>2768</v>
      </c>
      <c r="D12016" t="s">
        <v>2026</v>
      </c>
      <c r="E12016">
        <v>5</v>
      </c>
      <c r="F12016" t="s">
        <v>2016</v>
      </c>
      <c r="G12016">
        <v>32</v>
      </c>
      <c r="H12016" t="s">
        <v>2017</v>
      </c>
      <c r="I12016" s="13">
        <v>43412</v>
      </c>
      <c r="J12016">
        <v>5</v>
      </c>
      <c r="K12016">
        <v>-18.079999999999998</v>
      </c>
    </row>
    <row r="12017" spans="2:11">
      <c r="B12017" t="s">
        <v>2358</v>
      </c>
      <c r="C12017" t="s">
        <v>2567</v>
      </c>
      <c r="D12017" t="s">
        <v>2026</v>
      </c>
      <c r="E12017">
        <v>5</v>
      </c>
      <c r="F12017" t="s">
        <v>2016</v>
      </c>
      <c r="G12017">
        <v>36</v>
      </c>
      <c r="H12017" t="s">
        <v>2020</v>
      </c>
      <c r="I12017" s="13">
        <v>43404</v>
      </c>
      <c r="J12017">
        <v>5</v>
      </c>
      <c r="K12017">
        <v>-18.079999999999998</v>
      </c>
    </row>
    <row r="12018" spans="2:11">
      <c r="B12018" t="s">
        <v>2451</v>
      </c>
      <c r="C12018" t="s">
        <v>4035</v>
      </c>
      <c r="D12018" t="s">
        <v>2026</v>
      </c>
      <c r="E12018">
        <v>5</v>
      </c>
      <c r="F12018" t="s">
        <v>2016</v>
      </c>
      <c r="G12018" t="s">
        <v>2030</v>
      </c>
      <c r="H12018" t="s">
        <v>2017</v>
      </c>
      <c r="I12018" s="13">
        <v>43221</v>
      </c>
      <c r="J12018">
        <v>5</v>
      </c>
      <c r="K12018">
        <v>-18.079999999999998</v>
      </c>
    </row>
    <row r="12019" spans="2:11">
      <c r="B12019" t="s">
        <v>2102</v>
      </c>
      <c r="C12019" t="s">
        <v>2987</v>
      </c>
      <c r="D12019" t="s">
        <v>2104</v>
      </c>
      <c r="E12019" t="s">
        <v>2030</v>
      </c>
      <c r="F12019" t="s">
        <v>2016</v>
      </c>
      <c r="G12019" t="s">
        <v>2030</v>
      </c>
      <c r="H12019" t="s">
        <v>2017</v>
      </c>
      <c r="I12019" s="13">
        <v>43216</v>
      </c>
      <c r="J12019" t="s">
        <v>2030</v>
      </c>
      <c r="K12019" t="s">
        <v>2030</v>
      </c>
    </row>
    <row r="12020" spans="2:11">
      <c r="B12020" t="s">
        <v>2083</v>
      </c>
      <c r="C12020" t="s">
        <v>2084</v>
      </c>
      <c r="D12020" t="s">
        <v>2053</v>
      </c>
      <c r="E12020">
        <v>1</v>
      </c>
      <c r="F12020" t="s">
        <v>2016</v>
      </c>
      <c r="G12020" t="s">
        <v>2030</v>
      </c>
      <c r="H12020" t="s">
        <v>2017</v>
      </c>
      <c r="I12020" s="13">
        <v>43181</v>
      </c>
      <c r="J12020">
        <v>1</v>
      </c>
      <c r="K12020">
        <v>20.6</v>
      </c>
    </row>
    <row r="12021" spans="2:11">
      <c r="B12021" t="s">
        <v>2786</v>
      </c>
      <c r="C12021" t="s">
        <v>2095</v>
      </c>
      <c r="D12021" t="s">
        <v>2843</v>
      </c>
      <c r="E12021">
        <v>4</v>
      </c>
      <c r="F12021" t="s">
        <v>2123</v>
      </c>
      <c r="G12021">
        <v>27.5</v>
      </c>
      <c r="H12021" t="s">
        <v>2017</v>
      </c>
      <c r="I12021" s="13">
        <v>42480</v>
      </c>
      <c r="J12021">
        <v>5</v>
      </c>
      <c r="K12021">
        <v>-18.079999999999998</v>
      </c>
    </row>
    <row r="12101" spans="1:11">
      <c r="A12101" t="s">
        <v>1134</v>
      </c>
      <c r="B12101" t="str">
        <f ca="1">_xll.BDS(OFFSET(INDIRECT(ADDRESS(ROW(), COLUMN())),0,-1),"BEST_ANALYST_RECS_BULK","cols=10;rows=45")</f>
        <v>RBC Capital Markets</v>
      </c>
      <c r="C12101" t="s">
        <v>2787</v>
      </c>
      <c r="D12101" t="s">
        <v>2029</v>
      </c>
      <c r="E12101">
        <v>5</v>
      </c>
      <c r="F12101" t="s">
        <v>2016</v>
      </c>
      <c r="G12101">
        <v>234</v>
      </c>
      <c r="H12101" t="s">
        <v>2020</v>
      </c>
      <c r="I12101" s="13">
        <v>43511</v>
      </c>
      <c r="J12101">
        <v>2</v>
      </c>
      <c r="K12101">
        <v>27.86</v>
      </c>
    </row>
    <row r="12102" spans="1:11">
      <c r="B12102" t="s">
        <v>2277</v>
      </c>
      <c r="C12102" t="s">
        <v>2218</v>
      </c>
      <c r="D12102" t="s">
        <v>2029</v>
      </c>
      <c r="E12102">
        <v>5</v>
      </c>
      <c r="F12102" t="s">
        <v>2016</v>
      </c>
      <c r="G12102">
        <v>242</v>
      </c>
      <c r="H12102" t="s">
        <v>2017</v>
      </c>
      <c r="I12102" s="13">
        <v>43511</v>
      </c>
      <c r="J12102">
        <v>2</v>
      </c>
      <c r="K12102">
        <v>27.86</v>
      </c>
    </row>
    <row r="12103" spans="1:11">
      <c r="B12103" t="s">
        <v>2159</v>
      </c>
      <c r="C12103" t="s">
        <v>2788</v>
      </c>
      <c r="D12103" t="s">
        <v>2029</v>
      </c>
      <c r="E12103">
        <v>5</v>
      </c>
      <c r="F12103" t="s">
        <v>2016</v>
      </c>
      <c r="G12103">
        <v>230</v>
      </c>
      <c r="H12103" t="s">
        <v>2017</v>
      </c>
      <c r="I12103" s="13">
        <v>43511</v>
      </c>
      <c r="J12103">
        <v>2</v>
      </c>
      <c r="K12103">
        <v>27.86</v>
      </c>
    </row>
    <row r="12104" spans="1:11">
      <c r="B12104" t="s">
        <v>2089</v>
      </c>
      <c r="C12104" t="s">
        <v>2279</v>
      </c>
      <c r="D12104" t="s">
        <v>2029</v>
      </c>
      <c r="E12104">
        <v>5</v>
      </c>
      <c r="F12104" t="s">
        <v>2016</v>
      </c>
      <c r="G12104">
        <v>239</v>
      </c>
      <c r="H12104" t="s">
        <v>2017</v>
      </c>
      <c r="I12104" s="13">
        <v>43511</v>
      </c>
      <c r="J12104">
        <v>2</v>
      </c>
      <c r="K12104">
        <v>27.86</v>
      </c>
    </row>
    <row r="12105" spans="1:11">
      <c r="B12105" t="s">
        <v>2274</v>
      </c>
      <c r="C12105" t="s">
        <v>2791</v>
      </c>
      <c r="D12105" t="s">
        <v>2026</v>
      </c>
      <c r="E12105">
        <v>5</v>
      </c>
      <c r="F12105" t="s">
        <v>2016</v>
      </c>
      <c r="G12105" t="s">
        <v>2030</v>
      </c>
      <c r="H12105" t="s">
        <v>2017</v>
      </c>
      <c r="I12105" s="13">
        <v>43509</v>
      </c>
      <c r="J12105">
        <v>3</v>
      </c>
      <c r="K12105">
        <v>27.39</v>
      </c>
    </row>
    <row r="12106" spans="1:11">
      <c r="B12106" t="s">
        <v>2063</v>
      </c>
      <c r="C12106" t="s">
        <v>3632</v>
      </c>
      <c r="D12106" t="s">
        <v>2035</v>
      </c>
      <c r="E12106">
        <v>5</v>
      </c>
      <c r="F12106" t="s">
        <v>2016</v>
      </c>
      <c r="G12106">
        <v>239</v>
      </c>
      <c r="H12106" t="s">
        <v>2017</v>
      </c>
      <c r="I12106" s="13">
        <v>43509</v>
      </c>
      <c r="J12106" t="s">
        <v>2030</v>
      </c>
      <c r="K12106" t="s">
        <v>2030</v>
      </c>
    </row>
    <row r="12107" spans="1:11">
      <c r="B12107" t="s">
        <v>2461</v>
      </c>
      <c r="C12107" t="s">
        <v>2799</v>
      </c>
      <c r="D12107" t="s">
        <v>2026</v>
      </c>
      <c r="E12107">
        <v>5</v>
      </c>
      <c r="F12107" t="s">
        <v>2016</v>
      </c>
      <c r="G12107">
        <v>250</v>
      </c>
      <c r="H12107" t="s">
        <v>2017</v>
      </c>
      <c r="I12107" s="13">
        <v>43509</v>
      </c>
      <c r="J12107" t="s">
        <v>2030</v>
      </c>
      <c r="K12107" t="s">
        <v>2030</v>
      </c>
    </row>
    <row r="12108" spans="1:11">
      <c r="B12108" t="s">
        <v>2139</v>
      </c>
      <c r="C12108" t="s">
        <v>2789</v>
      </c>
      <c r="D12108" t="s">
        <v>2035</v>
      </c>
      <c r="E12108">
        <v>5</v>
      </c>
      <c r="F12108" t="s">
        <v>2016</v>
      </c>
      <c r="G12108">
        <v>237</v>
      </c>
      <c r="H12108" t="s">
        <v>2017</v>
      </c>
      <c r="I12108" s="13">
        <v>43507</v>
      </c>
      <c r="J12108">
        <v>2</v>
      </c>
      <c r="K12108">
        <v>27.86</v>
      </c>
    </row>
    <row r="12109" spans="1:11">
      <c r="B12109" t="s">
        <v>2151</v>
      </c>
      <c r="C12109" t="s">
        <v>3633</v>
      </c>
      <c r="D12109" t="s">
        <v>2026</v>
      </c>
      <c r="E12109">
        <v>5</v>
      </c>
      <c r="F12109" t="s">
        <v>2016</v>
      </c>
      <c r="G12109">
        <v>239</v>
      </c>
      <c r="H12109" t="s">
        <v>2017</v>
      </c>
      <c r="I12109" s="13">
        <v>43507</v>
      </c>
      <c r="J12109">
        <v>2</v>
      </c>
      <c r="K12109">
        <v>27.86</v>
      </c>
    </row>
    <row r="12110" spans="1:11">
      <c r="B12110" t="s">
        <v>2049</v>
      </c>
      <c r="C12110" t="s">
        <v>3634</v>
      </c>
      <c r="D12110" t="s">
        <v>2029</v>
      </c>
      <c r="E12110">
        <v>5</v>
      </c>
      <c r="F12110" t="s">
        <v>2016</v>
      </c>
      <c r="G12110">
        <v>232</v>
      </c>
      <c r="H12110" t="s">
        <v>2017</v>
      </c>
      <c r="I12110" s="13">
        <v>43504</v>
      </c>
      <c r="J12110">
        <v>2</v>
      </c>
      <c r="K12110">
        <v>27.86</v>
      </c>
    </row>
    <row r="12111" spans="1:11">
      <c r="B12111" t="s">
        <v>2096</v>
      </c>
      <c r="C12111" t="s">
        <v>2097</v>
      </c>
      <c r="D12111" t="s">
        <v>2189</v>
      </c>
      <c r="E12111">
        <v>5</v>
      </c>
      <c r="F12111" t="s">
        <v>2016</v>
      </c>
      <c r="G12111" t="s">
        <v>2030</v>
      </c>
      <c r="H12111" t="s">
        <v>2017</v>
      </c>
      <c r="I12111" s="13">
        <v>43504</v>
      </c>
      <c r="J12111">
        <v>2</v>
      </c>
      <c r="K12111">
        <v>27.86</v>
      </c>
    </row>
    <row r="12112" spans="1:11">
      <c r="B12112" t="s">
        <v>106</v>
      </c>
      <c r="C12112" t="s">
        <v>3635</v>
      </c>
      <c r="D12112" t="s">
        <v>2229</v>
      </c>
      <c r="E12112">
        <v>5</v>
      </c>
      <c r="F12112" t="s">
        <v>2016</v>
      </c>
      <c r="G12112">
        <v>229</v>
      </c>
      <c r="H12112" t="s">
        <v>2020</v>
      </c>
      <c r="I12112" s="13">
        <v>43503</v>
      </c>
      <c r="J12112">
        <v>2</v>
      </c>
      <c r="K12112">
        <v>27.86</v>
      </c>
    </row>
    <row r="12113" spans="2:11">
      <c r="B12113" t="s">
        <v>2232</v>
      </c>
      <c r="C12113" t="s">
        <v>2233</v>
      </c>
      <c r="D12113" t="s">
        <v>2029</v>
      </c>
      <c r="E12113">
        <v>5</v>
      </c>
      <c r="F12113" t="s">
        <v>2016</v>
      </c>
      <c r="G12113" t="s">
        <v>2030</v>
      </c>
      <c r="H12113" t="s">
        <v>2017</v>
      </c>
      <c r="I12113" s="13">
        <v>43503</v>
      </c>
      <c r="J12113">
        <v>2</v>
      </c>
      <c r="K12113">
        <v>27.86</v>
      </c>
    </row>
    <row r="12114" spans="2:11">
      <c r="B12114" t="s">
        <v>2198</v>
      </c>
      <c r="C12114" t="s">
        <v>3636</v>
      </c>
      <c r="D12114" t="s">
        <v>2035</v>
      </c>
      <c r="E12114">
        <v>5</v>
      </c>
      <c r="F12114" t="s">
        <v>2016</v>
      </c>
      <c r="G12114">
        <v>262</v>
      </c>
      <c r="H12114" t="s">
        <v>2020</v>
      </c>
      <c r="I12114" s="13">
        <v>43502</v>
      </c>
      <c r="J12114">
        <v>2</v>
      </c>
      <c r="K12114">
        <v>27.86</v>
      </c>
    </row>
    <row r="12115" spans="2:11">
      <c r="B12115" t="s">
        <v>2021</v>
      </c>
      <c r="C12115" t="s">
        <v>2815</v>
      </c>
      <c r="D12115" t="s">
        <v>2166</v>
      </c>
      <c r="E12115">
        <v>5</v>
      </c>
      <c r="F12115" t="s">
        <v>2016</v>
      </c>
      <c r="G12115">
        <v>250</v>
      </c>
      <c r="H12115" t="s">
        <v>2020</v>
      </c>
      <c r="I12115" s="13">
        <v>43501</v>
      </c>
      <c r="J12115">
        <v>2</v>
      </c>
      <c r="K12115">
        <v>27.86</v>
      </c>
    </row>
    <row r="12116" spans="2:11">
      <c r="B12116" t="s">
        <v>2079</v>
      </c>
      <c r="C12116" t="s">
        <v>2222</v>
      </c>
      <c r="D12116" t="s">
        <v>2029</v>
      </c>
      <c r="E12116">
        <v>5</v>
      </c>
      <c r="F12116" t="s">
        <v>2016</v>
      </c>
      <c r="G12116">
        <v>238</v>
      </c>
      <c r="H12116" t="s">
        <v>2017</v>
      </c>
      <c r="I12116" s="13">
        <v>43501</v>
      </c>
      <c r="J12116">
        <v>2</v>
      </c>
      <c r="K12116">
        <v>27.86</v>
      </c>
    </row>
    <row r="12117" spans="2:11">
      <c r="B12117" t="s">
        <v>2551</v>
      </c>
      <c r="C12117" t="s">
        <v>3637</v>
      </c>
      <c r="D12117" t="s">
        <v>2026</v>
      </c>
      <c r="E12117">
        <v>5</v>
      </c>
      <c r="F12117" t="s">
        <v>2016</v>
      </c>
      <c r="G12117">
        <v>240</v>
      </c>
      <c r="H12117" t="s">
        <v>2017</v>
      </c>
      <c r="I12117" s="13">
        <v>43501</v>
      </c>
      <c r="J12117" t="s">
        <v>2030</v>
      </c>
      <c r="K12117" t="s">
        <v>2030</v>
      </c>
    </row>
    <row r="12118" spans="2:11">
      <c r="B12118" t="s">
        <v>2094</v>
      </c>
      <c r="C12118" t="s">
        <v>2095</v>
      </c>
      <c r="D12118" t="s">
        <v>2076</v>
      </c>
      <c r="E12118">
        <v>3</v>
      </c>
      <c r="F12118" t="s">
        <v>2016</v>
      </c>
      <c r="G12118" t="s">
        <v>2030</v>
      </c>
      <c r="H12118" t="s">
        <v>2017</v>
      </c>
      <c r="I12118" s="13">
        <v>43500</v>
      </c>
      <c r="J12118" t="s">
        <v>2030</v>
      </c>
      <c r="K12118" t="s">
        <v>2030</v>
      </c>
    </row>
    <row r="12119" spans="2:11">
      <c r="B12119" t="s">
        <v>2260</v>
      </c>
      <c r="C12119" t="s">
        <v>3638</v>
      </c>
      <c r="D12119" t="s">
        <v>2035</v>
      </c>
      <c r="E12119">
        <v>5</v>
      </c>
      <c r="F12119" t="s">
        <v>2016</v>
      </c>
      <c r="G12119">
        <v>246</v>
      </c>
      <c r="H12119" t="s">
        <v>2020</v>
      </c>
      <c r="I12119" s="13">
        <v>43500</v>
      </c>
      <c r="J12119" t="s">
        <v>2030</v>
      </c>
      <c r="K12119" t="s">
        <v>2030</v>
      </c>
    </row>
    <row r="12120" spans="2:11">
      <c r="B12120" t="s">
        <v>2024</v>
      </c>
      <c r="C12120" t="s">
        <v>2243</v>
      </c>
      <c r="D12120" t="s">
        <v>2026</v>
      </c>
      <c r="E12120">
        <v>5</v>
      </c>
      <c r="F12120" t="s">
        <v>2016</v>
      </c>
      <c r="G12120">
        <v>233</v>
      </c>
      <c r="H12120" t="s">
        <v>2017</v>
      </c>
      <c r="I12120" s="13">
        <v>43497</v>
      </c>
      <c r="J12120">
        <v>2</v>
      </c>
      <c r="K12120">
        <v>27.86</v>
      </c>
    </row>
    <row r="12121" spans="2:11">
      <c r="B12121" t="s">
        <v>2033</v>
      </c>
      <c r="C12121" t="s">
        <v>2796</v>
      </c>
      <c r="D12121" t="s">
        <v>2035</v>
      </c>
      <c r="E12121">
        <v>5</v>
      </c>
      <c r="F12121" t="s">
        <v>2016</v>
      </c>
      <c r="G12121">
        <v>246</v>
      </c>
      <c r="H12121" t="s">
        <v>2036</v>
      </c>
      <c r="I12121" s="13">
        <v>43497</v>
      </c>
      <c r="J12121">
        <v>2</v>
      </c>
      <c r="K12121">
        <v>27.86</v>
      </c>
    </row>
    <row r="12122" spans="2:11">
      <c r="B12122" t="s">
        <v>2069</v>
      </c>
      <c r="C12122" t="s">
        <v>3639</v>
      </c>
      <c r="D12122" t="s">
        <v>2035</v>
      </c>
      <c r="E12122">
        <v>5</v>
      </c>
      <c r="F12122" t="s">
        <v>2016</v>
      </c>
      <c r="G12122">
        <v>230</v>
      </c>
      <c r="H12122" t="s">
        <v>2017</v>
      </c>
      <c r="I12122" s="13">
        <v>43497</v>
      </c>
      <c r="J12122">
        <v>2</v>
      </c>
      <c r="K12122">
        <v>27.86</v>
      </c>
    </row>
    <row r="12123" spans="2:11">
      <c r="B12123" t="s">
        <v>2072</v>
      </c>
      <c r="C12123" t="s">
        <v>3640</v>
      </c>
      <c r="D12123" t="s">
        <v>2029</v>
      </c>
      <c r="E12123">
        <v>5</v>
      </c>
      <c r="F12123" t="s">
        <v>2016</v>
      </c>
      <c r="G12123">
        <v>247</v>
      </c>
      <c r="H12123" t="s">
        <v>2020</v>
      </c>
      <c r="I12123" s="13">
        <v>43497</v>
      </c>
      <c r="J12123" t="s">
        <v>2030</v>
      </c>
      <c r="K12123" t="s">
        <v>2030</v>
      </c>
    </row>
    <row r="12124" spans="2:11">
      <c r="B12124" t="s">
        <v>2220</v>
      </c>
      <c r="C12124" t="s">
        <v>2221</v>
      </c>
      <c r="D12124" t="s">
        <v>2076</v>
      </c>
      <c r="E12124">
        <v>3</v>
      </c>
      <c r="F12124" t="s">
        <v>2016</v>
      </c>
      <c r="G12124">
        <v>216</v>
      </c>
      <c r="H12124" t="s">
        <v>2020</v>
      </c>
      <c r="I12124" s="13">
        <v>43497</v>
      </c>
      <c r="J12124">
        <v>9</v>
      </c>
      <c r="K12124">
        <v>0</v>
      </c>
    </row>
    <row r="12125" spans="2:11">
      <c r="B12125" t="s">
        <v>2234</v>
      </c>
      <c r="C12125" t="s">
        <v>2235</v>
      </c>
      <c r="D12125" t="s">
        <v>2026</v>
      </c>
      <c r="E12125">
        <v>5</v>
      </c>
      <c r="F12125" t="s">
        <v>2016</v>
      </c>
      <c r="G12125">
        <v>245</v>
      </c>
      <c r="H12125" t="s">
        <v>2020</v>
      </c>
      <c r="I12125" s="13">
        <v>43497</v>
      </c>
      <c r="J12125">
        <v>2</v>
      </c>
      <c r="K12125">
        <v>27.86</v>
      </c>
    </row>
    <row r="12126" spans="2:11">
      <c r="B12126" t="s">
        <v>2321</v>
      </c>
      <c r="C12126" t="s">
        <v>2797</v>
      </c>
      <c r="D12126" t="s">
        <v>2026</v>
      </c>
      <c r="E12126">
        <v>5</v>
      </c>
      <c r="F12126" t="s">
        <v>2016</v>
      </c>
      <c r="G12126">
        <v>232</v>
      </c>
      <c r="H12126" t="s">
        <v>2020</v>
      </c>
      <c r="I12126" s="13">
        <v>43497</v>
      </c>
      <c r="J12126">
        <v>2</v>
      </c>
      <c r="K12126">
        <v>27.86</v>
      </c>
    </row>
    <row r="12127" spans="2:11">
      <c r="B12127" t="s">
        <v>2086</v>
      </c>
      <c r="C12127" t="s">
        <v>3641</v>
      </c>
      <c r="D12127" t="s">
        <v>2026</v>
      </c>
      <c r="E12127">
        <v>5</v>
      </c>
      <c r="F12127" t="s">
        <v>2016</v>
      </c>
      <c r="G12127">
        <v>235</v>
      </c>
      <c r="H12127" t="s">
        <v>2017</v>
      </c>
      <c r="I12127" s="13">
        <v>43497</v>
      </c>
      <c r="J12127">
        <v>2</v>
      </c>
      <c r="K12127">
        <v>27.86</v>
      </c>
    </row>
    <row r="12128" spans="2:11">
      <c r="B12128" t="s">
        <v>2174</v>
      </c>
      <c r="C12128" t="s">
        <v>2242</v>
      </c>
      <c r="D12128" t="s">
        <v>2029</v>
      </c>
      <c r="E12128">
        <v>5</v>
      </c>
      <c r="F12128" t="s">
        <v>2016</v>
      </c>
      <c r="G12128">
        <v>254</v>
      </c>
      <c r="H12128" t="s">
        <v>2017</v>
      </c>
      <c r="I12128" s="13">
        <v>43496</v>
      </c>
      <c r="J12128" t="s">
        <v>2030</v>
      </c>
      <c r="K12128" t="s">
        <v>2030</v>
      </c>
    </row>
    <row r="12129" spans="2:11">
      <c r="B12129" t="s">
        <v>2027</v>
      </c>
      <c r="C12129" t="s">
        <v>2224</v>
      </c>
      <c r="D12129" t="s">
        <v>2029</v>
      </c>
      <c r="E12129">
        <v>5</v>
      </c>
      <c r="F12129" t="s">
        <v>2016</v>
      </c>
      <c r="G12129">
        <v>235</v>
      </c>
      <c r="H12129" t="s">
        <v>2017</v>
      </c>
      <c r="I12129" s="13">
        <v>43496</v>
      </c>
      <c r="J12129">
        <v>2</v>
      </c>
      <c r="K12129">
        <v>27.86</v>
      </c>
    </row>
    <row r="12130" spans="2:11">
      <c r="B12130" t="s">
        <v>2031</v>
      </c>
      <c r="C12130" t="s">
        <v>3642</v>
      </c>
      <c r="D12130" t="s">
        <v>2026</v>
      </c>
      <c r="E12130">
        <v>5</v>
      </c>
      <c r="F12130" t="s">
        <v>2016</v>
      </c>
      <c r="G12130">
        <v>250</v>
      </c>
      <c r="H12130" t="s">
        <v>2020</v>
      </c>
      <c r="I12130" s="13">
        <v>43496</v>
      </c>
      <c r="J12130">
        <v>2</v>
      </c>
      <c r="K12130">
        <v>27.86</v>
      </c>
    </row>
    <row r="12131" spans="2:11">
      <c r="B12131" t="s">
        <v>2134</v>
      </c>
      <c r="C12131" t="s">
        <v>3643</v>
      </c>
      <c r="D12131" t="s">
        <v>2035</v>
      </c>
      <c r="E12131">
        <v>5</v>
      </c>
      <c r="F12131" t="s">
        <v>2016</v>
      </c>
      <c r="G12131">
        <v>227</v>
      </c>
      <c r="H12131" t="s">
        <v>2020</v>
      </c>
      <c r="I12131" s="13">
        <v>43496</v>
      </c>
      <c r="J12131">
        <v>2</v>
      </c>
      <c r="K12131">
        <v>27.86</v>
      </c>
    </row>
    <row r="12132" spans="2:11">
      <c r="B12132" t="s">
        <v>2257</v>
      </c>
      <c r="C12132" t="s">
        <v>2790</v>
      </c>
      <c r="D12132" t="s">
        <v>2029</v>
      </c>
      <c r="E12132">
        <v>5</v>
      </c>
      <c r="F12132" t="s">
        <v>2016</v>
      </c>
      <c r="G12132">
        <v>220</v>
      </c>
      <c r="H12132" t="s">
        <v>2020</v>
      </c>
      <c r="I12132" s="13">
        <v>43496</v>
      </c>
      <c r="J12132">
        <v>2</v>
      </c>
      <c r="K12132">
        <v>27.86</v>
      </c>
    </row>
    <row r="12133" spans="2:11">
      <c r="B12133" t="s">
        <v>2077</v>
      </c>
      <c r="C12133" t="s">
        <v>2807</v>
      </c>
      <c r="D12133" t="s">
        <v>2029</v>
      </c>
      <c r="E12133">
        <v>5</v>
      </c>
      <c r="F12133" t="s">
        <v>2016</v>
      </c>
      <c r="G12133">
        <v>260</v>
      </c>
      <c r="H12133" t="s">
        <v>2020</v>
      </c>
      <c r="I12133" s="13">
        <v>43496</v>
      </c>
      <c r="J12133">
        <v>2</v>
      </c>
      <c r="K12133">
        <v>27.86</v>
      </c>
    </row>
    <row r="12134" spans="2:11">
      <c r="B12134" t="s">
        <v>2045</v>
      </c>
      <c r="C12134" t="s">
        <v>2809</v>
      </c>
      <c r="D12134" t="s">
        <v>2029</v>
      </c>
      <c r="E12134">
        <v>5</v>
      </c>
      <c r="F12134" t="s">
        <v>2016</v>
      </c>
      <c r="G12134">
        <v>242</v>
      </c>
      <c r="H12134" t="s">
        <v>2020</v>
      </c>
      <c r="I12134" s="13">
        <v>43496</v>
      </c>
      <c r="J12134">
        <v>2</v>
      </c>
      <c r="K12134">
        <v>27.86</v>
      </c>
    </row>
    <row r="12135" spans="2:11">
      <c r="B12135" t="s">
        <v>2047</v>
      </c>
      <c r="C12135" t="s">
        <v>3644</v>
      </c>
      <c r="D12135" t="s">
        <v>2026</v>
      </c>
      <c r="E12135">
        <v>5</v>
      </c>
      <c r="F12135" t="s">
        <v>2016</v>
      </c>
      <c r="G12135">
        <v>235</v>
      </c>
      <c r="H12135" t="s">
        <v>2020</v>
      </c>
      <c r="I12135" s="13">
        <v>43496</v>
      </c>
      <c r="J12135">
        <v>2</v>
      </c>
      <c r="K12135">
        <v>27.86</v>
      </c>
    </row>
    <row r="12136" spans="2:11">
      <c r="B12136" t="s">
        <v>2051</v>
      </c>
      <c r="C12136" t="s">
        <v>3645</v>
      </c>
      <c r="D12136" t="s">
        <v>2053</v>
      </c>
      <c r="E12136">
        <v>1</v>
      </c>
      <c r="F12136" t="s">
        <v>2016</v>
      </c>
      <c r="G12136">
        <v>165</v>
      </c>
      <c r="H12136" t="s">
        <v>2017</v>
      </c>
      <c r="I12136" s="13">
        <v>43496</v>
      </c>
      <c r="J12136" t="s">
        <v>2030</v>
      </c>
      <c r="K12136" t="s">
        <v>2030</v>
      </c>
    </row>
    <row r="12137" spans="2:11">
      <c r="B12137" t="s">
        <v>2054</v>
      </c>
      <c r="C12137" t="s">
        <v>2811</v>
      </c>
      <c r="D12137" t="s">
        <v>2056</v>
      </c>
      <c r="E12137">
        <v>4</v>
      </c>
      <c r="F12137" t="s">
        <v>2016</v>
      </c>
      <c r="G12137">
        <v>250</v>
      </c>
      <c r="H12137" t="s">
        <v>2020</v>
      </c>
      <c r="I12137" s="13">
        <v>43496</v>
      </c>
      <c r="J12137">
        <v>2</v>
      </c>
      <c r="K12137">
        <v>27.86</v>
      </c>
    </row>
    <row r="12138" spans="2:11">
      <c r="B12138" t="s">
        <v>2120</v>
      </c>
      <c r="C12138" t="s">
        <v>2245</v>
      </c>
      <c r="D12138" t="s">
        <v>2026</v>
      </c>
      <c r="E12138">
        <v>5</v>
      </c>
      <c r="F12138" t="s">
        <v>2016</v>
      </c>
      <c r="G12138">
        <v>226</v>
      </c>
      <c r="H12138" t="s">
        <v>2020</v>
      </c>
      <c r="I12138" s="13">
        <v>43496</v>
      </c>
      <c r="J12138">
        <v>2</v>
      </c>
      <c r="K12138">
        <v>27.86</v>
      </c>
    </row>
    <row r="12139" spans="2:11">
      <c r="B12139" t="s">
        <v>2267</v>
      </c>
      <c r="C12139" t="s">
        <v>2812</v>
      </c>
      <c r="D12139" t="s">
        <v>2029</v>
      </c>
      <c r="E12139">
        <v>5</v>
      </c>
      <c r="F12139" t="s">
        <v>2016</v>
      </c>
      <c r="G12139">
        <v>240</v>
      </c>
      <c r="H12139" t="s">
        <v>2017</v>
      </c>
      <c r="I12139" s="13">
        <v>43496</v>
      </c>
      <c r="J12139" t="s">
        <v>2030</v>
      </c>
      <c r="K12139" t="s">
        <v>2030</v>
      </c>
    </row>
    <row r="12140" spans="2:11">
      <c r="B12140" t="s">
        <v>2037</v>
      </c>
      <c r="C12140" t="s">
        <v>3646</v>
      </c>
      <c r="D12140" t="s">
        <v>2026</v>
      </c>
      <c r="E12140">
        <v>5</v>
      </c>
      <c r="F12140" t="s">
        <v>2016</v>
      </c>
      <c r="G12140">
        <v>235</v>
      </c>
      <c r="H12140" t="s">
        <v>2017</v>
      </c>
      <c r="I12140" s="13">
        <v>43493</v>
      </c>
      <c r="J12140" t="s">
        <v>2030</v>
      </c>
      <c r="K12140" t="s">
        <v>2030</v>
      </c>
    </row>
    <row r="12141" spans="2:11">
      <c r="B12141" t="s">
        <v>3436</v>
      </c>
      <c r="C12141" t="s">
        <v>3647</v>
      </c>
      <c r="D12141" t="s">
        <v>2162</v>
      </c>
      <c r="E12141">
        <v>3</v>
      </c>
      <c r="F12141" t="s">
        <v>2088</v>
      </c>
      <c r="G12141">
        <v>210</v>
      </c>
      <c r="H12141" t="s">
        <v>2020</v>
      </c>
      <c r="I12141" s="13">
        <v>43226</v>
      </c>
      <c r="J12141">
        <v>7</v>
      </c>
      <c r="K12141">
        <v>7.88</v>
      </c>
    </row>
    <row r="12142" spans="2:11">
      <c r="B12142" t="s">
        <v>2102</v>
      </c>
      <c r="C12142" t="s">
        <v>2484</v>
      </c>
      <c r="D12142" t="s">
        <v>2026</v>
      </c>
      <c r="E12142">
        <v>5</v>
      </c>
      <c r="F12142" t="s">
        <v>2016</v>
      </c>
      <c r="G12142" t="s">
        <v>2030</v>
      </c>
      <c r="H12142" t="s">
        <v>2017</v>
      </c>
      <c r="I12142" s="13">
        <v>43223</v>
      </c>
      <c r="J12142">
        <v>4</v>
      </c>
      <c r="K12142">
        <v>19.600000000000001</v>
      </c>
    </row>
    <row r="12143" spans="2:11">
      <c r="B12143" t="s">
        <v>2083</v>
      </c>
      <c r="C12143" t="s">
        <v>2084</v>
      </c>
      <c r="D12143" t="s">
        <v>2076</v>
      </c>
      <c r="E12143">
        <v>3</v>
      </c>
      <c r="F12143" t="s">
        <v>2088</v>
      </c>
      <c r="G12143" t="s">
        <v>2030</v>
      </c>
      <c r="H12143" t="s">
        <v>2017</v>
      </c>
      <c r="I12143" s="13">
        <v>43207</v>
      </c>
      <c r="J12143">
        <v>8</v>
      </c>
      <c r="K12143">
        <v>2.2400000000000002</v>
      </c>
    </row>
    <row r="12144" spans="2:11">
      <c r="B12144" t="s">
        <v>2111</v>
      </c>
      <c r="C12144" t="s">
        <v>2292</v>
      </c>
      <c r="D12144" t="s">
        <v>2026</v>
      </c>
      <c r="E12144">
        <v>5</v>
      </c>
      <c r="F12144" t="s">
        <v>2016</v>
      </c>
      <c r="G12144" t="s">
        <v>2030</v>
      </c>
      <c r="H12144" t="s">
        <v>2017</v>
      </c>
      <c r="I12144" s="13">
        <v>43136</v>
      </c>
      <c r="J12144">
        <v>2</v>
      </c>
      <c r="K12144">
        <v>27.86</v>
      </c>
    </row>
    <row r="12145" spans="2:11">
      <c r="B12145" t="s">
        <v>2109</v>
      </c>
      <c r="C12145" t="s">
        <v>3648</v>
      </c>
      <c r="D12145" t="s">
        <v>2076</v>
      </c>
      <c r="E12145">
        <v>3</v>
      </c>
      <c r="F12145" t="s">
        <v>2088</v>
      </c>
      <c r="G12145" t="s">
        <v>2030</v>
      </c>
      <c r="H12145" t="s">
        <v>2017</v>
      </c>
      <c r="I12145" s="13">
        <v>42594</v>
      </c>
      <c r="J12145">
        <v>9</v>
      </c>
      <c r="K12145">
        <v>0</v>
      </c>
    </row>
    <row r="12201" spans="1:11">
      <c r="A12201" t="s">
        <v>1135</v>
      </c>
      <c r="B12201" t="str">
        <f ca="1">_xll.BDS(OFFSET(INDIRECT(ADDRESS(ROW(), COLUMN())),0,-1),"BEST_ANALYST_RECS_BULK","cols=10;rows=12")</f>
        <v>Zacks Investment Research</v>
      </c>
      <c r="C12201" t="s">
        <v>2095</v>
      </c>
      <c r="D12201" t="s">
        <v>2076</v>
      </c>
      <c r="E12201">
        <v>3</v>
      </c>
      <c r="F12201" t="s">
        <v>2088</v>
      </c>
      <c r="G12201" t="s">
        <v>2030</v>
      </c>
      <c r="H12201" t="s">
        <v>2017</v>
      </c>
      <c r="I12201" s="13">
        <v>43511</v>
      </c>
      <c r="J12201" t="s">
        <v>2030</v>
      </c>
      <c r="K12201" t="s">
        <v>2030</v>
      </c>
    </row>
    <row r="12202" spans="1:11">
      <c r="B12202" t="s">
        <v>2878</v>
      </c>
      <c r="C12202" t="s">
        <v>3204</v>
      </c>
      <c r="D12202" t="s">
        <v>2044</v>
      </c>
      <c r="E12202">
        <v>3</v>
      </c>
      <c r="F12202" t="s">
        <v>2016</v>
      </c>
      <c r="G12202" t="s">
        <v>2030</v>
      </c>
      <c r="H12202" t="s">
        <v>2017</v>
      </c>
      <c r="I12202" s="13">
        <v>43501</v>
      </c>
      <c r="J12202">
        <v>3</v>
      </c>
      <c r="K12202">
        <v>0</v>
      </c>
    </row>
    <row r="12203" spans="1:11">
      <c r="B12203" t="s">
        <v>2358</v>
      </c>
      <c r="C12203" t="s">
        <v>3737</v>
      </c>
      <c r="D12203" t="s">
        <v>2026</v>
      </c>
      <c r="E12203">
        <v>5</v>
      </c>
      <c r="F12203" t="s">
        <v>2016</v>
      </c>
      <c r="G12203">
        <v>8</v>
      </c>
      <c r="H12203" t="s">
        <v>2020</v>
      </c>
      <c r="I12203" s="13">
        <v>43493</v>
      </c>
      <c r="J12203">
        <v>2</v>
      </c>
      <c r="K12203">
        <v>18.48</v>
      </c>
    </row>
    <row r="12204" spans="1:11">
      <c r="B12204" t="s">
        <v>2203</v>
      </c>
      <c r="C12204" t="s">
        <v>3205</v>
      </c>
      <c r="D12204" t="s">
        <v>2044</v>
      </c>
      <c r="E12204">
        <v>3</v>
      </c>
      <c r="F12204" t="s">
        <v>2016</v>
      </c>
      <c r="G12204" t="s">
        <v>2030</v>
      </c>
      <c r="H12204" t="s">
        <v>2017</v>
      </c>
      <c r="I12204" s="13">
        <v>43487</v>
      </c>
      <c r="J12204" t="s">
        <v>2030</v>
      </c>
      <c r="K12204" t="s">
        <v>2030</v>
      </c>
    </row>
    <row r="12205" spans="1:11">
      <c r="B12205" t="s">
        <v>106</v>
      </c>
      <c r="C12205" t="s">
        <v>3206</v>
      </c>
      <c r="D12205" t="s">
        <v>2432</v>
      </c>
      <c r="E12205">
        <v>1</v>
      </c>
      <c r="F12205" t="s">
        <v>2016</v>
      </c>
      <c r="G12205">
        <v>4</v>
      </c>
      <c r="H12205" t="s">
        <v>2020</v>
      </c>
      <c r="I12205" s="13">
        <v>43480</v>
      </c>
      <c r="J12205">
        <v>6</v>
      </c>
      <c r="K12205">
        <v>-38.74</v>
      </c>
    </row>
    <row r="12206" spans="1:11">
      <c r="B12206" t="s">
        <v>2232</v>
      </c>
      <c r="C12206" t="s">
        <v>2863</v>
      </c>
      <c r="D12206" t="s">
        <v>2015</v>
      </c>
      <c r="E12206">
        <v>3</v>
      </c>
      <c r="F12206" t="s">
        <v>2016</v>
      </c>
      <c r="G12206" t="s">
        <v>2030</v>
      </c>
      <c r="H12206" t="s">
        <v>2017</v>
      </c>
      <c r="I12206" s="13">
        <v>43476</v>
      </c>
      <c r="J12206" t="s">
        <v>2030</v>
      </c>
      <c r="K12206" t="s">
        <v>2030</v>
      </c>
    </row>
    <row r="12207" spans="1:11">
      <c r="B12207" t="s">
        <v>2129</v>
      </c>
      <c r="C12207" t="s">
        <v>2983</v>
      </c>
      <c r="D12207" t="s">
        <v>2026</v>
      </c>
      <c r="E12207">
        <v>5</v>
      </c>
      <c r="F12207" t="s">
        <v>2016</v>
      </c>
      <c r="G12207">
        <v>10</v>
      </c>
      <c r="H12207" t="s">
        <v>2020</v>
      </c>
      <c r="I12207" s="13">
        <v>43425</v>
      </c>
      <c r="J12207">
        <v>1</v>
      </c>
      <c r="K12207">
        <v>19.37</v>
      </c>
    </row>
    <row r="12208" spans="1:11">
      <c r="B12208" t="s">
        <v>2131</v>
      </c>
      <c r="C12208" t="s">
        <v>3522</v>
      </c>
      <c r="D12208" t="s">
        <v>2044</v>
      </c>
      <c r="E12208">
        <v>3</v>
      </c>
      <c r="F12208" t="s">
        <v>2016</v>
      </c>
      <c r="G12208">
        <v>6</v>
      </c>
      <c r="H12208" t="s">
        <v>2017</v>
      </c>
      <c r="I12208" s="13">
        <v>43419</v>
      </c>
      <c r="J12208">
        <v>3</v>
      </c>
      <c r="K12208">
        <v>0</v>
      </c>
    </row>
    <row r="12209" spans="2:11">
      <c r="B12209" t="s">
        <v>2257</v>
      </c>
      <c r="C12209" t="s">
        <v>3380</v>
      </c>
      <c r="D12209" t="s">
        <v>2029</v>
      </c>
      <c r="E12209">
        <v>5</v>
      </c>
      <c r="F12209" t="s">
        <v>2016</v>
      </c>
      <c r="G12209">
        <v>6.5</v>
      </c>
      <c r="H12209" t="s">
        <v>2020</v>
      </c>
      <c r="I12209" s="13">
        <v>43405</v>
      </c>
      <c r="J12209" t="s">
        <v>2030</v>
      </c>
      <c r="K12209" t="s">
        <v>2030</v>
      </c>
    </row>
    <row r="12210" spans="2:11">
      <c r="B12210" t="s">
        <v>2045</v>
      </c>
      <c r="C12210" t="s">
        <v>3389</v>
      </c>
      <c r="D12210" t="s">
        <v>2029</v>
      </c>
      <c r="E12210">
        <v>5</v>
      </c>
      <c r="F12210" t="s">
        <v>2016</v>
      </c>
      <c r="G12210">
        <v>8</v>
      </c>
      <c r="H12210" t="s">
        <v>2020</v>
      </c>
      <c r="I12210" s="13">
        <v>43404</v>
      </c>
      <c r="J12210">
        <v>2</v>
      </c>
      <c r="K12210">
        <v>18.48</v>
      </c>
    </row>
    <row r="12211" spans="2:11">
      <c r="B12211" t="s">
        <v>2091</v>
      </c>
      <c r="C12211" t="s">
        <v>4410</v>
      </c>
      <c r="D12211" t="s">
        <v>2093</v>
      </c>
      <c r="E12211" t="s">
        <v>2030</v>
      </c>
      <c r="F12211" t="s">
        <v>2016</v>
      </c>
      <c r="G12211" t="s">
        <v>2030</v>
      </c>
      <c r="H12211" t="s">
        <v>2017</v>
      </c>
      <c r="I12211" s="13">
        <v>43402</v>
      </c>
      <c r="J12211" t="s">
        <v>2030</v>
      </c>
      <c r="K12211" t="s">
        <v>2030</v>
      </c>
    </row>
    <row r="12212" spans="2:11">
      <c r="B12212" t="s">
        <v>2083</v>
      </c>
      <c r="C12212" t="s">
        <v>2084</v>
      </c>
      <c r="D12212" t="s">
        <v>2184</v>
      </c>
      <c r="E12212">
        <v>1</v>
      </c>
      <c r="F12212" t="s">
        <v>2088</v>
      </c>
      <c r="G12212" t="s">
        <v>2030</v>
      </c>
      <c r="H12212" t="s">
        <v>2017</v>
      </c>
      <c r="I12212" s="13">
        <v>43224</v>
      </c>
      <c r="J12212">
        <v>5</v>
      </c>
      <c r="K12212">
        <v>-29.49</v>
      </c>
    </row>
    <row r="12301" spans="1:11">
      <c r="A12301" t="s">
        <v>1136</v>
      </c>
      <c r="B12301" t="str">
        <f ca="1">_xll.BDS(OFFSET(INDIRECT(ADDRESS(ROW(), COLUMN())),0,-1),"BEST_ANALYST_RECS_BULK","cols=10;rows=19")</f>
        <v>Argus Research Corp</v>
      </c>
      <c r="C12301" t="s">
        <v>3318</v>
      </c>
      <c r="D12301" t="s">
        <v>2076</v>
      </c>
      <c r="E12301">
        <v>3</v>
      </c>
      <c r="F12301" t="s">
        <v>2088</v>
      </c>
      <c r="G12301" t="s">
        <v>2030</v>
      </c>
      <c r="H12301" t="s">
        <v>2017</v>
      </c>
      <c r="I12301" s="13">
        <v>43511</v>
      </c>
      <c r="J12301">
        <v>8</v>
      </c>
      <c r="K12301">
        <v>-26.64</v>
      </c>
    </row>
    <row r="12302" spans="1:11">
      <c r="B12302" t="s">
        <v>2240</v>
      </c>
      <c r="C12302" t="s">
        <v>3761</v>
      </c>
      <c r="D12302" t="s">
        <v>2026</v>
      </c>
      <c r="E12302">
        <v>5</v>
      </c>
      <c r="F12302" t="s">
        <v>2085</v>
      </c>
      <c r="G12302">
        <v>56</v>
      </c>
      <c r="H12302" t="s">
        <v>2020</v>
      </c>
      <c r="I12302" s="13">
        <v>43511</v>
      </c>
      <c r="J12302" t="s">
        <v>2030</v>
      </c>
      <c r="K12302" t="s">
        <v>2030</v>
      </c>
    </row>
    <row r="12303" spans="1:11">
      <c r="B12303" t="s">
        <v>2067</v>
      </c>
      <c r="C12303" t="s">
        <v>2638</v>
      </c>
      <c r="D12303" t="s">
        <v>2029</v>
      </c>
      <c r="E12303">
        <v>5</v>
      </c>
      <c r="F12303" t="s">
        <v>2016</v>
      </c>
      <c r="G12303">
        <v>56</v>
      </c>
      <c r="H12303" t="s">
        <v>2020</v>
      </c>
      <c r="I12303" s="13">
        <v>43510</v>
      </c>
      <c r="J12303">
        <v>8</v>
      </c>
      <c r="K12303">
        <v>-26.64</v>
      </c>
    </row>
    <row r="12304" spans="1:11">
      <c r="B12304" t="s">
        <v>2277</v>
      </c>
      <c r="C12304" t="s">
        <v>3759</v>
      </c>
      <c r="D12304" t="s">
        <v>2029</v>
      </c>
      <c r="E12304">
        <v>5</v>
      </c>
      <c r="F12304" t="s">
        <v>2016</v>
      </c>
      <c r="G12304">
        <v>56</v>
      </c>
      <c r="H12304" t="s">
        <v>2017</v>
      </c>
      <c r="I12304" s="13">
        <v>43510</v>
      </c>
      <c r="J12304">
        <v>8</v>
      </c>
      <c r="K12304">
        <v>-26.64</v>
      </c>
    </row>
    <row r="12305" spans="2:11">
      <c r="B12305" t="s">
        <v>2232</v>
      </c>
      <c r="C12305" t="s">
        <v>3763</v>
      </c>
      <c r="D12305" t="s">
        <v>2015</v>
      </c>
      <c r="E12305">
        <v>3</v>
      </c>
      <c r="F12305" t="s">
        <v>2016</v>
      </c>
      <c r="G12305" t="s">
        <v>2030</v>
      </c>
      <c r="H12305" t="s">
        <v>2017</v>
      </c>
      <c r="I12305" s="13">
        <v>43510</v>
      </c>
      <c r="J12305">
        <v>3</v>
      </c>
      <c r="K12305">
        <v>0</v>
      </c>
    </row>
    <row r="12306" spans="2:11">
      <c r="B12306" t="s">
        <v>2220</v>
      </c>
      <c r="C12306" t="s">
        <v>3757</v>
      </c>
      <c r="D12306" t="s">
        <v>2026</v>
      </c>
      <c r="E12306">
        <v>5</v>
      </c>
      <c r="F12306" t="s">
        <v>2016</v>
      </c>
      <c r="G12306">
        <v>50</v>
      </c>
      <c r="H12306" t="s">
        <v>2020</v>
      </c>
      <c r="I12306" s="13">
        <v>43510</v>
      </c>
      <c r="J12306">
        <v>8</v>
      </c>
      <c r="K12306">
        <v>-26.64</v>
      </c>
    </row>
    <row r="12307" spans="2:11">
      <c r="B12307" t="s">
        <v>2234</v>
      </c>
      <c r="C12307" t="s">
        <v>3756</v>
      </c>
      <c r="D12307" t="s">
        <v>2044</v>
      </c>
      <c r="E12307">
        <v>3</v>
      </c>
      <c r="F12307" t="s">
        <v>2016</v>
      </c>
      <c r="G12307">
        <v>55</v>
      </c>
      <c r="H12307" t="s">
        <v>2020</v>
      </c>
      <c r="I12307" s="13">
        <v>43510</v>
      </c>
      <c r="J12307">
        <v>1</v>
      </c>
      <c r="K12307">
        <v>4.4800000000000004</v>
      </c>
    </row>
    <row r="12308" spans="2:11">
      <c r="B12308" t="s">
        <v>2077</v>
      </c>
      <c r="C12308" t="s">
        <v>3196</v>
      </c>
      <c r="D12308" t="s">
        <v>2227</v>
      </c>
      <c r="E12308">
        <v>3</v>
      </c>
      <c r="F12308" t="s">
        <v>2016</v>
      </c>
      <c r="G12308">
        <v>45</v>
      </c>
      <c r="H12308" t="s">
        <v>2020</v>
      </c>
      <c r="I12308" s="13">
        <v>43510</v>
      </c>
      <c r="J12308">
        <v>7</v>
      </c>
      <c r="K12308">
        <v>-22.85</v>
      </c>
    </row>
    <row r="12309" spans="2:11">
      <c r="B12309" t="s">
        <v>2079</v>
      </c>
      <c r="C12309" t="s">
        <v>3764</v>
      </c>
      <c r="D12309" t="s">
        <v>2029</v>
      </c>
      <c r="E12309">
        <v>5</v>
      </c>
      <c r="F12309" t="s">
        <v>2016</v>
      </c>
      <c r="G12309">
        <v>48</v>
      </c>
      <c r="H12309" t="s">
        <v>2017</v>
      </c>
      <c r="I12309" s="13">
        <v>43510</v>
      </c>
      <c r="J12309">
        <v>8</v>
      </c>
      <c r="K12309">
        <v>-26.64</v>
      </c>
    </row>
    <row r="12310" spans="2:11">
      <c r="B12310" t="s">
        <v>2260</v>
      </c>
      <c r="C12310" t="s">
        <v>4095</v>
      </c>
      <c r="D12310" t="s">
        <v>2044</v>
      </c>
      <c r="E12310">
        <v>3</v>
      </c>
      <c r="F12310" t="s">
        <v>2016</v>
      </c>
      <c r="G12310">
        <v>50</v>
      </c>
      <c r="H12310" t="s">
        <v>2020</v>
      </c>
      <c r="I12310" s="13">
        <v>43510</v>
      </c>
      <c r="J12310">
        <v>3</v>
      </c>
      <c r="K12310">
        <v>0</v>
      </c>
    </row>
    <row r="12311" spans="2:11">
      <c r="B12311" t="s">
        <v>2083</v>
      </c>
      <c r="C12311" t="s">
        <v>2084</v>
      </c>
      <c r="D12311" t="s">
        <v>2076</v>
      </c>
      <c r="E12311">
        <v>3</v>
      </c>
      <c r="F12311" t="s">
        <v>2088</v>
      </c>
      <c r="G12311" t="s">
        <v>2030</v>
      </c>
      <c r="H12311" t="s">
        <v>2017</v>
      </c>
      <c r="I12311" s="13">
        <v>43510</v>
      </c>
      <c r="J12311">
        <v>4</v>
      </c>
      <c r="K12311">
        <v>-9.77</v>
      </c>
    </row>
    <row r="12312" spans="2:11">
      <c r="B12312" t="s">
        <v>106</v>
      </c>
      <c r="C12312" t="s">
        <v>3765</v>
      </c>
      <c r="D12312" t="s">
        <v>2440</v>
      </c>
      <c r="E12312">
        <v>5</v>
      </c>
      <c r="F12312" t="s">
        <v>2016</v>
      </c>
      <c r="G12312">
        <v>52</v>
      </c>
      <c r="H12312" t="s">
        <v>2020</v>
      </c>
      <c r="I12312" s="13">
        <v>43509</v>
      </c>
      <c r="J12312">
        <v>8</v>
      </c>
      <c r="K12312">
        <v>-26.64</v>
      </c>
    </row>
    <row r="12313" spans="2:11">
      <c r="B12313" t="s">
        <v>2027</v>
      </c>
      <c r="C12313" t="s">
        <v>3190</v>
      </c>
      <c r="D12313" t="s">
        <v>2044</v>
      </c>
      <c r="E12313">
        <v>3</v>
      </c>
      <c r="F12313" t="s">
        <v>2016</v>
      </c>
      <c r="G12313">
        <v>46</v>
      </c>
      <c r="H12313" t="s">
        <v>2017</v>
      </c>
      <c r="I12313" s="13">
        <v>43509</v>
      </c>
      <c r="J12313" t="s">
        <v>2030</v>
      </c>
      <c r="K12313" t="s">
        <v>2030</v>
      </c>
    </row>
    <row r="12314" spans="2:11">
      <c r="B12314" t="s">
        <v>2033</v>
      </c>
      <c r="C12314" t="s">
        <v>2972</v>
      </c>
      <c r="D12314" t="s">
        <v>2044</v>
      </c>
      <c r="E12314">
        <v>3</v>
      </c>
      <c r="F12314" t="s">
        <v>2016</v>
      </c>
      <c r="G12314">
        <v>52</v>
      </c>
      <c r="H12314" t="s">
        <v>2036</v>
      </c>
      <c r="I12314" s="13">
        <v>43509</v>
      </c>
      <c r="J12314" t="s">
        <v>2030</v>
      </c>
      <c r="K12314" t="s">
        <v>2030</v>
      </c>
    </row>
    <row r="12315" spans="2:11">
      <c r="B12315" t="s">
        <v>2146</v>
      </c>
      <c r="C12315" t="s">
        <v>3195</v>
      </c>
      <c r="D12315" t="s">
        <v>2026</v>
      </c>
      <c r="E12315">
        <v>5</v>
      </c>
      <c r="F12315" t="s">
        <v>2016</v>
      </c>
      <c r="G12315" t="s">
        <v>2030</v>
      </c>
      <c r="H12315" t="s">
        <v>2017</v>
      </c>
      <c r="I12315" s="13">
        <v>43509</v>
      </c>
      <c r="J12315">
        <v>8</v>
      </c>
      <c r="K12315">
        <v>-26.64</v>
      </c>
    </row>
    <row r="12316" spans="2:11">
      <c r="B12316" t="s">
        <v>2051</v>
      </c>
      <c r="C12316" t="s">
        <v>3645</v>
      </c>
      <c r="D12316" t="s">
        <v>2026</v>
      </c>
      <c r="E12316">
        <v>5</v>
      </c>
      <c r="F12316" t="s">
        <v>2016</v>
      </c>
      <c r="G12316">
        <v>76</v>
      </c>
      <c r="H12316" t="s">
        <v>2017</v>
      </c>
      <c r="I12316" s="13">
        <v>43509</v>
      </c>
      <c r="J12316">
        <v>8</v>
      </c>
      <c r="K12316">
        <v>-26.64</v>
      </c>
    </row>
    <row r="12317" spans="2:11">
      <c r="B12317" t="s">
        <v>2063</v>
      </c>
      <c r="C12317" t="s">
        <v>3197</v>
      </c>
      <c r="D12317" t="s">
        <v>2035</v>
      </c>
      <c r="E12317">
        <v>5</v>
      </c>
      <c r="F12317" t="s">
        <v>2016</v>
      </c>
      <c r="G12317">
        <v>50</v>
      </c>
      <c r="H12317" t="s">
        <v>2017</v>
      </c>
      <c r="I12317" s="13">
        <v>43509</v>
      </c>
      <c r="J12317">
        <v>8</v>
      </c>
      <c r="K12317">
        <v>-26.64</v>
      </c>
    </row>
    <row r="12318" spans="2:11">
      <c r="B12318" t="s">
        <v>2094</v>
      </c>
      <c r="C12318" t="s">
        <v>2095</v>
      </c>
      <c r="D12318" t="s">
        <v>2053</v>
      </c>
      <c r="E12318">
        <v>1</v>
      </c>
      <c r="F12318" t="s">
        <v>2016</v>
      </c>
      <c r="G12318" t="s">
        <v>2030</v>
      </c>
      <c r="H12318" t="s">
        <v>2017</v>
      </c>
      <c r="I12318" s="13">
        <v>43490</v>
      </c>
      <c r="J12318" t="s">
        <v>2030</v>
      </c>
      <c r="K12318" t="s">
        <v>2030</v>
      </c>
    </row>
    <row r="12319" spans="2:11">
      <c r="B12319" t="s">
        <v>2021</v>
      </c>
      <c r="C12319" t="s">
        <v>3760</v>
      </c>
      <c r="D12319" t="s">
        <v>2023</v>
      </c>
      <c r="E12319">
        <v>5</v>
      </c>
      <c r="F12319" t="s">
        <v>2016</v>
      </c>
      <c r="G12319">
        <v>52</v>
      </c>
      <c r="H12319" t="s">
        <v>2020</v>
      </c>
      <c r="I12319" s="13">
        <v>43473</v>
      </c>
      <c r="J12319">
        <v>5</v>
      </c>
      <c r="K12319">
        <v>-18.11</v>
      </c>
    </row>
    <row r="12401" spans="1:11">
      <c r="A12401" t="s">
        <v>1137</v>
      </c>
      <c r="B12401" t="str">
        <f ca="1">_xll.BDS(OFFSET(INDIRECT(ADDRESS(ROW(), COLUMN())),0,-1),"BEST_ANALYST_RECS_BULK","cols=10;rows=28")</f>
        <v>BMO Capital Markets</v>
      </c>
      <c r="C12401" t="s">
        <v>4153</v>
      </c>
      <c r="D12401" t="s">
        <v>2029</v>
      </c>
      <c r="E12401">
        <v>5</v>
      </c>
      <c r="F12401" t="s">
        <v>2016</v>
      </c>
      <c r="G12401">
        <v>66</v>
      </c>
      <c r="H12401" t="s">
        <v>2017</v>
      </c>
      <c r="I12401" s="13">
        <v>43511</v>
      </c>
      <c r="J12401">
        <v>4</v>
      </c>
      <c r="K12401">
        <v>-13.23</v>
      </c>
    </row>
    <row r="12402" spans="1:11">
      <c r="B12402" t="s">
        <v>2081</v>
      </c>
      <c r="C12402" t="s">
        <v>4217</v>
      </c>
      <c r="D12402" t="s">
        <v>2044</v>
      </c>
      <c r="E12402">
        <v>3</v>
      </c>
      <c r="F12402" t="s">
        <v>2016</v>
      </c>
      <c r="G12402">
        <v>60</v>
      </c>
      <c r="H12402" t="s">
        <v>2017</v>
      </c>
      <c r="I12402" s="13">
        <v>43510</v>
      </c>
      <c r="J12402" t="s">
        <v>2030</v>
      </c>
      <c r="K12402" t="s">
        <v>2030</v>
      </c>
    </row>
    <row r="12403" spans="1:11">
      <c r="B12403" t="s">
        <v>2274</v>
      </c>
      <c r="C12403" t="s">
        <v>3995</v>
      </c>
      <c r="D12403" t="s">
        <v>2076</v>
      </c>
      <c r="E12403">
        <v>3</v>
      </c>
      <c r="F12403" t="s">
        <v>2016</v>
      </c>
      <c r="G12403" t="s">
        <v>2030</v>
      </c>
      <c r="H12403" t="s">
        <v>2017</v>
      </c>
      <c r="I12403" s="13">
        <v>43509</v>
      </c>
      <c r="J12403">
        <v>2</v>
      </c>
      <c r="K12403">
        <v>0</v>
      </c>
    </row>
    <row r="12404" spans="1:11">
      <c r="B12404" t="s">
        <v>2042</v>
      </c>
      <c r="C12404" t="s">
        <v>2617</v>
      </c>
      <c r="D12404" t="s">
        <v>2029</v>
      </c>
      <c r="E12404">
        <v>5</v>
      </c>
      <c r="F12404" t="s">
        <v>2016</v>
      </c>
      <c r="G12404">
        <v>85</v>
      </c>
      <c r="H12404" t="s">
        <v>2020</v>
      </c>
      <c r="I12404" s="13">
        <v>43509</v>
      </c>
      <c r="J12404">
        <v>7</v>
      </c>
      <c r="K12404">
        <v>-22.75</v>
      </c>
    </row>
    <row r="12405" spans="1:11">
      <c r="B12405" t="s">
        <v>2813</v>
      </c>
      <c r="C12405" t="s">
        <v>4156</v>
      </c>
      <c r="D12405" t="s">
        <v>2026</v>
      </c>
      <c r="E12405">
        <v>5</v>
      </c>
      <c r="F12405" t="s">
        <v>2016</v>
      </c>
      <c r="G12405">
        <v>68</v>
      </c>
      <c r="H12405" t="s">
        <v>2017</v>
      </c>
      <c r="I12405" s="13">
        <v>43508</v>
      </c>
      <c r="J12405">
        <v>5</v>
      </c>
      <c r="K12405">
        <v>-13.3</v>
      </c>
    </row>
    <row r="12406" spans="1:11">
      <c r="B12406" t="s">
        <v>2067</v>
      </c>
      <c r="C12406" t="s">
        <v>2170</v>
      </c>
      <c r="D12406" t="s">
        <v>3104</v>
      </c>
      <c r="E12406">
        <v>5</v>
      </c>
      <c r="F12406" t="s">
        <v>2016</v>
      </c>
      <c r="G12406">
        <v>68</v>
      </c>
      <c r="H12406" t="s">
        <v>2020</v>
      </c>
      <c r="I12406" s="13">
        <v>43507</v>
      </c>
      <c r="J12406">
        <v>7</v>
      </c>
      <c r="K12406">
        <v>-22.75</v>
      </c>
    </row>
    <row r="12407" spans="1:11">
      <c r="B12407" t="s">
        <v>2027</v>
      </c>
      <c r="C12407" t="s">
        <v>3952</v>
      </c>
      <c r="D12407" t="s">
        <v>2029</v>
      </c>
      <c r="E12407">
        <v>5</v>
      </c>
      <c r="F12407" t="s">
        <v>2016</v>
      </c>
      <c r="G12407">
        <v>68</v>
      </c>
      <c r="H12407" t="s">
        <v>2017</v>
      </c>
      <c r="I12407" s="13">
        <v>43507</v>
      </c>
      <c r="J12407">
        <v>7</v>
      </c>
      <c r="K12407">
        <v>-22.75</v>
      </c>
    </row>
    <row r="12408" spans="1:11">
      <c r="B12408" t="s">
        <v>2621</v>
      </c>
      <c r="C12408" t="s">
        <v>2622</v>
      </c>
      <c r="D12408" t="s">
        <v>2044</v>
      </c>
      <c r="E12408">
        <v>3</v>
      </c>
      <c r="F12408" t="s">
        <v>2016</v>
      </c>
      <c r="G12408" t="s">
        <v>2030</v>
      </c>
      <c r="H12408" t="s">
        <v>2017</v>
      </c>
      <c r="I12408" s="13">
        <v>43507</v>
      </c>
      <c r="J12408">
        <v>2</v>
      </c>
      <c r="K12408">
        <v>0</v>
      </c>
    </row>
    <row r="12409" spans="1:11">
      <c r="B12409" t="s">
        <v>2049</v>
      </c>
      <c r="C12409" t="s">
        <v>3945</v>
      </c>
      <c r="D12409" t="s">
        <v>2015</v>
      </c>
      <c r="E12409">
        <v>3</v>
      </c>
      <c r="F12409" t="s">
        <v>2016</v>
      </c>
      <c r="G12409">
        <v>59</v>
      </c>
      <c r="H12409" t="s">
        <v>2017</v>
      </c>
      <c r="I12409" s="13">
        <v>43506</v>
      </c>
      <c r="J12409">
        <v>9</v>
      </c>
      <c r="K12409">
        <v>-24.21</v>
      </c>
    </row>
    <row r="12410" spans="1:11">
      <c r="B12410" t="s">
        <v>2120</v>
      </c>
      <c r="C12410" t="s">
        <v>4219</v>
      </c>
      <c r="D12410" t="s">
        <v>2044</v>
      </c>
      <c r="E12410">
        <v>3</v>
      </c>
      <c r="F12410" t="s">
        <v>2016</v>
      </c>
      <c r="G12410">
        <v>57</v>
      </c>
      <c r="H12410" t="s">
        <v>2020</v>
      </c>
      <c r="I12410" s="13">
        <v>43504</v>
      </c>
      <c r="J12410">
        <v>3</v>
      </c>
      <c r="K12410">
        <v>-5.36</v>
      </c>
    </row>
    <row r="12411" spans="1:11">
      <c r="B12411" t="s">
        <v>2024</v>
      </c>
      <c r="C12411" t="s">
        <v>3681</v>
      </c>
      <c r="D12411" t="s">
        <v>2026</v>
      </c>
      <c r="E12411">
        <v>5</v>
      </c>
      <c r="F12411" t="s">
        <v>2016</v>
      </c>
      <c r="G12411">
        <v>70</v>
      </c>
      <c r="H12411" t="s">
        <v>2017</v>
      </c>
      <c r="I12411" s="13">
        <v>43501</v>
      </c>
      <c r="J12411">
        <v>7</v>
      </c>
      <c r="K12411">
        <v>-22.75</v>
      </c>
    </row>
    <row r="12412" spans="1:11">
      <c r="B12412" t="s">
        <v>2031</v>
      </c>
      <c r="C12412" t="s">
        <v>4155</v>
      </c>
      <c r="D12412" t="s">
        <v>2076</v>
      </c>
      <c r="E12412">
        <v>3</v>
      </c>
      <c r="F12412" t="s">
        <v>2016</v>
      </c>
      <c r="G12412">
        <v>57</v>
      </c>
      <c r="H12412" t="s">
        <v>2133</v>
      </c>
      <c r="I12412" s="13">
        <v>43500</v>
      </c>
      <c r="J12412">
        <v>2</v>
      </c>
      <c r="K12412">
        <v>0</v>
      </c>
    </row>
    <row r="12413" spans="1:11">
      <c r="B12413" t="s">
        <v>2037</v>
      </c>
      <c r="C12413" t="s">
        <v>3996</v>
      </c>
      <c r="D12413" t="s">
        <v>2026</v>
      </c>
      <c r="E12413">
        <v>5</v>
      </c>
      <c r="F12413" t="s">
        <v>2016</v>
      </c>
      <c r="G12413">
        <v>66</v>
      </c>
      <c r="H12413" t="s">
        <v>2020</v>
      </c>
      <c r="I12413" s="13">
        <v>43500</v>
      </c>
      <c r="J12413">
        <v>7</v>
      </c>
      <c r="K12413">
        <v>-22.75</v>
      </c>
    </row>
    <row r="12414" spans="1:11">
      <c r="B12414" t="s">
        <v>2033</v>
      </c>
      <c r="C12414" t="s">
        <v>3947</v>
      </c>
      <c r="D12414" t="s">
        <v>2044</v>
      </c>
      <c r="E12414">
        <v>3</v>
      </c>
      <c r="F12414" t="s">
        <v>2088</v>
      </c>
      <c r="G12414">
        <v>53</v>
      </c>
      <c r="H12414" t="s">
        <v>2036</v>
      </c>
      <c r="I12414" s="13">
        <v>43497</v>
      </c>
      <c r="J12414">
        <v>8</v>
      </c>
      <c r="K12414">
        <v>-23.84</v>
      </c>
    </row>
    <row r="12415" spans="1:11">
      <c r="B12415" t="s">
        <v>2086</v>
      </c>
      <c r="C12415" t="s">
        <v>2630</v>
      </c>
      <c r="D12415" t="s">
        <v>2076</v>
      </c>
      <c r="E12415">
        <v>3</v>
      </c>
      <c r="F12415" t="s">
        <v>2088</v>
      </c>
      <c r="G12415">
        <v>57</v>
      </c>
      <c r="H12415" t="s">
        <v>2017</v>
      </c>
      <c r="I12415" s="13">
        <v>43497</v>
      </c>
      <c r="J12415">
        <v>8</v>
      </c>
      <c r="K12415">
        <v>-23.84</v>
      </c>
    </row>
    <row r="12416" spans="1:11">
      <c r="B12416" t="s">
        <v>2063</v>
      </c>
      <c r="C12416" t="s">
        <v>3950</v>
      </c>
      <c r="D12416" t="s">
        <v>2162</v>
      </c>
      <c r="E12416">
        <v>3</v>
      </c>
      <c r="F12416" t="s">
        <v>2016</v>
      </c>
      <c r="G12416">
        <v>58</v>
      </c>
      <c r="H12416" t="s">
        <v>2017</v>
      </c>
      <c r="I12416" s="13">
        <v>43497</v>
      </c>
      <c r="J12416">
        <v>2</v>
      </c>
      <c r="K12416">
        <v>0</v>
      </c>
    </row>
    <row r="12417" spans="2:11">
      <c r="B12417" t="s">
        <v>2157</v>
      </c>
      <c r="C12417" t="s">
        <v>4220</v>
      </c>
      <c r="D12417" t="s">
        <v>2026</v>
      </c>
      <c r="E12417">
        <v>5</v>
      </c>
      <c r="F12417" t="s">
        <v>2016</v>
      </c>
      <c r="G12417">
        <v>60</v>
      </c>
      <c r="H12417" t="s">
        <v>2020</v>
      </c>
      <c r="I12417" s="13">
        <v>43497</v>
      </c>
      <c r="J12417">
        <v>7</v>
      </c>
      <c r="K12417">
        <v>-22.75</v>
      </c>
    </row>
    <row r="12418" spans="2:11">
      <c r="B12418" t="s">
        <v>106</v>
      </c>
      <c r="C12418" t="s">
        <v>2627</v>
      </c>
      <c r="D12418" t="s">
        <v>2229</v>
      </c>
      <c r="E12418">
        <v>5</v>
      </c>
      <c r="F12418" t="s">
        <v>2016</v>
      </c>
      <c r="G12418">
        <v>70</v>
      </c>
      <c r="H12418" t="s">
        <v>2020</v>
      </c>
      <c r="I12418" s="13">
        <v>43496</v>
      </c>
      <c r="J12418">
        <v>7</v>
      </c>
      <c r="K12418">
        <v>-22.75</v>
      </c>
    </row>
    <row r="12419" spans="2:11">
      <c r="B12419" t="s">
        <v>2134</v>
      </c>
      <c r="C12419" t="s">
        <v>2592</v>
      </c>
      <c r="D12419" t="s">
        <v>2162</v>
      </c>
      <c r="E12419">
        <v>3</v>
      </c>
      <c r="F12419" t="s">
        <v>2016</v>
      </c>
      <c r="G12419">
        <v>63</v>
      </c>
      <c r="H12419" t="s">
        <v>2020</v>
      </c>
      <c r="I12419" s="13">
        <v>43496</v>
      </c>
      <c r="J12419">
        <v>6</v>
      </c>
      <c r="K12419">
        <v>-18.66</v>
      </c>
    </row>
    <row r="12420" spans="2:11">
      <c r="B12420" t="s">
        <v>2051</v>
      </c>
      <c r="C12420" t="s">
        <v>2624</v>
      </c>
      <c r="D12420" t="s">
        <v>2076</v>
      </c>
      <c r="E12420">
        <v>3</v>
      </c>
      <c r="F12420" t="s">
        <v>2016</v>
      </c>
      <c r="G12420">
        <v>63</v>
      </c>
      <c r="H12420" t="s">
        <v>2017</v>
      </c>
      <c r="I12420" s="13">
        <v>43496</v>
      </c>
      <c r="J12420">
        <v>1</v>
      </c>
      <c r="K12420">
        <v>18.760000000000002</v>
      </c>
    </row>
    <row r="12421" spans="2:11">
      <c r="B12421" t="s">
        <v>2054</v>
      </c>
      <c r="C12421" t="s">
        <v>3949</v>
      </c>
      <c r="D12421" t="s">
        <v>2056</v>
      </c>
      <c r="E12421">
        <v>4</v>
      </c>
      <c r="F12421" t="s">
        <v>2016</v>
      </c>
      <c r="G12421">
        <v>70</v>
      </c>
      <c r="H12421" t="s">
        <v>2020</v>
      </c>
      <c r="I12421" s="13">
        <v>43496</v>
      </c>
      <c r="J12421">
        <v>7</v>
      </c>
      <c r="K12421">
        <v>-22.75</v>
      </c>
    </row>
    <row r="12422" spans="2:11">
      <c r="B12422" t="s">
        <v>2825</v>
      </c>
      <c r="C12422" t="s">
        <v>4230</v>
      </c>
      <c r="D12422" t="s">
        <v>2035</v>
      </c>
      <c r="E12422">
        <v>5</v>
      </c>
      <c r="F12422" t="s">
        <v>2016</v>
      </c>
      <c r="G12422">
        <v>90</v>
      </c>
      <c r="H12422" t="s">
        <v>2020</v>
      </c>
      <c r="I12422" s="13">
        <v>43496</v>
      </c>
      <c r="J12422">
        <v>7</v>
      </c>
      <c r="K12422">
        <v>-22.75</v>
      </c>
    </row>
    <row r="12423" spans="2:11">
      <c r="B12423" t="s">
        <v>4231</v>
      </c>
      <c r="C12423" t="s">
        <v>4232</v>
      </c>
      <c r="D12423" t="s">
        <v>2026</v>
      </c>
      <c r="E12423">
        <v>5</v>
      </c>
      <c r="F12423" t="s">
        <v>2016</v>
      </c>
      <c r="G12423">
        <v>62</v>
      </c>
      <c r="H12423" t="s">
        <v>2020</v>
      </c>
      <c r="I12423" s="13">
        <v>43496</v>
      </c>
      <c r="J12423" t="s">
        <v>2030</v>
      </c>
      <c r="K12423" t="s">
        <v>2030</v>
      </c>
    </row>
    <row r="12424" spans="2:11">
      <c r="B12424" t="s">
        <v>2021</v>
      </c>
      <c r="C12424" t="s">
        <v>4157</v>
      </c>
      <c r="D12424" t="s">
        <v>2166</v>
      </c>
      <c r="E12424">
        <v>5</v>
      </c>
      <c r="F12424" t="s">
        <v>2016</v>
      </c>
      <c r="G12424">
        <v>75</v>
      </c>
      <c r="H12424" t="s">
        <v>2020</v>
      </c>
      <c r="I12424" s="13">
        <v>43479</v>
      </c>
      <c r="J12424">
        <v>7</v>
      </c>
      <c r="K12424">
        <v>-22.75</v>
      </c>
    </row>
    <row r="12425" spans="2:11">
      <c r="B12425" t="s">
        <v>2083</v>
      </c>
      <c r="C12425" t="s">
        <v>2084</v>
      </c>
      <c r="D12425" t="s">
        <v>2184</v>
      </c>
      <c r="E12425">
        <v>1</v>
      </c>
      <c r="F12425" t="s">
        <v>2016</v>
      </c>
      <c r="G12425" t="s">
        <v>2030</v>
      </c>
      <c r="H12425" t="s">
        <v>2017</v>
      </c>
      <c r="I12425" s="13">
        <v>43425</v>
      </c>
      <c r="J12425" t="s">
        <v>2030</v>
      </c>
      <c r="K12425" t="s">
        <v>2030</v>
      </c>
    </row>
    <row r="12426" spans="2:11">
      <c r="B12426" t="s">
        <v>3289</v>
      </c>
      <c r="C12426" t="s">
        <v>2095</v>
      </c>
      <c r="D12426" t="s">
        <v>2026</v>
      </c>
      <c r="E12426">
        <v>5</v>
      </c>
      <c r="F12426" t="s">
        <v>2123</v>
      </c>
      <c r="G12426">
        <v>65</v>
      </c>
      <c r="H12426" t="s">
        <v>2017</v>
      </c>
      <c r="I12426" s="13">
        <v>43398</v>
      </c>
      <c r="J12426" t="s">
        <v>2030</v>
      </c>
      <c r="K12426" t="s">
        <v>2030</v>
      </c>
    </row>
    <row r="12427" spans="2:11">
      <c r="B12427" t="s">
        <v>2111</v>
      </c>
      <c r="C12427" t="s">
        <v>2832</v>
      </c>
      <c r="D12427" t="s">
        <v>2026</v>
      </c>
      <c r="E12427">
        <v>5</v>
      </c>
      <c r="F12427" t="s">
        <v>2016</v>
      </c>
      <c r="G12427" t="s">
        <v>2030</v>
      </c>
      <c r="H12427" t="s">
        <v>2017</v>
      </c>
      <c r="I12427" s="13">
        <v>43133</v>
      </c>
      <c r="J12427">
        <v>7</v>
      </c>
      <c r="K12427">
        <v>-22.75</v>
      </c>
    </row>
    <row r="12428" spans="2:11">
      <c r="B12428" t="s">
        <v>2109</v>
      </c>
      <c r="C12428" t="s">
        <v>3174</v>
      </c>
      <c r="D12428" t="s">
        <v>2026</v>
      </c>
      <c r="E12428">
        <v>5</v>
      </c>
      <c r="F12428" t="s">
        <v>2016</v>
      </c>
      <c r="G12428" t="s">
        <v>2030</v>
      </c>
      <c r="H12428" t="s">
        <v>2017</v>
      </c>
      <c r="I12428" s="13">
        <v>42997</v>
      </c>
      <c r="J12428">
        <v>7</v>
      </c>
      <c r="K12428">
        <v>-22.75</v>
      </c>
    </row>
    <row r="12501" spans="1:11">
      <c r="A12501" t="s">
        <v>1138</v>
      </c>
      <c r="B12501" t="str">
        <f ca="1">_xll.BDS(OFFSET(INDIRECT(ADDRESS(ROW(), COLUMN())),0,-1),"BEST_ANALYST_RECS_BULK","cols=10;rows=26")</f>
        <v>BMO Capital Markets</v>
      </c>
      <c r="C12501" t="s">
        <v>2456</v>
      </c>
      <c r="D12501" t="s">
        <v>2015</v>
      </c>
      <c r="E12501">
        <v>3</v>
      </c>
      <c r="F12501" t="s">
        <v>2016</v>
      </c>
      <c r="G12501">
        <v>49</v>
      </c>
      <c r="H12501" t="s">
        <v>2017</v>
      </c>
      <c r="I12501" s="13">
        <v>43511</v>
      </c>
      <c r="J12501">
        <v>7</v>
      </c>
      <c r="K12501">
        <v>0</v>
      </c>
    </row>
    <row r="12502" spans="1:11">
      <c r="B12502" t="s">
        <v>2267</v>
      </c>
      <c r="C12502" t="s">
        <v>3568</v>
      </c>
      <c r="D12502" t="s">
        <v>2029</v>
      </c>
      <c r="E12502">
        <v>5</v>
      </c>
      <c r="F12502" t="s">
        <v>2016</v>
      </c>
      <c r="G12502">
        <v>46</v>
      </c>
      <c r="H12502" t="s">
        <v>2017</v>
      </c>
      <c r="I12502" s="13">
        <v>43511</v>
      </c>
      <c r="J12502" t="s">
        <v>2030</v>
      </c>
      <c r="K12502" t="s">
        <v>2030</v>
      </c>
    </row>
    <row r="12503" spans="1:11">
      <c r="B12503" t="s">
        <v>2042</v>
      </c>
      <c r="C12503" t="s">
        <v>2458</v>
      </c>
      <c r="D12503" t="s">
        <v>2044</v>
      </c>
      <c r="E12503">
        <v>3</v>
      </c>
      <c r="F12503" t="s">
        <v>2016</v>
      </c>
      <c r="G12503">
        <v>52</v>
      </c>
      <c r="H12503" t="s">
        <v>2020</v>
      </c>
      <c r="I12503" s="13">
        <v>43510</v>
      </c>
      <c r="J12503">
        <v>7</v>
      </c>
      <c r="K12503">
        <v>0</v>
      </c>
    </row>
    <row r="12504" spans="1:11">
      <c r="B12504" t="s">
        <v>2027</v>
      </c>
      <c r="C12504" t="s">
        <v>3569</v>
      </c>
      <c r="D12504" t="s">
        <v>2029</v>
      </c>
      <c r="E12504">
        <v>5</v>
      </c>
      <c r="F12504" t="s">
        <v>2016</v>
      </c>
      <c r="G12504">
        <v>52</v>
      </c>
      <c r="H12504" t="s">
        <v>2017</v>
      </c>
      <c r="I12504" s="13">
        <v>43508</v>
      </c>
      <c r="J12504" t="s">
        <v>2030</v>
      </c>
      <c r="K12504" t="s">
        <v>2030</v>
      </c>
    </row>
    <row r="12505" spans="1:11">
      <c r="B12505" t="s">
        <v>2039</v>
      </c>
      <c r="C12505" t="s">
        <v>3051</v>
      </c>
      <c r="D12505" t="s">
        <v>2076</v>
      </c>
      <c r="E12505">
        <v>3</v>
      </c>
      <c r="F12505" t="s">
        <v>2016</v>
      </c>
      <c r="G12505" t="s">
        <v>2030</v>
      </c>
      <c r="H12505" t="s">
        <v>2017</v>
      </c>
      <c r="I12505" s="13">
        <v>43507</v>
      </c>
      <c r="J12505">
        <v>7</v>
      </c>
      <c r="K12505">
        <v>0</v>
      </c>
    </row>
    <row r="12506" spans="1:11">
      <c r="B12506" t="s">
        <v>2234</v>
      </c>
      <c r="C12506" t="s">
        <v>3381</v>
      </c>
      <c r="D12506" t="s">
        <v>2026</v>
      </c>
      <c r="E12506">
        <v>5</v>
      </c>
      <c r="F12506" t="s">
        <v>2016</v>
      </c>
      <c r="G12506">
        <v>52</v>
      </c>
      <c r="H12506" t="s">
        <v>2020</v>
      </c>
      <c r="I12506" s="13">
        <v>43507</v>
      </c>
      <c r="J12506" t="s">
        <v>2030</v>
      </c>
      <c r="K12506" t="s">
        <v>2030</v>
      </c>
    </row>
    <row r="12507" spans="1:11">
      <c r="B12507" t="s">
        <v>2051</v>
      </c>
      <c r="C12507" t="s">
        <v>3378</v>
      </c>
      <c r="D12507" t="s">
        <v>2076</v>
      </c>
      <c r="E12507">
        <v>3</v>
      </c>
      <c r="F12507" t="s">
        <v>2016</v>
      </c>
      <c r="G12507">
        <v>51</v>
      </c>
      <c r="H12507" t="s">
        <v>2017</v>
      </c>
      <c r="I12507" s="13">
        <v>43507</v>
      </c>
      <c r="J12507">
        <v>6</v>
      </c>
      <c r="K12507">
        <v>9.1</v>
      </c>
    </row>
    <row r="12508" spans="1:11">
      <c r="B12508" t="s">
        <v>2451</v>
      </c>
      <c r="C12508" t="s">
        <v>3570</v>
      </c>
      <c r="D12508" t="s">
        <v>2026</v>
      </c>
      <c r="E12508">
        <v>5</v>
      </c>
      <c r="F12508" t="s">
        <v>2016</v>
      </c>
      <c r="G12508" t="s">
        <v>2030</v>
      </c>
      <c r="H12508" t="s">
        <v>2017</v>
      </c>
      <c r="I12508" s="13">
        <v>43504</v>
      </c>
      <c r="J12508">
        <v>1</v>
      </c>
      <c r="K12508">
        <v>37.57</v>
      </c>
    </row>
    <row r="12509" spans="1:11">
      <c r="B12509" t="s">
        <v>2463</v>
      </c>
      <c r="C12509" t="s">
        <v>3571</v>
      </c>
      <c r="D12509" t="s">
        <v>2035</v>
      </c>
      <c r="E12509">
        <v>5</v>
      </c>
      <c r="F12509" t="s">
        <v>2016</v>
      </c>
      <c r="G12509">
        <v>48</v>
      </c>
      <c r="H12509" t="s">
        <v>2020</v>
      </c>
      <c r="I12509" s="13">
        <v>43504</v>
      </c>
      <c r="J12509">
        <v>1</v>
      </c>
      <c r="K12509">
        <v>37.57</v>
      </c>
    </row>
    <row r="12510" spans="1:11">
      <c r="B12510" t="s">
        <v>106</v>
      </c>
      <c r="C12510" t="s">
        <v>2465</v>
      </c>
      <c r="D12510" t="s">
        <v>2440</v>
      </c>
      <c r="E12510">
        <v>5</v>
      </c>
      <c r="F12510" t="s">
        <v>2016</v>
      </c>
      <c r="G12510">
        <v>56</v>
      </c>
      <c r="H12510" t="s">
        <v>2020</v>
      </c>
      <c r="I12510" s="13">
        <v>43503</v>
      </c>
      <c r="J12510" t="s">
        <v>2030</v>
      </c>
      <c r="K12510" t="s">
        <v>2030</v>
      </c>
    </row>
    <row r="12511" spans="1:11">
      <c r="B12511" t="s">
        <v>2063</v>
      </c>
      <c r="C12511" t="s">
        <v>3572</v>
      </c>
      <c r="D12511" t="s">
        <v>2035</v>
      </c>
      <c r="E12511">
        <v>5</v>
      </c>
      <c r="F12511" t="s">
        <v>2016</v>
      </c>
      <c r="G12511">
        <v>50</v>
      </c>
      <c r="H12511" t="s">
        <v>2017</v>
      </c>
      <c r="I12511" s="13">
        <v>43503</v>
      </c>
      <c r="J12511" t="s">
        <v>2030</v>
      </c>
      <c r="K12511" t="s">
        <v>2030</v>
      </c>
    </row>
    <row r="12512" spans="1:11">
      <c r="B12512" t="s">
        <v>2083</v>
      </c>
      <c r="C12512" t="s">
        <v>2084</v>
      </c>
      <c r="D12512" t="s">
        <v>2026</v>
      </c>
      <c r="E12512">
        <v>5</v>
      </c>
      <c r="F12512" t="s">
        <v>2016</v>
      </c>
      <c r="G12512" t="s">
        <v>2030</v>
      </c>
      <c r="H12512" t="s">
        <v>2017</v>
      </c>
      <c r="I12512" s="13">
        <v>43503</v>
      </c>
      <c r="J12512">
        <v>5</v>
      </c>
      <c r="K12512">
        <v>13.44</v>
      </c>
    </row>
    <row r="12513" spans="2:11">
      <c r="B12513" t="s">
        <v>2077</v>
      </c>
      <c r="C12513" t="s">
        <v>3573</v>
      </c>
      <c r="D12513" t="s">
        <v>2029</v>
      </c>
      <c r="E12513">
        <v>5</v>
      </c>
      <c r="F12513" t="s">
        <v>2016</v>
      </c>
      <c r="G12513">
        <v>52</v>
      </c>
      <c r="H12513" t="s">
        <v>2020</v>
      </c>
      <c r="I12513" s="13">
        <v>43502</v>
      </c>
      <c r="J12513" t="s">
        <v>2030</v>
      </c>
      <c r="K12513" t="s">
        <v>2030</v>
      </c>
    </row>
    <row r="12514" spans="2:11">
      <c r="B12514" t="s">
        <v>2260</v>
      </c>
      <c r="C12514" t="s">
        <v>2469</v>
      </c>
      <c r="D12514" t="s">
        <v>2035</v>
      </c>
      <c r="E12514">
        <v>5</v>
      </c>
      <c r="F12514" t="s">
        <v>2016</v>
      </c>
      <c r="G12514">
        <v>51</v>
      </c>
      <c r="H12514" t="s">
        <v>2020</v>
      </c>
      <c r="I12514" s="13">
        <v>43502</v>
      </c>
      <c r="J12514">
        <v>1</v>
      </c>
      <c r="K12514">
        <v>37.57</v>
      </c>
    </row>
    <row r="12515" spans="2:11">
      <c r="B12515" t="s">
        <v>2461</v>
      </c>
      <c r="C12515" t="s">
        <v>2462</v>
      </c>
      <c r="D12515" t="s">
        <v>2026</v>
      </c>
      <c r="E12515">
        <v>5</v>
      </c>
      <c r="F12515" t="s">
        <v>2016</v>
      </c>
      <c r="G12515">
        <v>52</v>
      </c>
      <c r="H12515" t="s">
        <v>2020</v>
      </c>
      <c r="I12515" s="13">
        <v>43502</v>
      </c>
      <c r="J12515">
        <v>1</v>
      </c>
      <c r="K12515">
        <v>37.57</v>
      </c>
    </row>
    <row r="12516" spans="2:11">
      <c r="B12516" t="s">
        <v>2321</v>
      </c>
      <c r="C12516" t="s">
        <v>3574</v>
      </c>
      <c r="D12516" t="s">
        <v>2026</v>
      </c>
      <c r="E12516">
        <v>5</v>
      </c>
      <c r="F12516" t="s">
        <v>2016</v>
      </c>
      <c r="G12516">
        <v>51</v>
      </c>
      <c r="H12516" t="s">
        <v>2020</v>
      </c>
      <c r="I12516" s="13">
        <v>43500</v>
      </c>
      <c r="J12516">
        <v>2</v>
      </c>
      <c r="K12516">
        <v>36.21</v>
      </c>
    </row>
    <row r="12517" spans="2:11">
      <c r="B12517" t="s">
        <v>2049</v>
      </c>
      <c r="C12517" t="s">
        <v>3376</v>
      </c>
      <c r="D12517" t="s">
        <v>2015</v>
      </c>
      <c r="E12517">
        <v>3</v>
      </c>
      <c r="F12517" t="s">
        <v>2016</v>
      </c>
      <c r="G12517">
        <v>49</v>
      </c>
      <c r="H12517" t="s">
        <v>2017</v>
      </c>
      <c r="I12517" s="13">
        <v>43500</v>
      </c>
      <c r="J12517">
        <v>7</v>
      </c>
      <c r="K12517">
        <v>0</v>
      </c>
    </row>
    <row r="12518" spans="2:11">
      <c r="B12518" t="s">
        <v>2069</v>
      </c>
      <c r="C12518" t="s">
        <v>3388</v>
      </c>
      <c r="D12518" t="s">
        <v>2071</v>
      </c>
      <c r="E12518">
        <v>3</v>
      </c>
      <c r="F12518" t="s">
        <v>2016</v>
      </c>
      <c r="G12518" t="s">
        <v>2030</v>
      </c>
      <c r="H12518" t="s">
        <v>2017</v>
      </c>
      <c r="I12518" s="13">
        <v>43499</v>
      </c>
      <c r="J12518" t="s">
        <v>2030</v>
      </c>
      <c r="K12518" t="s">
        <v>2030</v>
      </c>
    </row>
    <row r="12519" spans="2:11">
      <c r="B12519" t="s">
        <v>2094</v>
      </c>
      <c r="C12519" t="s">
        <v>2095</v>
      </c>
      <c r="D12519" t="s">
        <v>2076</v>
      </c>
      <c r="E12519">
        <v>3</v>
      </c>
      <c r="F12519" t="s">
        <v>2088</v>
      </c>
      <c r="G12519" t="s">
        <v>2030</v>
      </c>
      <c r="H12519" t="s">
        <v>2017</v>
      </c>
      <c r="I12519" s="13">
        <v>43494</v>
      </c>
      <c r="J12519" t="s">
        <v>2030</v>
      </c>
      <c r="K12519" t="s">
        <v>2030</v>
      </c>
    </row>
    <row r="12520" spans="2:11">
      <c r="B12520" t="s">
        <v>2067</v>
      </c>
      <c r="C12520" t="s">
        <v>2466</v>
      </c>
      <c r="D12520" t="s">
        <v>2252</v>
      </c>
      <c r="E12520">
        <v>3</v>
      </c>
      <c r="F12520" t="s">
        <v>2016</v>
      </c>
      <c r="G12520">
        <v>50</v>
      </c>
      <c r="H12520" t="s">
        <v>2020</v>
      </c>
      <c r="I12520" s="13">
        <v>43490</v>
      </c>
      <c r="J12520">
        <v>4</v>
      </c>
      <c r="K12520">
        <v>23.97</v>
      </c>
    </row>
    <row r="12521" spans="2:11">
      <c r="B12521" t="s">
        <v>2792</v>
      </c>
      <c r="C12521" t="s">
        <v>3575</v>
      </c>
      <c r="D12521" t="s">
        <v>2053</v>
      </c>
      <c r="E12521">
        <v>1</v>
      </c>
      <c r="F12521" t="s">
        <v>2088</v>
      </c>
      <c r="G12521">
        <v>47.7</v>
      </c>
      <c r="H12521" t="s">
        <v>2020</v>
      </c>
      <c r="I12521" s="13">
        <v>43489</v>
      </c>
      <c r="J12521">
        <v>8</v>
      </c>
      <c r="K12521">
        <v>-3.07</v>
      </c>
    </row>
    <row r="12522" spans="2:11">
      <c r="B12522" t="s">
        <v>2151</v>
      </c>
      <c r="C12522" t="s">
        <v>3576</v>
      </c>
      <c r="D12522" t="s">
        <v>2179</v>
      </c>
      <c r="E12522" t="s">
        <v>2030</v>
      </c>
      <c r="F12522" t="s">
        <v>2016</v>
      </c>
      <c r="G12522" t="s">
        <v>2030</v>
      </c>
      <c r="H12522" t="s">
        <v>2017</v>
      </c>
      <c r="I12522" s="13">
        <v>43440</v>
      </c>
      <c r="J12522" t="s">
        <v>2030</v>
      </c>
      <c r="K12522" t="s">
        <v>2030</v>
      </c>
    </row>
    <row r="12523" spans="2:11">
      <c r="B12523" t="s">
        <v>2024</v>
      </c>
      <c r="C12523" t="s">
        <v>3440</v>
      </c>
      <c r="D12523" t="s">
        <v>2076</v>
      </c>
      <c r="E12523">
        <v>3</v>
      </c>
      <c r="F12523" t="s">
        <v>2016</v>
      </c>
      <c r="G12523" t="s">
        <v>2030</v>
      </c>
      <c r="H12523" t="s">
        <v>2017</v>
      </c>
      <c r="I12523" s="13">
        <v>43334</v>
      </c>
      <c r="J12523">
        <v>7</v>
      </c>
      <c r="K12523">
        <v>0</v>
      </c>
    </row>
    <row r="12524" spans="2:11">
      <c r="B12524" t="s">
        <v>2411</v>
      </c>
      <c r="C12524" t="s">
        <v>3577</v>
      </c>
      <c r="D12524" t="s">
        <v>2104</v>
      </c>
      <c r="E12524" t="s">
        <v>2030</v>
      </c>
      <c r="F12524" t="s">
        <v>2016</v>
      </c>
      <c r="G12524" t="s">
        <v>2030</v>
      </c>
      <c r="H12524" t="s">
        <v>2017</v>
      </c>
      <c r="I12524" s="13">
        <v>43303</v>
      </c>
      <c r="J12524" t="s">
        <v>2030</v>
      </c>
      <c r="K12524" t="s">
        <v>2030</v>
      </c>
    </row>
    <row r="12525" spans="2:11">
      <c r="B12525" t="s">
        <v>2033</v>
      </c>
      <c r="C12525" t="s">
        <v>2467</v>
      </c>
      <c r="D12525" t="s">
        <v>2398</v>
      </c>
      <c r="E12525" t="s">
        <v>2030</v>
      </c>
      <c r="F12525" t="s">
        <v>2016</v>
      </c>
      <c r="G12525" t="s">
        <v>2030</v>
      </c>
      <c r="H12525" t="s">
        <v>2017</v>
      </c>
      <c r="I12525" s="13">
        <v>42717</v>
      </c>
      <c r="J12525" t="s">
        <v>2030</v>
      </c>
      <c r="K12525" t="s">
        <v>2030</v>
      </c>
    </row>
    <row r="12526" spans="2:11">
      <c r="B12526" t="s">
        <v>2021</v>
      </c>
      <c r="C12526" t="s">
        <v>2472</v>
      </c>
      <c r="D12526" t="s">
        <v>2104</v>
      </c>
      <c r="E12526" t="s">
        <v>2030</v>
      </c>
      <c r="F12526" t="s">
        <v>2016</v>
      </c>
      <c r="G12526" t="s">
        <v>2030</v>
      </c>
      <c r="H12526" t="s">
        <v>2017</v>
      </c>
      <c r="I12526" s="13">
        <v>42713</v>
      </c>
      <c r="J12526" t="s">
        <v>2030</v>
      </c>
      <c r="K12526" t="s">
        <v>2030</v>
      </c>
    </row>
    <row r="12601" spans="1:11">
      <c r="A12601" t="s">
        <v>1139</v>
      </c>
      <c r="B12601" t="str">
        <f ca="1">_xll.BDS(OFFSET(INDIRECT(ADDRESS(ROW(), COLUMN())),0,-1),"BEST_ANALYST_RECS_BULK","cols=10;rows=21")</f>
        <v>Stifel</v>
      </c>
      <c r="C12601" t="s">
        <v>3167</v>
      </c>
      <c r="D12601" t="s">
        <v>2076</v>
      </c>
      <c r="E12601">
        <v>3</v>
      </c>
      <c r="F12601" t="s">
        <v>2016</v>
      </c>
      <c r="G12601">
        <v>45</v>
      </c>
      <c r="H12601" t="s">
        <v>2020</v>
      </c>
      <c r="I12601" s="13">
        <v>43511</v>
      </c>
      <c r="J12601">
        <v>4</v>
      </c>
      <c r="K12601">
        <v>0</v>
      </c>
    </row>
    <row r="12602" spans="1:11">
      <c r="B12602" t="s">
        <v>2247</v>
      </c>
      <c r="C12602" t="s">
        <v>3166</v>
      </c>
      <c r="D12602" t="s">
        <v>2035</v>
      </c>
      <c r="E12602">
        <v>5</v>
      </c>
      <c r="F12602" t="s">
        <v>2016</v>
      </c>
      <c r="G12602">
        <v>53</v>
      </c>
      <c r="H12602" t="s">
        <v>2020</v>
      </c>
      <c r="I12602" s="13">
        <v>43511</v>
      </c>
      <c r="J12602">
        <v>2</v>
      </c>
      <c r="K12602">
        <v>11.83</v>
      </c>
    </row>
    <row r="12603" spans="1:11">
      <c r="B12603" t="s">
        <v>2274</v>
      </c>
      <c r="C12603" t="s">
        <v>3165</v>
      </c>
      <c r="D12603" t="s">
        <v>2026</v>
      </c>
      <c r="E12603">
        <v>5</v>
      </c>
      <c r="F12603" t="s">
        <v>2016</v>
      </c>
      <c r="G12603" t="s">
        <v>2030</v>
      </c>
      <c r="H12603" t="s">
        <v>2017</v>
      </c>
      <c r="I12603" s="13">
        <v>43509</v>
      </c>
      <c r="J12603">
        <v>2</v>
      </c>
      <c r="K12603">
        <v>11.83</v>
      </c>
    </row>
    <row r="12604" spans="1:11">
      <c r="B12604" t="s">
        <v>2234</v>
      </c>
      <c r="C12604" t="s">
        <v>2623</v>
      </c>
      <c r="D12604" t="s">
        <v>2026</v>
      </c>
      <c r="E12604">
        <v>5</v>
      </c>
      <c r="F12604" t="s">
        <v>2016</v>
      </c>
      <c r="G12604">
        <v>51</v>
      </c>
      <c r="H12604" t="s">
        <v>2020</v>
      </c>
      <c r="I12604" s="13">
        <v>43508</v>
      </c>
      <c r="J12604">
        <v>2</v>
      </c>
      <c r="K12604">
        <v>11.83</v>
      </c>
    </row>
    <row r="12605" spans="1:11">
      <c r="B12605" t="s">
        <v>2024</v>
      </c>
      <c r="C12605" t="s">
        <v>2660</v>
      </c>
      <c r="D12605" t="s">
        <v>2076</v>
      </c>
      <c r="E12605">
        <v>3</v>
      </c>
      <c r="F12605" t="s">
        <v>2016</v>
      </c>
      <c r="G12605" t="s">
        <v>2030</v>
      </c>
      <c r="H12605" t="s">
        <v>2017</v>
      </c>
      <c r="I12605" s="13">
        <v>43507</v>
      </c>
      <c r="J12605" t="s">
        <v>2030</v>
      </c>
      <c r="K12605" t="s">
        <v>2030</v>
      </c>
    </row>
    <row r="12606" spans="1:11">
      <c r="B12606" t="s">
        <v>2086</v>
      </c>
      <c r="C12606" t="s">
        <v>2630</v>
      </c>
      <c r="D12606" t="s">
        <v>2026</v>
      </c>
      <c r="E12606">
        <v>5</v>
      </c>
      <c r="F12606" t="s">
        <v>2016</v>
      </c>
      <c r="G12606">
        <v>51</v>
      </c>
      <c r="H12606" t="s">
        <v>2017</v>
      </c>
      <c r="I12606" s="13">
        <v>43507</v>
      </c>
      <c r="J12606">
        <v>3</v>
      </c>
      <c r="K12606">
        <v>8.14</v>
      </c>
    </row>
    <row r="12607" spans="1:11">
      <c r="B12607" t="s">
        <v>2151</v>
      </c>
      <c r="C12607" t="s">
        <v>3002</v>
      </c>
      <c r="D12607" t="s">
        <v>2026</v>
      </c>
      <c r="E12607">
        <v>5</v>
      </c>
      <c r="F12607" t="s">
        <v>2016</v>
      </c>
      <c r="G12607">
        <v>47</v>
      </c>
      <c r="H12607" t="s">
        <v>2020</v>
      </c>
      <c r="I12607" s="13">
        <v>43501</v>
      </c>
      <c r="J12607" t="s">
        <v>2030</v>
      </c>
      <c r="K12607" t="s">
        <v>2030</v>
      </c>
    </row>
    <row r="12608" spans="1:11">
      <c r="B12608" t="s">
        <v>2682</v>
      </c>
      <c r="C12608" t="s">
        <v>3168</v>
      </c>
      <c r="D12608" t="s">
        <v>2076</v>
      </c>
      <c r="E12608">
        <v>3</v>
      </c>
      <c r="F12608" t="s">
        <v>2016</v>
      </c>
      <c r="G12608">
        <v>48</v>
      </c>
      <c r="H12608" t="s">
        <v>2017</v>
      </c>
      <c r="I12608" s="13">
        <v>43497</v>
      </c>
      <c r="J12608" t="s">
        <v>2030</v>
      </c>
      <c r="K12608" t="s">
        <v>2030</v>
      </c>
    </row>
    <row r="12609" spans="2:11">
      <c r="B12609" t="s">
        <v>2083</v>
      </c>
      <c r="C12609" t="s">
        <v>2084</v>
      </c>
      <c r="D12609" t="s">
        <v>2035</v>
      </c>
      <c r="E12609">
        <v>5</v>
      </c>
      <c r="F12609" t="s">
        <v>2016</v>
      </c>
      <c r="G12609" t="s">
        <v>2030</v>
      </c>
      <c r="H12609" t="s">
        <v>2017</v>
      </c>
      <c r="I12609" s="13">
        <v>43497</v>
      </c>
      <c r="J12609">
        <v>1</v>
      </c>
      <c r="K12609">
        <v>14.13</v>
      </c>
    </row>
    <row r="12610" spans="2:11">
      <c r="B12610" t="s">
        <v>2174</v>
      </c>
      <c r="C12610" t="s">
        <v>2626</v>
      </c>
      <c r="D12610" t="s">
        <v>2029</v>
      </c>
      <c r="E12610">
        <v>5</v>
      </c>
      <c r="F12610" t="s">
        <v>2016</v>
      </c>
      <c r="G12610">
        <v>50</v>
      </c>
      <c r="H12610" t="s">
        <v>2017</v>
      </c>
      <c r="I12610" s="13">
        <v>43496</v>
      </c>
      <c r="J12610">
        <v>2</v>
      </c>
      <c r="K12610">
        <v>11.83</v>
      </c>
    </row>
    <row r="12611" spans="2:11">
      <c r="B12611" t="s">
        <v>106</v>
      </c>
      <c r="C12611" t="s">
        <v>3169</v>
      </c>
      <c r="D12611" t="s">
        <v>2114</v>
      </c>
      <c r="E12611">
        <v>3</v>
      </c>
      <c r="F12611" t="s">
        <v>2016</v>
      </c>
      <c r="G12611">
        <v>47</v>
      </c>
      <c r="H12611" t="s">
        <v>2020</v>
      </c>
      <c r="I12611" s="13">
        <v>43496</v>
      </c>
      <c r="J12611" t="s">
        <v>2030</v>
      </c>
      <c r="K12611" t="s">
        <v>2030</v>
      </c>
    </row>
    <row r="12612" spans="2:11">
      <c r="B12612" t="s">
        <v>2027</v>
      </c>
      <c r="C12612" t="s">
        <v>2629</v>
      </c>
      <c r="D12612" t="s">
        <v>2029</v>
      </c>
      <c r="E12612">
        <v>5</v>
      </c>
      <c r="F12612" t="s">
        <v>2016</v>
      </c>
      <c r="G12612">
        <v>50</v>
      </c>
      <c r="H12612" t="s">
        <v>2017</v>
      </c>
      <c r="I12612" s="13">
        <v>43496</v>
      </c>
      <c r="J12612">
        <v>2</v>
      </c>
      <c r="K12612">
        <v>11.83</v>
      </c>
    </row>
    <row r="12613" spans="2:11">
      <c r="B12613" t="s">
        <v>2033</v>
      </c>
      <c r="C12613" t="s">
        <v>2847</v>
      </c>
      <c r="D12613" t="s">
        <v>2035</v>
      </c>
      <c r="E12613">
        <v>5</v>
      </c>
      <c r="F12613" t="s">
        <v>2016</v>
      </c>
      <c r="G12613">
        <v>46</v>
      </c>
      <c r="H12613" t="s">
        <v>2036</v>
      </c>
      <c r="I12613" s="13">
        <v>43496</v>
      </c>
      <c r="J12613">
        <v>2</v>
      </c>
      <c r="K12613">
        <v>11.83</v>
      </c>
    </row>
    <row r="12614" spans="2:11">
      <c r="B12614" t="s">
        <v>2079</v>
      </c>
      <c r="C12614" t="s">
        <v>3170</v>
      </c>
      <c r="D12614" t="s">
        <v>2029</v>
      </c>
      <c r="E12614">
        <v>5</v>
      </c>
      <c r="F12614" t="s">
        <v>2016</v>
      </c>
      <c r="G12614">
        <v>53</v>
      </c>
      <c r="H12614" t="s">
        <v>2017</v>
      </c>
      <c r="I12614" s="13">
        <v>43496</v>
      </c>
      <c r="J12614">
        <v>2</v>
      </c>
      <c r="K12614">
        <v>11.83</v>
      </c>
    </row>
    <row r="12615" spans="2:11">
      <c r="B12615" t="s">
        <v>2063</v>
      </c>
      <c r="C12615" t="s">
        <v>3171</v>
      </c>
      <c r="D12615" t="s">
        <v>2035</v>
      </c>
      <c r="E12615">
        <v>5</v>
      </c>
      <c r="F12615" t="s">
        <v>2016</v>
      </c>
      <c r="G12615">
        <v>49</v>
      </c>
      <c r="H12615" t="s">
        <v>2017</v>
      </c>
      <c r="I12615" s="13">
        <v>43496</v>
      </c>
      <c r="J12615">
        <v>2</v>
      </c>
      <c r="K12615">
        <v>11.83</v>
      </c>
    </row>
    <row r="12616" spans="2:11">
      <c r="B12616" t="s">
        <v>2021</v>
      </c>
      <c r="C12616" t="s">
        <v>2985</v>
      </c>
      <c r="D12616" t="s">
        <v>3042</v>
      </c>
      <c r="E12616">
        <v>5</v>
      </c>
      <c r="F12616" t="s">
        <v>2016</v>
      </c>
      <c r="G12616">
        <v>56</v>
      </c>
      <c r="H12616" t="s">
        <v>2020</v>
      </c>
      <c r="I12616" s="13">
        <v>43495</v>
      </c>
      <c r="J12616">
        <v>2</v>
      </c>
      <c r="K12616">
        <v>11.83</v>
      </c>
    </row>
    <row r="12617" spans="2:11">
      <c r="B12617" t="s">
        <v>2051</v>
      </c>
      <c r="C12617" t="s">
        <v>3173</v>
      </c>
      <c r="D12617" t="s">
        <v>2026</v>
      </c>
      <c r="E12617">
        <v>5</v>
      </c>
      <c r="F12617" t="s">
        <v>2016</v>
      </c>
      <c r="G12617">
        <v>52</v>
      </c>
      <c r="H12617" t="s">
        <v>2017</v>
      </c>
      <c r="I12617" s="13">
        <v>43495</v>
      </c>
      <c r="J12617">
        <v>2</v>
      </c>
      <c r="K12617">
        <v>11.83</v>
      </c>
    </row>
    <row r="12618" spans="2:11">
      <c r="B12618" t="s">
        <v>2198</v>
      </c>
      <c r="C12618" t="s">
        <v>2901</v>
      </c>
      <c r="D12618" t="s">
        <v>2035</v>
      </c>
      <c r="E12618">
        <v>5</v>
      </c>
      <c r="F12618" t="s">
        <v>2016</v>
      </c>
      <c r="G12618">
        <v>48</v>
      </c>
      <c r="H12618" t="s">
        <v>2020</v>
      </c>
      <c r="I12618" s="13">
        <v>43495</v>
      </c>
      <c r="J12618">
        <v>2</v>
      </c>
      <c r="K12618">
        <v>11.83</v>
      </c>
    </row>
    <row r="12619" spans="2:11">
      <c r="B12619" t="s">
        <v>2094</v>
      </c>
      <c r="C12619" t="s">
        <v>2095</v>
      </c>
      <c r="D12619" t="s">
        <v>2053</v>
      </c>
      <c r="E12619">
        <v>1</v>
      </c>
      <c r="F12619" t="s">
        <v>2088</v>
      </c>
      <c r="G12619" t="s">
        <v>2030</v>
      </c>
      <c r="H12619" t="s">
        <v>2017</v>
      </c>
      <c r="I12619" s="13">
        <v>43494</v>
      </c>
      <c r="J12619" t="s">
        <v>2030</v>
      </c>
      <c r="K12619" t="s">
        <v>2030</v>
      </c>
    </row>
    <row r="12620" spans="2:11">
      <c r="B12620" t="s">
        <v>2111</v>
      </c>
      <c r="C12620" t="s">
        <v>2338</v>
      </c>
      <c r="D12620" t="s">
        <v>2026</v>
      </c>
      <c r="E12620">
        <v>5</v>
      </c>
      <c r="F12620" t="s">
        <v>2016</v>
      </c>
      <c r="G12620" t="s">
        <v>2030</v>
      </c>
      <c r="H12620" t="s">
        <v>2017</v>
      </c>
      <c r="I12620" s="13">
        <v>42747</v>
      </c>
      <c r="J12620">
        <v>2</v>
      </c>
      <c r="K12620">
        <v>11.83</v>
      </c>
    </row>
    <row r="12621" spans="2:11">
      <c r="B12621" t="s">
        <v>2326</v>
      </c>
      <c r="C12621" t="s">
        <v>2327</v>
      </c>
      <c r="D12621" t="s">
        <v>3488</v>
      </c>
      <c r="E12621">
        <v>3</v>
      </c>
      <c r="F12621" t="s">
        <v>2016</v>
      </c>
      <c r="G12621" t="s">
        <v>2030</v>
      </c>
      <c r="H12621" t="s">
        <v>2017</v>
      </c>
      <c r="I12621" s="13">
        <v>42474</v>
      </c>
      <c r="J12621">
        <v>4</v>
      </c>
      <c r="K12621">
        <v>0</v>
      </c>
    </row>
    <row r="12701" spans="1:11">
      <c r="A12701" t="s">
        <v>1140</v>
      </c>
      <c r="B12701" t="str">
        <f ca="1">_xll.BDS(OFFSET(INDIRECT(ADDRESS(ROW(), COLUMN())),0,-1),"BEST_ANALYST_RECS_BULK","cols=10;rows=22")</f>
        <v>Consumer Edge Research</v>
      </c>
      <c r="C12701" t="s">
        <v>3001</v>
      </c>
      <c r="D12701" t="s">
        <v>2035</v>
      </c>
      <c r="E12701">
        <v>5</v>
      </c>
      <c r="F12701" t="s">
        <v>2016</v>
      </c>
      <c r="G12701">
        <v>91</v>
      </c>
      <c r="H12701" t="s">
        <v>2020</v>
      </c>
      <c r="I12701" s="13">
        <v>43511</v>
      </c>
      <c r="J12701" t="s">
        <v>2030</v>
      </c>
      <c r="K12701" t="s">
        <v>2030</v>
      </c>
    </row>
    <row r="12702" spans="1:11">
      <c r="B12702" t="s">
        <v>2094</v>
      </c>
      <c r="C12702" t="s">
        <v>2095</v>
      </c>
      <c r="D12702" t="s">
        <v>2026</v>
      </c>
      <c r="E12702">
        <v>5</v>
      </c>
      <c r="F12702" t="s">
        <v>2085</v>
      </c>
      <c r="G12702">
        <v>90</v>
      </c>
      <c r="H12702" t="s">
        <v>2017</v>
      </c>
      <c r="I12702" s="13">
        <v>43510</v>
      </c>
      <c r="J12702" t="s">
        <v>2030</v>
      </c>
      <c r="K12702" t="s">
        <v>2030</v>
      </c>
    </row>
    <row r="12703" spans="1:11">
      <c r="B12703" t="s">
        <v>2063</v>
      </c>
      <c r="C12703" t="s">
        <v>4225</v>
      </c>
      <c r="D12703" t="s">
        <v>2184</v>
      </c>
      <c r="E12703">
        <v>1</v>
      </c>
      <c r="F12703" t="s">
        <v>2016</v>
      </c>
      <c r="G12703">
        <v>67</v>
      </c>
      <c r="H12703" t="s">
        <v>2017</v>
      </c>
      <c r="I12703" s="13">
        <v>43510</v>
      </c>
      <c r="J12703" t="s">
        <v>2030</v>
      </c>
      <c r="K12703" t="s">
        <v>2030</v>
      </c>
    </row>
    <row r="12704" spans="1:11">
      <c r="B12704" t="s">
        <v>2274</v>
      </c>
      <c r="C12704" t="s">
        <v>3165</v>
      </c>
      <c r="D12704" t="s">
        <v>2026</v>
      </c>
      <c r="E12704">
        <v>5</v>
      </c>
      <c r="F12704" t="s">
        <v>2016</v>
      </c>
      <c r="G12704" t="s">
        <v>2030</v>
      </c>
      <c r="H12704" t="s">
        <v>2017</v>
      </c>
      <c r="I12704" s="13">
        <v>43509</v>
      </c>
      <c r="J12704">
        <v>10</v>
      </c>
      <c r="K12704">
        <v>-14.96</v>
      </c>
    </row>
    <row r="12705" spans="2:11">
      <c r="B12705" t="s">
        <v>2037</v>
      </c>
      <c r="C12705" t="s">
        <v>4224</v>
      </c>
      <c r="D12705" t="s">
        <v>2076</v>
      </c>
      <c r="E12705">
        <v>3</v>
      </c>
      <c r="F12705" t="s">
        <v>2016</v>
      </c>
      <c r="G12705">
        <v>80</v>
      </c>
      <c r="H12705" t="s">
        <v>2020</v>
      </c>
      <c r="I12705" s="13">
        <v>43508</v>
      </c>
      <c r="J12705">
        <v>13</v>
      </c>
      <c r="K12705">
        <v>-21.19</v>
      </c>
    </row>
    <row r="12706" spans="2:11">
      <c r="B12706" t="s">
        <v>2024</v>
      </c>
      <c r="C12706" t="s">
        <v>3004</v>
      </c>
      <c r="D12706" t="s">
        <v>2026</v>
      </c>
      <c r="E12706">
        <v>5</v>
      </c>
      <c r="F12706" t="s">
        <v>2016</v>
      </c>
      <c r="G12706">
        <v>86</v>
      </c>
      <c r="H12706" t="s">
        <v>2017</v>
      </c>
      <c r="I12706" s="13">
        <v>43507</v>
      </c>
      <c r="J12706">
        <v>4</v>
      </c>
      <c r="K12706">
        <v>2.6</v>
      </c>
    </row>
    <row r="12707" spans="2:11">
      <c r="B12707" t="s">
        <v>2033</v>
      </c>
      <c r="C12707" t="s">
        <v>4412</v>
      </c>
      <c r="D12707" t="s">
        <v>2044</v>
      </c>
      <c r="E12707">
        <v>3</v>
      </c>
      <c r="F12707" t="s">
        <v>2016</v>
      </c>
      <c r="G12707">
        <v>80</v>
      </c>
      <c r="H12707" t="s">
        <v>2020</v>
      </c>
      <c r="I12707" s="13">
        <v>43507</v>
      </c>
      <c r="J12707">
        <v>11</v>
      </c>
      <c r="K12707">
        <v>-16.62</v>
      </c>
    </row>
    <row r="12708" spans="2:11">
      <c r="B12708" t="s">
        <v>2079</v>
      </c>
      <c r="C12708" t="s">
        <v>3219</v>
      </c>
      <c r="D12708" t="s">
        <v>2029</v>
      </c>
      <c r="E12708">
        <v>5</v>
      </c>
      <c r="F12708" t="s">
        <v>2016</v>
      </c>
      <c r="G12708">
        <v>100</v>
      </c>
      <c r="H12708" t="s">
        <v>2017</v>
      </c>
      <c r="I12708" s="13">
        <v>43504</v>
      </c>
      <c r="J12708">
        <v>10</v>
      </c>
      <c r="K12708">
        <v>-14.96</v>
      </c>
    </row>
    <row r="12709" spans="2:11">
      <c r="B12709" t="s">
        <v>2051</v>
      </c>
      <c r="C12709" t="s">
        <v>3006</v>
      </c>
      <c r="D12709" t="s">
        <v>2026</v>
      </c>
      <c r="E12709">
        <v>5</v>
      </c>
      <c r="F12709" t="s">
        <v>2016</v>
      </c>
      <c r="G12709">
        <v>102</v>
      </c>
      <c r="H12709" t="s">
        <v>2017</v>
      </c>
      <c r="I12709" s="13">
        <v>43504</v>
      </c>
      <c r="J12709">
        <v>2</v>
      </c>
      <c r="K12709">
        <v>11.16</v>
      </c>
    </row>
    <row r="12710" spans="2:11">
      <c r="B12710" t="s">
        <v>2081</v>
      </c>
      <c r="C12710" t="s">
        <v>4413</v>
      </c>
      <c r="D12710" t="s">
        <v>2029</v>
      </c>
      <c r="E12710">
        <v>5</v>
      </c>
      <c r="F12710" t="s">
        <v>2016</v>
      </c>
      <c r="G12710">
        <v>92</v>
      </c>
      <c r="H12710" t="s">
        <v>2017</v>
      </c>
      <c r="I12710" s="13">
        <v>43504</v>
      </c>
      <c r="J12710">
        <v>10</v>
      </c>
      <c r="K12710">
        <v>-14.96</v>
      </c>
    </row>
    <row r="12711" spans="2:11">
      <c r="B12711" t="s">
        <v>4414</v>
      </c>
      <c r="C12711" t="s">
        <v>4415</v>
      </c>
      <c r="D12711" t="s">
        <v>2076</v>
      </c>
      <c r="E12711">
        <v>3</v>
      </c>
      <c r="F12711" t="s">
        <v>2016</v>
      </c>
      <c r="G12711">
        <v>88</v>
      </c>
      <c r="H12711" t="s">
        <v>2020</v>
      </c>
      <c r="I12711" s="13">
        <v>43504</v>
      </c>
      <c r="J12711">
        <v>3</v>
      </c>
      <c r="K12711">
        <v>8.0500000000000007</v>
      </c>
    </row>
    <row r="12712" spans="2:11">
      <c r="B12712" t="s">
        <v>106</v>
      </c>
      <c r="C12712" t="s">
        <v>3800</v>
      </c>
      <c r="D12712" t="s">
        <v>2440</v>
      </c>
      <c r="E12712">
        <v>5</v>
      </c>
      <c r="F12712" t="s">
        <v>2016</v>
      </c>
      <c r="G12712">
        <v>80</v>
      </c>
      <c r="H12712" t="s">
        <v>2020</v>
      </c>
      <c r="I12712" s="13">
        <v>43503</v>
      </c>
      <c r="J12712" t="s">
        <v>2030</v>
      </c>
      <c r="K12712" t="s">
        <v>2030</v>
      </c>
    </row>
    <row r="12713" spans="2:11">
      <c r="B12713" t="s">
        <v>2074</v>
      </c>
      <c r="C12713" t="s">
        <v>3167</v>
      </c>
      <c r="D12713" t="s">
        <v>2026</v>
      </c>
      <c r="E12713">
        <v>5</v>
      </c>
      <c r="F12713" t="s">
        <v>2016</v>
      </c>
      <c r="G12713">
        <v>97</v>
      </c>
      <c r="H12713" t="s">
        <v>2020</v>
      </c>
      <c r="I12713" s="13">
        <v>43503</v>
      </c>
      <c r="J12713">
        <v>10</v>
      </c>
      <c r="K12713">
        <v>-14.96</v>
      </c>
    </row>
    <row r="12714" spans="2:11">
      <c r="B12714" t="s">
        <v>2049</v>
      </c>
      <c r="C12714" t="s">
        <v>3220</v>
      </c>
      <c r="D12714" t="s">
        <v>2015</v>
      </c>
      <c r="E12714">
        <v>3</v>
      </c>
      <c r="F12714" t="s">
        <v>2016</v>
      </c>
      <c r="G12714">
        <v>80</v>
      </c>
      <c r="H12714" t="s">
        <v>2020</v>
      </c>
      <c r="I12714" s="13">
        <v>43503</v>
      </c>
      <c r="J12714">
        <v>11</v>
      </c>
      <c r="K12714">
        <v>-16.62</v>
      </c>
    </row>
    <row r="12715" spans="2:11">
      <c r="B12715" t="s">
        <v>2198</v>
      </c>
      <c r="C12715" t="s">
        <v>2901</v>
      </c>
      <c r="D12715" t="s">
        <v>2035</v>
      </c>
      <c r="E12715">
        <v>5</v>
      </c>
      <c r="F12715" t="s">
        <v>2016</v>
      </c>
      <c r="G12715">
        <v>100</v>
      </c>
      <c r="H12715" t="s">
        <v>2020</v>
      </c>
      <c r="I12715" s="13">
        <v>43503</v>
      </c>
      <c r="J12715">
        <v>10</v>
      </c>
      <c r="K12715">
        <v>-14.96</v>
      </c>
    </row>
    <row r="12716" spans="2:11">
      <c r="B12716" t="s">
        <v>4226</v>
      </c>
      <c r="C12716" t="s">
        <v>4227</v>
      </c>
      <c r="D12716" t="s">
        <v>2076</v>
      </c>
      <c r="E12716">
        <v>3</v>
      </c>
      <c r="F12716" t="s">
        <v>2016</v>
      </c>
      <c r="G12716" t="s">
        <v>2030</v>
      </c>
      <c r="H12716" t="s">
        <v>2017</v>
      </c>
      <c r="I12716" s="13">
        <v>43503</v>
      </c>
      <c r="J12716">
        <v>5</v>
      </c>
      <c r="K12716">
        <v>0</v>
      </c>
    </row>
    <row r="12717" spans="2:11">
      <c r="B12717" t="s">
        <v>2027</v>
      </c>
      <c r="C12717" t="s">
        <v>4416</v>
      </c>
      <c r="D12717" t="s">
        <v>2041</v>
      </c>
      <c r="E12717">
        <v>1</v>
      </c>
      <c r="F12717" t="s">
        <v>2016</v>
      </c>
      <c r="G12717">
        <v>74</v>
      </c>
      <c r="H12717" t="s">
        <v>2017</v>
      </c>
      <c r="I12717" s="13">
        <v>43474</v>
      </c>
      <c r="J12717">
        <v>7</v>
      </c>
      <c r="K12717">
        <v>-12.79</v>
      </c>
    </row>
    <row r="12718" spans="2:11">
      <c r="B12718" t="s">
        <v>2021</v>
      </c>
      <c r="C12718" t="s">
        <v>3224</v>
      </c>
      <c r="D12718" t="s">
        <v>2023</v>
      </c>
      <c r="E12718">
        <v>5</v>
      </c>
      <c r="F12718" t="s">
        <v>2016</v>
      </c>
      <c r="G12718">
        <v>94</v>
      </c>
      <c r="H12718" t="s">
        <v>2020</v>
      </c>
      <c r="I12718" s="13">
        <v>43473</v>
      </c>
      <c r="J12718">
        <v>10</v>
      </c>
      <c r="K12718">
        <v>-14.96</v>
      </c>
    </row>
    <row r="12719" spans="2:11">
      <c r="B12719" t="s">
        <v>2792</v>
      </c>
      <c r="C12719" t="s">
        <v>4098</v>
      </c>
      <c r="D12719" t="s">
        <v>2076</v>
      </c>
      <c r="E12719">
        <v>3</v>
      </c>
      <c r="F12719" t="s">
        <v>2016</v>
      </c>
      <c r="G12719">
        <v>95</v>
      </c>
      <c r="H12719" t="s">
        <v>2020</v>
      </c>
      <c r="I12719" s="13">
        <v>43395</v>
      </c>
      <c r="J12719">
        <v>12</v>
      </c>
      <c r="K12719">
        <v>-17.7</v>
      </c>
    </row>
    <row r="12720" spans="2:11">
      <c r="B12720" t="s">
        <v>2083</v>
      </c>
      <c r="C12720" t="s">
        <v>2084</v>
      </c>
      <c r="D12720" t="s">
        <v>2035</v>
      </c>
      <c r="E12720">
        <v>5</v>
      </c>
      <c r="F12720" t="s">
        <v>2085</v>
      </c>
      <c r="G12720" t="s">
        <v>2030</v>
      </c>
      <c r="H12720" t="s">
        <v>2017</v>
      </c>
      <c r="I12720" s="13">
        <v>43342</v>
      </c>
      <c r="J12720">
        <v>1</v>
      </c>
      <c r="K12720">
        <v>21.68</v>
      </c>
    </row>
    <row r="12721" spans="2:11">
      <c r="B12721" t="s">
        <v>2111</v>
      </c>
      <c r="C12721" t="s">
        <v>2338</v>
      </c>
      <c r="D12721" t="s">
        <v>2026</v>
      </c>
      <c r="E12721">
        <v>5</v>
      </c>
      <c r="F12721" t="s">
        <v>2016</v>
      </c>
      <c r="G12721" t="s">
        <v>2030</v>
      </c>
      <c r="H12721" t="s">
        <v>2017</v>
      </c>
      <c r="I12721" s="13">
        <v>43214</v>
      </c>
      <c r="J12721">
        <v>10</v>
      </c>
      <c r="K12721">
        <v>-14.96</v>
      </c>
    </row>
    <row r="12722" spans="2:11">
      <c r="B12722" t="s">
        <v>2326</v>
      </c>
      <c r="C12722" t="s">
        <v>2327</v>
      </c>
      <c r="D12722" t="s">
        <v>2029</v>
      </c>
      <c r="E12722">
        <v>5</v>
      </c>
      <c r="F12722" t="s">
        <v>2085</v>
      </c>
      <c r="G12722" t="s">
        <v>2030</v>
      </c>
      <c r="H12722" t="s">
        <v>2017</v>
      </c>
      <c r="I12722" s="13">
        <v>42474</v>
      </c>
      <c r="J12722">
        <v>10</v>
      </c>
      <c r="K12722">
        <v>-14.96</v>
      </c>
    </row>
    <row r="12801" spans="1:11">
      <c r="A12801" t="s">
        <v>1141</v>
      </c>
      <c r="B12801" t="str">
        <f ca="1">_xll.BDS(OFFSET(INDIRECT(ADDRESS(ROW(), COLUMN())),0,-1),"BEST_ANALYST_RECS_BULK","cols=10;rows=33")</f>
        <v>Baird</v>
      </c>
      <c r="C12801" t="s">
        <v>3110</v>
      </c>
      <c r="D12801" t="s">
        <v>2029</v>
      </c>
      <c r="E12801">
        <v>5</v>
      </c>
      <c r="F12801" t="s">
        <v>2016</v>
      </c>
      <c r="G12801">
        <v>290</v>
      </c>
      <c r="H12801" t="s">
        <v>2017</v>
      </c>
      <c r="I12801" s="13">
        <v>43511</v>
      </c>
      <c r="J12801">
        <v>3</v>
      </c>
      <c r="K12801">
        <v>27.83</v>
      </c>
    </row>
    <row r="12802" spans="1:11">
      <c r="B12802" t="s">
        <v>2049</v>
      </c>
      <c r="C12802" t="s">
        <v>3445</v>
      </c>
      <c r="D12802" t="s">
        <v>2015</v>
      </c>
      <c r="E12802">
        <v>3</v>
      </c>
      <c r="F12802" t="s">
        <v>2088</v>
      </c>
      <c r="G12802">
        <v>280</v>
      </c>
      <c r="H12802" t="s">
        <v>2017</v>
      </c>
      <c r="I12802" s="13">
        <v>43511</v>
      </c>
      <c r="J12802">
        <v>3</v>
      </c>
      <c r="K12802">
        <v>27.83</v>
      </c>
    </row>
    <row r="12803" spans="1:11">
      <c r="B12803" t="s">
        <v>2274</v>
      </c>
      <c r="C12803" t="s">
        <v>2791</v>
      </c>
      <c r="D12803" t="s">
        <v>2026</v>
      </c>
      <c r="E12803">
        <v>5</v>
      </c>
      <c r="F12803" t="s">
        <v>2016</v>
      </c>
      <c r="G12803" t="s">
        <v>2030</v>
      </c>
      <c r="H12803" t="s">
        <v>2017</v>
      </c>
      <c r="I12803" s="13">
        <v>43509</v>
      </c>
      <c r="J12803">
        <v>7</v>
      </c>
      <c r="K12803">
        <v>2.44</v>
      </c>
    </row>
    <row r="12804" spans="1:11">
      <c r="B12804" t="s">
        <v>2094</v>
      </c>
      <c r="C12804" t="s">
        <v>2095</v>
      </c>
      <c r="D12804" t="s">
        <v>2076</v>
      </c>
      <c r="E12804">
        <v>3</v>
      </c>
      <c r="F12804" t="s">
        <v>2085</v>
      </c>
      <c r="G12804" t="s">
        <v>2030</v>
      </c>
      <c r="H12804" t="s">
        <v>2017</v>
      </c>
      <c r="I12804" s="13">
        <v>43509</v>
      </c>
      <c r="J12804" t="s">
        <v>2030</v>
      </c>
      <c r="K12804" t="s">
        <v>2030</v>
      </c>
    </row>
    <row r="12805" spans="1:11">
      <c r="B12805" t="s">
        <v>2063</v>
      </c>
      <c r="C12805" t="s">
        <v>3471</v>
      </c>
      <c r="D12805" t="s">
        <v>2035</v>
      </c>
      <c r="E12805">
        <v>5</v>
      </c>
      <c r="F12805" t="s">
        <v>2016</v>
      </c>
      <c r="G12805">
        <v>304</v>
      </c>
      <c r="H12805" t="s">
        <v>2017</v>
      </c>
      <c r="I12805" s="13">
        <v>43509</v>
      </c>
      <c r="J12805">
        <v>3</v>
      </c>
      <c r="K12805">
        <v>27.83</v>
      </c>
    </row>
    <row r="12806" spans="1:11">
      <c r="B12806" t="s">
        <v>2077</v>
      </c>
      <c r="C12806" t="s">
        <v>3111</v>
      </c>
      <c r="D12806" t="s">
        <v>2029</v>
      </c>
      <c r="E12806">
        <v>5</v>
      </c>
      <c r="F12806" t="s">
        <v>2016</v>
      </c>
      <c r="G12806">
        <v>300</v>
      </c>
      <c r="H12806" t="s">
        <v>2017</v>
      </c>
      <c r="I12806" s="13">
        <v>43505</v>
      </c>
      <c r="J12806">
        <v>3</v>
      </c>
      <c r="K12806">
        <v>27.83</v>
      </c>
    </row>
    <row r="12807" spans="1:11">
      <c r="B12807" t="s">
        <v>2134</v>
      </c>
      <c r="C12807" t="s">
        <v>4306</v>
      </c>
      <c r="D12807" t="s">
        <v>2162</v>
      </c>
      <c r="E12807">
        <v>3</v>
      </c>
      <c r="F12807" t="s">
        <v>2016</v>
      </c>
      <c r="G12807">
        <v>278</v>
      </c>
      <c r="H12807" t="s">
        <v>2017</v>
      </c>
      <c r="I12807" s="13">
        <v>43495</v>
      </c>
      <c r="J12807" t="s">
        <v>2030</v>
      </c>
      <c r="K12807" t="s">
        <v>2030</v>
      </c>
    </row>
    <row r="12808" spans="1:11">
      <c r="B12808" t="s">
        <v>3430</v>
      </c>
      <c r="C12808" t="s">
        <v>4185</v>
      </c>
      <c r="D12808" t="s">
        <v>2026</v>
      </c>
      <c r="E12808">
        <v>5</v>
      </c>
      <c r="F12808" t="s">
        <v>2016</v>
      </c>
      <c r="G12808">
        <v>296</v>
      </c>
      <c r="H12808" t="s">
        <v>2017</v>
      </c>
      <c r="I12808" s="13">
        <v>43492</v>
      </c>
      <c r="J12808">
        <v>3</v>
      </c>
      <c r="K12808">
        <v>27.83</v>
      </c>
    </row>
    <row r="12809" spans="1:11">
      <c r="B12809" t="s">
        <v>2027</v>
      </c>
      <c r="C12809" t="s">
        <v>2891</v>
      </c>
      <c r="D12809" t="s">
        <v>2029</v>
      </c>
      <c r="E12809">
        <v>5</v>
      </c>
      <c r="F12809" t="s">
        <v>2016</v>
      </c>
      <c r="G12809">
        <v>300</v>
      </c>
      <c r="H12809" t="s">
        <v>2017</v>
      </c>
      <c r="I12809" s="13">
        <v>43490</v>
      </c>
      <c r="J12809">
        <v>6</v>
      </c>
      <c r="K12809">
        <v>7.59</v>
      </c>
    </row>
    <row r="12810" spans="1:11">
      <c r="B12810" t="s">
        <v>2037</v>
      </c>
      <c r="C12810" t="s">
        <v>2489</v>
      </c>
      <c r="D12810" t="s">
        <v>2026</v>
      </c>
      <c r="E12810">
        <v>5</v>
      </c>
      <c r="F12810" t="s">
        <v>2016</v>
      </c>
      <c r="G12810">
        <v>315</v>
      </c>
      <c r="H12810" t="s">
        <v>2017</v>
      </c>
      <c r="I12810" s="13">
        <v>43490</v>
      </c>
      <c r="J12810">
        <v>3</v>
      </c>
      <c r="K12810">
        <v>27.83</v>
      </c>
    </row>
    <row r="12811" spans="1:11">
      <c r="B12811" t="s">
        <v>106</v>
      </c>
      <c r="C12811" t="s">
        <v>2884</v>
      </c>
      <c r="D12811" t="s">
        <v>2723</v>
      </c>
      <c r="E12811">
        <v>3</v>
      </c>
      <c r="F12811" t="s">
        <v>2016</v>
      </c>
      <c r="G12811">
        <v>282</v>
      </c>
      <c r="H12811" t="s">
        <v>2020</v>
      </c>
      <c r="I12811" s="13">
        <v>43489</v>
      </c>
      <c r="J12811">
        <v>8</v>
      </c>
      <c r="K12811">
        <v>0</v>
      </c>
    </row>
    <row r="12812" spans="1:11">
      <c r="B12812" t="s">
        <v>2033</v>
      </c>
      <c r="C12812" t="s">
        <v>2485</v>
      </c>
      <c r="D12812" t="s">
        <v>2044</v>
      </c>
      <c r="E12812">
        <v>3</v>
      </c>
      <c r="F12812" t="s">
        <v>2016</v>
      </c>
      <c r="G12812">
        <v>275</v>
      </c>
      <c r="H12812" t="s">
        <v>2020</v>
      </c>
      <c r="I12812" s="13">
        <v>43489</v>
      </c>
      <c r="J12812">
        <v>8</v>
      </c>
      <c r="K12812">
        <v>0</v>
      </c>
    </row>
    <row r="12813" spans="1:11">
      <c r="B12813" t="s">
        <v>2074</v>
      </c>
      <c r="C12813" t="s">
        <v>3450</v>
      </c>
      <c r="D12813" t="s">
        <v>2026</v>
      </c>
      <c r="E12813">
        <v>5</v>
      </c>
      <c r="F12813" t="s">
        <v>2016</v>
      </c>
      <c r="G12813">
        <v>325</v>
      </c>
      <c r="H12813" t="s">
        <v>2020</v>
      </c>
      <c r="I12813" s="13">
        <v>43489</v>
      </c>
      <c r="J12813">
        <v>3</v>
      </c>
      <c r="K12813">
        <v>27.83</v>
      </c>
    </row>
    <row r="12814" spans="1:11">
      <c r="B12814" t="s">
        <v>2118</v>
      </c>
      <c r="C12814" t="s">
        <v>3451</v>
      </c>
      <c r="D12814" t="s">
        <v>2026</v>
      </c>
      <c r="E12814">
        <v>5</v>
      </c>
      <c r="F12814" t="s">
        <v>2016</v>
      </c>
      <c r="G12814">
        <v>290</v>
      </c>
      <c r="H12814" t="s">
        <v>2017</v>
      </c>
      <c r="I12814" s="13">
        <v>43489</v>
      </c>
      <c r="J12814">
        <v>1</v>
      </c>
      <c r="K12814">
        <v>32.75</v>
      </c>
    </row>
    <row r="12815" spans="1:11">
      <c r="B12815" t="s">
        <v>2151</v>
      </c>
      <c r="C12815" t="s">
        <v>3984</v>
      </c>
      <c r="D12815" t="s">
        <v>2044</v>
      </c>
      <c r="E12815">
        <v>3</v>
      </c>
      <c r="F12815" t="s">
        <v>2016</v>
      </c>
      <c r="G12815">
        <v>275</v>
      </c>
      <c r="H12815" t="s">
        <v>2020</v>
      </c>
      <c r="I12815" s="13">
        <v>43489</v>
      </c>
      <c r="J12815" t="s">
        <v>2030</v>
      </c>
      <c r="K12815" t="s">
        <v>2030</v>
      </c>
    </row>
    <row r="12816" spans="1:11">
      <c r="B12816" t="s">
        <v>2198</v>
      </c>
      <c r="C12816" t="s">
        <v>2841</v>
      </c>
      <c r="D12816" t="s">
        <v>2035</v>
      </c>
      <c r="E12816">
        <v>5</v>
      </c>
      <c r="F12816" t="s">
        <v>2016</v>
      </c>
      <c r="G12816">
        <v>310</v>
      </c>
      <c r="H12816" t="s">
        <v>2020</v>
      </c>
      <c r="I12816" s="13">
        <v>43489</v>
      </c>
      <c r="J12816">
        <v>3</v>
      </c>
      <c r="K12816">
        <v>27.83</v>
      </c>
    </row>
    <row r="12817" spans="2:11">
      <c r="B12817" t="s">
        <v>2079</v>
      </c>
      <c r="C12817" t="s">
        <v>3117</v>
      </c>
      <c r="D12817" t="s">
        <v>2015</v>
      </c>
      <c r="E12817">
        <v>3</v>
      </c>
      <c r="F12817" t="s">
        <v>2016</v>
      </c>
      <c r="G12817">
        <v>250</v>
      </c>
      <c r="H12817" t="s">
        <v>2017</v>
      </c>
      <c r="I12817" s="13">
        <v>43487</v>
      </c>
      <c r="J12817">
        <v>8</v>
      </c>
      <c r="K12817">
        <v>0</v>
      </c>
    </row>
    <row r="12818" spans="2:11">
      <c r="B12818" t="s">
        <v>2236</v>
      </c>
      <c r="C12818" t="s">
        <v>3446</v>
      </c>
      <c r="D12818" t="s">
        <v>2015</v>
      </c>
      <c r="E12818">
        <v>3</v>
      </c>
      <c r="F12818" t="s">
        <v>2016</v>
      </c>
      <c r="G12818" t="s">
        <v>2030</v>
      </c>
      <c r="H12818" t="s">
        <v>2017</v>
      </c>
      <c r="I12818" s="13">
        <v>43482</v>
      </c>
      <c r="J12818">
        <v>5</v>
      </c>
      <c r="K12818">
        <v>12.78</v>
      </c>
    </row>
    <row r="12819" spans="2:11">
      <c r="B12819" t="s">
        <v>2067</v>
      </c>
      <c r="C12819" t="s">
        <v>3980</v>
      </c>
      <c r="D12819" t="s">
        <v>2029</v>
      </c>
      <c r="E12819">
        <v>5</v>
      </c>
      <c r="F12819" t="s">
        <v>2016</v>
      </c>
      <c r="G12819">
        <v>288</v>
      </c>
      <c r="H12819" t="s">
        <v>2020</v>
      </c>
      <c r="I12819" s="13">
        <v>43479</v>
      </c>
      <c r="J12819">
        <v>3</v>
      </c>
      <c r="K12819">
        <v>27.83</v>
      </c>
    </row>
    <row r="12820" spans="2:11">
      <c r="B12820" t="s">
        <v>2065</v>
      </c>
      <c r="C12820" t="s">
        <v>3970</v>
      </c>
      <c r="D12820" t="s">
        <v>2026</v>
      </c>
      <c r="E12820">
        <v>5</v>
      </c>
      <c r="F12820" t="s">
        <v>2016</v>
      </c>
      <c r="G12820">
        <v>280</v>
      </c>
      <c r="H12820" t="s">
        <v>2020</v>
      </c>
      <c r="I12820" s="13">
        <v>43476</v>
      </c>
      <c r="J12820">
        <v>3</v>
      </c>
      <c r="K12820">
        <v>27.83</v>
      </c>
    </row>
    <row r="12821" spans="2:11">
      <c r="B12821" t="s">
        <v>2260</v>
      </c>
      <c r="C12821" t="s">
        <v>3447</v>
      </c>
      <c r="D12821" t="s">
        <v>2044</v>
      </c>
      <c r="E12821">
        <v>3</v>
      </c>
      <c r="F12821" t="s">
        <v>2123</v>
      </c>
      <c r="G12821">
        <v>250</v>
      </c>
      <c r="H12821" t="s">
        <v>2017</v>
      </c>
      <c r="I12821" s="13">
        <v>43474</v>
      </c>
      <c r="J12821" t="s">
        <v>2030</v>
      </c>
      <c r="K12821" t="s">
        <v>2030</v>
      </c>
    </row>
    <row r="12822" spans="2:11">
      <c r="B12822" t="s">
        <v>2069</v>
      </c>
      <c r="C12822" t="s">
        <v>4307</v>
      </c>
      <c r="D12822" t="s">
        <v>2035</v>
      </c>
      <c r="E12822">
        <v>5</v>
      </c>
      <c r="F12822" t="s">
        <v>2016</v>
      </c>
      <c r="G12822">
        <v>282</v>
      </c>
      <c r="H12822" t="s">
        <v>2017</v>
      </c>
      <c r="I12822" s="13">
        <v>43473</v>
      </c>
      <c r="J12822">
        <v>3</v>
      </c>
      <c r="K12822">
        <v>27.83</v>
      </c>
    </row>
    <row r="12823" spans="2:11">
      <c r="B12823" t="s">
        <v>2174</v>
      </c>
      <c r="C12823" t="s">
        <v>2800</v>
      </c>
      <c r="D12823" t="s">
        <v>2029</v>
      </c>
      <c r="E12823">
        <v>5</v>
      </c>
      <c r="F12823" t="s">
        <v>2016</v>
      </c>
      <c r="G12823">
        <v>300</v>
      </c>
      <c r="H12823" t="s">
        <v>2017</v>
      </c>
      <c r="I12823" s="13">
        <v>43472</v>
      </c>
      <c r="J12823">
        <v>3</v>
      </c>
      <c r="K12823">
        <v>27.83</v>
      </c>
    </row>
    <row r="12824" spans="2:11">
      <c r="B12824" t="s">
        <v>2120</v>
      </c>
      <c r="C12824" t="s">
        <v>4308</v>
      </c>
      <c r="D12824" t="s">
        <v>2026</v>
      </c>
      <c r="E12824">
        <v>5</v>
      </c>
      <c r="F12824" t="s">
        <v>2016</v>
      </c>
      <c r="G12824">
        <v>315</v>
      </c>
      <c r="H12824" t="s">
        <v>2020</v>
      </c>
      <c r="I12824" s="13">
        <v>43467</v>
      </c>
      <c r="J12824" t="s">
        <v>2030</v>
      </c>
      <c r="K12824" t="s">
        <v>2030</v>
      </c>
    </row>
    <row r="12825" spans="2:11">
      <c r="B12825" t="s">
        <v>2086</v>
      </c>
      <c r="C12825" t="s">
        <v>2087</v>
      </c>
      <c r="D12825" t="s">
        <v>2026</v>
      </c>
      <c r="E12825">
        <v>5</v>
      </c>
      <c r="F12825" t="s">
        <v>2085</v>
      </c>
      <c r="G12825">
        <v>260</v>
      </c>
      <c r="H12825" t="s">
        <v>2017</v>
      </c>
      <c r="I12825" s="13">
        <v>43461</v>
      </c>
      <c r="J12825">
        <v>2</v>
      </c>
      <c r="K12825">
        <v>29.54</v>
      </c>
    </row>
    <row r="12826" spans="2:11">
      <c r="B12826" t="s">
        <v>2024</v>
      </c>
      <c r="C12826" t="s">
        <v>3440</v>
      </c>
      <c r="D12826" t="s">
        <v>2026</v>
      </c>
      <c r="E12826">
        <v>5</v>
      </c>
      <c r="F12826" t="s">
        <v>2016</v>
      </c>
      <c r="G12826">
        <v>320</v>
      </c>
      <c r="H12826" t="s">
        <v>2017</v>
      </c>
      <c r="I12826" s="13">
        <v>43451</v>
      </c>
      <c r="J12826">
        <v>3</v>
      </c>
      <c r="K12826">
        <v>27.83</v>
      </c>
    </row>
    <row r="12827" spans="2:11">
      <c r="B12827" t="s">
        <v>2257</v>
      </c>
      <c r="C12827" t="s">
        <v>3114</v>
      </c>
      <c r="D12827" t="s">
        <v>2044</v>
      </c>
      <c r="E12827">
        <v>3</v>
      </c>
      <c r="F12827" t="s">
        <v>2016</v>
      </c>
      <c r="G12827">
        <v>270</v>
      </c>
      <c r="H12827" t="s">
        <v>2020</v>
      </c>
      <c r="I12827" s="13">
        <v>43448</v>
      </c>
      <c r="J12827" t="s">
        <v>2030</v>
      </c>
      <c r="K12827" t="s">
        <v>2030</v>
      </c>
    </row>
    <row r="12828" spans="2:11">
      <c r="B12828" t="s">
        <v>2045</v>
      </c>
      <c r="C12828" t="s">
        <v>3444</v>
      </c>
      <c r="D12828" t="s">
        <v>2015</v>
      </c>
      <c r="E12828">
        <v>3</v>
      </c>
      <c r="F12828" t="s">
        <v>2016</v>
      </c>
      <c r="G12828" t="s">
        <v>2030</v>
      </c>
      <c r="H12828" t="s">
        <v>2017</v>
      </c>
      <c r="I12828" s="13">
        <v>43448</v>
      </c>
      <c r="J12828">
        <v>8</v>
      </c>
      <c r="K12828">
        <v>0</v>
      </c>
    </row>
    <row r="12829" spans="2:11">
      <c r="B12829" t="s">
        <v>2051</v>
      </c>
      <c r="C12829" t="s">
        <v>4309</v>
      </c>
      <c r="D12829" t="s">
        <v>2026</v>
      </c>
      <c r="E12829">
        <v>5</v>
      </c>
      <c r="F12829" t="s">
        <v>2016</v>
      </c>
      <c r="G12829">
        <v>300</v>
      </c>
      <c r="H12829" t="s">
        <v>2017</v>
      </c>
      <c r="I12829" s="13">
        <v>43448</v>
      </c>
      <c r="J12829" t="s">
        <v>2030</v>
      </c>
      <c r="K12829" t="s">
        <v>2030</v>
      </c>
    </row>
    <row r="12830" spans="2:11">
      <c r="B12830" t="s">
        <v>2083</v>
      </c>
      <c r="C12830" t="s">
        <v>2084</v>
      </c>
      <c r="D12830" t="s">
        <v>2076</v>
      </c>
      <c r="E12830">
        <v>3</v>
      </c>
      <c r="F12830" t="s">
        <v>2088</v>
      </c>
      <c r="G12830" t="s">
        <v>2030</v>
      </c>
      <c r="H12830" t="s">
        <v>2017</v>
      </c>
      <c r="I12830" s="13">
        <v>43448</v>
      </c>
      <c r="J12830">
        <v>4</v>
      </c>
      <c r="K12830">
        <v>13.32</v>
      </c>
    </row>
    <row r="12831" spans="2:11">
      <c r="B12831" t="s">
        <v>2102</v>
      </c>
      <c r="C12831" t="s">
        <v>2842</v>
      </c>
      <c r="D12831" t="s">
        <v>2104</v>
      </c>
      <c r="E12831" t="s">
        <v>2030</v>
      </c>
      <c r="F12831" t="s">
        <v>2016</v>
      </c>
      <c r="G12831" t="s">
        <v>2030</v>
      </c>
      <c r="H12831" t="s">
        <v>2017</v>
      </c>
      <c r="I12831" s="13">
        <v>43423</v>
      </c>
      <c r="J12831" t="s">
        <v>2030</v>
      </c>
      <c r="K12831" t="s">
        <v>2030</v>
      </c>
    </row>
    <row r="12832" spans="2:11">
      <c r="B12832" t="s">
        <v>2021</v>
      </c>
      <c r="C12832" t="s">
        <v>2897</v>
      </c>
      <c r="D12832" t="s">
        <v>2216</v>
      </c>
      <c r="E12832">
        <v>3</v>
      </c>
      <c r="F12832" t="s">
        <v>2016</v>
      </c>
      <c r="G12832">
        <v>280</v>
      </c>
      <c r="H12832" t="s">
        <v>2020</v>
      </c>
      <c r="I12832" s="13">
        <v>43389</v>
      </c>
      <c r="J12832">
        <v>8</v>
      </c>
      <c r="K12832">
        <v>0</v>
      </c>
    </row>
    <row r="12833" spans="2:11">
      <c r="B12833" t="s">
        <v>2461</v>
      </c>
      <c r="C12833" t="s">
        <v>3452</v>
      </c>
      <c r="D12833" t="s">
        <v>2179</v>
      </c>
      <c r="E12833" t="s">
        <v>2030</v>
      </c>
      <c r="F12833" t="s">
        <v>2016</v>
      </c>
      <c r="G12833" t="s">
        <v>2030</v>
      </c>
      <c r="H12833" t="s">
        <v>2017</v>
      </c>
      <c r="I12833" s="13">
        <v>43264</v>
      </c>
      <c r="J12833" t="s">
        <v>2030</v>
      </c>
      <c r="K12833" t="s">
        <v>2030</v>
      </c>
    </row>
    <row r="12901" spans="1:11">
      <c r="A12901" t="s">
        <v>1142</v>
      </c>
      <c r="B12901" t="str">
        <f ca="1">_xll.BDS(OFFSET(INDIRECT(ADDRESS(ROW(), COLUMN())),0,-1),"BEST_ANALYST_RECS_BULK","cols=10;rows=23")</f>
        <v>Stifel</v>
      </c>
      <c r="C12901" t="s">
        <v>3555</v>
      </c>
      <c r="D12901" t="s">
        <v>2076</v>
      </c>
      <c r="E12901">
        <v>3</v>
      </c>
      <c r="F12901" t="s">
        <v>2016</v>
      </c>
      <c r="G12901">
        <v>195</v>
      </c>
      <c r="H12901" t="s">
        <v>2020</v>
      </c>
      <c r="I12901" s="13">
        <v>43511</v>
      </c>
      <c r="J12901">
        <v>2</v>
      </c>
      <c r="K12901">
        <v>0</v>
      </c>
    </row>
    <row r="12902" spans="1:11">
      <c r="B12902" t="s">
        <v>2047</v>
      </c>
      <c r="C12902" t="s">
        <v>2923</v>
      </c>
      <c r="D12902" t="s">
        <v>2026</v>
      </c>
      <c r="E12902">
        <v>5</v>
      </c>
      <c r="F12902" t="s">
        <v>2016</v>
      </c>
      <c r="G12902">
        <v>200</v>
      </c>
      <c r="H12902" t="s">
        <v>2020</v>
      </c>
      <c r="I12902" s="13">
        <v>43510</v>
      </c>
      <c r="J12902">
        <v>9</v>
      </c>
      <c r="K12902">
        <v>-24.18</v>
      </c>
    </row>
    <row r="12903" spans="1:11">
      <c r="B12903" t="s">
        <v>2274</v>
      </c>
      <c r="C12903" t="s">
        <v>2334</v>
      </c>
      <c r="D12903" t="s">
        <v>2076</v>
      </c>
      <c r="E12903">
        <v>3</v>
      </c>
      <c r="F12903" t="s">
        <v>2016</v>
      </c>
      <c r="G12903" t="s">
        <v>2030</v>
      </c>
      <c r="H12903" t="s">
        <v>2017</v>
      </c>
      <c r="I12903" s="13">
        <v>43509</v>
      </c>
      <c r="J12903">
        <v>2</v>
      </c>
      <c r="K12903">
        <v>0</v>
      </c>
    </row>
    <row r="12904" spans="1:11">
      <c r="B12904" t="s">
        <v>2139</v>
      </c>
      <c r="C12904" t="s">
        <v>2921</v>
      </c>
      <c r="D12904" t="s">
        <v>2044</v>
      </c>
      <c r="E12904">
        <v>3</v>
      </c>
      <c r="F12904" t="s">
        <v>2016</v>
      </c>
      <c r="G12904">
        <v>180</v>
      </c>
      <c r="H12904" t="s">
        <v>2020</v>
      </c>
      <c r="I12904" s="13">
        <v>43509</v>
      </c>
      <c r="J12904">
        <v>2</v>
      </c>
      <c r="K12904">
        <v>0</v>
      </c>
    </row>
    <row r="12905" spans="1:11">
      <c r="B12905" t="s">
        <v>2148</v>
      </c>
      <c r="C12905" t="s">
        <v>3556</v>
      </c>
      <c r="D12905" t="s">
        <v>2029</v>
      </c>
      <c r="E12905">
        <v>5</v>
      </c>
      <c r="F12905" t="s">
        <v>2016</v>
      </c>
      <c r="G12905">
        <v>220</v>
      </c>
      <c r="H12905" t="s">
        <v>2020</v>
      </c>
      <c r="I12905" s="13">
        <v>43509</v>
      </c>
      <c r="J12905" t="s">
        <v>2030</v>
      </c>
      <c r="K12905" t="s">
        <v>2030</v>
      </c>
    </row>
    <row r="12906" spans="1:11">
      <c r="B12906" t="s">
        <v>2079</v>
      </c>
      <c r="C12906" t="s">
        <v>2922</v>
      </c>
      <c r="D12906" t="s">
        <v>2029</v>
      </c>
      <c r="E12906">
        <v>5</v>
      </c>
      <c r="F12906" t="s">
        <v>2016</v>
      </c>
      <c r="G12906">
        <v>202</v>
      </c>
      <c r="H12906" t="s">
        <v>2017</v>
      </c>
      <c r="I12906" s="13">
        <v>43509</v>
      </c>
      <c r="J12906">
        <v>6</v>
      </c>
      <c r="K12906">
        <v>-13.52</v>
      </c>
    </row>
    <row r="12907" spans="1:11">
      <c r="B12907" t="s">
        <v>2049</v>
      </c>
      <c r="C12907" t="s">
        <v>2924</v>
      </c>
      <c r="D12907" t="s">
        <v>2029</v>
      </c>
      <c r="E12907">
        <v>5</v>
      </c>
      <c r="F12907" t="s">
        <v>2016</v>
      </c>
      <c r="G12907">
        <v>255</v>
      </c>
      <c r="H12907" t="s">
        <v>2020</v>
      </c>
      <c r="I12907" s="13">
        <v>43503</v>
      </c>
      <c r="J12907">
        <v>6</v>
      </c>
      <c r="K12907">
        <v>-13.52</v>
      </c>
    </row>
    <row r="12908" spans="1:11">
      <c r="B12908" t="s">
        <v>2024</v>
      </c>
      <c r="C12908" t="s">
        <v>3300</v>
      </c>
      <c r="D12908" t="s">
        <v>2076</v>
      </c>
      <c r="E12908">
        <v>3</v>
      </c>
      <c r="F12908" t="s">
        <v>2016</v>
      </c>
      <c r="G12908" t="s">
        <v>2030</v>
      </c>
      <c r="H12908" t="s">
        <v>2017</v>
      </c>
      <c r="I12908" s="13">
        <v>43502</v>
      </c>
      <c r="J12908">
        <v>2</v>
      </c>
      <c r="K12908">
        <v>0</v>
      </c>
    </row>
    <row r="12909" spans="1:11">
      <c r="B12909" t="s">
        <v>2094</v>
      </c>
      <c r="C12909" t="s">
        <v>2095</v>
      </c>
      <c r="D12909" t="s">
        <v>2076</v>
      </c>
      <c r="E12909">
        <v>3</v>
      </c>
      <c r="F12909" t="s">
        <v>2016</v>
      </c>
      <c r="G12909" t="s">
        <v>2030</v>
      </c>
      <c r="H12909" t="s">
        <v>2017</v>
      </c>
      <c r="I12909" s="13">
        <v>43502</v>
      </c>
      <c r="J12909" t="s">
        <v>2030</v>
      </c>
      <c r="K12909" t="s">
        <v>2030</v>
      </c>
    </row>
    <row r="12910" spans="1:11">
      <c r="B12910" t="s">
        <v>2067</v>
      </c>
      <c r="C12910" t="s">
        <v>2917</v>
      </c>
      <c r="D12910" t="s">
        <v>2252</v>
      </c>
      <c r="E12910">
        <v>3</v>
      </c>
      <c r="F12910" t="s">
        <v>2016</v>
      </c>
      <c r="G12910">
        <v>165</v>
      </c>
      <c r="H12910" t="s">
        <v>2020</v>
      </c>
      <c r="I12910" s="13">
        <v>43501</v>
      </c>
      <c r="J12910">
        <v>3</v>
      </c>
      <c r="K12910">
        <v>-10.23</v>
      </c>
    </row>
    <row r="12911" spans="1:11">
      <c r="B12911" t="s">
        <v>106</v>
      </c>
      <c r="C12911" t="s">
        <v>2926</v>
      </c>
      <c r="D12911" t="s">
        <v>2114</v>
      </c>
      <c r="E12911">
        <v>3</v>
      </c>
      <c r="F12911" t="s">
        <v>2016</v>
      </c>
      <c r="G12911">
        <v>156</v>
      </c>
      <c r="H12911" t="s">
        <v>2020</v>
      </c>
      <c r="I12911" s="13">
        <v>43497</v>
      </c>
      <c r="J12911">
        <v>5</v>
      </c>
      <c r="K12911">
        <v>-11.2</v>
      </c>
    </row>
    <row r="12912" spans="1:11">
      <c r="B12912" t="s">
        <v>2027</v>
      </c>
      <c r="C12912" t="s">
        <v>3557</v>
      </c>
      <c r="D12912" t="s">
        <v>2044</v>
      </c>
      <c r="E12912">
        <v>3</v>
      </c>
      <c r="F12912" t="s">
        <v>2088</v>
      </c>
      <c r="G12912">
        <v>161</v>
      </c>
      <c r="H12912" t="s">
        <v>2017</v>
      </c>
      <c r="I12912" s="13">
        <v>43496</v>
      </c>
      <c r="J12912">
        <v>4</v>
      </c>
      <c r="K12912">
        <v>-10.94</v>
      </c>
    </row>
    <row r="12913" spans="2:11">
      <c r="B12913" t="s">
        <v>2151</v>
      </c>
      <c r="C12913" t="s">
        <v>2337</v>
      </c>
      <c r="D12913" t="s">
        <v>2026</v>
      </c>
      <c r="E12913">
        <v>5</v>
      </c>
      <c r="F12913" t="s">
        <v>2016</v>
      </c>
      <c r="G12913">
        <v>229</v>
      </c>
      <c r="H12913" t="s">
        <v>2020</v>
      </c>
      <c r="I12913" s="13">
        <v>43495</v>
      </c>
      <c r="J12913" t="s">
        <v>2030</v>
      </c>
      <c r="K12913" t="s">
        <v>2030</v>
      </c>
    </row>
    <row r="12914" spans="2:11">
      <c r="B12914" t="s">
        <v>2451</v>
      </c>
      <c r="C12914" t="s">
        <v>2974</v>
      </c>
      <c r="D12914" t="s">
        <v>2026</v>
      </c>
      <c r="E12914">
        <v>5</v>
      </c>
      <c r="F12914" t="s">
        <v>2016</v>
      </c>
      <c r="G12914" t="s">
        <v>2030</v>
      </c>
      <c r="H12914" t="s">
        <v>2017</v>
      </c>
      <c r="I12914" s="13">
        <v>43495</v>
      </c>
      <c r="J12914">
        <v>6</v>
      </c>
      <c r="K12914">
        <v>-13.52</v>
      </c>
    </row>
    <row r="12915" spans="2:11">
      <c r="B12915" t="s">
        <v>2086</v>
      </c>
      <c r="C12915" t="s">
        <v>3558</v>
      </c>
      <c r="D12915" t="s">
        <v>2076</v>
      </c>
      <c r="E12915">
        <v>3</v>
      </c>
      <c r="F12915" t="s">
        <v>2016</v>
      </c>
      <c r="G12915">
        <v>142</v>
      </c>
      <c r="H12915" t="s">
        <v>2017</v>
      </c>
      <c r="I12915" s="13">
        <v>43495</v>
      </c>
      <c r="J12915">
        <v>2</v>
      </c>
      <c r="K12915">
        <v>0</v>
      </c>
    </row>
    <row r="12916" spans="2:11">
      <c r="B12916" t="s">
        <v>2033</v>
      </c>
      <c r="C12916" t="s">
        <v>2927</v>
      </c>
      <c r="D12916" t="s">
        <v>2035</v>
      </c>
      <c r="E12916">
        <v>5</v>
      </c>
      <c r="F12916" t="s">
        <v>2016</v>
      </c>
      <c r="G12916">
        <v>245</v>
      </c>
      <c r="H12916" t="s">
        <v>2036</v>
      </c>
      <c r="I12916" s="13">
        <v>43494</v>
      </c>
      <c r="J12916">
        <v>7</v>
      </c>
      <c r="K12916">
        <v>-13.81</v>
      </c>
    </row>
    <row r="12917" spans="2:11">
      <c r="B12917" t="s">
        <v>2232</v>
      </c>
      <c r="C12917" t="s">
        <v>3559</v>
      </c>
      <c r="D12917" t="s">
        <v>2015</v>
      </c>
      <c r="E12917">
        <v>3</v>
      </c>
      <c r="F12917" t="s">
        <v>2016</v>
      </c>
      <c r="G12917" t="s">
        <v>2030</v>
      </c>
      <c r="H12917" t="s">
        <v>2017</v>
      </c>
      <c r="I12917" s="13">
        <v>43494</v>
      </c>
      <c r="J12917">
        <v>2</v>
      </c>
      <c r="K12917">
        <v>0</v>
      </c>
    </row>
    <row r="12918" spans="2:11">
      <c r="B12918" t="s">
        <v>2072</v>
      </c>
      <c r="C12918" t="s">
        <v>2919</v>
      </c>
      <c r="D12918" t="s">
        <v>2029</v>
      </c>
      <c r="E12918">
        <v>5</v>
      </c>
      <c r="F12918" t="s">
        <v>2016</v>
      </c>
      <c r="G12918">
        <v>181</v>
      </c>
      <c r="H12918" t="s">
        <v>2020</v>
      </c>
      <c r="I12918" s="13">
        <v>43494</v>
      </c>
      <c r="J12918">
        <v>6</v>
      </c>
      <c r="K12918">
        <v>-13.52</v>
      </c>
    </row>
    <row r="12919" spans="2:11">
      <c r="B12919" t="s">
        <v>2077</v>
      </c>
      <c r="C12919" t="s">
        <v>2928</v>
      </c>
      <c r="D12919" t="s">
        <v>2029</v>
      </c>
      <c r="E12919">
        <v>5</v>
      </c>
      <c r="F12919" t="s">
        <v>2016</v>
      </c>
      <c r="G12919" t="s">
        <v>2030</v>
      </c>
      <c r="H12919" t="s">
        <v>2017</v>
      </c>
      <c r="I12919" s="13">
        <v>43494</v>
      </c>
      <c r="J12919">
        <v>7</v>
      </c>
      <c r="K12919">
        <v>-13.81</v>
      </c>
    </row>
    <row r="12920" spans="2:11">
      <c r="B12920" t="s">
        <v>2051</v>
      </c>
      <c r="C12920" t="s">
        <v>2920</v>
      </c>
      <c r="D12920" t="s">
        <v>2026</v>
      </c>
      <c r="E12920">
        <v>5</v>
      </c>
      <c r="F12920" t="s">
        <v>2016</v>
      </c>
      <c r="G12920">
        <v>240</v>
      </c>
      <c r="H12920" t="s">
        <v>2017</v>
      </c>
      <c r="I12920" s="13">
        <v>43494</v>
      </c>
      <c r="J12920">
        <v>6</v>
      </c>
      <c r="K12920">
        <v>-13.52</v>
      </c>
    </row>
    <row r="12921" spans="2:11">
      <c r="B12921" t="s">
        <v>2198</v>
      </c>
      <c r="C12921" t="s">
        <v>3560</v>
      </c>
      <c r="D12921" t="s">
        <v>2044</v>
      </c>
      <c r="E12921">
        <v>3</v>
      </c>
      <c r="F12921" t="s">
        <v>2016</v>
      </c>
      <c r="G12921">
        <v>161</v>
      </c>
      <c r="H12921" t="s">
        <v>2020</v>
      </c>
      <c r="I12921" s="13">
        <v>43494</v>
      </c>
      <c r="J12921">
        <v>2</v>
      </c>
      <c r="K12921">
        <v>0</v>
      </c>
    </row>
    <row r="12922" spans="2:11">
      <c r="B12922" t="s">
        <v>2083</v>
      </c>
      <c r="C12922" t="s">
        <v>2304</v>
      </c>
      <c r="D12922" t="s">
        <v>2035</v>
      </c>
      <c r="E12922">
        <v>5</v>
      </c>
      <c r="F12922" t="s">
        <v>2085</v>
      </c>
      <c r="G12922" t="s">
        <v>2030</v>
      </c>
      <c r="H12922" t="s">
        <v>2017</v>
      </c>
      <c r="I12922" s="13">
        <v>43404</v>
      </c>
      <c r="J12922">
        <v>1</v>
      </c>
      <c r="K12922">
        <v>1.81</v>
      </c>
    </row>
    <row r="12923" spans="2:11">
      <c r="B12923" t="s">
        <v>2931</v>
      </c>
      <c r="C12923" t="s">
        <v>2932</v>
      </c>
      <c r="D12923" t="s">
        <v>2104</v>
      </c>
      <c r="E12923" t="s">
        <v>2030</v>
      </c>
      <c r="F12923" t="s">
        <v>2016</v>
      </c>
      <c r="G12923" t="s">
        <v>2030</v>
      </c>
      <c r="H12923" t="s">
        <v>2017</v>
      </c>
      <c r="I12923" s="13">
        <v>42851</v>
      </c>
      <c r="J12923" t="s">
        <v>2030</v>
      </c>
      <c r="K12923" t="s">
        <v>2030</v>
      </c>
    </row>
    <row r="13001" spans="1:11">
      <c r="A13001" t="s">
        <v>1143</v>
      </c>
      <c r="B13001" t="str">
        <f ca="1">_xll.BDS(OFFSET(INDIRECT(ADDRESS(ROW(), COLUMN())),0,-1),"BEST_ANALYST_RECS_BULK","cols=10;rows=16")</f>
        <v>BMO Capital Markets</v>
      </c>
      <c r="C13001" t="s">
        <v>4153</v>
      </c>
      <c r="D13001" t="s">
        <v>2015</v>
      </c>
      <c r="E13001">
        <v>3</v>
      </c>
      <c r="F13001" t="s">
        <v>2016</v>
      </c>
      <c r="G13001">
        <v>31</v>
      </c>
      <c r="H13001" t="s">
        <v>2017</v>
      </c>
      <c r="I13001" s="13">
        <v>43511</v>
      </c>
      <c r="J13001">
        <v>3</v>
      </c>
      <c r="K13001">
        <v>0</v>
      </c>
    </row>
    <row r="13002" spans="1:11">
      <c r="B13002" t="s">
        <v>2159</v>
      </c>
      <c r="C13002" t="s">
        <v>2169</v>
      </c>
      <c r="D13002" t="s">
        <v>2029</v>
      </c>
      <c r="E13002">
        <v>5</v>
      </c>
      <c r="F13002" t="s">
        <v>2016</v>
      </c>
      <c r="G13002">
        <v>30</v>
      </c>
      <c r="H13002" t="s">
        <v>2017</v>
      </c>
      <c r="I13002" s="13">
        <v>43511</v>
      </c>
      <c r="J13002">
        <v>5</v>
      </c>
      <c r="K13002">
        <v>-12.44</v>
      </c>
    </row>
    <row r="13003" spans="1:11">
      <c r="B13003" t="s">
        <v>2067</v>
      </c>
      <c r="C13003" t="s">
        <v>2170</v>
      </c>
      <c r="D13003" t="s">
        <v>2029</v>
      </c>
      <c r="E13003">
        <v>5</v>
      </c>
      <c r="F13003" t="s">
        <v>2016</v>
      </c>
      <c r="G13003">
        <v>30</v>
      </c>
      <c r="H13003" t="s">
        <v>2020</v>
      </c>
      <c r="I13003" s="13">
        <v>43507</v>
      </c>
      <c r="J13003">
        <v>5</v>
      </c>
      <c r="K13003">
        <v>-12.44</v>
      </c>
    </row>
    <row r="13004" spans="1:11">
      <c r="B13004" t="s">
        <v>2207</v>
      </c>
      <c r="C13004" t="s">
        <v>4216</v>
      </c>
      <c r="D13004" t="s">
        <v>2026</v>
      </c>
      <c r="E13004">
        <v>5</v>
      </c>
      <c r="F13004" t="s">
        <v>2016</v>
      </c>
      <c r="G13004">
        <v>31</v>
      </c>
      <c r="H13004" t="s">
        <v>2017</v>
      </c>
      <c r="I13004" s="13">
        <v>43504</v>
      </c>
      <c r="J13004">
        <v>1</v>
      </c>
      <c r="K13004">
        <v>17.71</v>
      </c>
    </row>
    <row r="13005" spans="1:11">
      <c r="B13005" t="s">
        <v>2037</v>
      </c>
      <c r="C13005" t="s">
        <v>3996</v>
      </c>
      <c r="D13005" t="s">
        <v>2026</v>
      </c>
      <c r="E13005">
        <v>5</v>
      </c>
      <c r="F13005" t="s">
        <v>2016</v>
      </c>
      <c r="G13005">
        <v>34</v>
      </c>
      <c r="H13005" t="s">
        <v>2020</v>
      </c>
      <c r="I13005" s="13">
        <v>43503</v>
      </c>
      <c r="J13005">
        <v>5</v>
      </c>
      <c r="K13005">
        <v>-12.44</v>
      </c>
    </row>
    <row r="13006" spans="1:11">
      <c r="B13006" t="s">
        <v>2081</v>
      </c>
      <c r="C13006" t="s">
        <v>4217</v>
      </c>
      <c r="D13006" t="s">
        <v>2029</v>
      </c>
      <c r="E13006">
        <v>5</v>
      </c>
      <c r="F13006" t="s">
        <v>2016</v>
      </c>
      <c r="G13006">
        <v>31</v>
      </c>
      <c r="H13006" t="s">
        <v>2017</v>
      </c>
      <c r="I13006" s="13">
        <v>43501</v>
      </c>
      <c r="J13006" t="s">
        <v>2030</v>
      </c>
      <c r="K13006" t="s">
        <v>2030</v>
      </c>
    </row>
    <row r="13007" spans="1:11">
      <c r="B13007" t="s">
        <v>2033</v>
      </c>
      <c r="C13007" t="s">
        <v>3947</v>
      </c>
      <c r="D13007" t="s">
        <v>2035</v>
      </c>
      <c r="E13007">
        <v>5</v>
      </c>
      <c r="F13007" t="s">
        <v>2016</v>
      </c>
      <c r="G13007">
        <v>30</v>
      </c>
      <c r="H13007" t="s">
        <v>2036</v>
      </c>
      <c r="I13007" s="13">
        <v>43496</v>
      </c>
      <c r="J13007">
        <v>4</v>
      </c>
      <c r="K13007">
        <v>-9.3800000000000008</v>
      </c>
    </row>
    <row r="13008" spans="1:11">
      <c r="B13008" t="s">
        <v>2063</v>
      </c>
      <c r="C13008" t="s">
        <v>3950</v>
      </c>
      <c r="D13008" t="s">
        <v>2162</v>
      </c>
      <c r="E13008">
        <v>3</v>
      </c>
      <c r="F13008" t="s">
        <v>2016</v>
      </c>
      <c r="G13008">
        <v>29</v>
      </c>
      <c r="H13008" t="s">
        <v>2017</v>
      </c>
      <c r="I13008" s="13">
        <v>43496</v>
      </c>
      <c r="J13008">
        <v>3</v>
      </c>
      <c r="K13008">
        <v>0</v>
      </c>
    </row>
    <row r="13009" spans="2:11">
      <c r="B13009" t="s">
        <v>106</v>
      </c>
      <c r="C13009" t="s">
        <v>2627</v>
      </c>
      <c r="D13009" t="s">
        <v>2723</v>
      </c>
      <c r="E13009">
        <v>3</v>
      </c>
      <c r="F13009" t="s">
        <v>2016</v>
      </c>
      <c r="G13009">
        <v>29</v>
      </c>
      <c r="H13009" t="s">
        <v>2020</v>
      </c>
      <c r="I13009" s="13">
        <v>43495</v>
      </c>
      <c r="J13009">
        <v>3</v>
      </c>
      <c r="K13009">
        <v>0</v>
      </c>
    </row>
    <row r="13010" spans="2:11">
      <c r="B13010" t="s">
        <v>2027</v>
      </c>
      <c r="C13010" t="s">
        <v>3952</v>
      </c>
      <c r="D13010" t="s">
        <v>2029</v>
      </c>
      <c r="E13010">
        <v>5</v>
      </c>
      <c r="F13010" t="s">
        <v>2016</v>
      </c>
      <c r="G13010">
        <v>34</v>
      </c>
      <c r="H13010" t="s">
        <v>2017</v>
      </c>
      <c r="I13010" s="13">
        <v>43495</v>
      </c>
      <c r="J13010">
        <v>5</v>
      </c>
      <c r="K13010">
        <v>-12.44</v>
      </c>
    </row>
    <row r="13011" spans="2:11">
      <c r="B13011" t="s">
        <v>2069</v>
      </c>
      <c r="C13011" t="s">
        <v>4218</v>
      </c>
      <c r="D13011" t="s">
        <v>2035</v>
      </c>
      <c r="E13011">
        <v>5</v>
      </c>
      <c r="F13011" t="s">
        <v>2016</v>
      </c>
      <c r="G13011">
        <v>30</v>
      </c>
      <c r="H13011" t="s">
        <v>2017</v>
      </c>
      <c r="I13011" s="13">
        <v>43495</v>
      </c>
      <c r="J13011">
        <v>5</v>
      </c>
      <c r="K13011">
        <v>-12.44</v>
      </c>
    </row>
    <row r="13012" spans="2:11">
      <c r="B13012" t="s">
        <v>2054</v>
      </c>
      <c r="C13012" t="s">
        <v>3949</v>
      </c>
      <c r="D13012" t="s">
        <v>2044</v>
      </c>
      <c r="E13012">
        <v>3</v>
      </c>
      <c r="F13012" t="s">
        <v>2016</v>
      </c>
      <c r="G13012">
        <v>27</v>
      </c>
      <c r="H13012" t="s">
        <v>2020</v>
      </c>
      <c r="I13012" s="13">
        <v>43495</v>
      </c>
      <c r="J13012">
        <v>3</v>
      </c>
      <c r="K13012">
        <v>0</v>
      </c>
    </row>
    <row r="13013" spans="2:11">
      <c r="B13013" t="s">
        <v>2120</v>
      </c>
      <c r="C13013" t="s">
        <v>4219</v>
      </c>
      <c r="D13013" t="s">
        <v>2044</v>
      </c>
      <c r="E13013">
        <v>3</v>
      </c>
      <c r="F13013" t="s">
        <v>2016</v>
      </c>
      <c r="G13013">
        <v>28</v>
      </c>
      <c r="H13013" t="s">
        <v>2020</v>
      </c>
      <c r="I13013" s="13">
        <v>43495</v>
      </c>
      <c r="J13013">
        <v>3</v>
      </c>
      <c r="K13013">
        <v>0</v>
      </c>
    </row>
    <row r="13014" spans="2:11">
      <c r="B13014" t="s">
        <v>2157</v>
      </c>
      <c r="C13014" t="s">
        <v>4220</v>
      </c>
      <c r="D13014" t="s">
        <v>2076</v>
      </c>
      <c r="E13014">
        <v>3</v>
      </c>
      <c r="F13014" t="s">
        <v>2016</v>
      </c>
      <c r="G13014">
        <v>28</v>
      </c>
      <c r="H13014" t="s">
        <v>2017</v>
      </c>
      <c r="I13014" s="13">
        <v>43495</v>
      </c>
      <c r="J13014">
        <v>3</v>
      </c>
      <c r="K13014">
        <v>0</v>
      </c>
    </row>
    <row r="13015" spans="2:11">
      <c r="B13015" t="s">
        <v>2083</v>
      </c>
      <c r="C13015" t="s">
        <v>2084</v>
      </c>
      <c r="D13015" t="s">
        <v>2184</v>
      </c>
      <c r="E13015">
        <v>1</v>
      </c>
      <c r="F13015" t="s">
        <v>2016</v>
      </c>
      <c r="G13015" t="s">
        <v>2030</v>
      </c>
      <c r="H13015" t="s">
        <v>2017</v>
      </c>
      <c r="I13015" s="13">
        <v>43424</v>
      </c>
      <c r="J13015" t="s">
        <v>2030</v>
      </c>
      <c r="K13015" t="s">
        <v>2030</v>
      </c>
    </row>
    <row r="13016" spans="2:11">
      <c r="B13016" t="s">
        <v>2021</v>
      </c>
      <c r="C13016" t="s">
        <v>4157</v>
      </c>
      <c r="D13016" t="s">
        <v>2216</v>
      </c>
      <c r="E13016">
        <v>3</v>
      </c>
      <c r="F13016" t="s">
        <v>2016</v>
      </c>
      <c r="G13016">
        <v>29</v>
      </c>
      <c r="H13016" t="s">
        <v>2020</v>
      </c>
      <c r="I13016" s="13">
        <v>43402</v>
      </c>
      <c r="J13016">
        <v>3</v>
      </c>
      <c r="K13016">
        <v>0</v>
      </c>
    </row>
    <row r="13101" spans="1:11">
      <c r="A13101" t="s">
        <v>1144</v>
      </c>
      <c r="B13101" t="str">
        <f ca="1">_xll.BDS(OFFSET(INDIRECT(ADDRESS(ROW(), COLUMN())),0,-1),"BEST_ANALYST_RECS_BULK","cols=10;rows=20")</f>
        <v>Capital One Securities, Inc.</v>
      </c>
      <c r="C13101" t="s">
        <v>4028</v>
      </c>
      <c r="D13101" t="s">
        <v>2035</v>
      </c>
      <c r="E13101">
        <v>5</v>
      </c>
      <c r="F13101" t="s">
        <v>2016</v>
      </c>
      <c r="G13101">
        <v>55</v>
      </c>
      <c r="H13101" t="s">
        <v>2017</v>
      </c>
      <c r="I13101" s="13">
        <v>43511</v>
      </c>
      <c r="J13101">
        <v>6</v>
      </c>
      <c r="K13101">
        <v>-1.52</v>
      </c>
    </row>
    <row r="13102" spans="1:11">
      <c r="B13102" t="s">
        <v>2072</v>
      </c>
      <c r="C13102" t="s">
        <v>4029</v>
      </c>
      <c r="D13102" t="s">
        <v>2189</v>
      </c>
      <c r="E13102">
        <v>5</v>
      </c>
      <c r="F13102" t="s">
        <v>2016</v>
      </c>
      <c r="G13102">
        <v>57</v>
      </c>
      <c r="H13102" t="s">
        <v>2020</v>
      </c>
      <c r="I13102" s="13">
        <v>43510</v>
      </c>
      <c r="J13102" t="s">
        <v>2030</v>
      </c>
      <c r="K13102" t="s">
        <v>2030</v>
      </c>
    </row>
    <row r="13103" spans="1:11">
      <c r="B13103" t="s">
        <v>2174</v>
      </c>
      <c r="C13103" t="s">
        <v>3527</v>
      </c>
      <c r="D13103" t="s">
        <v>2015</v>
      </c>
      <c r="E13103">
        <v>3</v>
      </c>
      <c r="F13103" t="s">
        <v>2016</v>
      </c>
      <c r="G13103">
        <v>57</v>
      </c>
      <c r="H13103" t="s">
        <v>2017</v>
      </c>
      <c r="I13103" s="13">
        <v>43506</v>
      </c>
      <c r="J13103">
        <v>5</v>
      </c>
      <c r="K13103">
        <v>0</v>
      </c>
    </row>
    <row r="13104" spans="1:11">
      <c r="B13104" t="s">
        <v>2077</v>
      </c>
      <c r="C13104" t="s">
        <v>3528</v>
      </c>
      <c r="D13104" t="s">
        <v>2227</v>
      </c>
      <c r="E13104">
        <v>3</v>
      </c>
      <c r="F13104" t="s">
        <v>2016</v>
      </c>
      <c r="G13104">
        <v>46</v>
      </c>
      <c r="H13104" t="s">
        <v>2020</v>
      </c>
      <c r="I13104" s="13">
        <v>43506</v>
      </c>
      <c r="J13104" t="s">
        <v>2030</v>
      </c>
      <c r="K13104" t="s">
        <v>2030</v>
      </c>
    </row>
    <row r="13105" spans="2:11">
      <c r="B13105" t="s">
        <v>2033</v>
      </c>
      <c r="C13105" t="s">
        <v>3541</v>
      </c>
      <c r="D13105" t="s">
        <v>2035</v>
      </c>
      <c r="E13105">
        <v>5</v>
      </c>
      <c r="F13105" t="s">
        <v>2016</v>
      </c>
      <c r="G13105">
        <v>54</v>
      </c>
      <c r="H13105" t="s">
        <v>2036</v>
      </c>
      <c r="I13105" s="13">
        <v>43503</v>
      </c>
      <c r="J13105">
        <v>4</v>
      </c>
      <c r="K13105">
        <v>8.83</v>
      </c>
    </row>
    <row r="13106" spans="2:11">
      <c r="B13106" t="s">
        <v>2079</v>
      </c>
      <c r="C13106" t="s">
        <v>3526</v>
      </c>
      <c r="D13106" t="s">
        <v>2029</v>
      </c>
      <c r="E13106">
        <v>5</v>
      </c>
      <c r="F13106" t="s">
        <v>2016</v>
      </c>
      <c r="G13106">
        <v>60</v>
      </c>
      <c r="H13106" t="s">
        <v>2017</v>
      </c>
      <c r="I13106" s="13">
        <v>43502</v>
      </c>
      <c r="J13106">
        <v>10</v>
      </c>
      <c r="K13106">
        <v>-15.28</v>
      </c>
    </row>
    <row r="13107" spans="2:11">
      <c r="B13107" t="s">
        <v>2374</v>
      </c>
      <c r="C13107" t="s">
        <v>4030</v>
      </c>
      <c r="D13107" t="s">
        <v>2035</v>
      </c>
      <c r="E13107">
        <v>5</v>
      </c>
      <c r="F13107" t="s">
        <v>2016</v>
      </c>
      <c r="G13107">
        <v>47</v>
      </c>
      <c r="H13107" t="s">
        <v>2017</v>
      </c>
      <c r="I13107" s="13">
        <v>43502</v>
      </c>
      <c r="J13107">
        <v>7</v>
      </c>
      <c r="K13107">
        <v>-1.65</v>
      </c>
    </row>
    <row r="13108" spans="2:11">
      <c r="B13108" t="s">
        <v>2074</v>
      </c>
      <c r="C13108" t="s">
        <v>3537</v>
      </c>
      <c r="D13108" t="s">
        <v>2026</v>
      </c>
      <c r="E13108">
        <v>5</v>
      </c>
      <c r="F13108" t="s">
        <v>2016</v>
      </c>
      <c r="G13108">
        <v>54</v>
      </c>
      <c r="H13108" t="s">
        <v>2017</v>
      </c>
      <c r="I13108" s="13">
        <v>43500</v>
      </c>
      <c r="J13108">
        <v>6</v>
      </c>
      <c r="K13108">
        <v>-1.52</v>
      </c>
    </row>
    <row r="13109" spans="2:11">
      <c r="B13109" t="s">
        <v>2031</v>
      </c>
      <c r="C13109" t="s">
        <v>3540</v>
      </c>
      <c r="D13109" t="s">
        <v>2076</v>
      </c>
      <c r="E13109">
        <v>3</v>
      </c>
      <c r="F13109" t="s">
        <v>2016</v>
      </c>
      <c r="G13109">
        <v>56</v>
      </c>
      <c r="H13109" t="s">
        <v>2017</v>
      </c>
      <c r="I13109" s="13">
        <v>43494</v>
      </c>
      <c r="J13109" t="s">
        <v>2030</v>
      </c>
      <c r="K13109" t="s">
        <v>2030</v>
      </c>
    </row>
    <row r="13110" spans="2:11">
      <c r="B13110" t="s">
        <v>2207</v>
      </c>
      <c r="C13110" t="s">
        <v>3538</v>
      </c>
      <c r="D13110" t="s">
        <v>2026</v>
      </c>
      <c r="E13110">
        <v>5</v>
      </c>
      <c r="F13110" t="s">
        <v>2085</v>
      </c>
      <c r="G13110">
        <v>48</v>
      </c>
      <c r="H13110" t="s">
        <v>2020</v>
      </c>
      <c r="I13110" s="13">
        <v>43494</v>
      </c>
      <c r="J13110">
        <v>3</v>
      </c>
      <c r="K13110">
        <v>11.21</v>
      </c>
    </row>
    <row r="13111" spans="2:11">
      <c r="B13111" t="s">
        <v>2352</v>
      </c>
      <c r="C13111" t="s">
        <v>3533</v>
      </c>
      <c r="D13111" t="s">
        <v>2026</v>
      </c>
      <c r="E13111">
        <v>5</v>
      </c>
      <c r="F13111" t="s">
        <v>2016</v>
      </c>
      <c r="G13111">
        <v>70</v>
      </c>
      <c r="H13111" t="s">
        <v>2017</v>
      </c>
      <c r="I13111" s="13">
        <v>43494</v>
      </c>
      <c r="J13111">
        <v>6</v>
      </c>
      <c r="K13111">
        <v>-1.52</v>
      </c>
    </row>
    <row r="13112" spans="2:11">
      <c r="B13112" t="s">
        <v>2267</v>
      </c>
      <c r="C13112" t="s">
        <v>3539</v>
      </c>
      <c r="D13112" t="s">
        <v>2273</v>
      </c>
      <c r="E13112">
        <v>3</v>
      </c>
      <c r="F13112" t="s">
        <v>2016</v>
      </c>
      <c r="G13112">
        <v>43</v>
      </c>
      <c r="H13112" t="s">
        <v>2017</v>
      </c>
      <c r="I13112" s="13">
        <v>43486</v>
      </c>
      <c r="J13112" t="s">
        <v>2030</v>
      </c>
      <c r="K13112" t="s">
        <v>2030</v>
      </c>
    </row>
    <row r="13113" spans="2:11">
      <c r="B13113" t="s">
        <v>2063</v>
      </c>
      <c r="C13113" t="s">
        <v>2725</v>
      </c>
      <c r="D13113" t="s">
        <v>2035</v>
      </c>
      <c r="E13113">
        <v>5</v>
      </c>
      <c r="F13113" t="s">
        <v>2016</v>
      </c>
      <c r="G13113">
        <v>55</v>
      </c>
      <c r="H13113" t="s">
        <v>2017</v>
      </c>
      <c r="I13113" s="13">
        <v>43481</v>
      </c>
      <c r="J13113">
        <v>11</v>
      </c>
      <c r="K13113">
        <v>-19.21</v>
      </c>
    </row>
    <row r="13114" spans="2:11">
      <c r="B13114" t="s">
        <v>2027</v>
      </c>
      <c r="C13114" t="s">
        <v>3530</v>
      </c>
      <c r="D13114" t="s">
        <v>2029</v>
      </c>
      <c r="E13114">
        <v>5</v>
      </c>
      <c r="F13114" t="s">
        <v>2016</v>
      </c>
      <c r="G13114">
        <v>60</v>
      </c>
      <c r="H13114" t="s">
        <v>2017</v>
      </c>
      <c r="I13114" s="13">
        <v>43480</v>
      </c>
      <c r="J13114" t="s">
        <v>2030</v>
      </c>
      <c r="K13114" t="s">
        <v>2030</v>
      </c>
    </row>
    <row r="13115" spans="2:11">
      <c r="B13115" t="s">
        <v>2047</v>
      </c>
      <c r="C13115" t="s">
        <v>3532</v>
      </c>
      <c r="D13115" t="s">
        <v>2044</v>
      </c>
      <c r="E13115">
        <v>3</v>
      </c>
      <c r="F13115" t="s">
        <v>2016</v>
      </c>
      <c r="G13115">
        <v>56</v>
      </c>
      <c r="H13115" t="s">
        <v>2017</v>
      </c>
      <c r="I13115" s="13">
        <v>43480</v>
      </c>
      <c r="J13115" t="s">
        <v>2030</v>
      </c>
      <c r="K13115" t="s">
        <v>2030</v>
      </c>
    </row>
    <row r="13116" spans="2:11">
      <c r="B13116" t="s">
        <v>2067</v>
      </c>
      <c r="C13116" t="s">
        <v>3724</v>
      </c>
      <c r="D13116" t="s">
        <v>2029</v>
      </c>
      <c r="E13116">
        <v>5</v>
      </c>
      <c r="F13116" t="s">
        <v>2016</v>
      </c>
      <c r="G13116">
        <v>60</v>
      </c>
      <c r="H13116" t="s">
        <v>2020</v>
      </c>
      <c r="I13116" s="13">
        <v>43479</v>
      </c>
      <c r="J13116">
        <v>6</v>
      </c>
      <c r="K13116">
        <v>-1.52</v>
      </c>
    </row>
    <row r="13117" spans="2:11">
      <c r="B13117" t="s">
        <v>2051</v>
      </c>
      <c r="C13117" t="s">
        <v>3362</v>
      </c>
      <c r="D13117" t="s">
        <v>2026</v>
      </c>
      <c r="E13117">
        <v>5</v>
      </c>
      <c r="F13117" t="s">
        <v>2016</v>
      </c>
      <c r="G13117">
        <v>52</v>
      </c>
      <c r="H13117" t="s">
        <v>2017</v>
      </c>
      <c r="I13117" s="13">
        <v>43469</v>
      </c>
      <c r="J13117">
        <v>1</v>
      </c>
      <c r="K13117">
        <v>23.82</v>
      </c>
    </row>
    <row r="13118" spans="2:11">
      <c r="B13118" t="s">
        <v>2037</v>
      </c>
      <c r="C13118" t="s">
        <v>3536</v>
      </c>
      <c r="D13118" t="s">
        <v>2026</v>
      </c>
      <c r="E13118">
        <v>5</v>
      </c>
      <c r="F13118" t="s">
        <v>2085</v>
      </c>
      <c r="G13118">
        <v>51</v>
      </c>
      <c r="H13118" t="s">
        <v>2020</v>
      </c>
      <c r="I13118" s="13">
        <v>43454</v>
      </c>
      <c r="J13118">
        <v>2</v>
      </c>
      <c r="K13118">
        <v>21.84</v>
      </c>
    </row>
    <row r="13119" spans="2:11">
      <c r="B13119" t="s">
        <v>2159</v>
      </c>
      <c r="C13119" t="s">
        <v>3529</v>
      </c>
      <c r="D13119" t="s">
        <v>2029</v>
      </c>
      <c r="E13119">
        <v>5</v>
      </c>
      <c r="F13119" t="s">
        <v>2016</v>
      </c>
      <c r="G13119">
        <v>67</v>
      </c>
      <c r="H13119" t="s">
        <v>2017</v>
      </c>
      <c r="I13119" s="13">
        <v>43412</v>
      </c>
      <c r="J13119">
        <v>6</v>
      </c>
      <c r="K13119">
        <v>-1.52</v>
      </c>
    </row>
    <row r="13120" spans="2:11">
      <c r="B13120" t="s">
        <v>2083</v>
      </c>
      <c r="C13120" t="s">
        <v>2084</v>
      </c>
      <c r="D13120" t="s">
        <v>2053</v>
      </c>
      <c r="E13120">
        <v>1</v>
      </c>
      <c r="F13120" t="s">
        <v>2016</v>
      </c>
      <c r="G13120" t="s">
        <v>2030</v>
      </c>
      <c r="H13120" t="s">
        <v>2017</v>
      </c>
      <c r="I13120" s="13">
        <v>43181</v>
      </c>
      <c r="J13120">
        <v>8</v>
      </c>
      <c r="K13120">
        <v>-5.03</v>
      </c>
    </row>
    <row r="13201" spans="1:11">
      <c r="A13201" t="s">
        <v>1145</v>
      </c>
      <c r="B13201" t="str">
        <f ca="1">_xll.BDS(OFFSET(INDIRECT(ADDRESS(ROW(), COLUMN())),0,-1),"BEST_ANALYST_RECS_BULK","cols=10;rows=23")</f>
        <v>Mizuho Securities USA Inc</v>
      </c>
      <c r="C13201" t="s">
        <v>2356</v>
      </c>
      <c r="D13201" t="s">
        <v>2044</v>
      </c>
      <c r="E13201">
        <v>3</v>
      </c>
      <c r="F13201" t="s">
        <v>2016</v>
      </c>
      <c r="G13201">
        <v>110</v>
      </c>
      <c r="H13201" t="s">
        <v>2017</v>
      </c>
      <c r="I13201" s="13">
        <v>43511</v>
      </c>
      <c r="J13201" t="s">
        <v>2030</v>
      </c>
      <c r="K13201" t="s">
        <v>2030</v>
      </c>
    </row>
    <row r="13202" spans="1:11">
      <c r="B13202" t="s">
        <v>2067</v>
      </c>
      <c r="C13202" t="s">
        <v>2910</v>
      </c>
      <c r="D13202" t="s">
        <v>2029</v>
      </c>
      <c r="E13202">
        <v>5</v>
      </c>
      <c r="F13202" t="s">
        <v>2016</v>
      </c>
      <c r="G13202">
        <v>99</v>
      </c>
      <c r="H13202" t="s">
        <v>2020</v>
      </c>
      <c r="I13202" s="13">
        <v>43509</v>
      </c>
      <c r="J13202">
        <v>7</v>
      </c>
      <c r="K13202">
        <v>-6.05</v>
      </c>
    </row>
    <row r="13203" spans="1:11">
      <c r="B13203" t="s">
        <v>2027</v>
      </c>
      <c r="C13203" t="s">
        <v>3007</v>
      </c>
      <c r="D13203" t="s">
        <v>2029</v>
      </c>
      <c r="E13203">
        <v>5</v>
      </c>
      <c r="F13203" t="s">
        <v>2016</v>
      </c>
      <c r="G13203">
        <v>112</v>
      </c>
      <c r="H13203" t="s">
        <v>2017</v>
      </c>
      <c r="I13203" s="13">
        <v>43509</v>
      </c>
      <c r="J13203">
        <v>6</v>
      </c>
      <c r="K13203">
        <v>-5.4</v>
      </c>
    </row>
    <row r="13204" spans="1:11">
      <c r="B13204" t="s">
        <v>2274</v>
      </c>
      <c r="C13204" t="s">
        <v>3011</v>
      </c>
      <c r="D13204" t="s">
        <v>2026</v>
      </c>
      <c r="E13204">
        <v>5</v>
      </c>
      <c r="F13204" t="s">
        <v>2016</v>
      </c>
      <c r="G13204" t="s">
        <v>2030</v>
      </c>
      <c r="H13204" t="s">
        <v>2017</v>
      </c>
      <c r="I13204" s="13">
        <v>43509</v>
      </c>
      <c r="J13204">
        <v>10</v>
      </c>
      <c r="K13204">
        <v>-23.91</v>
      </c>
    </row>
    <row r="13205" spans="1:11">
      <c r="B13205" t="s">
        <v>2042</v>
      </c>
      <c r="C13205" t="s">
        <v>4213</v>
      </c>
      <c r="D13205" t="s">
        <v>2029</v>
      </c>
      <c r="E13205">
        <v>5</v>
      </c>
      <c r="F13205" t="s">
        <v>2016</v>
      </c>
      <c r="G13205">
        <v>110</v>
      </c>
      <c r="H13205" t="s">
        <v>2020</v>
      </c>
      <c r="I13205" s="13">
        <v>43508</v>
      </c>
      <c r="J13205">
        <v>2</v>
      </c>
      <c r="K13205">
        <v>3.31</v>
      </c>
    </row>
    <row r="13206" spans="1:11">
      <c r="B13206" t="s">
        <v>2374</v>
      </c>
      <c r="C13206" t="s">
        <v>4214</v>
      </c>
      <c r="D13206" t="s">
        <v>2035</v>
      </c>
      <c r="E13206">
        <v>5</v>
      </c>
      <c r="F13206" t="s">
        <v>2016</v>
      </c>
      <c r="G13206">
        <v>98</v>
      </c>
      <c r="H13206" t="s">
        <v>2017</v>
      </c>
      <c r="I13206" s="13">
        <v>43504</v>
      </c>
      <c r="J13206">
        <v>9</v>
      </c>
      <c r="K13206">
        <v>-21.71</v>
      </c>
    </row>
    <row r="13207" spans="1:11">
      <c r="B13207" t="s">
        <v>2352</v>
      </c>
      <c r="C13207" t="s">
        <v>4215</v>
      </c>
      <c r="D13207" t="s">
        <v>2076</v>
      </c>
      <c r="E13207">
        <v>3</v>
      </c>
      <c r="F13207" t="s">
        <v>2016</v>
      </c>
      <c r="G13207">
        <v>80</v>
      </c>
      <c r="H13207" t="s">
        <v>2017</v>
      </c>
      <c r="I13207" s="13">
        <v>43503</v>
      </c>
      <c r="J13207">
        <v>8</v>
      </c>
      <c r="K13207">
        <v>-10.72</v>
      </c>
    </row>
    <row r="13208" spans="1:11">
      <c r="B13208" t="s">
        <v>2024</v>
      </c>
      <c r="C13208" t="s">
        <v>3681</v>
      </c>
      <c r="D13208" t="s">
        <v>2026</v>
      </c>
      <c r="E13208">
        <v>5</v>
      </c>
      <c r="F13208" t="s">
        <v>2016</v>
      </c>
      <c r="G13208">
        <v>110</v>
      </c>
      <c r="H13208" t="s">
        <v>2017</v>
      </c>
      <c r="I13208" s="13">
        <v>43502</v>
      </c>
      <c r="J13208">
        <v>7</v>
      </c>
      <c r="K13208">
        <v>-6.05</v>
      </c>
    </row>
    <row r="13209" spans="1:11">
      <c r="B13209" t="s">
        <v>2094</v>
      </c>
      <c r="C13209" t="s">
        <v>2095</v>
      </c>
      <c r="D13209" t="s">
        <v>2076</v>
      </c>
      <c r="E13209">
        <v>3</v>
      </c>
      <c r="F13209" t="s">
        <v>2016</v>
      </c>
      <c r="G13209" t="s">
        <v>2030</v>
      </c>
      <c r="H13209" t="s">
        <v>2017</v>
      </c>
      <c r="I13209" s="13">
        <v>43500</v>
      </c>
      <c r="J13209" t="s">
        <v>2030</v>
      </c>
      <c r="K13209" t="s">
        <v>2030</v>
      </c>
    </row>
    <row r="13210" spans="1:11">
      <c r="B13210" t="s">
        <v>2079</v>
      </c>
      <c r="C13210" t="s">
        <v>3035</v>
      </c>
      <c r="D13210" t="s">
        <v>2029</v>
      </c>
      <c r="E13210">
        <v>5</v>
      </c>
      <c r="F13210" t="s">
        <v>2016</v>
      </c>
      <c r="G13210">
        <v>103</v>
      </c>
      <c r="H13210" t="s">
        <v>2017</v>
      </c>
      <c r="I13210" s="13">
        <v>43500</v>
      </c>
      <c r="J13210">
        <v>7</v>
      </c>
      <c r="K13210">
        <v>-6.05</v>
      </c>
    </row>
    <row r="13211" spans="1:11">
      <c r="B13211" t="s">
        <v>2198</v>
      </c>
      <c r="C13211" t="s">
        <v>3680</v>
      </c>
      <c r="D13211" t="s">
        <v>2035</v>
      </c>
      <c r="E13211">
        <v>5</v>
      </c>
      <c r="F13211" t="s">
        <v>2016</v>
      </c>
      <c r="G13211">
        <v>97</v>
      </c>
      <c r="H13211" t="s">
        <v>2017</v>
      </c>
      <c r="I13211" s="13">
        <v>43500</v>
      </c>
      <c r="J13211" t="s">
        <v>2030</v>
      </c>
      <c r="K13211" t="s">
        <v>2030</v>
      </c>
    </row>
    <row r="13212" spans="1:11">
      <c r="B13212" t="s">
        <v>2267</v>
      </c>
      <c r="C13212" t="s">
        <v>3683</v>
      </c>
      <c r="D13212" t="s">
        <v>2273</v>
      </c>
      <c r="E13212">
        <v>3</v>
      </c>
      <c r="F13212" t="s">
        <v>2016</v>
      </c>
      <c r="G13212">
        <v>96</v>
      </c>
      <c r="H13212" t="s">
        <v>2017</v>
      </c>
      <c r="I13212" s="13">
        <v>43500</v>
      </c>
      <c r="J13212" t="s">
        <v>2030</v>
      </c>
      <c r="K13212" t="s">
        <v>2030</v>
      </c>
    </row>
    <row r="13213" spans="1:11">
      <c r="B13213" t="s">
        <v>2021</v>
      </c>
      <c r="C13213" t="s">
        <v>3039</v>
      </c>
      <c r="D13213" t="s">
        <v>2216</v>
      </c>
      <c r="E13213">
        <v>3</v>
      </c>
      <c r="F13213" t="s">
        <v>2016</v>
      </c>
      <c r="G13213">
        <v>90</v>
      </c>
      <c r="H13213" t="s">
        <v>3135</v>
      </c>
      <c r="I13213" s="13">
        <v>43497</v>
      </c>
      <c r="J13213">
        <v>1</v>
      </c>
      <c r="K13213">
        <v>10.52</v>
      </c>
    </row>
    <row r="13214" spans="1:11">
      <c r="B13214" t="s">
        <v>2077</v>
      </c>
      <c r="C13214" t="s">
        <v>3685</v>
      </c>
      <c r="D13214" t="s">
        <v>2029</v>
      </c>
      <c r="E13214">
        <v>5</v>
      </c>
      <c r="F13214" t="s">
        <v>2016</v>
      </c>
      <c r="G13214">
        <v>135</v>
      </c>
      <c r="H13214" t="s">
        <v>2020</v>
      </c>
      <c r="I13214" s="13">
        <v>43497</v>
      </c>
      <c r="J13214">
        <v>7</v>
      </c>
      <c r="K13214">
        <v>-6.05</v>
      </c>
    </row>
    <row r="13215" spans="1:11">
      <c r="B13215" t="s">
        <v>2063</v>
      </c>
      <c r="C13215" t="s">
        <v>3024</v>
      </c>
      <c r="D13215" t="s">
        <v>2035</v>
      </c>
      <c r="E13215">
        <v>5</v>
      </c>
      <c r="F13215" t="s">
        <v>2016</v>
      </c>
      <c r="G13215">
        <v>151</v>
      </c>
      <c r="H13215" t="s">
        <v>2017</v>
      </c>
      <c r="I13215" s="13">
        <v>43497</v>
      </c>
      <c r="J13215">
        <v>7</v>
      </c>
      <c r="K13215">
        <v>-6.05</v>
      </c>
    </row>
    <row r="13216" spans="1:11">
      <c r="B13216" t="s">
        <v>106</v>
      </c>
      <c r="C13216" t="s">
        <v>3025</v>
      </c>
      <c r="D13216" t="s">
        <v>2229</v>
      </c>
      <c r="E13216">
        <v>5</v>
      </c>
      <c r="F13216" t="s">
        <v>2016</v>
      </c>
      <c r="G13216">
        <v>100</v>
      </c>
      <c r="H13216" t="s">
        <v>2020</v>
      </c>
      <c r="I13216" s="13">
        <v>43496</v>
      </c>
      <c r="J13216">
        <v>11</v>
      </c>
      <c r="K13216">
        <v>-24.54</v>
      </c>
    </row>
    <row r="13217" spans="2:11">
      <c r="B13217" t="s">
        <v>2033</v>
      </c>
      <c r="C13217" t="s">
        <v>3027</v>
      </c>
      <c r="D13217" t="s">
        <v>2044</v>
      </c>
      <c r="E13217">
        <v>3</v>
      </c>
      <c r="F13217" t="s">
        <v>2016</v>
      </c>
      <c r="G13217">
        <v>99</v>
      </c>
      <c r="H13217" t="s">
        <v>2036</v>
      </c>
      <c r="I13217" s="13">
        <v>43496</v>
      </c>
      <c r="J13217">
        <v>4</v>
      </c>
      <c r="K13217">
        <v>0</v>
      </c>
    </row>
    <row r="13218" spans="2:11">
      <c r="B13218" t="s">
        <v>2037</v>
      </c>
      <c r="C13218" t="s">
        <v>3536</v>
      </c>
      <c r="D13218" t="s">
        <v>2076</v>
      </c>
      <c r="E13218">
        <v>3</v>
      </c>
      <c r="F13218" t="s">
        <v>2016</v>
      </c>
      <c r="G13218">
        <v>90</v>
      </c>
      <c r="H13218" t="s">
        <v>2020</v>
      </c>
      <c r="I13218" s="13">
        <v>43496</v>
      </c>
      <c r="J13218" t="s">
        <v>2030</v>
      </c>
      <c r="K13218" t="s">
        <v>2030</v>
      </c>
    </row>
    <row r="13219" spans="2:11">
      <c r="B13219" t="s">
        <v>2072</v>
      </c>
      <c r="C13219" t="s">
        <v>3531</v>
      </c>
      <c r="D13219" t="s">
        <v>2029</v>
      </c>
      <c r="E13219">
        <v>5</v>
      </c>
      <c r="F13219" t="s">
        <v>2016</v>
      </c>
      <c r="G13219">
        <v>105</v>
      </c>
      <c r="H13219" t="s">
        <v>2020</v>
      </c>
      <c r="I13219" s="13">
        <v>43496</v>
      </c>
      <c r="J13219">
        <v>7</v>
      </c>
      <c r="K13219">
        <v>-6.05</v>
      </c>
    </row>
    <row r="13220" spans="2:11">
      <c r="B13220" t="s">
        <v>2049</v>
      </c>
      <c r="C13220" t="s">
        <v>3689</v>
      </c>
      <c r="D13220" t="s">
        <v>2029</v>
      </c>
      <c r="E13220">
        <v>5</v>
      </c>
      <c r="F13220" t="s">
        <v>2016</v>
      </c>
      <c r="G13220">
        <v>115</v>
      </c>
      <c r="H13220" t="s">
        <v>2017</v>
      </c>
      <c r="I13220" s="13">
        <v>43496</v>
      </c>
      <c r="J13220" t="s">
        <v>2030</v>
      </c>
      <c r="K13220" t="s">
        <v>2030</v>
      </c>
    </row>
    <row r="13221" spans="2:11">
      <c r="B13221" t="s">
        <v>2051</v>
      </c>
      <c r="C13221" t="s">
        <v>3687</v>
      </c>
      <c r="D13221" t="s">
        <v>2026</v>
      </c>
      <c r="E13221">
        <v>5</v>
      </c>
      <c r="F13221" t="s">
        <v>2016</v>
      </c>
      <c r="G13221">
        <v>106</v>
      </c>
      <c r="H13221" t="s">
        <v>2017</v>
      </c>
      <c r="I13221" s="13">
        <v>43496</v>
      </c>
      <c r="J13221">
        <v>5</v>
      </c>
      <c r="K13221">
        <v>-0.6</v>
      </c>
    </row>
    <row r="13222" spans="2:11">
      <c r="B13222" t="s">
        <v>2470</v>
      </c>
      <c r="C13222" t="s">
        <v>4411</v>
      </c>
      <c r="D13222" t="s">
        <v>2026</v>
      </c>
      <c r="E13222">
        <v>5</v>
      </c>
      <c r="F13222" t="s">
        <v>2016</v>
      </c>
      <c r="G13222" t="s">
        <v>2030</v>
      </c>
      <c r="H13222" t="s">
        <v>2017</v>
      </c>
      <c r="I13222" s="13">
        <v>43423</v>
      </c>
      <c r="J13222">
        <v>7</v>
      </c>
      <c r="K13222">
        <v>-6.05</v>
      </c>
    </row>
    <row r="13223" spans="2:11">
      <c r="B13223" t="s">
        <v>2083</v>
      </c>
      <c r="C13223" t="s">
        <v>2084</v>
      </c>
      <c r="D13223" t="s">
        <v>2076</v>
      </c>
      <c r="E13223">
        <v>3</v>
      </c>
      <c r="F13223" t="s">
        <v>2088</v>
      </c>
      <c r="G13223" t="s">
        <v>2030</v>
      </c>
      <c r="H13223" t="s">
        <v>2017</v>
      </c>
      <c r="I13223" s="13">
        <v>43411</v>
      </c>
      <c r="J13223">
        <v>3</v>
      </c>
      <c r="K13223">
        <v>1.32</v>
      </c>
    </row>
    <row r="13301" spans="1:11">
      <c r="A13301" t="s">
        <v>1146</v>
      </c>
      <c r="B13301" t="str">
        <f ca="1">_xll.BDS(OFFSET(INDIRECT(ADDRESS(ROW(), COLUMN())),0,-1),"BEST_ANALYST_RECS_BULK","cols=10;rows=32")</f>
        <v>Stifel</v>
      </c>
      <c r="C13301" t="s">
        <v>2770</v>
      </c>
      <c r="D13301" t="s">
        <v>2076</v>
      </c>
      <c r="E13301">
        <v>3</v>
      </c>
      <c r="F13301" t="s">
        <v>2016</v>
      </c>
      <c r="G13301">
        <v>500</v>
      </c>
      <c r="H13301" t="s">
        <v>2020</v>
      </c>
      <c r="I13301" s="13">
        <v>43511</v>
      </c>
      <c r="J13301">
        <v>9</v>
      </c>
      <c r="K13301">
        <v>-6.62</v>
      </c>
    </row>
    <row r="13302" spans="1:11">
      <c r="B13302" t="s">
        <v>2051</v>
      </c>
      <c r="C13302" t="s">
        <v>2115</v>
      </c>
      <c r="D13302" t="s">
        <v>2053</v>
      </c>
      <c r="E13302">
        <v>1</v>
      </c>
      <c r="F13302" t="s">
        <v>2016</v>
      </c>
      <c r="G13302">
        <v>500</v>
      </c>
      <c r="H13302" t="s">
        <v>2017</v>
      </c>
      <c r="I13302" s="13">
        <v>43511</v>
      </c>
      <c r="J13302">
        <v>11</v>
      </c>
      <c r="K13302">
        <v>-18.89</v>
      </c>
    </row>
    <row r="13303" spans="1:11">
      <c r="B13303" t="s">
        <v>2049</v>
      </c>
      <c r="C13303" t="s">
        <v>2779</v>
      </c>
      <c r="D13303" t="s">
        <v>2015</v>
      </c>
      <c r="E13303">
        <v>3</v>
      </c>
      <c r="F13303" t="s">
        <v>2016</v>
      </c>
      <c r="G13303">
        <v>575</v>
      </c>
      <c r="H13303" t="s">
        <v>2020</v>
      </c>
      <c r="I13303" s="13">
        <v>43510</v>
      </c>
      <c r="J13303">
        <v>15</v>
      </c>
      <c r="K13303">
        <v>-47.39</v>
      </c>
    </row>
    <row r="13304" spans="1:11">
      <c r="B13304" t="s">
        <v>2037</v>
      </c>
      <c r="C13304" t="s">
        <v>2767</v>
      </c>
      <c r="D13304" t="s">
        <v>2026</v>
      </c>
      <c r="E13304">
        <v>5</v>
      </c>
      <c r="F13304" t="s">
        <v>2016</v>
      </c>
      <c r="G13304">
        <v>600</v>
      </c>
      <c r="H13304" t="s">
        <v>2017</v>
      </c>
      <c r="I13304" s="13">
        <v>43509</v>
      </c>
      <c r="J13304">
        <v>5</v>
      </c>
      <c r="K13304">
        <v>39.72</v>
      </c>
    </row>
    <row r="13305" spans="1:11">
      <c r="B13305" t="s">
        <v>2094</v>
      </c>
      <c r="C13305" t="s">
        <v>2095</v>
      </c>
      <c r="D13305" t="s">
        <v>2076</v>
      </c>
      <c r="E13305">
        <v>3</v>
      </c>
      <c r="F13305" t="s">
        <v>2088</v>
      </c>
      <c r="G13305" t="s">
        <v>2030</v>
      </c>
      <c r="H13305" t="s">
        <v>2017</v>
      </c>
      <c r="I13305" s="13">
        <v>43507</v>
      </c>
      <c r="J13305" t="s">
        <v>2030</v>
      </c>
      <c r="K13305" t="s">
        <v>2030</v>
      </c>
    </row>
    <row r="13306" spans="1:11">
      <c r="B13306" t="s">
        <v>2198</v>
      </c>
      <c r="C13306" t="s">
        <v>3578</v>
      </c>
      <c r="D13306" t="s">
        <v>2035</v>
      </c>
      <c r="E13306">
        <v>5</v>
      </c>
      <c r="F13306" t="s">
        <v>2016</v>
      </c>
      <c r="G13306">
        <v>661</v>
      </c>
      <c r="H13306" t="s">
        <v>2020</v>
      </c>
      <c r="I13306" s="13">
        <v>43507</v>
      </c>
      <c r="J13306">
        <v>1</v>
      </c>
      <c r="K13306">
        <v>111.37</v>
      </c>
    </row>
    <row r="13307" spans="1:11">
      <c r="B13307" t="s">
        <v>2174</v>
      </c>
      <c r="C13307" t="s">
        <v>2771</v>
      </c>
      <c r="D13307" t="s">
        <v>2015</v>
      </c>
      <c r="E13307">
        <v>3</v>
      </c>
      <c r="F13307" t="s">
        <v>2016</v>
      </c>
      <c r="G13307">
        <v>540</v>
      </c>
      <c r="H13307" t="s">
        <v>2017</v>
      </c>
      <c r="I13307" s="13">
        <v>43503</v>
      </c>
      <c r="J13307">
        <v>8</v>
      </c>
      <c r="K13307">
        <v>0</v>
      </c>
    </row>
    <row r="13308" spans="1:11">
      <c r="B13308" t="s">
        <v>106</v>
      </c>
      <c r="C13308" t="s">
        <v>2772</v>
      </c>
      <c r="D13308" t="s">
        <v>2440</v>
      </c>
      <c r="E13308">
        <v>5</v>
      </c>
      <c r="F13308" t="s">
        <v>2016</v>
      </c>
      <c r="G13308">
        <v>617</v>
      </c>
      <c r="H13308" t="s">
        <v>2020</v>
      </c>
      <c r="I13308" s="13">
        <v>43503</v>
      </c>
      <c r="J13308">
        <v>7</v>
      </c>
      <c r="K13308">
        <v>15.21</v>
      </c>
    </row>
    <row r="13309" spans="1:11">
      <c r="B13309" t="s">
        <v>2024</v>
      </c>
      <c r="C13309" t="s">
        <v>2768</v>
      </c>
      <c r="D13309" t="s">
        <v>2026</v>
      </c>
      <c r="E13309">
        <v>5</v>
      </c>
      <c r="F13309" t="s">
        <v>2016</v>
      </c>
      <c r="G13309">
        <v>670</v>
      </c>
      <c r="H13309" t="s">
        <v>2017</v>
      </c>
      <c r="I13309" s="13">
        <v>43503</v>
      </c>
      <c r="J13309">
        <v>6</v>
      </c>
      <c r="K13309">
        <v>36.26</v>
      </c>
    </row>
    <row r="13310" spans="1:11">
      <c r="B13310" t="s">
        <v>2033</v>
      </c>
      <c r="C13310" t="s">
        <v>2769</v>
      </c>
      <c r="D13310" t="s">
        <v>2044</v>
      </c>
      <c r="E13310">
        <v>3</v>
      </c>
      <c r="F13310" t="s">
        <v>2016</v>
      </c>
      <c r="G13310">
        <v>550</v>
      </c>
      <c r="H13310" t="s">
        <v>2036</v>
      </c>
      <c r="I13310" s="13">
        <v>43503</v>
      </c>
      <c r="J13310">
        <v>8</v>
      </c>
      <c r="K13310">
        <v>0</v>
      </c>
    </row>
    <row r="13311" spans="1:11">
      <c r="B13311" t="s">
        <v>2134</v>
      </c>
      <c r="C13311" t="s">
        <v>3120</v>
      </c>
      <c r="D13311" t="s">
        <v>2162</v>
      </c>
      <c r="E13311">
        <v>3</v>
      </c>
      <c r="F13311" t="s">
        <v>2016</v>
      </c>
      <c r="G13311">
        <v>525</v>
      </c>
      <c r="H13311" t="s">
        <v>2020</v>
      </c>
      <c r="I13311" s="13">
        <v>43503</v>
      </c>
      <c r="J13311">
        <v>8</v>
      </c>
      <c r="K13311">
        <v>0</v>
      </c>
    </row>
    <row r="13312" spans="1:11">
      <c r="B13312" t="s">
        <v>2257</v>
      </c>
      <c r="C13312" t="s">
        <v>3579</v>
      </c>
      <c r="D13312" t="s">
        <v>2041</v>
      </c>
      <c r="E13312">
        <v>1</v>
      </c>
      <c r="F13312" t="s">
        <v>2016</v>
      </c>
      <c r="G13312">
        <v>500</v>
      </c>
      <c r="H13312" t="s">
        <v>2020</v>
      </c>
      <c r="I13312" s="13">
        <v>43503</v>
      </c>
      <c r="J13312">
        <v>12</v>
      </c>
      <c r="K13312">
        <v>-22.25</v>
      </c>
    </row>
    <row r="13313" spans="2:11">
      <c r="B13313" t="s">
        <v>2072</v>
      </c>
      <c r="C13313" t="s">
        <v>3580</v>
      </c>
      <c r="D13313" t="s">
        <v>2015</v>
      </c>
      <c r="E13313">
        <v>3</v>
      </c>
      <c r="F13313" t="s">
        <v>2016</v>
      </c>
      <c r="G13313" t="s">
        <v>2030</v>
      </c>
      <c r="H13313" t="s">
        <v>2017</v>
      </c>
      <c r="I13313" s="13">
        <v>43503</v>
      </c>
      <c r="J13313">
        <v>8</v>
      </c>
      <c r="K13313">
        <v>0</v>
      </c>
    </row>
    <row r="13314" spans="2:11">
      <c r="B13314" t="s">
        <v>2321</v>
      </c>
      <c r="C13314" t="s">
        <v>3581</v>
      </c>
      <c r="D13314" t="s">
        <v>2026</v>
      </c>
      <c r="E13314">
        <v>5</v>
      </c>
      <c r="F13314" t="s">
        <v>2016</v>
      </c>
      <c r="G13314">
        <v>630</v>
      </c>
      <c r="H13314" t="s">
        <v>2020</v>
      </c>
      <c r="I13314" s="13">
        <v>43503</v>
      </c>
      <c r="J13314" t="s">
        <v>2030</v>
      </c>
      <c r="K13314" t="s">
        <v>2030</v>
      </c>
    </row>
    <row r="13315" spans="2:11">
      <c r="B13315" t="s">
        <v>2777</v>
      </c>
      <c r="C13315" t="s">
        <v>2778</v>
      </c>
      <c r="D13315" t="s">
        <v>2041</v>
      </c>
      <c r="E13315">
        <v>1</v>
      </c>
      <c r="F13315" t="s">
        <v>2016</v>
      </c>
      <c r="G13315">
        <v>490</v>
      </c>
      <c r="H13315" t="s">
        <v>2017</v>
      </c>
      <c r="I13315" s="13">
        <v>43503</v>
      </c>
      <c r="J13315" t="s">
        <v>2030</v>
      </c>
      <c r="K13315" t="s">
        <v>2030</v>
      </c>
    </row>
    <row r="13316" spans="2:11">
      <c r="B13316" t="s">
        <v>3255</v>
      </c>
      <c r="C13316" t="s">
        <v>3582</v>
      </c>
      <c r="D13316" t="s">
        <v>2076</v>
      </c>
      <c r="E13316">
        <v>3</v>
      </c>
      <c r="F13316" t="s">
        <v>2016</v>
      </c>
      <c r="G13316">
        <v>540</v>
      </c>
      <c r="H13316" t="s">
        <v>2020</v>
      </c>
      <c r="I13316" s="13">
        <v>43503</v>
      </c>
      <c r="J13316">
        <v>3</v>
      </c>
      <c r="K13316">
        <v>68.28</v>
      </c>
    </row>
    <row r="13317" spans="2:11">
      <c r="B13317" t="s">
        <v>2203</v>
      </c>
      <c r="C13317" t="s">
        <v>2780</v>
      </c>
      <c r="D13317" t="s">
        <v>2044</v>
      </c>
      <c r="E13317">
        <v>3</v>
      </c>
      <c r="F13317" t="s">
        <v>2016</v>
      </c>
      <c r="G13317" t="s">
        <v>2030</v>
      </c>
      <c r="H13317" t="s">
        <v>2017</v>
      </c>
      <c r="I13317" s="13">
        <v>43503</v>
      </c>
      <c r="J13317">
        <v>8</v>
      </c>
      <c r="K13317">
        <v>0</v>
      </c>
    </row>
    <row r="13318" spans="2:11">
      <c r="B13318" t="s">
        <v>2063</v>
      </c>
      <c r="C13318" t="s">
        <v>2782</v>
      </c>
      <c r="D13318" t="s">
        <v>2162</v>
      </c>
      <c r="E13318">
        <v>3</v>
      </c>
      <c r="F13318" t="s">
        <v>2016</v>
      </c>
      <c r="G13318">
        <v>485</v>
      </c>
      <c r="H13318" t="s">
        <v>2017</v>
      </c>
      <c r="I13318" s="13">
        <v>43503</v>
      </c>
      <c r="J13318">
        <v>8</v>
      </c>
      <c r="K13318">
        <v>0</v>
      </c>
    </row>
    <row r="13319" spans="2:11">
      <c r="B13319" t="s">
        <v>2031</v>
      </c>
      <c r="C13319" t="s">
        <v>3583</v>
      </c>
      <c r="D13319" t="s">
        <v>2026</v>
      </c>
      <c r="E13319">
        <v>5</v>
      </c>
      <c r="F13319" t="s">
        <v>2016</v>
      </c>
      <c r="G13319">
        <v>635</v>
      </c>
      <c r="H13319" t="s">
        <v>2020</v>
      </c>
      <c r="I13319" s="13">
        <v>43502</v>
      </c>
      <c r="J13319">
        <v>1</v>
      </c>
      <c r="K13319">
        <v>111.37</v>
      </c>
    </row>
    <row r="13320" spans="2:11">
      <c r="B13320" t="s">
        <v>2159</v>
      </c>
      <c r="C13320" t="s">
        <v>2773</v>
      </c>
      <c r="D13320" t="s">
        <v>2029</v>
      </c>
      <c r="E13320">
        <v>5</v>
      </c>
      <c r="F13320" t="s">
        <v>2016</v>
      </c>
      <c r="G13320">
        <v>650</v>
      </c>
      <c r="H13320" t="s">
        <v>2020</v>
      </c>
      <c r="I13320" s="13">
        <v>43502</v>
      </c>
      <c r="J13320">
        <v>2</v>
      </c>
      <c r="K13320">
        <v>89.84</v>
      </c>
    </row>
    <row r="13321" spans="2:11">
      <c r="B13321" t="s">
        <v>2232</v>
      </c>
      <c r="C13321" t="s">
        <v>3584</v>
      </c>
      <c r="D13321" t="s">
        <v>2015</v>
      </c>
      <c r="E13321">
        <v>3</v>
      </c>
      <c r="F13321" t="s">
        <v>2016</v>
      </c>
      <c r="G13321" t="s">
        <v>2030</v>
      </c>
      <c r="H13321" t="s">
        <v>2017</v>
      </c>
      <c r="I13321" s="13">
        <v>43502</v>
      </c>
      <c r="J13321">
        <v>8</v>
      </c>
      <c r="K13321">
        <v>0</v>
      </c>
    </row>
    <row r="13322" spans="2:11">
      <c r="B13322" t="s">
        <v>2069</v>
      </c>
      <c r="C13322" t="s">
        <v>2774</v>
      </c>
      <c r="D13322" t="s">
        <v>2035</v>
      </c>
      <c r="E13322">
        <v>5</v>
      </c>
      <c r="F13322" t="s">
        <v>2016</v>
      </c>
      <c r="G13322">
        <v>625</v>
      </c>
      <c r="H13322" t="s">
        <v>2017</v>
      </c>
      <c r="I13322" s="13">
        <v>43502</v>
      </c>
      <c r="J13322" t="s">
        <v>2030</v>
      </c>
      <c r="K13322" t="s">
        <v>2030</v>
      </c>
    </row>
    <row r="13323" spans="2:11">
      <c r="B13323" t="s">
        <v>2045</v>
      </c>
      <c r="C13323" t="s">
        <v>2775</v>
      </c>
      <c r="D13323" t="s">
        <v>2041</v>
      </c>
      <c r="E13323">
        <v>1</v>
      </c>
      <c r="F13323" t="s">
        <v>2016</v>
      </c>
      <c r="G13323">
        <v>400</v>
      </c>
      <c r="H13323" t="s">
        <v>2020</v>
      </c>
      <c r="I13323" s="13">
        <v>43502</v>
      </c>
      <c r="J13323">
        <v>14</v>
      </c>
      <c r="K13323">
        <v>-35.549999999999997</v>
      </c>
    </row>
    <row r="13324" spans="2:11">
      <c r="B13324" t="s">
        <v>2047</v>
      </c>
      <c r="C13324" t="s">
        <v>2783</v>
      </c>
      <c r="D13324" t="s">
        <v>2041</v>
      </c>
      <c r="E13324">
        <v>1</v>
      </c>
      <c r="F13324" t="s">
        <v>2016</v>
      </c>
      <c r="G13324">
        <v>420</v>
      </c>
      <c r="H13324" t="s">
        <v>2020</v>
      </c>
      <c r="I13324" s="13">
        <v>43502</v>
      </c>
      <c r="J13324">
        <v>13</v>
      </c>
      <c r="K13324">
        <v>-33.39</v>
      </c>
    </row>
    <row r="13325" spans="2:11">
      <c r="B13325" t="s">
        <v>2079</v>
      </c>
      <c r="C13325" t="s">
        <v>2776</v>
      </c>
      <c r="D13325" t="s">
        <v>2015</v>
      </c>
      <c r="E13325">
        <v>3</v>
      </c>
      <c r="F13325" t="s">
        <v>2016</v>
      </c>
      <c r="G13325">
        <v>489</v>
      </c>
      <c r="H13325" t="s">
        <v>2017</v>
      </c>
      <c r="I13325" s="13">
        <v>43502</v>
      </c>
      <c r="J13325" t="s">
        <v>2030</v>
      </c>
      <c r="K13325" t="s">
        <v>2030</v>
      </c>
    </row>
    <row r="13326" spans="2:11">
      <c r="B13326" t="s">
        <v>2151</v>
      </c>
      <c r="C13326" t="s">
        <v>3520</v>
      </c>
      <c r="D13326" t="s">
        <v>2044</v>
      </c>
      <c r="E13326">
        <v>3</v>
      </c>
      <c r="F13326" t="s">
        <v>2016</v>
      </c>
      <c r="G13326" t="s">
        <v>2030</v>
      </c>
      <c r="H13326" t="s">
        <v>2017</v>
      </c>
      <c r="I13326" s="13">
        <v>43502</v>
      </c>
      <c r="J13326">
        <v>10</v>
      </c>
      <c r="K13326">
        <v>-18.440000000000001</v>
      </c>
    </row>
    <row r="13327" spans="2:11">
      <c r="B13327" t="s">
        <v>2411</v>
      </c>
      <c r="C13327" t="s">
        <v>2781</v>
      </c>
      <c r="D13327" t="s">
        <v>2026</v>
      </c>
      <c r="E13327">
        <v>5</v>
      </c>
      <c r="F13327" t="s">
        <v>2016</v>
      </c>
      <c r="G13327">
        <v>620</v>
      </c>
      <c r="H13327" t="s">
        <v>2020</v>
      </c>
      <c r="I13327" s="13">
        <v>43502</v>
      </c>
      <c r="J13327">
        <v>4</v>
      </c>
      <c r="K13327">
        <v>43.41</v>
      </c>
    </row>
    <row r="13328" spans="2:11">
      <c r="B13328" t="s">
        <v>2601</v>
      </c>
      <c r="C13328" t="s">
        <v>3585</v>
      </c>
      <c r="D13328" t="s">
        <v>2015</v>
      </c>
      <c r="E13328">
        <v>3</v>
      </c>
      <c r="F13328" t="s">
        <v>2016</v>
      </c>
      <c r="G13328">
        <v>600</v>
      </c>
      <c r="H13328" t="s">
        <v>2020</v>
      </c>
      <c r="I13328" s="13">
        <v>43502</v>
      </c>
      <c r="J13328">
        <v>8</v>
      </c>
      <c r="K13328">
        <v>0</v>
      </c>
    </row>
    <row r="13329" spans="2:11">
      <c r="B13329" t="s">
        <v>2091</v>
      </c>
      <c r="C13329" t="s">
        <v>2861</v>
      </c>
      <c r="D13329" t="s">
        <v>2093</v>
      </c>
      <c r="E13329" t="s">
        <v>2030</v>
      </c>
      <c r="F13329" t="s">
        <v>2016</v>
      </c>
      <c r="G13329" t="s">
        <v>2030</v>
      </c>
      <c r="H13329" t="s">
        <v>2017</v>
      </c>
      <c r="I13329" s="13">
        <v>43476</v>
      </c>
      <c r="J13329" t="s">
        <v>2030</v>
      </c>
      <c r="K13329" t="s">
        <v>2030</v>
      </c>
    </row>
    <row r="13330" spans="2:11">
      <c r="B13330" t="s">
        <v>2021</v>
      </c>
      <c r="C13330" t="s">
        <v>2784</v>
      </c>
      <c r="D13330" t="s">
        <v>2296</v>
      </c>
      <c r="E13330">
        <v>3</v>
      </c>
      <c r="F13330" t="s">
        <v>2016</v>
      </c>
      <c r="G13330">
        <v>473</v>
      </c>
      <c r="H13330" t="s">
        <v>2020</v>
      </c>
      <c r="I13330" s="13">
        <v>43476</v>
      </c>
      <c r="J13330">
        <v>8</v>
      </c>
      <c r="K13330">
        <v>0</v>
      </c>
    </row>
    <row r="13331" spans="2:11">
      <c r="B13331" t="s">
        <v>2083</v>
      </c>
      <c r="C13331" t="s">
        <v>2084</v>
      </c>
      <c r="D13331" t="s">
        <v>2053</v>
      </c>
      <c r="E13331">
        <v>1</v>
      </c>
      <c r="F13331" t="s">
        <v>2016</v>
      </c>
      <c r="G13331" t="s">
        <v>2030</v>
      </c>
      <c r="H13331" t="s">
        <v>2017</v>
      </c>
      <c r="I13331" s="13">
        <v>43181</v>
      </c>
      <c r="J13331">
        <v>16</v>
      </c>
      <c r="K13331">
        <v>-89.54</v>
      </c>
    </row>
    <row r="13332" spans="2:11">
      <c r="B13332" t="s">
        <v>2096</v>
      </c>
      <c r="C13332" t="s">
        <v>2097</v>
      </c>
      <c r="D13332" t="s">
        <v>2044</v>
      </c>
      <c r="E13332">
        <v>3</v>
      </c>
      <c r="F13332" t="s">
        <v>2016</v>
      </c>
      <c r="G13332" t="s">
        <v>2030</v>
      </c>
      <c r="H13332" t="s">
        <v>2017</v>
      </c>
      <c r="I13332" s="13">
        <v>42548</v>
      </c>
      <c r="J13332">
        <v>8</v>
      </c>
      <c r="K13332">
        <v>0</v>
      </c>
    </row>
    <row r="13401" spans="1:11">
      <c r="A13401" t="s">
        <v>1147</v>
      </c>
      <c r="B13401" t="str">
        <f ca="1">_xll.BDS(OFFSET(INDIRECT(ADDRESS(ROW(), COLUMN())),0,-1),"BEST_ANALYST_RECS_BULK","cols=10;rows=16")</f>
        <v>Guggenheim Securities</v>
      </c>
      <c r="C13401" t="s">
        <v>2520</v>
      </c>
      <c r="D13401" t="s">
        <v>2179</v>
      </c>
      <c r="E13401" t="s">
        <v>2030</v>
      </c>
      <c r="F13401" t="s">
        <v>2016</v>
      </c>
      <c r="G13401" t="s">
        <v>2030</v>
      </c>
      <c r="H13401" t="s">
        <v>2017</v>
      </c>
      <c r="I13401" s="13">
        <v>43510</v>
      </c>
      <c r="J13401" t="s">
        <v>2030</v>
      </c>
      <c r="K13401" t="s">
        <v>2030</v>
      </c>
    </row>
    <row r="13402" spans="1:11">
      <c r="B13402" t="s">
        <v>2274</v>
      </c>
      <c r="C13402" t="s">
        <v>3310</v>
      </c>
      <c r="D13402" t="s">
        <v>2053</v>
      </c>
      <c r="E13402">
        <v>1</v>
      </c>
      <c r="F13402" t="s">
        <v>2016</v>
      </c>
      <c r="G13402" t="s">
        <v>2030</v>
      </c>
      <c r="H13402" t="s">
        <v>2017</v>
      </c>
      <c r="I13402" s="13">
        <v>43509</v>
      </c>
      <c r="J13402">
        <v>1</v>
      </c>
      <c r="K13402">
        <v>44.3</v>
      </c>
    </row>
    <row r="13403" spans="1:11">
      <c r="B13403" t="s">
        <v>2047</v>
      </c>
      <c r="C13403" t="s">
        <v>3312</v>
      </c>
      <c r="D13403" t="s">
        <v>2044</v>
      </c>
      <c r="E13403">
        <v>3</v>
      </c>
      <c r="F13403" t="s">
        <v>2016</v>
      </c>
      <c r="G13403">
        <v>15</v>
      </c>
      <c r="H13403" t="s">
        <v>2017</v>
      </c>
      <c r="I13403" s="13">
        <v>43509</v>
      </c>
      <c r="J13403">
        <v>4</v>
      </c>
      <c r="K13403">
        <v>0</v>
      </c>
    </row>
    <row r="13404" spans="1:11">
      <c r="B13404" t="s">
        <v>2094</v>
      </c>
      <c r="C13404" t="s">
        <v>2095</v>
      </c>
      <c r="D13404" t="s">
        <v>2053</v>
      </c>
      <c r="E13404">
        <v>1</v>
      </c>
      <c r="F13404" t="s">
        <v>2088</v>
      </c>
      <c r="G13404" t="s">
        <v>2030</v>
      </c>
      <c r="H13404" t="s">
        <v>2017</v>
      </c>
      <c r="I13404" s="13">
        <v>43509</v>
      </c>
      <c r="J13404" t="s">
        <v>2030</v>
      </c>
      <c r="K13404" t="s">
        <v>2030</v>
      </c>
    </row>
    <row r="13405" spans="1:11">
      <c r="B13405" t="s">
        <v>2077</v>
      </c>
      <c r="C13405" t="s">
        <v>2524</v>
      </c>
      <c r="D13405" t="s">
        <v>2227</v>
      </c>
      <c r="E13405">
        <v>3</v>
      </c>
      <c r="F13405" t="s">
        <v>2016</v>
      </c>
      <c r="G13405">
        <v>21</v>
      </c>
      <c r="H13405" t="s">
        <v>2020</v>
      </c>
      <c r="I13405" s="13">
        <v>43507</v>
      </c>
      <c r="J13405">
        <v>9</v>
      </c>
      <c r="K13405">
        <v>-82.17</v>
      </c>
    </row>
    <row r="13406" spans="1:11">
      <c r="B13406" t="s">
        <v>2079</v>
      </c>
      <c r="C13406" t="s">
        <v>3319</v>
      </c>
      <c r="D13406" t="s">
        <v>2015</v>
      </c>
      <c r="E13406">
        <v>3</v>
      </c>
      <c r="F13406" t="s">
        <v>2016</v>
      </c>
      <c r="G13406">
        <v>20</v>
      </c>
      <c r="H13406" t="s">
        <v>2017</v>
      </c>
      <c r="I13406" s="13">
        <v>43507</v>
      </c>
      <c r="J13406">
        <v>10</v>
      </c>
      <c r="K13406">
        <v>-84.23</v>
      </c>
    </row>
    <row r="13407" spans="1:11">
      <c r="B13407" t="s">
        <v>106</v>
      </c>
      <c r="C13407" t="s">
        <v>2527</v>
      </c>
      <c r="D13407" t="s">
        <v>2114</v>
      </c>
      <c r="E13407">
        <v>3</v>
      </c>
      <c r="F13407" t="s">
        <v>2016</v>
      </c>
      <c r="G13407">
        <v>17.5</v>
      </c>
      <c r="H13407" t="s">
        <v>2020</v>
      </c>
      <c r="I13407" s="13">
        <v>43501</v>
      </c>
      <c r="J13407">
        <v>6</v>
      </c>
      <c r="K13407">
        <v>-55.61</v>
      </c>
    </row>
    <row r="13408" spans="1:11">
      <c r="B13408" t="s">
        <v>2067</v>
      </c>
      <c r="C13408" t="s">
        <v>3315</v>
      </c>
      <c r="D13408" t="s">
        <v>2252</v>
      </c>
      <c r="E13408">
        <v>3</v>
      </c>
      <c r="F13408" t="s">
        <v>2016</v>
      </c>
      <c r="G13408">
        <v>16</v>
      </c>
      <c r="H13408" t="s">
        <v>2020</v>
      </c>
      <c r="I13408" s="13">
        <v>43501</v>
      </c>
      <c r="J13408">
        <v>4</v>
      </c>
      <c r="K13408">
        <v>0</v>
      </c>
    </row>
    <row r="13409" spans="2:11">
      <c r="B13409" t="s">
        <v>2267</v>
      </c>
      <c r="C13409" t="s">
        <v>2522</v>
      </c>
      <c r="D13409" t="s">
        <v>2029</v>
      </c>
      <c r="E13409">
        <v>5</v>
      </c>
      <c r="F13409" t="s">
        <v>2016</v>
      </c>
      <c r="G13409">
        <v>29</v>
      </c>
      <c r="H13409" t="s">
        <v>2017</v>
      </c>
      <c r="I13409" s="13">
        <v>43499</v>
      </c>
      <c r="J13409">
        <v>3</v>
      </c>
      <c r="K13409">
        <v>31.52</v>
      </c>
    </row>
    <row r="13410" spans="2:11">
      <c r="B13410" t="s">
        <v>2021</v>
      </c>
      <c r="C13410" t="s">
        <v>2526</v>
      </c>
      <c r="D13410" t="s">
        <v>2398</v>
      </c>
      <c r="E13410" t="s">
        <v>2030</v>
      </c>
      <c r="F13410" t="s">
        <v>2016</v>
      </c>
      <c r="G13410" t="s">
        <v>2030</v>
      </c>
      <c r="H13410" t="s">
        <v>2017</v>
      </c>
      <c r="I13410" s="13">
        <v>43494</v>
      </c>
      <c r="J13410" t="s">
        <v>2030</v>
      </c>
      <c r="K13410" t="s">
        <v>2030</v>
      </c>
    </row>
    <row r="13411" spans="2:11">
      <c r="B13411" t="s">
        <v>2051</v>
      </c>
      <c r="C13411" t="s">
        <v>2525</v>
      </c>
      <c r="D13411" t="s">
        <v>2076</v>
      </c>
      <c r="E13411">
        <v>3</v>
      </c>
      <c r="F13411" t="s">
        <v>2016</v>
      </c>
      <c r="G13411">
        <v>12.5</v>
      </c>
      <c r="H13411" t="s">
        <v>2017</v>
      </c>
      <c r="I13411" s="13">
        <v>43493</v>
      </c>
      <c r="J13411">
        <v>2</v>
      </c>
      <c r="K13411">
        <v>31.98</v>
      </c>
    </row>
    <row r="13412" spans="2:11">
      <c r="B13412" t="s">
        <v>2042</v>
      </c>
      <c r="C13412" t="s">
        <v>2523</v>
      </c>
      <c r="D13412" t="s">
        <v>2044</v>
      </c>
      <c r="E13412">
        <v>3</v>
      </c>
      <c r="F13412" t="s">
        <v>2016</v>
      </c>
      <c r="G13412">
        <v>11</v>
      </c>
      <c r="H13412" t="s">
        <v>2020</v>
      </c>
      <c r="I13412" s="13">
        <v>43490</v>
      </c>
      <c r="J13412">
        <v>8</v>
      </c>
      <c r="K13412">
        <v>-79.03</v>
      </c>
    </row>
    <row r="13413" spans="2:11">
      <c r="B13413" t="s">
        <v>2033</v>
      </c>
      <c r="C13413" t="s">
        <v>3317</v>
      </c>
      <c r="D13413" t="s">
        <v>2044</v>
      </c>
      <c r="E13413">
        <v>3</v>
      </c>
      <c r="F13413" t="s">
        <v>2016</v>
      </c>
      <c r="G13413">
        <v>11</v>
      </c>
      <c r="H13413" t="s">
        <v>2036</v>
      </c>
      <c r="I13413" s="13">
        <v>43489</v>
      </c>
      <c r="J13413">
        <v>8</v>
      </c>
      <c r="K13413">
        <v>-79.03</v>
      </c>
    </row>
    <row r="13414" spans="2:11">
      <c r="B13414" t="s">
        <v>2063</v>
      </c>
      <c r="C13414" t="s">
        <v>3320</v>
      </c>
      <c r="D13414" t="s">
        <v>2162</v>
      </c>
      <c r="E13414">
        <v>3</v>
      </c>
      <c r="F13414" t="s">
        <v>2016</v>
      </c>
      <c r="G13414">
        <v>7</v>
      </c>
      <c r="H13414" t="s">
        <v>2017</v>
      </c>
      <c r="I13414" s="13">
        <v>43482</v>
      </c>
      <c r="J13414" t="s">
        <v>2030</v>
      </c>
      <c r="K13414" t="s">
        <v>2030</v>
      </c>
    </row>
    <row r="13415" spans="2:11">
      <c r="B13415" t="s">
        <v>2024</v>
      </c>
      <c r="C13415" t="s">
        <v>3318</v>
      </c>
      <c r="D13415" t="s">
        <v>2053</v>
      </c>
      <c r="E13415">
        <v>1</v>
      </c>
      <c r="F13415" t="s">
        <v>2088</v>
      </c>
      <c r="G13415" t="s">
        <v>2030</v>
      </c>
      <c r="H13415" t="s">
        <v>2017</v>
      </c>
      <c r="I13415" s="13">
        <v>43480</v>
      </c>
      <c r="J13415">
        <v>11</v>
      </c>
      <c r="K13415">
        <v>-208.85</v>
      </c>
    </row>
    <row r="13416" spans="2:11">
      <c r="B13416" t="s">
        <v>2083</v>
      </c>
      <c r="C13416" t="s">
        <v>2084</v>
      </c>
      <c r="D13416" t="s">
        <v>2026</v>
      </c>
      <c r="E13416">
        <v>5</v>
      </c>
      <c r="F13416" t="s">
        <v>2016</v>
      </c>
      <c r="G13416" t="s">
        <v>2030</v>
      </c>
      <c r="H13416" t="s">
        <v>2017</v>
      </c>
      <c r="I13416" s="13">
        <v>43474</v>
      </c>
      <c r="J13416">
        <v>5</v>
      </c>
      <c r="K13416">
        <v>-44.8</v>
      </c>
    </row>
    <row r="13501" spans="1:11">
      <c r="A13501" t="s">
        <v>1148</v>
      </c>
      <c r="B13501" t="str">
        <f ca="1">_xll.BDS(OFFSET(INDIRECT(ADDRESS(ROW(), COLUMN())),0,-1),"BEST_ANALYST_RECS_BULK","cols=10;rows=15")</f>
        <v>Edward Jones</v>
      </c>
      <c r="C13501" t="s">
        <v>3294</v>
      </c>
      <c r="D13501" t="s">
        <v>2076</v>
      </c>
      <c r="E13501">
        <v>3</v>
      </c>
      <c r="F13501" t="s">
        <v>2016</v>
      </c>
      <c r="G13501" t="s">
        <v>2030</v>
      </c>
      <c r="H13501" t="s">
        <v>2017</v>
      </c>
      <c r="I13501" s="13">
        <v>43509</v>
      </c>
      <c r="J13501">
        <v>5</v>
      </c>
      <c r="K13501">
        <v>0</v>
      </c>
    </row>
    <row r="13502" spans="1:11">
      <c r="B13502" t="s">
        <v>2198</v>
      </c>
      <c r="C13502" t="s">
        <v>3680</v>
      </c>
      <c r="D13502" t="s">
        <v>2035</v>
      </c>
      <c r="E13502">
        <v>5</v>
      </c>
      <c r="F13502" t="s">
        <v>2016</v>
      </c>
      <c r="G13502">
        <v>45</v>
      </c>
      <c r="H13502" t="s">
        <v>2017</v>
      </c>
      <c r="I13502" s="13">
        <v>43507</v>
      </c>
      <c r="J13502" t="s">
        <v>2030</v>
      </c>
      <c r="K13502" t="s">
        <v>2030</v>
      </c>
    </row>
    <row r="13503" spans="1:11">
      <c r="B13503" t="s">
        <v>2094</v>
      </c>
      <c r="C13503" t="s">
        <v>2095</v>
      </c>
      <c r="D13503" t="s">
        <v>2076</v>
      </c>
      <c r="E13503">
        <v>3</v>
      </c>
      <c r="F13503" t="s">
        <v>2085</v>
      </c>
      <c r="G13503" t="s">
        <v>2030</v>
      </c>
      <c r="H13503" t="s">
        <v>2017</v>
      </c>
      <c r="I13503" s="13">
        <v>43504</v>
      </c>
      <c r="J13503" t="s">
        <v>2030</v>
      </c>
      <c r="K13503" t="s">
        <v>2030</v>
      </c>
    </row>
    <row r="13504" spans="1:11">
      <c r="B13504" t="s">
        <v>2037</v>
      </c>
      <c r="C13504" t="s">
        <v>3677</v>
      </c>
      <c r="D13504" t="s">
        <v>2076</v>
      </c>
      <c r="E13504">
        <v>3</v>
      </c>
      <c r="F13504" t="s">
        <v>2016</v>
      </c>
      <c r="G13504">
        <v>44.5</v>
      </c>
      <c r="H13504" t="s">
        <v>2020</v>
      </c>
      <c r="I13504" s="13">
        <v>43502</v>
      </c>
      <c r="J13504">
        <v>5</v>
      </c>
      <c r="K13504">
        <v>0</v>
      </c>
    </row>
    <row r="13505" spans="2:11">
      <c r="B13505" t="s">
        <v>2077</v>
      </c>
      <c r="C13505" t="s">
        <v>3685</v>
      </c>
      <c r="D13505" t="s">
        <v>2029</v>
      </c>
      <c r="E13505">
        <v>5</v>
      </c>
      <c r="F13505" t="s">
        <v>2016</v>
      </c>
      <c r="G13505">
        <v>54</v>
      </c>
      <c r="H13505" t="s">
        <v>2020</v>
      </c>
      <c r="I13505" s="13">
        <v>43502</v>
      </c>
      <c r="J13505">
        <v>2</v>
      </c>
      <c r="K13505">
        <v>12.31</v>
      </c>
    </row>
    <row r="13506" spans="2:11">
      <c r="B13506" t="s">
        <v>2267</v>
      </c>
      <c r="C13506" t="s">
        <v>3683</v>
      </c>
      <c r="D13506" t="s">
        <v>2273</v>
      </c>
      <c r="E13506">
        <v>3</v>
      </c>
      <c r="F13506" t="s">
        <v>2016</v>
      </c>
      <c r="G13506">
        <v>53</v>
      </c>
      <c r="H13506" t="s">
        <v>2017</v>
      </c>
      <c r="I13506" s="13">
        <v>43502</v>
      </c>
      <c r="J13506" t="s">
        <v>2030</v>
      </c>
      <c r="K13506" t="s">
        <v>2030</v>
      </c>
    </row>
    <row r="13507" spans="2:11">
      <c r="B13507" t="s">
        <v>2021</v>
      </c>
      <c r="C13507" t="s">
        <v>4222</v>
      </c>
      <c r="D13507" t="s">
        <v>2166</v>
      </c>
      <c r="E13507">
        <v>5</v>
      </c>
      <c r="F13507" t="s">
        <v>2016</v>
      </c>
      <c r="G13507">
        <v>60</v>
      </c>
      <c r="H13507" t="s">
        <v>2020</v>
      </c>
      <c r="I13507" s="13">
        <v>43501</v>
      </c>
      <c r="J13507">
        <v>4</v>
      </c>
      <c r="K13507">
        <v>1.9</v>
      </c>
    </row>
    <row r="13508" spans="2:11">
      <c r="B13508" t="s">
        <v>2072</v>
      </c>
      <c r="C13508" t="s">
        <v>3494</v>
      </c>
      <c r="D13508" t="s">
        <v>2029</v>
      </c>
      <c r="E13508">
        <v>5</v>
      </c>
      <c r="F13508" t="s">
        <v>2016</v>
      </c>
      <c r="G13508">
        <v>52</v>
      </c>
      <c r="H13508" t="s">
        <v>2017</v>
      </c>
      <c r="I13508" s="13">
        <v>43501</v>
      </c>
      <c r="J13508" t="s">
        <v>2030</v>
      </c>
      <c r="K13508" t="s">
        <v>2030</v>
      </c>
    </row>
    <row r="13509" spans="2:11">
      <c r="B13509" t="s">
        <v>2079</v>
      </c>
      <c r="C13509" t="s">
        <v>3035</v>
      </c>
      <c r="D13509" t="s">
        <v>2015</v>
      </c>
      <c r="E13509">
        <v>3</v>
      </c>
      <c r="F13509" t="s">
        <v>2016</v>
      </c>
      <c r="G13509">
        <v>41</v>
      </c>
      <c r="H13509" t="s">
        <v>2017</v>
      </c>
      <c r="I13509" s="13">
        <v>43501</v>
      </c>
      <c r="J13509" t="s">
        <v>2030</v>
      </c>
      <c r="K13509" t="s">
        <v>2030</v>
      </c>
    </row>
    <row r="13510" spans="2:11">
      <c r="B13510" t="s">
        <v>2049</v>
      </c>
      <c r="C13510" t="s">
        <v>3689</v>
      </c>
      <c r="D13510" t="s">
        <v>2015</v>
      </c>
      <c r="E13510">
        <v>3</v>
      </c>
      <c r="F13510" t="s">
        <v>2016</v>
      </c>
      <c r="G13510">
        <v>45</v>
      </c>
      <c r="H13510" t="s">
        <v>2017</v>
      </c>
      <c r="I13510" s="13">
        <v>43501</v>
      </c>
      <c r="J13510" t="s">
        <v>2030</v>
      </c>
      <c r="K13510" t="s">
        <v>2030</v>
      </c>
    </row>
    <row r="13511" spans="2:11">
      <c r="B13511" t="s">
        <v>2051</v>
      </c>
      <c r="C13511" t="s">
        <v>3687</v>
      </c>
      <c r="D13511" t="s">
        <v>2026</v>
      </c>
      <c r="E13511">
        <v>5</v>
      </c>
      <c r="F13511" t="s">
        <v>2016</v>
      </c>
      <c r="G13511">
        <v>52</v>
      </c>
      <c r="H13511" t="s">
        <v>2017</v>
      </c>
      <c r="I13511" s="13">
        <v>43501</v>
      </c>
      <c r="J13511">
        <v>1</v>
      </c>
      <c r="K13511">
        <v>12.69</v>
      </c>
    </row>
    <row r="13512" spans="2:11">
      <c r="B13512" t="s">
        <v>2024</v>
      </c>
      <c r="C13512" t="s">
        <v>3681</v>
      </c>
      <c r="D13512" t="s">
        <v>2026</v>
      </c>
      <c r="E13512">
        <v>5</v>
      </c>
      <c r="F13512" t="s">
        <v>2016</v>
      </c>
      <c r="G13512">
        <v>52</v>
      </c>
      <c r="H13512" t="s">
        <v>2017</v>
      </c>
      <c r="I13512" s="13">
        <v>43403</v>
      </c>
      <c r="J13512">
        <v>2</v>
      </c>
      <c r="K13512">
        <v>12.31</v>
      </c>
    </row>
    <row r="13513" spans="2:11">
      <c r="B13513" t="s">
        <v>2067</v>
      </c>
      <c r="C13513" t="s">
        <v>3684</v>
      </c>
      <c r="D13513" t="s">
        <v>3104</v>
      </c>
      <c r="E13513">
        <v>5</v>
      </c>
      <c r="F13513" t="s">
        <v>2016</v>
      </c>
      <c r="G13513">
        <v>52.7</v>
      </c>
      <c r="H13513" t="s">
        <v>2020</v>
      </c>
      <c r="I13513" s="13">
        <v>43319</v>
      </c>
      <c r="J13513">
        <v>3</v>
      </c>
      <c r="K13513">
        <v>11.05</v>
      </c>
    </row>
    <row r="13514" spans="2:11">
      <c r="B13514" t="s">
        <v>2083</v>
      </c>
      <c r="C13514" t="s">
        <v>2084</v>
      </c>
      <c r="D13514" t="s">
        <v>2076</v>
      </c>
      <c r="E13514">
        <v>3</v>
      </c>
      <c r="F13514" t="s">
        <v>2016</v>
      </c>
      <c r="G13514" t="s">
        <v>2030</v>
      </c>
      <c r="H13514" t="s">
        <v>2017</v>
      </c>
      <c r="I13514" s="13">
        <v>43217</v>
      </c>
      <c r="J13514">
        <v>5</v>
      </c>
      <c r="K13514">
        <v>0</v>
      </c>
    </row>
    <row r="13515" spans="2:11">
      <c r="B13515" t="s">
        <v>2111</v>
      </c>
      <c r="C13515" t="s">
        <v>2338</v>
      </c>
      <c r="D13515" t="s">
        <v>2026</v>
      </c>
      <c r="E13515">
        <v>5</v>
      </c>
      <c r="F13515" t="s">
        <v>2016</v>
      </c>
      <c r="G13515" t="s">
        <v>2030</v>
      </c>
      <c r="H13515" t="s">
        <v>2017</v>
      </c>
      <c r="I13515" s="13">
        <v>42949</v>
      </c>
      <c r="J13515">
        <v>2</v>
      </c>
      <c r="K13515">
        <v>12.31</v>
      </c>
    </row>
    <row r="13601" spans="1:11">
      <c r="A13601" t="s">
        <v>1149</v>
      </c>
      <c r="B13601" t="str">
        <f ca="1">_xll.BDS(OFFSET(INDIRECT(ADDRESS(ROW(), COLUMN())),0,-1),"BEST_ANALYST_RECS_BULK","cols=10;rows=26")</f>
        <v>Raymond James</v>
      </c>
      <c r="C13601" t="s">
        <v>2887</v>
      </c>
      <c r="D13601" t="s">
        <v>2015</v>
      </c>
      <c r="E13601">
        <v>3</v>
      </c>
      <c r="F13601" t="s">
        <v>2016</v>
      </c>
      <c r="G13601" t="s">
        <v>2030</v>
      </c>
      <c r="H13601" t="s">
        <v>2017</v>
      </c>
      <c r="I13601" s="13">
        <v>43508</v>
      </c>
      <c r="J13601">
        <v>5</v>
      </c>
      <c r="K13601">
        <v>0</v>
      </c>
    </row>
    <row r="13602" spans="1:11">
      <c r="B13602" t="s">
        <v>2024</v>
      </c>
      <c r="C13602" t="s">
        <v>3440</v>
      </c>
      <c r="D13602" t="s">
        <v>2076</v>
      </c>
      <c r="E13602">
        <v>3</v>
      </c>
      <c r="F13602" t="s">
        <v>2016</v>
      </c>
      <c r="G13602" t="s">
        <v>2030</v>
      </c>
      <c r="H13602" t="s">
        <v>2017</v>
      </c>
      <c r="I13602" s="13">
        <v>43507</v>
      </c>
      <c r="J13602">
        <v>5</v>
      </c>
      <c r="K13602">
        <v>0</v>
      </c>
    </row>
    <row r="13603" spans="1:11">
      <c r="B13603" t="s">
        <v>2077</v>
      </c>
      <c r="C13603" t="s">
        <v>3461</v>
      </c>
      <c r="D13603" t="s">
        <v>2227</v>
      </c>
      <c r="E13603">
        <v>3</v>
      </c>
      <c r="F13603" t="s">
        <v>2016</v>
      </c>
      <c r="G13603">
        <v>22</v>
      </c>
      <c r="H13603" t="s">
        <v>2017</v>
      </c>
      <c r="I13603" s="13">
        <v>43505</v>
      </c>
      <c r="J13603">
        <v>5</v>
      </c>
      <c r="K13603">
        <v>0</v>
      </c>
    </row>
    <row r="13604" spans="1:11">
      <c r="B13604" t="s">
        <v>2094</v>
      </c>
      <c r="C13604" t="s">
        <v>2095</v>
      </c>
      <c r="D13604" t="s">
        <v>2026</v>
      </c>
      <c r="E13604">
        <v>5</v>
      </c>
      <c r="F13604" t="s">
        <v>2085</v>
      </c>
      <c r="G13604">
        <v>24</v>
      </c>
      <c r="H13604" t="s">
        <v>2017</v>
      </c>
      <c r="I13604" s="13">
        <v>43500</v>
      </c>
      <c r="J13604" t="s">
        <v>2030</v>
      </c>
      <c r="K13604" t="s">
        <v>2030</v>
      </c>
    </row>
    <row r="13605" spans="1:11">
      <c r="B13605" t="s">
        <v>2098</v>
      </c>
      <c r="C13605" t="s">
        <v>2099</v>
      </c>
      <c r="D13605" t="s">
        <v>2029</v>
      </c>
      <c r="E13605">
        <v>5</v>
      </c>
      <c r="F13605" t="s">
        <v>2016</v>
      </c>
      <c r="G13605">
        <v>27</v>
      </c>
      <c r="H13605" t="s">
        <v>2020</v>
      </c>
      <c r="I13605" s="13">
        <v>43500</v>
      </c>
      <c r="J13605">
        <v>6</v>
      </c>
      <c r="K13605">
        <v>-15.03</v>
      </c>
    </row>
    <row r="13606" spans="1:11">
      <c r="B13606" t="s">
        <v>2074</v>
      </c>
      <c r="C13606" t="s">
        <v>3473</v>
      </c>
      <c r="D13606" t="s">
        <v>2076</v>
      </c>
      <c r="E13606">
        <v>3</v>
      </c>
      <c r="F13606" t="s">
        <v>2016</v>
      </c>
      <c r="G13606">
        <v>22</v>
      </c>
      <c r="H13606" t="s">
        <v>2017</v>
      </c>
      <c r="I13606" s="13">
        <v>43499</v>
      </c>
      <c r="J13606">
        <v>5</v>
      </c>
      <c r="K13606">
        <v>0</v>
      </c>
    </row>
    <row r="13607" spans="1:11">
      <c r="B13607" t="s">
        <v>2411</v>
      </c>
      <c r="C13607" t="s">
        <v>3118</v>
      </c>
      <c r="D13607" t="s">
        <v>2044</v>
      </c>
      <c r="E13607">
        <v>3</v>
      </c>
      <c r="F13607" t="s">
        <v>2016</v>
      </c>
      <c r="G13607" t="s">
        <v>2030</v>
      </c>
      <c r="H13607" t="s">
        <v>2017</v>
      </c>
      <c r="I13607" s="13">
        <v>43499</v>
      </c>
      <c r="J13607">
        <v>4</v>
      </c>
      <c r="K13607">
        <v>5.64</v>
      </c>
    </row>
    <row r="13608" spans="1:11">
      <c r="B13608" t="s">
        <v>106</v>
      </c>
      <c r="C13608" t="s">
        <v>2884</v>
      </c>
      <c r="D13608" t="s">
        <v>2723</v>
      </c>
      <c r="E13608">
        <v>3</v>
      </c>
      <c r="F13608" t="s">
        <v>2016</v>
      </c>
      <c r="G13608">
        <v>23</v>
      </c>
      <c r="H13608" t="s">
        <v>2020</v>
      </c>
      <c r="I13608" s="13">
        <v>43497</v>
      </c>
      <c r="J13608">
        <v>5</v>
      </c>
      <c r="K13608">
        <v>0</v>
      </c>
    </row>
    <row r="13609" spans="1:11">
      <c r="B13609" t="s">
        <v>2021</v>
      </c>
      <c r="C13609" t="s">
        <v>3472</v>
      </c>
      <c r="D13609" t="s">
        <v>2216</v>
      </c>
      <c r="E13609">
        <v>3</v>
      </c>
      <c r="F13609" t="s">
        <v>2016</v>
      </c>
      <c r="G13609">
        <v>23</v>
      </c>
      <c r="H13609" t="s">
        <v>2020</v>
      </c>
      <c r="I13609" s="13">
        <v>43497</v>
      </c>
      <c r="J13609">
        <v>7</v>
      </c>
      <c r="K13609">
        <v>-19.09</v>
      </c>
    </row>
    <row r="13610" spans="1:11">
      <c r="B13610" t="s">
        <v>3081</v>
      </c>
      <c r="C13610" t="s">
        <v>3464</v>
      </c>
      <c r="D13610" t="s">
        <v>2044</v>
      </c>
      <c r="E13610">
        <v>3</v>
      </c>
      <c r="F13610" t="s">
        <v>2016</v>
      </c>
      <c r="G13610">
        <v>26</v>
      </c>
      <c r="H13610" t="s">
        <v>2020</v>
      </c>
      <c r="I13610" s="13">
        <v>43497</v>
      </c>
      <c r="J13610">
        <v>8</v>
      </c>
      <c r="K13610">
        <v>-29.34</v>
      </c>
    </row>
    <row r="13611" spans="1:11">
      <c r="B13611" t="s">
        <v>2037</v>
      </c>
      <c r="C13611" t="s">
        <v>3113</v>
      </c>
      <c r="D13611" t="s">
        <v>2076</v>
      </c>
      <c r="E13611">
        <v>3</v>
      </c>
      <c r="F13611" t="s">
        <v>2016</v>
      </c>
      <c r="G13611">
        <v>22</v>
      </c>
      <c r="H13611" t="s">
        <v>2020</v>
      </c>
      <c r="I13611" s="13">
        <v>43497</v>
      </c>
      <c r="J13611">
        <v>1</v>
      </c>
      <c r="K13611">
        <v>22.53</v>
      </c>
    </row>
    <row r="13612" spans="1:11">
      <c r="B13612" t="s">
        <v>2159</v>
      </c>
      <c r="C13612" t="s">
        <v>3465</v>
      </c>
      <c r="D13612" t="s">
        <v>2044</v>
      </c>
      <c r="E13612">
        <v>3</v>
      </c>
      <c r="F13612" t="s">
        <v>2016</v>
      </c>
      <c r="G13612">
        <v>25</v>
      </c>
      <c r="H13612" t="s">
        <v>2020</v>
      </c>
      <c r="I13612" s="13">
        <v>43497</v>
      </c>
      <c r="J13612" t="s">
        <v>2030</v>
      </c>
      <c r="K13612" t="s">
        <v>2030</v>
      </c>
    </row>
    <row r="13613" spans="1:11">
      <c r="B13613" t="s">
        <v>2257</v>
      </c>
      <c r="C13613" t="s">
        <v>3114</v>
      </c>
      <c r="D13613" t="s">
        <v>2044</v>
      </c>
      <c r="E13613">
        <v>3</v>
      </c>
      <c r="F13613" t="s">
        <v>2016</v>
      </c>
      <c r="G13613">
        <v>24</v>
      </c>
      <c r="H13613" t="s">
        <v>2020</v>
      </c>
      <c r="I13613" s="13">
        <v>43497</v>
      </c>
      <c r="J13613" t="s">
        <v>2030</v>
      </c>
      <c r="K13613" t="s">
        <v>2030</v>
      </c>
    </row>
    <row r="13614" spans="1:11">
      <c r="B13614" t="s">
        <v>2042</v>
      </c>
      <c r="C13614" t="s">
        <v>3443</v>
      </c>
      <c r="D13614" t="s">
        <v>2044</v>
      </c>
      <c r="E13614">
        <v>3</v>
      </c>
      <c r="F13614" t="s">
        <v>2016</v>
      </c>
      <c r="G13614">
        <v>25</v>
      </c>
      <c r="H13614" t="s">
        <v>2020</v>
      </c>
      <c r="I13614" s="13">
        <v>43497</v>
      </c>
      <c r="J13614">
        <v>8</v>
      </c>
      <c r="K13614">
        <v>-29.34</v>
      </c>
    </row>
    <row r="13615" spans="1:11">
      <c r="B13615" t="s">
        <v>2045</v>
      </c>
      <c r="C13615" t="s">
        <v>2836</v>
      </c>
      <c r="D13615" t="s">
        <v>2015</v>
      </c>
      <c r="E13615">
        <v>3</v>
      </c>
      <c r="F13615" t="s">
        <v>2016</v>
      </c>
      <c r="G13615" t="s">
        <v>2030</v>
      </c>
      <c r="H13615" t="s">
        <v>2017</v>
      </c>
      <c r="I13615" s="13">
        <v>43497</v>
      </c>
      <c r="J13615">
        <v>8</v>
      </c>
      <c r="K13615">
        <v>-29.34</v>
      </c>
    </row>
    <row r="13616" spans="1:11">
      <c r="B13616" t="s">
        <v>2236</v>
      </c>
      <c r="C13616" t="s">
        <v>3467</v>
      </c>
      <c r="D13616" t="s">
        <v>2015</v>
      </c>
      <c r="E13616">
        <v>3</v>
      </c>
      <c r="F13616" t="s">
        <v>2016</v>
      </c>
      <c r="G13616" t="s">
        <v>2030</v>
      </c>
      <c r="H13616" t="s">
        <v>2017</v>
      </c>
      <c r="I13616" s="13">
        <v>43497</v>
      </c>
      <c r="J13616">
        <v>5</v>
      </c>
      <c r="K13616">
        <v>0</v>
      </c>
    </row>
    <row r="13617" spans="2:11">
      <c r="B13617" t="s">
        <v>2051</v>
      </c>
      <c r="C13617" t="s">
        <v>3469</v>
      </c>
      <c r="D13617" t="s">
        <v>2053</v>
      </c>
      <c r="E13617">
        <v>1</v>
      </c>
      <c r="F13617" t="s">
        <v>2088</v>
      </c>
      <c r="G13617">
        <v>19</v>
      </c>
      <c r="H13617" t="s">
        <v>2017</v>
      </c>
      <c r="I13617" s="13">
        <v>43497</v>
      </c>
      <c r="J13617" t="s">
        <v>2030</v>
      </c>
      <c r="K13617" t="s">
        <v>2030</v>
      </c>
    </row>
    <row r="13618" spans="2:11">
      <c r="B13618" t="s">
        <v>2063</v>
      </c>
      <c r="C13618" t="s">
        <v>3471</v>
      </c>
      <c r="D13618" t="s">
        <v>2162</v>
      </c>
      <c r="E13618">
        <v>3</v>
      </c>
      <c r="F13618" t="s">
        <v>2016</v>
      </c>
      <c r="G13618">
        <v>24</v>
      </c>
      <c r="H13618" t="s">
        <v>2017</v>
      </c>
      <c r="I13618" s="13">
        <v>43497</v>
      </c>
      <c r="J13618">
        <v>8</v>
      </c>
      <c r="K13618">
        <v>-29.34</v>
      </c>
    </row>
    <row r="13619" spans="2:11">
      <c r="B13619" t="s">
        <v>2067</v>
      </c>
      <c r="C13619" t="s">
        <v>2839</v>
      </c>
      <c r="D13619" t="s">
        <v>2252</v>
      </c>
      <c r="E13619">
        <v>3</v>
      </c>
      <c r="F13619" t="s">
        <v>2016</v>
      </c>
      <c r="G13619">
        <v>22</v>
      </c>
      <c r="H13619" t="s">
        <v>2020</v>
      </c>
      <c r="I13619" s="13">
        <v>43496</v>
      </c>
      <c r="J13619">
        <v>5</v>
      </c>
      <c r="K13619">
        <v>0</v>
      </c>
    </row>
    <row r="13620" spans="2:11">
      <c r="B13620" t="s">
        <v>2027</v>
      </c>
      <c r="C13620" t="s">
        <v>2891</v>
      </c>
      <c r="D13620" t="s">
        <v>2044</v>
      </c>
      <c r="E13620">
        <v>3</v>
      </c>
      <c r="F13620" t="s">
        <v>2016</v>
      </c>
      <c r="G13620">
        <v>23</v>
      </c>
      <c r="H13620" t="s">
        <v>2017</v>
      </c>
      <c r="I13620" s="13">
        <v>43496</v>
      </c>
      <c r="J13620">
        <v>5</v>
      </c>
      <c r="K13620">
        <v>0</v>
      </c>
    </row>
    <row r="13621" spans="2:11">
      <c r="B13621" t="s">
        <v>2232</v>
      </c>
      <c r="C13621" t="s">
        <v>3466</v>
      </c>
      <c r="D13621" t="s">
        <v>2015</v>
      </c>
      <c r="E13621">
        <v>3</v>
      </c>
      <c r="F13621" t="s">
        <v>2016</v>
      </c>
      <c r="G13621" t="s">
        <v>2030</v>
      </c>
      <c r="H13621" t="s">
        <v>2017</v>
      </c>
      <c r="I13621" s="13">
        <v>43496</v>
      </c>
      <c r="J13621">
        <v>5</v>
      </c>
      <c r="K13621">
        <v>0</v>
      </c>
    </row>
    <row r="13622" spans="2:11">
      <c r="B13622" t="s">
        <v>2069</v>
      </c>
      <c r="C13622" t="s">
        <v>3449</v>
      </c>
      <c r="D13622" t="s">
        <v>2071</v>
      </c>
      <c r="E13622">
        <v>3</v>
      </c>
      <c r="F13622" t="s">
        <v>2016</v>
      </c>
      <c r="G13622" t="s">
        <v>2030</v>
      </c>
      <c r="H13622" t="s">
        <v>2017</v>
      </c>
      <c r="I13622" s="13">
        <v>43496</v>
      </c>
      <c r="J13622">
        <v>5</v>
      </c>
      <c r="K13622">
        <v>0</v>
      </c>
    </row>
    <row r="13623" spans="2:11">
      <c r="B13623" t="s">
        <v>2079</v>
      </c>
      <c r="C13623" t="s">
        <v>3117</v>
      </c>
      <c r="D13623" t="s">
        <v>2015</v>
      </c>
      <c r="E13623">
        <v>3</v>
      </c>
      <c r="F13623" t="s">
        <v>2016</v>
      </c>
      <c r="G13623">
        <v>22.5</v>
      </c>
      <c r="H13623" t="s">
        <v>2017</v>
      </c>
      <c r="I13623" s="13">
        <v>43496</v>
      </c>
      <c r="J13623">
        <v>5</v>
      </c>
      <c r="K13623">
        <v>0</v>
      </c>
    </row>
    <row r="13624" spans="2:11">
      <c r="B13624" t="s">
        <v>2198</v>
      </c>
      <c r="C13624" t="s">
        <v>3474</v>
      </c>
      <c r="D13624" t="s">
        <v>2044</v>
      </c>
      <c r="E13624">
        <v>3</v>
      </c>
      <c r="F13624" t="s">
        <v>2016</v>
      </c>
      <c r="G13624">
        <v>22</v>
      </c>
      <c r="H13624" t="s">
        <v>2020</v>
      </c>
      <c r="I13624" s="13">
        <v>43496</v>
      </c>
      <c r="J13624">
        <v>4</v>
      </c>
      <c r="K13624">
        <v>5.64</v>
      </c>
    </row>
    <row r="13625" spans="2:11">
      <c r="B13625" t="s">
        <v>2461</v>
      </c>
      <c r="C13625" t="s">
        <v>3452</v>
      </c>
      <c r="D13625" t="s">
        <v>2179</v>
      </c>
      <c r="E13625" t="s">
        <v>2030</v>
      </c>
      <c r="F13625" t="s">
        <v>2016</v>
      </c>
      <c r="G13625" t="s">
        <v>2030</v>
      </c>
      <c r="H13625" t="s">
        <v>2017</v>
      </c>
      <c r="I13625" s="13">
        <v>43264</v>
      </c>
      <c r="J13625" t="s">
        <v>2030</v>
      </c>
      <c r="K13625" t="s">
        <v>2030</v>
      </c>
    </row>
    <row r="13626" spans="2:11">
      <c r="B13626" t="s">
        <v>2083</v>
      </c>
      <c r="C13626" t="s">
        <v>2084</v>
      </c>
      <c r="D13626" t="s">
        <v>2026</v>
      </c>
      <c r="E13626">
        <v>5</v>
      </c>
      <c r="F13626" t="s">
        <v>2016</v>
      </c>
      <c r="G13626" t="s">
        <v>2030</v>
      </c>
      <c r="H13626" t="s">
        <v>2017</v>
      </c>
      <c r="I13626" s="13">
        <v>43234</v>
      </c>
      <c r="J13626">
        <v>2</v>
      </c>
      <c r="K13626">
        <v>20.25</v>
      </c>
    </row>
    <row r="13701" spans="1:11">
      <c r="A13701" t="s">
        <v>1150</v>
      </c>
      <c r="B13701" t="str">
        <f ca="1">_xll.BDS(OFFSET(INDIRECT(ADDRESS(ROW(), COLUMN())),0,-1),"BEST_ANALYST_RECS_BULK","cols=10;rows=12")</f>
        <v>Baird</v>
      </c>
      <c r="C13701" t="s">
        <v>3544</v>
      </c>
      <c r="D13701" t="s">
        <v>2029</v>
      </c>
      <c r="E13701">
        <v>5</v>
      </c>
      <c r="F13701" t="s">
        <v>2016</v>
      </c>
      <c r="G13701">
        <v>90</v>
      </c>
      <c r="H13701" t="s">
        <v>2017</v>
      </c>
      <c r="I13701" s="13">
        <v>43509</v>
      </c>
      <c r="J13701">
        <v>2</v>
      </c>
      <c r="K13701">
        <v>99.57</v>
      </c>
    </row>
    <row r="13702" spans="1:11">
      <c r="B13702" t="s">
        <v>2049</v>
      </c>
      <c r="C13702" t="s">
        <v>3299</v>
      </c>
      <c r="D13702" t="s">
        <v>2029</v>
      </c>
      <c r="E13702">
        <v>5</v>
      </c>
      <c r="F13702" t="s">
        <v>2016</v>
      </c>
      <c r="G13702">
        <v>100</v>
      </c>
      <c r="H13702" t="s">
        <v>2017</v>
      </c>
      <c r="I13702" s="13">
        <v>43508</v>
      </c>
      <c r="J13702">
        <v>3</v>
      </c>
      <c r="K13702">
        <v>80.2</v>
      </c>
    </row>
    <row r="13703" spans="1:11">
      <c r="B13703" t="s">
        <v>2148</v>
      </c>
      <c r="C13703" t="s">
        <v>3545</v>
      </c>
      <c r="D13703" t="s">
        <v>2029</v>
      </c>
      <c r="E13703">
        <v>5</v>
      </c>
      <c r="F13703" t="s">
        <v>2016</v>
      </c>
      <c r="G13703">
        <v>105</v>
      </c>
      <c r="H13703" t="s">
        <v>2020</v>
      </c>
      <c r="I13703" s="13">
        <v>43501</v>
      </c>
      <c r="J13703">
        <v>3</v>
      </c>
      <c r="K13703">
        <v>80.2</v>
      </c>
    </row>
    <row r="13704" spans="1:11">
      <c r="B13704" t="s">
        <v>2134</v>
      </c>
      <c r="C13704" t="s">
        <v>3546</v>
      </c>
      <c r="D13704" t="s">
        <v>2162</v>
      </c>
      <c r="E13704">
        <v>3</v>
      </c>
      <c r="F13704" t="s">
        <v>2016</v>
      </c>
      <c r="G13704">
        <v>75</v>
      </c>
      <c r="H13704" t="s">
        <v>2017</v>
      </c>
      <c r="I13704" s="13">
        <v>43500</v>
      </c>
      <c r="J13704">
        <v>5</v>
      </c>
      <c r="K13704">
        <v>0</v>
      </c>
    </row>
    <row r="13705" spans="1:11">
      <c r="B13705" t="s">
        <v>2232</v>
      </c>
      <c r="C13705" t="s">
        <v>3301</v>
      </c>
      <c r="D13705" t="s">
        <v>2029</v>
      </c>
      <c r="E13705">
        <v>5</v>
      </c>
      <c r="F13705" t="s">
        <v>2016</v>
      </c>
      <c r="G13705" t="s">
        <v>2030</v>
      </c>
      <c r="H13705" t="s">
        <v>2017</v>
      </c>
      <c r="I13705" s="13">
        <v>43498</v>
      </c>
      <c r="J13705">
        <v>3</v>
      </c>
      <c r="K13705">
        <v>80.2</v>
      </c>
    </row>
    <row r="13706" spans="1:11">
      <c r="B13706" t="s">
        <v>2411</v>
      </c>
      <c r="C13706" t="s">
        <v>3078</v>
      </c>
      <c r="D13706" t="s">
        <v>2026</v>
      </c>
      <c r="E13706">
        <v>5</v>
      </c>
      <c r="F13706" t="s">
        <v>2016</v>
      </c>
      <c r="G13706">
        <v>95</v>
      </c>
      <c r="H13706" t="s">
        <v>2020</v>
      </c>
      <c r="I13706" s="13">
        <v>43487</v>
      </c>
      <c r="J13706">
        <v>1</v>
      </c>
      <c r="K13706">
        <v>119.18</v>
      </c>
    </row>
    <row r="13707" spans="1:11">
      <c r="B13707" t="s">
        <v>2037</v>
      </c>
      <c r="C13707" t="s">
        <v>3547</v>
      </c>
      <c r="D13707" t="s">
        <v>2026</v>
      </c>
      <c r="E13707">
        <v>5</v>
      </c>
      <c r="F13707" t="s">
        <v>2016</v>
      </c>
      <c r="G13707">
        <v>95</v>
      </c>
      <c r="H13707" t="s">
        <v>2017</v>
      </c>
      <c r="I13707" s="13">
        <v>43479</v>
      </c>
      <c r="J13707">
        <v>3</v>
      </c>
      <c r="K13707">
        <v>80.2</v>
      </c>
    </row>
    <row r="13708" spans="1:11">
      <c r="B13708" t="s">
        <v>2118</v>
      </c>
      <c r="C13708" t="s">
        <v>3307</v>
      </c>
      <c r="D13708" t="s">
        <v>2026</v>
      </c>
      <c r="E13708">
        <v>5</v>
      </c>
      <c r="F13708" t="s">
        <v>2016</v>
      </c>
      <c r="G13708">
        <v>95</v>
      </c>
      <c r="H13708" t="s">
        <v>2017</v>
      </c>
      <c r="I13708" s="13">
        <v>43479</v>
      </c>
      <c r="J13708">
        <v>3</v>
      </c>
      <c r="K13708">
        <v>80.2</v>
      </c>
    </row>
    <row r="13709" spans="1:11">
      <c r="B13709" t="s">
        <v>2129</v>
      </c>
      <c r="C13709" t="s">
        <v>3548</v>
      </c>
      <c r="D13709" t="s">
        <v>2026</v>
      </c>
      <c r="E13709">
        <v>5</v>
      </c>
      <c r="F13709" t="s">
        <v>2016</v>
      </c>
      <c r="G13709">
        <v>77</v>
      </c>
      <c r="H13709" t="s">
        <v>2020</v>
      </c>
      <c r="I13709" s="13">
        <v>43473</v>
      </c>
      <c r="J13709">
        <v>4</v>
      </c>
      <c r="K13709">
        <v>70.22</v>
      </c>
    </row>
    <row r="13710" spans="1:11">
      <c r="B13710" t="s">
        <v>2059</v>
      </c>
      <c r="C13710" t="s">
        <v>3549</v>
      </c>
      <c r="D13710" t="s">
        <v>2076</v>
      </c>
      <c r="E13710">
        <v>3</v>
      </c>
      <c r="F13710" t="s">
        <v>2016</v>
      </c>
      <c r="G13710" t="s">
        <v>2030</v>
      </c>
      <c r="H13710" t="s">
        <v>2017</v>
      </c>
      <c r="I13710" s="13">
        <v>43404</v>
      </c>
      <c r="J13710" t="s">
        <v>2030</v>
      </c>
      <c r="K13710" t="s">
        <v>2030</v>
      </c>
    </row>
    <row r="13711" spans="1:11">
      <c r="B13711" t="s">
        <v>2021</v>
      </c>
      <c r="C13711" t="s">
        <v>3550</v>
      </c>
      <c r="D13711" t="s">
        <v>2296</v>
      </c>
      <c r="E13711">
        <v>3</v>
      </c>
      <c r="F13711" t="s">
        <v>2016</v>
      </c>
      <c r="G13711">
        <v>75</v>
      </c>
      <c r="H13711" t="s">
        <v>2020</v>
      </c>
      <c r="I13711" s="13">
        <v>43342</v>
      </c>
      <c r="J13711">
        <v>5</v>
      </c>
      <c r="K13711">
        <v>0</v>
      </c>
    </row>
    <row r="13712" spans="1:11">
      <c r="B13712" t="s">
        <v>2083</v>
      </c>
      <c r="C13712" t="s">
        <v>2304</v>
      </c>
      <c r="D13712" t="s">
        <v>2053</v>
      </c>
      <c r="E13712">
        <v>1</v>
      </c>
      <c r="F13712" t="s">
        <v>2016</v>
      </c>
      <c r="G13712" t="s">
        <v>2030</v>
      </c>
      <c r="H13712" t="s">
        <v>2017</v>
      </c>
      <c r="I13712" s="13">
        <v>43182</v>
      </c>
      <c r="J13712">
        <v>6</v>
      </c>
      <c r="K13712">
        <v>-80.2</v>
      </c>
    </row>
    <row r="13801" spans="1:11">
      <c r="A13801" t="s">
        <v>1151</v>
      </c>
      <c r="B13801" t="str">
        <f ca="1">_xll.BDS(OFFSET(INDIRECT(ADDRESS(ROW(), COLUMN())),0,-1),"BEST_ANALYST_RECS_BULK","cols=10;rows=16")</f>
        <v>D.A. Davidson &amp; Co</v>
      </c>
      <c r="C13801" t="s">
        <v>4408</v>
      </c>
      <c r="D13801" t="s">
        <v>2026</v>
      </c>
      <c r="E13801">
        <v>5</v>
      </c>
      <c r="F13801" t="s">
        <v>2016</v>
      </c>
      <c r="G13801">
        <v>36</v>
      </c>
      <c r="H13801" t="s">
        <v>2133</v>
      </c>
      <c r="I13801" s="13">
        <v>43512</v>
      </c>
      <c r="J13801">
        <v>1</v>
      </c>
      <c r="K13801">
        <v>21.62</v>
      </c>
    </row>
    <row r="13802" spans="1:11">
      <c r="B13802" t="s">
        <v>2118</v>
      </c>
      <c r="C13802" t="s">
        <v>3451</v>
      </c>
      <c r="D13802" t="s">
        <v>2026</v>
      </c>
      <c r="E13802">
        <v>5</v>
      </c>
      <c r="F13802" t="s">
        <v>2016</v>
      </c>
      <c r="G13802">
        <v>35</v>
      </c>
      <c r="H13802" t="s">
        <v>2017</v>
      </c>
      <c r="I13802" s="13">
        <v>43510</v>
      </c>
      <c r="J13802">
        <v>7</v>
      </c>
      <c r="K13802">
        <v>-14.38</v>
      </c>
    </row>
    <row r="13803" spans="1:11">
      <c r="B13803" t="s">
        <v>2621</v>
      </c>
      <c r="C13803" t="s">
        <v>3966</v>
      </c>
      <c r="D13803" t="s">
        <v>2044</v>
      </c>
      <c r="E13803">
        <v>3</v>
      </c>
      <c r="F13803" t="s">
        <v>2016</v>
      </c>
      <c r="G13803" t="s">
        <v>2030</v>
      </c>
      <c r="H13803" t="s">
        <v>2017</v>
      </c>
      <c r="I13803" s="13">
        <v>43507</v>
      </c>
      <c r="J13803" t="s">
        <v>2030</v>
      </c>
      <c r="K13803" t="s">
        <v>2030</v>
      </c>
    </row>
    <row r="13804" spans="1:11">
      <c r="B13804" t="s">
        <v>2120</v>
      </c>
      <c r="C13804" t="s">
        <v>4308</v>
      </c>
      <c r="D13804" t="s">
        <v>2044</v>
      </c>
      <c r="E13804">
        <v>3</v>
      </c>
      <c r="F13804" t="s">
        <v>2016</v>
      </c>
      <c r="G13804">
        <v>25</v>
      </c>
      <c r="H13804" t="s">
        <v>2020</v>
      </c>
      <c r="I13804" s="13">
        <v>43502</v>
      </c>
      <c r="J13804">
        <v>2</v>
      </c>
      <c r="K13804">
        <v>20.89</v>
      </c>
    </row>
    <row r="13805" spans="1:11">
      <c r="B13805" t="s">
        <v>2051</v>
      </c>
      <c r="C13805" t="s">
        <v>2346</v>
      </c>
      <c r="D13805" t="s">
        <v>2053</v>
      </c>
      <c r="E13805">
        <v>1</v>
      </c>
      <c r="F13805" t="s">
        <v>2016</v>
      </c>
      <c r="G13805">
        <v>14</v>
      </c>
      <c r="H13805" t="s">
        <v>2017</v>
      </c>
      <c r="I13805" s="13">
        <v>43501</v>
      </c>
      <c r="J13805" t="s">
        <v>2030</v>
      </c>
      <c r="K13805" t="s">
        <v>2030</v>
      </c>
    </row>
    <row r="13806" spans="1:11">
      <c r="B13806" t="s">
        <v>2042</v>
      </c>
      <c r="C13806" t="s">
        <v>3443</v>
      </c>
      <c r="D13806" t="s">
        <v>2029</v>
      </c>
      <c r="E13806">
        <v>5</v>
      </c>
      <c r="F13806" t="s">
        <v>2016</v>
      </c>
      <c r="G13806">
        <v>31</v>
      </c>
      <c r="H13806" t="s">
        <v>2020</v>
      </c>
      <c r="I13806" s="13">
        <v>43494</v>
      </c>
      <c r="J13806">
        <v>7</v>
      </c>
      <c r="K13806">
        <v>-14.38</v>
      </c>
    </row>
    <row r="13807" spans="1:11">
      <c r="B13807" t="s">
        <v>2067</v>
      </c>
      <c r="C13807" t="s">
        <v>2414</v>
      </c>
      <c r="D13807" t="s">
        <v>2029</v>
      </c>
      <c r="E13807">
        <v>5</v>
      </c>
      <c r="F13807" t="s">
        <v>2016</v>
      </c>
      <c r="G13807">
        <v>37</v>
      </c>
      <c r="H13807" t="s">
        <v>2020</v>
      </c>
      <c r="I13807" s="13">
        <v>43493</v>
      </c>
      <c r="J13807">
        <v>8</v>
      </c>
      <c r="K13807">
        <v>-25.82</v>
      </c>
    </row>
    <row r="13808" spans="1:11">
      <c r="B13808" t="s">
        <v>2037</v>
      </c>
      <c r="C13808" t="s">
        <v>3113</v>
      </c>
      <c r="D13808" t="s">
        <v>2026</v>
      </c>
      <c r="E13808">
        <v>5</v>
      </c>
      <c r="F13808" t="s">
        <v>2016</v>
      </c>
      <c r="G13808">
        <v>37</v>
      </c>
      <c r="H13808" t="s">
        <v>2020</v>
      </c>
      <c r="I13808" s="13">
        <v>43493</v>
      </c>
      <c r="J13808">
        <v>6</v>
      </c>
      <c r="K13808">
        <v>-8.16</v>
      </c>
    </row>
    <row r="13809" spans="2:11">
      <c r="B13809" t="s">
        <v>2232</v>
      </c>
      <c r="C13809" t="s">
        <v>3112</v>
      </c>
      <c r="D13809" t="s">
        <v>2029</v>
      </c>
      <c r="E13809">
        <v>5</v>
      </c>
      <c r="F13809" t="s">
        <v>2016</v>
      </c>
      <c r="G13809" t="s">
        <v>2030</v>
      </c>
      <c r="H13809" t="s">
        <v>2017</v>
      </c>
      <c r="I13809" s="13">
        <v>43493</v>
      </c>
      <c r="J13809" t="s">
        <v>2030</v>
      </c>
      <c r="K13809" t="s">
        <v>2030</v>
      </c>
    </row>
    <row r="13810" spans="2:11">
      <c r="B13810" t="s">
        <v>2236</v>
      </c>
      <c r="C13810" t="s">
        <v>3446</v>
      </c>
      <c r="D13810" t="s">
        <v>2238</v>
      </c>
      <c r="E13810">
        <v>4</v>
      </c>
      <c r="F13810" t="s">
        <v>2016</v>
      </c>
      <c r="G13810">
        <v>37</v>
      </c>
      <c r="H13810" t="s">
        <v>2017</v>
      </c>
      <c r="I13810" s="13">
        <v>43493</v>
      </c>
      <c r="J13810" t="s">
        <v>2030</v>
      </c>
      <c r="K13810" t="s">
        <v>2030</v>
      </c>
    </row>
    <row r="13811" spans="2:11">
      <c r="B13811" t="s">
        <v>2198</v>
      </c>
      <c r="C13811" t="s">
        <v>2841</v>
      </c>
      <c r="D13811" t="s">
        <v>2035</v>
      </c>
      <c r="E13811">
        <v>5</v>
      </c>
      <c r="F13811" t="s">
        <v>2016</v>
      </c>
      <c r="G13811">
        <v>40</v>
      </c>
      <c r="H13811" t="s">
        <v>2020</v>
      </c>
      <c r="I13811" s="13">
        <v>43493</v>
      </c>
      <c r="J13811">
        <v>7</v>
      </c>
      <c r="K13811">
        <v>-14.38</v>
      </c>
    </row>
    <row r="13812" spans="2:11">
      <c r="B13812" t="s">
        <v>2069</v>
      </c>
      <c r="C13812" t="s">
        <v>3449</v>
      </c>
      <c r="D13812" t="s">
        <v>2035</v>
      </c>
      <c r="E13812">
        <v>5</v>
      </c>
      <c r="F13812" t="s">
        <v>2016</v>
      </c>
      <c r="G13812">
        <v>35</v>
      </c>
      <c r="H13812" t="s">
        <v>2017</v>
      </c>
      <c r="I13812" s="13">
        <v>43481</v>
      </c>
      <c r="J13812">
        <v>7</v>
      </c>
      <c r="K13812">
        <v>-14.38</v>
      </c>
    </row>
    <row r="13813" spans="2:11">
      <c r="B13813" t="s">
        <v>2033</v>
      </c>
      <c r="C13813" t="s">
        <v>3971</v>
      </c>
      <c r="D13813" t="s">
        <v>2035</v>
      </c>
      <c r="E13813">
        <v>5</v>
      </c>
      <c r="F13813" t="s">
        <v>2016</v>
      </c>
      <c r="G13813">
        <v>35</v>
      </c>
      <c r="H13813" t="s">
        <v>2020</v>
      </c>
      <c r="I13813" s="13">
        <v>43413</v>
      </c>
      <c r="J13813">
        <v>7</v>
      </c>
      <c r="K13813">
        <v>-14.38</v>
      </c>
    </row>
    <row r="13814" spans="2:11">
      <c r="B13814" t="s">
        <v>2021</v>
      </c>
      <c r="C13814" t="s">
        <v>2897</v>
      </c>
      <c r="D13814" t="s">
        <v>2216</v>
      </c>
      <c r="E13814">
        <v>3</v>
      </c>
      <c r="F13814" t="s">
        <v>2016</v>
      </c>
      <c r="G13814">
        <v>31</v>
      </c>
      <c r="H13814" t="s">
        <v>2020</v>
      </c>
      <c r="I13814" s="13">
        <v>43322</v>
      </c>
      <c r="J13814">
        <v>5</v>
      </c>
      <c r="K13814">
        <v>0</v>
      </c>
    </row>
    <row r="13815" spans="2:11">
      <c r="B13815" t="s">
        <v>2083</v>
      </c>
      <c r="C13815" t="s">
        <v>2084</v>
      </c>
      <c r="D13815" t="s">
        <v>2184</v>
      </c>
      <c r="E13815">
        <v>1</v>
      </c>
      <c r="F13815" t="s">
        <v>2123</v>
      </c>
      <c r="G13815" t="s">
        <v>2030</v>
      </c>
      <c r="H13815" t="s">
        <v>2017</v>
      </c>
      <c r="I13815" s="13">
        <v>43237</v>
      </c>
      <c r="J13815">
        <v>3</v>
      </c>
      <c r="K13815">
        <v>16.399999999999999</v>
      </c>
    </row>
    <row r="13816" spans="2:11">
      <c r="B13816" t="s">
        <v>4119</v>
      </c>
      <c r="C13816" t="s">
        <v>4208</v>
      </c>
      <c r="D13816" t="s">
        <v>2053</v>
      </c>
      <c r="E13816">
        <v>1</v>
      </c>
      <c r="F13816" t="s">
        <v>2123</v>
      </c>
      <c r="G13816">
        <v>22.9</v>
      </c>
      <c r="H13816" t="s">
        <v>2017</v>
      </c>
      <c r="I13816" s="13">
        <v>43204</v>
      </c>
      <c r="J13816">
        <v>4</v>
      </c>
      <c r="K13816">
        <v>14.87</v>
      </c>
    </row>
    <row r="13901" spans="1:11">
      <c r="A13901" t="s">
        <v>1152</v>
      </c>
      <c r="B13901" t="str">
        <f ca="1">_xll.BDS(OFFSET(INDIRECT(ADDRESS(ROW(), COLUMN())),0,-1),"BEST_ANALYST_RECS_BULK","cols=10;rows=24")</f>
        <v>Raymond James</v>
      </c>
      <c r="C13901" t="s">
        <v>3807</v>
      </c>
      <c r="D13901" t="s">
        <v>2015</v>
      </c>
      <c r="E13901">
        <v>3</v>
      </c>
      <c r="F13901" t="s">
        <v>2016</v>
      </c>
      <c r="G13901" t="s">
        <v>2030</v>
      </c>
      <c r="H13901" t="s">
        <v>2017</v>
      </c>
      <c r="I13901" s="13">
        <v>43511</v>
      </c>
      <c r="J13901">
        <v>5</v>
      </c>
      <c r="K13901">
        <v>0</v>
      </c>
    </row>
    <row r="13902" spans="1:11">
      <c r="B13902" t="s">
        <v>2094</v>
      </c>
      <c r="C13902" t="s">
        <v>2095</v>
      </c>
      <c r="D13902" t="s">
        <v>2076</v>
      </c>
      <c r="E13902">
        <v>3</v>
      </c>
      <c r="F13902" t="s">
        <v>2016</v>
      </c>
      <c r="G13902" t="s">
        <v>2030</v>
      </c>
      <c r="H13902" t="s">
        <v>2017</v>
      </c>
      <c r="I13902" s="13">
        <v>43511</v>
      </c>
      <c r="J13902" t="s">
        <v>2030</v>
      </c>
      <c r="K13902" t="s">
        <v>2030</v>
      </c>
    </row>
    <row r="13903" spans="1:11">
      <c r="B13903" t="s">
        <v>2021</v>
      </c>
      <c r="C13903" t="s">
        <v>3671</v>
      </c>
      <c r="D13903" t="s">
        <v>2296</v>
      </c>
      <c r="E13903">
        <v>3</v>
      </c>
      <c r="F13903" t="s">
        <v>2016</v>
      </c>
      <c r="G13903">
        <v>29</v>
      </c>
      <c r="H13903" t="s">
        <v>2020</v>
      </c>
      <c r="I13903" s="13">
        <v>43510</v>
      </c>
      <c r="J13903">
        <v>8</v>
      </c>
      <c r="K13903">
        <v>-26.13</v>
      </c>
    </row>
    <row r="13904" spans="1:11">
      <c r="B13904" t="s">
        <v>2042</v>
      </c>
      <c r="C13904" t="s">
        <v>3665</v>
      </c>
      <c r="D13904" t="s">
        <v>2041</v>
      </c>
      <c r="E13904">
        <v>1</v>
      </c>
      <c r="F13904" t="s">
        <v>2016</v>
      </c>
      <c r="G13904">
        <v>26</v>
      </c>
      <c r="H13904" t="s">
        <v>2020</v>
      </c>
      <c r="I13904" s="13">
        <v>43510</v>
      </c>
      <c r="J13904">
        <v>4</v>
      </c>
      <c r="K13904">
        <v>2.74</v>
      </c>
    </row>
    <row r="13905" spans="2:11">
      <c r="B13905" t="s">
        <v>2151</v>
      </c>
      <c r="C13905" t="s">
        <v>3805</v>
      </c>
      <c r="D13905" t="s">
        <v>2026</v>
      </c>
      <c r="E13905">
        <v>5</v>
      </c>
      <c r="F13905" t="s">
        <v>2016</v>
      </c>
      <c r="G13905">
        <v>48</v>
      </c>
      <c r="H13905" t="s">
        <v>2020</v>
      </c>
      <c r="I13905" s="13">
        <v>43510</v>
      </c>
      <c r="J13905" t="s">
        <v>2030</v>
      </c>
      <c r="K13905" t="s">
        <v>2030</v>
      </c>
    </row>
    <row r="13906" spans="2:11">
      <c r="B13906" t="s">
        <v>2049</v>
      </c>
      <c r="C13906" t="s">
        <v>4001</v>
      </c>
      <c r="D13906" t="s">
        <v>2029</v>
      </c>
      <c r="E13906">
        <v>5</v>
      </c>
      <c r="F13906" t="s">
        <v>2016</v>
      </c>
      <c r="G13906">
        <v>57</v>
      </c>
      <c r="H13906" t="s">
        <v>2017</v>
      </c>
      <c r="I13906" s="13">
        <v>43510</v>
      </c>
      <c r="J13906">
        <v>7</v>
      </c>
      <c r="K13906">
        <v>-16.690000000000001</v>
      </c>
    </row>
    <row r="13907" spans="2:11">
      <c r="B13907" t="s">
        <v>2063</v>
      </c>
      <c r="C13907" t="s">
        <v>3572</v>
      </c>
      <c r="D13907" t="s">
        <v>2162</v>
      </c>
      <c r="E13907">
        <v>3</v>
      </c>
      <c r="F13907" t="s">
        <v>2088</v>
      </c>
      <c r="G13907">
        <v>31</v>
      </c>
      <c r="H13907" t="s">
        <v>2017</v>
      </c>
      <c r="I13907" s="13">
        <v>43510</v>
      </c>
      <c r="J13907">
        <v>10</v>
      </c>
      <c r="K13907">
        <v>-35</v>
      </c>
    </row>
    <row r="13908" spans="2:11">
      <c r="B13908" t="s">
        <v>106</v>
      </c>
      <c r="C13908" t="s">
        <v>2465</v>
      </c>
      <c r="D13908" t="s">
        <v>2114</v>
      </c>
      <c r="E13908">
        <v>3</v>
      </c>
      <c r="F13908" t="s">
        <v>2016</v>
      </c>
      <c r="G13908">
        <v>29</v>
      </c>
      <c r="H13908" t="s">
        <v>2020</v>
      </c>
      <c r="I13908" s="13">
        <v>43509</v>
      </c>
      <c r="J13908">
        <v>5</v>
      </c>
      <c r="K13908">
        <v>0</v>
      </c>
    </row>
    <row r="13909" spans="2:11">
      <c r="B13909" t="s">
        <v>2067</v>
      </c>
      <c r="C13909" t="s">
        <v>4002</v>
      </c>
      <c r="D13909" t="s">
        <v>2252</v>
      </c>
      <c r="E13909">
        <v>3</v>
      </c>
      <c r="F13909" t="s">
        <v>2016</v>
      </c>
      <c r="G13909">
        <v>40</v>
      </c>
      <c r="H13909" t="s">
        <v>2020</v>
      </c>
      <c r="I13909" s="13">
        <v>43509</v>
      </c>
      <c r="J13909" t="s">
        <v>2030</v>
      </c>
      <c r="K13909" t="s">
        <v>2030</v>
      </c>
    </row>
    <row r="13910" spans="2:11">
      <c r="B13910" t="s">
        <v>2027</v>
      </c>
      <c r="C13910" t="s">
        <v>3569</v>
      </c>
      <c r="D13910" t="s">
        <v>2041</v>
      </c>
      <c r="E13910">
        <v>1</v>
      </c>
      <c r="F13910" t="s">
        <v>2016</v>
      </c>
      <c r="G13910">
        <v>26</v>
      </c>
      <c r="H13910" t="s">
        <v>2017</v>
      </c>
      <c r="I13910" s="13">
        <v>43509</v>
      </c>
      <c r="J13910" t="s">
        <v>2030</v>
      </c>
      <c r="K13910" t="s">
        <v>2030</v>
      </c>
    </row>
    <row r="13911" spans="2:11">
      <c r="B13911" t="s">
        <v>2031</v>
      </c>
      <c r="C13911" t="s">
        <v>2885</v>
      </c>
      <c r="D13911" t="s">
        <v>2076</v>
      </c>
      <c r="E13911">
        <v>3</v>
      </c>
      <c r="F13911" t="s">
        <v>2016</v>
      </c>
      <c r="G13911">
        <v>30</v>
      </c>
      <c r="H13911" t="s">
        <v>2020</v>
      </c>
      <c r="I13911" s="13">
        <v>43509</v>
      </c>
      <c r="J13911">
        <v>5</v>
      </c>
      <c r="K13911">
        <v>0</v>
      </c>
    </row>
    <row r="13912" spans="2:11">
      <c r="B13912" t="s">
        <v>2033</v>
      </c>
      <c r="C13912" t="s">
        <v>3811</v>
      </c>
      <c r="D13912" t="s">
        <v>2035</v>
      </c>
      <c r="E13912">
        <v>5</v>
      </c>
      <c r="F13912" t="s">
        <v>2016</v>
      </c>
      <c r="G13912">
        <v>40</v>
      </c>
      <c r="H13912" t="s">
        <v>2036</v>
      </c>
      <c r="I13912" s="13">
        <v>43509</v>
      </c>
      <c r="J13912">
        <v>9</v>
      </c>
      <c r="K13912">
        <v>-32.369999999999997</v>
      </c>
    </row>
    <row r="13913" spans="2:11">
      <c r="B13913" t="s">
        <v>2077</v>
      </c>
      <c r="C13913" t="s">
        <v>3573</v>
      </c>
      <c r="D13913" t="s">
        <v>2029</v>
      </c>
      <c r="E13913">
        <v>5</v>
      </c>
      <c r="F13913" t="s">
        <v>2016</v>
      </c>
      <c r="G13913">
        <v>65</v>
      </c>
      <c r="H13913" t="s">
        <v>2020</v>
      </c>
      <c r="I13913" s="13">
        <v>43509</v>
      </c>
      <c r="J13913">
        <v>9</v>
      </c>
      <c r="K13913">
        <v>-32.369999999999997</v>
      </c>
    </row>
    <row r="13914" spans="2:11">
      <c r="B13914" t="s">
        <v>2051</v>
      </c>
      <c r="C13914" t="s">
        <v>3812</v>
      </c>
      <c r="D13914" t="s">
        <v>2026</v>
      </c>
      <c r="E13914">
        <v>5</v>
      </c>
      <c r="F13914" t="s">
        <v>2016</v>
      </c>
      <c r="G13914">
        <v>43</v>
      </c>
      <c r="H13914" t="s">
        <v>2017</v>
      </c>
      <c r="I13914" s="13">
        <v>43509</v>
      </c>
      <c r="J13914" t="s">
        <v>2030</v>
      </c>
      <c r="K13914" t="s">
        <v>2030</v>
      </c>
    </row>
    <row r="13915" spans="2:11">
      <c r="B13915" t="s">
        <v>2267</v>
      </c>
      <c r="C13915" t="s">
        <v>3568</v>
      </c>
      <c r="D13915" t="s">
        <v>2273</v>
      </c>
      <c r="E13915">
        <v>3</v>
      </c>
      <c r="F13915" t="s">
        <v>2016</v>
      </c>
      <c r="G13915">
        <v>34</v>
      </c>
      <c r="H13915" t="s">
        <v>2017</v>
      </c>
      <c r="I13915" s="13">
        <v>43509</v>
      </c>
      <c r="J13915" t="s">
        <v>2030</v>
      </c>
      <c r="K13915" t="s">
        <v>2030</v>
      </c>
    </row>
    <row r="13916" spans="2:11">
      <c r="B13916" t="s">
        <v>2858</v>
      </c>
      <c r="C13916" t="s">
        <v>3668</v>
      </c>
      <c r="D13916" t="s">
        <v>2026</v>
      </c>
      <c r="E13916">
        <v>5</v>
      </c>
      <c r="F13916" t="s">
        <v>2016</v>
      </c>
      <c r="G13916">
        <v>37</v>
      </c>
      <c r="H13916" t="s">
        <v>2020</v>
      </c>
      <c r="I13916" s="13">
        <v>43509</v>
      </c>
      <c r="J13916">
        <v>9</v>
      </c>
      <c r="K13916">
        <v>-32.369999999999997</v>
      </c>
    </row>
    <row r="13917" spans="2:11">
      <c r="B13917" t="s">
        <v>2461</v>
      </c>
      <c r="C13917" t="s">
        <v>3813</v>
      </c>
      <c r="D13917" t="s">
        <v>2044</v>
      </c>
      <c r="E13917">
        <v>3</v>
      </c>
      <c r="F13917" t="s">
        <v>2016</v>
      </c>
      <c r="G13917">
        <v>29</v>
      </c>
      <c r="H13917" t="s">
        <v>2020</v>
      </c>
      <c r="I13917" s="13">
        <v>43509</v>
      </c>
      <c r="J13917">
        <v>1</v>
      </c>
      <c r="K13917">
        <v>44.28</v>
      </c>
    </row>
    <row r="13918" spans="2:11">
      <c r="B13918" t="s">
        <v>3814</v>
      </c>
      <c r="C13918" t="s">
        <v>3815</v>
      </c>
      <c r="D13918" t="s">
        <v>2026</v>
      </c>
      <c r="E13918">
        <v>5</v>
      </c>
      <c r="F13918" t="s">
        <v>2016</v>
      </c>
      <c r="G13918">
        <v>60</v>
      </c>
      <c r="H13918" t="s">
        <v>2017</v>
      </c>
      <c r="I13918" s="13">
        <v>43509</v>
      </c>
      <c r="J13918">
        <v>9</v>
      </c>
      <c r="K13918">
        <v>-32.369999999999997</v>
      </c>
    </row>
    <row r="13919" spans="2:11">
      <c r="B13919" t="s">
        <v>2091</v>
      </c>
      <c r="C13919" t="s">
        <v>3391</v>
      </c>
      <c r="D13919" t="s">
        <v>2093</v>
      </c>
      <c r="E13919" t="s">
        <v>2030</v>
      </c>
      <c r="F13919" t="s">
        <v>2016</v>
      </c>
      <c r="G13919" t="s">
        <v>2030</v>
      </c>
      <c r="H13919" t="s">
        <v>2017</v>
      </c>
      <c r="I13919" s="13">
        <v>43495</v>
      </c>
      <c r="J13919" t="s">
        <v>2030</v>
      </c>
      <c r="K13919" t="s">
        <v>2030</v>
      </c>
    </row>
    <row r="13920" spans="2:11">
      <c r="B13920" t="s">
        <v>2813</v>
      </c>
      <c r="C13920" t="s">
        <v>3816</v>
      </c>
      <c r="D13920" t="s">
        <v>2122</v>
      </c>
      <c r="E13920">
        <v>2</v>
      </c>
      <c r="F13920" t="s">
        <v>2088</v>
      </c>
      <c r="G13920">
        <v>24</v>
      </c>
      <c r="H13920" t="s">
        <v>2017</v>
      </c>
      <c r="I13920" s="13">
        <v>43489</v>
      </c>
      <c r="J13920">
        <v>6</v>
      </c>
      <c r="K13920">
        <v>-2.59</v>
      </c>
    </row>
    <row r="13921" spans="2:11">
      <c r="B13921" t="s">
        <v>2057</v>
      </c>
      <c r="C13921" t="s">
        <v>3808</v>
      </c>
      <c r="D13921" t="s">
        <v>2026</v>
      </c>
      <c r="E13921">
        <v>5</v>
      </c>
      <c r="F13921" t="s">
        <v>2016</v>
      </c>
      <c r="G13921">
        <v>175</v>
      </c>
      <c r="H13921" t="s">
        <v>2017</v>
      </c>
      <c r="I13921" s="13">
        <v>43443</v>
      </c>
      <c r="J13921">
        <v>9</v>
      </c>
      <c r="K13921">
        <v>-32.369999999999997</v>
      </c>
    </row>
    <row r="13922" spans="2:11">
      <c r="B13922" t="s">
        <v>2083</v>
      </c>
      <c r="C13922" t="s">
        <v>2084</v>
      </c>
      <c r="D13922" t="s">
        <v>2053</v>
      </c>
      <c r="E13922">
        <v>1</v>
      </c>
      <c r="F13922" t="s">
        <v>2016</v>
      </c>
      <c r="G13922" t="s">
        <v>2030</v>
      </c>
      <c r="H13922" t="s">
        <v>2017</v>
      </c>
      <c r="I13922" s="13">
        <v>43372</v>
      </c>
      <c r="J13922">
        <v>3</v>
      </c>
      <c r="K13922">
        <v>23.7</v>
      </c>
    </row>
    <row r="13923" spans="2:11">
      <c r="B13923" t="s">
        <v>2069</v>
      </c>
      <c r="C13923" t="s">
        <v>3525</v>
      </c>
      <c r="D13923" t="s">
        <v>2179</v>
      </c>
      <c r="E13923" t="s">
        <v>2030</v>
      </c>
      <c r="F13923" t="s">
        <v>2016</v>
      </c>
      <c r="G13923" t="s">
        <v>2030</v>
      </c>
      <c r="H13923" t="s">
        <v>2017</v>
      </c>
      <c r="I13923" s="13">
        <v>42787</v>
      </c>
      <c r="J13923" t="s">
        <v>2030</v>
      </c>
      <c r="K13923" t="s">
        <v>2030</v>
      </c>
    </row>
    <row r="13924" spans="2:11">
      <c r="B13924" t="s">
        <v>2411</v>
      </c>
      <c r="C13924" t="s">
        <v>3817</v>
      </c>
      <c r="D13924" t="s">
        <v>2026</v>
      </c>
      <c r="E13924">
        <v>5</v>
      </c>
      <c r="F13924" t="s">
        <v>2016</v>
      </c>
      <c r="G13924">
        <v>90</v>
      </c>
      <c r="H13924" t="s">
        <v>2020</v>
      </c>
      <c r="I13924" s="13">
        <v>42691</v>
      </c>
      <c r="J13924">
        <v>9</v>
      </c>
      <c r="K13924">
        <v>-32.369999999999997</v>
      </c>
    </row>
    <row r="14001" spans="1:11">
      <c r="A14001" t="s">
        <v>1153</v>
      </c>
      <c r="B14001" t="str">
        <f ca="1">_xll.BDS(OFFSET(INDIRECT(ADDRESS(ROW(), COLUMN())),0,-1),"BEST_ANALYST_RECS_BULK","cols=10;rows=30")</f>
        <v>Morgan Stanley</v>
      </c>
      <c r="C14001" t="s">
        <v>3635</v>
      </c>
      <c r="D14001" t="s">
        <v>2669</v>
      </c>
      <c r="E14001">
        <v>5</v>
      </c>
      <c r="F14001" t="s">
        <v>2016</v>
      </c>
      <c r="G14001">
        <v>265</v>
      </c>
      <c r="H14001" t="s">
        <v>2020</v>
      </c>
      <c r="I14001" s="13">
        <v>43511</v>
      </c>
      <c r="J14001">
        <v>1</v>
      </c>
      <c r="K14001">
        <v>22.82</v>
      </c>
    </row>
    <row r="14002" spans="1:11">
      <c r="B14002" t="s">
        <v>2027</v>
      </c>
      <c r="C14002" t="s">
        <v>4223</v>
      </c>
      <c r="D14002" t="s">
        <v>2029</v>
      </c>
      <c r="E14002">
        <v>5</v>
      </c>
      <c r="F14002" t="s">
        <v>2016</v>
      </c>
      <c r="G14002">
        <v>317</v>
      </c>
      <c r="H14002" t="s">
        <v>2017</v>
      </c>
      <c r="I14002" s="13">
        <v>43511</v>
      </c>
      <c r="J14002">
        <v>8</v>
      </c>
      <c r="K14002">
        <v>1.75</v>
      </c>
    </row>
    <row r="14003" spans="1:11">
      <c r="B14003" t="s">
        <v>2131</v>
      </c>
      <c r="C14003" t="s">
        <v>2191</v>
      </c>
      <c r="D14003" t="s">
        <v>2026</v>
      </c>
      <c r="E14003">
        <v>5</v>
      </c>
      <c r="F14003" t="s">
        <v>2016</v>
      </c>
      <c r="G14003">
        <v>320</v>
      </c>
      <c r="H14003" t="s">
        <v>2133</v>
      </c>
      <c r="I14003" s="13">
        <v>43511</v>
      </c>
      <c r="J14003">
        <v>12</v>
      </c>
      <c r="K14003">
        <v>-14.29</v>
      </c>
    </row>
    <row r="14004" spans="1:11">
      <c r="B14004" t="s">
        <v>2033</v>
      </c>
      <c r="C14004" t="s">
        <v>2192</v>
      </c>
      <c r="D14004" t="s">
        <v>2044</v>
      </c>
      <c r="E14004">
        <v>3</v>
      </c>
      <c r="F14004" t="s">
        <v>2016</v>
      </c>
      <c r="G14004">
        <v>285</v>
      </c>
      <c r="H14004" t="s">
        <v>2036</v>
      </c>
      <c r="I14004" s="13">
        <v>43511</v>
      </c>
      <c r="J14004">
        <v>9</v>
      </c>
      <c r="K14004">
        <v>0</v>
      </c>
    </row>
    <row r="14005" spans="1:11">
      <c r="B14005" t="s">
        <v>2039</v>
      </c>
      <c r="C14005" t="s">
        <v>2193</v>
      </c>
      <c r="D14005" t="s">
        <v>2026</v>
      </c>
      <c r="E14005">
        <v>5</v>
      </c>
      <c r="F14005" t="s">
        <v>2016</v>
      </c>
      <c r="G14005">
        <v>315</v>
      </c>
      <c r="H14005" t="s">
        <v>2020</v>
      </c>
      <c r="I14005" s="13">
        <v>43511</v>
      </c>
      <c r="J14005">
        <v>12</v>
      </c>
      <c r="K14005">
        <v>-14.29</v>
      </c>
    </row>
    <row r="14006" spans="1:11">
      <c r="B14006" t="s">
        <v>2042</v>
      </c>
      <c r="C14006" t="s">
        <v>2043</v>
      </c>
      <c r="D14006" t="s">
        <v>2029</v>
      </c>
      <c r="E14006">
        <v>5</v>
      </c>
      <c r="F14006" t="s">
        <v>2016</v>
      </c>
      <c r="G14006">
        <v>320</v>
      </c>
      <c r="H14006" t="s">
        <v>2020</v>
      </c>
      <c r="I14006" s="13">
        <v>43511</v>
      </c>
      <c r="J14006">
        <v>10</v>
      </c>
      <c r="K14006">
        <v>-0.5</v>
      </c>
    </row>
    <row r="14007" spans="1:11">
      <c r="B14007" t="s">
        <v>2049</v>
      </c>
      <c r="C14007" t="s">
        <v>3278</v>
      </c>
      <c r="D14007" t="s">
        <v>2029</v>
      </c>
      <c r="E14007">
        <v>5</v>
      </c>
      <c r="F14007" t="s">
        <v>2016</v>
      </c>
      <c r="G14007">
        <v>300</v>
      </c>
      <c r="H14007" t="s">
        <v>2020</v>
      </c>
      <c r="I14007" s="13">
        <v>43511</v>
      </c>
      <c r="J14007">
        <v>12</v>
      </c>
      <c r="K14007">
        <v>-14.29</v>
      </c>
    </row>
    <row r="14008" spans="1:11">
      <c r="B14008" t="s">
        <v>2236</v>
      </c>
      <c r="C14008" t="s">
        <v>3467</v>
      </c>
      <c r="D14008" t="s">
        <v>2238</v>
      </c>
      <c r="E14008">
        <v>4</v>
      </c>
      <c r="F14008" t="s">
        <v>2016</v>
      </c>
      <c r="G14008">
        <v>315</v>
      </c>
      <c r="H14008" t="s">
        <v>2020</v>
      </c>
      <c r="I14008" s="13">
        <v>43511</v>
      </c>
      <c r="J14008">
        <v>12</v>
      </c>
      <c r="K14008">
        <v>-14.29</v>
      </c>
    </row>
    <row r="14009" spans="1:11">
      <c r="B14009" t="s">
        <v>2051</v>
      </c>
      <c r="C14009" t="s">
        <v>3469</v>
      </c>
      <c r="D14009" t="s">
        <v>2076</v>
      </c>
      <c r="E14009">
        <v>3</v>
      </c>
      <c r="F14009" t="s">
        <v>2016</v>
      </c>
      <c r="G14009">
        <v>280</v>
      </c>
      <c r="H14009" t="s">
        <v>2017</v>
      </c>
      <c r="I14009" s="13">
        <v>43511</v>
      </c>
      <c r="J14009" t="s">
        <v>2030</v>
      </c>
      <c r="K14009" t="s">
        <v>2030</v>
      </c>
    </row>
    <row r="14010" spans="1:11">
      <c r="B14010" t="s">
        <v>2061</v>
      </c>
      <c r="C14010" t="s">
        <v>2194</v>
      </c>
      <c r="D14010" t="s">
        <v>2044</v>
      </c>
      <c r="E14010">
        <v>3</v>
      </c>
      <c r="F14010" t="s">
        <v>2016</v>
      </c>
      <c r="G14010">
        <v>275</v>
      </c>
      <c r="H14010" t="s">
        <v>2017</v>
      </c>
      <c r="I14010" s="13">
        <v>43511</v>
      </c>
      <c r="J14010">
        <v>9</v>
      </c>
      <c r="K14010">
        <v>0</v>
      </c>
    </row>
    <row r="14011" spans="1:11">
      <c r="B14011" t="s">
        <v>2120</v>
      </c>
      <c r="C14011" t="s">
        <v>2890</v>
      </c>
      <c r="D14011" t="s">
        <v>2026</v>
      </c>
      <c r="E14011">
        <v>5</v>
      </c>
      <c r="F14011" t="s">
        <v>2016</v>
      </c>
      <c r="G14011">
        <v>275</v>
      </c>
      <c r="H14011" t="s">
        <v>2020</v>
      </c>
      <c r="I14011" s="13">
        <v>43511</v>
      </c>
      <c r="J14011">
        <v>3</v>
      </c>
      <c r="K14011">
        <v>13.73</v>
      </c>
    </row>
    <row r="14012" spans="1:11">
      <c r="B14012" t="s">
        <v>2098</v>
      </c>
      <c r="C14012" t="s">
        <v>2099</v>
      </c>
      <c r="D14012" t="s">
        <v>2029</v>
      </c>
      <c r="E14012">
        <v>5</v>
      </c>
      <c r="F14012" t="s">
        <v>2016</v>
      </c>
      <c r="G14012">
        <v>320</v>
      </c>
      <c r="H14012" t="s">
        <v>2020</v>
      </c>
      <c r="I14012" s="13">
        <v>43511</v>
      </c>
      <c r="J14012">
        <v>12</v>
      </c>
      <c r="K14012">
        <v>-14.29</v>
      </c>
    </row>
    <row r="14013" spans="1:11">
      <c r="B14013" t="s">
        <v>2267</v>
      </c>
      <c r="C14013" t="s">
        <v>2560</v>
      </c>
      <c r="D14013" t="s">
        <v>2041</v>
      </c>
      <c r="E14013">
        <v>1</v>
      </c>
      <c r="F14013" t="s">
        <v>2016</v>
      </c>
      <c r="G14013">
        <v>225</v>
      </c>
      <c r="H14013" t="s">
        <v>2020</v>
      </c>
      <c r="I14013" s="13">
        <v>43511</v>
      </c>
      <c r="J14013" t="s">
        <v>2030</v>
      </c>
      <c r="K14013" t="s">
        <v>2030</v>
      </c>
    </row>
    <row r="14014" spans="1:11">
      <c r="B14014" t="s">
        <v>2174</v>
      </c>
      <c r="C14014" t="s">
        <v>3277</v>
      </c>
      <c r="D14014" t="s">
        <v>2029</v>
      </c>
      <c r="E14014">
        <v>5</v>
      </c>
      <c r="F14014" t="s">
        <v>2016</v>
      </c>
      <c r="G14014">
        <v>300</v>
      </c>
      <c r="H14014" t="s">
        <v>2017</v>
      </c>
      <c r="I14014" s="13">
        <v>43510</v>
      </c>
      <c r="J14014">
        <v>4</v>
      </c>
      <c r="K14014">
        <v>13</v>
      </c>
    </row>
    <row r="14015" spans="1:11">
      <c r="B14015" t="s">
        <v>2067</v>
      </c>
      <c r="C14015" t="s">
        <v>2068</v>
      </c>
      <c r="D14015" t="s">
        <v>2029</v>
      </c>
      <c r="E14015">
        <v>5</v>
      </c>
      <c r="F14015" t="s">
        <v>2016</v>
      </c>
      <c r="G14015">
        <v>300</v>
      </c>
      <c r="H14015" t="s">
        <v>2020</v>
      </c>
      <c r="I14015" s="13">
        <v>43510</v>
      </c>
      <c r="J14015">
        <v>12</v>
      </c>
      <c r="K14015">
        <v>-14.29</v>
      </c>
    </row>
    <row r="14016" spans="1:11">
      <c r="B14016" t="s">
        <v>2037</v>
      </c>
      <c r="C14016" t="s">
        <v>2201</v>
      </c>
      <c r="D14016" t="s">
        <v>2076</v>
      </c>
      <c r="E14016">
        <v>3</v>
      </c>
      <c r="F14016" t="s">
        <v>2016</v>
      </c>
      <c r="G14016">
        <v>240</v>
      </c>
      <c r="H14016" t="s">
        <v>2020</v>
      </c>
      <c r="I14016" s="13">
        <v>43510</v>
      </c>
      <c r="J14016">
        <v>9</v>
      </c>
      <c r="K14016">
        <v>0</v>
      </c>
    </row>
    <row r="14017" spans="2:11">
      <c r="B14017" t="s">
        <v>2232</v>
      </c>
      <c r="C14017" t="s">
        <v>3112</v>
      </c>
      <c r="D14017" t="s">
        <v>2029</v>
      </c>
      <c r="E14017">
        <v>5</v>
      </c>
      <c r="F14017" t="s">
        <v>2016</v>
      </c>
      <c r="G14017" t="s">
        <v>2030</v>
      </c>
      <c r="H14017" t="s">
        <v>2017</v>
      </c>
      <c r="I14017" s="13">
        <v>43510</v>
      </c>
      <c r="J14017">
        <v>12</v>
      </c>
      <c r="K14017">
        <v>-14.29</v>
      </c>
    </row>
    <row r="14018" spans="2:11">
      <c r="B14018" t="s">
        <v>2069</v>
      </c>
      <c r="C14018" t="s">
        <v>2840</v>
      </c>
      <c r="D14018" t="s">
        <v>2035</v>
      </c>
      <c r="E14018">
        <v>5</v>
      </c>
      <c r="F14018" t="s">
        <v>2016</v>
      </c>
      <c r="G14018">
        <v>320</v>
      </c>
      <c r="H14018" t="s">
        <v>2020</v>
      </c>
      <c r="I14018" s="13">
        <v>43510</v>
      </c>
      <c r="J14018">
        <v>12</v>
      </c>
      <c r="K14018">
        <v>-14.29</v>
      </c>
    </row>
    <row r="14019" spans="2:11">
      <c r="B14019" t="s">
        <v>2072</v>
      </c>
      <c r="C14019" t="s">
        <v>2188</v>
      </c>
      <c r="D14019" t="s">
        <v>2015</v>
      </c>
      <c r="E14019">
        <v>3</v>
      </c>
      <c r="F14019" t="s">
        <v>2016</v>
      </c>
      <c r="G14019" t="s">
        <v>2030</v>
      </c>
      <c r="H14019" t="s">
        <v>2017</v>
      </c>
      <c r="I14019" s="13">
        <v>43510</v>
      </c>
      <c r="J14019">
        <v>9</v>
      </c>
      <c r="K14019">
        <v>0</v>
      </c>
    </row>
    <row r="14020" spans="2:11">
      <c r="B14020" t="s">
        <v>2074</v>
      </c>
      <c r="C14020" t="s">
        <v>2196</v>
      </c>
      <c r="D14020" t="s">
        <v>2026</v>
      </c>
      <c r="E14020">
        <v>5</v>
      </c>
      <c r="F14020" t="s">
        <v>2016</v>
      </c>
      <c r="G14020">
        <v>294</v>
      </c>
      <c r="H14020" t="s">
        <v>2017</v>
      </c>
      <c r="I14020" s="13">
        <v>43510</v>
      </c>
      <c r="J14020" t="s">
        <v>2030</v>
      </c>
      <c r="K14020" t="s">
        <v>2030</v>
      </c>
    </row>
    <row r="14021" spans="2:11">
      <c r="B14021" t="s">
        <v>2045</v>
      </c>
      <c r="C14021" t="s">
        <v>3116</v>
      </c>
      <c r="D14021" t="s">
        <v>2029</v>
      </c>
      <c r="E14021">
        <v>5</v>
      </c>
      <c r="F14021" t="s">
        <v>2016</v>
      </c>
      <c r="G14021">
        <v>300</v>
      </c>
      <c r="H14021" t="s">
        <v>2020</v>
      </c>
      <c r="I14021" s="13">
        <v>43510</v>
      </c>
      <c r="J14021">
        <v>12</v>
      </c>
      <c r="K14021">
        <v>-14.29</v>
      </c>
    </row>
    <row r="14022" spans="2:11">
      <c r="B14022" t="s">
        <v>2079</v>
      </c>
      <c r="C14022" t="s">
        <v>2080</v>
      </c>
      <c r="D14022" t="s">
        <v>2015</v>
      </c>
      <c r="E14022">
        <v>3</v>
      </c>
      <c r="F14022" t="s">
        <v>2016</v>
      </c>
      <c r="G14022">
        <v>270</v>
      </c>
      <c r="H14022" t="s">
        <v>2017</v>
      </c>
      <c r="I14022" s="13">
        <v>43510</v>
      </c>
      <c r="J14022">
        <v>9</v>
      </c>
      <c r="K14022">
        <v>0</v>
      </c>
    </row>
    <row r="14023" spans="2:11">
      <c r="B14023" t="s">
        <v>2198</v>
      </c>
      <c r="C14023" t="s">
        <v>2895</v>
      </c>
      <c r="D14023" t="s">
        <v>2035</v>
      </c>
      <c r="E14023">
        <v>5</v>
      </c>
      <c r="F14023" t="s">
        <v>2016</v>
      </c>
      <c r="G14023">
        <v>340</v>
      </c>
      <c r="H14023" t="s">
        <v>2020</v>
      </c>
      <c r="I14023" s="13">
        <v>43510</v>
      </c>
      <c r="J14023" t="s">
        <v>2030</v>
      </c>
      <c r="K14023" t="s">
        <v>2030</v>
      </c>
    </row>
    <row r="14024" spans="2:11">
      <c r="B14024" t="s">
        <v>2021</v>
      </c>
      <c r="C14024" t="s">
        <v>2190</v>
      </c>
      <c r="D14024" t="s">
        <v>2166</v>
      </c>
      <c r="E14024">
        <v>5</v>
      </c>
      <c r="F14024" t="s">
        <v>2016</v>
      </c>
      <c r="G14024">
        <v>300</v>
      </c>
      <c r="H14024" t="s">
        <v>2020</v>
      </c>
      <c r="I14024" s="13">
        <v>43503</v>
      </c>
      <c r="J14024">
        <v>12</v>
      </c>
      <c r="K14024">
        <v>-14.29</v>
      </c>
    </row>
    <row r="14025" spans="2:11">
      <c r="B14025" t="s">
        <v>2094</v>
      </c>
      <c r="C14025" t="s">
        <v>2095</v>
      </c>
      <c r="D14025" t="s">
        <v>2076</v>
      </c>
      <c r="E14025">
        <v>3</v>
      </c>
      <c r="F14025" t="s">
        <v>2016</v>
      </c>
      <c r="G14025" t="s">
        <v>2030</v>
      </c>
      <c r="H14025" t="s">
        <v>2017</v>
      </c>
      <c r="I14025" s="13">
        <v>43500</v>
      </c>
      <c r="J14025" t="s">
        <v>2030</v>
      </c>
      <c r="K14025" t="s">
        <v>2030</v>
      </c>
    </row>
    <row r="14026" spans="2:11">
      <c r="B14026" t="s">
        <v>2024</v>
      </c>
      <c r="C14026" t="s">
        <v>2025</v>
      </c>
      <c r="D14026" t="s">
        <v>2026</v>
      </c>
      <c r="E14026">
        <v>5</v>
      </c>
      <c r="F14026" t="s">
        <v>2016</v>
      </c>
      <c r="G14026">
        <v>320</v>
      </c>
      <c r="H14026" t="s">
        <v>2017</v>
      </c>
      <c r="I14026" s="13">
        <v>43406</v>
      </c>
      <c r="J14026">
        <v>12</v>
      </c>
      <c r="K14026">
        <v>-14.29</v>
      </c>
    </row>
    <row r="14027" spans="2:11">
      <c r="B14027" t="s">
        <v>2451</v>
      </c>
      <c r="C14027" t="s">
        <v>3468</v>
      </c>
      <c r="D14027" t="s">
        <v>2076</v>
      </c>
      <c r="E14027">
        <v>3</v>
      </c>
      <c r="F14027" t="s">
        <v>2016</v>
      </c>
      <c r="G14027" t="s">
        <v>2030</v>
      </c>
      <c r="H14027" t="s">
        <v>2017</v>
      </c>
      <c r="I14027" s="13">
        <v>43406</v>
      </c>
      <c r="J14027">
        <v>13</v>
      </c>
      <c r="K14027">
        <v>-18.989999999999998</v>
      </c>
    </row>
    <row r="14028" spans="2:11">
      <c r="B14028" t="s">
        <v>2102</v>
      </c>
      <c r="C14028" t="s">
        <v>2103</v>
      </c>
      <c r="D14028" t="s">
        <v>2104</v>
      </c>
      <c r="E14028" t="s">
        <v>2030</v>
      </c>
      <c r="F14028" t="s">
        <v>2016</v>
      </c>
      <c r="G14028" t="s">
        <v>2030</v>
      </c>
      <c r="H14028" t="s">
        <v>2017</v>
      </c>
      <c r="I14028" s="13">
        <v>43377</v>
      </c>
      <c r="J14028" t="s">
        <v>2030</v>
      </c>
      <c r="K14028" t="s">
        <v>2030</v>
      </c>
    </row>
    <row r="14029" spans="2:11">
      <c r="B14029" t="s">
        <v>2618</v>
      </c>
      <c r="C14029" t="s">
        <v>3276</v>
      </c>
      <c r="D14029" t="s">
        <v>2053</v>
      </c>
      <c r="E14029">
        <v>1</v>
      </c>
      <c r="F14029" t="s">
        <v>2016</v>
      </c>
      <c r="G14029">
        <v>120</v>
      </c>
      <c r="H14029" t="s">
        <v>2017</v>
      </c>
      <c r="I14029" s="13">
        <v>43315</v>
      </c>
      <c r="J14029">
        <v>7</v>
      </c>
      <c r="K14029">
        <v>1.84</v>
      </c>
    </row>
    <row r="14030" spans="2:11">
      <c r="B14030" t="s">
        <v>2083</v>
      </c>
      <c r="C14030" t="s">
        <v>2084</v>
      </c>
      <c r="D14030" t="s">
        <v>2076</v>
      </c>
      <c r="E14030">
        <v>3</v>
      </c>
      <c r="F14030" t="s">
        <v>2016</v>
      </c>
      <c r="G14030" t="s">
        <v>2030</v>
      </c>
      <c r="H14030" t="s">
        <v>2017</v>
      </c>
      <c r="I14030" s="13">
        <v>43181</v>
      </c>
      <c r="J14030">
        <v>2</v>
      </c>
      <c r="K14030">
        <v>18.989999999999998</v>
      </c>
    </row>
    <row r="14101" spans="1:11">
      <c r="A14101" t="s">
        <v>1154</v>
      </c>
      <c r="B14101" t="str">
        <f ca="1">_xll.BDS(OFFSET(INDIRECT(ADDRESS(ROW(), COLUMN())),0,-1),"BEST_ANALYST_RECS_BULK","cols=10;rows=1")</f>
        <v>ISS-EVA</v>
      </c>
      <c r="C14101" t="s">
        <v>2084</v>
      </c>
      <c r="D14101" t="s">
        <v>2184</v>
      </c>
      <c r="E14101">
        <v>1</v>
      </c>
      <c r="F14101" t="s">
        <v>2088</v>
      </c>
      <c r="G14101" t="s">
        <v>2030</v>
      </c>
      <c r="H14101" t="s">
        <v>2017</v>
      </c>
      <c r="I14101" s="13">
        <v>43449</v>
      </c>
      <c r="J14101">
        <v>1</v>
      </c>
      <c r="K14101">
        <v>-80.260000000000005</v>
      </c>
    </row>
    <row r="14201" spans="1:11">
      <c r="A14201" t="s">
        <v>1155</v>
      </c>
      <c r="B14201" t="str">
        <f ca="1">_xll.BDS(OFFSET(INDIRECT(ADDRESS(ROW(), COLUMN())),0,-1),"BEST_ANALYST_RECS_BULK","cols=10;rows=36")</f>
        <v>SunTrust Robinson Humphrey</v>
      </c>
      <c r="C14201" t="s">
        <v>3100</v>
      </c>
      <c r="D14201" t="s">
        <v>2076</v>
      </c>
      <c r="E14201">
        <v>3</v>
      </c>
      <c r="F14201" t="s">
        <v>2016</v>
      </c>
      <c r="G14201">
        <v>55</v>
      </c>
      <c r="H14201" t="s">
        <v>2020</v>
      </c>
      <c r="I14201" s="13">
        <v>43511</v>
      </c>
      <c r="J14201" t="s">
        <v>2030</v>
      </c>
      <c r="K14201" t="s">
        <v>2030</v>
      </c>
    </row>
    <row r="14202" spans="1:11">
      <c r="B14202" t="s">
        <v>2371</v>
      </c>
      <c r="C14202" t="s">
        <v>2911</v>
      </c>
      <c r="D14202" t="s">
        <v>2162</v>
      </c>
      <c r="E14202">
        <v>3</v>
      </c>
      <c r="F14202" t="s">
        <v>2016</v>
      </c>
      <c r="G14202">
        <v>46</v>
      </c>
      <c r="H14202" t="s">
        <v>2020</v>
      </c>
      <c r="I14202" s="13">
        <v>43511</v>
      </c>
      <c r="J14202">
        <v>6</v>
      </c>
      <c r="K14202">
        <v>-24.64</v>
      </c>
    </row>
    <row r="14203" spans="1:11">
      <c r="B14203" t="s">
        <v>2047</v>
      </c>
      <c r="C14203" t="s">
        <v>2356</v>
      </c>
      <c r="D14203" t="s">
        <v>2026</v>
      </c>
      <c r="E14203">
        <v>5</v>
      </c>
      <c r="F14203" t="s">
        <v>2016</v>
      </c>
      <c r="G14203">
        <v>55</v>
      </c>
      <c r="H14203" t="s">
        <v>2020</v>
      </c>
      <c r="I14203" s="13">
        <v>43511</v>
      </c>
      <c r="J14203" t="s">
        <v>2030</v>
      </c>
      <c r="K14203" t="s">
        <v>2030</v>
      </c>
    </row>
    <row r="14204" spans="1:11">
      <c r="B14204" t="s">
        <v>2352</v>
      </c>
      <c r="C14204" t="s">
        <v>2988</v>
      </c>
      <c r="D14204" t="s">
        <v>2026</v>
      </c>
      <c r="E14204">
        <v>5</v>
      </c>
      <c r="F14204" t="s">
        <v>2016</v>
      </c>
      <c r="G14204">
        <v>72</v>
      </c>
      <c r="H14204" t="s">
        <v>2017</v>
      </c>
      <c r="I14204" s="13">
        <v>43511</v>
      </c>
      <c r="J14204">
        <v>5</v>
      </c>
      <c r="K14204">
        <v>-22.79</v>
      </c>
    </row>
    <row r="14205" spans="1:11">
      <c r="B14205" t="s">
        <v>2274</v>
      </c>
      <c r="C14205" t="s">
        <v>3294</v>
      </c>
      <c r="D14205" t="s">
        <v>2076</v>
      </c>
      <c r="E14205">
        <v>3</v>
      </c>
      <c r="F14205" t="s">
        <v>2016</v>
      </c>
      <c r="G14205" t="s">
        <v>2030</v>
      </c>
      <c r="H14205" t="s">
        <v>2017</v>
      </c>
      <c r="I14205" s="13">
        <v>43509</v>
      </c>
      <c r="J14205">
        <v>1</v>
      </c>
      <c r="K14205">
        <v>0</v>
      </c>
    </row>
    <row r="14206" spans="1:11">
      <c r="B14206" t="s">
        <v>2033</v>
      </c>
      <c r="C14206" t="s">
        <v>2993</v>
      </c>
      <c r="D14206" t="s">
        <v>2035</v>
      </c>
      <c r="E14206">
        <v>5</v>
      </c>
      <c r="F14206" t="s">
        <v>2016</v>
      </c>
      <c r="G14206">
        <v>65</v>
      </c>
      <c r="H14206" t="s">
        <v>2036</v>
      </c>
      <c r="I14206" s="13">
        <v>43508</v>
      </c>
      <c r="J14206">
        <v>5</v>
      </c>
      <c r="K14206">
        <v>-22.79</v>
      </c>
    </row>
    <row r="14207" spans="1:11">
      <c r="B14207" t="s">
        <v>2174</v>
      </c>
      <c r="C14207" t="s">
        <v>2357</v>
      </c>
      <c r="D14207" t="s">
        <v>2029</v>
      </c>
      <c r="E14207">
        <v>5</v>
      </c>
      <c r="F14207" t="s">
        <v>2016</v>
      </c>
      <c r="G14207">
        <v>55</v>
      </c>
      <c r="H14207" t="s">
        <v>2017</v>
      </c>
      <c r="I14207" s="13">
        <v>43507</v>
      </c>
      <c r="J14207">
        <v>5</v>
      </c>
      <c r="K14207">
        <v>-22.79</v>
      </c>
    </row>
    <row r="14208" spans="1:11">
      <c r="B14208" t="s">
        <v>2077</v>
      </c>
      <c r="C14208" t="s">
        <v>2363</v>
      </c>
      <c r="D14208" t="s">
        <v>2029</v>
      </c>
      <c r="E14208">
        <v>5</v>
      </c>
      <c r="F14208" t="s">
        <v>2016</v>
      </c>
      <c r="G14208">
        <v>72</v>
      </c>
      <c r="H14208" t="s">
        <v>2020</v>
      </c>
      <c r="I14208" s="13">
        <v>43507</v>
      </c>
      <c r="J14208">
        <v>5</v>
      </c>
      <c r="K14208">
        <v>-22.79</v>
      </c>
    </row>
    <row r="14209" spans="2:11">
      <c r="B14209" t="s">
        <v>2061</v>
      </c>
      <c r="C14209" t="s">
        <v>2990</v>
      </c>
      <c r="D14209" t="s">
        <v>2026</v>
      </c>
      <c r="E14209">
        <v>5</v>
      </c>
      <c r="F14209" t="s">
        <v>2016</v>
      </c>
      <c r="G14209">
        <v>66</v>
      </c>
      <c r="H14209" t="s">
        <v>2017</v>
      </c>
      <c r="I14209" s="13">
        <v>43507</v>
      </c>
      <c r="J14209" t="s">
        <v>2030</v>
      </c>
      <c r="K14209" t="s">
        <v>2030</v>
      </c>
    </row>
    <row r="14210" spans="2:11">
      <c r="B14210" t="s">
        <v>2267</v>
      </c>
      <c r="C14210" t="s">
        <v>2369</v>
      </c>
      <c r="D14210" t="s">
        <v>2029</v>
      </c>
      <c r="E14210">
        <v>5</v>
      </c>
      <c r="F14210" t="s">
        <v>2016</v>
      </c>
      <c r="G14210">
        <v>66</v>
      </c>
      <c r="H14210" t="s">
        <v>2017</v>
      </c>
      <c r="I14210" s="13">
        <v>43506</v>
      </c>
      <c r="J14210">
        <v>7</v>
      </c>
      <c r="K14210">
        <v>-34.229999999999997</v>
      </c>
    </row>
    <row r="14211" spans="2:11">
      <c r="B14211" t="s">
        <v>2067</v>
      </c>
      <c r="C14211" t="s">
        <v>2991</v>
      </c>
      <c r="D14211" t="s">
        <v>2029</v>
      </c>
      <c r="E14211">
        <v>5</v>
      </c>
      <c r="F14211" t="s">
        <v>2016</v>
      </c>
      <c r="G14211">
        <v>74</v>
      </c>
      <c r="H14211" t="s">
        <v>2020</v>
      </c>
      <c r="I14211" s="13">
        <v>43503</v>
      </c>
      <c r="J14211">
        <v>5</v>
      </c>
      <c r="K14211">
        <v>-22.79</v>
      </c>
    </row>
    <row r="14212" spans="2:11">
      <c r="B14212" t="s">
        <v>2037</v>
      </c>
      <c r="C14212" t="s">
        <v>2377</v>
      </c>
      <c r="D14212" t="s">
        <v>2026</v>
      </c>
      <c r="E14212">
        <v>5</v>
      </c>
      <c r="F14212" t="s">
        <v>2016</v>
      </c>
      <c r="G14212">
        <v>79</v>
      </c>
      <c r="H14212" t="s">
        <v>2020</v>
      </c>
      <c r="I14212" s="13">
        <v>43503</v>
      </c>
      <c r="J14212">
        <v>5</v>
      </c>
      <c r="K14212">
        <v>-22.79</v>
      </c>
    </row>
    <row r="14213" spans="2:11">
      <c r="B14213" t="s">
        <v>2614</v>
      </c>
      <c r="C14213" t="s">
        <v>2992</v>
      </c>
      <c r="D14213" t="s">
        <v>2026</v>
      </c>
      <c r="E14213">
        <v>5</v>
      </c>
      <c r="F14213" t="s">
        <v>2016</v>
      </c>
      <c r="G14213">
        <v>80</v>
      </c>
      <c r="H14213" t="s">
        <v>2020</v>
      </c>
      <c r="I14213" s="13">
        <v>43503</v>
      </c>
      <c r="J14213">
        <v>5</v>
      </c>
      <c r="K14213">
        <v>-22.79</v>
      </c>
    </row>
    <row r="14214" spans="2:11">
      <c r="B14214" t="s">
        <v>2042</v>
      </c>
      <c r="C14214" t="s">
        <v>2989</v>
      </c>
      <c r="D14214" t="s">
        <v>2029</v>
      </c>
      <c r="E14214">
        <v>5</v>
      </c>
      <c r="F14214" t="s">
        <v>2016</v>
      </c>
      <c r="G14214">
        <v>66</v>
      </c>
      <c r="H14214" t="s">
        <v>2020</v>
      </c>
      <c r="I14214" s="13">
        <v>43503</v>
      </c>
      <c r="J14214">
        <v>5</v>
      </c>
      <c r="K14214">
        <v>-22.79</v>
      </c>
    </row>
    <row r="14215" spans="2:11">
      <c r="B14215" t="s">
        <v>2051</v>
      </c>
      <c r="C14215" t="s">
        <v>3099</v>
      </c>
      <c r="D14215" t="s">
        <v>2026</v>
      </c>
      <c r="E14215">
        <v>5</v>
      </c>
      <c r="F14215" t="s">
        <v>2016</v>
      </c>
      <c r="G14215">
        <v>55</v>
      </c>
      <c r="H14215" t="s">
        <v>2017</v>
      </c>
      <c r="I14215" s="13">
        <v>43503</v>
      </c>
      <c r="J14215">
        <v>2</v>
      </c>
      <c r="K14215">
        <v>-4.3600000000000003</v>
      </c>
    </row>
    <row r="14216" spans="2:11">
      <c r="B14216" t="s">
        <v>2792</v>
      </c>
      <c r="C14216" t="s">
        <v>3290</v>
      </c>
      <c r="D14216" t="s">
        <v>2026</v>
      </c>
      <c r="E14216">
        <v>5</v>
      </c>
      <c r="F14216" t="s">
        <v>2016</v>
      </c>
      <c r="G14216">
        <v>58</v>
      </c>
      <c r="H14216" t="s">
        <v>2020</v>
      </c>
      <c r="I14216" s="13">
        <v>43502</v>
      </c>
      <c r="J14216">
        <v>5</v>
      </c>
      <c r="K14216">
        <v>-22.79</v>
      </c>
    </row>
    <row r="14217" spans="2:11">
      <c r="B14217" t="s">
        <v>2021</v>
      </c>
      <c r="C14217" t="s">
        <v>2995</v>
      </c>
      <c r="D14217" t="s">
        <v>2166</v>
      </c>
      <c r="E14217">
        <v>5</v>
      </c>
      <c r="F14217" t="s">
        <v>2016</v>
      </c>
      <c r="G14217">
        <v>67.5</v>
      </c>
      <c r="H14217" t="s">
        <v>2020</v>
      </c>
      <c r="I14217" s="13">
        <v>43502</v>
      </c>
      <c r="J14217">
        <v>5</v>
      </c>
      <c r="K14217">
        <v>-22.79</v>
      </c>
    </row>
    <row r="14218" spans="2:11">
      <c r="B14218" t="s">
        <v>2027</v>
      </c>
      <c r="C14218" t="s">
        <v>2994</v>
      </c>
      <c r="D14218" t="s">
        <v>2029</v>
      </c>
      <c r="E14218">
        <v>5</v>
      </c>
      <c r="F14218" t="s">
        <v>2016</v>
      </c>
      <c r="G14218">
        <v>67</v>
      </c>
      <c r="H14218" t="s">
        <v>2017</v>
      </c>
      <c r="I14218" s="13">
        <v>43502</v>
      </c>
      <c r="J14218">
        <v>5</v>
      </c>
      <c r="K14218">
        <v>-22.79</v>
      </c>
    </row>
    <row r="14219" spans="2:11">
      <c r="B14219" t="s">
        <v>2393</v>
      </c>
      <c r="C14219" t="s">
        <v>2998</v>
      </c>
      <c r="D14219" t="s">
        <v>2362</v>
      </c>
      <c r="E14219">
        <v>5</v>
      </c>
      <c r="F14219" t="s">
        <v>2016</v>
      </c>
      <c r="G14219">
        <v>73</v>
      </c>
      <c r="H14219" t="s">
        <v>2020</v>
      </c>
      <c r="I14219" s="13">
        <v>43502</v>
      </c>
      <c r="J14219">
        <v>5</v>
      </c>
      <c r="K14219">
        <v>-22.79</v>
      </c>
    </row>
    <row r="14220" spans="2:11">
      <c r="B14220" t="s">
        <v>2072</v>
      </c>
      <c r="C14220" t="s">
        <v>2385</v>
      </c>
      <c r="D14220" t="s">
        <v>2015</v>
      </c>
      <c r="E14220">
        <v>3</v>
      </c>
      <c r="F14220" t="s">
        <v>2016</v>
      </c>
      <c r="G14220" t="s">
        <v>2030</v>
      </c>
      <c r="H14220" t="s">
        <v>2017</v>
      </c>
      <c r="I14220" s="13">
        <v>43502</v>
      </c>
      <c r="J14220">
        <v>1</v>
      </c>
      <c r="K14220">
        <v>0</v>
      </c>
    </row>
    <row r="14221" spans="2:11">
      <c r="B14221" t="s">
        <v>2996</v>
      </c>
      <c r="C14221" t="s">
        <v>2997</v>
      </c>
      <c r="D14221" t="s">
        <v>2035</v>
      </c>
      <c r="E14221">
        <v>5</v>
      </c>
      <c r="F14221" t="s">
        <v>2016</v>
      </c>
      <c r="G14221">
        <v>70</v>
      </c>
      <c r="H14221" t="s">
        <v>2020</v>
      </c>
      <c r="I14221" s="13">
        <v>43502</v>
      </c>
      <c r="J14221">
        <v>5</v>
      </c>
      <c r="K14221">
        <v>-22.79</v>
      </c>
    </row>
    <row r="14222" spans="2:11">
      <c r="B14222" t="s">
        <v>2260</v>
      </c>
      <c r="C14222" t="s">
        <v>3734</v>
      </c>
      <c r="D14222" t="s">
        <v>2035</v>
      </c>
      <c r="E14222">
        <v>5</v>
      </c>
      <c r="F14222" t="s">
        <v>2016</v>
      </c>
      <c r="G14222">
        <v>75</v>
      </c>
      <c r="H14222" t="s">
        <v>2020</v>
      </c>
      <c r="I14222" s="13">
        <v>43502</v>
      </c>
      <c r="J14222">
        <v>5</v>
      </c>
      <c r="K14222">
        <v>-22.79</v>
      </c>
    </row>
    <row r="14223" spans="2:11">
      <c r="B14223" t="s">
        <v>2198</v>
      </c>
      <c r="C14223" t="s">
        <v>2387</v>
      </c>
      <c r="D14223" t="s">
        <v>2035</v>
      </c>
      <c r="E14223">
        <v>5</v>
      </c>
      <c r="F14223" t="s">
        <v>2016</v>
      </c>
      <c r="G14223">
        <v>62</v>
      </c>
      <c r="H14223" t="s">
        <v>2020</v>
      </c>
      <c r="I14223" s="13">
        <v>43502</v>
      </c>
      <c r="J14223" t="s">
        <v>2030</v>
      </c>
      <c r="K14223" t="s">
        <v>2030</v>
      </c>
    </row>
    <row r="14224" spans="2:11">
      <c r="B14224" t="s">
        <v>2388</v>
      </c>
      <c r="C14224" t="s">
        <v>2389</v>
      </c>
      <c r="D14224" t="s">
        <v>2570</v>
      </c>
      <c r="E14224">
        <v>4</v>
      </c>
      <c r="F14224" t="s">
        <v>2016</v>
      </c>
      <c r="G14224">
        <v>75</v>
      </c>
      <c r="H14224" t="s">
        <v>2017</v>
      </c>
      <c r="I14224" s="13">
        <v>43501</v>
      </c>
      <c r="J14224">
        <v>5</v>
      </c>
      <c r="K14224">
        <v>-22.79</v>
      </c>
    </row>
    <row r="14225" spans="2:11">
      <c r="B14225" t="s">
        <v>2074</v>
      </c>
      <c r="C14225" t="s">
        <v>3164</v>
      </c>
      <c r="D14225" t="s">
        <v>2026</v>
      </c>
      <c r="E14225">
        <v>5</v>
      </c>
      <c r="F14225" t="s">
        <v>2016</v>
      </c>
      <c r="G14225">
        <v>80</v>
      </c>
      <c r="H14225" t="s">
        <v>2020</v>
      </c>
      <c r="I14225" s="13">
        <v>43501</v>
      </c>
      <c r="J14225">
        <v>5</v>
      </c>
      <c r="K14225">
        <v>-22.79</v>
      </c>
    </row>
    <row r="14226" spans="2:11">
      <c r="B14226" t="s">
        <v>2049</v>
      </c>
      <c r="C14226" t="s">
        <v>2395</v>
      </c>
      <c r="D14226" t="s">
        <v>2029</v>
      </c>
      <c r="E14226">
        <v>5</v>
      </c>
      <c r="F14226" t="s">
        <v>2016</v>
      </c>
      <c r="G14226">
        <v>75</v>
      </c>
      <c r="H14226" t="s">
        <v>2017</v>
      </c>
      <c r="I14226" s="13">
        <v>43501</v>
      </c>
      <c r="J14226" t="s">
        <v>2030</v>
      </c>
      <c r="K14226" t="s">
        <v>2030</v>
      </c>
    </row>
    <row r="14227" spans="2:11">
      <c r="B14227" t="s">
        <v>2207</v>
      </c>
      <c r="C14227" t="s">
        <v>3292</v>
      </c>
      <c r="D14227" t="s">
        <v>2026</v>
      </c>
      <c r="E14227">
        <v>5</v>
      </c>
      <c r="F14227" t="s">
        <v>2016</v>
      </c>
      <c r="G14227">
        <v>75</v>
      </c>
      <c r="H14227" t="s">
        <v>2017</v>
      </c>
      <c r="I14227" s="13">
        <v>43501</v>
      </c>
      <c r="J14227" t="s">
        <v>2030</v>
      </c>
      <c r="K14227" t="s">
        <v>2030</v>
      </c>
    </row>
    <row r="14228" spans="2:11">
      <c r="B14228" t="s">
        <v>2054</v>
      </c>
      <c r="C14228" t="s">
        <v>2370</v>
      </c>
      <c r="D14228" t="s">
        <v>2056</v>
      </c>
      <c r="E14228">
        <v>4</v>
      </c>
      <c r="F14228" t="s">
        <v>2016</v>
      </c>
      <c r="G14228">
        <v>62</v>
      </c>
      <c r="H14228" t="s">
        <v>2020</v>
      </c>
      <c r="I14228" s="13">
        <v>43501</v>
      </c>
      <c r="J14228">
        <v>5</v>
      </c>
      <c r="K14228">
        <v>-22.79</v>
      </c>
    </row>
    <row r="14229" spans="2:11">
      <c r="B14229" t="s">
        <v>2094</v>
      </c>
      <c r="C14229" t="s">
        <v>2095</v>
      </c>
      <c r="D14229" t="s">
        <v>2053</v>
      </c>
      <c r="E14229">
        <v>1</v>
      </c>
      <c r="F14229" t="s">
        <v>2016</v>
      </c>
      <c r="G14229" t="s">
        <v>2030</v>
      </c>
      <c r="H14229" t="s">
        <v>2017</v>
      </c>
      <c r="I14229" s="13">
        <v>43495</v>
      </c>
      <c r="J14229" t="s">
        <v>2030</v>
      </c>
      <c r="K14229" t="s">
        <v>2030</v>
      </c>
    </row>
    <row r="14230" spans="2:11">
      <c r="B14230" t="s">
        <v>2079</v>
      </c>
      <c r="C14230" t="s">
        <v>2384</v>
      </c>
      <c r="D14230" t="s">
        <v>2029</v>
      </c>
      <c r="E14230">
        <v>5</v>
      </c>
      <c r="F14230" t="s">
        <v>2016</v>
      </c>
      <c r="G14230">
        <v>75</v>
      </c>
      <c r="H14230" t="s">
        <v>2017</v>
      </c>
      <c r="I14230" s="13">
        <v>43489</v>
      </c>
      <c r="J14230" t="s">
        <v>2030</v>
      </c>
      <c r="K14230" t="s">
        <v>2030</v>
      </c>
    </row>
    <row r="14231" spans="2:11">
      <c r="B14231" t="s">
        <v>2151</v>
      </c>
      <c r="C14231" t="s">
        <v>3098</v>
      </c>
      <c r="D14231" t="s">
        <v>2026</v>
      </c>
      <c r="E14231">
        <v>5</v>
      </c>
      <c r="F14231" t="s">
        <v>2016</v>
      </c>
      <c r="G14231">
        <v>76</v>
      </c>
      <c r="H14231" t="s">
        <v>2020</v>
      </c>
      <c r="I14231" s="13">
        <v>43487</v>
      </c>
      <c r="J14231">
        <v>5</v>
      </c>
      <c r="K14231">
        <v>-22.79</v>
      </c>
    </row>
    <row r="14232" spans="2:11">
      <c r="B14232" t="s">
        <v>106</v>
      </c>
      <c r="C14232" t="s">
        <v>3291</v>
      </c>
      <c r="D14232" t="s">
        <v>2723</v>
      </c>
      <c r="E14232">
        <v>3</v>
      </c>
      <c r="F14232" t="s">
        <v>2016</v>
      </c>
      <c r="G14232">
        <v>66</v>
      </c>
      <c r="H14232" t="s">
        <v>2020</v>
      </c>
      <c r="I14232" s="13">
        <v>43474</v>
      </c>
      <c r="J14232" t="s">
        <v>2030</v>
      </c>
      <c r="K14232" t="s">
        <v>2030</v>
      </c>
    </row>
    <row r="14233" spans="2:11">
      <c r="B14233" t="s">
        <v>2083</v>
      </c>
      <c r="C14233" t="s">
        <v>2084</v>
      </c>
      <c r="D14233" t="s">
        <v>2035</v>
      </c>
      <c r="E14233">
        <v>5</v>
      </c>
      <c r="F14233" t="s">
        <v>2016</v>
      </c>
      <c r="G14233" t="s">
        <v>2030</v>
      </c>
      <c r="H14233" t="s">
        <v>2017</v>
      </c>
      <c r="I14233" s="13">
        <v>43414</v>
      </c>
      <c r="J14233">
        <v>3</v>
      </c>
      <c r="K14233">
        <v>-10.88</v>
      </c>
    </row>
    <row r="14234" spans="2:11">
      <c r="B14234" t="s">
        <v>2063</v>
      </c>
      <c r="C14234" t="s">
        <v>2386</v>
      </c>
      <c r="D14234" t="s">
        <v>2179</v>
      </c>
      <c r="E14234" t="s">
        <v>2030</v>
      </c>
      <c r="F14234" t="s">
        <v>2016</v>
      </c>
      <c r="G14234" t="s">
        <v>2030</v>
      </c>
      <c r="H14234" t="s">
        <v>2017</v>
      </c>
      <c r="I14234" s="13">
        <v>43412</v>
      </c>
      <c r="J14234" t="s">
        <v>2030</v>
      </c>
      <c r="K14234" t="s">
        <v>2030</v>
      </c>
    </row>
    <row r="14235" spans="2:11">
      <c r="B14235" t="s">
        <v>2024</v>
      </c>
      <c r="C14235" t="s">
        <v>3681</v>
      </c>
      <c r="D14235" t="s">
        <v>2026</v>
      </c>
      <c r="E14235">
        <v>5</v>
      </c>
      <c r="F14235" t="s">
        <v>2016</v>
      </c>
      <c r="G14235">
        <v>83</v>
      </c>
      <c r="H14235" t="s">
        <v>2017</v>
      </c>
      <c r="I14235" s="13">
        <v>43406</v>
      </c>
      <c r="J14235">
        <v>5</v>
      </c>
      <c r="K14235">
        <v>-22.79</v>
      </c>
    </row>
    <row r="14236" spans="2:11">
      <c r="B14236" t="s">
        <v>2111</v>
      </c>
      <c r="C14236" t="s">
        <v>2112</v>
      </c>
      <c r="D14236" t="s">
        <v>2026</v>
      </c>
      <c r="E14236">
        <v>5</v>
      </c>
      <c r="F14236" t="s">
        <v>2016</v>
      </c>
      <c r="G14236" t="s">
        <v>2030</v>
      </c>
      <c r="H14236" t="s">
        <v>2017</v>
      </c>
      <c r="I14236" s="13">
        <v>43138</v>
      </c>
      <c r="J14236">
        <v>5</v>
      </c>
      <c r="K14236">
        <v>-22.79</v>
      </c>
    </row>
    <row r="14301" spans="1:11">
      <c r="A14301" t="s">
        <v>1156</v>
      </c>
      <c r="B14301" t="str">
        <f ca="1">_xll.BDS(OFFSET(INDIRECT(ADDRESS(ROW(), COLUMN())),0,-1),"BEST_ANALYST_RECS_BULK","cols=10;rows=25")</f>
        <v>Jefferies</v>
      </c>
      <c r="C14301" t="s">
        <v>3420</v>
      </c>
      <c r="D14301" t="s">
        <v>2026</v>
      </c>
      <c r="E14301">
        <v>5</v>
      </c>
      <c r="F14301" t="s">
        <v>2016</v>
      </c>
      <c r="G14301">
        <v>5</v>
      </c>
      <c r="H14301" t="s">
        <v>2020</v>
      </c>
      <c r="I14301" s="13">
        <v>43511</v>
      </c>
      <c r="J14301">
        <v>7</v>
      </c>
      <c r="K14301">
        <v>-49.3</v>
      </c>
    </row>
    <row r="14302" spans="1:11">
      <c r="B14302" t="s">
        <v>2049</v>
      </c>
      <c r="C14302" t="s">
        <v>3405</v>
      </c>
      <c r="D14302" t="s">
        <v>2015</v>
      </c>
      <c r="E14302">
        <v>3</v>
      </c>
      <c r="F14302" t="s">
        <v>2016</v>
      </c>
      <c r="G14302">
        <v>4</v>
      </c>
      <c r="H14302" t="s">
        <v>2017</v>
      </c>
      <c r="I14302" s="13">
        <v>43510</v>
      </c>
      <c r="J14302">
        <v>10</v>
      </c>
      <c r="K14302">
        <v>-54.37</v>
      </c>
    </row>
    <row r="14303" spans="1:11">
      <c r="B14303" t="s">
        <v>2267</v>
      </c>
      <c r="C14303" t="s">
        <v>3421</v>
      </c>
      <c r="D14303" t="s">
        <v>2029</v>
      </c>
      <c r="E14303">
        <v>5</v>
      </c>
      <c r="F14303" t="s">
        <v>2016</v>
      </c>
      <c r="G14303">
        <v>6</v>
      </c>
      <c r="H14303" t="s">
        <v>2017</v>
      </c>
      <c r="I14303" s="13">
        <v>43509</v>
      </c>
      <c r="J14303" t="s">
        <v>2030</v>
      </c>
      <c r="K14303" t="s">
        <v>2030</v>
      </c>
    </row>
    <row r="14304" spans="1:11">
      <c r="B14304" t="s">
        <v>2079</v>
      </c>
      <c r="C14304" t="s">
        <v>3394</v>
      </c>
      <c r="D14304" t="s">
        <v>2029</v>
      </c>
      <c r="E14304">
        <v>5</v>
      </c>
      <c r="F14304" t="s">
        <v>2016</v>
      </c>
      <c r="G14304">
        <v>5</v>
      </c>
      <c r="H14304" t="s">
        <v>2017</v>
      </c>
      <c r="I14304" s="13">
        <v>43508</v>
      </c>
      <c r="J14304">
        <v>6</v>
      </c>
      <c r="K14304">
        <v>-48.5</v>
      </c>
    </row>
    <row r="14305" spans="2:11">
      <c r="B14305" t="s">
        <v>2207</v>
      </c>
      <c r="C14305" t="s">
        <v>3413</v>
      </c>
      <c r="D14305" t="s">
        <v>2026</v>
      </c>
      <c r="E14305">
        <v>5</v>
      </c>
      <c r="F14305" t="s">
        <v>2016</v>
      </c>
      <c r="G14305">
        <v>10</v>
      </c>
      <c r="H14305" t="s">
        <v>2017</v>
      </c>
      <c r="I14305" s="13">
        <v>43504</v>
      </c>
      <c r="J14305">
        <v>7</v>
      </c>
      <c r="K14305">
        <v>-49.3</v>
      </c>
    </row>
    <row r="14306" spans="2:11">
      <c r="B14306" t="s">
        <v>2352</v>
      </c>
      <c r="C14306" t="s">
        <v>3403</v>
      </c>
      <c r="D14306" t="s">
        <v>2026</v>
      </c>
      <c r="E14306">
        <v>5</v>
      </c>
      <c r="F14306" t="s">
        <v>2016</v>
      </c>
      <c r="G14306" t="s">
        <v>2030</v>
      </c>
      <c r="H14306" t="s">
        <v>2017</v>
      </c>
      <c r="I14306" s="13">
        <v>43504</v>
      </c>
      <c r="J14306" t="s">
        <v>2030</v>
      </c>
      <c r="K14306" t="s">
        <v>2030</v>
      </c>
    </row>
    <row r="14307" spans="2:11">
      <c r="B14307" t="s">
        <v>2094</v>
      </c>
      <c r="C14307" t="s">
        <v>2095</v>
      </c>
      <c r="D14307" t="s">
        <v>2053</v>
      </c>
      <c r="E14307">
        <v>1</v>
      </c>
      <c r="F14307" t="s">
        <v>2088</v>
      </c>
      <c r="G14307" t="s">
        <v>2030</v>
      </c>
      <c r="H14307" t="s">
        <v>2017</v>
      </c>
      <c r="I14307" s="13">
        <v>43501</v>
      </c>
      <c r="J14307" t="s">
        <v>2030</v>
      </c>
      <c r="K14307" t="s">
        <v>2030</v>
      </c>
    </row>
    <row r="14308" spans="2:11">
      <c r="B14308" t="s">
        <v>2388</v>
      </c>
      <c r="C14308" t="s">
        <v>3422</v>
      </c>
      <c r="D14308" t="s">
        <v>2026</v>
      </c>
      <c r="E14308">
        <v>5</v>
      </c>
      <c r="F14308" t="s">
        <v>2016</v>
      </c>
      <c r="G14308">
        <v>7.1</v>
      </c>
      <c r="H14308" t="s">
        <v>2017</v>
      </c>
      <c r="I14308" s="13">
        <v>43497</v>
      </c>
      <c r="J14308">
        <v>7</v>
      </c>
      <c r="K14308">
        <v>-49.3</v>
      </c>
    </row>
    <row r="14309" spans="2:11">
      <c r="B14309" t="s">
        <v>2371</v>
      </c>
      <c r="C14309" t="s">
        <v>3400</v>
      </c>
      <c r="D14309" t="s">
        <v>2035</v>
      </c>
      <c r="E14309">
        <v>5</v>
      </c>
      <c r="F14309" t="s">
        <v>2016</v>
      </c>
      <c r="G14309">
        <v>4</v>
      </c>
      <c r="H14309" t="s">
        <v>2017</v>
      </c>
      <c r="I14309" s="13">
        <v>43494</v>
      </c>
      <c r="J14309">
        <v>7</v>
      </c>
      <c r="K14309">
        <v>-49.3</v>
      </c>
    </row>
    <row r="14310" spans="2:11">
      <c r="B14310" t="s">
        <v>2134</v>
      </c>
      <c r="C14310" t="s">
        <v>3732</v>
      </c>
      <c r="D14310" t="s">
        <v>2162</v>
      </c>
      <c r="E14310">
        <v>3</v>
      </c>
      <c r="F14310" t="s">
        <v>2016</v>
      </c>
      <c r="G14310">
        <v>3</v>
      </c>
      <c r="H14310" t="s">
        <v>2017</v>
      </c>
      <c r="I14310" s="13">
        <v>43494</v>
      </c>
      <c r="J14310">
        <v>2</v>
      </c>
      <c r="K14310">
        <v>0</v>
      </c>
    </row>
    <row r="14311" spans="2:11">
      <c r="B14311" t="s">
        <v>2033</v>
      </c>
      <c r="C14311" t="s">
        <v>3404</v>
      </c>
      <c r="D14311" t="s">
        <v>2184</v>
      </c>
      <c r="E14311">
        <v>1</v>
      </c>
      <c r="F14311" t="s">
        <v>2016</v>
      </c>
      <c r="G14311" t="s">
        <v>2030</v>
      </c>
      <c r="H14311" t="s">
        <v>2017</v>
      </c>
      <c r="I14311" s="13">
        <v>43490</v>
      </c>
      <c r="J14311">
        <v>3</v>
      </c>
      <c r="K14311">
        <v>-13.45</v>
      </c>
    </row>
    <row r="14312" spans="2:11">
      <c r="B14312" t="s">
        <v>2198</v>
      </c>
      <c r="C14312" t="s">
        <v>4353</v>
      </c>
      <c r="D14312" t="s">
        <v>2044</v>
      </c>
      <c r="E14312">
        <v>3</v>
      </c>
      <c r="F14312" t="s">
        <v>2016</v>
      </c>
      <c r="G14312">
        <v>2.75</v>
      </c>
      <c r="H14312" t="s">
        <v>2020</v>
      </c>
      <c r="I14312" s="13">
        <v>43482</v>
      </c>
      <c r="J14312" t="s">
        <v>2030</v>
      </c>
      <c r="K14312" t="s">
        <v>2030</v>
      </c>
    </row>
    <row r="14313" spans="2:11">
      <c r="B14313" t="s">
        <v>2174</v>
      </c>
      <c r="C14313" t="s">
        <v>3408</v>
      </c>
      <c r="D14313" t="s">
        <v>2015</v>
      </c>
      <c r="E14313">
        <v>3</v>
      </c>
      <c r="F14313" t="s">
        <v>2016</v>
      </c>
      <c r="G14313">
        <v>3.5</v>
      </c>
      <c r="H14313" t="s">
        <v>2017</v>
      </c>
      <c r="I14313" s="13">
        <v>43475</v>
      </c>
      <c r="J14313">
        <v>2</v>
      </c>
      <c r="K14313">
        <v>0</v>
      </c>
    </row>
    <row r="14314" spans="2:11">
      <c r="B14314" t="s">
        <v>2027</v>
      </c>
      <c r="C14314" t="s">
        <v>3399</v>
      </c>
      <c r="D14314" t="s">
        <v>2029</v>
      </c>
      <c r="E14314">
        <v>5</v>
      </c>
      <c r="F14314" t="s">
        <v>2016</v>
      </c>
      <c r="G14314">
        <v>4</v>
      </c>
      <c r="H14314" t="s">
        <v>2017</v>
      </c>
      <c r="I14314" s="13">
        <v>43475</v>
      </c>
      <c r="J14314">
        <v>7</v>
      </c>
      <c r="K14314">
        <v>-49.3</v>
      </c>
    </row>
    <row r="14315" spans="2:11">
      <c r="B14315" t="s">
        <v>106</v>
      </c>
      <c r="C14315" t="s">
        <v>3429</v>
      </c>
      <c r="D14315" t="s">
        <v>2229</v>
      </c>
      <c r="E14315">
        <v>5</v>
      </c>
      <c r="F14315" t="s">
        <v>2016</v>
      </c>
      <c r="G14315">
        <v>6</v>
      </c>
      <c r="H14315" t="s">
        <v>2020</v>
      </c>
      <c r="I14315" s="13">
        <v>43474</v>
      </c>
      <c r="J14315">
        <v>5</v>
      </c>
      <c r="K14315">
        <v>-47.77</v>
      </c>
    </row>
    <row r="14316" spans="2:11">
      <c r="B14316" t="s">
        <v>2072</v>
      </c>
      <c r="C14316" t="s">
        <v>3425</v>
      </c>
      <c r="D14316" t="s">
        <v>2015</v>
      </c>
      <c r="E14316">
        <v>3</v>
      </c>
      <c r="F14316" t="s">
        <v>2016</v>
      </c>
      <c r="G14316" t="s">
        <v>2030</v>
      </c>
      <c r="H14316" t="s">
        <v>2017</v>
      </c>
      <c r="I14316" s="13">
        <v>43474</v>
      </c>
      <c r="J14316">
        <v>11</v>
      </c>
      <c r="K14316">
        <v>-57.7</v>
      </c>
    </row>
    <row r="14317" spans="2:11">
      <c r="B14317" t="s">
        <v>2051</v>
      </c>
      <c r="C14317" t="s">
        <v>3410</v>
      </c>
      <c r="D14317" t="s">
        <v>2026</v>
      </c>
      <c r="E14317">
        <v>5</v>
      </c>
      <c r="F14317" t="s">
        <v>2016</v>
      </c>
      <c r="G14317">
        <v>5.5</v>
      </c>
      <c r="H14317" t="s">
        <v>2017</v>
      </c>
      <c r="I14317" s="13">
        <v>43474</v>
      </c>
      <c r="J14317">
        <v>4</v>
      </c>
      <c r="K14317">
        <v>-26.58</v>
      </c>
    </row>
    <row r="14318" spans="2:11">
      <c r="B14318" t="s">
        <v>2054</v>
      </c>
      <c r="C14318" t="s">
        <v>2824</v>
      </c>
      <c r="D14318" t="s">
        <v>2044</v>
      </c>
      <c r="E14318">
        <v>3</v>
      </c>
      <c r="F14318" t="s">
        <v>2088</v>
      </c>
      <c r="G14318">
        <v>2.5</v>
      </c>
      <c r="H14318" t="s">
        <v>2020</v>
      </c>
      <c r="I14318" s="13">
        <v>43474</v>
      </c>
      <c r="J14318">
        <v>9</v>
      </c>
      <c r="K14318">
        <v>-53.11</v>
      </c>
    </row>
    <row r="14319" spans="2:11">
      <c r="B14319" t="s">
        <v>2067</v>
      </c>
      <c r="C14319" t="s">
        <v>3428</v>
      </c>
      <c r="D14319" t="s">
        <v>2029</v>
      </c>
      <c r="E14319">
        <v>5</v>
      </c>
      <c r="F14319" t="s">
        <v>2016</v>
      </c>
      <c r="G14319">
        <v>12</v>
      </c>
      <c r="H14319" t="s">
        <v>2020</v>
      </c>
      <c r="I14319" s="13">
        <v>43473</v>
      </c>
      <c r="J14319">
        <v>7</v>
      </c>
      <c r="K14319">
        <v>-49.3</v>
      </c>
    </row>
    <row r="14320" spans="2:11">
      <c r="B14320" t="s">
        <v>2077</v>
      </c>
      <c r="C14320" t="s">
        <v>3401</v>
      </c>
      <c r="D14320" t="s">
        <v>2029</v>
      </c>
      <c r="E14320">
        <v>5</v>
      </c>
      <c r="F14320" t="s">
        <v>2016</v>
      </c>
      <c r="G14320">
        <v>10</v>
      </c>
      <c r="H14320" t="s">
        <v>2020</v>
      </c>
      <c r="I14320" s="13">
        <v>43473</v>
      </c>
      <c r="J14320">
        <v>7</v>
      </c>
      <c r="K14320">
        <v>-49.3</v>
      </c>
    </row>
    <row r="14321" spans="2:11">
      <c r="B14321" t="s">
        <v>2792</v>
      </c>
      <c r="C14321" t="s">
        <v>3409</v>
      </c>
      <c r="D14321" t="s">
        <v>2026</v>
      </c>
      <c r="E14321">
        <v>5</v>
      </c>
      <c r="F14321" t="s">
        <v>2016</v>
      </c>
      <c r="G14321">
        <v>3.5</v>
      </c>
      <c r="H14321" t="s">
        <v>2020</v>
      </c>
      <c r="I14321" s="13">
        <v>43453</v>
      </c>
      <c r="J14321">
        <v>8</v>
      </c>
      <c r="K14321">
        <v>-50.8</v>
      </c>
    </row>
    <row r="14322" spans="2:11">
      <c r="B14322" t="s">
        <v>2031</v>
      </c>
      <c r="C14322" t="s">
        <v>3424</v>
      </c>
      <c r="D14322" t="s">
        <v>2026</v>
      </c>
      <c r="E14322">
        <v>5</v>
      </c>
      <c r="F14322" t="s">
        <v>2016</v>
      </c>
      <c r="G14322">
        <v>10</v>
      </c>
      <c r="H14322" t="s">
        <v>2020</v>
      </c>
      <c r="I14322" s="13">
        <v>43411</v>
      </c>
      <c r="J14322">
        <v>7</v>
      </c>
      <c r="K14322">
        <v>-49.3</v>
      </c>
    </row>
    <row r="14323" spans="2:11">
      <c r="B14323" t="s">
        <v>2024</v>
      </c>
      <c r="C14323" t="s">
        <v>3004</v>
      </c>
      <c r="D14323" t="s">
        <v>2076</v>
      </c>
      <c r="E14323">
        <v>3</v>
      </c>
      <c r="F14323" t="s">
        <v>2016</v>
      </c>
      <c r="G14323" t="s">
        <v>2030</v>
      </c>
      <c r="H14323" t="s">
        <v>2017</v>
      </c>
      <c r="I14323" s="13">
        <v>43405</v>
      </c>
      <c r="J14323">
        <v>2</v>
      </c>
      <c r="K14323">
        <v>0</v>
      </c>
    </row>
    <row r="14324" spans="2:11">
      <c r="B14324" t="s">
        <v>2083</v>
      </c>
      <c r="C14324" t="s">
        <v>2084</v>
      </c>
      <c r="D14324" t="s">
        <v>2076</v>
      </c>
      <c r="E14324">
        <v>3</v>
      </c>
      <c r="F14324" t="s">
        <v>2085</v>
      </c>
      <c r="G14324" t="s">
        <v>2030</v>
      </c>
      <c r="H14324" t="s">
        <v>2017</v>
      </c>
      <c r="I14324" s="13">
        <v>43385</v>
      </c>
      <c r="J14324">
        <v>1</v>
      </c>
      <c r="K14324">
        <v>16.350000000000001</v>
      </c>
    </row>
    <row r="14325" spans="2:11">
      <c r="B14325" t="s">
        <v>2393</v>
      </c>
      <c r="C14325" t="s">
        <v>3418</v>
      </c>
      <c r="D14325" t="s">
        <v>2179</v>
      </c>
      <c r="E14325" t="s">
        <v>2030</v>
      </c>
      <c r="F14325" t="s">
        <v>2016</v>
      </c>
      <c r="G14325" t="s">
        <v>2030</v>
      </c>
      <c r="H14325" t="s">
        <v>2017</v>
      </c>
      <c r="I14325" s="13">
        <v>43286</v>
      </c>
      <c r="J14325" t="s">
        <v>2030</v>
      </c>
      <c r="K14325" t="s">
        <v>2030</v>
      </c>
    </row>
    <row r="14401" spans="1:11">
      <c r="A14401" t="s">
        <v>1157</v>
      </c>
      <c r="B14401" t="str">
        <f ca="1">_xll.BDS(OFFSET(INDIRECT(ADDRESS(ROW(), COLUMN())),0,-1),"BEST_ANALYST_RECS_BULK","cols=10;rows=22")</f>
        <v>BTIG LLC</v>
      </c>
      <c r="C14401" t="s">
        <v>3968</v>
      </c>
      <c r="D14401" t="s">
        <v>2026</v>
      </c>
      <c r="E14401">
        <v>5</v>
      </c>
      <c r="F14401" t="s">
        <v>2016</v>
      </c>
      <c r="G14401">
        <v>60</v>
      </c>
      <c r="H14401" t="s">
        <v>2020</v>
      </c>
      <c r="I14401" s="13">
        <v>43506</v>
      </c>
      <c r="J14401">
        <v>4</v>
      </c>
      <c r="K14401">
        <v>9.24</v>
      </c>
    </row>
    <row r="14402" spans="1:11">
      <c r="B14402" t="s">
        <v>2079</v>
      </c>
      <c r="C14402" t="s">
        <v>2080</v>
      </c>
      <c r="D14402" t="s">
        <v>2029</v>
      </c>
      <c r="E14402">
        <v>5</v>
      </c>
      <c r="F14402" t="s">
        <v>2016</v>
      </c>
      <c r="G14402">
        <v>70</v>
      </c>
      <c r="H14402" t="s">
        <v>2017</v>
      </c>
      <c r="I14402" s="13">
        <v>43504</v>
      </c>
      <c r="J14402">
        <v>1</v>
      </c>
      <c r="K14402">
        <v>54.02</v>
      </c>
    </row>
    <row r="14403" spans="1:11">
      <c r="B14403" t="s">
        <v>2067</v>
      </c>
      <c r="C14403" t="s">
        <v>2839</v>
      </c>
      <c r="D14403" t="s">
        <v>2029</v>
      </c>
      <c r="E14403">
        <v>5</v>
      </c>
      <c r="F14403" t="s">
        <v>2016</v>
      </c>
      <c r="G14403">
        <v>64</v>
      </c>
      <c r="H14403" t="s">
        <v>2020</v>
      </c>
      <c r="I14403" s="13">
        <v>43502</v>
      </c>
      <c r="J14403">
        <v>1</v>
      </c>
      <c r="K14403">
        <v>54.02</v>
      </c>
    </row>
    <row r="14404" spans="1:11">
      <c r="B14404" t="s">
        <v>2039</v>
      </c>
      <c r="C14404" t="s">
        <v>3442</v>
      </c>
      <c r="D14404" t="s">
        <v>2026</v>
      </c>
      <c r="E14404">
        <v>5</v>
      </c>
      <c r="F14404" t="s">
        <v>2016</v>
      </c>
      <c r="G14404">
        <v>76</v>
      </c>
      <c r="H14404" t="s">
        <v>2020</v>
      </c>
      <c r="I14404" s="13">
        <v>43502</v>
      </c>
      <c r="J14404">
        <v>1</v>
      </c>
      <c r="K14404">
        <v>54.02</v>
      </c>
    </row>
    <row r="14405" spans="1:11">
      <c r="B14405" t="s">
        <v>106</v>
      </c>
      <c r="C14405" t="s">
        <v>3105</v>
      </c>
      <c r="D14405" t="s">
        <v>2440</v>
      </c>
      <c r="E14405">
        <v>5</v>
      </c>
      <c r="F14405" t="s">
        <v>2016</v>
      </c>
      <c r="G14405">
        <v>58</v>
      </c>
      <c r="H14405" t="s">
        <v>2020</v>
      </c>
      <c r="I14405" s="13">
        <v>43501</v>
      </c>
      <c r="J14405">
        <v>3</v>
      </c>
      <c r="K14405">
        <v>10.029999999999999</v>
      </c>
    </row>
    <row r="14406" spans="1:11">
      <c r="B14406" t="s">
        <v>2054</v>
      </c>
      <c r="C14406" t="s">
        <v>3563</v>
      </c>
      <c r="D14406" t="s">
        <v>4096</v>
      </c>
      <c r="E14406">
        <v>2</v>
      </c>
      <c r="F14406" t="s">
        <v>2016</v>
      </c>
      <c r="G14406">
        <v>33</v>
      </c>
      <c r="H14406" t="s">
        <v>2020</v>
      </c>
      <c r="I14406" s="13">
        <v>43499</v>
      </c>
      <c r="J14406">
        <v>5</v>
      </c>
      <c r="K14406">
        <v>-26.49</v>
      </c>
    </row>
    <row r="14407" spans="1:11">
      <c r="B14407" t="s">
        <v>2094</v>
      </c>
      <c r="C14407" t="s">
        <v>2095</v>
      </c>
      <c r="D14407" t="s">
        <v>2026</v>
      </c>
      <c r="E14407">
        <v>5</v>
      </c>
      <c r="F14407" t="s">
        <v>2085</v>
      </c>
      <c r="G14407">
        <v>56</v>
      </c>
      <c r="H14407" t="s">
        <v>2020</v>
      </c>
      <c r="I14407" s="13">
        <v>43497</v>
      </c>
      <c r="J14407" t="s">
        <v>2030</v>
      </c>
      <c r="K14407" t="s">
        <v>2030</v>
      </c>
    </row>
    <row r="14408" spans="1:11">
      <c r="B14408" t="s">
        <v>2074</v>
      </c>
      <c r="C14408" t="s">
        <v>3115</v>
      </c>
      <c r="D14408" t="s">
        <v>2026</v>
      </c>
      <c r="E14408">
        <v>5</v>
      </c>
      <c r="F14408" t="s">
        <v>2016</v>
      </c>
      <c r="G14408">
        <v>55</v>
      </c>
      <c r="H14408" t="s">
        <v>2020</v>
      </c>
      <c r="I14408" s="13">
        <v>43496</v>
      </c>
      <c r="J14408">
        <v>4</v>
      </c>
      <c r="K14408">
        <v>9.24</v>
      </c>
    </row>
    <row r="14409" spans="1:11">
      <c r="B14409" t="s">
        <v>2232</v>
      </c>
      <c r="C14409" t="s">
        <v>3112</v>
      </c>
      <c r="D14409" t="s">
        <v>2029</v>
      </c>
      <c r="E14409">
        <v>5</v>
      </c>
      <c r="F14409" t="s">
        <v>2016</v>
      </c>
      <c r="G14409" t="s">
        <v>2030</v>
      </c>
      <c r="H14409" t="s">
        <v>2017</v>
      </c>
      <c r="I14409" s="13">
        <v>43493</v>
      </c>
      <c r="J14409">
        <v>1</v>
      </c>
      <c r="K14409">
        <v>54.02</v>
      </c>
    </row>
    <row r="14410" spans="1:11">
      <c r="B14410" t="s">
        <v>2037</v>
      </c>
      <c r="C14410" t="s">
        <v>3113</v>
      </c>
      <c r="D14410" t="s">
        <v>2076</v>
      </c>
      <c r="E14410">
        <v>3</v>
      </c>
      <c r="F14410" t="s">
        <v>2016</v>
      </c>
      <c r="G14410">
        <v>48</v>
      </c>
      <c r="H14410" t="s">
        <v>2017</v>
      </c>
      <c r="I14410" s="13">
        <v>43490</v>
      </c>
      <c r="J14410">
        <v>2</v>
      </c>
      <c r="K14410">
        <v>53.91</v>
      </c>
    </row>
    <row r="14411" spans="1:11">
      <c r="B14411" t="s">
        <v>2159</v>
      </c>
      <c r="C14411" t="s">
        <v>3465</v>
      </c>
      <c r="D14411" t="s">
        <v>2029</v>
      </c>
      <c r="E14411">
        <v>5</v>
      </c>
      <c r="F14411" t="s">
        <v>2016</v>
      </c>
      <c r="G14411">
        <v>58</v>
      </c>
      <c r="H14411" t="s">
        <v>2017</v>
      </c>
      <c r="I14411" s="13">
        <v>43488</v>
      </c>
      <c r="J14411" t="s">
        <v>2030</v>
      </c>
      <c r="K14411" t="s">
        <v>2030</v>
      </c>
    </row>
    <row r="14412" spans="1:11">
      <c r="B14412" t="s">
        <v>2069</v>
      </c>
      <c r="C14412" t="s">
        <v>2840</v>
      </c>
      <c r="D14412" t="s">
        <v>2035</v>
      </c>
      <c r="E14412">
        <v>5</v>
      </c>
      <c r="F14412" t="s">
        <v>2016</v>
      </c>
      <c r="G14412">
        <v>68</v>
      </c>
      <c r="H14412" t="s">
        <v>2017</v>
      </c>
      <c r="I14412" s="13">
        <v>43482</v>
      </c>
      <c r="J14412">
        <v>1</v>
      </c>
      <c r="K14412">
        <v>54.02</v>
      </c>
    </row>
    <row r="14413" spans="1:11">
      <c r="B14413" t="s">
        <v>3255</v>
      </c>
      <c r="C14413" t="s">
        <v>3973</v>
      </c>
      <c r="D14413" t="s">
        <v>2026</v>
      </c>
      <c r="E14413">
        <v>5</v>
      </c>
      <c r="F14413" t="s">
        <v>2016</v>
      </c>
      <c r="G14413">
        <v>72</v>
      </c>
      <c r="H14413" t="s">
        <v>2020</v>
      </c>
      <c r="I14413" s="13">
        <v>43479</v>
      </c>
      <c r="J14413">
        <v>1</v>
      </c>
      <c r="K14413">
        <v>54.02</v>
      </c>
    </row>
    <row r="14414" spans="1:11">
      <c r="B14414" t="s">
        <v>2267</v>
      </c>
      <c r="C14414" t="s">
        <v>2560</v>
      </c>
      <c r="D14414" t="s">
        <v>2029</v>
      </c>
      <c r="E14414">
        <v>5</v>
      </c>
      <c r="F14414" t="s">
        <v>2016</v>
      </c>
      <c r="G14414">
        <v>55</v>
      </c>
      <c r="H14414" t="s">
        <v>2017</v>
      </c>
      <c r="I14414" s="13">
        <v>43472</v>
      </c>
      <c r="J14414" t="s">
        <v>2030</v>
      </c>
      <c r="K14414" t="s">
        <v>2030</v>
      </c>
    </row>
    <row r="14415" spans="1:11">
      <c r="B14415" t="s">
        <v>2198</v>
      </c>
      <c r="C14415" t="s">
        <v>3474</v>
      </c>
      <c r="D14415" t="s">
        <v>2035</v>
      </c>
      <c r="E14415">
        <v>5</v>
      </c>
      <c r="F14415" t="s">
        <v>2016</v>
      </c>
      <c r="G14415">
        <v>65</v>
      </c>
      <c r="H14415" t="s">
        <v>2020</v>
      </c>
      <c r="I14415" s="13">
        <v>43440</v>
      </c>
      <c r="J14415">
        <v>1</v>
      </c>
      <c r="K14415">
        <v>54.02</v>
      </c>
    </row>
    <row r="14416" spans="1:11">
      <c r="B14416" t="s">
        <v>2083</v>
      </c>
      <c r="C14416" t="s">
        <v>2084</v>
      </c>
      <c r="D14416" t="s">
        <v>2053</v>
      </c>
      <c r="E14416">
        <v>1</v>
      </c>
      <c r="F14416" t="s">
        <v>2016</v>
      </c>
      <c r="G14416" t="s">
        <v>2030</v>
      </c>
      <c r="H14416" t="s">
        <v>2017</v>
      </c>
      <c r="I14416" s="13">
        <v>43433</v>
      </c>
      <c r="J14416">
        <v>6</v>
      </c>
      <c r="K14416">
        <v>-54.02</v>
      </c>
    </row>
    <row r="14417" spans="2:11">
      <c r="B14417" t="s">
        <v>2033</v>
      </c>
      <c r="C14417" t="s">
        <v>3971</v>
      </c>
      <c r="D14417" t="s">
        <v>2044</v>
      </c>
      <c r="E14417">
        <v>3</v>
      </c>
      <c r="F14417" t="s">
        <v>2016</v>
      </c>
      <c r="G14417">
        <v>52</v>
      </c>
      <c r="H14417" t="s">
        <v>2020</v>
      </c>
      <c r="I14417" s="13">
        <v>43432</v>
      </c>
      <c r="J14417">
        <v>7</v>
      </c>
      <c r="K14417">
        <v>-74.67</v>
      </c>
    </row>
    <row r="14418" spans="2:11">
      <c r="B14418" t="s">
        <v>2072</v>
      </c>
      <c r="C14418" t="s">
        <v>2188</v>
      </c>
      <c r="D14418" t="s">
        <v>2029</v>
      </c>
      <c r="E14418">
        <v>5</v>
      </c>
      <c r="F14418" t="s">
        <v>2016</v>
      </c>
      <c r="G14418">
        <v>53</v>
      </c>
      <c r="H14418" t="s">
        <v>2020</v>
      </c>
      <c r="I14418" s="13">
        <v>43432</v>
      </c>
      <c r="J14418">
        <v>1</v>
      </c>
      <c r="K14418">
        <v>54.02</v>
      </c>
    </row>
    <row r="14419" spans="2:11">
      <c r="B14419" t="s">
        <v>2236</v>
      </c>
      <c r="C14419" t="s">
        <v>3467</v>
      </c>
      <c r="D14419" t="s">
        <v>2238</v>
      </c>
      <c r="E14419">
        <v>4</v>
      </c>
      <c r="F14419" t="s">
        <v>2016</v>
      </c>
      <c r="G14419">
        <v>60</v>
      </c>
      <c r="H14419" t="s">
        <v>2020</v>
      </c>
      <c r="I14419" s="13">
        <v>43432</v>
      </c>
      <c r="J14419">
        <v>1</v>
      </c>
      <c r="K14419">
        <v>54.02</v>
      </c>
    </row>
    <row r="14420" spans="2:11">
      <c r="B14420" t="s">
        <v>2098</v>
      </c>
      <c r="C14420" t="s">
        <v>2099</v>
      </c>
      <c r="D14420" t="s">
        <v>2029</v>
      </c>
      <c r="E14420">
        <v>5</v>
      </c>
      <c r="F14420" t="s">
        <v>2016</v>
      </c>
      <c r="G14420">
        <v>70</v>
      </c>
      <c r="H14420" t="s">
        <v>2020</v>
      </c>
      <c r="I14420" s="13">
        <v>43432</v>
      </c>
      <c r="J14420">
        <v>1</v>
      </c>
      <c r="K14420">
        <v>54.02</v>
      </c>
    </row>
    <row r="14421" spans="2:11">
      <c r="B14421" t="s">
        <v>2045</v>
      </c>
      <c r="C14421" t="s">
        <v>3116</v>
      </c>
      <c r="D14421" t="s">
        <v>2029</v>
      </c>
      <c r="E14421">
        <v>5</v>
      </c>
      <c r="F14421" t="s">
        <v>2016</v>
      </c>
      <c r="G14421">
        <v>70</v>
      </c>
      <c r="H14421" t="s">
        <v>2020</v>
      </c>
      <c r="I14421" s="13">
        <v>43431</v>
      </c>
      <c r="J14421">
        <v>1</v>
      </c>
      <c r="K14421">
        <v>54.02</v>
      </c>
    </row>
    <row r="14422" spans="2:11">
      <c r="B14422" t="s">
        <v>2021</v>
      </c>
      <c r="C14422" t="s">
        <v>2190</v>
      </c>
      <c r="D14422" t="s">
        <v>2166</v>
      </c>
      <c r="E14422">
        <v>5</v>
      </c>
      <c r="F14422" t="s">
        <v>2016</v>
      </c>
      <c r="G14422">
        <v>62</v>
      </c>
      <c r="H14422" t="s">
        <v>2020</v>
      </c>
      <c r="I14422" s="13">
        <v>43245</v>
      </c>
      <c r="J14422">
        <v>1</v>
      </c>
      <c r="K14422">
        <v>54.02</v>
      </c>
    </row>
    <row r="14501" spans="1:11">
      <c r="A14501" t="s">
        <v>1158</v>
      </c>
      <c r="B14501" t="str">
        <f ca="1">_xll.BDS(OFFSET(INDIRECT(ADDRESS(ROW(), COLUMN())),0,-1),"BEST_ANALYST_RECS_BULK","cols=10;rows=27")</f>
        <v>Mediobanca SpA</v>
      </c>
      <c r="C14501" t="s">
        <v>3693</v>
      </c>
      <c r="D14501" t="s">
        <v>2044</v>
      </c>
      <c r="E14501">
        <v>3</v>
      </c>
      <c r="F14501" t="s">
        <v>2016</v>
      </c>
      <c r="G14501">
        <v>16.91</v>
      </c>
      <c r="H14501" t="s">
        <v>2020</v>
      </c>
      <c r="I14501" s="13">
        <v>43511</v>
      </c>
      <c r="J14501">
        <v>15</v>
      </c>
      <c r="K14501">
        <v>-32.51</v>
      </c>
    </row>
    <row r="14502" spans="1:11">
      <c r="B14502" t="s">
        <v>3694</v>
      </c>
      <c r="C14502" t="s">
        <v>3695</v>
      </c>
      <c r="D14502" t="s">
        <v>2076</v>
      </c>
      <c r="E14502">
        <v>3</v>
      </c>
      <c r="F14502" t="s">
        <v>2088</v>
      </c>
      <c r="G14502">
        <v>16.12</v>
      </c>
      <c r="H14502" t="s">
        <v>2020</v>
      </c>
      <c r="I14502" s="13">
        <v>43511</v>
      </c>
      <c r="J14502">
        <v>18</v>
      </c>
      <c r="K14502">
        <v>-37.36</v>
      </c>
    </row>
    <row r="14503" spans="1:11">
      <c r="B14503" t="s">
        <v>3606</v>
      </c>
      <c r="C14503" t="s">
        <v>3696</v>
      </c>
      <c r="D14503" t="s">
        <v>2122</v>
      </c>
      <c r="E14503">
        <v>2</v>
      </c>
      <c r="F14503" t="s">
        <v>2016</v>
      </c>
      <c r="G14503">
        <v>14.09</v>
      </c>
      <c r="H14503" t="s">
        <v>2017</v>
      </c>
      <c r="I14503" s="13">
        <v>43511</v>
      </c>
      <c r="J14503">
        <v>2</v>
      </c>
      <c r="K14503">
        <v>34.08</v>
      </c>
    </row>
    <row r="14504" spans="1:11">
      <c r="B14504" t="s">
        <v>3697</v>
      </c>
      <c r="C14504" t="s">
        <v>3698</v>
      </c>
      <c r="D14504" t="s">
        <v>2044</v>
      </c>
      <c r="E14504">
        <v>3</v>
      </c>
      <c r="F14504" t="s">
        <v>2016</v>
      </c>
      <c r="G14504">
        <v>18.04</v>
      </c>
      <c r="H14504" t="s">
        <v>2020</v>
      </c>
      <c r="I14504" s="13">
        <v>43511</v>
      </c>
      <c r="J14504">
        <v>16</v>
      </c>
      <c r="K14504">
        <v>-33.32</v>
      </c>
    </row>
    <row r="14505" spans="1:11">
      <c r="B14505" t="s">
        <v>3699</v>
      </c>
      <c r="C14505" t="s">
        <v>3700</v>
      </c>
      <c r="D14505" t="s">
        <v>2026</v>
      </c>
      <c r="E14505">
        <v>5</v>
      </c>
      <c r="F14505" t="s">
        <v>2016</v>
      </c>
      <c r="G14505">
        <v>30.44</v>
      </c>
      <c r="H14505" t="s">
        <v>2017</v>
      </c>
      <c r="I14505" s="13">
        <v>43511</v>
      </c>
      <c r="J14505" t="s">
        <v>2030</v>
      </c>
      <c r="K14505" t="s">
        <v>2030</v>
      </c>
    </row>
    <row r="14506" spans="1:11">
      <c r="B14506" t="s">
        <v>3701</v>
      </c>
      <c r="C14506" t="s">
        <v>3702</v>
      </c>
      <c r="D14506" t="s">
        <v>2736</v>
      </c>
      <c r="E14506">
        <v>4</v>
      </c>
      <c r="F14506" t="s">
        <v>2016</v>
      </c>
      <c r="G14506">
        <v>17.13</v>
      </c>
      <c r="H14506" t="s">
        <v>3135</v>
      </c>
      <c r="I14506" s="13">
        <v>43511</v>
      </c>
      <c r="J14506">
        <v>9</v>
      </c>
      <c r="K14506">
        <v>-23.35</v>
      </c>
    </row>
    <row r="14507" spans="1:11">
      <c r="B14507" t="s">
        <v>2792</v>
      </c>
      <c r="C14507" t="s">
        <v>3703</v>
      </c>
      <c r="D14507" t="s">
        <v>2026</v>
      </c>
      <c r="E14507">
        <v>5</v>
      </c>
      <c r="F14507" t="s">
        <v>2016</v>
      </c>
      <c r="G14507">
        <v>18.61</v>
      </c>
      <c r="H14507" t="s">
        <v>2020</v>
      </c>
      <c r="I14507" s="13">
        <v>43509</v>
      </c>
      <c r="J14507">
        <v>3</v>
      </c>
      <c r="K14507">
        <v>17.350000000000001</v>
      </c>
    </row>
    <row r="14508" spans="1:11">
      <c r="B14508" t="s">
        <v>2726</v>
      </c>
      <c r="C14508" t="s">
        <v>3704</v>
      </c>
      <c r="D14508" t="s">
        <v>2044</v>
      </c>
      <c r="E14508">
        <v>3</v>
      </c>
      <c r="F14508" t="s">
        <v>2016</v>
      </c>
      <c r="G14508">
        <v>16.350000000000001</v>
      </c>
      <c r="H14508" t="s">
        <v>2017</v>
      </c>
      <c r="I14508" s="13">
        <v>43509</v>
      </c>
      <c r="J14508">
        <v>4</v>
      </c>
      <c r="K14508">
        <v>0</v>
      </c>
    </row>
    <row r="14509" spans="1:11">
      <c r="B14509" t="s">
        <v>3620</v>
      </c>
      <c r="C14509" t="s">
        <v>3705</v>
      </c>
      <c r="D14509" t="s">
        <v>2041</v>
      </c>
      <c r="E14509">
        <v>1</v>
      </c>
      <c r="F14509" t="s">
        <v>2088</v>
      </c>
      <c r="G14509">
        <v>15.22</v>
      </c>
      <c r="H14509" t="s">
        <v>2020</v>
      </c>
      <c r="I14509" s="13">
        <v>43509</v>
      </c>
      <c r="J14509">
        <v>6</v>
      </c>
      <c r="K14509">
        <v>-15.84</v>
      </c>
    </row>
    <row r="14510" spans="1:11">
      <c r="B14510" t="s">
        <v>3706</v>
      </c>
      <c r="C14510" t="s">
        <v>3707</v>
      </c>
      <c r="D14510" t="s">
        <v>2076</v>
      </c>
      <c r="E14510">
        <v>3</v>
      </c>
      <c r="F14510" t="s">
        <v>2016</v>
      </c>
      <c r="G14510">
        <v>18.600000000000001</v>
      </c>
      <c r="H14510" t="s">
        <v>2017</v>
      </c>
      <c r="I14510" s="13">
        <v>43507</v>
      </c>
      <c r="J14510">
        <v>4</v>
      </c>
      <c r="K14510">
        <v>0</v>
      </c>
    </row>
    <row r="14511" spans="1:11">
      <c r="B14511" t="s">
        <v>3593</v>
      </c>
      <c r="C14511" t="s">
        <v>3594</v>
      </c>
      <c r="D14511" t="s">
        <v>2076</v>
      </c>
      <c r="E14511">
        <v>3</v>
      </c>
      <c r="F14511" t="s">
        <v>2088</v>
      </c>
      <c r="G14511" t="s">
        <v>2030</v>
      </c>
      <c r="H14511" t="s">
        <v>2017</v>
      </c>
      <c r="I14511" s="13">
        <v>43507</v>
      </c>
      <c r="J14511">
        <v>19</v>
      </c>
      <c r="K14511">
        <v>-42.29</v>
      </c>
    </row>
    <row r="14512" spans="1:11">
      <c r="B14512" t="s">
        <v>2470</v>
      </c>
      <c r="C14512" t="s">
        <v>3708</v>
      </c>
      <c r="D14512" t="s">
        <v>2053</v>
      </c>
      <c r="E14512">
        <v>1</v>
      </c>
      <c r="F14512" t="s">
        <v>2016</v>
      </c>
      <c r="G14512" t="s">
        <v>2030</v>
      </c>
      <c r="H14512" t="s">
        <v>2017</v>
      </c>
      <c r="I14512" s="13">
        <v>43507</v>
      </c>
      <c r="J14512">
        <v>1</v>
      </c>
      <c r="K14512">
        <v>34.549999999999997</v>
      </c>
    </row>
    <row r="14513" spans="2:11">
      <c r="B14513" t="s">
        <v>2081</v>
      </c>
      <c r="C14513" t="s">
        <v>3709</v>
      </c>
      <c r="D14513" t="s">
        <v>2029</v>
      </c>
      <c r="E14513">
        <v>5</v>
      </c>
      <c r="F14513" t="s">
        <v>2016</v>
      </c>
      <c r="G14513">
        <v>18.03</v>
      </c>
      <c r="H14513" t="s">
        <v>2017</v>
      </c>
      <c r="I14513" s="13">
        <v>43507</v>
      </c>
      <c r="J14513">
        <v>5</v>
      </c>
      <c r="K14513">
        <v>-15.46</v>
      </c>
    </row>
    <row r="14514" spans="2:11">
      <c r="B14514" t="s">
        <v>3610</v>
      </c>
      <c r="C14514" t="s">
        <v>3710</v>
      </c>
      <c r="D14514" t="s">
        <v>2076</v>
      </c>
      <c r="E14514">
        <v>3</v>
      </c>
      <c r="F14514" t="s">
        <v>2088</v>
      </c>
      <c r="G14514">
        <v>15.86</v>
      </c>
      <c r="H14514" t="s">
        <v>3135</v>
      </c>
      <c r="I14514" s="13">
        <v>43504</v>
      </c>
      <c r="J14514" t="s">
        <v>2030</v>
      </c>
      <c r="K14514" t="s">
        <v>2030</v>
      </c>
    </row>
    <row r="14515" spans="2:11">
      <c r="B14515" t="s">
        <v>106</v>
      </c>
      <c r="C14515" t="s">
        <v>3711</v>
      </c>
      <c r="D14515" t="s">
        <v>2669</v>
      </c>
      <c r="E14515">
        <v>5</v>
      </c>
      <c r="F14515" t="s">
        <v>2016</v>
      </c>
      <c r="G14515">
        <v>25</v>
      </c>
      <c r="H14515" t="s">
        <v>2020</v>
      </c>
      <c r="I14515" s="13">
        <v>43504</v>
      </c>
      <c r="J14515">
        <v>17</v>
      </c>
      <c r="K14515">
        <v>-34.08</v>
      </c>
    </row>
    <row r="14516" spans="2:11">
      <c r="B14516" t="s">
        <v>3712</v>
      </c>
      <c r="C14516" t="s">
        <v>3713</v>
      </c>
      <c r="D14516" t="s">
        <v>2044</v>
      </c>
      <c r="E14516">
        <v>3</v>
      </c>
      <c r="F14516" t="s">
        <v>2016</v>
      </c>
      <c r="G14516">
        <v>16.2</v>
      </c>
      <c r="H14516" t="s">
        <v>2017</v>
      </c>
      <c r="I14516" s="13">
        <v>43504</v>
      </c>
      <c r="J14516" t="s">
        <v>2030</v>
      </c>
      <c r="K14516" t="s">
        <v>2030</v>
      </c>
    </row>
    <row r="14517" spans="2:11">
      <c r="B14517" t="s">
        <v>2063</v>
      </c>
      <c r="C14517" t="s">
        <v>2675</v>
      </c>
      <c r="D14517" t="s">
        <v>2162</v>
      </c>
      <c r="E14517">
        <v>3</v>
      </c>
      <c r="F14517" t="s">
        <v>2088</v>
      </c>
      <c r="G14517">
        <v>17</v>
      </c>
      <c r="H14517" t="s">
        <v>2017</v>
      </c>
      <c r="I14517" s="13">
        <v>43504</v>
      </c>
      <c r="J14517">
        <v>16</v>
      </c>
      <c r="K14517">
        <v>-33.32</v>
      </c>
    </row>
    <row r="14518" spans="2:11">
      <c r="B14518" t="s">
        <v>2267</v>
      </c>
      <c r="C14518" t="s">
        <v>2677</v>
      </c>
      <c r="D14518" t="s">
        <v>2273</v>
      </c>
      <c r="E14518">
        <v>3</v>
      </c>
      <c r="F14518" t="s">
        <v>2016</v>
      </c>
      <c r="G14518">
        <v>15.86</v>
      </c>
      <c r="H14518" t="s">
        <v>2017</v>
      </c>
      <c r="I14518" s="13">
        <v>43504</v>
      </c>
      <c r="J14518" t="s">
        <v>2030</v>
      </c>
      <c r="K14518" t="s">
        <v>2030</v>
      </c>
    </row>
    <row r="14519" spans="2:11">
      <c r="B14519" t="s">
        <v>2033</v>
      </c>
      <c r="C14519" t="s">
        <v>3714</v>
      </c>
      <c r="D14519" t="s">
        <v>2398</v>
      </c>
      <c r="E14519" t="s">
        <v>2030</v>
      </c>
      <c r="F14519" t="s">
        <v>2016</v>
      </c>
      <c r="G14519" t="s">
        <v>2030</v>
      </c>
      <c r="H14519" t="s">
        <v>2017</v>
      </c>
      <c r="I14519" s="13">
        <v>43503</v>
      </c>
      <c r="J14519" t="s">
        <v>2030</v>
      </c>
      <c r="K14519" t="s">
        <v>2030</v>
      </c>
    </row>
    <row r="14520" spans="2:11">
      <c r="B14520" t="s">
        <v>2037</v>
      </c>
      <c r="C14520" t="s">
        <v>3715</v>
      </c>
      <c r="D14520" t="s">
        <v>2026</v>
      </c>
      <c r="E14520">
        <v>5</v>
      </c>
      <c r="F14520" t="s">
        <v>2016</v>
      </c>
      <c r="G14520">
        <v>18.16</v>
      </c>
      <c r="H14520" t="s">
        <v>2020</v>
      </c>
      <c r="I14520" s="13">
        <v>43503</v>
      </c>
      <c r="J14520">
        <v>17</v>
      </c>
      <c r="K14520">
        <v>-21.44</v>
      </c>
    </row>
    <row r="14521" spans="2:11">
      <c r="B14521" t="s">
        <v>2077</v>
      </c>
      <c r="C14521" t="s">
        <v>3716</v>
      </c>
      <c r="D14521" t="s">
        <v>2227</v>
      </c>
      <c r="E14521">
        <v>3</v>
      </c>
      <c r="F14521" t="s">
        <v>2016</v>
      </c>
      <c r="G14521">
        <v>17.02</v>
      </c>
      <c r="H14521" t="s">
        <v>2020</v>
      </c>
      <c r="I14521" s="13">
        <v>43503</v>
      </c>
      <c r="J14521" t="s">
        <v>2030</v>
      </c>
      <c r="K14521" t="s">
        <v>2030</v>
      </c>
    </row>
    <row r="14522" spans="2:11">
      <c r="B14522" t="s">
        <v>2051</v>
      </c>
      <c r="C14522" t="s">
        <v>3234</v>
      </c>
      <c r="D14522" t="s">
        <v>2026</v>
      </c>
      <c r="E14522">
        <v>5</v>
      </c>
      <c r="F14522" t="s">
        <v>2016</v>
      </c>
      <c r="G14522">
        <v>29</v>
      </c>
      <c r="H14522" t="s">
        <v>2017</v>
      </c>
      <c r="I14522" s="13">
        <v>43503</v>
      </c>
      <c r="J14522">
        <v>13</v>
      </c>
      <c r="K14522">
        <v>-29.11</v>
      </c>
    </row>
    <row r="14523" spans="2:11">
      <c r="B14523" t="s">
        <v>2813</v>
      </c>
      <c r="C14523" t="s">
        <v>3717</v>
      </c>
      <c r="D14523" t="s">
        <v>2076</v>
      </c>
      <c r="E14523">
        <v>3</v>
      </c>
      <c r="F14523" t="s">
        <v>2016</v>
      </c>
      <c r="G14523">
        <v>18.2</v>
      </c>
      <c r="H14523" t="s">
        <v>2017</v>
      </c>
      <c r="I14523" s="13">
        <v>43433</v>
      </c>
      <c r="J14523" t="s">
        <v>2030</v>
      </c>
      <c r="K14523" t="s">
        <v>2030</v>
      </c>
    </row>
    <row r="14524" spans="2:11">
      <c r="B14524" t="s">
        <v>2083</v>
      </c>
      <c r="C14524" t="s">
        <v>2084</v>
      </c>
      <c r="D14524" t="s">
        <v>2026</v>
      </c>
      <c r="E14524">
        <v>5</v>
      </c>
      <c r="F14524" t="s">
        <v>2016</v>
      </c>
      <c r="G14524" t="s">
        <v>2030</v>
      </c>
      <c r="H14524" t="s">
        <v>2017</v>
      </c>
      <c r="I14524" s="13">
        <v>43426</v>
      </c>
      <c r="J14524">
        <v>14</v>
      </c>
      <c r="K14524">
        <v>-29.65</v>
      </c>
    </row>
    <row r="14525" spans="2:11">
      <c r="B14525" t="s">
        <v>2682</v>
      </c>
      <c r="C14525" t="s">
        <v>3718</v>
      </c>
      <c r="D14525" t="s">
        <v>2076</v>
      </c>
      <c r="E14525">
        <v>3</v>
      </c>
      <c r="F14525" t="s">
        <v>2016</v>
      </c>
      <c r="G14525">
        <v>15.95</v>
      </c>
      <c r="H14525" t="s">
        <v>2017</v>
      </c>
      <c r="I14525" s="13">
        <v>43412</v>
      </c>
      <c r="J14525">
        <v>4</v>
      </c>
      <c r="K14525">
        <v>0</v>
      </c>
    </row>
    <row r="14526" spans="2:11">
      <c r="B14526" t="s">
        <v>3628</v>
      </c>
      <c r="C14526" t="s">
        <v>3719</v>
      </c>
      <c r="D14526" t="s">
        <v>2053</v>
      </c>
      <c r="E14526">
        <v>1</v>
      </c>
      <c r="F14526" t="s">
        <v>2088</v>
      </c>
      <c r="G14526">
        <v>7.45</v>
      </c>
      <c r="H14526" t="s">
        <v>2017</v>
      </c>
      <c r="I14526" s="13">
        <v>42748</v>
      </c>
      <c r="J14526">
        <v>2</v>
      </c>
      <c r="K14526">
        <v>34.08</v>
      </c>
    </row>
    <row r="14527" spans="2:11">
      <c r="B14527" t="s">
        <v>3660</v>
      </c>
      <c r="C14527" t="s">
        <v>3661</v>
      </c>
      <c r="D14527" t="s">
        <v>2093</v>
      </c>
      <c r="E14527" t="s">
        <v>2030</v>
      </c>
      <c r="F14527" t="s">
        <v>2016</v>
      </c>
      <c r="G14527">
        <v>12.67</v>
      </c>
      <c r="H14527" t="s">
        <v>2020</v>
      </c>
      <c r="I14527" s="13">
        <v>42718</v>
      </c>
      <c r="J14527" t="s">
        <v>2030</v>
      </c>
      <c r="K14527" t="s">
        <v>2030</v>
      </c>
    </row>
    <row r="14601" spans="1:11">
      <c r="A14601" t="s">
        <v>1159</v>
      </c>
      <c r="B14601" t="str">
        <f ca="1">_xll.BDS(OFFSET(INDIRECT(ADDRESS(ROW(), COLUMN())),0,-1),"BEST_ANALYST_RECS_BULK","cols=10;rows=23")</f>
        <v>Mizuho Securities USA Inc</v>
      </c>
      <c r="C14601" t="s">
        <v>2356</v>
      </c>
      <c r="D14601" t="s">
        <v>2026</v>
      </c>
      <c r="E14601">
        <v>5</v>
      </c>
      <c r="F14601" t="s">
        <v>2016</v>
      </c>
      <c r="G14601">
        <v>94</v>
      </c>
      <c r="H14601" t="s">
        <v>2017</v>
      </c>
      <c r="I14601" s="13">
        <v>43511</v>
      </c>
      <c r="J14601" t="s">
        <v>2030</v>
      </c>
      <c r="K14601" t="s">
        <v>2030</v>
      </c>
    </row>
    <row r="14602" spans="1:11">
      <c r="B14602" t="s">
        <v>2067</v>
      </c>
      <c r="C14602" t="s">
        <v>2910</v>
      </c>
      <c r="D14602" t="s">
        <v>2029</v>
      </c>
      <c r="E14602">
        <v>5</v>
      </c>
      <c r="F14602" t="s">
        <v>2016</v>
      </c>
      <c r="G14602">
        <v>71</v>
      </c>
      <c r="H14602" t="s">
        <v>2020</v>
      </c>
      <c r="I14602" s="13">
        <v>43509</v>
      </c>
      <c r="J14602">
        <v>4</v>
      </c>
      <c r="K14602">
        <v>-1.36</v>
      </c>
    </row>
    <row r="14603" spans="1:11">
      <c r="B14603" t="s">
        <v>2027</v>
      </c>
      <c r="C14603" t="s">
        <v>3007</v>
      </c>
      <c r="D14603" t="s">
        <v>2029</v>
      </c>
      <c r="E14603">
        <v>5</v>
      </c>
      <c r="F14603" t="s">
        <v>2016</v>
      </c>
      <c r="G14603">
        <v>100</v>
      </c>
      <c r="H14603" t="s">
        <v>2017</v>
      </c>
      <c r="I14603" s="13">
        <v>43509</v>
      </c>
      <c r="J14603">
        <v>5</v>
      </c>
      <c r="K14603">
        <v>-1.44</v>
      </c>
    </row>
    <row r="14604" spans="1:11">
      <c r="B14604" t="s">
        <v>2274</v>
      </c>
      <c r="C14604" t="s">
        <v>3011</v>
      </c>
      <c r="D14604" t="s">
        <v>2026</v>
      </c>
      <c r="E14604">
        <v>5</v>
      </c>
      <c r="F14604" t="s">
        <v>2016</v>
      </c>
      <c r="G14604" t="s">
        <v>2030</v>
      </c>
      <c r="H14604" t="s">
        <v>2017</v>
      </c>
      <c r="I14604" s="13">
        <v>43509</v>
      </c>
      <c r="J14604">
        <v>4</v>
      </c>
      <c r="K14604">
        <v>-1.36</v>
      </c>
    </row>
    <row r="14605" spans="1:11">
      <c r="B14605" t="s">
        <v>2079</v>
      </c>
      <c r="C14605" t="s">
        <v>3035</v>
      </c>
      <c r="D14605" t="s">
        <v>2029</v>
      </c>
      <c r="E14605">
        <v>5</v>
      </c>
      <c r="F14605" t="s">
        <v>2016</v>
      </c>
      <c r="G14605">
        <v>96</v>
      </c>
      <c r="H14605" t="s">
        <v>2017</v>
      </c>
      <c r="I14605" s="13">
        <v>43509</v>
      </c>
      <c r="J14605">
        <v>6</v>
      </c>
      <c r="K14605">
        <v>-14.25</v>
      </c>
    </row>
    <row r="14606" spans="1:11">
      <c r="B14606" t="s">
        <v>2042</v>
      </c>
      <c r="C14606" t="s">
        <v>4213</v>
      </c>
      <c r="D14606" t="s">
        <v>2029</v>
      </c>
      <c r="E14606">
        <v>5</v>
      </c>
      <c r="F14606" t="s">
        <v>2016</v>
      </c>
      <c r="G14606">
        <v>90</v>
      </c>
      <c r="H14606" t="s">
        <v>2020</v>
      </c>
      <c r="I14606" s="13">
        <v>43508</v>
      </c>
      <c r="J14606" t="s">
        <v>2030</v>
      </c>
      <c r="K14606" t="s">
        <v>2030</v>
      </c>
    </row>
    <row r="14607" spans="1:11">
      <c r="B14607" t="s">
        <v>2094</v>
      </c>
      <c r="C14607" t="s">
        <v>2095</v>
      </c>
      <c r="D14607" t="s">
        <v>2076</v>
      </c>
      <c r="E14607">
        <v>3</v>
      </c>
      <c r="F14607" t="s">
        <v>2016</v>
      </c>
      <c r="G14607" t="s">
        <v>2030</v>
      </c>
      <c r="H14607" t="s">
        <v>2017</v>
      </c>
      <c r="I14607" s="13">
        <v>43507</v>
      </c>
      <c r="J14607" t="s">
        <v>2030</v>
      </c>
      <c r="K14607" t="s">
        <v>2030</v>
      </c>
    </row>
    <row r="14608" spans="1:11">
      <c r="B14608" t="s">
        <v>2021</v>
      </c>
      <c r="C14608" t="s">
        <v>3039</v>
      </c>
      <c r="D14608" t="s">
        <v>2166</v>
      </c>
      <c r="E14608">
        <v>5</v>
      </c>
      <c r="F14608" t="s">
        <v>2016</v>
      </c>
      <c r="G14608">
        <v>86</v>
      </c>
      <c r="H14608" t="s">
        <v>3135</v>
      </c>
      <c r="I14608" s="13">
        <v>43504</v>
      </c>
      <c r="J14608" t="s">
        <v>2030</v>
      </c>
      <c r="K14608" t="s">
        <v>2030</v>
      </c>
    </row>
    <row r="14609" spans="2:11">
      <c r="B14609" t="s">
        <v>2063</v>
      </c>
      <c r="C14609" t="s">
        <v>3024</v>
      </c>
      <c r="D14609" t="s">
        <v>2035</v>
      </c>
      <c r="E14609">
        <v>5</v>
      </c>
      <c r="F14609" t="s">
        <v>2016</v>
      </c>
      <c r="G14609">
        <v>124</v>
      </c>
      <c r="H14609" t="s">
        <v>2017</v>
      </c>
      <c r="I14609" s="13">
        <v>43504</v>
      </c>
      <c r="J14609" t="s">
        <v>2030</v>
      </c>
      <c r="K14609" t="s">
        <v>2030</v>
      </c>
    </row>
    <row r="14610" spans="2:11">
      <c r="B14610" t="s">
        <v>2374</v>
      </c>
      <c r="C14610" t="s">
        <v>4214</v>
      </c>
      <c r="D14610" t="s">
        <v>2026</v>
      </c>
      <c r="E14610">
        <v>5</v>
      </c>
      <c r="F14610" t="s">
        <v>2016</v>
      </c>
      <c r="G14610">
        <v>107</v>
      </c>
      <c r="H14610" t="s">
        <v>2017</v>
      </c>
      <c r="I14610" s="13">
        <v>43504</v>
      </c>
      <c r="J14610">
        <v>4</v>
      </c>
      <c r="K14610">
        <v>-1.36</v>
      </c>
    </row>
    <row r="14611" spans="2:11">
      <c r="B14611" t="s">
        <v>106</v>
      </c>
      <c r="C14611" t="s">
        <v>3025</v>
      </c>
      <c r="D14611" t="s">
        <v>2229</v>
      </c>
      <c r="E14611">
        <v>5</v>
      </c>
      <c r="F14611" t="s">
        <v>2016</v>
      </c>
      <c r="G14611">
        <v>85</v>
      </c>
      <c r="H14611" t="s">
        <v>2020</v>
      </c>
      <c r="I14611" s="13">
        <v>43503</v>
      </c>
      <c r="J14611">
        <v>4</v>
      </c>
      <c r="K14611">
        <v>-1.36</v>
      </c>
    </row>
    <row r="14612" spans="2:11">
      <c r="B14612" t="s">
        <v>2033</v>
      </c>
      <c r="C14612" t="s">
        <v>3027</v>
      </c>
      <c r="D14612" t="s">
        <v>2035</v>
      </c>
      <c r="E14612">
        <v>5</v>
      </c>
      <c r="F14612" t="s">
        <v>2016</v>
      </c>
      <c r="G14612">
        <v>93</v>
      </c>
      <c r="H14612" t="s">
        <v>2036</v>
      </c>
      <c r="I14612" s="13">
        <v>43503</v>
      </c>
      <c r="J14612">
        <v>4</v>
      </c>
      <c r="K14612">
        <v>-1.36</v>
      </c>
    </row>
    <row r="14613" spans="2:11">
      <c r="B14613" t="s">
        <v>2072</v>
      </c>
      <c r="C14613" t="s">
        <v>3531</v>
      </c>
      <c r="D14613" t="s">
        <v>2189</v>
      </c>
      <c r="E14613">
        <v>5</v>
      </c>
      <c r="F14613" t="s">
        <v>2016</v>
      </c>
      <c r="G14613">
        <v>100</v>
      </c>
      <c r="H14613" t="s">
        <v>2020</v>
      </c>
      <c r="I14613" s="13">
        <v>43503</v>
      </c>
      <c r="J14613">
        <v>4</v>
      </c>
      <c r="K14613">
        <v>-1.36</v>
      </c>
    </row>
    <row r="14614" spans="2:11">
      <c r="B14614" t="s">
        <v>2077</v>
      </c>
      <c r="C14614" t="s">
        <v>3685</v>
      </c>
      <c r="D14614" t="s">
        <v>2029</v>
      </c>
      <c r="E14614">
        <v>5</v>
      </c>
      <c r="F14614" t="s">
        <v>2016</v>
      </c>
      <c r="G14614">
        <v>95</v>
      </c>
      <c r="H14614" t="s">
        <v>2020</v>
      </c>
      <c r="I14614" s="13">
        <v>43503</v>
      </c>
      <c r="J14614">
        <v>4</v>
      </c>
      <c r="K14614">
        <v>-1.36</v>
      </c>
    </row>
    <row r="14615" spans="2:11">
      <c r="B14615" t="s">
        <v>2049</v>
      </c>
      <c r="C14615" t="s">
        <v>3689</v>
      </c>
      <c r="D14615" t="s">
        <v>2029</v>
      </c>
      <c r="E14615">
        <v>5</v>
      </c>
      <c r="F14615" t="s">
        <v>2016</v>
      </c>
      <c r="G14615">
        <v>94</v>
      </c>
      <c r="H14615" t="s">
        <v>2020</v>
      </c>
      <c r="I14615" s="13">
        <v>43503</v>
      </c>
      <c r="J14615" t="s">
        <v>2030</v>
      </c>
      <c r="K14615" t="s">
        <v>2030</v>
      </c>
    </row>
    <row r="14616" spans="2:11">
      <c r="B14616" t="s">
        <v>2198</v>
      </c>
      <c r="C14616" t="s">
        <v>3680</v>
      </c>
      <c r="D14616" t="s">
        <v>2035</v>
      </c>
      <c r="E14616">
        <v>5</v>
      </c>
      <c r="F14616" t="s">
        <v>2016</v>
      </c>
      <c r="G14616">
        <v>72</v>
      </c>
      <c r="H14616" t="s">
        <v>2020</v>
      </c>
      <c r="I14616" s="13">
        <v>43503</v>
      </c>
      <c r="J14616" t="s">
        <v>2030</v>
      </c>
      <c r="K14616" t="s">
        <v>2030</v>
      </c>
    </row>
    <row r="14617" spans="2:11">
      <c r="B14617" t="s">
        <v>2352</v>
      </c>
      <c r="C14617" t="s">
        <v>4215</v>
      </c>
      <c r="D14617" t="s">
        <v>2026</v>
      </c>
      <c r="E14617">
        <v>5</v>
      </c>
      <c r="F14617" t="s">
        <v>2016</v>
      </c>
      <c r="G14617">
        <v>85</v>
      </c>
      <c r="H14617" t="s">
        <v>2017</v>
      </c>
      <c r="I14617" s="13">
        <v>43503</v>
      </c>
      <c r="J14617">
        <v>2</v>
      </c>
      <c r="K14617">
        <v>2.1800000000000002</v>
      </c>
    </row>
    <row r="14618" spans="2:11">
      <c r="B14618" t="s">
        <v>2267</v>
      </c>
      <c r="C14618" t="s">
        <v>3683</v>
      </c>
      <c r="D14618" t="s">
        <v>2029</v>
      </c>
      <c r="E14618">
        <v>5</v>
      </c>
      <c r="F14618" t="s">
        <v>2016</v>
      </c>
      <c r="G14618">
        <v>102</v>
      </c>
      <c r="H14618" t="s">
        <v>2017</v>
      </c>
      <c r="I14618" s="13">
        <v>43503</v>
      </c>
      <c r="J14618" t="s">
        <v>2030</v>
      </c>
      <c r="K14618" t="s">
        <v>2030</v>
      </c>
    </row>
    <row r="14619" spans="2:11">
      <c r="B14619" t="s">
        <v>2037</v>
      </c>
      <c r="C14619" t="s">
        <v>3536</v>
      </c>
      <c r="D14619" t="s">
        <v>2026</v>
      </c>
      <c r="E14619">
        <v>5</v>
      </c>
      <c r="F14619" t="s">
        <v>2016</v>
      </c>
      <c r="G14619">
        <v>95</v>
      </c>
      <c r="H14619" t="s">
        <v>2020</v>
      </c>
      <c r="I14619" s="13">
        <v>43496</v>
      </c>
      <c r="J14619" t="s">
        <v>2030</v>
      </c>
      <c r="K14619" t="s">
        <v>2030</v>
      </c>
    </row>
    <row r="14620" spans="2:11">
      <c r="B14620" t="s">
        <v>2051</v>
      </c>
      <c r="C14620" t="s">
        <v>3687</v>
      </c>
      <c r="D14620" t="s">
        <v>2026</v>
      </c>
      <c r="E14620">
        <v>5</v>
      </c>
      <c r="F14620" t="s">
        <v>2016</v>
      </c>
      <c r="G14620">
        <v>89</v>
      </c>
      <c r="H14620" t="s">
        <v>2017</v>
      </c>
      <c r="I14620" s="13">
        <v>43483</v>
      </c>
      <c r="J14620">
        <v>1</v>
      </c>
      <c r="K14620">
        <v>5.61</v>
      </c>
    </row>
    <row r="14621" spans="2:11">
      <c r="B14621" t="s">
        <v>2083</v>
      </c>
      <c r="C14621" t="s">
        <v>2084</v>
      </c>
      <c r="D14621" t="s">
        <v>2184</v>
      </c>
      <c r="E14621">
        <v>1</v>
      </c>
      <c r="F14621" t="s">
        <v>2088</v>
      </c>
      <c r="G14621" t="s">
        <v>2030</v>
      </c>
      <c r="H14621" t="s">
        <v>2017</v>
      </c>
      <c r="I14621" s="13">
        <v>43470</v>
      </c>
      <c r="J14621">
        <v>3</v>
      </c>
      <c r="K14621">
        <v>0.12</v>
      </c>
    </row>
    <row r="14622" spans="2:11">
      <c r="B14622" t="s">
        <v>2111</v>
      </c>
      <c r="C14622" t="s">
        <v>2112</v>
      </c>
      <c r="D14622" t="s">
        <v>2026</v>
      </c>
      <c r="E14622">
        <v>5</v>
      </c>
      <c r="F14622" t="s">
        <v>2016</v>
      </c>
      <c r="G14622" t="s">
        <v>2030</v>
      </c>
      <c r="H14622" t="s">
        <v>2017</v>
      </c>
      <c r="I14622" s="13">
        <v>43132</v>
      </c>
      <c r="J14622">
        <v>4</v>
      </c>
      <c r="K14622">
        <v>-1.36</v>
      </c>
    </row>
    <row r="14623" spans="2:11">
      <c r="B14623" t="s">
        <v>3127</v>
      </c>
      <c r="C14623" t="s">
        <v>3850</v>
      </c>
      <c r="D14623" t="s">
        <v>2026</v>
      </c>
      <c r="E14623">
        <v>5</v>
      </c>
      <c r="F14623" t="s">
        <v>2016</v>
      </c>
      <c r="G14623">
        <v>65</v>
      </c>
      <c r="H14623" t="s">
        <v>2017</v>
      </c>
      <c r="I14623" s="13">
        <v>43017</v>
      </c>
      <c r="J14623">
        <v>4</v>
      </c>
      <c r="K14623">
        <v>-1.36</v>
      </c>
    </row>
    <row r="14701" spans="1:11">
      <c r="A14701" t="s">
        <v>1160</v>
      </c>
      <c r="B14701" t="str">
        <f ca="1">_xll.BDS(OFFSET(INDIRECT(ADDRESS(ROW(), COLUMN())),0,-1),"BEST_ANALYST_RECS_BULK","cols=10;rows=28")</f>
        <v>Longbow Research</v>
      </c>
      <c r="C14701" t="s">
        <v>3205</v>
      </c>
      <c r="D14701" t="s">
        <v>2044</v>
      </c>
      <c r="E14701">
        <v>3</v>
      </c>
      <c r="F14701" t="s">
        <v>2016</v>
      </c>
      <c r="G14701" t="s">
        <v>2030</v>
      </c>
      <c r="H14701" t="s">
        <v>2017</v>
      </c>
      <c r="I14701" s="13">
        <v>43511</v>
      </c>
      <c r="J14701" t="s">
        <v>2030</v>
      </c>
      <c r="K14701" t="s">
        <v>2030</v>
      </c>
    </row>
    <row r="14702" spans="1:11">
      <c r="B14702" t="s">
        <v>2174</v>
      </c>
      <c r="C14702" t="s">
        <v>3277</v>
      </c>
      <c r="D14702" t="s">
        <v>2015</v>
      </c>
      <c r="E14702">
        <v>3</v>
      </c>
      <c r="F14702" t="s">
        <v>2016</v>
      </c>
      <c r="G14702">
        <v>43</v>
      </c>
      <c r="H14702" t="s">
        <v>2017</v>
      </c>
      <c r="I14702" s="13">
        <v>43509</v>
      </c>
      <c r="J14702">
        <v>1</v>
      </c>
      <c r="K14702">
        <v>0</v>
      </c>
    </row>
    <row r="14703" spans="1:11">
      <c r="B14703" t="s">
        <v>2069</v>
      </c>
      <c r="C14703" t="s">
        <v>2070</v>
      </c>
      <c r="D14703" t="s">
        <v>2071</v>
      </c>
      <c r="E14703">
        <v>3</v>
      </c>
      <c r="F14703" t="s">
        <v>2016</v>
      </c>
      <c r="G14703" t="s">
        <v>2030</v>
      </c>
      <c r="H14703" t="s">
        <v>2017</v>
      </c>
      <c r="I14703" s="13">
        <v>43508</v>
      </c>
      <c r="J14703">
        <v>1</v>
      </c>
      <c r="K14703">
        <v>0</v>
      </c>
    </row>
    <row r="14704" spans="1:11">
      <c r="B14704" t="s">
        <v>2047</v>
      </c>
      <c r="C14704" t="s">
        <v>2048</v>
      </c>
      <c r="D14704" t="s">
        <v>2044</v>
      </c>
      <c r="E14704">
        <v>3</v>
      </c>
      <c r="F14704" t="s">
        <v>2016</v>
      </c>
      <c r="G14704">
        <v>47</v>
      </c>
      <c r="H14704" t="s">
        <v>2017</v>
      </c>
      <c r="I14704" s="13">
        <v>43506</v>
      </c>
      <c r="J14704">
        <v>4</v>
      </c>
      <c r="K14704">
        <v>-29.32</v>
      </c>
    </row>
    <row r="14705" spans="2:11">
      <c r="B14705" t="s">
        <v>2411</v>
      </c>
      <c r="C14705" t="s">
        <v>3968</v>
      </c>
      <c r="D14705" t="s">
        <v>2026</v>
      </c>
      <c r="E14705">
        <v>5</v>
      </c>
      <c r="F14705" t="s">
        <v>2016</v>
      </c>
      <c r="G14705">
        <v>70</v>
      </c>
      <c r="H14705" t="s">
        <v>2020</v>
      </c>
      <c r="I14705" s="13">
        <v>43506</v>
      </c>
      <c r="J14705">
        <v>6</v>
      </c>
      <c r="K14705">
        <v>-41.69</v>
      </c>
    </row>
    <row r="14706" spans="2:11">
      <c r="B14706" t="s">
        <v>2077</v>
      </c>
      <c r="C14706" t="s">
        <v>2078</v>
      </c>
      <c r="D14706" t="s">
        <v>2041</v>
      </c>
      <c r="E14706">
        <v>1</v>
      </c>
      <c r="F14706" t="s">
        <v>2016</v>
      </c>
      <c r="G14706">
        <v>30</v>
      </c>
      <c r="H14706" t="s">
        <v>2020</v>
      </c>
      <c r="I14706" s="13">
        <v>43505</v>
      </c>
      <c r="J14706">
        <v>13</v>
      </c>
      <c r="K14706">
        <v>-53.08</v>
      </c>
    </row>
    <row r="14707" spans="2:11">
      <c r="B14707" t="s">
        <v>2079</v>
      </c>
      <c r="C14707" t="s">
        <v>2080</v>
      </c>
      <c r="D14707" t="s">
        <v>2029</v>
      </c>
      <c r="E14707">
        <v>5</v>
      </c>
      <c r="F14707" t="s">
        <v>2016</v>
      </c>
      <c r="G14707">
        <v>65</v>
      </c>
      <c r="H14707" t="s">
        <v>2017</v>
      </c>
      <c r="I14707" s="13">
        <v>43504</v>
      </c>
      <c r="J14707">
        <v>6</v>
      </c>
      <c r="K14707">
        <v>-41.69</v>
      </c>
    </row>
    <row r="14708" spans="2:11">
      <c r="B14708" t="s">
        <v>2049</v>
      </c>
      <c r="C14708" t="s">
        <v>4026</v>
      </c>
      <c r="D14708" t="s">
        <v>2015</v>
      </c>
      <c r="E14708">
        <v>3</v>
      </c>
      <c r="F14708" t="s">
        <v>2016</v>
      </c>
      <c r="G14708">
        <v>44</v>
      </c>
      <c r="H14708" t="s">
        <v>2017</v>
      </c>
      <c r="I14708" s="13">
        <v>43503</v>
      </c>
      <c r="J14708">
        <v>3</v>
      </c>
      <c r="K14708">
        <v>-23.44</v>
      </c>
    </row>
    <row r="14709" spans="2:11">
      <c r="B14709" t="s">
        <v>2100</v>
      </c>
      <c r="C14709" t="s">
        <v>2101</v>
      </c>
      <c r="D14709" t="s">
        <v>2026</v>
      </c>
      <c r="E14709">
        <v>5</v>
      </c>
      <c r="F14709" t="s">
        <v>2016</v>
      </c>
      <c r="G14709" t="s">
        <v>2030</v>
      </c>
      <c r="H14709" t="s">
        <v>2017</v>
      </c>
      <c r="I14709" s="13">
        <v>43503</v>
      </c>
      <c r="J14709" t="s">
        <v>2030</v>
      </c>
      <c r="K14709" t="s">
        <v>2030</v>
      </c>
    </row>
    <row r="14710" spans="2:11">
      <c r="B14710" t="s">
        <v>2159</v>
      </c>
      <c r="C14710" t="s">
        <v>2349</v>
      </c>
      <c r="D14710" t="s">
        <v>2029</v>
      </c>
      <c r="E14710">
        <v>5</v>
      </c>
      <c r="F14710" t="s">
        <v>2016</v>
      </c>
      <c r="G14710">
        <v>50</v>
      </c>
      <c r="H14710" t="s">
        <v>2020</v>
      </c>
      <c r="I14710" s="13">
        <v>43501</v>
      </c>
      <c r="J14710">
        <v>14</v>
      </c>
      <c r="K14710">
        <v>-53.69</v>
      </c>
    </row>
    <row r="14711" spans="2:11">
      <c r="B14711" t="s">
        <v>2042</v>
      </c>
      <c r="C14711" t="s">
        <v>2043</v>
      </c>
      <c r="D14711" t="s">
        <v>2044</v>
      </c>
      <c r="E14711">
        <v>3</v>
      </c>
      <c r="F14711" t="s">
        <v>2016</v>
      </c>
      <c r="G14711">
        <v>50</v>
      </c>
      <c r="H14711" t="s">
        <v>2020</v>
      </c>
      <c r="I14711" s="13">
        <v>43500</v>
      </c>
      <c r="J14711">
        <v>1</v>
      </c>
      <c r="K14711">
        <v>0</v>
      </c>
    </row>
    <row r="14712" spans="2:11">
      <c r="B14712" t="s">
        <v>2054</v>
      </c>
      <c r="C14712" t="s">
        <v>3563</v>
      </c>
      <c r="D14712" t="s">
        <v>2044</v>
      </c>
      <c r="E14712">
        <v>3</v>
      </c>
      <c r="F14712" t="s">
        <v>2016</v>
      </c>
      <c r="G14712">
        <v>40</v>
      </c>
      <c r="H14712" t="s">
        <v>2020</v>
      </c>
      <c r="I14712" s="13">
        <v>43499</v>
      </c>
      <c r="J14712">
        <v>9</v>
      </c>
      <c r="K14712">
        <v>-44.85</v>
      </c>
    </row>
    <row r="14713" spans="2:11">
      <c r="B14713" t="s">
        <v>2074</v>
      </c>
      <c r="C14713" t="s">
        <v>2075</v>
      </c>
      <c r="D14713" t="s">
        <v>2026</v>
      </c>
      <c r="E14713">
        <v>5</v>
      </c>
      <c r="F14713" t="s">
        <v>2016</v>
      </c>
      <c r="G14713">
        <v>48</v>
      </c>
      <c r="H14713" t="s">
        <v>2020</v>
      </c>
      <c r="I14713" s="13">
        <v>43495</v>
      </c>
      <c r="J14713">
        <v>7</v>
      </c>
      <c r="K14713">
        <v>-42.36</v>
      </c>
    </row>
    <row r="14714" spans="2:11">
      <c r="B14714" t="s">
        <v>2094</v>
      </c>
      <c r="C14714" t="s">
        <v>2095</v>
      </c>
      <c r="D14714" t="s">
        <v>2053</v>
      </c>
      <c r="E14714">
        <v>1</v>
      </c>
      <c r="F14714" t="s">
        <v>2088</v>
      </c>
      <c r="G14714" t="s">
        <v>2030</v>
      </c>
      <c r="H14714" t="s">
        <v>2017</v>
      </c>
      <c r="I14714" s="13">
        <v>43494</v>
      </c>
      <c r="J14714" t="s">
        <v>2030</v>
      </c>
      <c r="K14714" t="s">
        <v>2030</v>
      </c>
    </row>
    <row r="14715" spans="2:11">
      <c r="B14715" t="s">
        <v>2051</v>
      </c>
      <c r="C14715" t="s">
        <v>3861</v>
      </c>
      <c r="D14715" t="s">
        <v>2026</v>
      </c>
      <c r="E14715">
        <v>5</v>
      </c>
      <c r="F14715" t="s">
        <v>2016</v>
      </c>
      <c r="G14715">
        <v>67</v>
      </c>
      <c r="H14715" t="s">
        <v>2017</v>
      </c>
      <c r="I14715" s="13">
        <v>43493</v>
      </c>
      <c r="J14715" t="s">
        <v>2030</v>
      </c>
      <c r="K14715" t="s">
        <v>2030</v>
      </c>
    </row>
    <row r="14716" spans="2:11">
      <c r="B14716" t="s">
        <v>106</v>
      </c>
      <c r="C14716" t="s">
        <v>2018</v>
      </c>
      <c r="D14716" t="s">
        <v>2019</v>
      </c>
      <c r="E14716">
        <v>3</v>
      </c>
      <c r="F14716" t="s">
        <v>2016</v>
      </c>
      <c r="G14716">
        <v>47</v>
      </c>
      <c r="H14716" t="s">
        <v>2020</v>
      </c>
      <c r="I14716" s="13">
        <v>43490</v>
      </c>
      <c r="J14716">
        <v>1</v>
      </c>
      <c r="K14716">
        <v>0</v>
      </c>
    </row>
    <row r="14717" spans="2:11">
      <c r="B14717" t="s">
        <v>2021</v>
      </c>
      <c r="C14717" t="s">
        <v>2555</v>
      </c>
      <c r="D14717" t="s">
        <v>2296</v>
      </c>
      <c r="E14717">
        <v>3</v>
      </c>
      <c r="F14717" t="s">
        <v>2016</v>
      </c>
      <c r="G14717">
        <v>42</v>
      </c>
      <c r="H14717" t="s">
        <v>2020</v>
      </c>
      <c r="I14717" s="13">
        <v>43490</v>
      </c>
      <c r="J14717">
        <v>1</v>
      </c>
      <c r="K14717">
        <v>0</v>
      </c>
    </row>
    <row r="14718" spans="2:11">
      <c r="B14718" t="s">
        <v>2024</v>
      </c>
      <c r="C14718" t="s">
        <v>2025</v>
      </c>
      <c r="D14718" t="s">
        <v>2026</v>
      </c>
      <c r="E14718">
        <v>5</v>
      </c>
      <c r="F14718" t="s">
        <v>2016</v>
      </c>
      <c r="G14718">
        <v>70</v>
      </c>
      <c r="H14718" t="s">
        <v>2017</v>
      </c>
      <c r="I14718" s="13">
        <v>43490</v>
      </c>
      <c r="J14718">
        <v>6</v>
      </c>
      <c r="K14718">
        <v>-41.69</v>
      </c>
    </row>
    <row r="14719" spans="2:11">
      <c r="B14719" t="s">
        <v>2033</v>
      </c>
      <c r="C14719" t="s">
        <v>2034</v>
      </c>
      <c r="D14719" t="s">
        <v>2044</v>
      </c>
      <c r="E14719">
        <v>3</v>
      </c>
      <c r="F14719" t="s">
        <v>2016</v>
      </c>
      <c r="G14719">
        <v>50</v>
      </c>
      <c r="H14719" t="s">
        <v>2036</v>
      </c>
      <c r="I14719" s="13">
        <v>43490</v>
      </c>
      <c r="J14719">
        <v>8</v>
      </c>
      <c r="K14719">
        <v>-44.7</v>
      </c>
    </row>
    <row r="14720" spans="2:11">
      <c r="B14720" t="s">
        <v>2321</v>
      </c>
      <c r="C14720" t="s">
        <v>3769</v>
      </c>
      <c r="D14720" t="s">
        <v>2076</v>
      </c>
      <c r="E14720">
        <v>3</v>
      </c>
      <c r="F14720" t="s">
        <v>2016</v>
      </c>
      <c r="G14720">
        <v>39</v>
      </c>
      <c r="H14720" t="s">
        <v>2020</v>
      </c>
      <c r="I14720" s="13">
        <v>43490</v>
      </c>
      <c r="J14720">
        <v>11</v>
      </c>
      <c r="K14720">
        <v>-49.83</v>
      </c>
    </row>
    <row r="14721" spans="2:11">
      <c r="B14721" t="s">
        <v>2129</v>
      </c>
      <c r="C14721" t="s">
        <v>2130</v>
      </c>
      <c r="D14721" t="s">
        <v>2026</v>
      </c>
      <c r="E14721">
        <v>5</v>
      </c>
      <c r="F14721" t="s">
        <v>2016</v>
      </c>
      <c r="G14721">
        <v>59</v>
      </c>
      <c r="H14721" t="s">
        <v>2020</v>
      </c>
      <c r="I14721" s="13">
        <v>43490</v>
      </c>
      <c r="J14721">
        <v>5</v>
      </c>
      <c r="K14721">
        <v>-35.880000000000003</v>
      </c>
    </row>
    <row r="14722" spans="2:11">
      <c r="B14722" t="s">
        <v>3255</v>
      </c>
      <c r="C14722" t="s">
        <v>3973</v>
      </c>
      <c r="D14722" t="s">
        <v>2026</v>
      </c>
      <c r="E14722">
        <v>5</v>
      </c>
      <c r="F14722" t="s">
        <v>2016</v>
      </c>
      <c r="G14722">
        <v>126</v>
      </c>
      <c r="H14722" t="s">
        <v>2020</v>
      </c>
      <c r="I14722" s="13">
        <v>43490</v>
      </c>
      <c r="J14722">
        <v>6</v>
      </c>
      <c r="K14722">
        <v>-41.69</v>
      </c>
    </row>
    <row r="14723" spans="2:11">
      <c r="B14723" t="s">
        <v>2553</v>
      </c>
      <c r="C14723" t="s">
        <v>2554</v>
      </c>
      <c r="D14723" t="s">
        <v>2076</v>
      </c>
      <c r="E14723">
        <v>3</v>
      </c>
      <c r="F14723" t="s">
        <v>2016</v>
      </c>
      <c r="G14723" t="s">
        <v>2030</v>
      </c>
      <c r="H14723" t="s">
        <v>2017</v>
      </c>
      <c r="I14723" s="13">
        <v>43490</v>
      </c>
      <c r="J14723">
        <v>2</v>
      </c>
      <c r="K14723">
        <v>-14.85</v>
      </c>
    </row>
    <row r="14724" spans="2:11">
      <c r="B14724" t="s">
        <v>2059</v>
      </c>
      <c r="C14724" t="s">
        <v>4027</v>
      </c>
      <c r="D14724" t="s">
        <v>2076</v>
      </c>
      <c r="E14724">
        <v>3</v>
      </c>
      <c r="F14724" t="s">
        <v>2016</v>
      </c>
      <c r="G14724" t="s">
        <v>2030</v>
      </c>
      <c r="H14724" t="s">
        <v>2017</v>
      </c>
      <c r="I14724" s="13">
        <v>43490</v>
      </c>
      <c r="J14724">
        <v>10</v>
      </c>
      <c r="K14724">
        <v>-46.65</v>
      </c>
    </row>
    <row r="14725" spans="2:11">
      <c r="B14725" t="s">
        <v>2098</v>
      </c>
      <c r="C14725" t="s">
        <v>2099</v>
      </c>
      <c r="D14725" t="s">
        <v>2029</v>
      </c>
      <c r="E14725">
        <v>5</v>
      </c>
      <c r="F14725" t="s">
        <v>2016</v>
      </c>
      <c r="G14725">
        <v>60</v>
      </c>
      <c r="H14725" t="s">
        <v>2020</v>
      </c>
      <c r="I14725" s="13">
        <v>43490</v>
      </c>
      <c r="J14725">
        <v>6</v>
      </c>
      <c r="K14725">
        <v>-41.69</v>
      </c>
    </row>
    <row r="14726" spans="2:11">
      <c r="B14726" t="s">
        <v>2083</v>
      </c>
      <c r="C14726" t="s">
        <v>2084</v>
      </c>
      <c r="D14726" t="s">
        <v>2026</v>
      </c>
      <c r="E14726">
        <v>5</v>
      </c>
      <c r="F14726" t="s">
        <v>2016</v>
      </c>
      <c r="G14726" t="s">
        <v>2030</v>
      </c>
      <c r="H14726" t="s">
        <v>2017</v>
      </c>
      <c r="I14726" s="13">
        <v>43181</v>
      </c>
      <c r="J14726">
        <v>6</v>
      </c>
      <c r="K14726">
        <v>-41.69</v>
      </c>
    </row>
    <row r="14727" spans="2:11">
      <c r="B14727" t="s">
        <v>2107</v>
      </c>
      <c r="C14727" t="s">
        <v>2108</v>
      </c>
      <c r="D14727" t="s">
        <v>2570</v>
      </c>
      <c r="E14727">
        <v>4</v>
      </c>
      <c r="F14727" t="s">
        <v>2088</v>
      </c>
      <c r="G14727">
        <v>84.11</v>
      </c>
      <c r="H14727" t="s">
        <v>2017</v>
      </c>
      <c r="I14727" s="13">
        <v>42767</v>
      </c>
      <c r="J14727">
        <v>6</v>
      </c>
      <c r="K14727">
        <v>-41.69</v>
      </c>
    </row>
    <row r="14728" spans="2:11">
      <c r="B14728" t="s">
        <v>2096</v>
      </c>
      <c r="C14728" t="s">
        <v>2097</v>
      </c>
      <c r="D14728" t="s">
        <v>2026</v>
      </c>
      <c r="E14728">
        <v>5</v>
      </c>
      <c r="F14728" t="s">
        <v>2016</v>
      </c>
      <c r="G14728" t="s">
        <v>2030</v>
      </c>
      <c r="H14728" t="s">
        <v>2017</v>
      </c>
      <c r="I14728" s="13">
        <v>42614</v>
      </c>
      <c r="J14728">
        <v>6</v>
      </c>
      <c r="K14728">
        <v>-41.69</v>
      </c>
    </row>
    <row r="14801" spans="1:11">
      <c r="A14801" t="s">
        <v>1161</v>
      </c>
      <c r="B14801" t="str">
        <f ca="1">_xll.BDS(OFFSET(INDIRECT(ADDRESS(ROW(), COLUMN())),0,-1),"BEST_ANALYST_RECS_BULK","cols=10;rows=37")</f>
        <v>Edward Jones</v>
      </c>
      <c r="C14801" t="s">
        <v>2791</v>
      </c>
      <c r="D14801" t="s">
        <v>2026</v>
      </c>
      <c r="E14801">
        <v>5</v>
      </c>
      <c r="F14801" t="s">
        <v>2016</v>
      </c>
      <c r="G14801" t="s">
        <v>2030</v>
      </c>
      <c r="H14801" t="s">
        <v>2017</v>
      </c>
      <c r="I14801" s="13">
        <v>43509</v>
      </c>
      <c r="J14801">
        <v>4</v>
      </c>
      <c r="K14801">
        <v>3.39</v>
      </c>
    </row>
    <row r="14802" spans="1:11">
      <c r="B14802" t="s">
        <v>2094</v>
      </c>
      <c r="C14802" t="s">
        <v>2095</v>
      </c>
      <c r="D14802" t="s">
        <v>2076</v>
      </c>
      <c r="E14802">
        <v>3</v>
      </c>
      <c r="F14802" t="s">
        <v>2016</v>
      </c>
      <c r="G14802" t="s">
        <v>2030</v>
      </c>
      <c r="H14802" t="s">
        <v>2017</v>
      </c>
      <c r="I14802" s="13">
        <v>43508</v>
      </c>
      <c r="J14802" t="s">
        <v>2030</v>
      </c>
      <c r="K14802" t="s">
        <v>2030</v>
      </c>
    </row>
    <row r="14803" spans="1:11">
      <c r="B14803" t="s">
        <v>2031</v>
      </c>
      <c r="C14803" t="s">
        <v>2415</v>
      </c>
      <c r="D14803" t="s">
        <v>2026</v>
      </c>
      <c r="E14803">
        <v>5</v>
      </c>
      <c r="F14803" t="s">
        <v>2016</v>
      </c>
      <c r="G14803">
        <v>2400</v>
      </c>
      <c r="H14803" t="s">
        <v>2017</v>
      </c>
      <c r="I14803" s="13">
        <v>43507</v>
      </c>
      <c r="J14803">
        <v>4</v>
      </c>
      <c r="K14803">
        <v>3.39</v>
      </c>
    </row>
    <row r="14804" spans="1:11">
      <c r="B14804" t="s">
        <v>2072</v>
      </c>
      <c r="C14804" t="s">
        <v>3045</v>
      </c>
      <c r="D14804" t="s">
        <v>2029</v>
      </c>
      <c r="E14804">
        <v>5</v>
      </c>
      <c r="F14804" t="s">
        <v>2016</v>
      </c>
      <c r="G14804">
        <v>2160</v>
      </c>
      <c r="H14804" t="s">
        <v>2017</v>
      </c>
      <c r="I14804" s="13">
        <v>43507</v>
      </c>
      <c r="J14804">
        <v>4</v>
      </c>
      <c r="K14804">
        <v>3.39</v>
      </c>
    </row>
    <row r="14805" spans="1:11">
      <c r="B14805" t="s">
        <v>2074</v>
      </c>
      <c r="C14805" t="s">
        <v>3046</v>
      </c>
      <c r="D14805" t="s">
        <v>2076</v>
      </c>
      <c r="E14805">
        <v>3</v>
      </c>
      <c r="F14805" t="s">
        <v>2016</v>
      </c>
      <c r="G14805">
        <v>2150</v>
      </c>
      <c r="H14805" t="s">
        <v>2017</v>
      </c>
      <c r="I14805" s="13">
        <v>43507</v>
      </c>
      <c r="J14805">
        <v>3</v>
      </c>
      <c r="K14805">
        <v>3.86</v>
      </c>
    </row>
    <row r="14806" spans="1:11">
      <c r="B14806" t="s">
        <v>2049</v>
      </c>
      <c r="C14806" t="s">
        <v>3047</v>
      </c>
      <c r="D14806" t="s">
        <v>2029</v>
      </c>
      <c r="E14806">
        <v>5</v>
      </c>
      <c r="F14806" t="s">
        <v>2016</v>
      </c>
      <c r="G14806">
        <v>2200</v>
      </c>
      <c r="H14806" t="s">
        <v>2017</v>
      </c>
      <c r="I14806" s="13">
        <v>43507</v>
      </c>
      <c r="J14806">
        <v>4</v>
      </c>
      <c r="K14806">
        <v>3.39</v>
      </c>
    </row>
    <row r="14807" spans="1:11">
      <c r="B14807" t="s">
        <v>2077</v>
      </c>
      <c r="C14807" t="s">
        <v>3049</v>
      </c>
      <c r="D14807" t="s">
        <v>2227</v>
      </c>
      <c r="E14807">
        <v>3</v>
      </c>
      <c r="F14807" t="s">
        <v>2016</v>
      </c>
      <c r="G14807">
        <v>1830</v>
      </c>
      <c r="H14807" t="s">
        <v>2017</v>
      </c>
      <c r="I14807" s="13">
        <v>43505</v>
      </c>
      <c r="J14807" t="s">
        <v>2030</v>
      </c>
      <c r="K14807" t="s">
        <v>2030</v>
      </c>
    </row>
    <row r="14808" spans="1:11">
      <c r="B14808" t="s">
        <v>2198</v>
      </c>
      <c r="C14808" t="s">
        <v>2487</v>
      </c>
      <c r="D14808" t="s">
        <v>2035</v>
      </c>
      <c r="E14808">
        <v>5</v>
      </c>
      <c r="F14808" t="s">
        <v>2016</v>
      </c>
      <c r="G14808">
        <v>2100</v>
      </c>
      <c r="H14808" t="s">
        <v>2020</v>
      </c>
      <c r="I14808" s="13">
        <v>43504</v>
      </c>
      <c r="J14808">
        <v>4</v>
      </c>
      <c r="K14808">
        <v>3.39</v>
      </c>
    </row>
    <row r="14809" spans="1:11">
      <c r="B14809" t="s">
        <v>2033</v>
      </c>
      <c r="C14809" t="s">
        <v>2405</v>
      </c>
      <c r="D14809" t="s">
        <v>2044</v>
      </c>
      <c r="E14809">
        <v>3</v>
      </c>
      <c r="F14809" t="s">
        <v>2016</v>
      </c>
      <c r="G14809">
        <v>2120</v>
      </c>
      <c r="H14809" t="s">
        <v>2017</v>
      </c>
      <c r="I14809" s="13">
        <v>43501</v>
      </c>
      <c r="J14809">
        <v>6</v>
      </c>
      <c r="K14809">
        <v>1.47</v>
      </c>
    </row>
    <row r="14810" spans="1:11">
      <c r="B14810" t="s">
        <v>2151</v>
      </c>
      <c r="C14810" t="s">
        <v>3055</v>
      </c>
      <c r="D14810" t="s">
        <v>2044</v>
      </c>
      <c r="E14810">
        <v>3</v>
      </c>
      <c r="F14810" t="s">
        <v>2016</v>
      </c>
      <c r="G14810" t="s">
        <v>2030</v>
      </c>
      <c r="H14810" t="s">
        <v>2017</v>
      </c>
      <c r="I14810" s="13">
        <v>43501</v>
      </c>
      <c r="J14810">
        <v>7</v>
      </c>
      <c r="K14810">
        <v>0</v>
      </c>
    </row>
    <row r="14811" spans="1:11">
      <c r="B14811" t="s">
        <v>2079</v>
      </c>
      <c r="C14811" t="s">
        <v>3054</v>
      </c>
      <c r="D14811" t="s">
        <v>2029</v>
      </c>
      <c r="E14811">
        <v>5</v>
      </c>
      <c r="F14811" t="s">
        <v>2016</v>
      </c>
      <c r="G14811">
        <v>2150</v>
      </c>
      <c r="H14811" t="s">
        <v>2017</v>
      </c>
      <c r="I14811" s="13">
        <v>43497</v>
      </c>
      <c r="J14811" t="s">
        <v>2030</v>
      </c>
      <c r="K14811" t="s">
        <v>2030</v>
      </c>
    </row>
    <row r="14812" spans="1:11">
      <c r="B14812" t="s">
        <v>2083</v>
      </c>
      <c r="C14812" t="s">
        <v>2084</v>
      </c>
      <c r="D14812" t="s">
        <v>2035</v>
      </c>
      <c r="E14812">
        <v>5</v>
      </c>
      <c r="F14812" t="s">
        <v>2016</v>
      </c>
      <c r="G14812" t="s">
        <v>2030</v>
      </c>
      <c r="H14812" t="s">
        <v>2017</v>
      </c>
      <c r="I14812" s="13">
        <v>43495</v>
      </c>
      <c r="J14812">
        <v>9</v>
      </c>
      <c r="K14812">
        <v>-7.26</v>
      </c>
    </row>
    <row r="14813" spans="1:11">
      <c r="B14813" t="s">
        <v>2045</v>
      </c>
      <c r="C14813" t="s">
        <v>3052</v>
      </c>
      <c r="D14813" t="s">
        <v>2029</v>
      </c>
      <c r="E14813">
        <v>5</v>
      </c>
      <c r="F14813" t="s">
        <v>2016</v>
      </c>
      <c r="G14813">
        <v>2200</v>
      </c>
      <c r="H14813" t="s">
        <v>2020</v>
      </c>
      <c r="I14813" s="13">
        <v>43494</v>
      </c>
      <c r="J14813">
        <v>4</v>
      </c>
      <c r="K14813">
        <v>3.39</v>
      </c>
    </row>
    <row r="14814" spans="1:11">
      <c r="B14814" t="s">
        <v>2601</v>
      </c>
      <c r="C14814" t="s">
        <v>2602</v>
      </c>
      <c r="D14814" t="s">
        <v>2029</v>
      </c>
      <c r="E14814">
        <v>5</v>
      </c>
      <c r="F14814" t="s">
        <v>2016</v>
      </c>
      <c r="G14814">
        <v>2100</v>
      </c>
      <c r="H14814" t="s">
        <v>2017</v>
      </c>
      <c r="I14814" s="13">
        <v>43494</v>
      </c>
      <c r="J14814" t="s">
        <v>2030</v>
      </c>
      <c r="K14814" t="s">
        <v>2030</v>
      </c>
    </row>
    <row r="14815" spans="1:11">
      <c r="B14815" t="s">
        <v>2027</v>
      </c>
      <c r="C14815" t="s">
        <v>3050</v>
      </c>
      <c r="D14815" t="s">
        <v>2029</v>
      </c>
      <c r="E14815">
        <v>5</v>
      </c>
      <c r="F14815" t="s">
        <v>2016</v>
      </c>
      <c r="G14815">
        <v>2250</v>
      </c>
      <c r="H14815" t="s">
        <v>2017</v>
      </c>
      <c r="I14815" s="13">
        <v>43493</v>
      </c>
      <c r="J14815">
        <v>11</v>
      </c>
      <c r="K14815">
        <v>-10.07</v>
      </c>
    </row>
    <row r="14816" spans="1:11">
      <c r="B14816" t="s">
        <v>2051</v>
      </c>
      <c r="C14816" t="s">
        <v>3048</v>
      </c>
      <c r="D14816" t="s">
        <v>2026</v>
      </c>
      <c r="E14816">
        <v>5</v>
      </c>
      <c r="F14816" t="s">
        <v>2016</v>
      </c>
      <c r="G14816">
        <v>2300</v>
      </c>
      <c r="H14816" t="s">
        <v>2017</v>
      </c>
      <c r="I14816" s="13">
        <v>43487</v>
      </c>
      <c r="J14816">
        <v>2</v>
      </c>
      <c r="K14816">
        <v>8.1</v>
      </c>
    </row>
    <row r="14817" spans="2:11">
      <c r="B14817" t="s">
        <v>2063</v>
      </c>
      <c r="C14817" t="s">
        <v>2490</v>
      </c>
      <c r="D14817" t="s">
        <v>2035</v>
      </c>
      <c r="E14817">
        <v>5</v>
      </c>
      <c r="F14817" t="s">
        <v>2016</v>
      </c>
      <c r="G14817">
        <v>2270</v>
      </c>
      <c r="H14817" t="s">
        <v>2017</v>
      </c>
      <c r="I14817" s="13">
        <v>43480</v>
      </c>
      <c r="J14817">
        <v>4</v>
      </c>
      <c r="K14817">
        <v>3.39</v>
      </c>
    </row>
    <row r="14818" spans="2:11">
      <c r="B14818" t="s">
        <v>2086</v>
      </c>
      <c r="C14818" t="s">
        <v>2087</v>
      </c>
      <c r="D14818" t="s">
        <v>2026</v>
      </c>
      <c r="E14818">
        <v>5</v>
      </c>
      <c r="F14818" t="s">
        <v>2016</v>
      </c>
      <c r="G14818">
        <v>2100</v>
      </c>
      <c r="H14818" t="s">
        <v>2017</v>
      </c>
      <c r="I14818" s="13">
        <v>43476</v>
      </c>
      <c r="J14818">
        <v>4</v>
      </c>
      <c r="K14818">
        <v>3.39</v>
      </c>
    </row>
    <row r="14819" spans="2:11">
      <c r="B14819" t="s">
        <v>2047</v>
      </c>
      <c r="C14819" t="s">
        <v>3053</v>
      </c>
      <c r="D14819" t="s">
        <v>2026</v>
      </c>
      <c r="E14819">
        <v>5</v>
      </c>
      <c r="F14819" t="s">
        <v>2016</v>
      </c>
      <c r="G14819">
        <v>2450</v>
      </c>
      <c r="H14819" t="s">
        <v>2017</v>
      </c>
      <c r="I14819" s="13">
        <v>43475</v>
      </c>
      <c r="J14819">
        <v>10</v>
      </c>
      <c r="K14819">
        <v>-9.86</v>
      </c>
    </row>
    <row r="14820" spans="2:11">
      <c r="B14820" t="s">
        <v>106</v>
      </c>
      <c r="C14820" t="s">
        <v>2401</v>
      </c>
      <c r="D14820" t="s">
        <v>2114</v>
      </c>
      <c r="E14820">
        <v>3</v>
      </c>
      <c r="F14820" t="s">
        <v>2088</v>
      </c>
      <c r="G14820">
        <v>2050</v>
      </c>
      <c r="H14820" t="s">
        <v>2020</v>
      </c>
      <c r="I14820" s="13">
        <v>43474</v>
      </c>
      <c r="J14820">
        <v>12</v>
      </c>
      <c r="K14820">
        <v>-11.8</v>
      </c>
    </row>
    <row r="14821" spans="2:11">
      <c r="B14821" t="s">
        <v>2037</v>
      </c>
      <c r="C14821" t="s">
        <v>2489</v>
      </c>
      <c r="D14821" t="s">
        <v>2076</v>
      </c>
      <c r="E14821">
        <v>3</v>
      </c>
      <c r="F14821" t="s">
        <v>2088</v>
      </c>
      <c r="G14821">
        <v>1940</v>
      </c>
      <c r="H14821" t="s">
        <v>2020</v>
      </c>
      <c r="I14821" s="13">
        <v>43474</v>
      </c>
      <c r="J14821">
        <v>12</v>
      </c>
      <c r="K14821">
        <v>-11.8</v>
      </c>
    </row>
    <row r="14822" spans="2:11">
      <c r="B14822" t="s">
        <v>2067</v>
      </c>
      <c r="C14822" t="s">
        <v>2414</v>
      </c>
      <c r="D14822" t="s">
        <v>2029</v>
      </c>
      <c r="E14822">
        <v>5</v>
      </c>
      <c r="F14822" t="s">
        <v>2016</v>
      </c>
      <c r="G14822">
        <v>2425</v>
      </c>
      <c r="H14822" t="s">
        <v>2020</v>
      </c>
      <c r="I14822" s="13">
        <v>43473</v>
      </c>
      <c r="J14822">
        <v>4</v>
      </c>
      <c r="K14822">
        <v>3.39</v>
      </c>
    </row>
    <row r="14823" spans="2:11">
      <c r="B14823" t="s">
        <v>2131</v>
      </c>
      <c r="C14823" t="s">
        <v>2404</v>
      </c>
      <c r="D14823" t="s">
        <v>2044</v>
      </c>
      <c r="E14823">
        <v>3</v>
      </c>
      <c r="F14823" t="s">
        <v>2016</v>
      </c>
      <c r="G14823">
        <v>2000</v>
      </c>
      <c r="H14823" t="s">
        <v>2133</v>
      </c>
      <c r="I14823" s="13">
        <v>43473</v>
      </c>
      <c r="J14823">
        <v>7</v>
      </c>
      <c r="K14823">
        <v>0</v>
      </c>
    </row>
    <row r="14824" spans="2:11">
      <c r="B14824" t="s">
        <v>2257</v>
      </c>
      <c r="C14824" t="s">
        <v>2681</v>
      </c>
      <c r="D14824" t="s">
        <v>2029</v>
      </c>
      <c r="E14824">
        <v>5</v>
      </c>
      <c r="F14824" t="s">
        <v>2016</v>
      </c>
      <c r="G14824">
        <v>2100</v>
      </c>
      <c r="H14824" t="s">
        <v>2020</v>
      </c>
      <c r="I14824" s="13">
        <v>43473</v>
      </c>
      <c r="J14824">
        <v>8</v>
      </c>
      <c r="K14824">
        <v>-6.48</v>
      </c>
    </row>
    <row r="14825" spans="2:11">
      <c r="B14825" t="s">
        <v>2021</v>
      </c>
      <c r="C14825" t="s">
        <v>2402</v>
      </c>
      <c r="D14825" t="s">
        <v>2216</v>
      </c>
      <c r="E14825">
        <v>3</v>
      </c>
      <c r="F14825" t="s">
        <v>2016</v>
      </c>
      <c r="G14825">
        <v>1750</v>
      </c>
      <c r="H14825" t="s">
        <v>2020</v>
      </c>
      <c r="I14825" s="13">
        <v>43469</v>
      </c>
      <c r="J14825">
        <v>7</v>
      </c>
      <c r="K14825">
        <v>0</v>
      </c>
    </row>
    <row r="14826" spans="2:11">
      <c r="B14826" t="s">
        <v>2096</v>
      </c>
      <c r="C14826" t="s">
        <v>2097</v>
      </c>
      <c r="D14826" t="s">
        <v>2189</v>
      </c>
      <c r="E14826">
        <v>5</v>
      </c>
      <c r="F14826" t="s">
        <v>2016</v>
      </c>
      <c r="G14826" t="s">
        <v>2030</v>
      </c>
      <c r="H14826" t="s">
        <v>2017</v>
      </c>
      <c r="I14826" s="13">
        <v>43458</v>
      </c>
      <c r="J14826">
        <v>4</v>
      </c>
      <c r="K14826">
        <v>3.39</v>
      </c>
    </row>
    <row r="14827" spans="2:11">
      <c r="B14827" t="s">
        <v>2470</v>
      </c>
      <c r="C14827" t="s">
        <v>3062</v>
      </c>
      <c r="D14827" t="s">
        <v>2026</v>
      </c>
      <c r="E14827">
        <v>5</v>
      </c>
      <c r="F14827" t="s">
        <v>2016</v>
      </c>
      <c r="G14827" t="s">
        <v>2030</v>
      </c>
      <c r="H14827" t="s">
        <v>2017</v>
      </c>
      <c r="I14827" s="13">
        <v>43453</v>
      </c>
      <c r="J14827">
        <v>4</v>
      </c>
      <c r="K14827">
        <v>3.39</v>
      </c>
    </row>
    <row r="14828" spans="2:11">
      <c r="B14828" t="s">
        <v>2054</v>
      </c>
      <c r="C14828" t="s">
        <v>3056</v>
      </c>
      <c r="D14828" t="s">
        <v>2056</v>
      </c>
      <c r="E14828">
        <v>4</v>
      </c>
      <c r="F14828" t="s">
        <v>2016</v>
      </c>
      <c r="G14828">
        <v>2300</v>
      </c>
      <c r="H14828" t="s">
        <v>2020</v>
      </c>
      <c r="I14828" s="13">
        <v>43441</v>
      </c>
      <c r="J14828">
        <v>4</v>
      </c>
      <c r="K14828">
        <v>3.39</v>
      </c>
    </row>
    <row r="14829" spans="2:11">
      <c r="B14829" t="s">
        <v>3058</v>
      </c>
      <c r="C14829" t="s">
        <v>3059</v>
      </c>
      <c r="D14829" t="s">
        <v>2076</v>
      </c>
      <c r="E14829">
        <v>3</v>
      </c>
      <c r="F14829" t="s">
        <v>2016</v>
      </c>
      <c r="G14829">
        <v>1935</v>
      </c>
      <c r="H14829" t="s">
        <v>2020</v>
      </c>
      <c r="I14829" s="13">
        <v>43417</v>
      </c>
      <c r="J14829">
        <v>7</v>
      </c>
      <c r="K14829">
        <v>0</v>
      </c>
    </row>
    <row r="14830" spans="2:11">
      <c r="B14830" t="s">
        <v>2024</v>
      </c>
      <c r="C14830" t="s">
        <v>2768</v>
      </c>
      <c r="D14830" t="s">
        <v>2026</v>
      </c>
      <c r="E14830">
        <v>5</v>
      </c>
      <c r="F14830" t="s">
        <v>2016</v>
      </c>
      <c r="G14830">
        <v>2520</v>
      </c>
      <c r="H14830" t="s">
        <v>2017</v>
      </c>
      <c r="I14830" s="13">
        <v>43413</v>
      </c>
      <c r="J14830">
        <v>11</v>
      </c>
      <c r="K14830">
        <v>-10.07</v>
      </c>
    </row>
    <row r="14831" spans="2:11">
      <c r="B14831" t="s">
        <v>2042</v>
      </c>
      <c r="C14831" t="s">
        <v>2689</v>
      </c>
      <c r="D14831" t="s">
        <v>2029</v>
      </c>
      <c r="E14831">
        <v>5</v>
      </c>
      <c r="F14831" t="s">
        <v>2016</v>
      </c>
      <c r="G14831">
        <v>2500</v>
      </c>
      <c r="H14831" t="s">
        <v>2020</v>
      </c>
      <c r="I14831" s="13">
        <v>43411</v>
      </c>
      <c r="J14831">
        <v>4</v>
      </c>
      <c r="K14831">
        <v>3.39</v>
      </c>
    </row>
    <row r="14832" spans="2:11">
      <c r="B14832" t="s">
        <v>2236</v>
      </c>
      <c r="C14832" t="s">
        <v>2408</v>
      </c>
      <c r="D14832" t="s">
        <v>2238</v>
      </c>
      <c r="E14832">
        <v>4</v>
      </c>
      <c r="F14832" t="s">
        <v>2016</v>
      </c>
      <c r="G14832">
        <v>2240</v>
      </c>
      <c r="H14832" t="s">
        <v>2020</v>
      </c>
      <c r="I14832" s="13">
        <v>43411</v>
      </c>
      <c r="J14832">
        <v>4</v>
      </c>
      <c r="K14832">
        <v>3.39</v>
      </c>
    </row>
    <row r="14833" spans="2:11">
      <c r="B14833" t="s">
        <v>3060</v>
      </c>
      <c r="C14833" t="s">
        <v>3061</v>
      </c>
      <c r="D14833" t="s">
        <v>2026</v>
      </c>
      <c r="E14833">
        <v>5</v>
      </c>
      <c r="F14833" t="s">
        <v>2016</v>
      </c>
      <c r="G14833">
        <v>2275</v>
      </c>
      <c r="H14833" t="s">
        <v>2020</v>
      </c>
      <c r="I14833" s="13">
        <v>43411</v>
      </c>
      <c r="J14833">
        <v>4</v>
      </c>
      <c r="K14833">
        <v>3.39</v>
      </c>
    </row>
    <row r="14834" spans="2:11">
      <c r="B14834" t="s">
        <v>2039</v>
      </c>
      <c r="C14834" t="s">
        <v>3051</v>
      </c>
      <c r="D14834" t="s">
        <v>2026</v>
      </c>
      <c r="E14834">
        <v>5</v>
      </c>
      <c r="F14834" t="s">
        <v>2016</v>
      </c>
      <c r="G14834">
        <v>2500</v>
      </c>
      <c r="H14834" t="s">
        <v>2020</v>
      </c>
      <c r="I14834" s="13">
        <v>43410</v>
      </c>
      <c r="J14834">
        <v>4</v>
      </c>
      <c r="K14834">
        <v>3.39</v>
      </c>
    </row>
    <row r="14835" spans="2:11">
      <c r="B14835" t="s">
        <v>2260</v>
      </c>
      <c r="C14835" t="s">
        <v>3057</v>
      </c>
      <c r="D14835" t="s">
        <v>2035</v>
      </c>
      <c r="E14835">
        <v>5</v>
      </c>
      <c r="F14835" t="s">
        <v>2016</v>
      </c>
      <c r="G14835">
        <v>2350</v>
      </c>
      <c r="H14835" t="s">
        <v>2020</v>
      </c>
      <c r="I14835" s="13">
        <v>43410</v>
      </c>
      <c r="J14835">
        <v>4</v>
      </c>
      <c r="K14835">
        <v>3.39</v>
      </c>
    </row>
    <row r="14836" spans="2:11">
      <c r="B14836" t="s">
        <v>2059</v>
      </c>
      <c r="C14836" t="s">
        <v>2410</v>
      </c>
      <c r="D14836" t="s">
        <v>2076</v>
      </c>
      <c r="E14836">
        <v>3</v>
      </c>
      <c r="F14836" t="s">
        <v>2016</v>
      </c>
      <c r="G14836" t="s">
        <v>2030</v>
      </c>
      <c r="H14836" t="s">
        <v>2017</v>
      </c>
      <c r="I14836" s="13">
        <v>43410</v>
      </c>
      <c r="J14836">
        <v>1</v>
      </c>
      <c r="K14836">
        <v>12.44</v>
      </c>
    </row>
    <row r="14837" spans="2:11">
      <c r="B14837" t="s">
        <v>3063</v>
      </c>
      <c r="C14837" t="s">
        <v>3064</v>
      </c>
      <c r="D14837" t="s">
        <v>2026</v>
      </c>
      <c r="E14837">
        <v>5</v>
      </c>
      <c r="F14837" t="s">
        <v>2016</v>
      </c>
      <c r="G14837">
        <v>1750</v>
      </c>
      <c r="H14837" t="s">
        <v>2017</v>
      </c>
      <c r="I14837" s="13">
        <v>42765</v>
      </c>
      <c r="J14837">
        <v>4</v>
      </c>
      <c r="K14837">
        <v>3.39</v>
      </c>
    </row>
    <row r="14901" spans="1:11">
      <c r="A14901" t="s">
        <v>1162</v>
      </c>
      <c r="B14901" t="str">
        <f ca="1">_xll.BDS(OFFSET(INDIRECT(ADDRESS(ROW(), COLUMN())),0,-1),"BEST_ANALYST_RECS_BULK","cols=10;rows=1")</f>
        <v>Morningstar, Inc</v>
      </c>
      <c r="C14901" t="s">
        <v>3561</v>
      </c>
      <c r="D14901" t="s">
        <v>2026</v>
      </c>
      <c r="E14901">
        <v>5</v>
      </c>
      <c r="F14901" t="s">
        <v>2016</v>
      </c>
      <c r="G14901">
        <v>23</v>
      </c>
      <c r="H14901" t="s">
        <v>2017</v>
      </c>
      <c r="I14901" s="13">
        <v>43405</v>
      </c>
      <c r="J14901">
        <v>1</v>
      </c>
      <c r="K14901">
        <v>-34.53</v>
      </c>
    </row>
    <row r="15001" spans="1:11">
      <c r="A15001" t="s">
        <v>1163</v>
      </c>
      <c r="B15001" t="str">
        <f ca="1">_xll.BDS(OFFSET(INDIRECT(ADDRESS(ROW(), COLUMN())),0,-1),"BEST_ANALYST_RECS_BULK","cols=10;rows=23")</f>
        <v>Cowen</v>
      </c>
      <c r="C15001" t="s">
        <v>3630</v>
      </c>
      <c r="D15001" t="s">
        <v>2015</v>
      </c>
      <c r="E15001">
        <v>3</v>
      </c>
      <c r="F15001" t="s">
        <v>2016</v>
      </c>
      <c r="G15001">
        <v>99</v>
      </c>
      <c r="H15001" t="s">
        <v>2017</v>
      </c>
      <c r="I15001" s="13">
        <v>43511</v>
      </c>
      <c r="J15001">
        <v>6</v>
      </c>
      <c r="K15001">
        <v>0</v>
      </c>
    </row>
    <row r="15002" spans="1:11">
      <c r="B15002" t="s">
        <v>2267</v>
      </c>
      <c r="C15002" t="s">
        <v>2821</v>
      </c>
      <c r="D15002" t="s">
        <v>2273</v>
      </c>
      <c r="E15002">
        <v>3</v>
      </c>
      <c r="F15002" t="s">
        <v>2016</v>
      </c>
      <c r="G15002" t="s">
        <v>2030</v>
      </c>
      <c r="H15002" t="s">
        <v>2017</v>
      </c>
      <c r="I15002" s="13">
        <v>43511</v>
      </c>
      <c r="J15002">
        <v>6</v>
      </c>
      <c r="K15002">
        <v>0</v>
      </c>
    </row>
    <row r="15003" spans="1:11">
      <c r="B15003" t="s">
        <v>2042</v>
      </c>
      <c r="C15003" t="s">
        <v>3649</v>
      </c>
      <c r="D15003" t="s">
        <v>2029</v>
      </c>
      <c r="E15003">
        <v>5</v>
      </c>
      <c r="F15003" t="s">
        <v>2016</v>
      </c>
      <c r="G15003">
        <v>111</v>
      </c>
      <c r="H15003" t="s">
        <v>2020</v>
      </c>
      <c r="I15003" s="13">
        <v>43509</v>
      </c>
      <c r="J15003">
        <v>3</v>
      </c>
      <c r="K15003">
        <v>13.21</v>
      </c>
    </row>
    <row r="15004" spans="1:11">
      <c r="B15004" t="s">
        <v>2054</v>
      </c>
      <c r="C15004" t="s">
        <v>3650</v>
      </c>
      <c r="D15004" t="s">
        <v>2044</v>
      </c>
      <c r="E15004">
        <v>3</v>
      </c>
      <c r="F15004" t="s">
        <v>2016</v>
      </c>
      <c r="G15004">
        <v>96</v>
      </c>
      <c r="H15004" t="s">
        <v>2020</v>
      </c>
      <c r="I15004" s="13">
        <v>43504</v>
      </c>
      <c r="J15004" t="s">
        <v>2030</v>
      </c>
      <c r="K15004" t="s">
        <v>2030</v>
      </c>
    </row>
    <row r="15005" spans="1:11">
      <c r="B15005" t="s">
        <v>2157</v>
      </c>
      <c r="C15005" t="s">
        <v>3651</v>
      </c>
      <c r="D15005" t="s">
        <v>2026</v>
      </c>
      <c r="E15005">
        <v>5</v>
      </c>
      <c r="F15005" t="s">
        <v>2123</v>
      </c>
      <c r="G15005">
        <v>103</v>
      </c>
      <c r="H15005" t="s">
        <v>2017</v>
      </c>
      <c r="I15005" s="13">
        <v>43500</v>
      </c>
      <c r="J15005" t="s">
        <v>2030</v>
      </c>
      <c r="K15005" t="s">
        <v>2030</v>
      </c>
    </row>
    <row r="15006" spans="1:11">
      <c r="B15006" t="s">
        <v>2083</v>
      </c>
      <c r="C15006" t="s">
        <v>2084</v>
      </c>
      <c r="D15006" t="s">
        <v>2076</v>
      </c>
      <c r="E15006">
        <v>3</v>
      </c>
      <c r="F15006" t="s">
        <v>2085</v>
      </c>
      <c r="G15006" t="s">
        <v>2030</v>
      </c>
      <c r="H15006" t="s">
        <v>2017</v>
      </c>
      <c r="I15006" s="13">
        <v>43496</v>
      </c>
      <c r="J15006" t="s">
        <v>2030</v>
      </c>
      <c r="K15006" t="s">
        <v>2030</v>
      </c>
    </row>
    <row r="15007" spans="1:11">
      <c r="B15007" t="s">
        <v>2094</v>
      </c>
      <c r="C15007" t="s">
        <v>2095</v>
      </c>
      <c r="D15007" t="s">
        <v>2026</v>
      </c>
      <c r="E15007">
        <v>5</v>
      </c>
      <c r="F15007" t="s">
        <v>2016</v>
      </c>
      <c r="G15007">
        <v>95</v>
      </c>
      <c r="H15007" t="s">
        <v>2020</v>
      </c>
      <c r="I15007" s="13">
        <v>43495</v>
      </c>
      <c r="J15007" t="s">
        <v>2030</v>
      </c>
      <c r="K15007" t="s">
        <v>2030</v>
      </c>
    </row>
    <row r="15008" spans="1:11">
      <c r="B15008" t="s">
        <v>2024</v>
      </c>
      <c r="C15008" t="s">
        <v>2768</v>
      </c>
      <c r="D15008" t="s">
        <v>2026</v>
      </c>
      <c r="E15008">
        <v>5</v>
      </c>
      <c r="F15008" t="s">
        <v>2123</v>
      </c>
      <c r="G15008">
        <v>101</v>
      </c>
      <c r="H15008" t="s">
        <v>2017</v>
      </c>
      <c r="I15008" s="13">
        <v>43494</v>
      </c>
      <c r="J15008" t="s">
        <v>2030</v>
      </c>
      <c r="K15008" t="s">
        <v>2030</v>
      </c>
    </row>
    <row r="15009" spans="2:11">
      <c r="B15009" t="s">
        <v>2033</v>
      </c>
      <c r="C15009" t="s">
        <v>3652</v>
      </c>
      <c r="D15009" t="s">
        <v>2035</v>
      </c>
      <c r="E15009">
        <v>5</v>
      </c>
      <c r="F15009" t="s">
        <v>2016</v>
      </c>
      <c r="G15009">
        <v>101</v>
      </c>
      <c r="H15009" t="s">
        <v>2036</v>
      </c>
      <c r="I15009" s="13">
        <v>43493</v>
      </c>
      <c r="J15009">
        <v>1</v>
      </c>
      <c r="K15009">
        <v>37.159999999999997</v>
      </c>
    </row>
    <row r="15010" spans="2:11">
      <c r="B15010" t="s">
        <v>2234</v>
      </c>
      <c r="C15010" t="s">
        <v>3653</v>
      </c>
      <c r="D15010" t="s">
        <v>2026</v>
      </c>
      <c r="E15010">
        <v>5</v>
      </c>
      <c r="F15010" t="s">
        <v>2016</v>
      </c>
      <c r="G15010">
        <v>109</v>
      </c>
      <c r="H15010" t="s">
        <v>2017</v>
      </c>
      <c r="I15010" s="13">
        <v>43488</v>
      </c>
      <c r="J15010">
        <v>2</v>
      </c>
      <c r="K15010">
        <v>32.32</v>
      </c>
    </row>
    <row r="15011" spans="2:11">
      <c r="B15011" t="s">
        <v>106</v>
      </c>
      <c r="C15011" t="s">
        <v>2205</v>
      </c>
      <c r="D15011" t="s">
        <v>2114</v>
      </c>
      <c r="E15011">
        <v>3</v>
      </c>
      <c r="F15011" t="s">
        <v>2016</v>
      </c>
      <c r="G15011">
        <v>101</v>
      </c>
      <c r="H15011" t="s">
        <v>2020</v>
      </c>
      <c r="I15011" s="13">
        <v>43482</v>
      </c>
      <c r="J15011">
        <v>6</v>
      </c>
      <c r="K15011">
        <v>0</v>
      </c>
    </row>
    <row r="15012" spans="2:11">
      <c r="B15012" t="s">
        <v>2072</v>
      </c>
      <c r="C15012" t="s">
        <v>3658</v>
      </c>
      <c r="D15012" t="s">
        <v>2015</v>
      </c>
      <c r="E15012">
        <v>3</v>
      </c>
      <c r="F15012" t="s">
        <v>2016</v>
      </c>
      <c r="G15012" t="s">
        <v>2030</v>
      </c>
      <c r="H15012" t="s">
        <v>2017</v>
      </c>
      <c r="I15012" s="13">
        <v>43482</v>
      </c>
      <c r="J15012">
        <v>6</v>
      </c>
      <c r="K15012">
        <v>0</v>
      </c>
    </row>
    <row r="15013" spans="2:11">
      <c r="B15013" t="s">
        <v>2382</v>
      </c>
      <c r="C15013" t="s">
        <v>3655</v>
      </c>
      <c r="D15013" t="s">
        <v>2041</v>
      </c>
      <c r="E15013">
        <v>1</v>
      </c>
      <c r="F15013" t="s">
        <v>2016</v>
      </c>
      <c r="G15013">
        <v>78</v>
      </c>
      <c r="H15013" t="s">
        <v>2020</v>
      </c>
      <c r="I15013" s="13">
        <v>43482</v>
      </c>
      <c r="J15013">
        <v>7</v>
      </c>
      <c r="K15013">
        <v>-5.43</v>
      </c>
    </row>
    <row r="15014" spans="2:11">
      <c r="B15014" t="s">
        <v>2134</v>
      </c>
      <c r="C15014" t="s">
        <v>2516</v>
      </c>
      <c r="D15014" t="s">
        <v>2035</v>
      </c>
      <c r="E15014">
        <v>5</v>
      </c>
      <c r="F15014" t="s">
        <v>2016</v>
      </c>
      <c r="G15014">
        <v>112</v>
      </c>
      <c r="H15014" t="s">
        <v>2017</v>
      </c>
      <c r="I15014" s="13">
        <v>43481</v>
      </c>
      <c r="J15014">
        <v>5</v>
      </c>
      <c r="K15014">
        <v>1.4</v>
      </c>
    </row>
    <row r="15015" spans="2:11">
      <c r="B15015" t="s">
        <v>2074</v>
      </c>
      <c r="C15015" t="s">
        <v>2820</v>
      </c>
      <c r="D15015" t="s">
        <v>2026</v>
      </c>
      <c r="E15015">
        <v>5</v>
      </c>
      <c r="F15015" t="s">
        <v>2016</v>
      </c>
      <c r="G15015">
        <v>120</v>
      </c>
      <c r="H15015" t="s">
        <v>2020</v>
      </c>
      <c r="I15015" s="13">
        <v>43481</v>
      </c>
      <c r="J15015">
        <v>2</v>
      </c>
      <c r="K15015">
        <v>32.32</v>
      </c>
    </row>
    <row r="15016" spans="2:11">
      <c r="B15016" t="s">
        <v>2051</v>
      </c>
      <c r="C15016" t="s">
        <v>3656</v>
      </c>
      <c r="D15016" t="s">
        <v>2076</v>
      </c>
      <c r="E15016">
        <v>3</v>
      </c>
      <c r="F15016" t="s">
        <v>2016</v>
      </c>
      <c r="G15016">
        <v>87</v>
      </c>
      <c r="H15016" t="s">
        <v>2017</v>
      </c>
      <c r="I15016" s="13">
        <v>43481</v>
      </c>
      <c r="J15016" t="s">
        <v>2030</v>
      </c>
      <c r="K15016" t="s">
        <v>2030</v>
      </c>
    </row>
    <row r="15017" spans="2:11">
      <c r="B15017" t="s">
        <v>2063</v>
      </c>
      <c r="C15017" t="s">
        <v>2506</v>
      </c>
      <c r="D15017" t="s">
        <v>2035</v>
      </c>
      <c r="E15017">
        <v>5</v>
      </c>
      <c r="F15017" t="s">
        <v>2016</v>
      </c>
      <c r="G15017">
        <v>100</v>
      </c>
      <c r="H15017" t="s">
        <v>2017</v>
      </c>
      <c r="I15017" s="13">
        <v>43481</v>
      </c>
      <c r="J15017">
        <v>2</v>
      </c>
      <c r="K15017">
        <v>32.32</v>
      </c>
    </row>
    <row r="15018" spans="2:11">
      <c r="B15018" t="s">
        <v>2027</v>
      </c>
      <c r="C15018" t="s">
        <v>3654</v>
      </c>
      <c r="D15018" t="s">
        <v>2029</v>
      </c>
      <c r="E15018">
        <v>5</v>
      </c>
      <c r="F15018" t="s">
        <v>2016</v>
      </c>
      <c r="G15018">
        <v>113</v>
      </c>
      <c r="H15018" t="s">
        <v>2017</v>
      </c>
      <c r="I15018" s="13">
        <v>43480</v>
      </c>
      <c r="J15018" t="s">
        <v>2030</v>
      </c>
      <c r="K15018" t="s">
        <v>2030</v>
      </c>
    </row>
    <row r="15019" spans="2:11">
      <c r="B15019" t="s">
        <v>2077</v>
      </c>
      <c r="C15019" t="s">
        <v>3659</v>
      </c>
      <c r="D15019" t="s">
        <v>2227</v>
      </c>
      <c r="E15019">
        <v>3</v>
      </c>
      <c r="F15019" t="s">
        <v>2016</v>
      </c>
      <c r="G15019">
        <v>110</v>
      </c>
      <c r="H15019" t="s">
        <v>2020</v>
      </c>
      <c r="I15019" s="13">
        <v>43480</v>
      </c>
      <c r="J15019">
        <v>6</v>
      </c>
      <c r="K15019">
        <v>0</v>
      </c>
    </row>
    <row r="15020" spans="2:11">
      <c r="B15020" t="s">
        <v>2091</v>
      </c>
      <c r="C15020" t="s">
        <v>2690</v>
      </c>
      <c r="D15020" t="s">
        <v>2093</v>
      </c>
      <c r="E15020" t="s">
        <v>2030</v>
      </c>
      <c r="F15020" t="s">
        <v>2016</v>
      </c>
      <c r="G15020" t="s">
        <v>2030</v>
      </c>
      <c r="H15020" t="s">
        <v>2017</v>
      </c>
      <c r="I15020" s="13">
        <v>43476</v>
      </c>
      <c r="J15020" t="s">
        <v>2030</v>
      </c>
      <c r="K15020" t="s">
        <v>2030</v>
      </c>
    </row>
    <row r="15021" spans="2:11">
      <c r="B15021" t="s">
        <v>2021</v>
      </c>
      <c r="C15021" t="s">
        <v>3657</v>
      </c>
      <c r="D15021" t="s">
        <v>2216</v>
      </c>
      <c r="E15021">
        <v>3</v>
      </c>
      <c r="F15021" t="s">
        <v>2016</v>
      </c>
      <c r="G15021">
        <v>113</v>
      </c>
      <c r="H15021" t="s">
        <v>2020</v>
      </c>
      <c r="I15021" s="13">
        <v>43443</v>
      </c>
      <c r="J15021" t="s">
        <v>2030</v>
      </c>
      <c r="K15021" t="s">
        <v>2030</v>
      </c>
    </row>
    <row r="15022" spans="2:11">
      <c r="B15022" t="s">
        <v>3660</v>
      </c>
      <c r="C15022" t="s">
        <v>3661</v>
      </c>
      <c r="D15022" t="s">
        <v>2093</v>
      </c>
      <c r="E15022" t="s">
        <v>2030</v>
      </c>
      <c r="F15022" t="s">
        <v>2016</v>
      </c>
      <c r="G15022">
        <v>64.23</v>
      </c>
      <c r="H15022" t="s">
        <v>2020</v>
      </c>
      <c r="I15022" s="13">
        <v>43027</v>
      </c>
      <c r="J15022" t="s">
        <v>2030</v>
      </c>
      <c r="K15022" t="s">
        <v>2030</v>
      </c>
    </row>
    <row r="15023" spans="2:11">
      <c r="B15023" t="s">
        <v>2786</v>
      </c>
      <c r="C15023" t="s">
        <v>2095</v>
      </c>
      <c r="D15023" t="s">
        <v>2843</v>
      </c>
      <c r="E15023">
        <v>4</v>
      </c>
      <c r="F15023" t="s">
        <v>2123</v>
      </c>
      <c r="G15023">
        <v>72</v>
      </c>
      <c r="H15023" t="s">
        <v>2017</v>
      </c>
      <c r="I15023" s="13">
        <v>42443</v>
      </c>
      <c r="J15023">
        <v>2</v>
      </c>
      <c r="K15023">
        <v>32.32</v>
      </c>
    </row>
    <row r="15101" spans="1:11">
      <c r="A15101" t="s">
        <v>1164</v>
      </c>
      <c r="B15101" t="str">
        <f ca="1">_xll.BDS(OFFSET(INDIRECT(ADDRESS(ROW(), COLUMN())),0,-1),"BEST_ANALYST_RECS_BULK","cols=10;rows=25")</f>
        <v>Edward Jones</v>
      </c>
      <c r="C15101" t="s">
        <v>2275</v>
      </c>
      <c r="D15101" t="s">
        <v>2076</v>
      </c>
      <c r="E15101">
        <v>3</v>
      </c>
      <c r="F15101" t="s">
        <v>2016</v>
      </c>
      <c r="G15101" t="s">
        <v>2030</v>
      </c>
      <c r="H15101" t="s">
        <v>2017</v>
      </c>
      <c r="I15101" s="13">
        <v>43509</v>
      </c>
      <c r="J15101">
        <v>12</v>
      </c>
      <c r="K15101">
        <v>-9.3000000000000007</v>
      </c>
    </row>
    <row r="15102" spans="1:11">
      <c r="B15102" t="s">
        <v>2094</v>
      </c>
      <c r="C15102" t="s">
        <v>2095</v>
      </c>
      <c r="D15102" t="s">
        <v>2076</v>
      </c>
      <c r="E15102">
        <v>3</v>
      </c>
      <c r="F15102" t="s">
        <v>2016</v>
      </c>
      <c r="G15102" t="s">
        <v>2030</v>
      </c>
      <c r="H15102" t="s">
        <v>2017</v>
      </c>
      <c r="I15102" s="13">
        <v>43508</v>
      </c>
      <c r="J15102" t="s">
        <v>2030</v>
      </c>
      <c r="K15102" t="s">
        <v>2030</v>
      </c>
    </row>
    <row r="15103" spans="1:11">
      <c r="B15103" t="s">
        <v>2277</v>
      </c>
      <c r="C15103" t="s">
        <v>2760</v>
      </c>
      <c r="D15103" t="s">
        <v>2015</v>
      </c>
      <c r="E15103">
        <v>3</v>
      </c>
      <c r="F15103" t="s">
        <v>2016</v>
      </c>
      <c r="G15103">
        <v>58</v>
      </c>
      <c r="H15103" t="s">
        <v>2017</v>
      </c>
      <c r="I15103" s="13">
        <v>43504</v>
      </c>
      <c r="J15103">
        <v>6</v>
      </c>
      <c r="K15103">
        <v>0</v>
      </c>
    </row>
    <row r="15104" spans="1:11">
      <c r="B15104" t="s">
        <v>2198</v>
      </c>
      <c r="C15104" t="s">
        <v>2644</v>
      </c>
      <c r="D15104" t="s">
        <v>2035</v>
      </c>
      <c r="E15104">
        <v>5</v>
      </c>
      <c r="F15104" t="s">
        <v>2016</v>
      </c>
      <c r="G15104">
        <v>63</v>
      </c>
      <c r="H15104" t="s">
        <v>2017</v>
      </c>
      <c r="I15104" s="13">
        <v>43504</v>
      </c>
      <c r="J15104">
        <v>10</v>
      </c>
      <c r="K15104">
        <v>-4.32</v>
      </c>
    </row>
    <row r="15105" spans="2:11">
      <c r="B15105" t="s">
        <v>2159</v>
      </c>
      <c r="C15105" t="s">
        <v>2765</v>
      </c>
      <c r="D15105" t="s">
        <v>2044</v>
      </c>
      <c r="E15105">
        <v>3</v>
      </c>
      <c r="F15105" t="s">
        <v>2016</v>
      </c>
      <c r="G15105">
        <v>55</v>
      </c>
      <c r="H15105" t="s">
        <v>2017</v>
      </c>
      <c r="I15105" s="13">
        <v>43503</v>
      </c>
      <c r="J15105">
        <v>3</v>
      </c>
      <c r="K15105">
        <v>2.71</v>
      </c>
    </row>
    <row r="15106" spans="2:11">
      <c r="B15106" t="s">
        <v>2077</v>
      </c>
      <c r="C15106" t="s">
        <v>2226</v>
      </c>
      <c r="D15106" t="s">
        <v>2227</v>
      </c>
      <c r="E15106">
        <v>3</v>
      </c>
      <c r="F15106" t="s">
        <v>2016</v>
      </c>
      <c r="G15106">
        <v>52</v>
      </c>
      <c r="H15106" t="s">
        <v>2017</v>
      </c>
      <c r="I15106" s="13">
        <v>43503</v>
      </c>
      <c r="J15106">
        <v>6</v>
      </c>
      <c r="K15106">
        <v>0</v>
      </c>
    </row>
    <row r="15107" spans="2:11">
      <c r="B15107" t="s">
        <v>2042</v>
      </c>
      <c r="C15107" t="s">
        <v>2763</v>
      </c>
      <c r="D15107" t="s">
        <v>2029</v>
      </c>
      <c r="E15107">
        <v>5</v>
      </c>
      <c r="F15107" t="s">
        <v>2016</v>
      </c>
      <c r="G15107">
        <v>61</v>
      </c>
      <c r="H15107" t="s">
        <v>2020</v>
      </c>
      <c r="I15107" s="13">
        <v>43502</v>
      </c>
      <c r="J15107">
        <v>9</v>
      </c>
      <c r="K15107">
        <v>-3</v>
      </c>
    </row>
    <row r="15108" spans="2:11">
      <c r="B15108" t="s">
        <v>2257</v>
      </c>
      <c r="C15108" t="s">
        <v>2530</v>
      </c>
      <c r="D15108" t="s">
        <v>2044</v>
      </c>
      <c r="E15108">
        <v>3</v>
      </c>
      <c r="F15108" t="s">
        <v>2016</v>
      </c>
      <c r="G15108">
        <v>48</v>
      </c>
      <c r="H15108" t="s">
        <v>2020</v>
      </c>
      <c r="I15108" s="13">
        <v>43501</v>
      </c>
      <c r="J15108">
        <v>6</v>
      </c>
      <c r="K15108">
        <v>0</v>
      </c>
    </row>
    <row r="15109" spans="2:11">
      <c r="B15109" t="s">
        <v>2033</v>
      </c>
      <c r="C15109" t="s">
        <v>2271</v>
      </c>
      <c r="D15109" t="s">
        <v>2184</v>
      </c>
      <c r="E15109">
        <v>1</v>
      </c>
      <c r="F15109" t="s">
        <v>2016</v>
      </c>
      <c r="G15109">
        <v>51.5</v>
      </c>
      <c r="H15109" t="s">
        <v>2036</v>
      </c>
      <c r="I15109" s="13">
        <v>43496</v>
      </c>
      <c r="J15109">
        <v>2</v>
      </c>
      <c r="K15109">
        <v>4.32</v>
      </c>
    </row>
    <row r="15110" spans="2:11">
      <c r="B15110" t="s">
        <v>2037</v>
      </c>
      <c r="C15110" t="s">
        <v>2286</v>
      </c>
      <c r="D15110" t="s">
        <v>2076</v>
      </c>
      <c r="E15110">
        <v>3</v>
      </c>
      <c r="F15110" t="s">
        <v>2016</v>
      </c>
      <c r="G15110">
        <v>51</v>
      </c>
      <c r="H15110" t="s">
        <v>2017</v>
      </c>
      <c r="I15110" s="13">
        <v>43495</v>
      </c>
      <c r="J15110">
        <v>13</v>
      </c>
      <c r="K15110">
        <v>-12.52</v>
      </c>
    </row>
    <row r="15111" spans="2:11">
      <c r="B15111" t="s">
        <v>2051</v>
      </c>
      <c r="C15111" t="s">
        <v>2290</v>
      </c>
      <c r="D15111" t="s">
        <v>2076</v>
      </c>
      <c r="E15111">
        <v>3</v>
      </c>
      <c r="F15111" t="s">
        <v>2016</v>
      </c>
      <c r="G15111">
        <v>54</v>
      </c>
      <c r="H15111" t="s">
        <v>2017</v>
      </c>
      <c r="I15111" s="13">
        <v>43495</v>
      </c>
      <c r="J15111">
        <v>1</v>
      </c>
      <c r="K15111">
        <v>10.220000000000001</v>
      </c>
    </row>
    <row r="15112" spans="2:11">
      <c r="B15112" t="s">
        <v>2067</v>
      </c>
      <c r="C15112" t="s">
        <v>2281</v>
      </c>
      <c r="D15112" t="s">
        <v>2029</v>
      </c>
      <c r="E15112">
        <v>5</v>
      </c>
      <c r="F15112" t="s">
        <v>2016</v>
      </c>
      <c r="G15112">
        <v>61</v>
      </c>
      <c r="H15112" t="s">
        <v>2020</v>
      </c>
      <c r="I15112" s="13">
        <v>43490</v>
      </c>
      <c r="J15112">
        <v>10</v>
      </c>
      <c r="K15112">
        <v>-4.32</v>
      </c>
    </row>
    <row r="15113" spans="2:11">
      <c r="B15113" t="s">
        <v>2045</v>
      </c>
      <c r="C15113" t="s">
        <v>3281</v>
      </c>
      <c r="D15113" t="s">
        <v>2029</v>
      </c>
      <c r="E15113">
        <v>5</v>
      </c>
      <c r="F15113" t="s">
        <v>2016</v>
      </c>
      <c r="G15113">
        <v>58</v>
      </c>
      <c r="H15113" t="s">
        <v>2020</v>
      </c>
      <c r="I15113" s="13">
        <v>43489</v>
      </c>
      <c r="J15113">
        <v>8</v>
      </c>
      <c r="K15113">
        <v>-2.21</v>
      </c>
    </row>
    <row r="15114" spans="2:11">
      <c r="B15114" t="s">
        <v>2134</v>
      </c>
      <c r="C15114" t="s">
        <v>2762</v>
      </c>
      <c r="D15114" t="s">
        <v>2162</v>
      </c>
      <c r="E15114">
        <v>3</v>
      </c>
      <c r="F15114" t="s">
        <v>2016</v>
      </c>
      <c r="G15114" t="s">
        <v>2030</v>
      </c>
      <c r="H15114" t="s">
        <v>2017</v>
      </c>
      <c r="I15114" s="13">
        <v>43487</v>
      </c>
      <c r="J15114">
        <v>6</v>
      </c>
      <c r="K15114">
        <v>0</v>
      </c>
    </row>
    <row r="15115" spans="2:11">
      <c r="B15115" t="s">
        <v>2024</v>
      </c>
      <c r="C15115" t="s">
        <v>2243</v>
      </c>
      <c r="D15115" t="s">
        <v>2026</v>
      </c>
      <c r="E15115">
        <v>5</v>
      </c>
      <c r="F15115" t="s">
        <v>2016</v>
      </c>
      <c r="G15115">
        <v>61</v>
      </c>
      <c r="H15115" t="s">
        <v>2017</v>
      </c>
      <c r="I15115" s="13">
        <v>43483</v>
      </c>
      <c r="J15115">
        <v>10</v>
      </c>
      <c r="K15115">
        <v>-4.32</v>
      </c>
    </row>
    <row r="15116" spans="2:11">
      <c r="B15116" t="s">
        <v>2027</v>
      </c>
      <c r="C15116" t="s">
        <v>2276</v>
      </c>
      <c r="D15116" t="s">
        <v>2044</v>
      </c>
      <c r="E15116">
        <v>3</v>
      </c>
      <c r="F15116" t="s">
        <v>2016</v>
      </c>
      <c r="G15116">
        <v>55</v>
      </c>
      <c r="H15116" t="s">
        <v>2017</v>
      </c>
      <c r="I15116" s="13">
        <v>43482</v>
      </c>
      <c r="J15116">
        <v>6</v>
      </c>
      <c r="K15116">
        <v>0</v>
      </c>
    </row>
    <row r="15117" spans="2:11">
      <c r="B15117" t="s">
        <v>2072</v>
      </c>
      <c r="C15117" t="s">
        <v>2287</v>
      </c>
      <c r="D15117" t="s">
        <v>2015</v>
      </c>
      <c r="E15117">
        <v>3</v>
      </c>
      <c r="F15117" t="s">
        <v>2016</v>
      </c>
      <c r="G15117" t="s">
        <v>2030</v>
      </c>
      <c r="H15117" t="s">
        <v>2017</v>
      </c>
      <c r="I15117" s="13">
        <v>43482</v>
      </c>
      <c r="J15117">
        <v>6</v>
      </c>
      <c r="K15117">
        <v>0</v>
      </c>
    </row>
    <row r="15118" spans="2:11">
      <c r="B15118" t="s">
        <v>2220</v>
      </c>
      <c r="C15118" t="s">
        <v>3283</v>
      </c>
      <c r="D15118" t="s">
        <v>2076</v>
      </c>
      <c r="E15118">
        <v>3</v>
      </c>
      <c r="F15118" t="s">
        <v>2016</v>
      </c>
      <c r="G15118">
        <v>52</v>
      </c>
      <c r="H15118" t="s">
        <v>2020</v>
      </c>
      <c r="I15118" s="13">
        <v>43481</v>
      </c>
      <c r="J15118">
        <v>6</v>
      </c>
      <c r="K15118">
        <v>0</v>
      </c>
    </row>
    <row r="15119" spans="2:11">
      <c r="B15119" t="s">
        <v>2079</v>
      </c>
      <c r="C15119" t="s">
        <v>2282</v>
      </c>
      <c r="D15119" t="s">
        <v>2015</v>
      </c>
      <c r="E15119">
        <v>3</v>
      </c>
      <c r="F15119" t="s">
        <v>2016</v>
      </c>
      <c r="G15119">
        <v>55</v>
      </c>
      <c r="H15119" t="s">
        <v>2017</v>
      </c>
      <c r="I15119" s="13">
        <v>43481</v>
      </c>
      <c r="J15119">
        <v>6</v>
      </c>
      <c r="K15119">
        <v>0</v>
      </c>
    </row>
    <row r="15120" spans="2:11">
      <c r="B15120" t="s">
        <v>2063</v>
      </c>
      <c r="C15120" t="s">
        <v>2291</v>
      </c>
      <c r="D15120" t="s">
        <v>2035</v>
      </c>
      <c r="E15120">
        <v>5</v>
      </c>
      <c r="F15120" t="s">
        <v>2016</v>
      </c>
      <c r="G15120">
        <v>64</v>
      </c>
      <c r="H15120" t="s">
        <v>2017</v>
      </c>
      <c r="I15120" s="13">
        <v>43481</v>
      </c>
      <c r="J15120">
        <v>10</v>
      </c>
      <c r="K15120">
        <v>-4.32</v>
      </c>
    </row>
    <row r="15121" spans="2:11">
      <c r="B15121" t="s">
        <v>2283</v>
      </c>
      <c r="C15121" t="s">
        <v>2284</v>
      </c>
      <c r="D15121" t="s">
        <v>2189</v>
      </c>
      <c r="E15121">
        <v>5</v>
      </c>
      <c r="F15121" t="s">
        <v>2016</v>
      </c>
      <c r="G15121">
        <v>61</v>
      </c>
      <c r="H15121" t="s">
        <v>2017</v>
      </c>
      <c r="I15121" s="13">
        <v>43481</v>
      </c>
      <c r="J15121">
        <v>11</v>
      </c>
      <c r="K15121">
        <v>-4.99</v>
      </c>
    </row>
    <row r="15122" spans="2:11">
      <c r="B15122" t="s">
        <v>106</v>
      </c>
      <c r="C15122" t="s">
        <v>2228</v>
      </c>
      <c r="D15122" t="s">
        <v>3093</v>
      </c>
      <c r="E15122">
        <v>1</v>
      </c>
      <c r="F15122" t="s">
        <v>2016</v>
      </c>
      <c r="G15122">
        <v>53</v>
      </c>
      <c r="H15122" t="s">
        <v>2020</v>
      </c>
      <c r="I15122" s="13">
        <v>43473</v>
      </c>
      <c r="J15122">
        <v>2</v>
      </c>
      <c r="K15122">
        <v>4.32</v>
      </c>
    </row>
    <row r="15123" spans="2:11">
      <c r="B15123" t="s">
        <v>2021</v>
      </c>
      <c r="C15123" t="s">
        <v>3282</v>
      </c>
      <c r="D15123" t="s">
        <v>2216</v>
      </c>
      <c r="E15123">
        <v>3</v>
      </c>
      <c r="F15123" t="s">
        <v>2016</v>
      </c>
      <c r="G15123">
        <v>53</v>
      </c>
      <c r="H15123" t="s">
        <v>2020</v>
      </c>
      <c r="I15123" s="13">
        <v>43472</v>
      </c>
      <c r="J15123">
        <v>6</v>
      </c>
      <c r="K15123">
        <v>0</v>
      </c>
    </row>
    <row r="15124" spans="2:11">
      <c r="B15124" t="s">
        <v>2120</v>
      </c>
      <c r="C15124" t="s">
        <v>2245</v>
      </c>
      <c r="D15124" t="s">
        <v>2044</v>
      </c>
      <c r="E15124">
        <v>3</v>
      </c>
      <c r="F15124" t="s">
        <v>2016</v>
      </c>
      <c r="G15124">
        <v>54</v>
      </c>
      <c r="H15124" t="s">
        <v>2020</v>
      </c>
      <c r="I15124" s="13">
        <v>43444</v>
      </c>
      <c r="J15124">
        <v>6</v>
      </c>
      <c r="K15124">
        <v>0</v>
      </c>
    </row>
    <row r="15125" spans="2:11">
      <c r="B15125" t="s">
        <v>2083</v>
      </c>
      <c r="C15125" t="s">
        <v>2084</v>
      </c>
      <c r="D15125" t="s">
        <v>2035</v>
      </c>
      <c r="E15125">
        <v>5</v>
      </c>
      <c r="F15125" t="s">
        <v>2016</v>
      </c>
      <c r="G15125" t="s">
        <v>2030</v>
      </c>
      <c r="H15125" t="s">
        <v>2017</v>
      </c>
      <c r="I15125" s="13">
        <v>43393</v>
      </c>
      <c r="J15125">
        <v>7</v>
      </c>
      <c r="K15125">
        <v>-1.03</v>
      </c>
    </row>
    <row r="15201" spans="1:11">
      <c r="A15201" t="s">
        <v>1165</v>
      </c>
      <c r="B15201" t="str">
        <f ca="1">_xll.BDS(OFFSET(INDIRECT(ADDRESS(ROW(), COLUMN())),0,-1),"BEST_ANALYST_RECS_BULK","cols=10;rows=10")</f>
        <v>Morgan Stanley</v>
      </c>
      <c r="C15201" t="s">
        <v>4016</v>
      </c>
      <c r="D15201" t="s">
        <v>2669</v>
      </c>
      <c r="E15201">
        <v>5</v>
      </c>
      <c r="F15201" t="s">
        <v>2016</v>
      </c>
      <c r="G15201">
        <v>19</v>
      </c>
      <c r="H15201" t="s">
        <v>2020</v>
      </c>
      <c r="I15201" s="13">
        <v>43511</v>
      </c>
      <c r="J15201">
        <v>2</v>
      </c>
      <c r="K15201">
        <v>11.24</v>
      </c>
    </row>
    <row r="15202" spans="1:11">
      <c r="B15202" t="s">
        <v>2067</v>
      </c>
      <c r="C15202" t="s">
        <v>2672</v>
      </c>
      <c r="D15202" t="s">
        <v>2029</v>
      </c>
      <c r="E15202">
        <v>5</v>
      </c>
      <c r="F15202" t="s">
        <v>2016</v>
      </c>
      <c r="G15202">
        <v>17</v>
      </c>
      <c r="H15202" t="s">
        <v>2020</v>
      </c>
      <c r="I15202" s="13">
        <v>43511</v>
      </c>
      <c r="J15202">
        <v>4</v>
      </c>
      <c r="K15202">
        <v>6.65</v>
      </c>
    </row>
    <row r="15203" spans="1:11">
      <c r="B15203" t="s">
        <v>2069</v>
      </c>
      <c r="C15203" t="s">
        <v>2673</v>
      </c>
      <c r="D15203" t="s">
        <v>2071</v>
      </c>
      <c r="E15203">
        <v>3</v>
      </c>
      <c r="F15203" t="s">
        <v>2016</v>
      </c>
      <c r="G15203" t="s">
        <v>2030</v>
      </c>
      <c r="H15203" t="s">
        <v>2017</v>
      </c>
      <c r="I15203" s="13">
        <v>43511</v>
      </c>
      <c r="J15203" t="s">
        <v>2030</v>
      </c>
      <c r="K15203" t="s">
        <v>2030</v>
      </c>
    </row>
    <row r="15204" spans="1:11">
      <c r="B15204" t="s">
        <v>2234</v>
      </c>
      <c r="C15204" t="s">
        <v>2674</v>
      </c>
      <c r="D15204" t="s">
        <v>2044</v>
      </c>
      <c r="E15204">
        <v>3</v>
      </c>
      <c r="F15204" t="s">
        <v>2016</v>
      </c>
      <c r="G15204">
        <v>12</v>
      </c>
      <c r="H15204" t="s">
        <v>2020</v>
      </c>
      <c r="I15204" s="13">
        <v>43511</v>
      </c>
      <c r="J15204" t="s">
        <v>2030</v>
      </c>
      <c r="K15204" t="s">
        <v>2030</v>
      </c>
    </row>
    <row r="15205" spans="1:11">
      <c r="B15205" t="s">
        <v>2063</v>
      </c>
      <c r="C15205" t="s">
        <v>2675</v>
      </c>
      <c r="D15205" t="s">
        <v>2035</v>
      </c>
      <c r="E15205">
        <v>5</v>
      </c>
      <c r="F15205" t="s">
        <v>2016</v>
      </c>
      <c r="G15205">
        <v>15</v>
      </c>
      <c r="H15205" t="s">
        <v>2017</v>
      </c>
      <c r="I15205" s="13">
        <v>43511</v>
      </c>
      <c r="J15205">
        <v>4</v>
      </c>
      <c r="K15205">
        <v>6.65</v>
      </c>
    </row>
    <row r="15206" spans="1:11">
      <c r="B15206" t="s">
        <v>2094</v>
      </c>
      <c r="C15206" t="s">
        <v>2095</v>
      </c>
      <c r="D15206" t="s">
        <v>2026</v>
      </c>
      <c r="E15206">
        <v>5</v>
      </c>
      <c r="F15206" t="s">
        <v>2016</v>
      </c>
      <c r="G15206">
        <v>16</v>
      </c>
      <c r="H15206" t="s">
        <v>2020</v>
      </c>
      <c r="I15206" s="13">
        <v>43510</v>
      </c>
      <c r="J15206" t="s">
        <v>2030</v>
      </c>
      <c r="K15206" t="s">
        <v>2030</v>
      </c>
    </row>
    <row r="15207" spans="1:11">
      <c r="B15207" t="s">
        <v>2033</v>
      </c>
      <c r="C15207" t="s">
        <v>2676</v>
      </c>
      <c r="D15207" t="s">
        <v>2035</v>
      </c>
      <c r="E15207">
        <v>5</v>
      </c>
      <c r="F15207" t="s">
        <v>2016</v>
      </c>
      <c r="G15207">
        <v>20</v>
      </c>
      <c r="H15207" t="s">
        <v>2020</v>
      </c>
      <c r="I15207" s="13">
        <v>43488</v>
      </c>
      <c r="J15207">
        <v>4</v>
      </c>
      <c r="K15207">
        <v>6.65</v>
      </c>
    </row>
    <row r="15208" spans="1:11">
      <c r="B15208" t="s">
        <v>2267</v>
      </c>
      <c r="C15208" t="s">
        <v>2677</v>
      </c>
      <c r="D15208" t="s">
        <v>2029</v>
      </c>
      <c r="E15208">
        <v>5</v>
      </c>
      <c r="F15208" t="s">
        <v>2016</v>
      </c>
      <c r="G15208">
        <v>26</v>
      </c>
      <c r="H15208" t="s">
        <v>2017</v>
      </c>
      <c r="I15208" s="13">
        <v>43441</v>
      </c>
      <c r="J15208" t="s">
        <v>2030</v>
      </c>
      <c r="K15208" t="s">
        <v>2030</v>
      </c>
    </row>
    <row r="15209" spans="1:11">
      <c r="B15209" t="s">
        <v>2136</v>
      </c>
      <c r="C15209" t="s">
        <v>2678</v>
      </c>
      <c r="D15209" t="s">
        <v>2053</v>
      </c>
      <c r="E15209">
        <v>1</v>
      </c>
      <c r="F15209" t="s">
        <v>2016</v>
      </c>
      <c r="G15209">
        <v>10</v>
      </c>
      <c r="H15209" t="s">
        <v>2020</v>
      </c>
      <c r="I15209" s="13">
        <v>43431</v>
      </c>
      <c r="J15209">
        <v>6</v>
      </c>
      <c r="K15209">
        <v>-6.65</v>
      </c>
    </row>
    <row r="15210" spans="1:11">
      <c r="B15210" t="s">
        <v>2083</v>
      </c>
      <c r="C15210" t="s">
        <v>2084</v>
      </c>
      <c r="D15210" t="s">
        <v>2076</v>
      </c>
      <c r="E15210">
        <v>3</v>
      </c>
      <c r="F15210" t="s">
        <v>2088</v>
      </c>
      <c r="G15210" t="s">
        <v>2030</v>
      </c>
      <c r="H15210" t="s">
        <v>2017</v>
      </c>
      <c r="I15210" s="13">
        <v>43229</v>
      </c>
      <c r="J15210">
        <v>5</v>
      </c>
      <c r="K15210">
        <v>0.4</v>
      </c>
    </row>
    <row r="15301" spans="1:11">
      <c r="A15301" t="s">
        <v>1166</v>
      </c>
      <c r="B15301" t="str">
        <f ca="1">_xll.BDS(OFFSET(INDIRECT(ADDRESS(ROW(), COLUMN())),0,-1),"BEST_ANALYST_RECS_BULK","cols=10;rows=30")</f>
        <v>Telsey Advisory Group</v>
      </c>
      <c r="C15301" t="s">
        <v>2651</v>
      </c>
      <c r="D15301" t="s">
        <v>2029</v>
      </c>
      <c r="E15301">
        <v>5</v>
      </c>
      <c r="F15301" t="s">
        <v>2016</v>
      </c>
      <c r="G15301">
        <v>126</v>
      </c>
      <c r="H15301" t="s">
        <v>2017</v>
      </c>
      <c r="I15301" s="13">
        <v>43511</v>
      </c>
      <c r="J15301">
        <v>3</v>
      </c>
      <c r="K15301">
        <v>10.17</v>
      </c>
    </row>
    <row r="15302" spans="1:11">
      <c r="B15302" t="s">
        <v>2777</v>
      </c>
      <c r="C15302" t="s">
        <v>3041</v>
      </c>
      <c r="D15302" t="s">
        <v>2076</v>
      </c>
      <c r="E15302">
        <v>3</v>
      </c>
      <c r="F15302" t="s">
        <v>2016</v>
      </c>
      <c r="G15302">
        <v>99</v>
      </c>
      <c r="H15302" t="s">
        <v>2017</v>
      </c>
      <c r="I15302" s="13">
        <v>43510</v>
      </c>
      <c r="J15302">
        <v>6</v>
      </c>
      <c r="K15302">
        <v>5.77</v>
      </c>
    </row>
    <row r="15303" spans="1:11">
      <c r="B15303" t="s">
        <v>2203</v>
      </c>
      <c r="C15303" t="s">
        <v>2546</v>
      </c>
      <c r="D15303" t="s">
        <v>2026</v>
      </c>
      <c r="E15303">
        <v>5</v>
      </c>
      <c r="F15303" t="s">
        <v>2016</v>
      </c>
      <c r="G15303">
        <v>110</v>
      </c>
      <c r="H15303" t="s">
        <v>2020</v>
      </c>
      <c r="I15303" s="13">
        <v>43510</v>
      </c>
      <c r="J15303">
        <v>3</v>
      </c>
      <c r="K15303">
        <v>10.17</v>
      </c>
    </row>
    <row r="15304" spans="1:11">
      <c r="B15304" t="s">
        <v>2274</v>
      </c>
      <c r="C15304" t="s">
        <v>2457</v>
      </c>
      <c r="D15304" t="s">
        <v>2026</v>
      </c>
      <c r="E15304">
        <v>5</v>
      </c>
      <c r="F15304" t="s">
        <v>2016</v>
      </c>
      <c r="G15304" t="s">
        <v>2030</v>
      </c>
      <c r="H15304" t="s">
        <v>2017</v>
      </c>
      <c r="I15304" s="13">
        <v>43509</v>
      </c>
      <c r="J15304">
        <v>3</v>
      </c>
      <c r="K15304">
        <v>10.17</v>
      </c>
    </row>
    <row r="15305" spans="1:11">
      <c r="B15305" t="s">
        <v>2063</v>
      </c>
      <c r="C15305" t="s">
        <v>2266</v>
      </c>
      <c r="D15305" t="s">
        <v>2162</v>
      </c>
      <c r="E15305">
        <v>3</v>
      </c>
      <c r="F15305" t="s">
        <v>2016</v>
      </c>
      <c r="G15305">
        <v>105</v>
      </c>
      <c r="H15305" t="s">
        <v>2017</v>
      </c>
      <c r="I15305" s="13">
        <v>43509</v>
      </c>
      <c r="J15305">
        <v>7</v>
      </c>
      <c r="K15305">
        <v>2.02</v>
      </c>
    </row>
    <row r="15306" spans="1:11">
      <c r="B15306" t="s">
        <v>2094</v>
      </c>
      <c r="C15306" t="s">
        <v>2095</v>
      </c>
      <c r="D15306" t="s">
        <v>2076</v>
      </c>
      <c r="E15306">
        <v>3</v>
      </c>
      <c r="F15306" t="s">
        <v>2088</v>
      </c>
      <c r="G15306" t="s">
        <v>2030</v>
      </c>
      <c r="H15306" t="s">
        <v>2017</v>
      </c>
      <c r="I15306" s="13">
        <v>43508</v>
      </c>
      <c r="J15306" t="s">
        <v>2030</v>
      </c>
      <c r="K15306" t="s">
        <v>2030</v>
      </c>
    </row>
    <row r="15307" spans="1:11">
      <c r="B15307" t="s">
        <v>2247</v>
      </c>
      <c r="C15307" t="s">
        <v>2248</v>
      </c>
      <c r="D15307" t="s">
        <v>2035</v>
      </c>
      <c r="E15307">
        <v>5</v>
      </c>
      <c r="F15307" t="s">
        <v>2016</v>
      </c>
      <c r="G15307">
        <v>100</v>
      </c>
      <c r="H15307" t="s">
        <v>2020</v>
      </c>
      <c r="I15307" s="13">
        <v>43506</v>
      </c>
      <c r="J15307">
        <v>3</v>
      </c>
      <c r="K15307">
        <v>10.17</v>
      </c>
    </row>
    <row r="15308" spans="1:11">
      <c r="B15308" t="s">
        <v>2257</v>
      </c>
      <c r="C15308" t="s">
        <v>2258</v>
      </c>
      <c r="D15308" t="s">
        <v>2044</v>
      </c>
      <c r="E15308">
        <v>3</v>
      </c>
      <c r="F15308" t="s">
        <v>2016</v>
      </c>
      <c r="G15308">
        <v>95</v>
      </c>
      <c r="H15308" t="s">
        <v>2020</v>
      </c>
      <c r="I15308" s="13">
        <v>43504</v>
      </c>
      <c r="J15308">
        <v>8</v>
      </c>
      <c r="K15308">
        <v>0</v>
      </c>
    </row>
    <row r="15309" spans="1:11">
      <c r="B15309" t="s">
        <v>2045</v>
      </c>
      <c r="C15309" t="s">
        <v>2249</v>
      </c>
      <c r="D15309" t="s">
        <v>2029</v>
      </c>
      <c r="E15309">
        <v>5</v>
      </c>
      <c r="F15309" t="s">
        <v>2016</v>
      </c>
      <c r="G15309">
        <v>125</v>
      </c>
      <c r="H15309" t="s">
        <v>2020</v>
      </c>
      <c r="I15309" s="13">
        <v>43504</v>
      </c>
      <c r="J15309">
        <v>3</v>
      </c>
      <c r="K15309">
        <v>10.17</v>
      </c>
    </row>
    <row r="15310" spans="1:11">
      <c r="B15310" t="s">
        <v>2151</v>
      </c>
      <c r="C15310" t="s">
        <v>2655</v>
      </c>
      <c r="D15310" t="s">
        <v>2026</v>
      </c>
      <c r="E15310">
        <v>5</v>
      </c>
      <c r="F15310" t="s">
        <v>2016</v>
      </c>
      <c r="G15310">
        <v>110</v>
      </c>
      <c r="H15310" t="s">
        <v>2020</v>
      </c>
      <c r="I15310" s="13">
        <v>43502</v>
      </c>
      <c r="J15310">
        <v>3</v>
      </c>
      <c r="K15310">
        <v>10.17</v>
      </c>
    </row>
    <row r="15311" spans="1:11">
      <c r="B15311" t="s">
        <v>2037</v>
      </c>
      <c r="C15311" t="s">
        <v>3551</v>
      </c>
      <c r="D15311" t="s">
        <v>2026</v>
      </c>
      <c r="E15311">
        <v>5</v>
      </c>
      <c r="F15311" t="s">
        <v>2016</v>
      </c>
      <c r="G15311">
        <v>119</v>
      </c>
      <c r="H15311" t="s">
        <v>2020</v>
      </c>
      <c r="I15311" s="13">
        <v>43499</v>
      </c>
      <c r="J15311" t="s">
        <v>2030</v>
      </c>
      <c r="K15311" t="s">
        <v>2030</v>
      </c>
    </row>
    <row r="15312" spans="1:11">
      <c r="B15312" t="s">
        <v>2074</v>
      </c>
      <c r="C15312" t="s">
        <v>3552</v>
      </c>
      <c r="D15312" t="s">
        <v>2076</v>
      </c>
      <c r="E15312">
        <v>3</v>
      </c>
      <c r="F15312" t="s">
        <v>2016</v>
      </c>
      <c r="G15312">
        <v>96</v>
      </c>
      <c r="H15312" t="s">
        <v>2020</v>
      </c>
      <c r="I15312" s="13">
        <v>43497</v>
      </c>
      <c r="J15312">
        <v>12</v>
      </c>
      <c r="K15312">
        <v>-9.39</v>
      </c>
    </row>
    <row r="15313" spans="2:11">
      <c r="B15313" t="s">
        <v>2079</v>
      </c>
      <c r="C15313" t="s">
        <v>2254</v>
      </c>
      <c r="D15313" t="s">
        <v>2029</v>
      </c>
      <c r="E15313">
        <v>5</v>
      </c>
      <c r="F15313" t="s">
        <v>2016</v>
      </c>
      <c r="G15313">
        <v>110</v>
      </c>
      <c r="H15313" t="s">
        <v>2017</v>
      </c>
      <c r="I15313" s="13">
        <v>43493</v>
      </c>
      <c r="J15313">
        <v>1</v>
      </c>
      <c r="K15313">
        <v>26.06</v>
      </c>
    </row>
    <row r="15314" spans="2:11">
      <c r="B15314" t="s">
        <v>2031</v>
      </c>
      <c r="C15314" t="s">
        <v>3553</v>
      </c>
      <c r="D15314" t="s">
        <v>2026</v>
      </c>
      <c r="E15314">
        <v>5</v>
      </c>
      <c r="F15314" t="s">
        <v>2016</v>
      </c>
      <c r="G15314">
        <v>128</v>
      </c>
      <c r="H15314" t="s">
        <v>2020</v>
      </c>
      <c r="I15314" s="13">
        <v>43489</v>
      </c>
      <c r="J15314">
        <v>10</v>
      </c>
      <c r="K15314">
        <v>-8.2899999999999991</v>
      </c>
    </row>
    <row r="15315" spans="2:11">
      <c r="B15315" t="s">
        <v>2321</v>
      </c>
      <c r="C15315" t="s">
        <v>2967</v>
      </c>
      <c r="D15315" t="s">
        <v>2076</v>
      </c>
      <c r="E15315">
        <v>3</v>
      </c>
      <c r="F15315" t="s">
        <v>2088</v>
      </c>
      <c r="G15315">
        <v>99</v>
      </c>
      <c r="H15315" t="s">
        <v>2017</v>
      </c>
      <c r="I15315" s="13">
        <v>43488</v>
      </c>
      <c r="J15315">
        <v>9</v>
      </c>
      <c r="K15315">
        <v>-1.56</v>
      </c>
    </row>
    <row r="15316" spans="2:11">
      <c r="B15316" t="s">
        <v>2067</v>
      </c>
      <c r="C15316" t="s">
        <v>2251</v>
      </c>
      <c r="D15316" t="s">
        <v>2029</v>
      </c>
      <c r="E15316">
        <v>5</v>
      </c>
      <c r="F15316" t="s">
        <v>2016</v>
      </c>
      <c r="G15316">
        <v>108</v>
      </c>
      <c r="H15316" t="s">
        <v>2020</v>
      </c>
      <c r="I15316" s="13">
        <v>43487</v>
      </c>
      <c r="J15316">
        <v>3</v>
      </c>
      <c r="K15316">
        <v>10.17</v>
      </c>
    </row>
    <row r="15317" spans="2:11">
      <c r="B15317" t="s">
        <v>2069</v>
      </c>
      <c r="C15317" t="s">
        <v>3043</v>
      </c>
      <c r="D15317" t="s">
        <v>2035</v>
      </c>
      <c r="E15317">
        <v>5</v>
      </c>
      <c r="F15317" t="s">
        <v>2016</v>
      </c>
      <c r="G15317">
        <v>115</v>
      </c>
      <c r="H15317" t="s">
        <v>2017</v>
      </c>
      <c r="I15317" s="13">
        <v>43475</v>
      </c>
      <c r="J15317">
        <v>3</v>
      </c>
      <c r="K15317">
        <v>10.17</v>
      </c>
    </row>
    <row r="15318" spans="2:11">
      <c r="B15318" t="s">
        <v>2267</v>
      </c>
      <c r="C15318" t="s">
        <v>2854</v>
      </c>
      <c r="D15318" t="s">
        <v>2029</v>
      </c>
      <c r="E15318">
        <v>5</v>
      </c>
      <c r="F15318" t="s">
        <v>2016</v>
      </c>
      <c r="G15318">
        <v>125</v>
      </c>
      <c r="H15318" t="s">
        <v>2017</v>
      </c>
      <c r="I15318" s="13">
        <v>43474</v>
      </c>
      <c r="J15318">
        <v>3</v>
      </c>
      <c r="K15318">
        <v>10.17</v>
      </c>
    </row>
    <row r="15319" spans="2:11">
      <c r="B15319" t="s">
        <v>2159</v>
      </c>
      <c r="C15319" t="s">
        <v>2658</v>
      </c>
      <c r="D15319" t="s">
        <v>2029</v>
      </c>
      <c r="E15319">
        <v>5</v>
      </c>
      <c r="F15319" t="s">
        <v>2016</v>
      </c>
      <c r="G15319">
        <v>120</v>
      </c>
      <c r="H15319" t="s">
        <v>2017</v>
      </c>
      <c r="I15319" s="13">
        <v>43469</v>
      </c>
      <c r="J15319">
        <v>3</v>
      </c>
      <c r="K15319">
        <v>10.17</v>
      </c>
    </row>
    <row r="15320" spans="2:11">
      <c r="B15320" t="s">
        <v>2198</v>
      </c>
      <c r="C15320" t="s">
        <v>3044</v>
      </c>
      <c r="D15320" t="s">
        <v>2044</v>
      </c>
      <c r="E15320">
        <v>3</v>
      </c>
      <c r="F15320" t="s">
        <v>2016</v>
      </c>
      <c r="G15320">
        <v>97</v>
      </c>
      <c r="H15320" t="s">
        <v>2017</v>
      </c>
      <c r="I15320" s="13">
        <v>43454</v>
      </c>
      <c r="J15320">
        <v>8</v>
      </c>
      <c r="K15320">
        <v>0</v>
      </c>
    </row>
    <row r="15321" spans="2:11">
      <c r="B15321" t="s">
        <v>2072</v>
      </c>
      <c r="C15321" t="s">
        <v>3554</v>
      </c>
      <c r="D15321" t="s">
        <v>2029</v>
      </c>
      <c r="E15321">
        <v>5</v>
      </c>
      <c r="F15321" t="s">
        <v>2016</v>
      </c>
      <c r="G15321">
        <v>110</v>
      </c>
      <c r="H15321" t="s">
        <v>2020</v>
      </c>
      <c r="I15321" s="13">
        <v>43451</v>
      </c>
      <c r="J15321">
        <v>3</v>
      </c>
      <c r="K15321">
        <v>10.17</v>
      </c>
    </row>
    <row r="15322" spans="2:11">
      <c r="B15322" t="s">
        <v>2451</v>
      </c>
      <c r="C15322" t="s">
        <v>2548</v>
      </c>
      <c r="D15322" t="s">
        <v>2026</v>
      </c>
      <c r="E15322">
        <v>5</v>
      </c>
      <c r="F15322" t="s">
        <v>2016</v>
      </c>
      <c r="G15322" t="s">
        <v>2030</v>
      </c>
      <c r="H15322" t="s">
        <v>2017</v>
      </c>
      <c r="I15322" s="13">
        <v>43448</v>
      </c>
      <c r="J15322">
        <v>2</v>
      </c>
      <c r="K15322">
        <v>22.71</v>
      </c>
    </row>
    <row r="15323" spans="2:11">
      <c r="B15323" t="s">
        <v>2051</v>
      </c>
      <c r="C15323" t="s">
        <v>2969</v>
      </c>
      <c r="D15323" t="s">
        <v>2076</v>
      </c>
      <c r="E15323">
        <v>3</v>
      </c>
      <c r="F15323" t="s">
        <v>2016</v>
      </c>
      <c r="G15323">
        <v>98</v>
      </c>
      <c r="H15323" t="s">
        <v>2017</v>
      </c>
      <c r="I15323" s="13">
        <v>43448</v>
      </c>
      <c r="J15323">
        <v>8</v>
      </c>
      <c r="K15323">
        <v>0</v>
      </c>
    </row>
    <row r="15324" spans="2:11">
      <c r="B15324" t="s">
        <v>2083</v>
      </c>
      <c r="C15324" t="s">
        <v>2084</v>
      </c>
      <c r="D15324" t="s">
        <v>2184</v>
      </c>
      <c r="E15324">
        <v>1</v>
      </c>
      <c r="F15324" t="s">
        <v>2088</v>
      </c>
      <c r="G15324" t="s">
        <v>2030</v>
      </c>
      <c r="H15324" t="s">
        <v>2017</v>
      </c>
      <c r="I15324" s="13">
        <v>43448</v>
      </c>
      <c r="J15324">
        <v>11</v>
      </c>
      <c r="K15324">
        <v>-8.6199999999999992</v>
      </c>
    </row>
    <row r="15325" spans="2:11">
      <c r="B15325" t="s">
        <v>106</v>
      </c>
      <c r="C15325" t="s">
        <v>2250</v>
      </c>
      <c r="D15325" t="s">
        <v>2440</v>
      </c>
      <c r="E15325">
        <v>5</v>
      </c>
      <c r="F15325" t="s">
        <v>2016</v>
      </c>
      <c r="G15325">
        <v>110</v>
      </c>
      <c r="H15325" t="s">
        <v>2020</v>
      </c>
      <c r="I15325" s="13">
        <v>43447</v>
      </c>
      <c r="J15325">
        <v>3</v>
      </c>
      <c r="K15325">
        <v>10.17</v>
      </c>
    </row>
    <row r="15326" spans="2:11">
      <c r="B15326" t="s">
        <v>2024</v>
      </c>
      <c r="C15326" t="s">
        <v>2660</v>
      </c>
      <c r="D15326" t="s">
        <v>2026</v>
      </c>
      <c r="E15326">
        <v>5</v>
      </c>
      <c r="F15326" t="s">
        <v>2016</v>
      </c>
      <c r="G15326">
        <v>110</v>
      </c>
      <c r="H15326" t="s">
        <v>2017</v>
      </c>
      <c r="I15326" s="13">
        <v>43447</v>
      </c>
      <c r="J15326">
        <v>3</v>
      </c>
      <c r="K15326">
        <v>10.17</v>
      </c>
    </row>
    <row r="15327" spans="2:11">
      <c r="B15327" t="s">
        <v>2033</v>
      </c>
      <c r="C15327" t="s">
        <v>2246</v>
      </c>
      <c r="D15327" t="s">
        <v>2044</v>
      </c>
      <c r="E15327">
        <v>3</v>
      </c>
      <c r="F15327" t="s">
        <v>2016</v>
      </c>
      <c r="G15327">
        <v>104</v>
      </c>
      <c r="H15327" t="s">
        <v>2020</v>
      </c>
      <c r="I15327" s="13">
        <v>43447</v>
      </c>
      <c r="J15327">
        <v>8</v>
      </c>
      <c r="K15327">
        <v>0</v>
      </c>
    </row>
    <row r="15328" spans="2:11">
      <c r="B15328" t="s">
        <v>2027</v>
      </c>
      <c r="C15328" t="s">
        <v>2253</v>
      </c>
      <c r="D15328" t="s">
        <v>2044</v>
      </c>
      <c r="E15328">
        <v>3</v>
      </c>
      <c r="F15328" t="s">
        <v>2016</v>
      </c>
      <c r="G15328">
        <v>99</v>
      </c>
      <c r="H15328" t="s">
        <v>2017</v>
      </c>
      <c r="I15328" s="13">
        <v>43446</v>
      </c>
      <c r="J15328">
        <v>4</v>
      </c>
      <c r="K15328">
        <v>7.18</v>
      </c>
    </row>
    <row r="15329" spans="2:11">
      <c r="B15329" t="s">
        <v>2091</v>
      </c>
      <c r="C15329" t="s">
        <v>2664</v>
      </c>
      <c r="D15329" t="s">
        <v>2093</v>
      </c>
      <c r="E15329" t="s">
        <v>2030</v>
      </c>
      <c r="F15329" t="s">
        <v>2016</v>
      </c>
      <c r="G15329" t="s">
        <v>2030</v>
      </c>
      <c r="H15329" t="s">
        <v>2017</v>
      </c>
      <c r="I15329" s="13">
        <v>43445</v>
      </c>
      <c r="J15329" t="s">
        <v>2030</v>
      </c>
      <c r="K15329" t="s">
        <v>2030</v>
      </c>
    </row>
    <row r="15330" spans="2:11">
      <c r="B15330" t="s">
        <v>2260</v>
      </c>
      <c r="C15330" t="s">
        <v>2261</v>
      </c>
      <c r="D15330" t="s">
        <v>2044</v>
      </c>
      <c r="E15330">
        <v>3</v>
      </c>
      <c r="F15330" t="s">
        <v>2016</v>
      </c>
      <c r="G15330">
        <v>100</v>
      </c>
      <c r="H15330" t="s">
        <v>2020</v>
      </c>
      <c r="I15330" s="13">
        <v>43427</v>
      </c>
      <c r="J15330">
        <v>8</v>
      </c>
      <c r="K15330">
        <v>0</v>
      </c>
    </row>
    <row r="15401" spans="1:11">
      <c r="A15401" t="s">
        <v>1167</v>
      </c>
      <c r="B15401" t="str">
        <f ca="1">_xll.BDS(OFFSET(INDIRECT(ADDRESS(ROW(), COLUMN())),0,-1),"BEST_ANALYST_RECS_BULK","cols=10;rows=36")</f>
        <v>Tudor Pickering &amp; Co</v>
      </c>
      <c r="C15401" t="s">
        <v>2988</v>
      </c>
      <c r="D15401" t="s">
        <v>2026</v>
      </c>
      <c r="E15401">
        <v>5</v>
      </c>
      <c r="F15401" t="s">
        <v>2016</v>
      </c>
      <c r="G15401">
        <v>43</v>
      </c>
      <c r="H15401" t="s">
        <v>2017</v>
      </c>
      <c r="I15401" s="13">
        <v>43511</v>
      </c>
      <c r="J15401">
        <v>2</v>
      </c>
      <c r="K15401">
        <v>-17.48</v>
      </c>
    </row>
    <row r="15402" spans="1:11">
      <c r="B15402" t="s">
        <v>2274</v>
      </c>
      <c r="C15402" t="s">
        <v>3294</v>
      </c>
      <c r="D15402" t="s">
        <v>2026</v>
      </c>
      <c r="E15402">
        <v>5</v>
      </c>
      <c r="F15402" t="s">
        <v>2016</v>
      </c>
      <c r="G15402" t="s">
        <v>2030</v>
      </c>
      <c r="H15402" t="s">
        <v>2017</v>
      </c>
      <c r="I15402" s="13">
        <v>43509</v>
      </c>
      <c r="J15402">
        <v>2</v>
      </c>
      <c r="K15402">
        <v>-17.48</v>
      </c>
    </row>
    <row r="15403" spans="1:11">
      <c r="B15403" t="s">
        <v>2051</v>
      </c>
      <c r="C15403" t="s">
        <v>3099</v>
      </c>
      <c r="D15403" t="s">
        <v>2076</v>
      </c>
      <c r="E15403">
        <v>3</v>
      </c>
      <c r="F15403" t="s">
        <v>2088</v>
      </c>
      <c r="G15403">
        <v>30</v>
      </c>
      <c r="H15403" t="s">
        <v>2017</v>
      </c>
      <c r="I15403" s="13">
        <v>43509</v>
      </c>
      <c r="J15403" t="s">
        <v>2030</v>
      </c>
      <c r="K15403" t="s">
        <v>2030</v>
      </c>
    </row>
    <row r="15404" spans="1:11">
      <c r="B15404" t="s">
        <v>2047</v>
      </c>
      <c r="C15404" t="s">
        <v>2356</v>
      </c>
      <c r="D15404" t="s">
        <v>2044</v>
      </c>
      <c r="E15404">
        <v>3</v>
      </c>
      <c r="F15404" t="s">
        <v>2016</v>
      </c>
      <c r="G15404">
        <v>29</v>
      </c>
      <c r="H15404" t="s">
        <v>2017</v>
      </c>
      <c r="I15404" s="13">
        <v>43508</v>
      </c>
      <c r="J15404" t="s">
        <v>2030</v>
      </c>
      <c r="K15404" t="s">
        <v>2030</v>
      </c>
    </row>
    <row r="15405" spans="1:11">
      <c r="B15405" t="s">
        <v>2174</v>
      </c>
      <c r="C15405" t="s">
        <v>2357</v>
      </c>
      <c r="D15405" t="s">
        <v>2029</v>
      </c>
      <c r="E15405">
        <v>5</v>
      </c>
      <c r="F15405" t="s">
        <v>2016</v>
      </c>
      <c r="G15405">
        <v>35</v>
      </c>
      <c r="H15405" t="s">
        <v>2017</v>
      </c>
      <c r="I15405" s="13">
        <v>43507</v>
      </c>
      <c r="J15405">
        <v>2</v>
      </c>
      <c r="K15405">
        <v>-17.48</v>
      </c>
    </row>
    <row r="15406" spans="1:11">
      <c r="B15406" t="s">
        <v>2360</v>
      </c>
      <c r="C15406" t="s">
        <v>3865</v>
      </c>
      <c r="D15406" t="s">
        <v>2252</v>
      </c>
      <c r="E15406">
        <v>3</v>
      </c>
      <c r="F15406" t="s">
        <v>2016</v>
      </c>
      <c r="G15406">
        <v>30</v>
      </c>
      <c r="H15406" t="s">
        <v>2017</v>
      </c>
      <c r="I15406" s="13">
        <v>43507</v>
      </c>
      <c r="J15406">
        <v>1</v>
      </c>
      <c r="K15406">
        <v>0</v>
      </c>
    </row>
    <row r="15407" spans="1:11">
      <c r="B15407" t="s">
        <v>2061</v>
      </c>
      <c r="C15407" t="s">
        <v>2990</v>
      </c>
      <c r="D15407" t="s">
        <v>2026</v>
      </c>
      <c r="E15407">
        <v>5</v>
      </c>
      <c r="F15407" t="s">
        <v>2016</v>
      </c>
      <c r="G15407">
        <v>33</v>
      </c>
      <c r="H15407" t="s">
        <v>2017</v>
      </c>
      <c r="I15407" s="13">
        <v>43507</v>
      </c>
      <c r="J15407" t="s">
        <v>2030</v>
      </c>
      <c r="K15407" t="s">
        <v>2030</v>
      </c>
    </row>
    <row r="15408" spans="1:11">
      <c r="B15408" t="s">
        <v>2367</v>
      </c>
      <c r="C15408" t="s">
        <v>2368</v>
      </c>
      <c r="D15408" t="s">
        <v>2015</v>
      </c>
      <c r="E15408">
        <v>3</v>
      </c>
      <c r="F15408" t="s">
        <v>2016</v>
      </c>
      <c r="G15408">
        <v>27</v>
      </c>
      <c r="H15408" t="s">
        <v>2020</v>
      </c>
      <c r="I15408" s="13">
        <v>43507</v>
      </c>
      <c r="J15408" t="s">
        <v>2030</v>
      </c>
      <c r="K15408" t="s">
        <v>2030</v>
      </c>
    </row>
    <row r="15409" spans="2:11">
      <c r="B15409" t="s">
        <v>2267</v>
      </c>
      <c r="C15409" t="s">
        <v>2369</v>
      </c>
      <c r="D15409" t="s">
        <v>2273</v>
      </c>
      <c r="E15409">
        <v>3</v>
      </c>
      <c r="F15409" t="s">
        <v>2016</v>
      </c>
      <c r="G15409">
        <v>35</v>
      </c>
      <c r="H15409" t="s">
        <v>2017</v>
      </c>
      <c r="I15409" s="13">
        <v>43506</v>
      </c>
      <c r="J15409">
        <v>8</v>
      </c>
      <c r="K15409">
        <v>-36.11</v>
      </c>
    </row>
    <row r="15410" spans="2:11">
      <c r="B15410" t="s">
        <v>2033</v>
      </c>
      <c r="C15410" t="s">
        <v>2993</v>
      </c>
      <c r="D15410" t="s">
        <v>2044</v>
      </c>
      <c r="E15410">
        <v>3</v>
      </c>
      <c r="F15410" t="s">
        <v>2016</v>
      </c>
      <c r="G15410">
        <v>34</v>
      </c>
      <c r="H15410" t="s">
        <v>2020</v>
      </c>
      <c r="I15410" s="13">
        <v>43504</v>
      </c>
      <c r="J15410">
        <v>3</v>
      </c>
      <c r="K15410">
        <v>-21.26</v>
      </c>
    </row>
    <row r="15411" spans="2:11">
      <c r="B15411" t="s">
        <v>2054</v>
      </c>
      <c r="C15411" t="s">
        <v>2370</v>
      </c>
      <c r="D15411" t="s">
        <v>2056</v>
      </c>
      <c r="E15411">
        <v>4</v>
      </c>
      <c r="F15411" t="s">
        <v>2016</v>
      </c>
      <c r="G15411">
        <v>32</v>
      </c>
      <c r="H15411" t="s">
        <v>2020</v>
      </c>
      <c r="I15411" s="13">
        <v>43504</v>
      </c>
      <c r="J15411">
        <v>2</v>
      </c>
      <c r="K15411">
        <v>-17.48</v>
      </c>
    </row>
    <row r="15412" spans="2:11">
      <c r="B15412" t="s">
        <v>2067</v>
      </c>
      <c r="C15412" t="s">
        <v>2991</v>
      </c>
      <c r="D15412" t="s">
        <v>2029</v>
      </c>
      <c r="E15412">
        <v>5</v>
      </c>
      <c r="F15412" t="s">
        <v>2016</v>
      </c>
      <c r="G15412">
        <v>39</v>
      </c>
      <c r="H15412" t="s">
        <v>2020</v>
      </c>
      <c r="I15412" s="13">
        <v>43503</v>
      </c>
      <c r="J15412">
        <v>2</v>
      </c>
      <c r="K15412">
        <v>-17.48</v>
      </c>
    </row>
    <row r="15413" spans="2:11">
      <c r="B15413" t="s">
        <v>2063</v>
      </c>
      <c r="C15413" t="s">
        <v>2386</v>
      </c>
      <c r="D15413" t="s">
        <v>2162</v>
      </c>
      <c r="E15413">
        <v>3</v>
      </c>
      <c r="F15413" t="s">
        <v>2016</v>
      </c>
      <c r="G15413">
        <v>31</v>
      </c>
      <c r="H15413" t="s">
        <v>2017</v>
      </c>
      <c r="I15413" s="13">
        <v>43503</v>
      </c>
      <c r="J15413" t="s">
        <v>2030</v>
      </c>
      <c r="K15413" t="s">
        <v>2030</v>
      </c>
    </row>
    <row r="15414" spans="2:11">
      <c r="B15414" t="s">
        <v>2371</v>
      </c>
      <c r="C15414" t="s">
        <v>2911</v>
      </c>
      <c r="D15414" t="s">
        <v>2162</v>
      </c>
      <c r="E15414">
        <v>3</v>
      </c>
      <c r="F15414" t="s">
        <v>2016</v>
      </c>
      <c r="G15414">
        <v>24</v>
      </c>
      <c r="H15414" t="s">
        <v>2017</v>
      </c>
      <c r="I15414" s="13">
        <v>43502</v>
      </c>
      <c r="J15414">
        <v>6</v>
      </c>
      <c r="K15414">
        <v>-27.07</v>
      </c>
    </row>
    <row r="15415" spans="2:11">
      <c r="B15415" t="s">
        <v>2074</v>
      </c>
      <c r="C15415" t="s">
        <v>2376</v>
      </c>
      <c r="D15415" t="s">
        <v>2026</v>
      </c>
      <c r="E15415">
        <v>5</v>
      </c>
      <c r="F15415" t="s">
        <v>2016</v>
      </c>
      <c r="G15415">
        <v>47</v>
      </c>
      <c r="H15415" t="s">
        <v>2017</v>
      </c>
      <c r="I15415" s="13">
        <v>43500</v>
      </c>
      <c r="J15415">
        <v>2</v>
      </c>
      <c r="K15415">
        <v>-17.48</v>
      </c>
    </row>
    <row r="15416" spans="2:11">
      <c r="B15416" t="s">
        <v>2094</v>
      </c>
      <c r="C15416" t="s">
        <v>2095</v>
      </c>
      <c r="D15416" t="s">
        <v>2076</v>
      </c>
      <c r="E15416">
        <v>3</v>
      </c>
      <c r="F15416" t="s">
        <v>2085</v>
      </c>
      <c r="G15416" t="s">
        <v>2030</v>
      </c>
      <c r="H15416" t="s">
        <v>2017</v>
      </c>
      <c r="I15416" s="13">
        <v>43500</v>
      </c>
      <c r="J15416" t="s">
        <v>2030</v>
      </c>
      <c r="K15416" t="s">
        <v>2030</v>
      </c>
    </row>
    <row r="15417" spans="2:11">
      <c r="B15417" t="s">
        <v>2077</v>
      </c>
      <c r="C15417" t="s">
        <v>2363</v>
      </c>
      <c r="D15417" t="s">
        <v>2227</v>
      </c>
      <c r="E15417">
        <v>3</v>
      </c>
      <c r="F15417" t="s">
        <v>2016</v>
      </c>
      <c r="G15417">
        <v>40</v>
      </c>
      <c r="H15417" t="s">
        <v>2017</v>
      </c>
      <c r="I15417" s="13">
        <v>43499</v>
      </c>
      <c r="J15417">
        <v>4</v>
      </c>
      <c r="K15417">
        <v>-23.95</v>
      </c>
    </row>
    <row r="15418" spans="2:11">
      <c r="B15418" t="s">
        <v>2037</v>
      </c>
      <c r="C15418" t="s">
        <v>2377</v>
      </c>
      <c r="D15418" t="s">
        <v>2026</v>
      </c>
      <c r="E15418">
        <v>5</v>
      </c>
      <c r="F15418" t="s">
        <v>2016</v>
      </c>
      <c r="G15418">
        <v>37</v>
      </c>
      <c r="H15418" t="s">
        <v>2020</v>
      </c>
      <c r="I15418" s="13">
        <v>43495</v>
      </c>
      <c r="J15418">
        <v>2</v>
      </c>
      <c r="K15418">
        <v>-17.48</v>
      </c>
    </row>
    <row r="15419" spans="2:11">
      <c r="B15419" t="s">
        <v>106</v>
      </c>
      <c r="C15419" t="s">
        <v>3291</v>
      </c>
      <c r="D15419" t="s">
        <v>2723</v>
      </c>
      <c r="E15419">
        <v>3</v>
      </c>
      <c r="F15419" t="s">
        <v>2016</v>
      </c>
      <c r="G15419">
        <v>33</v>
      </c>
      <c r="H15419" t="s">
        <v>2020</v>
      </c>
      <c r="I15419" s="13">
        <v>43494</v>
      </c>
      <c r="J15419" t="s">
        <v>2030</v>
      </c>
      <c r="K15419" t="s">
        <v>2030</v>
      </c>
    </row>
    <row r="15420" spans="2:11">
      <c r="B15420" t="s">
        <v>2134</v>
      </c>
      <c r="C15420" t="s">
        <v>2379</v>
      </c>
      <c r="D15420" t="s">
        <v>2035</v>
      </c>
      <c r="E15420">
        <v>5</v>
      </c>
      <c r="F15420" t="s">
        <v>2016</v>
      </c>
      <c r="G15420">
        <v>46</v>
      </c>
      <c r="H15420" t="s">
        <v>2017</v>
      </c>
      <c r="I15420" s="13">
        <v>43494</v>
      </c>
      <c r="J15420" t="s">
        <v>2030</v>
      </c>
      <c r="K15420" t="s">
        <v>2030</v>
      </c>
    </row>
    <row r="15421" spans="2:11">
      <c r="B15421" t="s">
        <v>2207</v>
      </c>
      <c r="C15421" t="s">
        <v>3292</v>
      </c>
      <c r="D15421" t="s">
        <v>2026</v>
      </c>
      <c r="E15421">
        <v>5</v>
      </c>
      <c r="F15421" t="s">
        <v>2016</v>
      </c>
      <c r="G15421">
        <v>40</v>
      </c>
      <c r="H15421" t="s">
        <v>2017</v>
      </c>
      <c r="I15421" s="13">
        <v>43494</v>
      </c>
      <c r="J15421" t="s">
        <v>2030</v>
      </c>
      <c r="K15421" t="s">
        <v>2030</v>
      </c>
    </row>
    <row r="15422" spans="2:11">
      <c r="B15422" t="s">
        <v>2072</v>
      </c>
      <c r="C15422" t="s">
        <v>2385</v>
      </c>
      <c r="D15422" t="s">
        <v>2015</v>
      </c>
      <c r="E15422">
        <v>3</v>
      </c>
      <c r="F15422" t="s">
        <v>2016</v>
      </c>
      <c r="G15422" t="s">
        <v>2030</v>
      </c>
      <c r="H15422" t="s">
        <v>2017</v>
      </c>
      <c r="I15422" s="13">
        <v>43488</v>
      </c>
      <c r="J15422">
        <v>1</v>
      </c>
      <c r="K15422">
        <v>0</v>
      </c>
    </row>
    <row r="15423" spans="2:11">
      <c r="B15423" t="s">
        <v>2042</v>
      </c>
      <c r="C15423" t="s">
        <v>2989</v>
      </c>
      <c r="D15423" t="s">
        <v>2029</v>
      </c>
      <c r="E15423">
        <v>5</v>
      </c>
      <c r="F15423" t="s">
        <v>2016</v>
      </c>
      <c r="G15423">
        <v>33</v>
      </c>
      <c r="H15423" t="s">
        <v>2020</v>
      </c>
      <c r="I15423" s="13">
        <v>43483</v>
      </c>
      <c r="J15423">
        <v>2</v>
      </c>
      <c r="K15423">
        <v>-17.48</v>
      </c>
    </row>
    <row r="15424" spans="2:11">
      <c r="B15424" t="s">
        <v>2198</v>
      </c>
      <c r="C15424" t="s">
        <v>2387</v>
      </c>
      <c r="D15424" t="s">
        <v>2035</v>
      </c>
      <c r="E15424">
        <v>5</v>
      </c>
      <c r="F15424" t="s">
        <v>2016</v>
      </c>
      <c r="G15424">
        <v>35</v>
      </c>
      <c r="H15424" t="s">
        <v>2020</v>
      </c>
      <c r="I15424" s="13">
        <v>43474</v>
      </c>
      <c r="J15424" t="s">
        <v>2030</v>
      </c>
      <c r="K15424" t="s">
        <v>2030</v>
      </c>
    </row>
    <row r="15425" spans="2:11">
      <c r="B15425" t="s">
        <v>2388</v>
      </c>
      <c r="C15425" t="s">
        <v>2389</v>
      </c>
      <c r="D15425" t="s">
        <v>2076</v>
      </c>
      <c r="E15425">
        <v>3</v>
      </c>
      <c r="F15425" t="s">
        <v>2088</v>
      </c>
      <c r="G15425">
        <v>50</v>
      </c>
      <c r="H15425" t="s">
        <v>2017</v>
      </c>
      <c r="I15425" s="13">
        <v>43473</v>
      </c>
      <c r="J15425">
        <v>5</v>
      </c>
      <c r="K15425">
        <v>-25.81</v>
      </c>
    </row>
    <row r="15426" spans="2:11">
      <c r="B15426" t="s">
        <v>2021</v>
      </c>
      <c r="C15426" t="s">
        <v>2995</v>
      </c>
      <c r="D15426" t="s">
        <v>2216</v>
      </c>
      <c r="E15426">
        <v>3</v>
      </c>
      <c r="F15426" t="s">
        <v>2016</v>
      </c>
      <c r="G15426">
        <v>32</v>
      </c>
      <c r="H15426" t="s">
        <v>2020</v>
      </c>
      <c r="I15426" s="13">
        <v>43471</v>
      </c>
      <c r="J15426">
        <v>1</v>
      </c>
      <c r="K15426">
        <v>0</v>
      </c>
    </row>
    <row r="15427" spans="2:11">
      <c r="B15427" t="s">
        <v>2027</v>
      </c>
      <c r="C15427" t="s">
        <v>2994</v>
      </c>
      <c r="D15427" t="s">
        <v>2029</v>
      </c>
      <c r="E15427">
        <v>5</v>
      </c>
      <c r="F15427" t="s">
        <v>2016</v>
      </c>
      <c r="G15427">
        <v>33</v>
      </c>
      <c r="H15427" t="s">
        <v>2017</v>
      </c>
      <c r="I15427" s="13">
        <v>43468</v>
      </c>
      <c r="J15427">
        <v>2</v>
      </c>
      <c r="K15427">
        <v>-17.48</v>
      </c>
    </row>
    <row r="15428" spans="2:11">
      <c r="B15428" t="s">
        <v>2996</v>
      </c>
      <c r="C15428" t="s">
        <v>2997</v>
      </c>
      <c r="D15428" t="s">
        <v>2044</v>
      </c>
      <c r="E15428">
        <v>3</v>
      </c>
      <c r="F15428" t="s">
        <v>2016</v>
      </c>
      <c r="G15428">
        <v>38</v>
      </c>
      <c r="H15428" t="s">
        <v>2020</v>
      </c>
      <c r="I15428" s="13">
        <v>43467</v>
      </c>
      <c r="J15428">
        <v>1</v>
      </c>
      <c r="K15428">
        <v>0</v>
      </c>
    </row>
    <row r="15429" spans="2:11">
      <c r="B15429" t="s">
        <v>2393</v>
      </c>
      <c r="C15429" t="s">
        <v>2998</v>
      </c>
      <c r="D15429" t="s">
        <v>2362</v>
      </c>
      <c r="E15429">
        <v>5</v>
      </c>
      <c r="F15429" t="s">
        <v>2016</v>
      </c>
      <c r="G15429">
        <v>49</v>
      </c>
      <c r="H15429" t="s">
        <v>2017</v>
      </c>
      <c r="I15429" s="13">
        <v>43454</v>
      </c>
      <c r="J15429">
        <v>2</v>
      </c>
      <c r="K15429">
        <v>-17.48</v>
      </c>
    </row>
    <row r="15430" spans="2:11">
      <c r="B15430" t="s">
        <v>2792</v>
      </c>
      <c r="C15430" t="s">
        <v>3290</v>
      </c>
      <c r="D15430" t="s">
        <v>2026</v>
      </c>
      <c r="E15430">
        <v>5</v>
      </c>
      <c r="F15430" t="s">
        <v>2016</v>
      </c>
      <c r="G15430">
        <v>30</v>
      </c>
      <c r="H15430" t="s">
        <v>2020</v>
      </c>
      <c r="I15430" s="13">
        <v>43452</v>
      </c>
      <c r="J15430">
        <v>2</v>
      </c>
      <c r="K15430">
        <v>-17.48</v>
      </c>
    </row>
    <row r="15431" spans="2:11">
      <c r="B15431" t="s">
        <v>2049</v>
      </c>
      <c r="C15431" t="s">
        <v>2395</v>
      </c>
      <c r="D15431" t="s">
        <v>2015</v>
      </c>
      <c r="E15431">
        <v>3</v>
      </c>
      <c r="F15431" t="s">
        <v>2016</v>
      </c>
      <c r="G15431">
        <v>30</v>
      </c>
      <c r="H15431" t="s">
        <v>2017</v>
      </c>
      <c r="I15431" s="13">
        <v>43437</v>
      </c>
      <c r="J15431" t="s">
        <v>2030</v>
      </c>
      <c r="K15431" t="s">
        <v>2030</v>
      </c>
    </row>
    <row r="15432" spans="2:11">
      <c r="B15432" t="s">
        <v>2151</v>
      </c>
      <c r="C15432" t="s">
        <v>3098</v>
      </c>
      <c r="D15432" t="s">
        <v>2026</v>
      </c>
      <c r="E15432">
        <v>5</v>
      </c>
      <c r="F15432" t="s">
        <v>2016</v>
      </c>
      <c r="G15432">
        <v>51</v>
      </c>
      <c r="H15432" t="s">
        <v>2020</v>
      </c>
      <c r="I15432" s="13">
        <v>43418</v>
      </c>
      <c r="J15432">
        <v>2</v>
      </c>
      <c r="K15432">
        <v>-17.48</v>
      </c>
    </row>
    <row r="15433" spans="2:11">
      <c r="B15433" t="s">
        <v>2024</v>
      </c>
      <c r="C15433" t="s">
        <v>3681</v>
      </c>
      <c r="D15433" t="s">
        <v>2026</v>
      </c>
      <c r="E15433">
        <v>5</v>
      </c>
      <c r="F15433" t="s">
        <v>2016</v>
      </c>
      <c r="G15433">
        <v>51</v>
      </c>
      <c r="H15433" t="s">
        <v>2017</v>
      </c>
      <c r="I15433" s="13">
        <v>43417</v>
      </c>
      <c r="J15433">
        <v>2</v>
      </c>
      <c r="K15433">
        <v>-17.48</v>
      </c>
    </row>
    <row r="15434" spans="2:11">
      <c r="B15434" t="s">
        <v>2083</v>
      </c>
      <c r="C15434" t="s">
        <v>2084</v>
      </c>
      <c r="D15434" t="s">
        <v>2035</v>
      </c>
      <c r="E15434">
        <v>5</v>
      </c>
      <c r="F15434" t="s">
        <v>2085</v>
      </c>
      <c r="G15434" t="s">
        <v>2030</v>
      </c>
      <c r="H15434" t="s">
        <v>2017</v>
      </c>
      <c r="I15434" s="13">
        <v>43313</v>
      </c>
      <c r="J15434">
        <v>9</v>
      </c>
      <c r="K15434">
        <v>-56.07</v>
      </c>
    </row>
    <row r="15435" spans="2:11">
      <c r="B15435" t="s">
        <v>2111</v>
      </c>
      <c r="C15435" t="s">
        <v>2112</v>
      </c>
      <c r="D15435" t="s">
        <v>2026</v>
      </c>
      <c r="E15435">
        <v>5</v>
      </c>
      <c r="F15435" t="s">
        <v>2016</v>
      </c>
      <c r="G15435" t="s">
        <v>2030</v>
      </c>
      <c r="H15435" t="s">
        <v>2017</v>
      </c>
      <c r="I15435" s="13">
        <v>42432</v>
      </c>
      <c r="J15435">
        <v>2</v>
      </c>
      <c r="K15435">
        <v>-17.48</v>
      </c>
    </row>
    <row r="15436" spans="2:11">
      <c r="B15436" t="s">
        <v>2091</v>
      </c>
      <c r="C15436" t="s">
        <v>4417</v>
      </c>
      <c r="D15436" t="s">
        <v>2093</v>
      </c>
      <c r="E15436" t="s">
        <v>2030</v>
      </c>
      <c r="F15436" t="s">
        <v>2016</v>
      </c>
      <c r="G15436" t="s">
        <v>2030</v>
      </c>
      <c r="H15436" t="s">
        <v>2017</v>
      </c>
      <c r="I15436" s="13">
        <v>42353</v>
      </c>
      <c r="J15436" t="s">
        <v>2030</v>
      </c>
      <c r="K15436" t="s">
        <v>2030</v>
      </c>
    </row>
    <row r="15501" spans="1:11">
      <c r="A15501" t="s">
        <v>1168</v>
      </c>
      <c r="B15501" t="str">
        <f ca="1">_xll.BDS(OFFSET(INDIRECT(ADDRESS(ROW(), COLUMN())),0,-1),"BEST_ANALYST_RECS_BULK","cols=10;rows=30")</f>
        <v>KeyBanc Capital Markets</v>
      </c>
      <c r="C15501" t="s">
        <v>2342</v>
      </c>
      <c r="D15501" t="s">
        <v>2071</v>
      </c>
      <c r="E15501">
        <v>3</v>
      </c>
      <c r="F15501" t="s">
        <v>2016</v>
      </c>
      <c r="G15501" t="s">
        <v>2030</v>
      </c>
      <c r="H15501" t="s">
        <v>2017</v>
      </c>
      <c r="I15501" s="13">
        <v>43511</v>
      </c>
      <c r="J15501" t="s">
        <v>2030</v>
      </c>
      <c r="K15501" t="s">
        <v>2030</v>
      </c>
    </row>
    <row r="15502" spans="1:11">
      <c r="B15502" t="s">
        <v>2274</v>
      </c>
      <c r="C15502" t="s">
        <v>2307</v>
      </c>
      <c r="D15502" t="s">
        <v>2026</v>
      </c>
      <c r="E15502">
        <v>5</v>
      </c>
      <c r="F15502" t="s">
        <v>2016</v>
      </c>
      <c r="G15502" t="s">
        <v>2030</v>
      </c>
      <c r="H15502" t="s">
        <v>2017</v>
      </c>
      <c r="I15502" s="13">
        <v>43509</v>
      </c>
      <c r="J15502" t="s">
        <v>2030</v>
      </c>
      <c r="K15502" t="s">
        <v>2030</v>
      </c>
    </row>
    <row r="15503" spans="1:11">
      <c r="B15503" t="s">
        <v>2081</v>
      </c>
      <c r="C15503" t="s">
        <v>4113</v>
      </c>
      <c r="D15503" t="s">
        <v>2044</v>
      </c>
      <c r="E15503">
        <v>3</v>
      </c>
      <c r="F15503" t="s">
        <v>2016</v>
      </c>
      <c r="G15503">
        <v>103</v>
      </c>
      <c r="H15503" t="s">
        <v>2017</v>
      </c>
      <c r="I15503" s="13">
        <v>43507</v>
      </c>
      <c r="J15503">
        <v>5</v>
      </c>
      <c r="K15503">
        <v>0</v>
      </c>
    </row>
    <row r="15504" spans="1:11">
      <c r="B15504" t="s">
        <v>2047</v>
      </c>
      <c r="C15504" t="s">
        <v>2048</v>
      </c>
      <c r="D15504" t="s">
        <v>2044</v>
      </c>
      <c r="E15504">
        <v>3</v>
      </c>
      <c r="F15504" t="s">
        <v>2016</v>
      </c>
      <c r="G15504">
        <v>103</v>
      </c>
      <c r="H15504" t="s">
        <v>2017</v>
      </c>
      <c r="I15504" s="13">
        <v>43506</v>
      </c>
      <c r="J15504">
        <v>5</v>
      </c>
      <c r="K15504">
        <v>0</v>
      </c>
    </row>
    <row r="15505" spans="2:11">
      <c r="B15505" t="s">
        <v>2077</v>
      </c>
      <c r="C15505" t="s">
        <v>2078</v>
      </c>
      <c r="D15505" t="s">
        <v>2227</v>
      </c>
      <c r="E15505">
        <v>3</v>
      </c>
      <c r="F15505" t="s">
        <v>2016</v>
      </c>
      <c r="G15505">
        <v>105</v>
      </c>
      <c r="H15505" t="s">
        <v>2020</v>
      </c>
      <c r="I15505" s="13">
        <v>43505</v>
      </c>
      <c r="J15505">
        <v>5</v>
      </c>
      <c r="K15505">
        <v>0</v>
      </c>
    </row>
    <row r="15506" spans="2:11">
      <c r="B15506" t="s">
        <v>106</v>
      </c>
      <c r="C15506" t="s">
        <v>2018</v>
      </c>
      <c r="D15506" t="s">
        <v>2019</v>
      </c>
      <c r="E15506">
        <v>3</v>
      </c>
      <c r="F15506" t="s">
        <v>2016</v>
      </c>
      <c r="G15506">
        <v>100</v>
      </c>
      <c r="H15506" t="s">
        <v>2020</v>
      </c>
      <c r="I15506" s="13">
        <v>43502</v>
      </c>
      <c r="J15506">
        <v>5</v>
      </c>
      <c r="K15506">
        <v>0</v>
      </c>
    </row>
    <row r="15507" spans="2:11">
      <c r="B15507" t="s">
        <v>2027</v>
      </c>
      <c r="C15507" t="s">
        <v>2028</v>
      </c>
      <c r="D15507" t="s">
        <v>2029</v>
      </c>
      <c r="E15507">
        <v>5</v>
      </c>
      <c r="F15507" t="s">
        <v>2016</v>
      </c>
      <c r="G15507">
        <v>125</v>
      </c>
      <c r="H15507" t="s">
        <v>2017</v>
      </c>
      <c r="I15507" s="13">
        <v>43502</v>
      </c>
      <c r="J15507">
        <v>2</v>
      </c>
      <c r="K15507">
        <v>5.71</v>
      </c>
    </row>
    <row r="15508" spans="2:11">
      <c r="B15508" t="s">
        <v>2037</v>
      </c>
      <c r="C15508" t="s">
        <v>2038</v>
      </c>
      <c r="D15508" t="s">
        <v>2026</v>
      </c>
      <c r="E15508">
        <v>5</v>
      </c>
      <c r="F15508" t="s">
        <v>2016</v>
      </c>
      <c r="G15508">
        <v>137</v>
      </c>
      <c r="H15508" t="s">
        <v>2020</v>
      </c>
      <c r="I15508" s="13">
        <v>43502</v>
      </c>
      <c r="J15508">
        <v>2</v>
      </c>
      <c r="K15508">
        <v>5.71</v>
      </c>
    </row>
    <row r="15509" spans="2:11">
      <c r="B15509" t="s">
        <v>2174</v>
      </c>
      <c r="C15509" t="s">
        <v>2014</v>
      </c>
      <c r="D15509" t="s">
        <v>2029</v>
      </c>
      <c r="E15509">
        <v>5</v>
      </c>
      <c r="F15509" t="s">
        <v>2016</v>
      </c>
      <c r="G15509">
        <v>120</v>
      </c>
      <c r="H15509" t="s">
        <v>2017</v>
      </c>
      <c r="I15509" s="13">
        <v>43501</v>
      </c>
      <c r="J15509">
        <v>2</v>
      </c>
      <c r="K15509">
        <v>5.71</v>
      </c>
    </row>
    <row r="15510" spans="2:11">
      <c r="B15510" t="s">
        <v>2031</v>
      </c>
      <c r="C15510" t="s">
        <v>2032</v>
      </c>
      <c r="D15510" t="s">
        <v>2076</v>
      </c>
      <c r="E15510">
        <v>3</v>
      </c>
      <c r="F15510" t="s">
        <v>2016</v>
      </c>
      <c r="G15510">
        <v>103</v>
      </c>
      <c r="H15510" t="s">
        <v>2020</v>
      </c>
      <c r="I15510" s="13">
        <v>43501</v>
      </c>
      <c r="J15510">
        <v>5</v>
      </c>
      <c r="K15510">
        <v>0</v>
      </c>
    </row>
    <row r="15511" spans="2:11">
      <c r="B15511" t="s">
        <v>2033</v>
      </c>
      <c r="C15511" t="s">
        <v>2034</v>
      </c>
      <c r="D15511" t="s">
        <v>2035</v>
      </c>
      <c r="E15511">
        <v>5</v>
      </c>
      <c r="F15511" t="s">
        <v>2016</v>
      </c>
      <c r="G15511">
        <v>118</v>
      </c>
      <c r="H15511" t="s">
        <v>2036</v>
      </c>
      <c r="I15511" s="13">
        <v>43501</v>
      </c>
      <c r="J15511">
        <v>2</v>
      </c>
      <c r="K15511">
        <v>5.71</v>
      </c>
    </row>
    <row r="15512" spans="2:11">
      <c r="B15512" t="s">
        <v>2074</v>
      </c>
      <c r="C15512" t="s">
        <v>2343</v>
      </c>
      <c r="D15512" t="s">
        <v>2076</v>
      </c>
      <c r="E15512">
        <v>3</v>
      </c>
      <c r="F15512" t="s">
        <v>2016</v>
      </c>
      <c r="G15512">
        <v>95</v>
      </c>
      <c r="H15512" t="s">
        <v>2482</v>
      </c>
      <c r="I15512" s="13">
        <v>43501</v>
      </c>
      <c r="J15512">
        <v>5</v>
      </c>
      <c r="K15512">
        <v>0</v>
      </c>
    </row>
    <row r="15513" spans="2:11">
      <c r="B15513" t="s">
        <v>2051</v>
      </c>
      <c r="C15513" t="s">
        <v>2346</v>
      </c>
      <c r="D15513" t="s">
        <v>2076</v>
      </c>
      <c r="E15513">
        <v>3</v>
      </c>
      <c r="F15513" t="s">
        <v>2016</v>
      </c>
      <c r="G15513">
        <v>106</v>
      </c>
      <c r="H15513" t="s">
        <v>2017</v>
      </c>
      <c r="I15513" s="13">
        <v>43501</v>
      </c>
      <c r="J15513">
        <v>1</v>
      </c>
      <c r="K15513">
        <v>16.68</v>
      </c>
    </row>
    <row r="15514" spans="2:11">
      <c r="B15514" t="s">
        <v>2203</v>
      </c>
      <c r="C15514" t="s">
        <v>2562</v>
      </c>
      <c r="D15514" t="s">
        <v>2026</v>
      </c>
      <c r="E15514">
        <v>5</v>
      </c>
      <c r="F15514" t="s">
        <v>2016</v>
      </c>
      <c r="G15514">
        <v>109</v>
      </c>
      <c r="H15514" t="s">
        <v>2020</v>
      </c>
      <c r="I15514" s="13">
        <v>43501</v>
      </c>
      <c r="J15514">
        <v>6</v>
      </c>
      <c r="K15514">
        <v>-1.67</v>
      </c>
    </row>
    <row r="15515" spans="2:11">
      <c r="B15515" t="s">
        <v>2045</v>
      </c>
      <c r="C15515" t="s">
        <v>2046</v>
      </c>
      <c r="D15515" t="s">
        <v>2029</v>
      </c>
      <c r="E15515">
        <v>5</v>
      </c>
      <c r="F15515" t="s">
        <v>2016</v>
      </c>
      <c r="G15515">
        <v>120</v>
      </c>
      <c r="H15515" t="s">
        <v>2020</v>
      </c>
      <c r="I15515" s="13">
        <v>43495</v>
      </c>
      <c r="J15515">
        <v>2</v>
      </c>
      <c r="K15515">
        <v>5.71</v>
      </c>
    </row>
    <row r="15516" spans="2:11">
      <c r="B15516" t="s">
        <v>2094</v>
      </c>
      <c r="C15516" t="s">
        <v>2095</v>
      </c>
      <c r="D15516" t="s">
        <v>2053</v>
      </c>
      <c r="E15516">
        <v>1</v>
      </c>
      <c r="F15516" t="s">
        <v>2016</v>
      </c>
      <c r="G15516" t="s">
        <v>2030</v>
      </c>
      <c r="H15516" t="s">
        <v>2017</v>
      </c>
      <c r="I15516" s="13">
        <v>43493</v>
      </c>
      <c r="J15516" t="s">
        <v>2030</v>
      </c>
      <c r="K15516" t="s">
        <v>2030</v>
      </c>
    </row>
    <row r="15517" spans="2:11">
      <c r="B15517" t="s">
        <v>2054</v>
      </c>
      <c r="C15517" t="s">
        <v>2055</v>
      </c>
      <c r="D15517" t="s">
        <v>2056</v>
      </c>
      <c r="E15517">
        <v>4</v>
      </c>
      <c r="F15517" t="s">
        <v>2016</v>
      </c>
      <c r="G15517">
        <v>112</v>
      </c>
      <c r="H15517" t="s">
        <v>2020</v>
      </c>
      <c r="I15517" s="13">
        <v>43493</v>
      </c>
      <c r="J15517">
        <v>2</v>
      </c>
      <c r="K15517">
        <v>5.71</v>
      </c>
    </row>
    <row r="15518" spans="2:11">
      <c r="B15518" t="s">
        <v>2260</v>
      </c>
      <c r="C15518" t="s">
        <v>3371</v>
      </c>
      <c r="D15518" t="s">
        <v>2035</v>
      </c>
      <c r="E15518">
        <v>5</v>
      </c>
      <c r="F15518" t="s">
        <v>2016</v>
      </c>
      <c r="G15518">
        <v>120</v>
      </c>
      <c r="H15518" t="s">
        <v>2020</v>
      </c>
      <c r="I15518" s="13">
        <v>43490</v>
      </c>
      <c r="J15518" t="s">
        <v>2030</v>
      </c>
      <c r="K15518" t="s">
        <v>2030</v>
      </c>
    </row>
    <row r="15519" spans="2:11">
      <c r="B15519" t="s">
        <v>2021</v>
      </c>
      <c r="C15519" t="s">
        <v>2022</v>
      </c>
      <c r="D15519" t="s">
        <v>2296</v>
      </c>
      <c r="E15519">
        <v>3</v>
      </c>
      <c r="F15519" t="s">
        <v>2016</v>
      </c>
      <c r="G15519">
        <v>85</v>
      </c>
      <c r="H15519" t="s">
        <v>2020</v>
      </c>
      <c r="I15519" s="13">
        <v>43489</v>
      </c>
      <c r="J15519">
        <v>3</v>
      </c>
      <c r="K15519">
        <v>3.71</v>
      </c>
    </row>
    <row r="15520" spans="2:11">
      <c r="B15520" t="s">
        <v>2024</v>
      </c>
      <c r="C15520" t="s">
        <v>2025</v>
      </c>
      <c r="D15520" t="s">
        <v>2026</v>
      </c>
      <c r="E15520">
        <v>5</v>
      </c>
      <c r="F15520" t="s">
        <v>2016</v>
      </c>
      <c r="G15520">
        <v>120</v>
      </c>
      <c r="H15520" t="s">
        <v>2017</v>
      </c>
      <c r="I15520" s="13">
        <v>43489</v>
      </c>
      <c r="J15520">
        <v>2</v>
      </c>
      <c r="K15520">
        <v>5.71</v>
      </c>
    </row>
    <row r="15521" spans="2:11">
      <c r="B15521" t="s">
        <v>2042</v>
      </c>
      <c r="C15521" t="s">
        <v>2043</v>
      </c>
      <c r="D15521" t="s">
        <v>2044</v>
      </c>
      <c r="E15521">
        <v>3</v>
      </c>
      <c r="F15521" t="s">
        <v>2016</v>
      </c>
      <c r="G15521">
        <v>100</v>
      </c>
      <c r="H15521" t="s">
        <v>2020</v>
      </c>
      <c r="I15521" s="13">
        <v>43489</v>
      </c>
      <c r="J15521">
        <v>5</v>
      </c>
      <c r="K15521">
        <v>0</v>
      </c>
    </row>
    <row r="15522" spans="2:11">
      <c r="B15522" t="s">
        <v>2321</v>
      </c>
      <c r="C15522" t="s">
        <v>2347</v>
      </c>
      <c r="D15522" t="s">
        <v>2026</v>
      </c>
      <c r="E15522">
        <v>5</v>
      </c>
      <c r="F15522" t="s">
        <v>2016</v>
      </c>
      <c r="G15522">
        <v>120</v>
      </c>
      <c r="H15522" t="s">
        <v>2020</v>
      </c>
      <c r="I15522" s="13">
        <v>43489</v>
      </c>
      <c r="J15522" t="s">
        <v>2030</v>
      </c>
      <c r="K15522" t="s">
        <v>2030</v>
      </c>
    </row>
    <row r="15523" spans="2:11">
      <c r="B15523" t="s">
        <v>2086</v>
      </c>
      <c r="C15523" t="s">
        <v>2087</v>
      </c>
      <c r="D15523" t="s">
        <v>2076</v>
      </c>
      <c r="E15523">
        <v>3</v>
      </c>
      <c r="F15523" t="s">
        <v>2016</v>
      </c>
      <c r="G15523">
        <v>96</v>
      </c>
      <c r="H15523" t="s">
        <v>2017</v>
      </c>
      <c r="I15523" s="13">
        <v>43489</v>
      </c>
      <c r="J15523">
        <v>4</v>
      </c>
      <c r="K15523">
        <v>3.01</v>
      </c>
    </row>
    <row r="15524" spans="2:11">
      <c r="B15524" t="s">
        <v>2063</v>
      </c>
      <c r="C15524" t="s">
        <v>2064</v>
      </c>
      <c r="D15524" t="s">
        <v>2162</v>
      </c>
      <c r="E15524">
        <v>3</v>
      </c>
      <c r="F15524" t="s">
        <v>2016</v>
      </c>
      <c r="G15524">
        <v>105</v>
      </c>
      <c r="H15524" t="s">
        <v>2017</v>
      </c>
      <c r="I15524" s="13">
        <v>43489</v>
      </c>
      <c r="J15524">
        <v>5</v>
      </c>
      <c r="K15524">
        <v>0</v>
      </c>
    </row>
    <row r="15525" spans="2:11">
      <c r="B15525" t="s">
        <v>2159</v>
      </c>
      <c r="C15525" t="s">
        <v>2349</v>
      </c>
      <c r="D15525" t="s">
        <v>2044</v>
      </c>
      <c r="E15525">
        <v>3</v>
      </c>
      <c r="F15525" t="s">
        <v>2016</v>
      </c>
      <c r="G15525">
        <v>97</v>
      </c>
      <c r="H15525" t="s">
        <v>2020</v>
      </c>
      <c r="I15525" s="13">
        <v>43488</v>
      </c>
      <c r="J15525">
        <v>5</v>
      </c>
      <c r="K15525">
        <v>0</v>
      </c>
    </row>
    <row r="15526" spans="2:11">
      <c r="B15526" t="s">
        <v>2072</v>
      </c>
      <c r="C15526" t="s">
        <v>2073</v>
      </c>
      <c r="D15526" t="s">
        <v>2015</v>
      </c>
      <c r="E15526">
        <v>3</v>
      </c>
      <c r="F15526" t="s">
        <v>2016</v>
      </c>
      <c r="G15526" t="s">
        <v>2030</v>
      </c>
      <c r="H15526" t="s">
        <v>2017</v>
      </c>
      <c r="I15526" s="13">
        <v>43488</v>
      </c>
      <c r="J15526">
        <v>5</v>
      </c>
      <c r="K15526">
        <v>0</v>
      </c>
    </row>
    <row r="15527" spans="2:11">
      <c r="B15527" t="s">
        <v>2100</v>
      </c>
      <c r="C15527" t="s">
        <v>2101</v>
      </c>
      <c r="D15527" t="s">
        <v>2076</v>
      </c>
      <c r="E15527">
        <v>3</v>
      </c>
      <c r="F15527" t="s">
        <v>2016</v>
      </c>
      <c r="G15527" t="s">
        <v>2030</v>
      </c>
      <c r="H15527" t="s">
        <v>2017</v>
      </c>
      <c r="I15527" s="13">
        <v>43488</v>
      </c>
      <c r="J15527" t="s">
        <v>2030</v>
      </c>
      <c r="K15527" t="s">
        <v>2030</v>
      </c>
    </row>
    <row r="15528" spans="2:11">
      <c r="B15528" t="s">
        <v>2091</v>
      </c>
      <c r="C15528" t="s">
        <v>2092</v>
      </c>
      <c r="D15528" t="s">
        <v>2093</v>
      </c>
      <c r="E15528" t="s">
        <v>2030</v>
      </c>
      <c r="F15528" t="s">
        <v>2016</v>
      </c>
      <c r="G15528" t="s">
        <v>2030</v>
      </c>
      <c r="H15528" t="s">
        <v>2017</v>
      </c>
      <c r="I15528" s="13">
        <v>43482</v>
      </c>
      <c r="J15528" t="s">
        <v>2030</v>
      </c>
      <c r="K15528" t="s">
        <v>2030</v>
      </c>
    </row>
    <row r="15529" spans="2:11">
      <c r="B15529" t="s">
        <v>2065</v>
      </c>
      <c r="C15529" t="s">
        <v>2066</v>
      </c>
      <c r="D15529" t="s">
        <v>2026</v>
      </c>
      <c r="E15529">
        <v>5</v>
      </c>
      <c r="F15529" t="s">
        <v>2016</v>
      </c>
      <c r="G15529">
        <v>120</v>
      </c>
      <c r="H15529" t="s">
        <v>2020</v>
      </c>
      <c r="I15529" s="13">
        <v>43423</v>
      </c>
      <c r="J15529">
        <v>2</v>
      </c>
      <c r="K15529">
        <v>5.71</v>
      </c>
    </row>
    <row r="15530" spans="2:11">
      <c r="B15530" t="s">
        <v>2083</v>
      </c>
      <c r="C15530" t="s">
        <v>2084</v>
      </c>
      <c r="D15530" t="s">
        <v>2076</v>
      </c>
      <c r="E15530">
        <v>3</v>
      </c>
      <c r="F15530" t="s">
        <v>2088</v>
      </c>
      <c r="G15530" t="s">
        <v>2030</v>
      </c>
      <c r="H15530" t="s">
        <v>2017</v>
      </c>
      <c r="I15530" s="13">
        <v>43384</v>
      </c>
      <c r="J15530">
        <v>7</v>
      </c>
      <c r="K15530">
        <v>-3.72</v>
      </c>
    </row>
    <row r="15601" spans="1:11">
      <c r="A15601" t="s">
        <v>1169</v>
      </c>
      <c r="B15601" t="str">
        <f ca="1">_xll.BDS(OFFSET(INDIRECT(ADDRESS(ROW(), COLUMN())),0,-1),"BEST_ANALYST_RECS_BULK","cols=10;rows=15")</f>
        <v>Jefferies</v>
      </c>
      <c r="C15601" t="s">
        <v>3501</v>
      </c>
      <c r="D15601" t="s">
        <v>2026</v>
      </c>
      <c r="E15601">
        <v>5</v>
      </c>
      <c r="F15601" t="s">
        <v>2016</v>
      </c>
      <c r="G15601">
        <v>70</v>
      </c>
      <c r="H15601" t="s">
        <v>2020</v>
      </c>
      <c r="I15601" s="13">
        <v>43510</v>
      </c>
      <c r="J15601">
        <v>5</v>
      </c>
      <c r="K15601">
        <v>-6.87</v>
      </c>
    </row>
    <row r="15602" spans="1:11">
      <c r="B15602" t="s">
        <v>2174</v>
      </c>
      <c r="C15602" t="s">
        <v>3432</v>
      </c>
      <c r="D15602" t="s">
        <v>2015</v>
      </c>
      <c r="E15602">
        <v>3</v>
      </c>
      <c r="F15602" t="s">
        <v>2016</v>
      </c>
      <c r="G15602">
        <v>65</v>
      </c>
      <c r="H15602" t="s">
        <v>2017</v>
      </c>
      <c r="I15602" s="13">
        <v>43507</v>
      </c>
      <c r="J15602">
        <v>2</v>
      </c>
      <c r="K15602">
        <v>0</v>
      </c>
    </row>
    <row r="15603" spans="1:11">
      <c r="B15603" t="s">
        <v>2042</v>
      </c>
      <c r="C15603" t="s">
        <v>3433</v>
      </c>
      <c r="D15603" t="s">
        <v>2029</v>
      </c>
      <c r="E15603">
        <v>5</v>
      </c>
      <c r="F15603" t="s">
        <v>2016</v>
      </c>
      <c r="G15603">
        <v>75</v>
      </c>
      <c r="H15603" t="s">
        <v>2020</v>
      </c>
      <c r="I15603" s="13">
        <v>43507</v>
      </c>
      <c r="J15603">
        <v>6</v>
      </c>
      <c r="K15603">
        <v>-7.72</v>
      </c>
    </row>
    <row r="15604" spans="1:11">
      <c r="B15604" t="s">
        <v>2049</v>
      </c>
      <c r="C15604" t="s">
        <v>3502</v>
      </c>
      <c r="D15604" t="s">
        <v>2029</v>
      </c>
      <c r="E15604">
        <v>5</v>
      </c>
      <c r="F15604" t="s">
        <v>2016</v>
      </c>
      <c r="G15604">
        <v>65</v>
      </c>
      <c r="H15604" t="s">
        <v>2017</v>
      </c>
      <c r="I15604" s="13">
        <v>43507</v>
      </c>
      <c r="J15604" t="s">
        <v>2030</v>
      </c>
      <c r="K15604" t="s">
        <v>2030</v>
      </c>
    </row>
    <row r="15605" spans="1:11">
      <c r="B15605" t="s">
        <v>2094</v>
      </c>
      <c r="C15605" t="s">
        <v>2095</v>
      </c>
      <c r="D15605" t="s">
        <v>2076</v>
      </c>
      <c r="E15605">
        <v>3</v>
      </c>
      <c r="F15605" t="s">
        <v>2085</v>
      </c>
      <c r="G15605" t="s">
        <v>2030</v>
      </c>
      <c r="H15605" t="s">
        <v>2017</v>
      </c>
      <c r="I15605" s="13">
        <v>43502</v>
      </c>
      <c r="J15605" t="s">
        <v>2030</v>
      </c>
      <c r="K15605" t="s">
        <v>2030</v>
      </c>
    </row>
    <row r="15606" spans="1:11">
      <c r="B15606" t="s">
        <v>2207</v>
      </c>
      <c r="C15606" t="s">
        <v>3503</v>
      </c>
      <c r="D15606" t="s">
        <v>2026</v>
      </c>
      <c r="E15606">
        <v>5</v>
      </c>
      <c r="F15606" t="s">
        <v>2016</v>
      </c>
      <c r="G15606">
        <v>75</v>
      </c>
      <c r="H15606" t="s">
        <v>2017</v>
      </c>
      <c r="I15606" s="13">
        <v>43501</v>
      </c>
      <c r="J15606" t="s">
        <v>2030</v>
      </c>
      <c r="K15606" t="s">
        <v>2030</v>
      </c>
    </row>
    <row r="15607" spans="1:11">
      <c r="B15607" t="s">
        <v>106</v>
      </c>
      <c r="C15607" t="s">
        <v>3340</v>
      </c>
      <c r="D15607" t="s">
        <v>2114</v>
      </c>
      <c r="E15607">
        <v>3</v>
      </c>
      <c r="F15607" t="s">
        <v>2016</v>
      </c>
      <c r="G15607">
        <v>65</v>
      </c>
      <c r="H15607" t="s">
        <v>2020</v>
      </c>
      <c r="I15607" s="13">
        <v>43500</v>
      </c>
      <c r="J15607">
        <v>2</v>
      </c>
      <c r="K15607">
        <v>0</v>
      </c>
    </row>
    <row r="15608" spans="1:11">
      <c r="B15608" t="s">
        <v>2021</v>
      </c>
      <c r="C15608" t="s">
        <v>2215</v>
      </c>
      <c r="D15608" t="s">
        <v>2166</v>
      </c>
      <c r="E15608">
        <v>5</v>
      </c>
      <c r="F15608" t="s">
        <v>2016</v>
      </c>
      <c r="G15608">
        <v>72</v>
      </c>
      <c r="H15608" t="s">
        <v>2020</v>
      </c>
      <c r="I15608" s="13">
        <v>43495</v>
      </c>
      <c r="J15608">
        <v>4</v>
      </c>
      <c r="K15608">
        <v>-6.51</v>
      </c>
    </row>
    <row r="15609" spans="1:11">
      <c r="B15609" t="s">
        <v>2024</v>
      </c>
      <c r="C15609" t="s">
        <v>3004</v>
      </c>
      <c r="D15609" t="s">
        <v>2026</v>
      </c>
      <c r="E15609">
        <v>5</v>
      </c>
      <c r="F15609" t="s">
        <v>2016</v>
      </c>
      <c r="G15609">
        <v>65</v>
      </c>
      <c r="H15609" t="s">
        <v>2017</v>
      </c>
      <c r="I15609" s="13">
        <v>43495</v>
      </c>
      <c r="J15609">
        <v>5</v>
      </c>
      <c r="K15609">
        <v>-6.87</v>
      </c>
    </row>
    <row r="15610" spans="1:11">
      <c r="B15610" t="s">
        <v>2051</v>
      </c>
      <c r="C15610" t="s">
        <v>2213</v>
      </c>
      <c r="D15610" t="s">
        <v>2053</v>
      </c>
      <c r="E15610">
        <v>1</v>
      </c>
      <c r="F15610" t="s">
        <v>2016</v>
      </c>
      <c r="G15610">
        <v>50</v>
      </c>
      <c r="H15610" t="s">
        <v>2017</v>
      </c>
      <c r="I15610" s="13">
        <v>43495</v>
      </c>
      <c r="J15610">
        <v>1</v>
      </c>
      <c r="K15610">
        <v>11.51</v>
      </c>
    </row>
    <row r="15611" spans="1:11">
      <c r="B15611" t="s">
        <v>2203</v>
      </c>
      <c r="C15611" t="s">
        <v>2204</v>
      </c>
      <c r="D15611" t="s">
        <v>2026</v>
      </c>
      <c r="E15611">
        <v>5</v>
      </c>
      <c r="F15611" t="s">
        <v>2016</v>
      </c>
      <c r="G15611">
        <v>72</v>
      </c>
      <c r="H15611" t="s">
        <v>2020</v>
      </c>
      <c r="I15611" s="13">
        <v>43495</v>
      </c>
      <c r="J15611">
        <v>5</v>
      </c>
      <c r="K15611">
        <v>-6.87</v>
      </c>
    </row>
    <row r="15612" spans="1:11">
      <c r="B15612" t="s">
        <v>2027</v>
      </c>
      <c r="C15612" t="s">
        <v>2212</v>
      </c>
      <c r="D15612" t="s">
        <v>2029</v>
      </c>
      <c r="E15612">
        <v>5</v>
      </c>
      <c r="F15612" t="s">
        <v>2016</v>
      </c>
      <c r="G15612">
        <v>70</v>
      </c>
      <c r="H15612" t="s">
        <v>2017</v>
      </c>
      <c r="I15612" s="13">
        <v>43494</v>
      </c>
      <c r="J15612">
        <v>3</v>
      </c>
      <c r="K15612">
        <v>-1.04</v>
      </c>
    </row>
    <row r="15613" spans="1:11">
      <c r="B15613" t="s">
        <v>2033</v>
      </c>
      <c r="C15613" t="s">
        <v>3342</v>
      </c>
      <c r="D15613" t="s">
        <v>2035</v>
      </c>
      <c r="E15613">
        <v>5</v>
      </c>
      <c r="F15613" t="s">
        <v>2016</v>
      </c>
      <c r="G15613">
        <v>83</v>
      </c>
      <c r="H15613" t="s">
        <v>2036</v>
      </c>
      <c r="I15613" s="13">
        <v>43494</v>
      </c>
      <c r="J15613">
        <v>5</v>
      </c>
      <c r="K15613">
        <v>-6.87</v>
      </c>
    </row>
    <row r="15614" spans="1:11">
      <c r="B15614" t="s">
        <v>2069</v>
      </c>
      <c r="C15614" t="s">
        <v>3504</v>
      </c>
      <c r="D15614" t="s">
        <v>2035</v>
      </c>
      <c r="E15614">
        <v>5</v>
      </c>
      <c r="F15614" t="s">
        <v>2016</v>
      </c>
      <c r="G15614">
        <v>70</v>
      </c>
      <c r="H15614" t="s">
        <v>2020</v>
      </c>
      <c r="I15614" s="13">
        <v>43494</v>
      </c>
      <c r="J15614">
        <v>7</v>
      </c>
      <c r="K15614">
        <v>-9.59</v>
      </c>
    </row>
    <row r="15615" spans="1:11">
      <c r="B15615" t="s">
        <v>2083</v>
      </c>
      <c r="C15615" t="s">
        <v>2084</v>
      </c>
      <c r="D15615" t="s">
        <v>2026</v>
      </c>
      <c r="E15615">
        <v>5</v>
      </c>
      <c r="F15615" t="s">
        <v>2016</v>
      </c>
      <c r="G15615" t="s">
        <v>2030</v>
      </c>
      <c r="H15615" t="s">
        <v>2017</v>
      </c>
      <c r="I15615" s="13">
        <v>43433</v>
      </c>
      <c r="J15615" t="s">
        <v>2030</v>
      </c>
      <c r="K15615" t="s">
        <v>2030</v>
      </c>
    </row>
    <row r="15701" spans="1:11">
      <c r="A15701" t="s">
        <v>1170</v>
      </c>
      <c r="B15701" t="str">
        <f ca="1">_xll.BDS(OFFSET(INDIRECT(ADDRESS(ROW(), COLUMN())),0,-1),"BEST_ANALYST_RECS_BULK","cols=10;rows=21")</f>
        <v>Wells Fargo Securities</v>
      </c>
      <c r="C15701" t="s">
        <v>3526</v>
      </c>
      <c r="D15701" t="s">
        <v>2029</v>
      </c>
      <c r="E15701">
        <v>5</v>
      </c>
      <c r="F15701" t="s">
        <v>2016</v>
      </c>
      <c r="G15701">
        <v>26</v>
      </c>
      <c r="H15701" t="s">
        <v>2017</v>
      </c>
      <c r="I15701" s="13">
        <v>43511</v>
      </c>
      <c r="J15701">
        <v>2</v>
      </c>
      <c r="K15701">
        <v>13.89</v>
      </c>
    </row>
    <row r="15702" spans="1:11">
      <c r="B15702" t="s">
        <v>2174</v>
      </c>
      <c r="C15702" t="s">
        <v>3527</v>
      </c>
      <c r="D15702" t="s">
        <v>2029</v>
      </c>
      <c r="E15702">
        <v>5</v>
      </c>
      <c r="F15702" t="s">
        <v>2016</v>
      </c>
      <c r="G15702">
        <v>29</v>
      </c>
      <c r="H15702" t="s">
        <v>2017</v>
      </c>
      <c r="I15702" s="13">
        <v>43506</v>
      </c>
      <c r="J15702">
        <v>2</v>
      </c>
      <c r="K15702">
        <v>13.89</v>
      </c>
    </row>
    <row r="15703" spans="1:11">
      <c r="B15703" t="s">
        <v>2077</v>
      </c>
      <c r="C15703" t="s">
        <v>3528</v>
      </c>
      <c r="D15703" t="s">
        <v>2227</v>
      </c>
      <c r="E15703">
        <v>3</v>
      </c>
      <c r="F15703" t="s">
        <v>2016</v>
      </c>
      <c r="G15703">
        <v>25</v>
      </c>
      <c r="H15703" t="s">
        <v>2020</v>
      </c>
      <c r="I15703" s="13">
        <v>43506</v>
      </c>
      <c r="J15703" t="s">
        <v>2030</v>
      </c>
      <c r="K15703" t="s">
        <v>2030</v>
      </c>
    </row>
    <row r="15704" spans="1:11">
      <c r="B15704" t="s">
        <v>2083</v>
      </c>
      <c r="C15704" t="s">
        <v>2084</v>
      </c>
      <c r="D15704" t="s">
        <v>2035</v>
      </c>
      <c r="E15704">
        <v>5</v>
      </c>
      <c r="F15704" t="s">
        <v>2085</v>
      </c>
      <c r="G15704" t="s">
        <v>2030</v>
      </c>
      <c r="H15704" t="s">
        <v>2017</v>
      </c>
      <c r="I15704" s="13">
        <v>43504</v>
      </c>
      <c r="J15704">
        <v>11</v>
      </c>
      <c r="K15704">
        <v>-3.53</v>
      </c>
    </row>
    <row r="15705" spans="1:11">
      <c r="B15705" t="s">
        <v>2159</v>
      </c>
      <c r="C15705" t="s">
        <v>3529</v>
      </c>
      <c r="D15705" t="s">
        <v>2044</v>
      </c>
      <c r="E15705">
        <v>3</v>
      </c>
      <c r="F15705" t="s">
        <v>2016</v>
      </c>
      <c r="G15705">
        <v>25</v>
      </c>
      <c r="H15705" t="s">
        <v>2017</v>
      </c>
      <c r="I15705" s="13">
        <v>43503</v>
      </c>
      <c r="J15705">
        <v>10</v>
      </c>
      <c r="K15705">
        <v>0</v>
      </c>
    </row>
    <row r="15706" spans="1:11">
      <c r="B15706" t="s">
        <v>2027</v>
      </c>
      <c r="C15706" t="s">
        <v>3530</v>
      </c>
      <c r="D15706" t="s">
        <v>2029</v>
      </c>
      <c r="E15706">
        <v>5</v>
      </c>
      <c r="F15706" t="s">
        <v>2016</v>
      </c>
      <c r="G15706">
        <v>30</v>
      </c>
      <c r="H15706" t="s">
        <v>2017</v>
      </c>
      <c r="I15706" s="13">
        <v>43502</v>
      </c>
      <c r="J15706" t="s">
        <v>2030</v>
      </c>
      <c r="K15706" t="s">
        <v>2030</v>
      </c>
    </row>
    <row r="15707" spans="1:11">
      <c r="B15707" t="s">
        <v>2072</v>
      </c>
      <c r="C15707" t="s">
        <v>3531</v>
      </c>
      <c r="D15707" t="s">
        <v>2189</v>
      </c>
      <c r="E15707">
        <v>5</v>
      </c>
      <c r="F15707" t="s">
        <v>2016</v>
      </c>
      <c r="G15707">
        <v>29</v>
      </c>
      <c r="H15707" t="s">
        <v>2017</v>
      </c>
      <c r="I15707" s="13">
        <v>43502</v>
      </c>
      <c r="J15707" t="s">
        <v>2030</v>
      </c>
      <c r="K15707" t="s">
        <v>2030</v>
      </c>
    </row>
    <row r="15708" spans="1:11">
      <c r="B15708" t="s">
        <v>2047</v>
      </c>
      <c r="C15708" t="s">
        <v>3532</v>
      </c>
      <c r="D15708" t="s">
        <v>2026</v>
      </c>
      <c r="E15708">
        <v>5</v>
      </c>
      <c r="F15708" t="s">
        <v>2016</v>
      </c>
      <c r="G15708">
        <v>30</v>
      </c>
      <c r="H15708" t="s">
        <v>2017</v>
      </c>
      <c r="I15708" s="13">
        <v>43502</v>
      </c>
      <c r="J15708" t="s">
        <v>2030</v>
      </c>
      <c r="K15708" t="s">
        <v>2030</v>
      </c>
    </row>
    <row r="15709" spans="1:11">
      <c r="B15709" t="s">
        <v>2051</v>
      </c>
      <c r="C15709" t="s">
        <v>3362</v>
      </c>
      <c r="D15709" t="s">
        <v>2026</v>
      </c>
      <c r="E15709">
        <v>5</v>
      </c>
      <c r="F15709" t="s">
        <v>2016</v>
      </c>
      <c r="G15709">
        <v>29.5</v>
      </c>
      <c r="H15709" t="s">
        <v>2017</v>
      </c>
      <c r="I15709" s="13">
        <v>43502</v>
      </c>
      <c r="J15709">
        <v>4</v>
      </c>
      <c r="K15709">
        <v>12.79</v>
      </c>
    </row>
    <row r="15710" spans="1:11">
      <c r="B15710" t="s">
        <v>2352</v>
      </c>
      <c r="C15710" t="s">
        <v>3533</v>
      </c>
      <c r="D15710" t="s">
        <v>2026</v>
      </c>
      <c r="E15710">
        <v>5</v>
      </c>
      <c r="F15710" t="s">
        <v>2085</v>
      </c>
      <c r="G15710">
        <v>29</v>
      </c>
      <c r="H15710" t="s">
        <v>2017</v>
      </c>
      <c r="I15710" s="13">
        <v>43502</v>
      </c>
      <c r="J15710" t="s">
        <v>2030</v>
      </c>
      <c r="K15710" t="s">
        <v>2030</v>
      </c>
    </row>
    <row r="15711" spans="1:11">
      <c r="B15711" t="s">
        <v>2374</v>
      </c>
      <c r="C15711" t="s">
        <v>3534</v>
      </c>
      <c r="D15711" t="s">
        <v>2035</v>
      </c>
      <c r="E15711">
        <v>5</v>
      </c>
      <c r="F15711" t="s">
        <v>2016</v>
      </c>
      <c r="G15711">
        <v>29</v>
      </c>
      <c r="H15711" t="s">
        <v>2017</v>
      </c>
      <c r="I15711" s="13">
        <v>43502</v>
      </c>
      <c r="J15711">
        <v>9</v>
      </c>
      <c r="K15711">
        <v>1.5</v>
      </c>
    </row>
    <row r="15712" spans="1:11">
      <c r="B15712" t="s">
        <v>2067</v>
      </c>
      <c r="C15712" t="s">
        <v>3535</v>
      </c>
      <c r="D15712" t="s">
        <v>2252</v>
      </c>
      <c r="E15712">
        <v>3</v>
      </c>
      <c r="F15712" t="s">
        <v>2016</v>
      </c>
      <c r="G15712">
        <v>29</v>
      </c>
      <c r="H15712" t="s">
        <v>2020</v>
      </c>
      <c r="I15712" s="13">
        <v>43501</v>
      </c>
      <c r="J15712">
        <v>10</v>
      </c>
      <c r="K15712">
        <v>0</v>
      </c>
    </row>
    <row r="15713" spans="2:11">
      <c r="B15713" t="s">
        <v>2037</v>
      </c>
      <c r="C15713" t="s">
        <v>3536</v>
      </c>
      <c r="D15713" t="s">
        <v>2026</v>
      </c>
      <c r="E15713">
        <v>5</v>
      </c>
      <c r="F15713" t="s">
        <v>2016</v>
      </c>
      <c r="G15713">
        <v>26</v>
      </c>
      <c r="H15713" t="s">
        <v>2020</v>
      </c>
      <c r="I15713" s="13">
        <v>43501</v>
      </c>
      <c r="J15713">
        <v>1</v>
      </c>
      <c r="K15713">
        <v>23.32</v>
      </c>
    </row>
    <row r="15714" spans="2:11">
      <c r="B15714" t="s">
        <v>2388</v>
      </c>
      <c r="C15714" t="s">
        <v>3396</v>
      </c>
      <c r="D15714" t="s">
        <v>2026</v>
      </c>
      <c r="E15714">
        <v>5</v>
      </c>
      <c r="F15714" t="s">
        <v>2016</v>
      </c>
      <c r="G15714">
        <v>31</v>
      </c>
      <c r="H15714" t="s">
        <v>2020</v>
      </c>
      <c r="I15714" s="13">
        <v>43501</v>
      </c>
      <c r="J15714" t="s">
        <v>2030</v>
      </c>
      <c r="K15714" t="s">
        <v>2030</v>
      </c>
    </row>
    <row r="15715" spans="2:11">
      <c r="B15715" t="s">
        <v>2074</v>
      </c>
      <c r="C15715" t="s">
        <v>3537</v>
      </c>
      <c r="D15715" t="s">
        <v>2026</v>
      </c>
      <c r="E15715">
        <v>5</v>
      </c>
      <c r="F15715" t="s">
        <v>2016</v>
      </c>
      <c r="G15715">
        <v>26</v>
      </c>
      <c r="H15715" t="s">
        <v>2020</v>
      </c>
      <c r="I15715" s="13">
        <v>43501</v>
      </c>
      <c r="J15715">
        <v>3</v>
      </c>
      <c r="K15715">
        <v>13.16</v>
      </c>
    </row>
    <row r="15716" spans="2:11">
      <c r="B15716" t="s">
        <v>2207</v>
      </c>
      <c r="C15716" t="s">
        <v>3538</v>
      </c>
      <c r="D15716" t="s">
        <v>2026</v>
      </c>
      <c r="E15716">
        <v>5</v>
      </c>
      <c r="F15716" t="s">
        <v>2016</v>
      </c>
      <c r="G15716">
        <v>28</v>
      </c>
      <c r="H15716" t="s">
        <v>2020</v>
      </c>
      <c r="I15716" s="13">
        <v>43501</v>
      </c>
      <c r="J15716" t="s">
        <v>2030</v>
      </c>
      <c r="K15716" t="s">
        <v>2030</v>
      </c>
    </row>
    <row r="15717" spans="2:11">
      <c r="B15717" t="s">
        <v>2063</v>
      </c>
      <c r="C15717" t="s">
        <v>2725</v>
      </c>
      <c r="D15717" t="s">
        <v>2162</v>
      </c>
      <c r="E15717">
        <v>3</v>
      </c>
      <c r="F15717" t="s">
        <v>2016</v>
      </c>
      <c r="G15717">
        <v>26</v>
      </c>
      <c r="H15717" t="s">
        <v>2017</v>
      </c>
      <c r="I15717" s="13">
        <v>43501</v>
      </c>
      <c r="J15717">
        <v>10</v>
      </c>
      <c r="K15717">
        <v>0</v>
      </c>
    </row>
    <row r="15718" spans="2:11">
      <c r="B15718" t="s">
        <v>2267</v>
      </c>
      <c r="C15718" t="s">
        <v>3539</v>
      </c>
      <c r="D15718" t="s">
        <v>2273</v>
      </c>
      <c r="E15718">
        <v>3</v>
      </c>
      <c r="F15718" t="s">
        <v>2016</v>
      </c>
      <c r="G15718">
        <v>25</v>
      </c>
      <c r="H15718" t="s">
        <v>2017</v>
      </c>
      <c r="I15718" s="13">
        <v>43501</v>
      </c>
      <c r="J15718">
        <v>5</v>
      </c>
      <c r="K15718">
        <v>12.73</v>
      </c>
    </row>
    <row r="15719" spans="2:11">
      <c r="B15719" t="s">
        <v>2031</v>
      </c>
      <c r="C15719" t="s">
        <v>3540</v>
      </c>
      <c r="D15719" t="s">
        <v>2026</v>
      </c>
      <c r="E15719">
        <v>5</v>
      </c>
      <c r="F15719" t="s">
        <v>2016</v>
      </c>
      <c r="G15719">
        <v>29</v>
      </c>
      <c r="H15719" t="s">
        <v>2017</v>
      </c>
      <c r="I15719" s="13">
        <v>43494</v>
      </c>
      <c r="J15719">
        <v>7</v>
      </c>
      <c r="K15719">
        <v>10.36</v>
      </c>
    </row>
    <row r="15720" spans="2:11">
      <c r="B15720" t="s">
        <v>2094</v>
      </c>
      <c r="C15720" t="s">
        <v>2095</v>
      </c>
      <c r="D15720" t="s">
        <v>2076</v>
      </c>
      <c r="E15720">
        <v>3</v>
      </c>
      <c r="F15720" t="s">
        <v>2016</v>
      </c>
      <c r="G15720" t="s">
        <v>2030</v>
      </c>
      <c r="H15720" t="s">
        <v>2017</v>
      </c>
      <c r="I15720" s="13">
        <v>43482</v>
      </c>
      <c r="J15720" t="s">
        <v>2030</v>
      </c>
      <c r="K15720" t="s">
        <v>2030</v>
      </c>
    </row>
    <row r="15721" spans="2:11">
      <c r="B15721" t="s">
        <v>2033</v>
      </c>
      <c r="C15721" t="s">
        <v>3541</v>
      </c>
      <c r="D15721" t="s">
        <v>2035</v>
      </c>
      <c r="E15721">
        <v>5</v>
      </c>
      <c r="F15721" t="s">
        <v>2016</v>
      </c>
      <c r="G15721">
        <v>31</v>
      </c>
      <c r="H15721" t="s">
        <v>2020</v>
      </c>
      <c r="I15721" s="13">
        <v>43423</v>
      </c>
      <c r="J15721">
        <v>2</v>
      </c>
      <c r="K15721">
        <v>13.89</v>
      </c>
    </row>
    <row r="15801" spans="1:11">
      <c r="A15801" t="s">
        <v>1171</v>
      </c>
      <c r="B15801" t="str">
        <f ca="1">_xll.BDS(OFFSET(INDIRECT(ADDRESS(ROW(), COLUMN())),0,-1),"BEST_ANALYST_RECS_BULK","cols=10;rows=9")</f>
        <v>Stifel</v>
      </c>
      <c r="C15801" t="s">
        <v>3046</v>
      </c>
      <c r="D15801" t="s">
        <v>2026</v>
      </c>
      <c r="E15801">
        <v>5</v>
      </c>
      <c r="F15801" t="s">
        <v>2016</v>
      </c>
      <c r="G15801">
        <v>16</v>
      </c>
      <c r="H15801" t="s">
        <v>2017</v>
      </c>
      <c r="I15801" s="13">
        <v>43507</v>
      </c>
      <c r="J15801">
        <v>2</v>
      </c>
      <c r="K15801">
        <v>26.9</v>
      </c>
    </row>
    <row r="15802" spans="1:11">
      <c r="B15802" t="s">
        <v>106</v>
      </c>
      <c r="C15802" t="s">
        <v>4018</v>
      </c>
      <c r="D15802" t="s">
        <v>2440</v>
      </c>
      <c r="E15802">
        <v>5</v>
      </c>
      <c r="F15802" t="s">
        <v>2016</v>
      </c>
      <c r="G15802">
        <v>18</v>
      </c>
      <c r="H15802" t="s">
        <v>2020</v>
      </c>
      <c r="I15802" s="13">
        <v>43496</v>
      </c>
      <c r="J15802">
        <v>1</v>
      </c>
      <c r="K15802">
        <v>40.39</v>
      </c>
    </row>
    <row r="15803" spans="1:11">
      <c r="B15803" t="s">
        <v>2726</v>
      </c>
      <c r="C15803" t="s">
        <v>2727</v>
      </c>
      <c r="D15803" t="s">
        <v>2026</v>
      </c>
      <c r="E15803">
        <v>5</v>
      </c>
      <c r="F15803" t="s">
        <v>2016</v>
      </c>
      <c r="G15803">
        <v>18.5</v>
      </c>
      <c r="H15803" t="s">
        <v>2017</v>
      </c>
      <c r="I15803" s="13">
        <v>43495</v>
      </c>
      <c r="J15803">
        <v>2</v>
      </c>
      <c r="K15803">
        <v>26.9</v>
      </c>
    </row>
    <row r="15804" spans="1:11">
      <c r="B15804" t="s">
        <v>2027</v>
      </c>
      <c r="C15804" t="s">
        <v>4019</v>
      </c>
      <c r="D15804" t="s">
        <v>2029</v>
      </c>
      <c r="E15804">
        <v>5</v>
      </c>
      <c r="F15804" t="s">
        <v>2016</v>
      </c>
      <c r="G15804">
        <v>17.5</v>
      </c>
      <c r="H15804" t="s">
        <v>2017</v>
      </c>
      <c r="I15804" s="13">
        <v>43482</v>
      </c>
      <c r="J15804">
        <v>2</v>
      </c>
      <c r="K15804">
        <v>26.9</v>
      </c>
    </row>
    <row r="15805" spans="1:11">
      <c r="B15805" t="s">
        <v>4020</v>
      </c>
      <c r="C15805" t="s">
        <v>4021</v>
      </c>
      <c r="D15805" t="s">
        <v>2162</v>
      </c>
      <c r="E15805">
        <v>3</v>
      </c>
      <c r="F15805" t="s">
        <v>2016</v>
      </c>
      <c r="G15805">
        <v>14.2</v>
      </c>
      <c r="H15805" t="s">
        <v>2017</v>
      </c>
      <c r="I15805" s="13">
        <v>43430</v>
      </c>
      <c r="J15805" t="s">
        <v>2030</v>
      </c>
      <c r="K15805" t="s">
        <v>2030</v>
      </c>
    </row>
    <row r="15806" spans="1:11">
      <c r="B15806" t="s">
        <v>2042</v>
      </c>
      <c r="C15806" t="s">
        <v>4022</v>
      </c>
      <c r="D15806" t="s">
        <v>2029</v>
      </c>
      <c r="E15806">
        <v>5</v>
      </c>
      <c r="F15806" t="s">
        <v>2016</v>
      </c>
      <c r="G15806">
        <v>17.5</v>
      </c>
      <c r="H15806" t="s">
        <v>2020</v>
      </c>
      <c r="I15806" s="13">
        <v>43426</v>
      </c>
      <c r="J15806" t="s">
        <v>2030</v>
      </c>
      <c r="K15806" t="s">
        <v>2030</v>
      </c>
    </row>
    <row r="15807" spans="1:11">
      <c r="B15807" t="s">
        <v>2021</v>
      </c>
      <c r="C15807" t="s">
        <v>4023</v>
      </c>
      <c r="D15807" t="s">
        <v>2023</v>
      </c>
      <c r="E15807">
        <v>5</v>
      </c>
      <c r="F15807" t="s">
        <v>2016</v>
      </c>
      <c r="G15807">
        <v>20</v>
      </c>
      <c r="H15807" t="s">
        <v>2020</v>
      </c>
      <c r="I15807" s="13">
        <v>43425</v>
      </c>
      <c r="J15807">
        <v>2</v>
      </c>
      <c r="K15807">
        <v>26.9</v>
      </c>
    </row>
    <row r="15808" spans="1:11">
      <c r="B15808" t="s">
        <v>2049</v>
      </c>
      <c r="C15808" t="s">
        <v>2407</v>
      </c>
      <c r="D15808" t="s">
        <v>2029</v>
      </c>
      <c r="E15808">
        <v>5</v>
      </c>
      <c r="F15808" t="s">
        <v>2016</v>
      </c>
      <c r="G15808">
        <v>20</v>
      </c>
      <c r="H15808" t="s">
        <v>2020</v>
      </c>
      <c r="I15808" s="13">
        <v>43425</v>
      </c>
      <c r="J15808">
        <v>2</v>
      </c>
      <c r="K15808">
        <v>26.9</v>
      </c>
    </row>
    <row r="15809" spans="2:11">
      <c r="B15809" t="s">
        <v>2198</v>
      </c>
      <c r="C15809" t="s">
        <v>2487</v>
      </c>
      <c r="D15809" t="s">
        <v>2035</v>
      </c>
      <c r="E15809">
        <v>5</v>
      </c>
      <c r="F15809" t="s">
        <v>2016</v>
      </c>
      <c r="G15809">
        <v>18</v>
      </c>
      <c r="H15809" t="s">
        <v>2020</v>
      </c>
      <c r="I15809" s="13">
        <v>43425</v>
      </c>
      <c r="J15809">
        <v>2</v>
      </c>
      <c r="K15809">
        <v>26.9</v>
      </c>
    </row>
    <row r="15901" spans="1:11">
      <c r="A15901" t="s">
        <v>1172</v>
      </c>
      <c r="B15901" t="str">
        <f ca="1">_xll.BDS(OFFSET(INDIRECT(ADDRESS(ROW(), COLUMN())),0,-1),"BEST_ANALYST_RECS_BULK","cols=10;rows=30")</f>
        <v>Morgan Stanley</v>
      </c>
      <c r="C15901" t="s">
        <v>3065</v>
      </c>
      <c r="D15901" t="s">
        <v>2723</v>
      </c>
      <c r="E15901">
        <v>3</v>
      </c>
      <c r="F15901" t="s">
        <v>2016</v>
      </c>
      <c r="G15901">
        <v>97</v>
      </c>
      <c r="H15901" t="s">
        <v>2020</v>
      </c>
      <c r="I15901" s="13">
        <v>43511</v>
      </c>
      <c r="J15901">
        <v>9</v>
      </c>
      <c r="K15901">
        <v>0</v>
      </c>
    </row>
    <row r="15902" spans="1:11">
      <c r="B15902" t="s">
        <v>2027</v>
      </c>
      <c r="C15902" t="s">
        <v>3483</v>
      </c>
      <c r="D15902" t="s">
        <v>2029</v>
      </c>
      <c r="E15902">
        <v>5</v>
      </c>
      <c r="F15902" t="s">
        <v>2016</v>
      </c>
      <c r="G15902">
        <v>109</v>
      </c>
      <c r="H15902" t="s">
        <v>2017</v>
      </c>
      <c r="I15902" s="13">
        <v>43511</v>
      </c>
      <c r="J15902" t="s">
        <v>2030</v>
      </c>
      <c r="K15902" t="s">
        <v>2030</v>
      </c>
    </row>
    <row r="15903" spans="1:11">
      <c r="B15903" t="s">
        <v>2031</v>
      </c>
      <c r="C15903" t="s">
        <v>4391</v>
      </c>
      <c r="D15903" t="s">
        <v>2026</v>
      </c>
      <c r="E15903">
        <v>5</v>
      </c>
      <c r="F15903" t="s">
        <v>2016</v>
      </c>
      <c r="G15903">
        <v>110</v>
      </c>
      <c r="H15903" t="s">
        <v>2020</v>
      </c>
      <c r="I15903" s="13">
        <v>43511</v>
      </c>
      <c r="J15903">
        <v>3</v>
      </c>
      <c r="K15903">
        <v>13.76</v>
      </c>
    </row>
    <row r="15904" spans="1:11">
      <c r="B15904" t="s">
        <v>2045</v>
      </c>
      <c r="C15904" t="s">
        <v>4126</v>
      </c>
      <c r="D15904" t="s">
        <v>2029</v>
      </c>
      <c r="E15904">
        <v>5</v>
      </c>
      <c r="F15904" t="s">
        <v>2016</v>
      </c>
      <c r="G15904">
        <v>104</v>
      </c>
      <c r="H15904" t="s">
        <v>2020</v>
      </c>
      <c r="I15904" s="13">
        <v>43511</v>
      </c>
      <c r="J15904">
        <v>3</v>
      </c>
      <c r="K15904">
        <v>13.76</v>
      </c>
    </row>
    <row r="15905" spans="2:11">
      <c r="B15905" t="s">
        <v>2151</v>
      </c>
      <c r="C15905" t="s">
        <v>3480</v>
      </c>
      <c r="D15905" t="s">
        <v>2044</v>
      </c>
      <c r="E15905">
        <v>3</v>
      </c>
      <c r="F15905" t="s">
        <v>2016</v>
      </c>
      <c r="G15905" t="s">
        <v>2030</v>
      </c>
      <c r="H15905" t="s">
        <v>2017</v>
      </c>
      <c r="I15905" s="13">
        <v>43511</v>
      </c>
      <c r="J15905">
        <v>9</v>
      </c>
      <c r="K15905">
        <v>0</v>
      </c>
    </row>
    <row r="15906" spans="2:11">
      <c r="B15906" t="s">
        <v>2049</v>
      </c>
      <c r="C15906" t="s">
        <v>3486</v>
      </c>
      <c r="D15906" t="s">
        <v>2029</v>
      </c>
      <c r="E15906">
        <v>5</v>
      </c>
      <c r="F15906" t="s">
        <v>2016</v>
      </c>
      <c r="G15906">
        <v>99</v>
      </c>
      <c r="H15906" t="s">
        <v>2020</v>
      </c>
      <c r="I15906" s="13">
        <v>43511</v>
      </c>
      <c r="J15906">
        <v>3</v>
      </c>
      <c r="K15906">
        <v>13.76</v>
      </c>
    </row>
    <row r="15907" spans="2:11">
      <c r="B15907" t="s">
        <v>2067</v>
      </c>
      <c r="C15907" t="s">
        <v>3304</v>
      </c>
      <c r="D15907" t="s">
        <v>2029</v>
      </c>
      <c r="E15907">
        <v>5</v>
      </c>
      <c r="F15907" t="s">
        <v>2016</v>
      </c>
      <c r="G15907">
        <v>109</v>
      </c>
      <c r="H15907" t="s">
        <v>2020</v>
      </c>
      <c r="I15907" s="13">
        <v>43510</v>
      </c>
      <c r="J15907">
        <v>3</v>
      </c>
      <c r="K15907">
        <v>13.76</v>
      </c>
    </row>
    <row r="15908" spans="2:11">
      <c r="B15908" t="s">
        <v>2033</v>
      </c>
      <c r="C15908" t="s">
        <v>3481</v>
      </c>
      <c r="D15908" t="s">
        <v>2035</v>
      </c>
      <c r="E15908">
        <v>5</v>
      </c>
      <c r="F15908" t="s">
        <v>2016</v>
      </c>
      <c r="G15908">
        <v>109</v>
      </c>
      <c r="H15908" t="s">
        <v>2036</v>
      </c>
      <c r="I15908" s="13">
        <v>43510</v>
      </c>
      <c r="J15908">
        <v>7</v>
      </c>
      <c r="K15908">
        <v>1.67</v>
      </c>
    </row>
    <row r="15909" spans="2:11">
      <c r="B15909" t="s">
        <v>2470</v>
      </c>
      <c r="C15909" t="s">
        <v>4392</v>
      </c>
      <c r="D15909" t="s">
        <v>2026</v>
      </c>
      <c r="E15909">
        <v>5</v>
      </c>
      <c r="F15909" t="s">
        <v>2085</v>
      </c>
      <c r="G15909" t="s">
        <v>2030</v>
      </c>
      <c r="H15909" t="s">
        <v>2017</v>
      </c>
      <c r="I15909" s="13">
        <v>43510</v>
      </c>
      <c r="J15909">
        <v>8</v>
      </c>
      <c r="K15909">
        <v>1.1399999999999999</v>
      </c>
    </row>
    <row r="15910" spans="2:11">
      <c r="B15910" t="s">
        <v>2186</v>
      </c>
      <c r="C15910" t="s">
        <v>3080</v>
      </c>
      <c r="D15910" t="s">
        <v>2015</v>
      </c>
      <c r="E15910">
        <v>3</v>
      </c>
      <c r="F15910" t="s">
        <v>2016</v>
      </c>
      <c r="G15910">
        <v>84</v>
      </c>
      <c r="H15910" t="s">
        <v>2020</v>
      </c>
      <c r="I15910" s="13">
        <v>43510</v>
      </c>
      <c r="J15910">
        <v>9</v>
      </c>
      <c r="K15910">
        <v>0</v>
      </c>
    </row>
    <row r="15911" spans="2:11">
      <c r="B15911" t="s">
        <v>2274</v>
      </c>
      <c r="C15911" t="s">
        <v>3365</v>
      </c>
      <c r="D15911" t="s">
        <v>2026</v>
      </c>
      <c r="E15911">
        <v>5</v>
      </c>
      <c r="F15911" t="s">
        <v>2016</v>
      </c>
      <c r="G15911" t="s">
        <v>2030</v>
      </c>
      <c r="H15911" t="s">
        <v>2017</v>
      </c>
      <c r="I15911" s="13">
        <v>43509</v>
      </c>
      <c r="J15911">
        <v>3</v>
      </c>
      <c r="K15911">
        <v>13.76</v>
      </c>
    </row>
    <row r="15912" spans="2:11">
      <c r="B15912" t="s">
        <v>2148</v>
      </c>
      <c r="C15912" t="s">
        <v>3484</v>
      </c>
      <c r="D15912" t="s">
        <v>2015</v>
      </c>
      <c r="E15912">
        <v>3</v>
      </c>
      <c r="F15912" t="s">
        <v>2016</v>
      </c>
      <c r="G15912">
        <v>100</v>
      </c>
      <c r="H15912" t="s">
        <v>2017</v>
      </c>
      <c r="I15912" s="13">
        <v>43509</v>
      </c>
      <c r="J15912">
        <v>9</v>
      </c>
      <c r="K15912">
        <v>0</v>
      </c>
    </row>
    <row r="15913" spans="2:11">
      <c r="B15913" t="s">
        <v>2232</v>
      </c>
      <c r="C15913" t="s">
        <v>4419</v>
      </c>
      <c r="D15913" t="s">
        <v>2015</v>
      </c>
      <c r="E15913">
        <v>3</v>
      </c>
      <c r="F15913" t="s">
        <v>2016</v>
      </c>
      <c r="G15913" t="s">
        <v>2030</v>
      </c>
      <c r="H15913" t="s">
        <v>2017</v>
      </c>
      <c r="I15913" s="13">
        <v>43508</v>
      </c>
      <c r="J15913" t="s">
        <v>2030</v>
      </c>
      <c r="K15913" t="s">
        <v>2030</v>
      </c>
    </row>
    <row r="15914" spans="2:11">
      <c r="B15914" t="s">
        <v>2411</v>
      </c>
      <c r="C15914" t="s">
        <v>3078</v>
      </c>
      <c r="D15914" t="s">
        <v>2026</v>
      </c>
      <c r="E15914">
        <v>5</v>
      </c>
      <c r="F15914" t="s">
        <v>2016</v>
      </c>
      <c r="G15914">
        <v>100</v>
      </c>
      <c r="H15914" t="s">
        <v>2020</v>
      </c>
      <c r="I15914" s="13">
        <v>43507</v>
      </c>
      <c r="J15914">
        <v>5</v>
      </c>
      <c r="K15914">
        <v>7.25</v>
      </c>
    </row>
    <row r="15915" spans="2:11">
      <c r="B15915" t="s">
        <v>2039</v>
      </c>
      <c r="C15915" t="s">
        <v>3302</v>
      </c>
      <c r="D15915" t="s">
        <v>2189</v>
      </c>
      <c r="E15915">
        <v>5</v>
      </c>
      <c r="F15915" t="s">
        <v>2016</v>
      </c>
      <c r="G15915">
        <v>117</v>
      </c>
      <c r="H15915" t="s">
        <v>2020</v>
      </c>
      <c r="I15915" s="13">
        <v>43500</v>
      </c>
      <c r="J15915">
        <v>3</v>
      </c>
      <c r="K15915">
        <v>13.76</v>
      </c>
    </row>
    <row r="15916" spans="2:11">
      <c r="B15916" t="s">
        <v>2077</v>
      </c>
      <c r="C15916" t="s">
        <v>3071</v>
      </c>
      <c r="D15916" t="s">
        <v>2029</v>
      </c>
      <c r="E15916">
        <v>5</v>
      </c>
      <c r="F15916" t="s">
        <v>2016</v>
      </c>
      <c r="G15916">
        <v>95.5</v>
      </c>
      <c r="H15916" t="s">
        <v>2020</v>
      </c>
      <c r="I15916" s="13">
        <v>43500</v>
      </c>
      <c r="J15916">
        <v>3</v>
      </c>
      <c r="K15916">
        <v>13.76</v>
      </c>
    </row>
    <row r="15917" spans="2:11">
      <c r="B15917" t="s">
        <v>2198</v>
      </c>
      <c r="C15917" t="s">
        <v>3933</v>
      </c>
      <c r="D15917" t="s">
        <v>2035</v>
      </c>
      <c r="E15917">
        <v>5</v>
      </c>
      <c r="F15917" t="s">
        <v>2016</v>
      </c>
      <c r="G15917">
        <v>105</v>
      </c>
      <c r="H15917" t="s">
        <v>2020</v>
      </c>
      <c r="I15917" s="13">
        <v>43497</v>
      </c>
      <c r="J15917">
        <v>2</v>
      </c>
      <c r="K15917">
        <v>15.39</v>
      </c>
    </row>
    <row r="15918" spans="2:11">
      <c r="B15918" t="s">
        <v>2037</v>
      </c>
      <c r="C15918" t="s">
        <v>3306</v>
      </c>
      <c r="D15918" t="s">
        <v>2026</v>
      </c>
      <c r="E15918">
        <v>5</v>
      </c>
      <c r="F15918" t="s">
        <v>2016</v>
      </c>
      <c r="G15918">
        <v>109</v>
      </c>
      <c r="H15918" t="s">
        <v>2020</v>
      </c>
      <c r="I15918" s="13">
        <v>43495</v>
      </c>
      <c r="J15918">
        <v>3</v>
      </c>
      <c r="K15918">
        <v>13.76</v>
      </c>
    </row>
    <row r="15919" spans="2:11">
      <c r="B15919" t="s">
        <v>2094</v>
      </c>
      <c r="C15919" t="s">
        <v>2095</v>
      </c>
      <c r="D15919" t="s">
        <v>2076</v>
      </c>
      <c r="E15919">
        <v>3</v>
      </c>
      <c r="F15919" t="s">
        <v>2016</v>
      </c>
      <c r="G15919" t="s">
        <v>2030</v>
      </c>
      <c r="H15919" t="s">
        <v>2017</v>
      </c>
      <c r="I15919" s="13">
        <v>43493</v>
      </c>
      <c r="J15919" t="s">
        <v>2030</v>
      </c>
      <c r="K15919" t="s">
        <v>2030</v>
      </c>
    </row>
    <row r="15920" spans="2:11">
      <c r="B15920" t="s">
        <v>2079</v>
      </c>
      <c r="C15920" t="s">
        <v>3067</v>
      </c>
      <c r="D15920" t="s">
        <v>2015</v>
      </c>
      <c r="E15920">
        <v>3</v>
      </c>
      <c r="F15920" t="s">
        <v>2016</v>
      </c>
      <c r="G15920">
        <v>101</v>
      </c>
      <c r="H15920" t="s">
        <v>2017</v>
      </c>
      <c r="I15920" s="13">
        <v>43493</v>
      </c>
      <c r="J15920">
        <v>9</v>
      </c>
      <c r="K15920">
        <v>0</v>
      </c>
    </row>
    <row r="15921" spans="2:11">
      <c r="B15921" t="s">
        <v>2072</v>
      </c>
      <c r="C15921" t="s">
        <v>3305</v>
      </c>
      <c r="D15921" t="s">
        <v>2029</v>
      </c>
      <c r="E15921">
        <v>5</v>
      </c>
      <c r="F15921" t="s">
        <v>2016</v>
      </c>
      <c r="G15921">
        <v>104</v>
      </c>
      <c r="H15921" t="s">
        <v>2020</v>
      </c>
      <c r="I15921" s="13">
        <v>43487</v>
      </c>
      <c r="J15921" t="s">
        <v>2030</v>
      </c>
      <c r="K15921" t="s">
        <v>2030</v>
      </c>
    </row>
    <row r="15922" spans="2:11">
      <c r="B15922" t="s">
        <v>2063</v>
      </c>
      <c r="C15922" t="s">
        <v>3482</v>
      </c>
      <c r="D15922" t="s">
        <v>2035</v>
      </c>
      <c r="E15922">
        <v>5</v>
      </c>
      <c r="F15922" t="s">
        <v>2016</v>
      </c>
      <c r="G15922">
        <v>104</v>
      </c>
      <c r="H15922" t="s">
        <v>2017</v>
      </c>
      <c r="I15922" s="13">
        <v>43487</v>
      </c>
      <c r="J15922" t="s">
        <v>2030</v>
      </c>
      <c r="K15922" t="s">
        <v>2030</v>
      </c>
    </row>
    <row r="15923" spans="2:11">
      <c r="B15923" t="s">
        <v>2074</v>
      </c>
      <c r="C15923" t="s">
        <v>3077</v>
      </c>
      <c r="D15923" t="s">
        <v>2076</v>
      </c>
      <c r="E15923">
        <v>3</v>
      </c>
      <c r="F15923" t="s">
        <v>2016</v>
      </c>
      <c r="G15923">
        <v>95</v>
      </c>
      <c r="H15923" t="s">
        <v>2017</v>
      </c>
      <c r="I15923" s="13">
        <v>43486</v>
      </c>
      <c r="J15923">
        <v>9</v>
      </c>
      <c r="K15923">
        <v>0</v>
      </c>
    </row>
    <row r="15924" spans="2:11">
      <c r="B15924" t="s">
        <v>2174</v>
      </c>
      <c r="C15924" t="s">
        <v>3485</v>
      </c>
      <c r="D15924" t="s">
        <v>2029</v>
      </c>
      <c r="E15924">
        <v>5</v>
      </c>
      <c r="F15924" t="s">
        <v>2016</v>
      </c>
      <c r="G15924">
        <v>107</v>
      </c>
      <c r="H15924" t="s">
        <v>2017</v>
      </c>
      <c r="I15924" s="13">
        <v>43485</v>
      </c>
      <c r="J15924">
        <v>3</v>
      </c>
      <c r="K15924">
        <v>13.76</v>
      </c>
    </row>
    <row r="15925" spans="2:11">
      <c r="B15925" t="s">
        <v>2021</v>
      </c>
      <c r="C15925" t="s">
        <v>3075</v>
      </c>
      <c r="D15925" t="s">
        <v>2216</v>
      </c>
      <c r="E15925">
        <v>3</v>
      </c>
      <c r="F15925" t="s">
        <v>2016</v>
      </c>
      <c r="G15925">
        <v>98</v>
      </c>
      <c r="H15925" t="s">
        <v>2020</v>
      </c>
      <c r="I15925" s="13">
        <v>43473</v>
      </c>
      <c r="J15925">
        <v>9</v>
      </c>
      <c r="K15925">
        <v>0</v>
      </c>
    </row>
    <row r="15926" spans="2:11">
      <c r="B15926" t="s">
        <v>2051</v>
      </c>
      <c r="C15926" t="s">
        <v>2975</v>
      </c>
      <c r="D15926" t="s">
        <v>2026</v>
      </c>
      <c r="E15926">
        <v>5</v>
      </c>
      <c r="F15926" t="s">
        <v>2016</v>
      </c>
      <c r="G15926">
        <v>110</v>
      </c>
      <c r="H15926" t="s">
        <v>2017</v>
      </c>
      <c r="I15926" s="13">
        <v>43451</v>
      </c>
      <c r="J15926">
        <v>1</v>
      </c>
      <c r="K15926">
        <v>18.13</v>
      </c>
    </row>
    <row r="15927" spans="2:11">
      <c r="B15927" t="s">
        <v>2024</v>
      </c>
      <c r="C15927" t="s">
        <v>3300</v>
      </c>
      <c r="D15927" t="s">
        <v>2026</v>
      </c>
      <c r="E15927">
        <v>5</v>
      </c>
      <c r="F15927" t="s">
        <v>2016</v>
      </c>
      <c r="G15927">
        <v>120</v>
      </c>
      <c r="H15927" t="s">
        <v>2017</v>
      </c>
      <c r="I15927" s="13">
        <v>43431</v>
      </c>
      <c r="J15927" t="s">
        <v>2030</v>
      </c>
      <c r="K15927" t="s">
        <v>2030</v>
      </c>
    </row>
    <row r="15928" spans="2:11">
      <c r="B15928" t="s">
        <v>2086</v>
      </c>
      <c r="C15928" t="s">
        <v>3558</v>
      </c>
      <c r="D15928" t="s">
        <v>2076</v>
      </c>
      <c r="E15928">
        <v>3</v>
      </c>
      <c r="F15928" t="s">
        <v>2016</v>
      </c>
      <c r="G15928">
        <v>93</v>
      </c>
      <c r="H15928" t="s">
        <v>2017</v>
      </c>
      <c r="I15928" s="13">
        <v>43425</v>
      </c>
      <c r="J15928">
        <v>9</v>
      </c>
      <c r="K15928">
        <v>0</v>
      </c>
    </row>
    <row r="15929" spans="2:11">
      <c r="B15929" t="s">
        <v>2111</v>
      </c>
      <c r="C15929" t="s">
        <v>4420</v>
      </c>
      <c r="D15929" t="s">
        <v>2026</v>
      </c>
      <c r="E15929">
        <v>5</v>
      </c>
      <c r="F15929" t="s">
        <v>2123</v>
      </c>
      <c r="G15929" t="s">
        <v>2030</v>
      </c>
      <c r="H15929" t="s">
        <v>2017</v>
      </c>
      <c r="I15929" s="13">
        <v>43417</v>
      </c>
      <c r="J15929" t="s">
        <v>2030</v>
      </c>
      <c r="K15929" t="s">
        <v>2030</v>
      </c>
    </row>
    <row r="15930" spans="2:11">
      <c r="B15930" t="s">
        <v>2083</v>
      </c>
      <c r="C15930" t="s">
        <v>2304</v>
      </c>
      <c r="D15930" t="s">
        <v>2076</v>
      </c>
      <c r="E15930">
        <v>3</v>
      </c>
      <c r="F15930" t="s">
        <v>2016</v>
      </c>
      <c r="G15930" t="s">
        <v>2030</v>
      </c>
      <c r="H15930" t="s">
        <v>2017</v>
      </c>
      <c r="I15930" s="13">
        <v>43181</v>
      </c>
      <c r="J15930">
        <v>6</v>
      </c>
      <c r="K15930">
        <v>3.07</v>
      </c>
    </row>
    <row r="16001" spans="1:11">
      <c r="A16001" t="s">
        <v>1173</v>
      </c>
      <c r="B16001" t="str">
        <f ca="1">_xll.BDS(OFFSET(INDIRECT(ADDRESS(ROW(), COLUMN())),0,-1),"BEST_ANALYST_RECS_BULK","cols=10;rows=4")</f>
        <v>J.P. Morgan</v>
      </c>
      <c r="C16001" t="s">
        <v>4074</v>
      </c>
      <c r="D16001" t="s">
        <v>2035</v>
      </c>
      <c r="E16001">
        <v>5</v>
      </c>
      <c r="F16001" t="s">
        <v>2016</v>
      </c>
      <c r="G16001">
        <v>7</v>
      </c>
      <c r="H16001" t="s">
        <v>2020</v>
      </c>
      <c r="I16001" s="13">
        <v>43480</v>
      </c>
      <c r="J16001" t="s">
        <v>2030</v>
      </c>
      <c r="K16001" t="s">
        <v>2030</v>
      </c>
    </row>
    <row r="16002" spans="1:11">
      <c r="B16002" t="s">
        <v>2021</v>
      </c>
      <c r="C16002" t="s">
        <v>3273</v>
      </c>
      <c r="D16002" t="s">
        <v>2296</v>
      </c>
      <c r="E16002">
        <v>3</v>
      </c>
      <c r="F16002" t="s">
        <v>2088</v>
      </c>
      <c r="G16002">
        <v>9.3000000000000007</v>
      </c>
      <c r="H16002" t="s">
        <v>2020</v>
      </c>
      <c r="I16002" s="13">
        <v>43455</v>
      </c>
      <c r="J16002" t="s">
        <v>2030</v>
      </c>
      <c r="K16002" t="s">
        <v>2030</v>
      </c>
    </row>
    <row r="16003" spans="1:11">
      <c r="B16003" t="s">
        <v>106</v>
      </c>
      <c r="C16003" t="s">
        <v>4299</v>
      </c>
      <c r="D16003" t="s">
        <v>2229</v>
      </c>
      <c r="E16003">
        <v>5</v>
      </c>
      <c r="F16003" t="s">
        <v>2016</v>
      </c>
      <c r="G16003">
        <v>14</v>
      </c>
      <c r="H16003" t="s">
        <v>2020</v>
      </c>
      <c r="I16003" s="13">
        <v>43440</v>
      </c>
      <c r="J16003" t="s">
        <v>2030</v>
      </c>
      <c r="K16003" t="s">
        <v>2030</v>
      </c>
    </row>
    <row r="16004" spans="1:11">
      <c r="B16004" t="s">
        <v>2083</v>
      </c>
      <c r="C16004" t="s">
        <v>2084</v>
      </c>
      <c r="D16004" t="s">
        <v>2053</v>
      </c>
      <c r="E16004">
        <v>1</v>
      </c>
      <c r="F16004" t="s">
        <v>2123</v>
      </c>
      <c r="G16004" t="s">
        <v>2030</v>
      </c>
      <c r="H16004" t="s">
        <v>2017</v>
      </c>
      <c r="I16004" s="13">
        <v>43306</v>
      </c>
      <c r="J16004" t="s">
        <v>2030</v>
      </c>
      <c r="K16004" t="s">
        <v>2030</v>
      </c>
    </row>
    <row r="16101" spans="1:11">
      <c r="A16101" t="s">
        <v>1174</v>
      </c>
      <c r="B16101" t="str">
        <f ca="1">_xll.BDS(OFFSET(INDIRECT(ADDRESS(ROW(), COLUMN())),0,-1),"BEST_ANALYST_RECS_BULK","cols=10;rows=28")</f>
        <v>KeyBanc Capital Markets</v>
      </c>
      <c r="C16101" t="s">
        <v>2342</v>
      </c>
      <c r="D16101" t="s">
        <v>2035</v>
      </c>
      <c r="E16101">
        <v>5</v>
      </c>
      <c r="F16101" t="s">
        <v>2016</v>
      </c>
      <c r="G16101">
        <v>110</v>
      </c>
      <c r="H16101" t="s">
        <v>2017</v>
      </c>
      <c r="I16101" s="13">
        <v>43511</v>
      </c>
      <c r="J16101">
        <v>1</v>
      </c>
      <c r="K16101">
        <v>80.599999999999994</v>
      </c>
    </row>
    <row r="16102" spans="1:11">
      <c r="B16102" t="s">
        <v>2065</v>
      </c>
      <c r="C16102" t="s">
        <v>2066</v>
      </c>
      <c r="D16102" t="s">
        <v>2026</v>
      </c>
      <c r="E16102">
        <v>5</v>
      </c>
      <c r="F16102" t="s">
        <v>2016</v>
      </c>
      <c r="G16102">
        <v>105</v>
      </c>
      <c r="H16102" t="s">
        <v>2020</v>
      </c>
      <c r="I16102" s="13">
        <v>43509</v>
      </c>
      <c r="J16102">
        <v>2</v>
      </c>
      <c r="K16102">
        <v>62.16</v>
      </c>
    </row>
    <row r="16103" spans="1:11">
      <c r="B16103" t="s">
        <v>2051</v>
      </c>
      <c r="C16103" t="s">
        <v>2052</v>
      </c>
      <c r="D16103" t="s">
        <v>2053</v>
      </c>
      <c r="E16103">
        <v>1</v>
      </c>
      <c r="F16103" t="s">
        <v>2016</v>
      </c>
      <c r="G16103">
        <v>80</v>
      </c>
      <c r="H16103" t="s">
        <v>2017</v>
      </c>
      <c r="I16103" s="13">
        <v>43507</v>
      </c>
      <c r="J16103">
        <v>9</v>
      </c>
      <c r="K16103">
        <v>-51.39</v>
      </c>
    </row>
    <row r="16104" spans="1:11">
      <c r="B16104" t="s">
        <v>2047</v>
      </c>
      <c r="C16104" t="s">
        <v>2048</v>
      </c>
      <c r="D16104" t="s">
        <v>2026</v>
      </c>
      <c r="E16104">
        <v>5</v>
      </c>
      <c r="F16104" t="s">
        <v>2016</v>
      </c>
      <c r="G16104">
        <v>107</v>
      </c>
      <c r="H16104" t="s">
        <v>2017</v>
      </c>
      <c r="I16104" s="13">
        <v>43506</v>
      </c>
      <c r="J16104">
        <v>6</v>
      </c>
      <c r="K16104">
        <v>29.77</v>
      </c>
    </row>
    <row r="16105" spans="1:11">
      <c r="B16105" t="s">
        <v>2077</v>
      </c>
      <c r="C16105" t="s">
        <v>2078</v>
      </c>
      <c r="D16105" t="s">
        <v>2029</v>
      </c>
      <c r="E16105">
        <v>5</v>
      </c>
      <c r="F16105" t="s">
        <v>2016</v>
      </c>
      <c r="G16105">
        <v>110</v>
      </c>
      <c r="H16105" t="s">
        <v>2020</v>
      </c>
      <c r="I16105" s="13">
        <v>43505</v>
      </c>
      <c r="J16105">
        <v>1</v>
      </c>
      <c r="K16105">
        <v>80.599999999999994</v>
      </c>
    </row>
    <row r="16106" spans="1:11">
      <c r="B16106" t="s">
        <v>2021</v>
      </c>
      <c r="C16106" t="s">
        <v>2022</v>
      </c>
      <c r="D16106" t="s">
        <v>2023</v>
      </c>
      <c r="E16106">
        <v>5</v>
      </c>
      <c r="F16106" t="s">
        <v>2016</v>
      </c>
      <c r="G16106">
        <v>122</v>
      </c>
      <c r="H16106" t="s">
        <v>2020</v>
      </c>
      <c r="I16106" s="13">
        <v>43500</v>
      </c>
      <c r="J16106">
        <v>1</v>
      </c>
      <c r="K16106">
        <v>80.599999999999994</v>
      </c>
    </row>
    <row r="16107" spans="1:11">
      <c r="B16107" t="s">
        <v>2159</v>
      </c>
      <c r="C16107" t="s">
        <v>2349</v>
      </c>
      <c r="D16107" t="s">
        <v>2029</v>
      </c>
      <c r="E16107">
        <v>5</v>
      </c>
      <c r="F16107" t="s">
        <v>2016</v>
      </c>
      <c r="G16107">
        <v>105</v>
      </c>
      <c r="H16107" t="s">
        <v>2020</v>
      </c>
      <c r="I16107" s="13">
        <v>43495</v>
      </c>
      <c r="J16107">
        <v>3</v>
      </c>
      <c r="K16107">
        <v>56.12</v>
      </c>
    </row>
    <row r="16108" spans="1:11">
      <c r="B16108" t="s">
        <v>2094</v>
      </c>
      <c r="C16108" t="s">
        <v>2095</v>
      </c>
      <c r="D16108" t="s">
        <v>2026</v>
      </c>
      <c r="E16108">
        <v>5</v>
      </c>
      <c r="F16108" t="s">
        <v>2085</v>
      </c>
      <c r="G16108">
        <v>122</v>
      </c>
      <c r="H16108" t="s">
        <v>2020</v>
      </c>
      <c r="I16108" s="13">
        <v>43493</v>
      </c>
      <c r="J16108" t="s">
        <v>2030</v>
      </c>
      <c r="K16108" t="s">
        <v>2030</v>
      </c>
    </row>
    <row r="16109" spans="1:11">
      <c r="B16109" t="s">
        <v>2054</v>
      </c>
      <c r="C16109" t="s">
        <v>2055</v>
      </c>
      <c r="D16109" t="s">
        <v>2056</v>
      </c>
      <c r="E16109">
        <v>4</v>
      </c>
      <c r="F16109" t="s">
        <v>2016</v>
      </c>
      <c r="G16109">
        <v>110</v>
      </c>
      <c r="H16109" t="s">
        <v>2020</v>
      </c>
      <c r="I16109" s="13">
        <v>43493</v>
      </c>
      <c r="J16109">
        <v>5</v>
      </c>
      <c r="K16109">
        <v>43.25</v>
      </c>
    </row>
    <row r="16110" spans="1:11">
      <c r="B16110" t="s">
        <v>2174</v>
      </c>
      <c r="C16110" t="s">
        <v>2014</v>
      </c>
      <c r="D16110" t="s">
        <v>2029</v>
      </c>
      <c r="E16110">
        <v>5</v>
      </c>
      <c r="F16110" t="s">
        <v>2016</v>
      </c>
      <c r="G16110">
        <v>100</v>
      </c>
      <c r="H16110" t="s">
        <v>2017</v>
      </c>
      <c r="I16110" s="13">
        <v>43492</v>
      </c>
      <c r="J16110">
        <v>1</v>
      </c>
      <c r="K16110">
        <v>80.599999999999994</v>
      </c>
    </row>
    <row r="16111" spans="1:11">
      <c r="B16111" t="s">
        <v>2024</v>
      </c>
      <c r="C16111" t="s">
        <v>2025</v>
      </c>
      <c r="D16111" t="s">
        <v>2026</v>
      </c>
      <c r="E16111">
        <v>5</v>
      </c>
      <c r="F16111" t="s">
        <v>2016</v>
      </c>
      <c r="G16111">
        <v>130</v>
      </c>
      <c r="H16111" t="s">
        <v>2017</v>
      </c>
      <c r="I16111" s="13">
        <v>43490</v>
      </c>
      <c r="J16111">
        <v>1</v>
      </c>
      <c r="K16111">
        <v>80.599999999999994</v>
      </c>
    </row>
    <row r="16112" spans="1:11">
      <c r="B16112" t="s">
        <v>106</v>
      </c>
      <c r="C16112" t="s">
        <v>2018</v>
      </c>
      <c r="D16112" t="s">
        <v>2669</v>
      </c>
      <c r="E16112">
        <v>5</v>
      </c>
      <c r="F16112" t="s">
        <v>2016</v>
      </c>
      <c r="G16112">
        <v>101</v>
      </c>
      <c r="H16112" t="s">
        <v>2020</v>
      </c>
      <c r="I16112" s="13">
        <v>43489</v>
      </c>
      <c r="J16112">
        <v>1</v>
      </c>
      <c r="K16112">
        <v>80.599999999999994</v>
      </c>
    </row>
    <row r="16113" spans="2:11">
      <c r="B16113" t="s">
        <v>2031</v>
      </c>
      <c r="C16113" t="s">
        <v>2032</v>
      </c>
      <c r="D16113" t="s">
        <v>2076</v>
      </c>
      <c r="E16113">
        <v>3</v>
      </c>
      <c r="F16113" t="s">
        <v>2016</v>
      </c>
      <c r="G16113">
        <v>102</v>
      </c>
      <c r="H16113" t="s">
        <v>2020</v>
      </c>
      <c r="I16113" s="13">
        <v>43489</v>
      </c>
      <c r="J16113">
        <v>8</v>
      </c>
      <c r="K16113">
        <v>0</v>
      </c>
    </row>
    <row r="16114" spans="2:11">
      <c r="B16114" t="s">
        <v>2033</v>
      </c>
      <c r="C16114" t="s">
        <v>2034</v>
      </c>
      <c r="D16114" t="s">
        <v>2184</v>
      </c>
      <c r="E16114">
        <v>1</v>
      </c>
      <c r="F16114" t="s">
        <v>2016</v>
      </c>
      <c r="G16114">
        <v>88</v>
      </c>
      <c r="H16114" t="s">
        <v>2036</v>
      </c>
      <c r="I16114" s="13">
        <v>43489</v>
      </c>
      <c r="J16114">
        <v>11</v>
      </c>
      <c r="K16114">
        <v>-83.1</v>
      </c>
    </row>
    <row r="16115" spans="2:11">
      <c r="B16115" t="s">
        <v>2037</v>
      </c>
      <c r="C16115" t="s">
        <v>2038</v>
      </c>
      <c r="D16115" t="s">
        <v>2026</v>
      </c>
      <c r="E16115">
        <v>5</v>
      </c>
      <c r="F16115" t="s">
        <v>2016</v>
      </c>
      <c r="G16115">
        <v>105</v>
      </c>
      <c r="H16115" t="s">
        <v>2020</v>
      </c>
      <c r="I16115" s="13">
        <v>43489</v>
      </c>
      <c r="J16115">
        <v>1</v>
      </c>
      <c r="K16115">
        <v>80.599999999999994</v>
      </c>
    </row>
    <row r="16116" spans="2:11">
      <c r="B16116" t="s">
        <v>2039</v>
      </c>
      <c r="C16116" t="s">
        <v>3542</v>
      </c>
      <c r="D16116" t="s">
        <v>2026</v>
      </c>
      <c r="E16116">
        <v>5</v>
      </c>
      <c r="F16116" t="s">
        <v>2016</v>
      </c>
      <c r="G16116">
        <v>110</v>
      </c>
      <c r="H16116" t="s">
        <v>2020</v>
      </c>
      <c r="I16116" s="13">
        <v>43489</v>
      </c>
      <c r="J16116" t="s">
        <v>2030</v>
      </c>
      <c r="K16116" t="s">
        <v>2030</v>
      </c>
    </row>
    <row r="16117" spans="2:11">
      <c r="B16117" t="s">
        <v>2232</v>
      </c>
      <c r="C16117" t="s">
        <v>3543</v>
      </c>
      <c r="D16117" t="s">
        <v>2015</v>
      </c>
      <c r="E16117">
        <v>3</v>
      </c>
      <c r="F16117" t="s">
        <v>2016</v>
      </c>
      <c r="G16117" t="s">
        <v>2030</v>
      </c>
      <c r="H16117" t="s">
        <v>2017</v>
      </c>
      <c r="I16117" s="13">
        <v>43489</v>
      </c>
      <c r="J16117" t="s">
        <v>2030</v>
      </c>
      <c r="K16117" t="s">
        <v>2030</v>
      </c>
    </row>
    <row r="16118" spans="2:11">
      <c r="B16118" t="s">
        <v>2072</v>
      </c>
      <c r="C16118" t="s">
        <v>2073</v>
      </c>
      <c r="D16118" t="s">
        <v>2015</v>
      </c>
      <c r="E16118">
        <v>3</v>
      </c>
      <c r="F16118" t="s">
        <v>2016</v>
      </c>
      <c r="G16118" t="s">
        <v>2030</v>
      </c>
      <c r="H16118" t="s">
        <v>2017</v>
      </c>
      <c r="I16118" s="13">
        <v>43489</v>
      </c>
      <c r="J16118">
        <v>8</v>
      </c>
      <c r="K16118">
        <v>0</v>
      </c>
    </row>
    <row r="16119" spans="2:11">
      <c r="B16119" t="s">
        <v>2042</v>
      </c>
      <c r="C16119" t="s">
        <v>2043</v>
      </c>
      <c r="D16119" t="s">
        <v>2044</v>
      </c>
      <c r="E16119">
        <v>3</v>
      </c>
      <c r="F16119" t="s">
        <v>2016</v>
      </c>
      <c r="G16119">
        <v>90</v>
      </c>
      <c r="H16119" t="s">
        <v>2020</v>
      </c>
      <c r="I16119" s="13">
        <v>43489</v>
      </c>
      <c r="J16119">
        <v>8</v>
      </c>
      <c r="K16119">
        <v>0</v>
      </c>
    </row>
    <row r="16120" spans="2:11">
      <c r="B16120" t="s">
        <v>2061</v>
      </c>
      <c r="C16120" t="s">
        <v>2062</v>
      </c>
      <c r="D16120" t="s">
        <v>2044</v>
      </c>
      <c r="E16120">
        <v>3</v>
      </c>
      <c r="F16120" t="s">
        <v>2016</v>
      </c>
      <c r="G16120">
        <v>95</v>
      </c>
      <c r="H16120" t="s">
        <v>2020</v>
      </c>
      <c r="I16120" s="13">
        <v>43489</v>
      </c>
      <c r="J16120">
        <v>8</v>
      </c>
      <c r="K16120">
        <v>0</v>
      </c>
    </row>
    <row r="16121" spans="2:11">
      <c r="B16121" t="s">
        <v>2063</v>
      </c>
      <c r="C16121" t="s">
        <v>2064</v>
      </c>
      <c r="D16121" t="s">
        <v>2162</v>
      </c>
      <c r="E16121">
        <v>3</v>
      </c>
      <c r="F16121" t="s">
        <v>2016</v>
      </c>
      <c r="G16121">
        <v>95</v>
      </c>
      <c r="H16121" t="s">
        <v>2017</v>
      </c>
      <c r="I16121" s="13">
        <v>43489</v>
      </c>
      <c r="J16121">
        <v>8</v>
      </c>
      <c r="K16121">
        <v>0</v>
      </c>
    </row>
    <row r="16122" spans="2:11">
      <c r="B16122" t="s">
        <v>2027</v>
      </c>
      <c r="C16122" t="s">
        <v>2028</v>
      </c>
      <c r="D16122" t="s">
        <v>2029</v>
      </c>
      <c r="E16122">
        <v>5</v>
      </c>
      <c r="F16122" t="s">
        <v>2016</v>
      </c>
      <c r="G16122">
        <v>110</v>
      </c>
      <c r="H16122" t="s">
        <v>2017</v>
      </c>
      <c r="I16122" s="13">
        <v>43488</v>
      </c>
      <c r="J16122">
        <v>1</v>
      </c>
      <c r="K16122">
        <v>80.599999999999994</v>
      </c>
    </row>
    <row r="16123" spans="2:11">
      <c r="B16123" t="s">
        <v>2049</v>
      </c>
      <c r="C16123" t="s">
        <v>2050</v>
      </c>
      <c r="D16123" t="s">
        <v>2015</v>
      </c>
      <c r="E16123">
        <v>3</v>
      </c>
      <c r="F16123" t="s">
        <v>2016</v>
      </c>
      <c r="G16123">
        <v>105</v>
      </c>
      <c r="H16123" t="s">
        <v>2017</v>
      </c>
      <c r="I16123" s="13">
        <v>43488</v>
      </c>
      <c r="J16123" t="s">
        <v>2030</v>
      </c>
      <c r="K16123" t="s">
        <v>2030</v>
      </c>
    </row>
    <row r="16124" spans="2:11">
      <c r="B16124" t="s">
        <v>2100</v>
      </c>
      <c r="C16124" t="s">
        <v>2101</v>
      </c>
      <c r="D16124" t="s">
        <v>2026</v>
      </c>
      <c r="E16124">
        <v>5</v>
      </c>
      <c r="F16124" t="s">
        <v>2016</v>
      </c>
      <c r="G16124" t="s">
        <v>2030</v>
      </c>
      <c r="H16124" t="s">
        <v>2017</v>
      </c>
      <c r="I16124" s="13">
        <v>43488</v>
      </c>
      <c r="J16124" t="s">
        <v>2030</v>
      </c>
      <c r="K16124" t="s">
        <v>2030</v>
      </c>
    </row>
    <row r="16125" spans="2:11">
      <c r="B16125" t="s">
        <v>2102</v>
      </c>
      <c r="C16125" t="s">
        <v>2103</v>
      </c>
      <c r="D16125" t="s">
        <v>2026</v>
      </c>
      <c r="E16125">
        <v>5</v>
      </c>
      <c r="F16125" t="s">
        <v>2016</v>
      </c>
      <c r="G16125" t="s">
        <v>2030</v>
      </c>
      <c r="H16125" t="s">
        <v>2017</v>
      </c>
      <c r="I16125" s="13">
        <v>43371</v>
      </c>
      <c r="J16125" t="s">
        <v>2030</v>
      </c>
      <c r="K16125" t="s">
        <v>2030</v>
      </c>
    </row>
    <row r="16126" spans="2:11">
      <c r="B16126" t="s">
        <v>2083</v>
      </c>
      <c r="C16126" t="s">
        <v>2084</v>
      </c>
      <c r="D16126" t="s">
        <v>2076</v>
      </c>
      <c r="E16126">
        <v>3</v>
      </c>
      <c r="F16126" t="s">
        <v>2088</v>
      </c>
      <c r="G16126" t="s">
        <v>2030</v>
      </c>
      <c r="H16126" t="s">
        <v>2017</v>
      </c>
      <c r="I16126" s="13">
        <v>43369</v>
      </c>
      <c r="J16126">
        <v>7</v>
      </c>
      <c r="K16126">
        <v>17.66</v>
      </c>
    </row>
    <row r="16127" spans="2:11">
      <c r="B16127" t="s">
        <v>2618</v>
      </c>
      <c r="C16127" t="s">
        <v>3276</v>
      </c>
      <c r="D16127" t="s">
        <v>2053</v>
      </c>
      <c r="E16127">
        <v>1</v>
      </c>
      <c r="F16127" t="s">
        <v>2016</v>
      </c>
      <c r="G16127">
        <v>51.5</v>
      </c>
      <c r="H16127" t="s">
        <v>2020</v>
      </c>
      <c r="I16127" s="13">
        <v>43217</v>
      </c>
      <c r="J16127">
        <v>10</v>
      </c>
      <c r="K16127">
        <v>-80.599999999999994</v>
      </c>
    </row>
    <row r="16128" spans="2:11">
      <c r="B16128" t="s">
        <v>2091</v>
      </c>
      <c r="C16128" t="s">
        <v>3508</v>
      </c>
      <c r="D16128" t="s">
        <v>2093</v>
      </c>
      <c r="E16128" t="s">
        <v>2030</v>
      </c>
      <c r="F16128" t="s">
        <v>2016</v>
      </c>
      <c r="G16128" t="s">
        <v>2030</v>
      </c>
      <c r="H16128" t="s">
        <v>2017</v>
      </c>
      <c r="I16128" s="13">
        <v>42843</v>
      </c>
      <c r="J16128" t="s">
        <v>2030</v>
      </c>
      <c r="K16128" t="s">
        <v>2030</v>
      </c>
    </row>
    <row r="16201" spans="1:11">
      <c r="A16201" t="s">
        <v>1175</v>
      </c>
      <c r="B16201" t="str">
        <f ca="1">_xll.BDS(OFFSET(INDIRECT(ADDRESS(ROW(), COLUMN())),0,-1),"BEST_ANALYST_RECS_BULK","cols=10;rows=9")</f>
        <v>Goldman Sachs</v>
      </c>
      <c r="C16201" t="s">
        <v>3671</v>
      </c>
      <c r="D16201" t="s">
        <v>2296</v>
      </c>
      <c r="E16201">
        <v>3</v>
      </c>
      <c r="F16201" t="s">
        <v>2016</v>
      </c>
      <c r="G16201">
        <v>22</v>
      </c>
      <c r="H16201" t="s">
        <v>2020</v>
      </c>
      <c r="I16201" s="13">
        <v>43510</v>
      </c>
      <c r="J16201" t="s">
        <v>2030</v>
      </c>
      <c r="K16201" t="s">
        <v>2030</v>
      </c>
    </row>
    <row r="16202" spans="1:11">
      <c r="B16202" t="s">
        <v>2067</v>
      </c>
      <c r="C16202" t="s">
        <v>4201</v>
      </c>
      <c r="D16202" t="s">
        <v>2029</v>
      </c>
      <c r="E16202">
        <v>5</v>
      </c>
      <c r="F16202" t="s">
        <v>2016</v>
      </c>
      <c r="G16202">
        <v>59</v>
      </c>
      <c r="H16202" t="s">
        <v>2020</v>
      </c>
      <c r="I16202" s="13">
        <v>43504</v>
      </c>
      <c r="J16202">
        <v>2</v>
      </c>
      <c r="K16202">
        <v>19.57</v>
      </c>
    </row>
    <row r="16203" spans="1:11">
      <c r="B16203" t="s">
        <v>2063</v>
      </c>
      <c r="C16203" t="s">
        <v>4202</v>
      </c>
      <c r="D16203" t="s">
        <v>2162</v>
      </c>
      <c r="E16203">
        <v>3</v>
      </c>
      <c r="F16203" t="s">
        <v>2016</v>
      </c>
      <c r="G16203">
        <v>23</v>
      </c>
      <c r="H16203" t="s">
        <v>2017</v>
      </c>
      <c r="I16203" s="13">
        <v>43497</v>
      </c>
      <c r="J16203">
        <v>3</v>
      </c>
      <c r="K16203">
        <v>0</v>
      </c>
    </row>
    <row r="16204" spans="1:11">
      <c r="B16204" t="s">
        <v>2037</v>
      </c>
      <c r="C16204" t="s">
        <v>4203</v>
      </c>
      <c r="D16204" t="s">
        <v>2026</v>
      </c>
      <c r="E16204">
        <v>5</v>
      </c>
      <c r="F16204" t="s">
        <v>2016</v>
      </c>
      <c r="G16204">
        <v>36</v>
      </c>
      <c r="H16204" t="s">
        <v>2017</v>
      </c>
      <c r="I16204" s="13">
        <v>43488</v>
      </c>
      <c r="J16204">
        <v>1</v>
      </c>
      <c r="K16204">
        <v>619.63</v>
      </c>
    </row>
    <row r="16205" spans="1:11">
      <c r="B16205" t="s">
        <v>106</v>
      </c>
      <c r="C16205" t="s">
        <v>3806</v>
      </c>
      <c r="D16205" t="s">
        <v>2114</v>
      </c>
      <c r="E16205">
        <v>3</v>
      </c>
      <c r="F16205" t="s">
        <v>2016</v>
      </c>
      <c r="G16205">
        <v>28</v>
      </c>
      <c r="H16205" t="s">
        <v>2020</v>
      </c>
      <c r="I16205" s="13">
        <v>43476</v>
      </c>
      <c r="J16205">
        <v>7</v>
      </c>
      <c r="K16205">
        <v>-730.84</v>
      </c>
    </row>
    <row r="16206" spans="1:11">
      <c r="B16206" t="s">
        <v>2072</v>
      </c>
      <c r="C16206" t="s">
        <v>3807</v>
      </c>
      <c r="D16206" t="s">
        <v>2041</v>
      </c>
      <c r="E16206">
        <v>1</v>
      </c>
      <c r="F16206" t="s">
        <v>2016</v>
      </c>
      <c r="G16206" t="s">
        <v>2030</v>
      </c>
      <c r="H16206" t="s">
        <v>2017</v>
      </c>
      <c r="I16206" s="13">
        <v>43444</v>
      </c>
      <c r="J16206">
        <v>6</v>
      </c>
      <c r="K16206">
        <v>-619.63</v>
      </c>
    </row>
    <row r="16207" spans="1:11">
      <c r="B16207" t="s">
        <v>2083</v>
      </c>
      <c r="C16207" t="s">
        <v>2084</v>
      </c>
      <c r="D16207" t="s">
        <v>2053</v>
      </c>
      <c r="E16207">
        <v>1</v>
      </c>
      <c r="F16207" t="s">
        <v>2016</v>
      </c>
      <c r="G16207" t="s">
        <v>2030</v>
      </c>
      <c r="H16207" t="s">
        <v>2017</v>
      </c>
      <c r="I16207" s="13">
        <v>43420</v>
      </c>
      <c r="J16207">
        <v>5</v>
      </c>
      <c r="K16207">
        <v>-413.33</v>
      </c>
    </row>
    <row r="16208" spans="1:11">
      <c r="B16208" t="s">
        <v>2033</v>
      </c>
      <c r="C16208" t="s">
        <v>3811</v>
      </c>
      <c r="D16208" t="s">
        <v>2044</v>
      </c>
      <c r="E16208">
        <v>3</v>
      </c>
      <c r="F16208" t="s">
        <v>2016</v>
      </c>
      <c r="G16208">
        <v>27</v>
      </c>
      <c r="H16208" t="s">
        <v>2020</v>
      </c>
      <c r="I16208" s="13">
        <v>43404</v>
      </c>
      <c r="J16208">
        <v>4</v>
      </c>
      <c r="K16208">
        <v>-45.79</v>
      </c>
    </row>
    <row r="16209" spans="2:11">
      <c r="B16209" t="s">
        <v>2049</v>
      </c>
      <c r="C16209" t="s">
        <v>4204</v>
      </c>
      <c r="D16209" t="s">
        <v>2104</v>
      </c>
      <c r="E16209" t="s">
        <v>2030</v>
      </c>
      <c r="F16209" t="s">
        <v>2016</v>
      </c>
      <c r="G16209" t="s">
        <v>2030</v>
      </c>
      <c r="H16209" t="s">
        <v>2017</v>
      </c>
      <c r="I16209" s="13">
        <v>43222</v>
      </c>
      <c r="J16209" t="s">
        <v>2030</v>
      </c>
      <c r="K16209" t="s">
        <v>2030</v>
      </c>
    </row>
    <row r="16301" spans="1:11">
      <c r="A16301" t="s">
        <v>1176</v>
      </c>
      <c r="B16301" t="str">
        <f ca="1">_xll.BDS(OFFSET(INDIRECT(ADDRESS(ROW(), COLUMN())),0,-1),"BEST_ANALYST_RECS_BULK","cols=10;rows=21")</f>
        <v>RBC Capital Markets</v>
      </c>
      <c r="C16301" t="s">
        <v>3724</v>
      </c>
      <c r="D16301" t="s">
        <v>2029</v>
      </c>
      <c r="E16301">
        <v>5</v>
      </c>
      <c r="F16301" t="s">
        <v>2016</v>
      </c>
      <c r="G16301">
        <v>34</v>
      </c>
      <c r="H16301" t="s">
        <v>2020</v>
      </c>
      <c r="I16301" s="13">
        <v>43511</v>
      </c>
      <c r="J16301">
        <v>7</v>
      </c>
      <c r="K16301">
        <v>-4.26</v>
      </c>
    </row>
    <row r="16302" spans="1:11">
      <c r="B16302" t="s">
        <v>2072</v>
      </c>
      <c r="C16302" t="s">
        <v>3531</v>
      </c>
      <c r="D16302" t="s">
        <v>2029</v>
      </c>
      <c r="E16302">
        <v>5</v>
      </c>
      <c r="F16302" t="s">
        <v>2016</v>
      </c>
      <c r="G16302">
        <v>32</v>
      </c>
      <c r="H16302" t="s">
        <v>2017</v>
      </c>
      <c r="I16302" s="13">
        <v>43511</v>
      </c>
      <c r="J16302" t="s">
        <v>2030</v>
      </c>
      <c r="K16302" t="s">
        <v>2030</v>
      </c>
    </row>
    <row r="16303" spans="1:11">
      <c r="B16303" t="s">
        <v>2047</v>
      </c>
      <c r="C16303" t="s">
        <v>3532</v>
      </c>
      <c r="D16303" t="s">
        <v>2026</v>
      </c>
      <c r="E16303">
        <v>5</v>
      </c>
      <c r="F16303" t="s">
        <v>2016</v>
      </c>
      <c r="G16303">
        <v>32</v>
      </c>
      <c r="H16303" t="s">
        <v>2017</v>
      </c>
      <c r="I16303" s="13">
        <v>43511</v>
      </c>
      <c r="J16303" t="s">
        <v>2030</v>
      </c>
      <c r="K16303" t="s">
        <v>2030</v>
      </c>
    </row>
    <row r="16304" spans="1:11">
      <c r="B16304" t="s">
        <v>2079</v>
      </c>
      <c r="C16304" t="s">
        <v>4024</v>
      </c>
      <c r="D16304" t="s">
        <v>2029</v>
      </c>
      <c r="E16304">
        <v>5</v>
      </c>
      <c r="F16304" t="s">
        <v>2016</v>
      </c>
      <c r="G16304">
        <v>30</v>
      </c>
      <c r="H16304" t="s">
        <v>2020</v>
      </c>
      <c r="I16304" s="13">
        <v>43511</v>
      </c>
      <c r="J16304">
        <v>7</v>
      </c>
      <c r="K16304">
        <v>-4.26</v>
      </c>
    </row>
    <row r="16305" spans="2:11">
      <c r="B16305" t="s">
        <v>2074</v>
      </c>
      <c r="C16305" t="s">
        <v>3537</v>
      </c>
      <c r="D16305" t="s">
        <v>2026</v>
      </c>
      <c r="E16305">
        <v>5</v>
      </c>
      <c r="F16305" t="s">
        <v>2016</v>
      </c>
      <c r="G16305">
        <v>30</v>
      </c>
      <c r="H16305" t="s">
        <v>2020</v>
      </c>
      <c r="I16305" s="13">
        <v>43510</v>
      </c>
      <c r="J16305" t="s">
        <v>2030</v>
      </c>
      <c r="K16305" t="s">
        <v>2030</v>
      </c>
    </row>
    <row r="16306" spans="2:11">
      <c r="B16306" t="s">
        <v>2077</v>
      </c>
      <c r="C16306" t="s">
        <v>3892</v>
      </c>
      <c r="D16306" t="s">
        <v>2029</v>
      </c>
      <c r="E16306">
        <v>5</v>
      </c>
      <c r="F16306" t="s">
        <v>2016</v>
      </c>
      <c r="G16306">
        <v>31</v>
      </c>
      <c r="H16306" t="s">
        <v>2020</v>
      </c>
      <c r="I16306" s="13">
        <v>43510</v>
      </c>
      <c r="J16306" t="s">
        <v>2030</v>
      </c>
      <c r="K16306" t="s">
        <v>2030</v>
      </c>
    </row>
    <row r="16307" spans="2:11">
      <c r="B16307" t="s">
        <v>2051</v>
      </c>
      <c r="C16307" t="s">
        <v>3362</v>
      </c>
      <c r="D16307" t="s">
        <v>2076</v>
      </c>
      <c r="E16307">
        <v>3</v>
      </c>
      <c r="F16307" t="s">
        <v>2016</v>
      </c>
      <c r="G16307">
        <v>28</v>
      </c>
      <c r="H16307" t="s">
        <v>2017</v>
      </c>
      <c r="I16307" s="13">
        <v>43510</v>
      </c>
      <c r="J16307">
        <v>2</v>
      </c>
      <c r="K16307">
        <v>25</v>
      </c>
    </row>
    <row r="16308" spans="2:11">
      <c r="B16308" t="s">
        <v>2267</v>
      </c>
      <c r="C16308" t="s">
        <v>3786</v>
      </c>
      <c r="D16308" t="s">
        <v>2029</v>
      </c>
      <c r="E16308">
        <v>5</v>
      </c>
      <c r="F16308" t="s">
        <v>2016</v>
      </c>
      <c r="G16308">
        <v>30</v>
      </c>
      <c r="H16308" t="s">
        <v>2017</v>
      </c>
      <c r="I16308" s="13">
        <v>43510</v>
      </c>
      <c r="J16308">
        <v>7</v>
      </c>
      <c r="K16308">
        <v>-4.26</v>
      </c>
    </row>
    <row r="16309" spans="2:11">
      <c r="B16309" t="s">
        <v>2174</v>
      </c>
      <c r="C16309" t="s">
        <v>3527</v>
      </c>
      <c r="D16309" t="s">
        <v>2029</v>
      </c>
      <c r="E16309">
        <v>5</v>
      </c>
      <c r="F16309" t="s">
        <v>2016</v>
      </c>
      <c r="G16309">
        <v>38</v>
      </c>
      <c r="H16309" t="s">
        <v>2017</v>
      </c>
      <c r="I16309" s="13">
        <v>43509</v>
      </c>
      <c r="J16309">
        <v>7</v>
      </c>
      <c r="K16309">
        <v>-4.26</v>
      </c>
    </row>
    <row r="16310" spans="2:11">
      <c r="B16310" t="s">
        <v>2027</v>
      </c>
      <c r="C16310" t="s">
        <v>3530</v>
      </c>
      <c r="D16310" t="s">
        <v>2029</v>
      </c>
      <c r="E16310">
        <v>5</v>
      </c>
      <c r="F16310" t="s">
        <v>2016</v>
      </c>
      <c r="G16310">
        <v>35</v>
      </c>
      <c r="H16310" t="s">
        <v>2017</v>
      </c>
      <c r="I16310" s="13">
        <v>43509</v>
      </c>
      <c r="J16310" t="s">
        <v>2030</v>
      </c>
      <c r="K16310" t="s">
        <v>2030</v>
      </c>
    </row>
    <row r="16311" spans="2:11">
      <c r="B16311" t="s">
        <v>2274</v>
      </c>
      <c r="C16311" t="s">
        <v>3011</v>
      </c>
      <c r="D16311" t="s">
        <v>2076</v>
      </c>
      <c r="E16311">
        <v>3</v>
      </c>
      <c r="F16311" t="s">
        <v>2016</v>
      </c>
      <c r="G16311" t="s">
        <v>2030</v>
      </c>
      <c r="H16311" t="s">
        <v>2017</v>
      </c>
      <c r="I16311" s="13">
        <v>43509</v>
      </c>
      <c r="J16311" t="s">
        <v>2030</v>
      </c>
      <c r="K16311" t="s">
        <v>2030</v>
      </c>
    </row>
    <row r="16312" spans="2:11">
      <c r="B16312" t="s">
        <v>2037</v>
      </c>
      <c r="C16312" t="s">
        <v>3536</v>
      </c>
      <c r="D16312" t="s">
        <v>2026</v>
      </c>
      <c r="E16312">
        <v>5</v>
      </c>
      <c r="F16312" t="s">
        <v>2016</v>
      </c>
      <c r="G16312">
        <v>32</v>
      </c>
      <c r="H16312" t="s">
        <v>2020</v>
      </c>
      <c r="I16312" s="13">
        <v>43509</v>
      </c>
      <c r="J16312">
        <v>7</v>
      </c>
      <c r="K16312">
        <v>-4.26</v>
      </c>
    </row>
    <row r="16313" spans="2:11">
      <c r="B16313" t="s">
        <v>2207</v>
      </c>
      <c r="C16313" t="s">
        <v>3538</v>
      </c>
      <c r="D16313" t="s">
        <v>2026</v>
      </c>
      <c r="E16313">
        <v>5</v>
      </c>
      <c r="F16313" t="s">
        <v>2016</v>
      </c>
      <c r="G16313">
        <v>30</v>
      </c>
      <c r="H16313" t="s">
        <v>2017</v>
      </c>
      <c r="I16313" s="13">
        <v>43509</v>
      </c>
      <c r="J16313" t="s">
        <v>2030</v>
      </c>
      <c r="K16313" t="s">
        <v>2030</v>
      </c>
    </row>
    <row r="16314" spans="2:11">
      <c r="B16314" t="s">
        <v>2063</v>
      </c>
      <c r="C16314" t="s">
        <v>2725</v>
      </c>
      <c r="D16314" t="s">
        <v>2035</v>
      </c>
      <c r="E16314">
        <v>5</v>
      </c>
      <c r="F16314" t="s">
        <v>2016</v>
      </c>
      <c r="G16314">
        <v>31</v>
      </c>
      <c r="H16314" t="s">
        <v>2017</v>
      </c>
      <c r="I16314" s="13">
        <v>43509</v>
      </c>
      <c r="J16314">
        <v>3</v>
      </c>
      <c r="K16314">
        <v>5.45</v>
      </c>
    </row>
    <row r="16315" spans="2:11">
      <c r="B16315" t="s">
        <v>2374</v>
      </c>
      <c r="C16315" t="s">
        <v>3534</v>
      </c>
      <c r="D16315" t="s">
        <v>2035</v>
      </c>
      <c r="E16315">
        <v>5</v>
      </c>
      <c r="F16315" t="s">
        <v>2016</v>
      </c>
      <c r="G16315">
        <v>32</v>
      </c>
      <c r="H16315" t="s">
        <v>2017</v>
      </c>
      <c r="I16315" s="13">
        <v>43502</v>
      </c>
      <c r="J16315">
        <v>1</v>
      </c>
      <c r="K16315">
        <v>27.86</v>
      </c>
    </row>
    <row r="16316" spans="2:11">
      <c r="B16316" t="s">
        <v>2094</v>
      </c>
      <c r="C16316" t="s">
        <v>2095</v>
      </c>
      <c r="D16316" t="s">
        <v>2026</v>
      </c>
      <c r="E16316">
        <v>5</v>
      </c>
      <c r="F16316" t="s">
        <v>2085</v>
      </c>
      <c r="G16316">
        <v>30</v>
      </c>
      <c r="H16316" t="s">
        <v>2020</v>
      </c>
      <c r="I16316" s="13">
        <v>43494</v>
      </c>
      <c r="J16316" t="s">
        <v>2030</v>
      </c>
      <c r="K16316" t="s">
        <v>2030</v>
      </c>
    </row>
    <row r="16317" spans="2:11">
      <c r="B16317" t="s">
        <v>2352</v>
      </c>
      <c r="C16317" t="s">
        <v>3533</v>
      </c>
      <c r="D16317" t="s">
        <v>2076</v>
      </c>
      <c r="E16317">
        <v>3</v>
      </c>
      <c r="F16317" t="s">
        <v>2016</v>
      </c>
      <c r="G16317">
        <v>34</v>
      </c>
      <c r="H16317" t="s">
        <v>2017</v>
      </c>
      <c r="I16317" s="13">
        <v>43494</v>
      </c>
      <c r="J16317">
        <v>5</v>
      </c>
      <c r="K16317">
        <v>0</v>
      </c>
    </row>
    <row r="16318" spans="2:11">
      <c r="B16318" t="s">
        <v>2033</v>
      </c>
      <c r="C16318" t="s">
        <v>3541</v>
      </c>
      <c r="D16318" t="s">
        <v>2035</v>
      </c>
      <c r="E16318">
        <v>5</v>
      </c>
      <c r="F16318" t="s">
        <v>2016</v>
      </c>
      <c r="G16318">
        <v>33</v>
      </c>
      <c r="H16318" t="s">
        <v>2020</v>
      </c>
      <c r="I16318" s="13">
        <v>43473</v>
      </c>
      <c r="J16318">
        <v>4</v>
      </c>
      <c r="K16318">
        <v>1.25</v>
      </c>
    </row>
    <row r="16319" spans="2:11">
      <c r="B16319" t="s">
        <v>2021</v>
      </c>
      <c r="C16319" t="s">
        <v>2526</v>
      </c>
      <c r="D16319" t="s">
        <v>2216</v>
      </c>
      <c r="E16319">
        <v>3</v>
      </c>
      <c r="F16319" t="s">
        <v>2016</v>
      </c>
      <c r="G16319">
        <v>28</v>
      </c>
      <c r="H16319" t="s">
        <v>2020</v>
      </c>
      <c r="I16319" s="13">
        <v>43467</v>
      </c>
      <c r="J16319" t="s">
        <v>2030</v>
      </c>
      <c r="K16319" t="s">
        <v>2030</v>
      </c>
    </row>
    <row r="16320" spans="2:11">
      <c r="B16320" t="s">
        <v>2024</v>
      </c>
      <c r="C16320" t="s">
        <v>3681</v>
      </c>
      <c r="D16320" t="s">
        <v>2026</v>
      </c>
      <c r="E16320">
        <v>5</v>
      </c>
      <c r="F16320" t="s">
        <v>2016</v>
      </c>
      <c r="G16320">
        <v>36</v>
      </c>
      <c r="H16320" t="s">
        <v>2017</v>
      </c>
      <c r="I16320" s="13">
        <v>43342</v>
      </c>
      <c r="J16320">
        <v>7</v>
      </c>
      <c r="K16320">
        <v>-4.26</v>
      </c>
    </row>
    <row r="16321" spans="2:11">
      <c r="B16321" t="s">
        <v>2083</v>
      </c>
      <c r="C16321" t="s">
        <v>2084</v>
      </c>
      <c r="D16321" t="s">
        <v>2053</v>
      </c>
      <c r="E16321">
        <v>1</v>
      </c>
      <c r="F16321" t="s">
        <v>2016</v>
      </c>
      <c r="G16321" t="s">
        <v>2030</v>
      </c>
      <c r="H16321" t="s">
        <v>2017</v>
      </c>
      <c r="I16321" s="13">
        <v>43181</v>
      </c>
      <c r="J16321">
        <v>6</v>
      </c>
      <c r="K16321">
        <v>-0.74</v>
      </c>
    </row>
    <row r="16401" spans="1:11">
      <c r="A16401" t="s">
        <v>1177</v>
      </c>
      <c r="B16401" t="str">
        <f ca="1">_xll.BDS(OFFSET(INDIRECT(ADDRESS(ROW(), COLUMN())),0,-1),"BEST_ANALYST_RECS_BULK","cols=10;rows=27")</f>
        <v>BMO Capital Markets</v>
      </c>
      <c r="C16401" t="s">
        <v>2014</v>
      </c>
      <c r="D16401" t="s">
        <v>2029</v>
      </c>
      <c r="E16401">
        <v>5</v>
      </c>
      <c r="F16401" t="s">
        <v>2016</v>
      </c>
      <c r="G16401">
        <v>22</v>
      </c>
      <c r="H16401" t="s">
        <v>2017</v>
      </c>
      <c r="I16401" s="13">
        <v>43509</v>
      </c>
      <c r="J16401">
        <v>4</v>
      </c>
      <c r="K16401">
        <v>4.3499999999999996</v>
      </c>
    </row>
    <row r="16402" spans="1:11">
      <c r="B16402" t="s">
        <v>2094</v>
      </c>
      <c r="C16402" t="s">
        <v>2095</v>
      </c>
      <c r="D16402" t="s">
        <v>2076</v>
      </c>
      <c r="E16402">
        <v>3</v>
      </c>
      <c r="F16402" t="s">
        <v>2088</v>
      </c>
      <c r="G16402" t="s">
        <v>2030</v>
      </c>
      <c r="H16402" t="s">
        <v>2017</v>
      </c>
      <c r="I16402" s="13">
        <v>43509</v>
      </c>
      <c r="J16402" t="s">
        <v>2030</v>
      </c>
      <c r="K16402" t="s">
        <v>2030</v>
      </c>
    </row>
    <row r="16403" spans="1:11">
      <c r="B16403" t="s">
        <v>2077</v>
      </c>
      <c r="C16403" t="s">
        <v>2078</v>
      </c>
      <c r="D16403" t="s">
        <v>2029</v>
      </c>
      <c r="E16403">
        <v>5</v>
      </c>
      <c r="F16403" t="s">
        <v>2016</v>
      </c>
      <c r="G16403">
        <v>22</v>
      </c>
      <c r="H16403" t="s">
        <v>2020</v>
      </c>
      <c r="I16403" s="13">
        <v>43505</v>
      </c>
      <c r="J16403" t="s">
        <v>2030</v>
      </c>
      <c r="K16403" t="s">
        <v>2030</v>
      </c>
    </row>
    <row r="16404" spans="1:11">
      <c r="B16404" t="s">
        <v>106</v>
      </c>
      <c r="C16404" t="s">
        <v>2018</v>
      </c>
      <c r="D16404" t="s">
        <v>2019</v>
      </c>
      <c r="E16404">
        <v>3</v>
      </c>
      <c r="F16404" t="s">
        <v>2016</v>
      </c>
      <c r="G16404">
        <v>19</v>
      </c>
      <c r="H16404" t="s">
        <v>2020</v>
      </c>
      <c r="I16404" s="13">
        <v>43503</v>
      </c>
      <c r="J16404">
        <v>5</v>
      </c>
      <c r="K16404">
        <v>0</v>
      </c>
    </row>
    <row r="16405" spans="1:11">
      <c r="B16405" t="s">
        <v>2033</v>
      </c>
      <c r="C16405" t="s">
        <v>2034</v>
      </c>
      <c r="D16405" t="s">
        <v>2035</v>
      </c>
      <c r="E16405">
        <v>5</v>
      </c>
      <c r="F16405" t="s">
        <v>2016</v>
      </c>
      <c r="G16405">
        <v>24</v>
      </c>
      <c r="H16405" t="s">
        <v>2020</v>
      </c>
      <c r="I16405" s="13">
        <v>43503</v>
      </c>
      <c r="J16405" t="s">
        <v>2030</v>
      </c>
      <c r="K16405" t="s">
        <v>2030</v>
      </c>
    </row>
    <row r="16406" spans="1:11">
      <c r="B16406" t="s">
        <v>2039</v>
      </c>
      <c r="C16406" t="s">
        <v>3542</v>
      </c>
      <c r="D16406" t="s">
        <v>2026</v>
      </c>
      <c r="E16406">
        <v>5</v>
      </c>
      <c r="F16406" t="s">
        <v>2016</v>
      </c>
      <c r="G16406">
        <v>23</v>
      </c>
      <c r="H16406" t="s">
        <v>2020</v>
      </c>
      <c r="I16406" s="13">
        <v>43503</v>
      </c>
      <c r="J16406">
        <v>9</v>
      </c>
      <c r="K16406">
        <v>-16.11</v>
      </c>
    </row>
    <row r="16407" spans="1:11">
      <c r="B16407" t="s">
        <v>2042</v>
      </c>
      <c r="C16407" t="s">
        <v>2043</v>
      </c>
      <c r="D16407" t="s">
        <v>2044</v>
      </c>
      <c r="E16407">
        <v>3</v>
      </c>
      <c r="F16407" t="s">
        <v>2016</v>
      </c>
      <c r="G16407">
        <v>18</v>
      </c>
      <c r="H16407" t="s">
        <v>2020</v>
      </c>
      <c r="I16407" s="13">
        <v>43503</v>
      </c>
      <c r="J16407">
        <v>5</v>
      </c>
      <c r="K16407">
        <v>0</v>
      </c>
    </row>
    <row r="16408" spans="1:11">
      <c r="B16408" t="s">
        <v>2045</v>
      </c>
      <c r="C16408" t="s">
        <v>2046</v>
      </c>
      <c r="D16408" t="s">
        <v>2029</v>
      </c>
      <c r="E16408">
        <v>5</v>
      </c>
      <c r="F16408" t="s">
        <v>2016</v>
      </c>
      <c r="G16408">
        <v>26</v>
      </c>
      <c r="H16408" t="s">
        <v>2020</v>
      </c>
      <c r="I16408" s="13">
        <v>43503</v>
      </c>
      <c r="J16408">
        <v>9</v>
      </c>
      <c r="K16408">
        <v>-16.11</v>
      </c>
    </row>
    <row r="16409" spans="1:11">
      <c r="B16409" t="s">
        <v>2049</v>
      </c>
      <c r="C16409" t="s">
        <v>4026</v>
      </c>
      <c r="D16409" t="s">
        <v>2029</v>
      </c>
      <c r="E16409">
        <v>5</v>
      </c>
      <c r="F16409" t="s">
        <v>2016</v>
      </c>
      <c r="G16409">
        <v>21</v>
      </c>
      <c r="H16409" t="s">
        <v>2017</v>
      </c>
      <c r="I16409" s="13">
        <v>43503</v>
      </c>
      <c r="J16409">
        <v>9</v>
      </c>
      <c r="K16409">
        <v>-16.11</v>
      </c>
    </row>
    <row r="16410" spans="1:11">
      <c r="B16410" t="s">
        <v>2129</v>
      </c>
      <c r="C16410" t="s">
        <v>2130</v>
      </c>
      <c r="D16410" t="s">
        <v>2076</v>
      </c>
      <c r="E16410">
        <v>3</v>
      </c>
      <c r="F16410" t="s">
        <v>2088</v>
      </c>
      <c r="G16410">
        <v>19</v>
      </c>
      <c r="H16410" t="s">
        <v>2020</v>
      </c>
      <c r="I16410" s="13">
        <v>43503</v>
      </c>
      <c r="J16410">
        <v>10</v>
      </c>
      <c r="K16410">
        <v>-18.34</v>
      </c>
    </row>
    <row r="16411" spans="1:11">
      <c r="B16411" t="s">
        <v>2054</v>
      </c>
      <c r="C16411" t="s">
        <v>2055</v>
      </c>
      <c r="D16411" t="s">
        <v>2056</v>
      </c>
      <c r="E16411">
        <v>4</v>
      </c>
      <c r="F16411" t="s">
        <v>2016</v>
      </c>
      <c r="G16411">
        <v>22</v>
      </c>
      <c r="H16411" t="s">
        <v>2020</v>
      </c>
      <c r="I16411" s="13">
        <v>43503</v>
      </c>
      <c r="J16411">
        <v>9</v>
      </c>
      <c r="K16411">
        <v>-16.11</v>
      </c>
    </row>
    <row r="16412" spans="1:11">
      <c r="B16412" t="s">
        <v>2059</v>
      </c>
      <c r="C16412" t="s">
        <v>2060</v>
      </c>
      <c r="D16412" t="s">
        <v>2026</v>
      </c>
      <c r="E16412">
        <v>5</v>
      </c>
      <c r="F16412" t="s">
        <v>2016</v>
      </c>
      <c r="G16412">
        <v>25</v>
      </c>
      <c r="H16412" t="s">
        <v>2017</v>
      </c>
      <c r="I16412" s="13">
        <v>43503</v>
      </c>
      <c r="J16412">
        <v>9</v>
      </c>
      <c r="K16412">
        <v>-16.11</v>
      </c>
    </row>
    <row r="16413" spans="1:11">
      <c r="B16413" t="s">
        <v>2061</v>
      </c>
      <c r="C16413" t="s">
        <v>2062</v>
      </c>
      <c r="D16413" t="s">
        <v>2026</v>
      </c>
      <c r="E16413">
        <v>5</v>
      </c>
      <c r="F16413" t="s">
        <v>2016</v>
      </c>
      <c r="G16413">
        <v>25</v>
      </c>
      <c r="H16413" t="s">
        <v>2020</v>
      </c>
      <c r="I16413" s="13">
        <v>43503</v>
      </c>
      <c r="J16413">
        <v>9</v>
      </c>
      <c r="K16413">
        <v>-16.11</v>
      </c>
    </row>
    <row r="16414" spans="1:11">
      <c r="B16414" t="s">
        <v>2063</v>
      </c>
      <c r="C16414" t="s">
        <v>2064</v>
      </c>
      <c r="D16414" t="s">
        <v>2035</v>
      </c>
      <c r="E16414">
        <v>5</v>
      </c>
      <c r="F16414" t="s">
        <v>2016</v>
      </c>
      <c r="G16414">
        <v>23</v>
      </c>
      <c r="H16414" t="s">
        <v>2017</v>
      </c>
      <c r="I16414" s="13">
        <v>43503</v>
      </c>
      <c r="J16414">
        <v>9</v>
      </c>
      <c r="K16414">
        <v>-16.11</v>
      </c>
    </row>
    <row r="16415" spans="1:11">
      <c r="B16415" t="s">
        <v>2136</v>
      </c>
      <c r="C16415" t="s">
        <v>3565</v>
      </c>
      <c r="D16415" t="s">
        <v>2026</v>
      </c>
      <c r="E16415">
        <v>5</v>
      </c>
      <c r="F16415" t="s">
        <v>2016</v>
      </c>
      <c r="G16415">
        <v>25</v>
      </c>
      <c r="H16415" t="s">
        <v>2020</v>
      </c>
      <c r="I16415" s="13">
        <v>43503</v>
      </c>
      <c r="J16415">
        <v>9</v>
      </c>
      <c r="K16415">
        <v>-16.11</v>
      </c>
    </row>
    <row r="16416" spans="1:11">
      <c r="B16416" t="s">
        <v>2100</v>
      </c>
      <c r="C16416" t="s">
        <v>2101</v>
      </c>
      <c r="D16416" t="s">
        <v>2076</v>
      </c>
      <c r="E16416">
        <v>3</v>
      </c>
      <c r="F16416" t="s">
        <v>2016</v>
      </c>
      <c r="G16416" t="s">
        <v>2030</v>
      </c>
      <c r="H16416" t="s">
        <v>2017</v>
      </c>
      <c r="I16416" s="13">
        <v>43503</v>
      </c>
      <c r="J16416" t="s">
        <v>2030</v>
      </c>
      <c r="K16416" t="s">
        <v>2030</v>
      </c>
    </row>
    <row r="16417" spans="2:11">
      <c r="B16417" t="s">
        <v>2021</v>
      </c>
      <c r="C16417" t="s">
        <v>2555</v>
      </c>
      <c r="D16417" t="s">
        <v>2023</v>
      </c>
      <c r="E16417">
        <v>5</v>
      </c>
      <c r="F16417" t="s">
        <v>2016</v>
      </c>
      <c r="G16417">
        <v>20</v>
      </c>
      <c r="H16417" t="s">
        <v>2020</v>
      </c>
      <c r="I16417" s="13">
        <v>43502</v>
      </c>
      <c r="J16417" t="s">
        <v>2030</v>
      </c>
      <c r="K16417" t="s">
        <v>2030</v>
      </c>
    </row>
    <row r="16418" spans="2:11">
      <c r="B16418" t="s">
        <v>2027</v>
      </c>
      <c r="C16418" t="s">
        <v>2028</v>
      </c>
      <c r="D16418" t="s">
        <v>2029</v>
      </c>
      <c r="E16418">
        <v>5</v>
      </c>
      <c r="F16418" t="s">
        <v>2016</v>
      </c>
      <c r="G16418">
        <v>30</v>
      </c>
      <c r="H16418" t="s">
        <v>2017</v>
      </c>
      <c r="I16418" s="13">
        <v>43502</v>
      </c>
      <c r="J16418">
        <v>9</v>
      </c>
      <c r="K16418">
        <v>-16.11</v>
      </c>
    </row>
    <row r="16419" spans="2:11">
      <c r="B16419" t="s">
        <v>2037</v>
      </c>
      <c r="C16419" t="s">
        <v>2038</v>
      </c>
      <c r="D16419" t="s">
        <v>2026</v>
      </c>
      <c r="E16419">
        <v>5</v>
      </c>
      <c r="F16419" t="s">
        <v>2016</v>
      </c>
      <c r="G16419">
        <v>23</v>
      </c>
      <c r="H16419" t="s">
        <v>2020</v>
      </c>
      <c r="I16419" s="13">
        <v>43502</v>
      </c>
      <c r="J16419">
        <v>9</v>
      </c>
      <c r="K16419">
        <v>-16.11</v>
      </c>
    </row>
    <row r="16420" spans="2:11">
      <c r="B16420" t="s">
        <v>2074</v>
      </c>
      <c r="C16420" t="s">
        <v>2075</v>
      </c>
      <c r="D16420" t="s">
        <v>2026</v>
      </c>
      <c r="E16420">
        <v>5</v>
      </c>
      <c r="F16420" t="s">
        <v>2016</v>
      </c>
      <c r="G16420">
        <v>20</v>
      </c>
      <c r="H16420" t="s">
        <v>2020</v>
      </c>
      <c r="I16420" s="13">
        <v>43502</v>
      </c>
      <c r="J16420">
        <v>3</v>
      </c>
      <c r="K16420">
        <v>6.71</v>
      </c>
    </row>
    <row r="16421" spans="2:11">
      <c r="B16421" t="s">
        <v>2051</v>
      </c>
      <c r="C16421" t="s">
        <v>3861</v>
      </c>
      <c r="D16421" t="s">
        <v>2076</v>
      </c>
      <c r="E16421">
        <v>3</v>
      </c>
      <c r="F16421" t="s">
        <v>2016</v>
      </c>
      <c r="G16421">
        <v>21</v>
      </c>
      <c r="H16421" t="s">
        <v>2017</v>
      </c>
      <c r="I16421" s="13">
        <v>43502</v>
      </c>
      <c r="J16421" t="s">
        <v>2030</v>
      </c>
      <c r="K16421" t="s">
        <v>2030</v>
      </c>
    </row>
    <row r="16422" spans="2:11">
      <c r="B16422" t="s">
        <v>2198</v>
      </c>
      <c r="C16422" t="s">
        <v>2345</v>
      </c>
      <c r="D16422" t="s">
        <v>2035</v>
      </c>
      <c r="E16422">
        <v>5</v>
      </c>
      <c r="F16422" t="s">
        <v>2016</v>
      </c>
      <c r="G16422">
        <v>23</v>
      </c>
      <c r="H16422" t="s">
        <v>2020</v>
      </c>
      <c r="I16422" s="13">
        <v>43502</v>
      </c>
      <c r="J16422">
        <v>9</v>
      </c>
      <c r="K16422">
        <v>-16.11</v>
      </c>
    </row>
    <row r="16423" spans="2:11">
      <c r="B16423" t="s">
        <v>2083</v>
      </c>
      <c r="C16423" t="s">
        <v>2084</v>
      </c>
      <c r="D16423" t="s">
        <v>2053</v>
      </c>
      <c r="E16423">
        <v>1</v>
      </c>
      <c r="F16423" t="s">
        <v>2016</v>
      </c>
      <c r="G16423" t="s">
        <v>2030</v>
      </c>
      <c r="H16423" t="s">
        <v>2017</v>
      </c>
      <c r="I16423" s="13">
        <v>43477</v>
      </c>
      <c r="J16423">
        <v>2</v>
      </c>
      <c r="K16423">
        <v>14.67</v>
      </c>
    </row>
    <row r="16424" spans="2:11">
      <c r="B16424" t="s">
        <v>2065</v>
      </c>
      <c r="C16424" t="s">
        <v>2066</v>
      </c>
      <c r="D16424" t="s">
        <v>2026</v>
      </c>
      <c r="E16424">
        <v>5</v>
      </c>
      <c r="F16424" t="s">
        <v>2016</v>
      </c>
      <c r="G16424">
        <v>26</v>
      </c>
      <c r="H16424" t="s">
        <v>2020</v>
      </c>
      <c r="I16424" s="13">
        <v>43474</v>
      </c>
      <c r="J16424">
        <v>7</v>
      </c>
      <c r="K16424">
        <v>-6.86</v>
      </c>
    </row>
    <row r="16425" spans="2:11">
      <c r="B16425" t="s">
        <v>2024</v>
      </c>
      <c r="C16425" t="s">
        <v>2025</v>
      </c>
      <c r="D16425" t="s">
        <v>2026</v>
      </c>
      <c r="E16425">
        <v>5</v>
      </c>
      <c r="F16425" t="s">
        <v>2016</v>
      </c>
      <c r="G16425">
        <v>24</v>
      </c>
      <c r="H16425" t="s">
        <v>2017</v>
      </c>
      <c r="I16425" s="13">
        <v>43441</v>
      </c>
      <c r="J16425">
        <v>11</v>
      </c>
      <c r="K16425">
        <v>-19.48</v>
      </c>
    </row>
    <row r="16426" spans="2:11">
      <c r="B16426" t="s">
        <v>2102</v>
      </c>
      <c r="C16426" t="s">
        <v>2103</v>
      </c>
      <c r="D16426" t="s">
        <v>2104</v>
      </c>
      <c r="E16426" t="s">
        <v>2030</v>
      </c>
      <c r="F16426" t="s">
        <v>2016</v>
      </c>
      <c r="G16426" t="s">
        <v>2030</v>
      </c>
      <c r="H16426" t="s">
        <v>2017</v>
      </c>
      <c r="I16426" s="13">
        <v>43277</v>
      </c>
      <c r="J16426" t="s">
        <v>2030</v>
      </c>
      <c r="K16426" t="s">
        <v>2030</v>
      </c>
    </row>
    <row r="16427" spans="2:11">
      <c r="B16427" t="s">
        <v>2786</v>
      </c>
      <c r="C16427" t="s">
        <v>2095</v>
      </c>
      <c r="D16427" t="s">
        <v>2843</v>
      </c>
      <c r="E16427">
        <v>4</v>
      </c>
      <c r="F16427" t="s">
        <v>2123</v>
      </c>
      <c r="G16427">
        <v>14</v>
      </c>
      <c r="H16427" t="s">
        <v>2017</v>
      </c>
      <c r="I16427" s="13">
        <v>42492</v>
      </c>
      <c r="J16427">
        <v>9</v>
      </c>
      <c r="K16427">
        <v>-16.11</v>
      </c>
    </row>
    <row r="16501" spans="1:11">
      <c r="A16501" t="s">
        <v>1178</v>
      </c>
      <c r="B16501" t="str">
        <f ca="1">_xll.BDS(OFFSET(INDIRECT(ADDRESS(ROW(), COLUMN())),0,-1),"BEST_ANALYST_RECS_BULK","cols=10;rows=10")</f>
        <v>Morgan Stanley</v>
      </c>
      <c r="C16501" t="s">
        <v>3509</v>
      </c>
      <c r="D16501" t="s">
        <v>3510</v>
      </c>
      <c r="E16501">
        <v>3</v>
      </c>
      <c r="F16501" t="s">
        <v>2016</v>
      </c>
      <c r="G16501">
        <v>10.25</v>
      </c>
      <c r="H16501" t="s">
        <v>2020</v>
      </c>
      <c r="I16501" s="13">
        <v>43510</v>
      </c>
      <c r="J16501">
        <v>3</v>
      </c>
      <c r="K16501">
        <v>11.39</v>
      </c>
    </row>
    <row r="16502" spans="1:11">
      <c r="B16502" t="s">
        <v>2051</v>
      </c>
      <c r="C16502" t="s">
        <v>2239</v>
      </c>
      <c r="D16502" t="s">
        <v>2053</v>
      </c>
      <c r="E16502">
        <v>1</v>
      </c>
      <c r="F16502" t="s">
        <v>2016</v>
      </c>
      <c r="G16502">
        <v>6.3</v>
      </c>
      <c r="H16502" t="s">
        <v>2017</v>
      </c>
      <c r="I16502" s="13">
        <v>43504</v>
      </c>
      <c r="J16502">
        <v>6</v>
      </c>
      <c r="K16502">
        <v>-42.55</v>
      </c>
    </row>
    <row r="16503" spans="1:11">
      <c r="B16503" t="s">
        <v>2033</v>
      </c>
      <c r="C16503" t="s">
        <v>3511</v>
      </c>
      <c r="D16503" t="s">
        <v>2035</v>
      </c>
      <c r="E16503">
        <v>5</v>
      </c>
      <c r="F16503" t="s">
        <v>2016</v>
      </c>
      <c r="G16503">
        <v>11.5</v>
      </c>
      <c r="H16503" t="s">
        <v>2036</v>
      </c>
      <c r="I16503" s="13">
        <v>43497</v>
      </c>
      <c r="J16503">
        <v>2</v>
      </c>
      <c r="K16503">
        <v>18.170000000000002</v>
      </c>
    </row>
    <row r="16504" spans="1:11">
      <c r="B16504" t="s">
        <v>2595</v>
      </c>
      <c r="C16504" t="s">
        <v>3512</v>
      </c>
      <c r="D16504" t="s">
        <v>2252</v>
      </c>
      <c r="E16504">
        <v>3</v>
      </c>
      <c r="F16504" t="s">
        <v>2016</v>
      </c>
      <c r="G16504">
        <v>11</v>
      </c>
      <c r="H16504" t="s">
        <v>2020</v>
      </c>
      <c r="I16504" s="13">
        <v>43497</v>
      </c>
      <c r="J16504">
        <v>4</v>
      </c>
      <c r="K16504">
        <v>0</v>
      </c>
    </row>
    <row r="16505" spans="1:11">
      <c r="B16505" t="s">
        <v>3513</v>
      </c>
      <c r="C16505" t="s">
        <v>3514</v>
      </c>
      <c r="D16505" t="s">
        <v>2029</v>
      </c>
      <c r="E16505">
        <v>5</v>
      </c>
      <c r="F16505" t="s">
        <v>2016</v>
      </c>
      <c r="G16505">
        <v>14.2</v>
      </c>
      <c r="H16505" t="s">
        <v>2017</v>
      </c>
      <c r="I16505" s="13">
        <v>43497</v>
      </c>
      <c r="J16505">
        <v>2</v>
      </c>
      <c r="K16505">
        <v>18.170000000000002</v>
      </c>
    </row>
    <row r="16506" spans="1:11">
      <c r="B16506" t="s">
        <v>3515</v>
      </c>
      <c r="C16506" t="s">
        <v>3516</v>
      </c>
      <c r="D16506" t="s">
        <v>2026</v>
      </c>
      <c r="E16506">
        <v>5</v>
      </c>
      <c r="F16506" t="s">
        <v>2016</v>
      </c>
      <c r="G16506">
        <v>8.7799999999999994</v>
      </c>
      <c r="H16506" t="s">
        <v>2020</v>
      </c>
      <c r="I16506" s="13">
        <v>43497</v>
      </c>
      <c r="J16506">
        <v>2</v>
      </c>
      <c r="K16506">
        <v>18.170000000000002</v>
      </c>
    </row>
    <row r="16507" spans="1:11">
      <c r="B16507" t="s">
        <v>3517</v>
      </c>
      <c r="C16507" t="s">
        <v>3518</v>
      </c>
      <c r="D16507" t="s">
        <v>2026</v>
      </c>
      <c r="E16507">
        <v>5</v>
      </c>
      <c r="F16507" t="s">
        <v>2016</v>
      </c>
      <c r="G16507">
        <v>11.3</v>
      </c>
      <c r="H16507" t="s">
        <v>2017</v>
      </c>
      <c r="I16507" s="13">
        <v>43446</v>
      </c>
      <c r="J16507">
        <v>1</v>
      </c>
      <c r="K16507">
        <v>66.94</v>
      </c>
    </row>
    <row r="16508" spans="1:11">
      <c r="B16508" t="s">
        <v>2813</v>
      </c>
      <c r="C16508" t="s">
        <v>3519</v>
      </c>
      <c r="D16508" t="s">
        <v>2122</v>
      </c>
      <c r="E16508">
        <v>2</v>
      </c>
      <c r="F16508" t="s">
        <v>2088</v>
      </c>
      <c r="G16508">
        <v>8.1999999999999993</v>
      </c>
      <c r="H16508" t="s">
        <v>2017</v>
      </c>
      <c r="I16508" s="13">
        <v>43444</v>
      </c>
      <c r="J16508">
        <v>5</v>
      </c>
      <c r="K16508">
        <v>-34.15</v>
      </c>
    </row>
    <row r="16509" spans="1:11">
      <c r="B16509" t="s">
        <v>2083</v>
      </c>
      <c r="C16509" t="s">
        <v>2084</v>
      </c>
      <c r="D16509" t="s">
        <v>2184</v>
      </c>
      <c r="E16509">
        <v>1</v>
      </c>
      <c r="F16509" t="s">
        <v>2088</v>
      </c>
      <c r="G16509" t="s">
        <v>2030</v>
      </c>
      <c r="H16509" t="s">
        <v>2017</v>
      </c>
      <c r="I16509" s="13">
        <v>43350</v>
      </c>
      <c r="J16509" t="s">
        <v>2030</v>
      </c>
      <c r="K16509" t="s">
        <v>2030</v>
      </c>
    </row>
    <row r="16510" spans="1:11">
      <c r="B16510" t="s">
        <v>2109</v>
      </c>
      <c r="C16510" t="s">
        <v>2110</v>
      </c>
      <c r="D16510" t="s">
        <v>2076</v>
      </c>
      <c r="E16510">
        <v>3</v>
      </c>
      <c r="F16510" t="s">
        <v>2016</v>
      </c>
      <c r="G16510" t="s">
        <v>2030</v>
      </c>
      <c r="H16510" t="s">
        <v>2017</v>
      </c>
      <c r="I16510" s="13">
        <v>43091</v>
      </c>
      <c r="J16510">
        <v>4</v>
      </c>
      <c r="K16510">
        <v>0</v>
      </c>
    </row>
    <row r="16601" spans="1:11">
      <c r="A16601" t="s">
        <v>1179</v>
      </c>
      <c r="B16601" t="str">
        <f ca="1">_xll.BDS(OFFSET(INDIRECT(ADDRESS(ROW(), COLUMN())),0,-1),"BEST_ANALYST_RECS_BULK","cols=10;rows=13")</f>
        <v>Guggenheim Securities</v>
      </c>
      <c r="C16601" t="s">
        <v>2300</v>
      </c>
      <c r="D16601" t="s">
        <v>2026</v>
      </c>
      <c r="E16601">
        <v>5</v>
      </c>
      <c r="F16601" t="s">
        <v>2016</v>
      </c>
      <c r="G16601">
        <v>16</v>
      </c>
      <c r="H16601" t="s">
        <v>2020</v>
      </c>
      <c r="I16601" s="13">
        <v>43510</v>
      </c>
      <c r="J16601" t="s">
        <v>2030</v>
      </c>
      <c r="K16601" t="s">
        <v>2030</v>
      </c>
    </row>
    <row r="16602" spans="1:11">
      <c r="B16602" t="s">
        <v>2083</v>
      </c>
      <c r="C16602" t="s">
        <v>2304</v>
      </c>
      <c r="D16602" t="s">
        <v>2184</v>
      </c>
      <c r="E16602">
        <v>1</v>
      </c>
      <c r="F16602" t="s">
        <v>2088</v>
      </c>
      <c r="G16602" t="s">
        <v>2030</v>
      </c>
      <c r="H16602" t="s">
        <v>2017</v>
      </c>
      <c r="I16602" s="13">
        <v>43508</v>
      </c>
      <c r="J16602">
        <v>2</v>
      </c>
      <c r="K16602">
        <v>43.6</v>
      </c>
    </row>
    <row r="16603" spans="1:11">
      <c r="B16603" t="s">
        <v>2142</v>
      </c>
      <c r="C16603" t="s">
        <v>2143</v>
      </c>
      <c r="D16603" t="s">
        <v>2026</v>
      </c>
      <c r="E16603">
        <v>5</v>
      </c>
      <c r="F16603" t="s">
        <v>2016</v>
      </c>
      <c r="G16603">
        <v>18</v>
      </c>
      <c r="H16603" t="s">
        <v>2020</v>
      </c>
      <c r="I16603" s="13">
        <v>43507</v>
      </c>
      <c r="J16603">
        <v>4</v>
      </c>
      <c r="K16603">
        <v>-46.95</v>
      </c>
    </row>
    <row r="16604" spans="1:11">
      <c r="B16604" t="s">
        <v>2067</v>
      </c>
      <c r="C16604" t="s">
        <v>2610</v>
      </c>
      <c r="D16604" t="s">
        <v>2029</v>
      </c>
      <c r="E16604">
        <v>5</v>
      </c>
      <c r="F16604" t="s">
        <v>2016</v>
      </c>
      <c r="G16604">
        <v>16</v>
      </c>
      <c r="H16604" t="s">
        <v>2020</v>
      </c>
      <c r="I16604" s="13">
        <v>43506</v>
      </c>
      <c r="J16604">
        <v>4</v>
      </c>
      <c r="K16604">
        <v>-46.95</v>
      </c>
    </row>
    <row r="16605" spans="1:11">
      <c r="B16605" t="s">
        <v>2033</v>
      </c>
      <c r="C16605" t="s">
        <v>2329</v>
      </c>
      <c r="D16605" t="s">
        <v>2044</v>
      </c>
      <c r="E16605">
        <v>3</v>
      </c>
      <c r="F16605" t="s">
        <v>2016</v>
      </c>
      <c r="G16605">
        <v>8</v>
      </c>
      <c r="H16605" t="s">
        <v>2036</v>
      </c>
      <c r="I16605" s="13">
        <v>43504</v>
      </c>
      <c r="J16605">
        <v>3</v>
      </c>
      <c r="K16605">
        <v>0</v>
      </c>
    </row>
    <row r="16606" spans="1:11">
      <c r="B16606" t="s">
        <v>2037</v>
      </c>
      <c r="C16606" t="s">
        <v>2936</v>
      </c>
      <c r="D16606" t="s">
        <v>2026</v>
      </c>
      <c r="E16606">
        <v>5</v>
      </c>
      <c r="F16606" t="s">
        <v>2016</v>
      </c>
      <c r="G16606">
        <v>14</v>
      </c>
      <c r="H16606" t="s">
        <v>2020</v>
      </c>
      <c r="I16606" s="13">
        <v>43504</v>
      </c>
      <c r="J16606">
        <v>4</v>
      </c>
      <c r="K16606">
        <v>-46.95</v>
      </c>
    </row>
    <row r="16607" spans="1:11">
      <c r="B16607" t="s">
        <v>2232</v>
      </c>
      <c r="C16607" t="s">
        <v>2496</v>
      </c>
      <c r="D16607" t="s">
        <v>2029</v>
      </c>
      <c r="E16607">
        <v>5</v>
      </c>
      <c r="F16607" t="s">
        <v>2016</v>
      </c>
      <c r="G16607" t="s">
        <v>2030</v>
      </c>
      <c r="H16607" t="s">
        <v>2017</v>
      </c>
      <c r="I16607" s="13">
        <v>43504</v>
      </c>
      <c r="J16607">
        <v>4</v>
      </c>
      <c r="K16607">
        <v>-46.95</v>
      </c>
    </row>
    <row r="16608" spans="1:11">
      <c r="B16608" t="s">
        <v>2148</v>
      </c>
      <c r="C16608" t="s">
        <v>4300</v>
      </c>
      <c r="D16608" t="s">
        <v>2029</v>
      </c>
      <c r="E16608">
        <v>5</v>
      </c>
      <c r="F16608" t="s">
        <v>2016</v>
      </c>
      <c r="G16608">
        <v>15</v>
      </c>
      <c r="H16608" t="s">
        <v>2020</v>
      </c>
      <c r="I16608" s="13">
        <v>43504</v>
      </c>
      <c r="J16608">
        <v>5</v>
      </c>
      <c r="K16608">
        <v>-56.37</v>
      </c>
    </row>
    <row r="16609" spans="2:11">
      <c r="B16609" t="s">
        <v>2118</v>
      </c>
      <c r="C16609" t="s">
        <v>4245</v>
      </c>
      <c r="D16609" t="s">
        <v>2026</v>
      </c>
      <c r="E16609">
        <v>5</v>
      </c>
      <c r="F16609" t="s">
        <v>2016</v>
      </c>
      <c r="G16609">
        <v>20</v>
      </c>
      <c r="H16609" t="s">
        <v>2020</v>
      </c>
      <c r="I16609" s="13">
        <v>43504</v>
      </c>
      <c r="J16609">
        <v>4</v>
      </c>
      <c r="K16609">
        <v>-46.95</v>
      </c>
    </row>
    <row r="16610" spans="2:11">
      <c r="B16610" t="s">
        <v>2049</v>
      </c>
      <c r="C16610" t="s">
        <v>2698</v>
      </c>
      <c r="D16610" t="s">
        <v>2015</v>
      </c>
      <c r="E16610">
        <v>3</v>
      </c>
      <c r="F16610" t="s">
        <v>2016</v>
      </c>
      <c r="G16610" t="s">
        <v>2030</v>
      </c>
      <c r="H16610" t="s">
        <v>2017</v>
      </c>
      <c r="I16610" s="13">
        <v>43504</v>
      </c>
      <c r="J16610">
        <v>3</v>
      </c>
      <c r="K16610">
        <v>0</v>
      </c>
    </row>
    <row r="16611" spans="2:11">
      <c r="B16611" t="s">
        <v>2198</v>
      </c>
      <c r="C16611" t="s">
        <v>4032</v>
      </c>
      <c r="D16611" t="s">
        <v>2035</v>
      </c>
      <c r="E16611">
        <v>5</v>
      </c>
      <c r="F16611" t="s">
        <v>2016</v>
      </c>
      <c r="G16611">
        <v>13</v>
      </c>
      <c r="H16611" t="s">
        <v>2020</v>
      </c>
      <c r="I16611" s="13">
        <v>43504</v>
      </c>
      <c r="J16611" t="s">
        <v>2030</v>
      </c>
      <c r="K16611" t="s">
        <v>2030</v>
      </c>
    </row>
    <row r="16612" spans="2:11">
      <c r="B16612" t="s">
        <v>2094</v>
      </c>
      <c r="C16612" t="s">
        <v>2095</v>
      </c>
      <c r="D16612" t="s">
        <v>2076</v>
      </c>
      <c r="E16612">
        <v>3</v>
      </c>
      <c r="F16612" t="s">
        <v>2016</v>
      </c>
      <c r="G16612" t="s">
        <v>2030</v>
      </c>
      <c r="H16612" t="s">
        <v>2017</v>
      </c>
      <c r="I16612" s="13">
        <v>43493</v>
      </c>
      <c r="J16612" t="s">
        <v>2030</v>
      </c>
      <c r="K16612" t="s">
        <v>2030</v>
      </c>
    </row>
    <row r="16613" spans="2:11">
      <c r="B16613" t="s">
        <v>106</v>
      </c>
      <c r="C16613" t="s">
        <v>2439</v>
      </c>
      <c r="D16613" t="s">
        <v>2432</v>
      </c>
      <c r="E16613">
        <v>1</v>
      </c>
      <c r="F16613" t="s">
        <v>2016</v>
      </c>
      <c r="G16613">
        <v>3</v>
      </c>
      <c r="H16613" t="s">
        <v>2020</v>
      </c>
      <c r="I16613" s="13">
        <v>43436</v>
      </c>
      <c r="J16613">
        <v>1</v>
      </c>
      <c r="K16613">
        <v>46.95</v>
      </c>
    </row>
    <row r="16701" spans="1:11">
      <c r="A16701" t="s">
        <v>1180</v>
      </c>
      <c r="B16701" t="str">
        <f ca="1">_xll.BDS(OFFSET(INDIRECT(ADDRESS(ROW(), COLUMN())),0,-1),"BEST_ANALYST_RECS_BULK","cols=10;rows=26")</f>
        <v>BMO Capital Markets</v>
      </c>
      <c r="C16701" t="s">
        <v>3363</v>
      </c>
      <c r="D16701" t="s">
        <v>2029</v>
      </c>
      <c r="E16701">
        <v>5</v>
      </c>
      <c r="F16701" t="s">
        <v>2016</v>
      </c>
      <c r="G16701">
        <v>310</v>
      </c>
      <c r="H16701" t="s">
        <v>2017</v>
      </c>
      <c r="I16701" s="13">
        <v>43511</v>
      </c>
      <c r="J16701">
        <v>1</v>
      </c>
      <c r="K16701">
        <v>21.57</v>
      </c>
    </row>
    <row r="16702" spans="1:11">
      <c r="B16702" t="s">
        <v>2045</v>
      </c>
      <c r="C16702" t="s">
        <v>3364</v>
      </c>
      <c r="D16702" t="s">
        <v>2029</v>
      </c>
      <c r="E16702">
        <v>5</v>
      </c>
      <c r="F16702" t="s">
        <v>2016</v>
      </c>
      <c r="G16702">
        <v>305</v>
      </c>
      <c r="H16702" t="s">
        <v>2020</v>
      </c>
      <c r="I16702" s="13">
        <v>43511</v>
      </c>
      <c r="J16702">
        <v>1</v>
      </c>
      <c r="K16702">
        <v>21.57</v>
      </c>
    </row>
    <row r="16703" spans="1:11">
      <c r="B16703" t="s">
        <v>2094</v>
      </c>
      <c r="C16703" t="s">
        <v>2095</v>
      </c>
      <c r="D16703" t="s">
        <v>2026</v>
      </c>
      <c r="E16703">
        <v>5</v>
      </c>
      <c r="F16703" t="s">
        <v>2016</v>
      </c>
      <c r="G16703">
        <v>295</v>
      </c>
      <c r="H16703" t="s">
        <v>2017</v>
      </c>
      <c r="I16703" s="13">
        <v>43511</v>
      </c>
      <c r="J16703" t="s">
        <v>2030</v>
      </c>
      <c r="K16703" t="s">
        <v>2030</v>
      </c>
    </row>
    <row r="16704" spans="1:11">
      <c r="B16704" t="s">
        <v>2079</v>
      </c>
      <c r="C16704" t="s">
        <v>2426</v>
      </c>
      <c r="D16704" t="s">
        <v>2029</v>
      </c>
      <c r="E16704">
        <v>5</v>
      </c>
      <c r="F16704" t="s">
        <v>2016</v>
      </c>
      <c r="G16704">
        <v>297</v>
      </c>
      <c r="H16704" t="s">
        <v>2017</v>
      </c>
      <c r="I16704" s="13">
        <v>43511</v>
      </c>
      <c r="J16704">
        <v>1</v>
      </c>
      <c r="K16704">
        <v>21.57</v>
      </c>
    </row>
    <row r="16705" spans="2:11">
      <c r="B16705" t="s">
        <v>2083</v>
      </c>
      <c r="C16705" t="s">
        <v>2084</v>
      </c>
      <c r="D16705" t="s">
        <v>2076</v>
      </c>
      <c r="E16705">
        <v>3</v>
      </c>
      <c r="F16705" t="s">
        <v>2085</v>
      </c>
      <c r="G16705" t="s">
        <v>2030</v>
      </c>
      <c r="H16705" t="s">
        <v>2017</v>
      </c>
      <c r="I16705" s="13">
        <v>43511</v>
      </c>
      <c r="J16705">
        <v>4</v>
      </c>
      <c r="K16705">
        <v>-11.84</v>
      </c>
    </row>
    <row r="16706" spans="2:11">
      <c r="B16706" t="s">
        <v>2134</v>
      </c>
      <c r="C16706" t="s">
        <v>2419</v>
      </c>
      <c r="D16706" t="s">
        <v>2035</v>
      </c>
      <c r="E16706">
        <v>5</v>
      </c>
      <c r="F16706" t="s">
        <v>2016</v>
      </c>
      <c r="G16706">
        <v>294</v>
      </c>
      <c r="H16706" t="s">
        <v>2020</v>
      </c>
      <c r="I16706" s="13">
        <v>43509</v>
      </c>
      <c r="J16706" t="s">
        <v>2030</v>
      </c>
      <c r="K16706" t="s">
        <v>2030</v>
      </c>
    </row>
    <row r="16707" spans="2:11">
      <c r="B16707" t="s">
        <v>2139</v>
      </c>
      <c r="C16707" t="s">
        <v>2865</v>
      </c>
      <c r="D16707" t="s">
        <v>2035</v>
      </c>
      <c r="E16707">
        <v>5</v>
      </c>
      <c r="F16707" t="s">
        <v>2016</v>
      </c>
      <c r="G16707">
        <v>310</v>
      </c>
      <c r="H16707" t="s">
        <v>2017</v>
      </c>
      <c r="I16707" s="13">
        <v>43508</v>
      </c>
      <c r="J16707">
        <v>1</v>
      </c>
      <c r="K16707">
        <v>21.57</v>
      </c>
    </row>
    <row r="16708" spans="2:11">
      <c r="B16708" t="s">
        <v>2067</v>
      </c>
      <c r="C16708" t="s">
        <v>2418</v>
      </c>
      <c r="D16708" t="s">
        <v>2029</v>
      </c>
      <c r="E16708">
        <v>5</v>
      </c>
      <c r="F16708" t="s">
        <v>2016</v>
      </c>
      <c r="G16708">
        <v>308</v>
      </c>
      <c r="H16708" t="s">
        <v>2020</v>
      </c>
      <c r="I16708" s="13">
        <v>43507</v>
      </c>
      <c r="J16708">
        <v>1</v>
      </c>
      <c r="K16708">
        <v>21.57</v>
      </c>
    </row>
    <row r="16709" spans="2:11">
      <c r="B16709" t="s">
        <v>2148</v>
      </c>
      <c r="C16709" t="s">
        <v>2423</v>
      </c>
      <c r="D16709" t="s">
        <v>2029</v>
      </c>
      <c r="E16709">
        <v>5</v>
      </c>
      <c r="F16709" t="s">
        <v>2016</v>
      </c>
      <c r="G16709">
        <v>345</v>
      </c>
      <c r="H16709" t="s">
        <v>2020</v>
      </c>
      <c r="I16709" s="13">
        <v>43507</v>
      </c>
      <c r="J16709">
        <v>1</v>
      </c>
      <c r="K16709">
        <v>21.57</v>
      </c>
    </row>
    <row r="16710" spans="2:11">
      <c r="B16710" t="s">
        <v>2027</v>
      </c>
      <c r="C16710" t="s">
        <v>2435</v>
      </c>
      <c r="D16710" t="s">
        <v>2029</v>
      </c>
      <c r="E16710">
        <v>5</v>
      </c>
      <c r="F16710" t="s">
        <v>2016</v>
      </c>
      <c r="G16710">
        <v>310</v>
      </c>
      <c r="H16710" t="s">
        <v>2017</v>
      </c>
      <c r="I16710" s="13">
        <v>43504</v>
      </c>
      <c r="J16710">
        <v>1</v>
      </c>
      <c r="K16710">
        <v>21.57</v>
      </c>
    </row>
    <row r="16711" spans="2:11">
      <c r="B16711" t="s">
        <v>2198</v>
      </c>
      <c r="C16711" t="s">
        <v>2420</v>
      </c>
      <c r="D16711" t="s">
        <v>2035</v>
      </c>
      <c r="E16711">
        <v>5</v>
      </c>
      <c r="F16711" t="s">
        <v>2016</v>
      </c>
      <c r="G16711">
        <v>312</v>
      </c>
      <c r="H16711" t="s">
        <v>2017</v>
      </c>
      <c r="I16711" s="13">
        <v>43503</v>
      </c>
      <c r="J16711">
        <v>1</v>
      </c>
      <c r="K16711">
        <v>21.57</v>
      </c>
    </row>
    <row r="16712" spans="2:11">
      <c r="B16712" t="s">
        <v>2031</v>
      </c>
      <c r="C16712" t="s">
        <v>2427</v>
      </c>
      <c r="D16712" t="s">
        <v>2026</v>
      </c>
      <c r="E16712">
        <v>5</v>
      </c>
      <c r="F16712" t="s">
        <v>2016</v>
      </c>
      <c r="G16712">
        <v>330</v>
      </c>
      <c r="H16712" t="s">
        <v>2017</v>
      </c>
      <c r="I16712" s="13">
        <v>43501</v>
      </c>
      <c r="J16712" t="s">
        <v>2030</v>
      </c>
      <c r="K16712" t="s">
        <v>2030</v>
      </c>
    </row>
    <row r="16713" spans="2:11">
      <c r="B16713" t="s">
        <v>2049</v>
      </c>
      <c r="C16713" t="s">
        <v>2868</v>
      </c>
      <c r="D16713" t="s">
        <v>2029</v>
      </c>
      <c r="E16713">
        <v>5</v>
      </c>
      <c r="F16713" t="s">
        <v>2016</v>
      </c>
      <c r="G16713">
        <v>308</v>
      </c>
      <c r="H16713" t="s">
        <v>2017</v>
      </c>
      <c r="I16713" s="13">
        <v>43500</v>
      </c>
      <c r="J16713" t="s">
        <v>2030</v>
      </c>
      <c r="K16713" t="s">
        <v>2030</v>
      </c>
    </row>
    <row r="16714" spans="2:11">
      <c r="B16714" t="s">
        <v>2267</v>
      </c>
      <c r="C16714" t="s">
        <v>2422</v>
      </c>
      <c r="D16714" t="s">
        <v>2029</v>
      </c>
      <c r="E16714">
        <v>5</v>
      </c>
      <c r="F16714" t="s">
        <v>2016</v>
      </c>
      <c r="G16714">
        <v>276</v>
      </c>
      <c r="H16714" t="s">
        <v>2017</v>
      </c>
      <c r="I16714" s="13">
        <v>43500</v>
      </c>
      <c r="J16714">
        <v>1</v>
      </c>
      <c r="K16714">
        <v>21.57</v>
      </c>
    </row>
    <row r="16715" spans="2:11">
      <c r="B16715" t="s">
        <v>2051</v>
      </c>
      <c r="C16715" t="s">
        <v>2421</v>
      </c>
      <c r="D16715" t="s">
        <v>2053</v>
      </c>
      <c r="E16715">
        <v>1</v>
      </c>
      <c r="F16715" t="s">
        <v>2016</v>
      </c>
      <c r="G16715">
        <v>218</v>
      </c>
      <c r="H16715" t="s">
        <v>2017</v>
      </c>
      <c r="I16715" s="13">
        <v>43497</v>
      </c>
      <c r="J16715" t="s">
        <v>2030</v>
      </c>
      <c r="K16715" t="s">
        <v>2030</v>
      </c>
    </row>
    <row r="16716" spans="2:11">
      <c r="B16716" t="s">
        <v>2063</v>
      </c>
      <c r="C16716" t="s">
        <v>2430</v>
      </c>
      <c r="D16716" t="s">
        <v>2035</v>
      </c>
      <c r="E16716">
        <v>5</v>
      </c>
      <c r="F16716" t="s">
        <v>2016</v>
      </c>
      <c r="G16716">
        <v>290</v>
      </c>
      <c r="H16716" t="s">
        <v>2017</v>
      </c>
      <c r="I16716" s="13">
        <v>43494</v>
      </c>
      <c r="J16716">
        <v>2</v>
      </c>
      <c r="K16716">
        <v>20.9</v>
      </c>
    </row>
    <row r="16717" spans="2:11">
      <c r="B16717" t="s">
        <v>2037</v>
      </c>
      <c r="C16717" t="s">
        <v>3366</v>
      </c>
      <c r="D16717" t="s">
        <v>2026</v>
      </c>
      <c r="E16717">
        <v>5</v>
      </c>
      <c r="F16717" t="s">
        <v>2016</v>
      </c>
      <c r="G16717">
        <v>300</v>
      </c>
      <c r="H16717" t="s">
        <v>2020</v>
      </c>
      <c r="I16717" s="13">
        <v>43490</v>
      </c>
      <c r="J16717">
        <v>1</v>
      </c>
      <c r="K16717">
        <v>21.57</v>
      </c>
    </row>
    <row r="16718" spans="2:11">
      <c r="B16718" t="s">
        <v>106</v>
      </c>
      <c r="C16718" t="s">
        <v>2431</v>
      </c>
      <c r="D16718" t="s">
        <v>2440</v>
      </c>
      <c r="E16718">
        <v>5</v>
      </c>
      <c r="F16718" t="s">
        <v>2016</v>
      </c>
      <c r="G16718">
        <v>315</v>
      </c>
      <c r="H16718" t="s">
        <v>2020</v>
      </c>
      <c r="I16718" s="13">
        <v>43489</v>
      </c>
      <c r="J16718">
        <v>1</v>
      </c>
      <c r="K16718">
        <v>21.57</v>
      </c>
    </row>
    <row r="16719" spans="2:11">
      <c r="B16719" t="s">
        <v>2428</v>
      </c>
      <c r="C16719" t="s">
        <v>2429</v>
      </c>
      <c r="D16719" t="s">
        <v>2026</v>
      </c>
      <c r="E16719">
        <v>5</v>
      </c>
      <c r="F16719" t="s">
        <v>2016</v>
      </c>
      <c r="G16719">
        <v>322</v>
      </c>
      <c r="H16719" t="s">
        <v>2020</v>
      </c>
      <c r="I16719" s="13">
        <v>43489</v>
      </c>
      <c r="J16719">
        <v>1</v>
      </c>
      <c r="K16719">
        <v>21.57</v>
      </c>
    </row>
    <row r="16720" spans="2:11">
      <c r="B16720" t="s">
        <v>2033</v>
      </c>
      <c r="C16720" t="s">
        <v>2436</v>
      </c>
      <c r="D16720" t="s">
        <v>2035</v>
      </c>
      <c r="E16720">
        <v>5</v>
      </c>
      <c r="F16720" t="s">
        <v>2016</v>
      </c>
      <c r="G16720">
        <v>301</v>
      </c>
      <c r="H16720" t="s">
        <v>2036</v>
      </c>
      <c r="I16720" s="13">
        <v>43488</v>
      </c>
      <c r="J16720">
        <v>1</v>
      </c>
      <c r="K16720">
        <v>21.57</v>
      </c>
    </row>
    <row r="16721" spans="2:11">
      <c r="B16721" t="s">
        <v>2024</v>
      </c>
      <c r="C16721" t="s">
        <v>3300</v>
      </c>
      <c r="D16721" t="s">
        <v>2026</v>
      </c>
      <c r="E16721">
        <v>5</v>
      </c>
      <c r="F16721" t="s">
        <v>2016</v>
      </c>
      <c r="G16721">
        <v>295</v>
      </c>
      <c r="H16721" t="s">
        <v>2017</v>
      </c>
      <c r="I16721" s="13">
        <v>43482</v>
      </c>
      <c r="J16721">
        <v>1</v>
      </c>
      <c r="K16721">
        <v>21.57</v>
      </c>
    </row>
    <row r="16722" spans="2:11">
      <c r="B16722" t="s">
        <v>2072</v>
      </c>
      <c r="C16722" t="s">
        <v>2437</v>
      </c>
      <c r="D16722" t="s">
        <v>2189</v>
      </c>
      <c r="E16722">
        <v>5</v>
      </c>
      <c r="F16722" t="s">
        <v>2016</v>
      </c>
      <c r="G16722">
        <v>310</v>
      </c>
      <c r="H16722" t="s">
        <v>2020</v>
      </c>
      <c r="I16722" s="13">
        <v>43482</v>
      </c>
      <c r="J16722" t="s">
        <v>2030</v>
      </c>
      <c r="K16722" t="s">
        <v>2030</v>
      </c>
    </row>
    <row r="16723" spans="2:11">
      <c r="B16723" t="s">
        <v>2021</v>
      </c>
      <c r="C16723" t="s">
        <v>2433</v>
      </c>
      <c r="D16723" t="s">
        <v>2166</v>
      </c>
      <c r="E16723">
        <v>5</v>
      </c>
      <c r="F16723" t="s">
        <v>2016</v>
      </c>
      <c r="G16723">
        <v>295</v>
      </c>
      <c r="H16723" t="s">
        <v>2020</v>
      </c>
      <c r="I16723" s="13">
        <v>43480</v>
      </c>
      <c r="J16723">
        <v>1</v>
      </c>
      <c r="K16723">
        <v>21.57</v>
      </c>
    </row>
    <row r="16724" spans="2:11">
      <c r="B16724" t="s">
        <v>2077</v>
      </c>
      <c r="C16724" t="s">
        <v>3367</v>
      </c>
      <c r="D16724" t="s">
        <v>2029</v>
      </c>
      <c r="E16724">
        <v>5</v>
      </c>
      <c r="F16724" t="s">
        <v>2016</v>
      </c>
      <c r="G16724">
        <v>295</v>
      </c>
      <c r="H16724" t="s">
        <v>2020</v>
      </c>
      <c r="I16724" s="13">
        <v>43480</v>
      </c>
      <c r="J16724">
        <v>1</v>
      </c>
      <c r="K16724">
        <v>21.57</v>
      </c>
    </row>
    <row r="16725" spans="2:11">
      <c r="B16725" t="s">
        <v>2109</v>
      </c>
      <c r="C16725" t="s">
        <v>2110</v>
      </c>
      <c r="D16725" t="s">
        <v>2026</v>
      </c>
      <c r="E16725">
        <v>5</v>
      </c>
      <c r="F16725" t="s">
        <v>2123</v>
      </c>
      <c r="G16725" t="s">
        <v>2030</v>
      </c>
      <c r="H16725" t="s">
        <v>2017</v>
      </c>
      <c r="I16725" s="13">
        <v>43263</v>
      </c>
      <c r="J16725" t="s">
        <v>2030</v>
      </c>
      <c r="K16725" t="s">
        <v>2030</v>
      </c>
    </row>
    <row r="16726" spans="2:11">
      <c r="B16726" t="s">
        <v>2111</v>
      </c>
      <c r="C16726" t="s">
        <v>2930</v>
      </c>
      <c r="D16726" t="s">
        <v>2026</v>
      </c>
      <c r="E16726">
        <v>5</v>
      </c>
      <c r="F16726" t="s">
        <v>2016</v>
      </c>
      <c r="G16726" t="s">
        <v>2030</v>
      </c>
      <c r="H16726" t="s">
        <v>2017</v>
      </c>
      <c r="I16726" s="13">
        <v>43213</v>
      </c>
      <c r="J16726">
        <v>1</v>
      </c>
      <c r="K16726">
        <v>21.57</v>
      </c>
    </row>
    <row r="16801" spans="1:11">
      <c r="A16801" t="s">
        <v>1181</v>
      </c>
      <c r="B16801" t="str">
        <f ca="1">_xll.BDS(OFFSET(INDIRECT(ADDRESS(ROW(), COLUMN())),0,-1),"BEST_ANALYST_RECS_BULK","cols=10;rows=34")</f>
        <v>Oppenheimer &amp; Co</v>
      </c>
      <c r="C16801" t="s">
        <v>2883</v>
      </c>
      <c r="D16801" t="s">
        <v>2015</v>
      </c>
      <c r="E16801">
        <v>3</v>
      </c>
      <c r="F16801" t="s">
        <v>2016</v>
      </c>
      <c r="G16801" t="s">
        <v>2030</v>
      </c>
      <c r="H16801" t="s">
        <v>2017</v>
      </c>
      <c r="I16801" s="13">
        <v>43511</v>
      </c>
      <c r="J16801">
        <v>7</v>
      </c>
      <c r="K16801">
        <v>-10.09</v>
      </c>
    </row>
    <row r="16802" spans="1:11">
      <c r="B16802" t="s">
        <v>2051</v>
      </c>
      <c r="C16802" t="s">
        <v>3812</v>
      </c>
      <c r="D16802" t="s">
        <v>2026</v>
      </c>
      <c r="E16802">
        <v>5</v>
      </c>
      <c r="F16802" t="s">
        <v>2016</v>
      </c>
      <c r="G16802">
        <v>45</v>
      </c>
      <c r="H16802" t="s">
        <v>2017</v>
      </c>
      <c r="I16802" s="13">
        <v>43511</v>
      </c>
      <c r="J16802" t="s">
        <v>2030</v>
      </c>
      <c r="K16802" t="s">
        <v>2030</v>
      </c>
    </row>
    <row r="16803" spans="1:11">
      <c r="B16803" t="s">
        <v>2267</v>
      </c>
      <c r="C16803" t="s">
        <v>3568</v>
      </c>
      <c r="D16803" t="s">
        <v>2029</v>
      </c>
      <c r="E16803">
        <v>5</v>
      </c>
      <c r="F16803" t="s">
        <v>2016</v>
      </c>
      <c r="G16803">
        <v>49</v>
      </c>
      <c r="H16803" t="s">
        <v>2017</v>
      </c>
      <c r="I16803" s="13">
        <v>43511</v>
      </c>
      <c r="J16803" t="s">
        <v>2030</v>
      </c>
      <c r="K16803" t="s">
        <v>2030</v>
      </c>
    </row>
    <row r="16804" spans="1:11">
      <c r="B16804" t="s">
        <v>2063</v>
      </c>
      <c r="C16804" t="s">
        <v>3572</v>
      </c>
      <c r="D16804" t="s">
        <v>2035</v>
      </c>
      <c r="E16804">
        <v>5</v>
      </c>
      <c r="F16804" t="s">
        <v>2016</v>
      </c>
      <c r="G16804">
        <v>44</v>
      </c>
      <c r="H16804" t="s">
        <v>2017</v>
      </c>
      <c r="I16804" s="13">
        <v>43510</v>
      </c>
      <c r="J16804" t="s">
        <v>2030</v>
      </c>
      <c r="K16804" t="s">
        <v>2030</v>
      </c>
    </row>
    <row r="16805" spans="1:11">
      <c r="B16805" t="s">
        <v>106</v>
      </c>
      <c r="C16805" t="s">
        <v>2465</v>
      </c>
      <c r="D16805" t="s">
        <v>2440</v>
      </c>
      <c r="E16805">
        <v>5</v>
      </c>
      <c r="F16805" t="s">
        <v>2016</v>
      </c>
      <c r="G16805">
        <v>46</v>
      </c>
      <c r="H16805" t="s">
        <v>2020</v>
      </c>
      <c r="I16805" s="13">
        <v>43509</v>
      </c>
      <c r="J16805" t="s">
        <v>2030</v>
      </c>
      <c r="K16805" t="s">
        <v>2030</v>
      </c>
    </row>
    <row r="16806" spans="1:11">
      <c r="B16806" t="s">
        <v>2274</v>
      </c>
      <c r="C16806" t="s">
        <v>4037</v>
      </c>
      <c r="D16806" t="s">
        <v>2026</v>
      </c>
      <c r="E16806">
        <v>5</v>
      </c>
      <c r="F16806" t="s">
        <v>2016</v>
      </c>
      <c r="G16806" t="s">
        <v>2030</v>
      </c>
      <c r="H16806" t="s">
        <v>2017</v>
      </c>
      <c r="I16806" s="13">
        <v>43509</v>
      </c>
      <c r="J16806">
        <v>4</v>
      </c>
      <c r="K16806">
        <v>-3.64</v>
      </c>
    </row>
    <row r="16807" spans="1:11">
      <c r="B16807" t="s">
        <v>2151</v>
      </c>
      <c r="C16807" t="s">
        <v>3805</v>
      </c>
      <c r="D16807" t="s">
        <v>2044</v>
      </c>
      <c r="E16807">
        <v>3</v>
      </c>
      <c r="F16807" t="s">
        <v>2016</v>
      </c>
      <c r="G16807">
        <v>39</v>
      </c>
      <c r="H16807" t="s">
        <v>2017</v>
      </c>
      <c r="I16807" s="13">
        <v>43509</v>
      </c>
      <c r="J16807" t="s">
        <v>2030</v>
      </c>
      <c r="K16807" t="s">
        <v>2030</v>
      </c>
    </row>
    <row r="16808" spans="1:11">
      <c r="B16808" t="s">
        <v>2021</v>
      </c>
      <c r="C16808" t="s">
        <v>3671</v>
      </c>
      <c r="D16808" t="s">
        <v>2296</v>
      </c>
      <c r="E16808">
        <v>3</v>
      </c>
      <c r="F16808" t="s">
        <v>2016</v>
      </c>
      <c r="G16808">
        <v>40</v>
      </c>
      <c r="H16808" t="s">
        <v>2020</v>
      </c>
      <c r="I16808" s="13">
        <v>43507</v>
      </c>
      <c r="J16808" t="s">
        <v>2030</v>
      </c>
      <c r="K16808" t="s">
        <v>2030</v>
      </c>
    </row>
    <row r="16809" spans="1:11">
      <c r="B16809" t="s">
        <v>2159</v>
      </c>
      <c r="C16809" t="s">
        <v>2834</v>
      </c>
      <c r="D16809" t="s">
        <v>2029</v>
      </c>
      <c r="E16809">
        <v>5</v>
      </c>
      <c r="F16809" t="s">
        <v>2016</v>
      </c>
      <c r="G16809">
        <v>41</v>
      </c>
      <c r="H16809" t="s">
        <v>2020</v>
      </c>
      <c r="I16809" s="13">
        <v>43507</v>
      </c>
      <c r="J16809">
        <v>4</v>
      </c>
      <c r="K16809">
        <v>-3.64</v>
      </c>
    </row>
    <row r="16810" spans="1:11">
      <c r="B16810" t="s">
        <v>2094</v>
      </c>
      <c r="C16810" t="s">
        <v>2095</v>
      </c>
      <c r="D16810" t="s">
        <v>2076</v>
      </c>
      <c r="E16810">
        <v>3</v>
      </c>
      <c r="F16810" t="s">
        <v>2088</v>
      </c>
      <c r="G16810" t="s">
        <v>2030</v>
      </c>
      <c r="H16810" t="s">
        <v>2017</v>
      </c>
      <c r="I16810" s="13">
        <v>43504</v>
      </c>
      <c r="J16810" t="s">
        <v>2030</v>
      </c>
      <c r="K16810" t="s">
        <v>2030</v>
      </c>
    </row>
    <row r="16811" spans="1:11">
      <c r="B16811" t="s">
        <v>2077</v>
      </c>
      <c r="C16811" t="s">
        <v>3573</v>
      </c>
      <c r="D16811" t="s">
        <v>2029</v>
      </c>
      <c r="E16811">
        <v>5</v>
      </c>
      <c r="F16811" t="s">
        <v>2016</v>
      </c>
      <c r="G16811">
        <v>44</v>
      </c>
      <c r="H16811" t="s">
        <v>2017</v>
      </c>
      <c r="I16811" s="13">
        <v>43503</v>
      </c>
      <c r="J16811" t="s">
        <v>2030</v>
      </c>
      <c r="K16811" t="s">
        <v>2030</v>
      </c>
    </row>
    <row r="16812" spans="1:11">
      <c r="B16812" t="s">
        <v>2027</v>
      </c>
      <c r="C16812" t="s">
        <v>3569</v>
      </c>
      <c r="D16812" t="s">
        <v>2029</v>
      </c>
      <c r="E16812">
        <v>5</v>
      </c>
      <c r="F16812" t="s">
        <v>2016</v>
      </c>
      <c r="G16812">
        <v>44</v>
      </c>
      <c r="H16812" t="s">
        <v>2017</v>
      </c>
      <c r="I16812" s="13">
        <v>43502</v>
      </c>
      <c r="J16812" t="s">
        <v>2030</v>
      </c>
      <c r="K16812" t="s">
        <v>2030</v>
      </c>
    </row>
    <row r="16813" spans="1:11">
      <c r="B16813" t="s">
        <v>2390</v>
      </c>
      <c r="C16813" t="s">
        <v>4038</v>
      </c>
      <c r="D16813" t="s">
        <v>2026</v>
      </c>
      <c r="E16813">
        <v>5</v>
      </c>
      <c r="F16813" t="s">
        <v>2016</v>
      </c>
      <c r="G16813">
        <v>48</v>
      </c>
      <c r="H16813" t="s">
        <v>2020</v>
      </c>
      <c r="I16813" s="13">
        <v>43502</v>
      </c>
      <c r="J16813">
        <v>4</v>
      </c>
      <c r="K16813">
        <v>-3.64</v>
      </c>
    </row>
    <row r="16814" spans="1:11">
      <c r="B16814" t="s">
        <v>2033</v>
      </c>
      <c r="C16814" t="s">
        <v>3811</v>
      </c>
      <c r="D16814" t="s">
        <v>2035</v>
      </c>
      <c r="E16814">
        <v>5</v>
      </c>
      <c r="F16814" t="s">
        <v>2016</v>
      </c>
      <c r="G16814">
        <v>44</v>
      </c>
      <c r="H16814" t="s">
        <v>2036</v>
      </c>
      <c r="I16814" s="13">
        <v>43501</v>
      </c>
      <c r="J16814" t="s">
        <v>2030</v>
      </c>
      <c r="K16814" t="s">
        <v>2030</v>
      </c>
    </row>
    <row r="16815" spans="1:11">
      <c r="B16815" t="s">
        <v>2595</v>
      </c>
      <c r="C16815" t="s">
        <v>4039</v>
      </c>
      <c r="D16815" t="s">
        <v>2362</v>
      </c>
      <c r="E16815">
        <v>5</v>
      </c>
      <c r="F16815" t="s">
        <v>2016</v>
      </c>
      <c r="G16815">
        <v>48</v>
      </c>
      <c r="H16815" t="s">
        <v>2020</v>
      </c>
      <c r="I16815" s="13">
        <v>43501</v>
      </c>
      <c r="J16815">
        <v>4</v>
      </c>
      <c r="K16815">
        <v>-3.64</v>
      </c>
    </row>
    <row r="16816" spans="1:11">
      <c r="B16816" t="s">
        <v>2260</v>
      </c>
      <c r="C16816" t="s">
        <v>2469</v>
      </c>
      <c r="D16816" t="s">
        <v>2035</v>
      </c>
      <c r="E16816">
        <v>5</v>
      </c>
      <c r="F16816" t="s">
        <v>2016</v>
      </c>
      <c r="G16816">
        <v>42</v>
      </c>
      <c r="H16816" t="s">
        <v>2020</v>
      </c>
      <c r="I16816" s="13">
        <v>43497</v>
      </c>
      <c r="J16816">
        <v>9</v>
      </c>
      <c r="K16816">
        <v>-15.14</v>
      </c>
    </row>
    <row r="16817" spans="2:11">
      <c r="B16817" t="s">
        <v>2057</v>
      </c>
      <c r="C16817" t="s">
        <v>3808</v>
      </c>
      <c r="D16817" t="s">
        <v>2026</v>
      </c>
      <c r="E16817">
        <v>5</v>
      </c>
      <c r="F16817" t="s">
        <v>2016</v>
      </c>
      <c r="G16817">
        <v>49</v>
      </c>
      <c r="H16817" t="s">
        <v>2017</v>
      </c>
      <c r="I16817" s="13">
        <v>43493</v>
      </c>
      <c r="J16817">
        <v>4</v>
      </c>
      <c r="K16817">
        <v>-3.64</v>
      </c>
    </row>
    <row r="16818" spans="2:11">
      <c r="B16818" t="s">
        <v>2858</v>
      </c>
      <c r="C16818" t="s">
        <v>3668</v>
      </c>
      <c r="D16818" t="s">
        <v>2026</v>
      </c>
      <c r="E16818">
        <v>5</v>
      </c>
      <c r="F16818" t="s">
        <v>2016</v>
      </c>
      <c r="G16818">
        <v>45</v>
      </c>
      <c r="H16818" t="s">
        <v>2020</v>
      </c>
      <c r="I16818" s="13">
        <v>43493</v>
      </c>
      <c r="J16818">
        <v>4</v>
      </c>
      <c r="K16818">
        <v>-3.64</v>
      </c>
    </row>
    <row r="16819" spans="2:11">
      <c r="B16819" t="s">
        <v>2067</v>
      </c>
      <c r="C16819" t="s">
        <v>2466</v>
      </c>
      <c r="D16819" t="s">
        <v>2029</v>
      </c>
      <c r="E16819">
        <v>5</v>
      </c>
      <c r="F16819" t="s">
        <v>2016</v>
      </c>
      <c r="G16819">
        <v>45</v>
      </c>
      <c r="H16819" t="s">
        <v>2020</v>
      </c>
      <c r="I16819" s="13">
        <v>43492</v>
      </c>
      <c r="J16819" t="s">
        <v>2030</v>
      </c>
      <c r="K16819" t="s">
        <v>2030</v>
      </c>
    </row>
    <row r="16820" spans="2:11">
      <c r="B16820" t="s">
        <v>2024</v>
      </c>
      <c r="C16820" t="s">
        <v>3440</v>
      </c>
      <c r="D16820" t="s">
        <v>2026</v>
      </c>
      <c r="E16820">
        <v>5</v>
      </c>
      <c r="F16820" t="s">
        <v>2016</v>
      </c>
      <c r="G16820">
        <v>48</v>
      </c>
      <c r="H16820" t="s">
        <v>2017</v>
      </c>
      <c r="I16820" s="13">
        <v>43490</v>
      </c>
      <c r="J16820">
        <v>4</v>
      </c>
      <c r="K16820">
        <v>-3.64</v>
      </c>
    </row>
    <row r="16821" spans="2:11">
      <c r="B16821" t="s">
        <v>2072</v>
      </c>
      <c r="C16821" t="s">
        <v>4003</v>
      </c>
      <c r="D16821" t="s">
        <v>2029</v>
      </c>
      <c r="E16821">
        <v>5</v>
      </c>
      <c r="F16821" t="s">
        <v>2016</v>
      </c>
      <c r="G16821">
        <v>42</v>
      </c>
      <c r="H16821" t="s">
        <v>2020</v>
      </c>
      <c r="I16821" s="13">
        <v>43490</v>
      </c>
      <c r="J16821">
        <v>5</v>
      </c>
      <c r="K16821">
        <v>-9.5299999999999994</v>
      </c>
    </row>
    <row r="16822" spans="2:11">
      <c r="B16822" t="s">
        <v>2042</v>
      </c>
      <c r="C16822" t="s">
        <v>3665</v>
      </c>
      <c r="D16822" t="s">
        <v>2044</v>
      </c>
      <c r="E16822">
        <v>3</v>
      </c>
      <c r="F16822" t="s">
        <v>2016</v>
      </c>
      <c r="G16822">
        <v>41</v>
      </c>
      <c r="H16822" t="s">
        <v>2020</v>
      </c>
      <c r="I16822" s="13">
        <v>43490</v>
      </c>
      <c r="J16822">
        <v>6</v>
      </c>
      <c r="K16822">
        <v>-9.66</v>
      </c>
    </row>
    <row r="16823" spans="2:11">
      <c r="B16823" t="s">
        <v>2813</v>
      </c>
      <c r="C16823" t="s">
        <v>3816</v>
      </c>
      <c r="D16823" t="s">
        <v>2026</v>
      </c>
      <c r="E16823">
        <v>5</v>
      </c>
      <c r="F16823" t="s">
        <v>2016</v>
      </c>
      <c r="G16823">
        <v>45</v>
      </c>
      <c r="H16823" t="s">
        <v>2017</v>
      </c>
      <c r="I16823" s="13">
        <v>43489</v>
      </c>
      <c r="J16823">
        <v>4</v>
      </c>
      <c r="K16823">
        <v>-3.64</v>
      </c>
    </row>
    <row r="16824" spans="2:11">
      <c r="B16824" t="s">
        <v>2049</v>
      </c>
      <c r="C16824" t="s">
        <v>4001</v>
      </c>
      <c r="D16824" t="s">
        <v>2015</v>
      </c>
      <c r="E16824">
        <v>3</v>
      </c>
      <c r="F16824" t="s">
        <v>2016</v>
      </c>
      <c r="G16824">
        <v>41</v>
      </c>
      <c r="H16824" t="s">
        <v>2017</v>
      </c>
      <c r="I16824" s="13">
        <v>43489</v>
      </c>
      <c r="J16824">
        <v>3</v>
      </c>
      <c r="K16824">
        <v>0</v>
      </c>
    </row>
    <row r="16825" spans="2:11">
      <c r="B16825" t="s">
        <v>2086</v>
      </c>
      <c r="C16825" t="s">
        <v>4040</v>
      </c>
      <c r="D16825" t="s">
        <v>2076</v>
      </c>
      <c r="E16825">
        <v>3</v>
      </c>
      <c r="F16825" t="s">
        <v>2016</v>
      </c>
      <c r="G16825">
        <v>38</v>
      </c>
      <c r="H16825" t="s">
        <v>2017</v>
      </c>
      <c r="I16825" s="13">
        <v>43489</v>
      </c>
      <c r="J16825">
        <v>8</v>
      </c>
      <c r="K16825">
        <v>-13.33</v>
      </c>
    </row>
    <row r="16826" spans="2:11">
      <c r="B16826" t="s">
        <v>2083</v>
      </c>
      <c r="C16826" t="s">
        <v>2084</v>
      </c>
      <c r="D16826" t="s">
        <v>2076</v>
      </c>
      <c r="E16826">
        <v>3</v>
      </c>
      <c r="F16826" t="s">
        <v>2088</v>
      </c>
      <c r="G16826" t="s">
        <v>2030</v>
      </c>
      <c r="H16826" t="s">
        <v>2017</v>
      </c>
      <c r="I16826" s="13">
        <v>43489</v>
      </c>
      <c r="J16826">
        <v>2</v>
      </c>
      <c r="K16826">
        <v>10.95</v>
      </c>
    </row>
    <row r="16827" spans="2:11">
      <c r="B16827" t="s">
        <v>2031</v>
      </c>
      <c r="C16827" t="s">
        <v>2885</v>
      </c>
      <c r="D16827" t="s">
        <v>2026</v>
      </c>
      <c r="E16827">
        <v>5</v>
      </c>
      <c r="F16827" t="s">
        <v>2016</v>
      </c>
      <c r="G16827">
        <v>47</v>
      </c>
      <c r="H16827" t="s">
        <v>2020</v>
      </c>
      <c r="I16827" s="13">
        <v>43488</v>
      </c>
      <c r="J16827">
        <v>4</v>
      </c>
      <c r="K16827">
        <v>-3.64</v>
      </c>
    </row>
    <row r="16828" spans="2:11">
      <c r="B16828" t="s">
        <v>2069</v>
      </c>
      <c r="C16828" t="s">
        <v>2886</v>
      </c>
      <c r="D16828" t="s">
        <v>2035</v>
      </c>
      <c r="E16828">
        <v>5</v>
      </c>
      <c r="F16828" t="s">
        <v>2016</v>
      </c>
      <c r="G16828">
        <v>43</v>
      </c>
      <c r="H16828" t="s">
        <v>2017</v>
      </c>
      <c r="I16828" s="13">
        <v>43488</v>
      </c>
      <c r="J16828">
        <v>1</v>
      </c>
      <c r="K16828">
        <v>17.98</v>
      </c>
    </row>
    <row r="16829" spans="2:11">
      <c r="B16829" t="s">
        <v>2234</v>
      </c>
      <c r="C16829" t="s">
        <v>3381</v>
      </c>
      <c r="D16829" t="s">
        <v>2026</v>
      </c>
      <c r="E16829">
        <v>5</v>
      </c>
      <c r="F16829" t="s">
        <v>2016</v>
      </c>
      <c r="G16829">
        <v>49</v>
      </c>
      <c r="H16829" t="s">
        <v>2020</v>
      </c>
      <c r="I16829" s="13">
        <v>43488</v>
      </c>
      <c r="J16829">
        <v>4</v>
      </c>
      <c r="K16829">
        <v>-3.64</v>
      </c>
    </row>
    <row r="16830" spans="2:11">
      <c r="B16830" t="s">
        <v>2120</v>
      </c>
      <c r="C16830" t="s">
        <v>2890</v>
      </c>
      <c r="D16830" t="s">
        <v>2044</v>
      </c>
      <c r="E16830">
        <v>3</v>
      </c>
      <c r="F16830" t="s">
        <v>2016</v>
      </c>
      <c r="G16830">
        <v>41</v>
      </c>
      <c r="H16830" t="s">
        <v>2017</v>
      </c>
      <c r="I16830" s="13">
        <v>43488</v>
      </c>
      <c r="J16830">
        <v>3</v>
      </c>
      <c r="K16830">
        <v>0</v>
      </c>
    </row>
    <row r="16831" spans="2:11">
      <c r="B16831" t="s">
        <v>2461</v>
      </c>
      <c r="C16831" t="s">
        <v>3813</v>
      </c>
      <c r="D16831" t="s">
        <v>2044</v>
      </c>
      <c r="E16831">
        <v>3</v>
      </c>
      <c r="F16831" t="s">
        <v>2016</v>
      </c>
      <c r="G16831">
        <v>41</v>
      </c>
      <c r="H16831" t="s">
        <v>2020</v>
      </c>
      <c r="I16831" s="13">
        <v>43488</v>
      </c>
      <c r="J16831">
        <v>7</v>
      </c>
      <c r="K16831">
        <v>-10.09</v>
      </c>
    </row>
    <row r="16832" spans="2:11">
      <c r="B16832" t="s">
        <v>3814</v>
      </c>
      <c r="C16832" t="s">
        <v>3815</v>
      </c>
      <c r="D16832" t="s">
        <v>2026</v>
      </c>
      <c r="E16832">
        <v>5</v>
      </c>
      <c r="F16832" t="s">
        <v>2016</v>
      </c>
      <c r="G16832">
        <v>43</v>
      </c>
      <c r="H16832" t="s">
        <v>2020</v>
      </c>
      <c r="I16832" s="13">
        <v>43488</v>
      </c>
      <c r="J16832">
        <v>4</v>
      </c>
      <c r="K16832">
        <v>-3.64</v>
      </c>
    </row>
    <row r="16833" spans="2:11">
      <c r="B16833" t="s">
        <v>2091</v>
      </c>
      <c r="C16833" t="s">
        <v>3391</v>
      </c>
      <c r="D16833" t="s">
        <v>2093</v>
      </c>
      <c r="E16833" t="s">
        <v>2030</v>
      </c>
      <c r="F16833" t="s">
        <v>2016</v>
      </c>
      <c r="G16833" t="s">
        <v>2030</v>
      </c>
      <c r="H16833" t="s">
        <v>2017</v>
      </c>
      <c r="I16833" s="13">
        <v>43483</v>
      </c>
      <c r="J16833" t="s">
        <v>2030</v>
      </c>
      <c r="K16833" t="s">
        <v>2030</v>
      </c>
    </row>
    <row r="16834" spans="2:11">
      <c r="B16834" t="s">
        <v>2111</v>
      </c>
      <c r="C16834" t="s">
        <v>2112</v>
      </c>
      <c r="D16834" t="s">
        <v>2026</v>
      </c>
      <c r="E16834">
        <v>5</v>
      </c>
      <c r="F16834" t="s">
        <v>2123</v>
      </c>
      <c r="G16834" t="s">
        <v>2030</v>
      </c>
      <c r="H16834" t="s">
        <v>2017</v>
      </c>
      <c r="I16834" s="13">
        <v>43347</v>
      </c>
      <c r="J16834" t="s">
        <v>2030</v>
      </c>
      <c r="K16834" t="s">
        <v>2030</v>
      </c>
    </row>
    <row r="16901" spans="1:11">
      <c r="A16901" t="s">
        <v>1182</v>
      </c>
      <c r="B16901" t="str">
        <f ca="1">_xll.BDS(OFFSET(INDIRECT(ADDRESS(ROW(), COLUMN())),0,-1),"BEST_ANALYST_RECS_BULK","cols=10;rows=18")</f>
        <v>Jefferies</v>
      </c>
      <c r="C16901" t="s">
        <v>3201</v>
      </c>
      <c r="D16901" t="s">
        <v>2026</v>
      </c>
      <c r="E16901">
        <v>5</v>
      </c>
      <c r="F16901" t="s">
        <v>2016</v>
      </c>
      <c r="G16901">
        <v>120</v>
      </c>
      <c r="H16901" t="s">
        <v>2020</v>
      </c>
      <c r="I16901" s="13">
        <v>43509</v>
      </c>
      <c r="J16901">
        <v>6</v>
      </c>
      <c r="K16901">
        <v>-8.81</v>
      </c>
    </row>
    <row r="16902" spans="1:11">
      <c r="B16902" t="s">
        <v>2079</v>
      </c>
      <c r="C16902" t="s">
        <v>2688</v>
      </c>
      <c r="D16902" t="s">
        <v>2015</v>
      </c>
      <c r="E16902">
        <v>3</v>
      </c>
      <c r="F16902" t="s">
        <v>2016</v>
      </c>
      <c r="G16902">
        <v>90</v>
      </c>
      <c r="H16902" t="s">
        <v>2017</v>
      </c>
      <c r="I16902" s="13">
        <v>43509</v>
      </c>
      <c r="J16902">
        <v>5</v>
      </c>
      <c r="K16902">
        <v>0</v>
      </c>
    </row>
    <row r="16903" spans="1:11">
      <c r="B16903" t="s">
        <v>2174</v>
      </c>
      <c r="C16903" t="s">
        <v>3377</v>
      </c>
      <c r="D16903" t="s">
        <v>2041</v>
      </c>
      <c r="E16903">
        <v>1</v>
      </c>
      <c r="F16903" t="s">
        <v>2016</v>
      </c>
      <c r="G16903">
        <v>76</v>
      </c>
      <c r="H16903" t="s">
        <v>2017</v>
      </c>
      <c r="I16903" s="13">
        <v>43507</v>
      </c>
      <c r="J16903">
        <v>4</v>
      </c>
      <c r="K16903">
        <v>6.57</v>
      </c>
    </row>
    <row r="16904" spans="1:11">
      <c r="B16904" t="s">
        <v>2131</v>
      </c>
      <c r="C16904" t="s">
        <v>2980</v>
      </c>
      <c r="D16904" t="s">
        <v>2026</v>
      </c>
      <c r="E16904">
        <v>5</v>
      </c>
      <c r="F16904" t="s">
        <v>2016</v>
      </c>
      <c r="G16904">
        <v>103</v>
      </c>
      <c r="H16904" t="s">
        <v>2133</v>
      </c>
      <c r="I16904" s="13">
        <v>43507</v>
      </c>
      <c r="J16904">
        <v>6</v>
      </c>
      <c r="K16904">
        <v>-8.81</v>
      </c>
    </row>
    <row r="16905" spans="1:11">
      <c r="B16905" t="s">
        <v>2031</v>
      </c>
      <c r="C16905" t="s">
        <v>2684</v>
      </c>
      <c r="D16905" t="s">
        <v>2076</v>
      </c>
      <c r="E16905">
        <v>3</v>
      </c>
      <c r="F16905" t="s">
        <v>2016</v>
      </c>
      <c r="G16905">
        <v>88</v>
      </c>
      <c r="H16905" t="s">
        <v>2017</v>
      </c>
      <c r="I16905" s="13">
        <v>43507</v>
      </c>
      <c r="J16905">
        <v>5</v>
      </c>
      <c r="K16905">
        <v>0</v>
      </c>
    </row>
    <row r="16906" spans="1:11">
      <c r="B16906" t="s">
        <v>2074</v>
      </c>
      <c r="C16906" t="s">
        <v>3375</v>
      </c>
      <c r="D16906" t="s">
        <v>2076</v>
      </c>
      <c r="E16906">
        <v>3</v>
      </c>
      <c r="F16906" t="s">
        <v>2016</v>
      </c>
      <c r="G16906">
        <v>96</v>
      </c>
      <c r="H16906" t="s">
        <v>2017</v>
      </c>
      <c r="I16906" s="13">
        <v>43507</v>
      </c>
      <c r="J16906">
        <v>5</v>
      </c>
      <c r="K16906">
        <v>0</v>
      </c>
    </row>
    <row r="16907" spans="1:11">
      <c r="B16907" t="s">
        <v>2621</v>
      </c>
      <c r="C16907" t="s">
        <v>2653</v>
      </c>
      <c r="D16907" t="s">
        <v>2026</v>
      </c>
      <c r="E16907">
        <v>5</v>
      </c>
      <c r="F16907" t="s">
        <v>2085</v>
      </c>
      <c r="G16907">
        <v>109</v>
      </c>
      <c r="H16907" t="s">
        <v>2017</v>
      </c>
      <c r="I16907" s="13">
        <v>43507</v>
      </c>
      <c r="J16907">
        <v>3</v>
      </c>
      <c r="K16907">
        <v>15.26</v>
      </c>
    </row>
    <row r="16908" spans="1:11">
      <c r="B16908" t="s">
        <v>2061</v>
      </c>
      <c r="C16908" t="s">
        <v>3384</v>
      </c>
      <c r="D16908" t="s">
        <v>2026</v>
      </c>
      <c r="E16908">
        <v>5</v>
      </c>
      <c r="F16908" t="s">
        <v>2016</v>
      </c>
      <c r="G16908">
        <v>102</v>
      </c>
      <c r="H16908" t="s">
        <v>2020</v>
      </c>
      <c r="I16908" s="13">
        <v>43507</v>
      </c>
      <c r="J16908">
        <v>7</v>
      </c>
      <c r="K16908">
        <v>-11.26</v>
      </c>
    </row>
    <row r="16909" spans="1:11">
      <c r="B16909" t="s">
        <v>2063</v>
      </c>
      <c r="C16909" t="s">
        <v>3507</v>
      </c>
      <c r="D16909" t="s">
        <v>2035</v>
      </c>
      <c r="E16909">
        <v>5</v>
      </c>
      <c r="F16909" t="s">
        <v>2016</v>
      </c>
      <c r="G16909">
        <v>105</v>
      </c>
      <c r="H16909" t="s">
        <v>2017</v>
      </c>
      <c r="I16909" s="13">
        <v>43507</v>
      </c>
      <c r="J16909">
        <v>6</v>
      </c>
      <c r="K16909">
        <v>-8.81</v>
      </c>
    </row>
    <row r="16910" spans="1:11">
      <c r="B16910" t="s">
        <v>2247</v>
      </c>
      <c r="C16910" t="s">
        <v>3385</v>
      </c>
      <c r="D16910" t="s">
        <v>2035</v>
      </c>
      <c r="E16910">
        <v>5</v>
      </c>
      <c r="F16910" t="s">
        <v>2016</v>
      </c>
      <c r="G16910">
        <v>110</v>
      </c>
      <c r="H16910" t="s">
        <v>2020</v>
      </c>
      <c r="I16910" s="13">
        <v>43507</v>
      </c>
      <c r="J16910" t="s">
        <v>2030</v>
      </c>
      <c r="K16910" t="s">
        <v>2030</v>
      </c>
    </row>
    <row r="16911" spans="1:11">
      <c r="B16911" t="s">
        <v>2021</v>
      </c>
      <c r="C16911" t="s">
        <v>3156</v>
      </c>
      <c r="D16911" t="s">
        <v>2023</v>
      </c>
      <c r="E16911">
        <v>5</v>
      </c>
      <c r="F16911" t="s">
        <v>2016</v>
      </c>
      <c r="G16911">
        <v>102</v>
      </c>
      <c r="H16911" t="s">
        <v>2020</v>
      </c>
      <c r="I16911" s="13">
        <v>43506</v>
      </c>
      <c r="J16911">
        <v>6</v>
      </c>
      <c r="K16911">
        <v>-8.81</v>
      </c>
    </row>
    <row r="16912" spans="1:11">
      <c r="B16912" t="s">
        <v>2069</v>
      </c>
      <c r="C16912" t="s">
        <v>2686</v>
      </c>
      <c r="D16912" t="s">
        <v>2035</v>
      </c>
      <c r="E16912">
        <v>5</v>
      </c>
      <c r="F16912" t="s">
        <v>2016</v>
      </c>
      <c r="G16912">
        <v>110</v>
      </c>
      <c r="H16912" t="s">
        <v>2017</v>
      </c>
      <c r="I16912" s="13">
        <v>43504</v>
      </c>
      <c r="J16912">
        <v>6</v>
      </c>
      <c r="K16912">
        <v>-8.81</v>
      </c>
    </row>
    <row r="16913" spans="2:11">
      <c r="B16913" t="s">
        <v>2051</v>
      </c>
      <c r="C16913" t="s">
        <v>2969</v>
      </c>
      <c r="D16913" t="s">
        <v>2076</v>
      </c>
      <c r="E16913">
        <v>3</v>
      </c>
      <c r="F16913" t="s">
        <v>2016</v>
      </c>
      <c r="G16913">
        <v>92</v>
      </c>
      <c r="H16913" t="s">
        <v>2017</v>
      </c>
      <c r="I16913" s="13">
        <v>43504</v>
      </c>
      <c r="J16913">
        <v>2</v>
      </c>
      <c r="K16913">
        <v>21.68</v>
      </c>
    </row>
    <row r="16914" spans="2:11">
      <c r="B16914" t="s">
        <v>2094</v>
      </c>
      <c r="C16914" t="s">
        <v>2095</v>
      </c>
      <c r="D16914" t="s">
        <v>2053</v>
      </c>
      <c r="E16914">
        <v>1</v>
      </c>
      <c r="F16914" t="s">
        <v>2016</v>
      </c>
      <c r="G16914" t="s">
        <v>2030</v>
      </c>
      <c r="H16914" t="s">
        <v>2017</v>
      </c>
      <c r="I16914" s="13">
        <v>43486</v>
      </c>
      <c r="J16914" t="s">
        <v>2030</v>
      </c>
      <c r="K16914" t="s">
        <v>2030</v>
      </c>
    </row>
    <row r="16915" spans="2:11">
      <c r="B16915" t="s">
        <v>2083</v>
      </c>
      <c r="C16915" t="s">
        <v>2084</v>
      </c>
      <c r="D16915" t="s">
        <v>2184</v>
      </c>
      <c r="E16915">
        <v>1</v>
      </c>
      <c r="F16915" t="s">
        <v>2088</v>
      </c>
      <c r="G16915" t="s">
        <v>2030</v>
      </c>
      <c r="H16915" t="s">
        <v>2017</v>
      </c>
      <c r="I16915" s="13">
        <v>43420</v>
      </c>
      <c r="J16915">
        <v>1</v>
      </c>
      <c r="K16915">
        <v>22.95</v>
      </c>
    </row>
    <row r="16916" spans="2:11">
      <c r="B16916" t="s">
        <v>2024</v>
      </c>
      <c r="C16916" t="s">
        <v>2768</v>
      </c>
      <c r="D16916" t="s">
        <v>2026</v>
      </c>
      <c r="E16916">
        <v>5</v>
      </c>
      <c r="F16916" t="s">
        <v>2016</v>
      </c>
      <c r="G16916">
        <v>110</v>
      </c>
      <c r="H16916" t="s">
        <v>2017</v>
      </c>
      <c r="I16916" s="13">
        <v>43403</v>
      </c>
      <c r="J16916">
        <v>6</v>
      </c>
      <c r="K16916">
        <v>-8.81</v>
      </c>
    </row>
    <row r="16917" spans="2:11">
      <c r="B16917" t="s">
        <v>2091</v>
      </c>
      <c r="C16917" t="s">
        <v>3508</v>
      </c>
      <c r="D16917" t="s">
        <v>2093</v>
      </c>
      <c r="E16917" t="s">
        <v>2030</v>
      </c>
      <c r="F16917" t="s">
        <v>2016</v>
      </c>
      <c r="G16917" t="s">
        <v>2030</v>
      </c>
      <c r="H16917" t="s">
        <v>2017</v>
      </c>
      <c r="I16917" s="13">
        <v>43385</v>
      </c>
      <c r="J16917" t="s">
        <v>2030</v>
      </c>
      <c r="K16917" t="s">
        <v>2030</v>
      </c>
    </row>
    <row r="16918" spans="2:11">
      <c r="B16918" t="s">
        <v>2111</v>
      </c>
      <c r="C16918" t="s">
        <v>2862</v>
      </c>
      <c r="D16918" t="s">
        <v>2026</v>
      </c>
      <c r="E16918">
        <v>5</v>
      </c>
      <c r="F16918" t="s">
        <v>2016</v>
      </c>
      <c r="G16918" t="s">
        <v>2030</v>
      </c>
      <c r="H16918" t="s">
        <v>2017</v>
      </c>
      <c r="I16918" s="13">
        <v>43214</v>
      </c>
      <c r="J16918">
        <v>6</v>
      </c>
      <c r="K16918">
        <v>-8.81</v>
      </c>
    </row>
    <row r="17001" spans="1:11">
      <c r="A17001" t="s">
        <v>1183</v>
      </c>
      <c r="B17001" t="str">
        <f ca="1">_xll.BDS(OFFSET(INDIRECT(ADDRESS(ROW(), COLUMN())),0,-1),"BEST_ANALYST_RECS_BULK","cols=10;rows=16")</f>
        <v>BMO Capital Markets</v>
      </c>
      <c r="C17001" t="s">
        <v>2456</v>
      </c>
      <c r="D17001" t="s">
        <v>2015</v>
      </c>
      <c r="E17001">
        <v>3</v>
      </c>
      <c r="F17001" t="s">
        <v>2016</v>
      </c>
      <c r="G17001">
        <v>24</v>
      </c>
      <c r="H17001" t="s">
        <v>2017</v>
      </c>
      <c r="I17001" s="13">
        <v>43511</v>
      </c>
      <c r="J17001">
        <v>6</v>
      </c>
      <c r="K17001">
        <v>-33.53</v>
      </c>
    </row>
    <row r="17002" spans="1:11">
      <c r="B17002" t="s">
        <v>2232</v>
      </c>
      <c r="C17002" t="s">
        <v>4167</v>
      </c>
      <c r="D17002" t="s">
        <v>2029</v>
      </c>
      <c r="E17002">
        <v>5</v>
      </c>
      <c r="F17002" t="s">
        <v>2016</v>
      </c>
      <c r="G17002" t="s">
        <v>2030</v>
      </c>
      <c r="H17002" t="s">
        <v>2017</v>
      </c>
      <c r="I17002" s="13">
        <v>43507</v>
      </c>
      <c r="J17002">
        <v>5</v>
      </c>
      <c r="K17002">
        <v>-17.79</v>
      </c>
    </row>
    <row r="17003" spans="1:11">
      <c r="B17003" t="s">
        <v>2463</v>
      </c>
      <c r="C17003" t="s">
        <v>3571</v>
      </c>
      <c r="D17003" t="s">
        <v>2184</v>
      </c>
      <c r="E17003">
        <v>1</v>
      </c>
      <c r="F17003" t="s">
        <v>2016</v>
      </c>
      <c r="G17003">
        <v>24.5</v>
      </c>
      <c r="H17003" t="s">
        <v>2020</v>
      </c>
      <c r="I17003" s="13">
        <v>43504</v>
      </c>
      <c r="J17003">
        <v>2</v>
      </c>
      <c r="K17003">
        <v>17.79</v>
      </c>
    </row>
    <row r="17004" spans="1:11">
      <c r="B17004" t="s">
        <v>2079</v>
      </c>
      <c r="C17004" t="s">
        <v>4259</v>
      </c>
      <c r="D17004" t="s">
        <v>2029</v>
      </c>
      <c r="E17004">
        <v>5</v>
      </c>
      <c r="F17004" t="s">
        <v>2016</v>
      </c>
      <c r="G17004">
        <v>34</v>
      </c>
      <c r="H17004" t="s">
        <v>2017</v>
      </c>
      <c r="I17004" s="13">
        <v>43501</v>
      </c>
      <c r="J17004">
        <v>5</v>
      </c>
      <c r="K17004">
        <v>-17.79</v>
      </c>
    </row>
    <row r="17005" spans="1:11">
      <c r="B17005" t="s">
        <v>2063</v>
      </c>
      <c r="C17005" t="s">
        <v>4261</v>
      </c>
      <c r="D17005" t="s">
        <v>2162</v>
      </c>
      <c r="E17005">
        <v>3</v>
      </c>
      <c r="F17005" t="s">
        <v>2016</v>
      </c>
      <c r="G17005">
        <v>27</v>
      </c>
      <c r="H17005" t="s">
        <v>2017</v>
      </c>
      <c r="I17005" s="13">
        <v>43494</v>
      </c>
      <c r="J17005">
        <v>1</v>
      </c>
      <c r="K17005">
        <v>20.76</v>
      </c>
    </row>
    <row r="17006" spans="1:11">
      <c r="B17006" t="s">
        <v>2094</v>
      </c>
      <c r="C17006" t="s">
        <v>2095</v>
      </c>
      <c r="D17006" t="s">
        <v>2076</v>
      </c>
      <c r="E17006">
        <v>3</v>
      </c>
      <c r="F17006" t="s">
        <v>2016</v>
      </c>
      <c r="G17006" t="s">
        <v>2030</v>
      </c>
      <c r="H17006" t="s">
        <v>2017</v>
      </c>
      <c r="I17006" s="13">
        <v>43486</v>
      </c>
      <c r="J17006" t="s">
        <v>2030</v>
      </c>
      <c r="K17006" t="s">
        <v>2030</v>
      </c>
    </row>
    <row r="17007" spans="1:11">
      <c r="B17007" t="s">
        <v>106</v>
      </c>
      <c r="C17007" t="s">
        <v>4262</v>
      </c>
      <c r="D17007" t="s">
        <v>2440</v>
      </c>
      <c r="E17007">
        <v>5</v>
      </c>
      <c r="F17007" t="s">
        <v>2016</v>
      </c>
      <c r="G17007">
        <v>26</v>
      </c>
      <c r="H17007" t="s">
        <v>2020</v>
      </c>
      <c r="I17007" s="13">
        <v>43473</v>
      </c>
      <c r="J17007">
        <v>5</v>
      </c>
      <c r="K17007">
        <v>-17.79</v>
      </c>
    </row>
    <row r="17008" spans="1:11">
      <c r="B17008" t="s">
        <v>2031</v>
      </c>
      <c r="C17008" t="s">
        <v>4089</v>
      </c>
      <c r="D17008" t="s">
        <v>2026</v>
      </c>
      <c r="E17008">
        <v>5</v>
      </c>
      <c r="F17008" t="s">
        <v>2016</v>
      </c>
      <c r="G17008">
        <v>27</v>
      </c>
      <c r="H17008" t="s">
        <v>2020</v>
      </c>
      <c r="I17008" s="13">
        <v>43473</v>
      </c>
      <c r="J17008">
        <v>5</v>
      </c>
      <c r="K17008">
        <v>-17.79</v>
      </c>
    </row>
    <row r="17009" spans="2:11">
      <c r="B17009" t="s">
        <v>2159</v>
      </c>
      <c r="C17009" t="s">
        <v>4406</v>
      </c>
      <c r="D17009" t="s">
        <v>2029</v>
      </c>
      <c r="E17009">
        <v>5</v>
      </c>
      <c r="F17009" t="s">
        <v>2016</v>
      </c>
      <c r="G17009">
        <v>28</v>
      </c>
      <c r="H17009" t="s">
        <v>2020</v>
      </c>
      <c r="I17009" s="13">
        <v>43472</v>
      </c>
      <c r="J17009">
        <v>5</v>
      </c>
      <c r="K17009">
        <v>-17.79</v>
      </c>
    </row>
    <row r="17010" spans="2:11">
      <c r="B17010" t="s">
        <v>2027</v>
      </c>
      <c r="C17010" t="s">
        <v>4364</v>
      </c>
      <c r="D17010" t="s">
        <v>2044</v>
      </c>
      <c r="E17010">
        <v>3</v>
      </c>
      <c r="F17010" t="s">
        <v>2016</v>
      </c>
      <c r="G17010">
        <v>29</v>
      </c>
      <c r="H17010" t="s">
        <v>2017</v>
      </c>
      <c r="I17010" s="13">
        <v>43441</v>
      </c>
      <c r="J17010" t="s">
        <v>2030</v>
      </c>
      <c r="K17010" t="s">
        <v>2030</v>
      </c>
    </row>
    <row r="17011" spans="2:11">
      <c r="B17011" t="s">
        <v>2083</v>
      </c>
      <c r="C17011" t="s">
        <v>2084</v>
      </c>
      <c r="D17011" t="s">
        <v>2053</v>
      </c>
      <c r="E17011">
        <v>1</v>
      </c>
      <c r="F17011" t="s">
        <v>2016</v>
      </c>
      <c r="G17011" t="s">
        <v>2030</v>
      </c>
      <c r="H17011" t="s">
        <v>2017</v>
      </c>
      <c r="I17011" s="13">
        <v>43433</v>
      </c>
      <c r="J17011" t="s">
        <v>2030</v>
      </c>
      <c r="K17011" t="s">
        <v>2030</v>
      </c>
    </row>
    <row r="17012" spans="2:11">
      <c r="B17012" t="s">
        <v>2042</v>
      </c>
      <c r="C17012" t="s">
        <v>2458</v>
      </c>
      <c r="D17012" t="s">
        <v>2029</v>
      </c>
      <c r="E17012">
        <v>5</v>
      </c>
      <c r="F17012" t="s">
        <v>2016</v>
      </c>
      <c r="G17012">
        <v>34</v>
      </c>
      <c r="H17012" t="s">
        <v>2020</v>
      </c>
      <c r="I17012" s="13">
        <v>43424</v>
      </c>
      <c r="J17012">
        <v>4</v>
      </c>
      <c r="K17012">
        <v>3.75</v>
      </c>
    </row>
    <row r="17013" spans="2:11">
      <c r="B17013" t="s">
        <v>2033</v>
      </c>
      <c r="C17013" t="s">
        <v>4407</v>
      </c>
      <c r="D17013" t="s">
        <v>2035</v>
      </c>
      <c r="E17013">
        <v>5</v>
      </c>
      <c r="F17013" t="s">
        <v>2016</v>
      </c>
      <c r="G17013">
        <v>32</v>
      </c>
      <c r="H17013" t="s">
        <v>2020</v>
      </c>
      <c r="I17013" s="13">
        <v>43398</v>
      </c>
      <c r="J17013">
        <v>5</v>
      </c>
      <c r="K17013">
        <v>-17.79</v>
      </c>
    </row>
    <row r="17014" spans="2:11">
      <c r="B17014" t="s">
        <v>2037</v>
      </c>
      <c r="C17014" t="s">
        <v>2803</v>
      </c>
      <c r="D17014" t="s">
        <v>2026</v>
      </c>
      <c r="E17014">
        <v>5</v>
      </c>
      <c r="F17014" t="s">
        <v>2016</v>
      </c>
      <c r="G17014">
        <v>29</v>
      </c>
      <c r="H17014" t="s">
        <v>2020</v>
      </c>
      <c r="I17014" s="13">
        <v>43398</v>
      </c>
      <c r="J17014">
        <v>5</v>
      </c>
      <c r="K17014">
        <v>-17.79</v>
      </c>
    </row>
    <row r="17015" spans="2:11">
      <c r="B17015" t="s">
        <v>2039</v>
      </c>
      <c r="C17015" t="s">
        <v>3051</v>
      </c>
      <c r="D17015" t="s">
        <v>2026</v>
      </c>
      <c r="E17015">
        <v>5</v>
      </c>
      <c r="F17015" t="s">
        <v>2016</v>
      </c>
      <c r="G17015">
        <v>30</v>
      </c>
      <c r="H17015" t="s">
        <v>2020</v>
      </c>
      <c r="I17015" s="13">
        <v>43398</v>
      </c>
      <c r="J17015">
        <v>5</v>
      </c>
      <c r="K17015">
        <v>-17.79</v>
      </c>
    </row>
    <row r="17016" spans="2:11">
      <c r="B17016" t="s">
        <v>2021</v>
      </c>
      <c r="C17016" t="s">
        <v>4263</v>
      </c>
      <c r="D17016" t="s">
        <v>2216</v>
      </c>
      <c r="E17016">
        <v>3</v>
      </c>
      <c r="F17016" t="s">
        <v>2085</v>
      </c>
      <c r="G17016">
        <v>25</v>
      </c>
      <c r="H17016" t="s">
        <v>2020</v>
      </c>
      <c r="I17016" s="13">
        <v>43335</v>
      </c>
      <c r="J17016">
        <v>3</v>
      </c>
      <c r="K17016">
        <v>11.51</v>
      </c>
    </row>
    <row r="17101" spans="1:11">
      <c r="A17101" t="s">
        <v>1184</v>
      </c>
      <c r="B17101" t="str">
        <f ca="1">_xll.BDS(OFFSET(INDIRECT(ADDRESS(ROW(), COLUMN())),0,-1),"BEST_ANALYST_RECS_BULK","cols=10;rows=28")</f>
        <v>RBC Capital Markets</v>
      </c>
      <c r="C17101" t="s">
        <v>2610</v>
      </c>
      <c r="D17101" t="s">
        <v>2252</v>
      </c>
      <c r="E17101">
        <v>3</v>
      </c>
      <c r="F17101" t="s">
        <v>2016</v>
      </c>
      <c r="G17101">
        <v>192</v>
      </c>
      <c r="H17101" t="s">
        <v>2020</v>
      </c>
      <c r="I17101" s="13">
        <v>43511</v>
      </c>
      <c r="J17101">
        <v>5</v>
      </c>
      <c r="K17101">
        <v>0</v>
      </c>
    </row>
    <row r="17102" spans="1:11">
      <c r="B17102" t="s">
        <v>2159</v>
      </c>
      <c r="C17102" t="s">
        <v>3247</v>
      </c>
      <c r="D17102" t="s">
        <v>2044</v>
      </c>
      <c r="E17102">
        <v>3</v>
      </c>
      <c r="F17102" t="s">
        <v>2016</v>
      </c>
      <c r="G17102">
        <v>179</v>
      </c>
      <c r="H17102" t="s">
        <v>2020</v>
      </c>
      <c r="I17102" s="13">
        <v>43511</v>
      </c>
      <c r="J17102">
        <v>5</v>
      </c>
      <c r="K17102">
        <v>0</v>
      </c>
    </row>
    <row r="17103" spans="1:11">
      <c r="B17103" t="s">
        <v>2148</v>
      </c>
      <c r="C17103" t="s">
        <v>3252</v>
      </c>
      <c r="D17103" t="s">
        <v>2015</v>
      </c>
      <c r="E17103">
        <v>3</v>
      </c>
      <c r="F17103" t="s">
        <v>2016</v>
      </c>
      <c r="G17103">
        <v>192</v>
      </c>
      <c r="H17103" t="s">
        <v>2017</v>
      </c>
      <c r="I17103" s="13">
        <v>43511</v>
      </c>
      <c r="J17103">
        <v>5</v>
      </c>
      <c r="K17103">
        <v>0</v>
      </c>
    </row>
    <row r="17104" spans="1:11">
      <c r="B17104" t="s">
        <v>2047</v>
      </c>
      <c r="C17104" t="s">
        <v>3963</v>
      </c>
      <c r="D17104" t="s">
        <v>2026</v>
      </c>
      <c r="E17104">
        <v>5</v>
      </c>
      <c r="F17104" t="s">
        <v>2016</v>
      </c>
      <c r="G17104">
        <v>211</v>
      </c>
      <c r="H17104" t="s">
        <v>2020</v>
      </c>
      <c r="I17104" s="13">
        <v>43511</v>
      </c>
      <c r="J17104">
        <v>3</v>
      </c>
      <c r="K17104">
        <v>5.58</v>
      </c>
    </row>
    <row r="17105" spans="2:11">
      <c r="B17105" t="s">
        <v>2051</v>
      </c>
      <c r="C17105" t="s">
        <v>2500</v>
      </c>
      <c r="D17105" t="s">
        <v>2076</v>
      </c>
      <c r="E17105">
        <v>3</v>
      </c>
      <c r="F17105" t="s">
        <v>2016</v>
      </c>
      <c r="G17105">
        <v>205</v>
      </c>
      <c r="H17105" t="s">
        <v>2017</v>
      </c>
      <c r="I17105" s="13">
        <v>43511</v>
      </c>
      <c r="J17105">
        <v>1</v>
      </c>
      <c r="K17105">
        <v>10.28</v>
      </c>
    </row>
    <row r="17106" spans="2:11">
      <c r="B17106" t="s">
        <v>2274</v>
      </c>
      <c r="C17106" t="s">
        <v>2334</v>
      </c>
      <c r="D17106" t="s">
        <v>2076</v>
      </c>
      <c r="E17106">
        <v>3</v>
      </c>
      <c r="F17106" t="s">
        <v>2016</v>
      </c>
      <c r="G17106" t="s">
        <v>2030</v>
      </c>
      <c r="H17106" t="s">
        <v>2017</v>
      </c>
      <c r="I17106" s="13">
        <v>43509</v>
      </c>
      <c r="J17106">
        <v>5</v>
      </c>
      <c r="K17106">
        <v>0</v>
      </c>
    </row>
    <row r="17107" spans="2:11">
      <c r="B17107" t="s">
        <v>2079</v>
      </c>
      <c r="C17107" t="s">
        <v>2138</v>
      </c>
      <c r="D17107" t="s">
        <v>2015</v>
      </c>
      <c r="E17107">
        <v>3</v>
      </c>
      <c r="F17107" t="s">
        <v>2016</v>
      </c>
      <c r="G17107">
        <v>197</v>
      </c>
      <c r="H17107" t="s">
        <v>2017</v>
      </c>
      <c r="I17107" s="13">
        <v>43509</v>
      </c>
      <c r="J17107">
        <v>5</v>
      </c>
      <c r="K17107">
        <v>0</v>
      </c>
    </row>
    <row r="17108" spans="2:11">
      <c r="B17108" t="s">
        <v>2037</v>
      </c>
      <c r="C17108" t="s">
        <v>2608</v>
      </c>
      <c r="D17108" t="s">
        <v>2026</v>
      </c>
      <c r="E17108">
        <v>5</v>
      </c>
      <c r="F17108" t="s">
        <v>2016</v>
      </c>
      <c r="G17108">
        <v>230</v>
      </c>
      <c r="H17108" t="s">
        <v>2020</v>
      </c>
      <c r="I17108" s="13">
        <v>43504</v>
      </c>
      <c r="J17108">
        <v>3</v>
      </c>
      <c r="K17108">
        <v>5.58</v>
      </c>
    </row>
    <row r="17109" spans="2:11">
      <c r="B17109" t="s">
        <v>3616</v>
      </c>
      <c r="C17109" t="s">
        <v>4301</v>
      </c>
      <c r="D17109" t="s">
        <v>2076</v>
      </c>
      <c r="E17109">
        <v>3</v>
      </c>
      <c r="F17109" t="s">
        <v>2016</v>
      </c>
      <c r="G17109">
        <v>200</v>
      </c>
      <c r="H17109" t="s">
        <v>3135</v>
      </c>
      <c r="I17109" s="13">
        <v>43500</v>
      </c>
      <c r="J17109" t="s">
        <v>2030</v>
      </c>
      <c r="K17109" t="s">
        <v>2030</v>
      </c>
    </row>
    <row r="17110" spans="2:11">
      <c r="B17110" t="s">
        <v>2198</v>
      </c>
      <c r="C17110" t="s">
        <v>3860</v>
      </c>
      <c r="D17110" t="s">
        <v>2035</v>
      </c>
      <c r="E17110">
        <v>5</v>
      </c>
      <c r="F17110" t="s">
        <v>2016</v>
      </c>
      <c r="G17110">
        <v>210</v>
      </c>
      <c r="H17110" t="s">
        <v>2020</v>
      </c>
      <c r="I17110" s="13">
        <v>43497</v>
      </c>
      <c r="J17110">
        <v>3</v>
      </c>
      <c r="K17110">
        <v>5.58</v>
      </c>
    </row>
    <row r="17111" spans="2:11">
      <c r="B17111" t="s">
        <v>2086</v>
      </c>
      <c r="C17111" t="s">
        <v>3558</v>
      </c>
      <c r="D17111" t="s">
        <v>2026</v>
      </c>
      <c r="E17111">
        <v>5</v>
      </c>
      <c r="F17111" t="s">
        <v>2016</v>
      </c>
      <c r="G17111">
        <v>205</v>
      </c>
      <c r="H17111" t="s">
        <v>2017</v>
      </c>
      <c r="I17111" s="13">
        <v>43496</v>
      </c>
      <c r="J17111">
        <v>3</v>
      </c>
      <c r="K17111">
        <v>5.58</v>
      </c>
    </row>
    <row r="17112" spans="2:11">
      <c r="B17112" t="s">
        <v>106</v>
      </c>
      <c r="C17112" t="s">
        <v>2439</v>
      </c>
      <c r="D17112" t="s">
        <v>2440</v>
      </c>
      <c r="E17112">
        <v>5</v>
      </c>
      <c r="F17112" t="s">
        <v>2016</v>
      </c>
      <c r="G17112">
        <v>215</v>
      </c>
      <c r="H17112" t="s">
        <v>2020</v>
      </c>
      <c r="I17112" s="13">
        <v>43495</v>
      </c>
      <c r="J17112">
        <v>3</v>
      </c>
      <c r="K17112">
        <v>5.58</v>
      </c>
    </row>
    <row r="17113" spans="2:11">
      <c r="B17113" t="s">
        <v>2021</v>
      </c>
      <c r="C17113" t="s">
        <v>3257</v>
      </c>
      <c r="D17113" t="s">
        <v>2023</v>
      </c>
      <c r="E17113">
        <v>5</v>
      </c>
      <c r="F17113" t="s">
        <v>2016</v>
      </c>
      <c r="G17113">
        <v>227</v>
      </c>
      <c r="H17113" t="s">
        <v>2020</v>
      </c>
      <c r="I17113" s="13">
        <v>43495</v>
      </c>
      <c r="J17113">
        <v>3</v>
      </c>
      <c r="K17113">
        <v>5.58</v>
      </c>
    </row>
    <row r="17114" spans="2:11">
      <c r="B17114" t="s">
        <v>2232</v>
      </c>
      <c r="C17114" t="s">
        <v>3964</v>
      </c>
      <c r="D17114" t="s">
        <v>2015</v>
      </c>
      <c r="E17114">
        <v>3</v>
      </c>
      <c r="F17114" t="s">
        <v>2016</v>
      </c>
      <c r="G17114" t="s">
        <v>2030</v>
      </c>
      <c r="H17114" t="s">
        <v>2017</v>
      </c>
      <c r="I17114" s="13">
        <v>43495</v>
      </c>
      <c r="J17114">
        <v>5</v>
      </c>
      <c r="K17114">
        <v>0</v>
      </c>
    </row>
    <row r="17115" spans="2:11">
      <c r="B17115" t="s">
        <v>2139</v>
      </c>
      <c r="C17115" t="s">
        <v>2332</v>
      </c>
      <c r="D17115" t="s">
        <v>2044</v>
      </c>
      <c r="E17115">
        <v>3</v>
      </c>
      <c r="F17115" t="s">
        <v>2016</v>
      </c>
      <c r="G17115">
        <v>221</v>
      </c>
      <c r="H17115" t="s">
        <v>2020</v>
      </c>
      <c r="I17115" s="13">
        <v>43495</v>
      </c>
      <c r="J17115" t="s">
        <v>2030</v>
      </c>
      <c r="K17115" t="s">
        <v>2030</v>
      </c>
    </row>
    <row r="17116" spans="2:11">
      <c r="B17116" t="s">
        <v>2451</v>
      </c>
      <c r="C17116" t="s">
        <v>4237</v>
      </c>
      <c r="D17116" t="s">
        <v>2076</v>
      </c>
      <c r="E17116">
        <v>3</v>
      </c>
      <c r="F17116" t="s">
        <v>2016</v>
      </c>
      <c r="G17116" t="s">
        <v>2030</v>
      </c>
      <c r="H17116" t="s">
        <v>2017</v>
      </c>
      <c r="I17116" s="13">
        <v>43495</v>
      </c>
      <c r="J17116">
        <v>5</v>
      </c>
      <c r="K17116">
        <v>0</v>
      </c>
    </row>
    <row r="17117" spans="2:11">
      <c r="B17117" t="s">
        <v>2063</v>
      </c>
      <c r="C17117" t="s">
        <v>2612</v>
      </c>
      <c r="D17117" t="s">
        <v>2162</v>
      </c>
      <c r="E17117">
        <v>3</v>
      </c>
      <c r="F17117" t="s">
        <v>2016</v>
      </c>
      <c r="G17117">
        <v>195</v>
      </c>
      <c r="H17117" t="s">
        <v>2017</v>
      </c>
      <c r="I17117" s="13">
        <v>43495</v>
      </c>
      <c r="J17117">
        <v>5</v>
      </c>
      <c r="K17117">
        <v>0</v>
      </c>
    </row>
    <row r="17118" spans="2:11">
      <c r="B17118" t="s">
        <v>2033</v>
      </c>
      <c r="C17118" t="s">
        <v>3259</v>
      </c>
      <c r="D17118" t="s">
        <v>2044</v>
      </c>
      <c r="E17118">
        <v>3</v>
      </c>
      <c r="F17118" t="s">
        <v>2016</v>
      </c>
      <c r="G17118">
        <v>190</v>
      </c>
      <c r="H17118" t="s">
        <v>2036</v>
      </c>
      <c r="I17118" s="13">
        <v>43494</v>
      </c>
      <c r="J17118">
        <v>5</v>
      </c>
      <c r="K17118">
        <v>0</v>
      </c>
    </row>
    <row r="17119" spans="2:11">
      <c r="B17119" t="s">
        <v>2077</v>
      </c>
      <c r="C17119" t="s">
        <v>2928</v>
      </c>
      <c r="D17119" t="s">
        <v>2227</v>
      </c>
      <c r="E17119">
        <v>3</v>
      </c>
      <c r="F17119" t="s">
        <v>2016</v>
      </c>
      <c r="G17119" t="s">
        <v>2030</v>
      </c>
      <c r="H17119" t="s">
        <v>2017</v>
      </c>
      <c r="I17119" s="13">
        <v>43494</v>
      </c>
      <c r="J17119">
        <v>2</v>
      </c>
      <c r="K17119">
        <v>6.78</v>
      </c>
    </row>
    <row r="17120" spans="2:11">
      <c r="B17120" t="s">
        <v>2045</v>
      </c>
      <c r="C17120" t="s">
        <v>2442</v>
      </c>
      <c r="D17120" t="s">
        <v>2029</v>
      </c>
      <c r="E17120">
        <v>5</v>
      </c>
      <c r="F17120" t="s">
        <v>2016</v>
      </c>
      <c r="G17120">
        <v>224</v>
      </c>
      <c r="H17120" t="s">
        <v>2020</v>
      </c>
      <c r="I17120" s="13">
        <v>43494</v>
      </c>
      <c r="J17120" t="s">
        <v>2030</v>
      </c>
      <c r="K17120" t="s">
        <v>2030</v>
      </c>
    </row>
    <row r="17121" spans="2:11">
      <c r="B17121" t="s">
        <v>2049</v>
      </c>
      <c r="C17121" t="s">
        <v>3261</v>
      </c>
      <c r="D17121" t="s">
        <v>2029</v>
      </c>
      <c r="E17121">
        <v>5</v>
      </c>
      <c r="F17121" t="s">
        <v>2016</v>
      </c>
      <c r="G17121">
        <v>205</v>
      </c>
      <c r="H17121" t="s">
        <v>2017</v>
      </c>
      <c r="I17121" s="13">
        <v>43494</v>
      </c>
      <c r="J17121" t="s">
        <v>2030</v>
      </c>
      <c r="K17121" t="s">
        <v>2030</v>
      </c>
    </row>
    <row r="17122" spans="2:11">
      <c r="B17122" t="s">
        <v>2094</v>
      </c>
      <c r="C17122" t="s">
        <v>2095</v>
      </c>
      <c r="D17122" t="s">
        <v>2026</v>
      </c>
      <c r="E17122">
        <v>5</v>
      </c>
      <c r="F17122" t="s">
        <v>2016</v>
      </c>
      <c r="G17122">
        <v>226</v>
      </c>
      <c r="H17122" t="s">
        <v>2020</v>
      </c>
      <c r="I17122" s="13">
        <v>43486</v>
      </c>
      <c r="J17122" t="s">
        <v>2030</v>
      </c>
      <c r="K17122" t="s">
        <v>2030</v>
      </c>
    </row>
    <row r="17123" spans="2:11">
      <c r="B17123" t="s">
        <v>2024</v>
      </c>
      <c r="C17123" t="s">
        <v>3300</v>
      </c>
      <c r="D17123" t="s">
        <v>2026</v>
      </c>
      <c r="E17123">
        <v>5</v>
      </c>
      <c r="F17123" t="s">
        <v>2016</v>
      </c>
      <c r="G17123">
        <v>220</v>
      </c>
      <c r="H17123" t="s">
        <v>2017</v>
      </c>
      <c r="I17123" s="13">
        <v>43405</v>
      </c>
      <c r="J17123">
        <v>3</v>
      </c>
      <c r="K17123">
        <v>5.58</v>
      </c>
    </row>
    <row r="17124" spans="2:11">
      <c r="B17124" t="s">
        <v>2111</v>
      </c>
      <c r="C17124" t="s">
        <v>2930</v>
      </c>
      <c r="D17124" t="s">
        <v>2026</v>
      </c>
      <c r="E17124">
        <v>5</v>
      </c>
      <c r="F17124" t="s">
        <v>2016</v>
      </c>
      <c r="G17124" t="s">
        <v>2030</v>
      </c>
      <c r="H17124" t="s">
        <v>2017</v>
      </c>
      <c r="I17124" s="13">
        <v>43220</v>
      </c>
      <c r="J17124">
        <v>3</v>
      </c>
      <c r="K17124">
        <v>5.58</v>
      </c>
    </row>
    <row r="17125" spans="2:11">
      <c r="B17125" t="s">
        <v>2260</v>
      </c>
      <c r="C17125" t="s">
        <v>3965</v>
      </c>
      <c r="D17125" t="s">
        <v>2044</v>
      </c>
      <c r="E17125">
        <v>3</v>
      </c>
      <c r="F17125" t="s">
        <v>2016</v>
      </c>
      <c r="G17125">
        <v>192</v>
      </c>
      <c r="H17125" t="s">
        <v>2020</v>
      </c>
      <c r="I17125" s="13">
        <v>43215</v>
      </c>
      <c r="J17125">
        <v>5</v>
      </c>
      <c r="K17125">
        <v>0</v>
      </c>
    </row>
    <row r="17126" spans="2:11">
      <c r="B17126" t="s">
        <v>2083</v>
      </c>
      <c r="C17126" t="s">
        <v>2304</v>
      </c>
      <c r="D17126" t="s">
        <v>2026</v>
      </c>
      <c r="E17126">
        <v>5</v>
      </c>
      <c r="F17126" t="s">
        <v>2016</v>
      </c>
      <c r="G17126" t="s">
        <v>2030</v>
      </c>
      <c r="H17126" t="s">
        <v>2017</v>
      </c>
      <c r="I17126" s="13">
        <v>43181</v>
      </c>
      <c r="J17126">
        <v>3</v>
      </c>
      <c r="K17126">
        <v>5.58</v>
      </c>
    </row>
    <row r="17127" spans="2:11">
      <c r="B17127" t="s">
        <v>2931</v>
      </c>
      <c r="C17127" t="s">
        <v>2932</v>
      </c>
      <c r="D17127" t="s">
        <v>2104</v>
      </c>
      <c r="E17127" t="s">
        <v>2030</v>
      </c>
      <c r="F17127" t="s">
        <v>2016</v>
      </c>
      <c r="G17127" t="s">
        <v>2030</v>
      </c>
      <c r="H17127" t="s">
        <v>2017</v>
      </c>
      <c r="I17127" s="13">
        <v>42899</v>
      </c>
      <c r="J17127" t="s">
        <v>2030</v>
      </c>
      <c r="K17127" t="s">
        <v>2030</v>
      </c>
    </row>
    <row r="17128" spans="2:11">
      <c r="B17128" t="s">
        <v>2074</v>
      </c>
      <c r="C17128" t="s">
        <v>2299</v>
      </c>
      <c r="D17128" t="s">
        <v>4302</v>
      </c>
      <c r="E17128" t="s">
        <v>2030</v>
      </c>
      <c r="F17128" t="s">
        <v>2016</v>
      </c>
      <c r="G17128">
        <v>70</v>
      </c>
      <c r="H17128" t="s">
        <v>2020</v>
      </c>
      <c r="I17128" s="13">
        <v>40498</v>
      </c>
      <c r="J17128" t="s">
        <v>2030</v>
      </c>
      <c r="K17128" t="s">
        <v>2030</v>
      </c>
    </row>
    <row r="17201" spans="1:11">
      <c r="A17201" t="s">
        <v>1185</v>
      </c>
      <c r="B17201" t="str">
        <f ca="1">_xll.BDS(OFFSET(INDIRECT(ADDRESS(ROW(), COLUMN())),0,-1),"BEST_ANALYST_RECS_BULK","cols=10;rows=25")</f>
        <v>Longbow Research</v>
      </c>
      <c r="C17201" t="s">
        <v>3205</v>
      </c>
      <c r="D17201" t="s">
        <v>2044</v>
      </c>
      <c r="E17201">
        <v>3</v>
      </c>
      <c r="F17201" t="s">
        <v>2016</v>
      </c>
      <c r="G17201" t="s">
        <v>2030</v>
      </c>
      <c r="H17201" t="s">
        <v>2017</v>
      </c>
      <c r="I17201" s="13">
        <v>43511</v>
      </c>
      <c r="J17201" t="s">
        <v>2030</v>
      </c>
      <c r="K17201" t="s">
        <v>2030</v>
      </c>
    </row>
    <row r="17202" spans="1:11">
      <c r="B17202" t="s">
        <v>2174</v>
      </c>
      <c r="C17202" t="s">
        <v>3277</v>
      </c>
      <c r="D17202" t="s">
        <v>2015</v>
      </c>
      <c r="E17202">
        <v>3</v>
      </c>
      <c r="F17202" t="s">
        <v>2016</v>
      </c>
      <c r="G17202">
        <v>41</v>
      </c>
      <c r="H17202" t="s">
        <v>2017</v>
      </c>
      <c r="I17202" s="13">
        <v>43509</v>
      </c>
      <c r="J17202">
        <v>6</v>
      </c>
      <c r="K17202">
        <v>0</v>
      </c>
    </row>
    <row r="17203" spans="1:11">
      <c r="B17203" t="s">
        <v>2069</v>
      </c>
      <c r="C17203" t="s">
        <v>2070</v>
      </c>
      <c r="D17203" t="s">
        <v>2071</v>
      </c>
      <c r="E17203">
        <v>3</v>
      </c>
      <c r="F17203" t="s">
        <v>2016</v>
      </c>
      <c r="G17203" t="s">
        <v>2030</v>
      </c>
      <c r="H17203" t="s">
        <v>2017</v>
      </c>
      <c r="I17203" s="13">
        <v>43508</v>
      </c>
      <c r="J17203">
        <v>6</v>
      </c>
      <c r="K17203">
        <v>0</v>
      </c>
    </row>
    <row r="17204" spans="1:11">
      <c r="B17204" t="s">
        <v>2553</v>
      </c>
      <c r="C17204" t="s">
        <v>2554</v>
      </c>
      <c r="D17204" t="s">
        <v>2026</v>
      </c>
      <c r="E17204">
        <v>5</v>
      </c>
      <c r="F17204" t="s">
        <v>2016</v>
      </c>
      <c r="G17204">
        <v>55</v>
      </c>
      <c r="H17204" t="s">
        <v>2020</v>
      </c>
      <c r="I17204" s="13">
        <v>43507</v>
      </c>
      <c r="J17204">
        <v>12</v>
      </c>
      <c r="K17204">
        <v>-17.57</v>
      </c>
    </row>
    <row r="17205" spans="1:11">
      <c r="B17205" t="s">
        <v>2047</v>
      </c>
      <c r="C17205" t="s">
        <v>2048</v>
      </c>
      <c r="D17205" t="s">
        <v>2044</v>
      </c>
      <c r="E17205">
        <v>3</v>
      </c>
      <c r="F17205" t="s">
        <v>2016</v>
      </c>
      <c r="G17205">
        <v>46</v>
      </c>
      <c r="H17205" t="s">
        <v>2017</v>
      </c>
      <c r="I17205" s="13">
        <v>43506</v>
      </c>
      <c r="J17205">
        <v>6</v>
      </c>
      <c r="K17205">
        <v>0</v>
      </c>
    </row>
    <row r="17206" spans="1:11">
      <c r="B17206" t="s">
        <v>2411</v>
      </c>
      <c r="C17206" t="s">
        <v>3968</v>
      </c>
      <c r="D17206" t="s">
        <v>2026</v>
      </c>
      <c r="E17206">
        <v>5</v>
      </c>
      <c r="F17206" t="s">
        <v>2016</v>
      </c>
      <c r="G17206">
        <v>63</v>
      </c>
      <c r="H17206" t="s">
        <v>2020</v>
      </c>
      <c r="I17206" s="13">
        <v>43506</v>
      </c>
      <c r="J17206">
        <v>7</v>
      </c>
      <c r="K17206">
        <v>-6.63</v>
      </c>
    </row>
    <row r="17207" spans="1:11">
      <c r="B17207" t="s">
        <v>2077</v>
      </c>
      <c r="C17207" t="s">
        <v>2078</v>
      </c>
      <c r="D17207" t="s">
        <v>2041</v>
      </c>
      <c r="E17207">
        <v>1</v>
      </c>
      <c r="F17207" t="s">
        <v>2016</v>
      </c>
      <c r="G17207">
        <v>33</v>
      </c>
      <c r="H17207" t="s">
        <v>2020</v>
      </c>
      <c r="I17207" s="13">
        <v>43505</v>
      </c>
      <c r="J17207">
        <v>5</v>
      </c>
      <c r="K17207">
        <v>4.6900000000000004</v>
      </c>
    </row>
    <row r="17208" spans="1:11">
      <c r="B17208" t="s">
        <v>2094</v>
      </c>
      <c r="C17208" t="s">
        <v>2095</v>
      </c>
      <c r="D17208" t="s">
        <v>2053</v>
      </c>
      <c r="E17208">
        <v>1</v>
      </c>
      <c r="F17208" t="s">
        <v>2016</v>
      </c>
      <c r="G17208" t="s">
        <v>2030</v>
      </c>
      <c r="H17208" t="s">
        <v>2017</v>
      </c>
      <c r="I17208" s="13">
        <v>43504</v>
      </c>
      <c r="J17208" t="s">
        <v>2030</v>
      </c>
      <c r="K17208" t="s">
        <v>2030</v>
      </c>
    </row>
    <row r="17209" spans="1:11">
      <c r="B17209" t="s">
        <v>2079</v>
      </c>
      <c r="C17209" t="s">
        <v>2080</v>
      </c>
      <c r="D17209" t="s">
        <v>2015</v>
      </c>
      <c r="E17209">
        <v>3</v>
      </c>
      <c r="F17209" t="s">
        <v>2016</v>
      </c>
      <c r="G17209">
        <v>45</v>
      </c>
      <c r="H17209" t="s">
        <v>2017</v>
      </c>
      <c r="I17209" s="13">
        <v>43504</v>
      </c>
      <c r="J17209">
        <v>6</v>
      </c>
      <c r="K17209">
        <v>0</v>
      </c>
    </row>
    <row r="17210" spans="1:11">
      <c r="B17210" t="s">
        <v>2100</v>
      </c>
      <c r="C17210" t="s">
        <v>2101</v>
      </c>
      <c r="D17210" t="s">
        <v>2076</v>
      </c>
      <c r="E17210">
        <v>3</v>
      </c>
      <c r="F17210" t="s">
        <v>2016</v>
      </c>
      <c r="G17210" t="s">
        <v>2030</v>
      </c>
      <c r="H17210" t="s">
        <v>2017</v>
      </c>
      <c r="I17210" s="13">
        <v>43503</v>
      </c>
      <c r="J17210" t="s">
        <v>2030</v>
      </c>
      <c r="K17210" t="s">
        <v>2030</v>
      </c>
    </row>
    <row r="17211" spans="1:11">
      <c r="B17211" t="s">
        <v>2159</v>
      </c>
      <c r="C17211" t="s">
        <v>2349</v>
      </c>
      <c r="D17211" t="s">
        <v>2044</v>
      </c>
      <c r="E17211">
        <v>3</v>
      </c>
      <c r="F17211" t="s">
        <v>2016</v>
      </c>
      <c r="G17211">
        <v>40</v>
      </c>
      <c r="H17211" t="s">
        <v>2020</v>
      </c>
      <c r="I17211" s="13">
        <v>43502</v>
      </c>
      <c r="J17211">
        <v>6</v>
      </c>
      <c r="K17211">
        <v>0</v>
      </c>
    </row>
    <row r="17212" spans="1:11">
      <c r="B17212" t="s">
        <v>106</v>
      </c>
      <c r="C17212" t="s">
        <v>3105</v>
      </c>
      <c r="D17212" t="s">
        <v>2440</v>
      </c>
      <c r="E17212">
        <v>5</v>
      </c>
      <c r="F17212" t="s">
        <v>2016</v>
      </c>
      <c r="G17212">
        <v>48</v>
      </c>
      <c r="H17212" t="s">
        <v>2020</v>
      </c>
      <c r="I17212" s="13">
        <v>43501</v>
      </c>
      <c r="J17212">
        <v>11</v>
      </c>
      <c r="K17212">
        <v>-15.43</v>
      </c>
    </row>
    <row r="17213" spans="1:11">
      <c r="B17213" t="s">
        <v>2321</v>
      </c>
      <c r="C17213" t="s">
        <v>3769</v>
      </c>
      <c r="D17213" t="s">
        <v>2026</v>
      </c>
      <c r="E17213">
        <v>5</v>
      </c>
      <c r="F17213" t="s">
        <v>2016</v>
      </c>
      <c r="G17213">
        <v>60</v>
      </c>
      <c r="H17213" t="s">
        <v>2020</v>
      </c>
      <c r="I17213" s="13">
        <v>43501</v>
      </c>
      <c r="J17213">
        <v>7</v>
      </c>
      <c r="K17213">
        <v>-6.63</v>
      </c>
    </row>
    <row r="17214" spans="1:11">
      <c r="B17214" t="s">
        <v>2049</v>
      </c>
      <c r="C17214" t="s">
        <v>4026</v>
      </c>
      <c r="D17214" t="s">
        <v>2015</v>
      </c>
      <c r="E17214">
        <v>3</v>
      </c>
      <c r="F17214" t="s">
        <v>2016</v>
      </c>
      <c r="G17214">
        <v>40</v>
      </c>
      <c r="H17214" t="s">
        <v>2017</v>
      </c>
      <c r="I17214" s="13">
        <v>43501</v>
      </c>
      <c r="J17214">
        <v>6</v>
      </c>
      <c r="K17214">
        <v>0</v>
      </c>
    </row>
    <row r="17215" spans="1:11">
      <c r="B17215" t="s">
        <v>2129</v>
      </c>
      <c r="C17215" t="s">
        <v>2130</v>
      </c>
      <c r="D17215" t="s">
        <v>2076</v>
      </c>
      <c r="E17215">
        <v>3</v>
      </c>
      <c r="F17215" t="s">
        <v>2016</v>
      </c>
      <c r="G17215">
        <v>41</v>
      </c>
      <c r="H17215" t="s">
        <v>2020</v>
      </c>
      <c r="I17215" s="13">
        <v>43501</v>
      </c>
      <c r="J17215">
        <v>3</v>
      </c>
      <c r="K17215">
        <v>7.29</v>
      </c>
    </row>
    <row r="17216" spans="1:11">
      <c r="B17216" t="s">
        <v>3255</v>
      </c>
      <c r="C17216" t="s">
        <v>3973</v>
      </c>
      <c r="D17216" t="s">
        <v>2076</v>
      </c>
      <c r="E17216">
        <v>3</v>
      </c>
      <c r="F17216" t="s">
        <v>2016</v>
      </c>
      <c r="G17216">
        <v>49</v>
      </c>
      <c r="H17216" t="s">
        <v>2020</v>
      </c>
      <c r="I17216" s="13">
        <v>43501</v>
      </c>
      <c r="J17216">
        <v>6</v>
      </c>
      <c r="K17216">
        <v>0</v>
      </c>
    </row>
    <row r="17217" spans="2:11">
      <c r="B17217" t="s">
        <v>2054</v>
      </c>
      <c r="C17217" t="s">
        <v>3563</v>
      </c>
      <c r="D17217" t="s">
        <v>4096</v>
      </c>
      <c r="E17217">
        <v>2</v>
      </c>
      <c r="F17217" t="s">
        <v>2016</v>
      </c>
      <c r="G17217">
        <v>32</v>
      </c>
      <c r="H17217" t="s">
        <v>2020</v>
      </c>
      <c r="I17217" s="13">
        <v>43501</v>
      </c>
      <c r="J17217">
        <v>8</v>
      </c>
      <c r="K17217">
        <v>-6.93</v>
      </c>
    </row>
    <row r="17218" spans="2:11">
      <c r="B17218" t="s">
        <v>2059</v>
      </c>
      <c r="C17218" t="s">
        <v>4027</v>
      </c>
      <c r="D17218" t="s">
        <v>2076</v>
      </c>
      <c r="E17218">
        <v>3</v>
      </c>
      <c r="F17218" t="s">
        <v>2016</v>
      </c>
      <c r="G17218" t="s">
        <v>2030</v>
      </c>
      <c r="H17218" t="s">
        <v>2017</v>
      </c>
      <c r="I17218" s="13">
        <v>43501</v>
      </c>
      <c r="J17218">
        <v>6</v>
      </c>
      <c r="K17218">
        <v>0</v>
      </c>
    </row>
    <row r="17219" spans="2:11">
      <c r="B17219" t="s">
        <v>2098</v>
      </c>
      <c r="C17219" t="s">
        <v>2099</v>
      </c>
      <c r="D17219" t="s">
        <v>2029</v>
      </c>
      <c r="E17219">
        <v>5</v>
      </c>
      <c r="F17219" t="s">
        <v>2016</v>
      </c>
      <c r="G17219">
        <v>60</v>
      </c>
      <c r="H17219" t="s">
        <v>2020</v>
      </c>
      <c r="I17219" s="13">
        <v>43501</v>
      </c>
      <c r="J17219">
        <v>10</v>
      </c>
      <c r="K17219">
        <v>-12.97</v>
      </c>
    </row>
    <row r="17220" spans="2:11">
      <c r="B17220" t="s">
        <v>2021</v>
      </c>
      <c r="C17220" t="s">
        <v>2555</v>
      </c>
      <c r="D17220" t="s">
        <v>2348</v>
      </c>
      <c r="E17220">
        <v>1</v>
      </c>
      <c r="F17220" t="s">
        <v>2016</v>
      </c>
      <c r="G17220">
        <v>33</v>
      </c>
      <c r="H17220" t="s">
        <v>2020</v>
      </c>
      <c r="I17220" s="13">
        <v>43500</v>
      </c>
      <c r="J17220">
        <v>2</v>
      </c>
      <c r="K17220">
        <v>7.7</v>
      </c>
    </row>
    <row r="17221" spans="2:11">
      <c r="B17221" t="s">
        <v>2074</v>
      </c>
      <c r="C17221" t="s">
        <v>2075</v>
      </c>
      <c r="D17221" t="s">
        <v>2076</v>
      </c>
      <c r="E17221">
        <v>3</v>
      </c>
      <c r="F17221" t="s">
        <v>2016</v>
      </c>
      <c r="G17221">
        <v>40</v>
      </c>
      <c r="H17221" t="s">
        <v>2020</v>
      </c>
      <c r="I17221" s="13">
        <v>43500</v>
      </c>
      <c r="J17221">
        <v>6</v>
      </c>
      <c r="K17221">
        <v>0</v>
      </c>
    </row>
    <row r="17222" spans="2:11">
      <c r="B17222" t="s">
        <v>2051</v>
      </c>
      <c r="C17222" t="s">
        <v>3861</v>
      </c>
      <c r="D17222" t="s">
        <v>2076</v>
      </c>
      <c r="E17222">
        <v>3</v>
      </c>
      <c r="F17222" t="s">
        <v>2016</v>
      </c>
      <c r="G17222">
        <v>40</v>
      </c>
      <c r="H17222" t="s">
        <v>2017</v>
      </c>
      <c r="I17222" s="13">
        <v>43500</v>
      </c>
      <c r="J17222" t="s">
        <v>2030</v>
      </c>
      <c r="K17222" t="s">
        <v>2030</v>
      </c>
    </row>
    <row r="17223" spans="2:11">
      <c r="B17223" t="s">
        <v>2024</v>
      </c>
      <c r="C17223" t="s">
        <v>2025</v>
      </c>
      <c r="D17223" t="s">
        <v>2076</v>
      </c>
      <c r="E17223">
        <v>3</v>
      </c>
      <c r="F17223" t="s">
        <v>2016</v>
      </c>
      <c r="G17223" t="s">
        <v>2030</v>
      </c>
      <c r="H17223" t="s">
        <v>2017</v>
      </c>
      <c r="I17223" s="13">
        <v>43411</v>
      </c>
      <c r="J17223">
        <v>6</v>
      </c>
      <c r="K17223">
        <v>0</v>
      </c>
    </row>
    <row r="17224" spans="2:11">
      <c r="B17224" t="s">
        <v>2083</v>
      </c>
      <c r="C17224" t="s">
        <v>2084</v>
      </c>
      <c r="D17224" t="s">
        <v>2026</v>
      </c>
      <c r="E17224">
        <v>5</v>
      </c>
      <c r="F17224" t="s">
        <v>2016</v>
      </c>
      <c r="G17224" t="s">
        <v>2030</v>
      </c>
      <c r="H17224" t="s">
        <v>2017</v>
      </c>
      <c r="I17224" s="13">
        <v>43407</v>
      </c>
      <c r="J17224">
        <v>9</v>
      </c>
      <c r="K17224">
        <v>-12.64</v>
      </c>
    </row>
    <row r="17225" spans="2:11">
      <c r="B17225" t="s">
        <v>2096</v>
      </c>
      <c r="C17225" t="s">
        <v>2097</v>
      </c>
      <c r="D17225" t="s">
        <v>2026</v>
      </c>
      <c r="E17225">
        <v>5</v>
      </c>
      <c r="F17225" t="s">
        <v>2016</v>
      </c>
      <c r="G17225" t="s">
        <v>2030</v>
      </c>
      <c r="H17225" t="s">
        <v>2017</v>
      </c>
      <c r="I17225" s="13">
        <v>42614</v>
      </c>
      <c r="J17225">
        <v>7</v>
      </c>
      <c r="K17225">
        <v>-6.63</v>
      </c>
    </row>
    <row r="17301" spans="1:11">
      <c r="A17301" t="s">
        <v>1186</v>
      </c>
      <c r="B17301" t="str">
        <f ca="1">_xll.BDS(OFFSET(INDIRECT(ADDRESS(ROW(), COLUMN())),0,-1),"BEST_ANALYST_RECS_BULK","cols=10;rows=16")</f>
        <v>Jefferies</v>
      </c>
      <c r="C17301" t="s">
        <v>3501</v>
      </c>
      <c r="D17301" t="s">
        <v>2076</v>
      </c>
      <c r="E17301">
        <v>3</v>
      </c>
      <c r="F17301" t="s">
        <v>2016</v>
      </c>
      <c r="G17301">
        <v>2.9</v>
      </c>
      <c r="H17301" t="s">
        <v>2020</v>
      </c>
      <c r="I17301" s="13">
        <v>43510</v>
      </c>
      <c r="J17301">
        <v>3</v>
      </c>
      <c r="K17301">
        <v>0</v>
      </c>
    </row>
    <row r="17302" spans="1:11">
      <c r="B17302" t="s">
        <v>2094</v>
      </c>
      <c r="C17302" t="s">
        <v>2095</v>
      </c>
      <c r="D17302" t="s">
        <v>2076</v>
      </c>
      <c r="E17302">
        <v>3</v>
      </c>
      <c r="F17302" t="s">
        <v>2088</v>
      </c>
      <c r="G17302" t="s">
        <v>2030</v>
      </c>
      <c r="H17302" t="s">
        <v>2017</v>
      </c>
      <c r="I17302" s="13">
        <v>43510</v>
      </c>
      <c r="J17302" t="s">
        <v>2030</v>
      </c>
      <c r="K17302" t="s">
        <v>2030</v>
      </c>
    </row>
    <row r="17303" spans="1:11">
      <c r="B17303" t="s">
        <v>2174</v>
      </c>
      <c r="C17303" t="s">
        <v>3432</v>
      </c>
      <c r="D17303" t="s">
        <v>2015</v>
      </c>
      <c r="E17303">
        <v>3</v>
      </c>
      <c r="F17303" t="s">
        <v>2016</v>
      </c>
      <c r="G17303">
        <v>2.5</v>
      </c>
      <c r="H17303" t="s">
        <v>2017</v>
      </c>
      <c r="I17303" s="13">
        <v>43507</v>
      </c>
      <c r="J17303">
        <v>3</v>
      </c>
      <c r="K17303">
        <v>0</v>
      </c>
    </row>
    <row r="17304" spans="1:11">
      <c r="B17304" t="s">
        <v>2042</v>
      </c>
      <c r="C17304" t="s">
        <v>3433</v>
      </c>
      <c r="D17304" t="s">
        <v>2044</v>
      </c>
      <c r="E17304">
        <v>3</v>
      </c>
      <c r="F17304" t="s">
        <v>2016</v>
      </c>
      <c r="G17304">
        <v>2.5</v>
      </c>
      <c r="H17304" t="s">
        <v>2020</v>
      </c>
      <c r="I17304" s="13">
        <v>43507</v>
      </c>
      <c r="J17304">
        <v>10</v>
      </c>
      <c r="K17304">
        <v>-45.99</v>
      </c>
    </row>
    <row r="17305" spans="1:11">
      <c r="B17305" t="s">
        <v>2049</v>
      </c>
      <c r="C17305" t="s">
        <v>3502</v>
      </c>
      <c r="D17305" t="s">
        <v>2015</v>
      </c>
      <c r="E17305">
        <v>3</v>
      </c>
      <c r="F17305" t="s">
        <v>2016</v>
      </c>
      <c r="G17305">
        <v>2.9</v>
      </c>
      <c r="H17305" t="s">
        <v>2017</v>
      </c>
      <c r="I17305" s="13">
        <v>43507</v>
      </c>
      <c r="J17305" t="s">
        <v>2030</v>
      </c>
      <c r="K17305" t="s">
        <v>2030</v>
      </c>
    </row>
    <row r="17306" spans="1:11">
      <c r="B17306" t="s">
        <v>3352</v>
      </c>
      <c r="C17306" t="s">
        <v>3353</v>
      </c>
      <c r="D17306" t="s">
        <v>2044</v>
      </c>
      <c r="E17306">
        <v>3</v>
      </c>
      <c r="F17306" t="s">
        <v>2016</v>
      </c>
      <c r="G17306">
        <v>2.5</v>
      </c>
      <c r="H17306" t="s">
        <v>2020</v>
      </c>
      <c r="I17306" s="13">
        <v>43507</v>
      </c>
      <c r="J17306">
        <v>6</v>
      </c>
      <c r="K17306">
        <v>-36.56</v>
      </c>
    </row>
    <row r="17307" spans="1:11">
      <c r="B17307" t="s">
        <v>2207</v>
      </c>
      <c r="C17307" t="s">
        <v>3503</v>
      </c>
      <c r="D17307" t="s">
        <v>2044</v>
      </c>
      <c r="E17307">
        <v>3</v>
      </c>
      <c r="F17307" t="s">
        <v>2016</v>
      </c>
      <c r="G17307" t="s">
        <v>2030</v>
      </c>
      <c r="H17307" t="s">
        <v>2017</v>
      </c>
      <c r="I17307" s="13">
        <v>43500</v>
      </c>
      <c r="J17307" t="s">
        <v>2030</v>
      </c>
      <c r="K17307" t="s">
        <v>2030</v>
      </c>
    </row>
    <row r="17308" spans="1:11">
      <c r="B17308" t="s">
        <v>2203</v>
      </c>
      <c r="C17308" t="s">
        <v>2204</v>
      </c>
      <c r="D17308" t="s">
        <v>2044</v>
      </c>
      <c r="E17308">
        <v>3</v>
      </c>
      <c r="F17308" t="s">
        <v>2088</v>
      </c>
      <c r="G17308" t="s">
        <v>2030</v>
      </c>
      <c r="H17308" t="s">
        <v>2017</v>
      </c>
      <c r="I17308" s="13">
        <v>43495</v>
      </c>
      <c r="J17308">
        <v>9</v>
      </c>
      <c r="K17308">
        <v>-44.66</v>
      </c>
    </row>
    <row r="17309" spans="1:11">
      <c r="B17309" t="s">
        <v>106</v>
      </c>
      <c r="C17309" t="s">
        <v>3340</v>
      </c>
      <c r="D17309" t="s">
        <v>2114</v>
      </c>
      <c r="E17309">
        <v>3</v>
      </c>
      <c r="F17309" t="s">
        <v>2016</v>
      </c>
      <c r="G17309">
        <v>3</v>
      </c>
      <c r="H17309" t="s">
        <v>2020</v>
      </c>
      <c r="I17309" s="13">
        <v>43494</v>
      </c>
      <c r="J17309">
        <v>7</v>
      </c>
      <c r="K17309">
        <v>-38.78</v>
      </c>
    </row>
    <row r="17310" spans="1:11">
      <c r="B17310" t="s">
        <v>2033</v>
      </c>
      <c r="C17310" t="s">
        <v>3342</v>
      </c>
      <c r="D17310" t="s">
        <v>2035</v>
      </c>
      <c r="E17310">
        <v>5</v>
      </c>
      <c r="F17310" t="s">
        <v>2016</v>
      </c>
      <c r="G17310">
        <v>5</v>
      </c>
      <c r="H17310" t="s">
        <v>2036</v>
      </c>
      <c r="I17310" s="13">
        <v>43494</v>
      </c>
      <c r="J17310">
        <v>8</v>
      </c>
      <c r="K17310">
        <v>-43.13</v>
      </c>
    </row>
    <row r="17311" spans="1:11">
      <c r="B17311" t="s">
        <v>2069</v>
      </c>
      <c r="C17311" t="s">
        <v>3504</v>
      </c>
      <c r="D17311" t="s">
        <v>2071</v>
      </c>
      <c r="E17311">
        <v>3</v>
      </c>
      <c r="F17311" t="s">
        <v>2016</v>
      </c>
      <c r="G17311" t="s">
        <v>2030</v>
      </c>
      <c r="H17311" t="s">
        <v>2017</v>
      </c>
      <c r="I17311" s="13">
        <v>43494</v>
      </c>
      <c r="J17311">
        <v>3</v>
      </c>
      <c r="K17311">
        <v>0</v>
      </c>
    </row>
    <row r="17312" spans="1:11">
      <c r="B17312" t="s">
        <v>2051</v>
      </c>
      <c r="C17312" t="s">
        <v>2213</v>
      </c>
      <c r="D17312" t="s">
        <v>2076</v>
      </c>
      <c r="E17312">
        <v>3</v>
      </c>
      <c r="F17312" t="s">
        <v>2016</v>
      </c>
      <c r="G17312">
        <v>3.25</v>
      </c>
      <c r="H17312" t="s">
        <v>2017</v>
      </c>
      <c r="I17312" s="13">
        <v>43494</v>
      </c>
      <c r="J17312">
        <v>3</v>
      </c>
      <c r="K17312">
        <v>0</v>
      </c>
    </row>
    <row r="17313" spans="2:11">
      <c r="B17313" t="s">
        <v>2027</v>
      </c>
      <c r="C17313" t="s">
        <v>2212</v>
      </c>
      <c r="D17313" t="s">
        <v>2029</v>
      </c>
      <c r="E17313">
        <v>5</v>
      </c>
      <c r="F17313" t="s">
        <v>2016</v>
      </c>
      <c r="G17313">
        <v>4</v>
      </c>
      <c r="H17313" t="s">
        <v>2017</v>
      </c>
      <c r="I17313" s="13">
        <v>43493</v>
      </c>
      <c r="J17313">
        <v>8</v>
      </c>
      <c r="K17313">
        <v>-43.13</v>
      </c>
    </row>
    <row r="17314" spans="2:11">
      <c r="B17314" t="s">
        <v>2021</v>
      </c>
      <c r="C17314" t="s">
        <v>2215</v>
      </c>
      <c r="D17314" t="s">
        <v>2403</v>
      </c>
      <c r="E17314">
        <v>1</v>
      </c>
      <c r="F17314" t="s">
        <v>2016</v>
      </c>
      <c r="G17314">
        <v>2.5</v>
      </c>
      <c r="H17314" t="s">
        <v>2020</v>
      </c>
      <c r="I17314" s="13">
        <v>43479</v>
      </c>
      <c r="J17314">
        <v>2</v>
      </c>
      <c r="K17314">
        <v>32.58</v>
      </c>
    </row>
    <row r="17315" spans="2:11">
      <c r="B17315" t="s">
        <v>2083</v>
      </c>
      <c r="C17315" t="s">
        <v>2084</v>
      </c>
      <c r="D17315" t="s">
        <v>2076</v>
      </c>
      <c r="E17315">
        <v>3</v>
      </c>
      <c r="F17315" t="s">
        <v>2085</v>
      </c>
      <c r="G17315" t="s">
        <v>2030</v>
      </c>
      <c r="H17315" t="s">
        <v>2017</v>
      </c>
      <c r="I17315" s="13">
        <v>43410</v>
      </c>
      <c r="J17315" t="s">
        <v>2030</v>
      </c>
      <c r="K17315" t="s">
        <v>2030</v>
      </c>
    </row>
    <row r="17316" spans="2:11">
      <c r="B17316" t="s">
        <v>3505</v>
      </c>
      <c r="C17316" t="s">
        <v>3506</v>
      </c>
      <c r="D17316" t="s">
        <v>2044</v>
      </c>
      <c r="E17316">
        <v>3</v>
      </c>
      <c r="F17316" t="s">
        <v>2016</v>
      </c>
      <c r="G17316" t="s">
        <v>2030</v>
      </c>
      <c r="H17316" t="s">
        <v>2017</v>
      </c>
      <c r="I17316" s="13">
        <v>42397</v>
      </c>
      <c r="J17316">
        <v>3</v>
      </c>
      <c r="K17316">
        <v>0</v>
      </c>
    </row>
    <row r="17401" spans="1:11">
      <c r="A17401" t="s">
        <v>1187</v>
      </c>
      <c r="B17401" t="str">
        <f ca="1">_xll.BDS(OFFSET(INDIRECT(ADDRESS(ROW(), COLUMN())),0,-1),"BEST_ANALYST_RECS_BULK","cols=10;rows=20")</f>
        <v>KeyBanc Capital Markets</v>
      </c>
      <c r="C17401" t="s">
        <v>2342</v>
      </c>
      <c r="D17401" t="s">
        <v>2071</v>
      </c>
      <c r="E17401">
        <v>3</v>
      </c>
      <c r="F17401" t="s">
        <v>2016</v>
      </c>
      <c r="G17401" t="s">
        <v>2030</v>
      </c>
      <c r="H17401" t="s">
        <v>2017</v>
      </c>
      <c r="I17401" s="13">
        <v>43511</v>
      </c>
      <c r="J17401">
        <v>4</v>
      </c>
      <c r="K17401">
        <v>0</v>
      </c>
    </row>
    <row r="17402" spans="1:11">
      <c r="B17402" t="s">
        <v>3701</v>
      </c>
      <c r="C17402" t="s">
        <v>4025</v>
      </c>
      <c r="D17402" t="s">
        <v>2736</v>
      </c>
      <c r="E17402">
        <v>4</v>
      </c>
      <c r="F17402" t="s">
        <v>2016</v>
      </c>
      <c r="G17402">
        <v>103</v>
      </c>
      <c r="H17402" t="s">
        <v>3135</v>
      </c>
      <c r="I17402" s="13">
        <v>43509</v>
      </c>
      <c r="J17402" t="s">
        <v>2030</v>
      </c>
      <c r="K17402" t="s">
        <v>2030</v>
      </c>
    </row>
    <row r="17403" spans="1:11">
      <c r="B17403" t="s">
        <v>2077</v>
      </c>
      <c r="C17403" t="s">
        <v>2078</v>
      </c>
      <c r="D17403" t="s">
        <v>2227</v>
      </c>
      <c r="E17403">
        <v>3</v>
      </c>
      <c r="F17403" t="s">
        <v>2016</v>
      </c>
      <c r="G17403">
        <v>90</v>
      </c>
      <c r="H17403" t="s">
        <v>2020</v>
      </c>
      <c r="I17403" s="13">
        <v>43505</v>
      </c>
      <c r="J17403" t="s">
        <v>2030</v>
      </c>
      <c r="K17403" t="s">
        <v>2030</v>
      </c>
    </row>
    <row r="17404" spans="1:11">
      <c r="B17404" t="s">
        <v>2174</v>
      </c>
      <c r="C17404" t="s">
        <v>2014</v>
      </c>
      <c r="D17404" t="s">
        <v>2015</v>
      </c>
      <c r="E17404">
        <v>3</v>
      </c>
      <c r="F17404" t="s">
        <v>2016</v>
      </c>
      <c r="G17404">
        <v>85</v>
      </c>
      <c r="H17404" t="s">
        <v>2017</v>
      </c>
      <c r="I17404" s="13">
        <v>43504</v>
      </c>
      <c r="J17404">
        <v>4</v>
      </c>
      <c r="K17404">
        <v>0</v>
      </c>
    </row>
    <row r="17405" spans="1:11">
      <c r="B17405" t="s">
        <v>106</v>
      </c>
      <c r="C17405" t="s">
        <v>2344</v>
      </c>
      <c r="D17405" t="s">
        <v>2019</v>
      </c>
      <c r="E17405">
        <v>3</v>
      </c>
      <c r="F17405" t="s">
        <v>2016</v>
      </c>
      <c r="G17405">
        <v>92</v>
      </c>
      <c r="H17405" t="s">
        <v>2020</v>
      </c>
      <c r="I17405" s="13">
        <v>43504</v>
      </c>
      <c r="J17405">
        <v>4</v>
      </c>
      <c r="K17405">
        <v>0</v>
      </c>
    </row>
    <row r="17406" spans="1:11">
      <c r="B17406" t="s">
        <v>2039</v>
      </c>
      <c r="C17406" t="s">
        <v>2040</v>
      </c>
      <c r="D17406" t="s">
        <v>2189</v>
      </c>
      <c r="E17406">
        <v>5</v>
      </c>
      <c r="F17406" t="s">
        <v>2016</v>
      </c>
      <c r="G17406">
        <v>105</v>
      </c>
      <c r="H17406" t="s">
        <v>2020</v>
      </c>
      <c r="I17406" s="13">
        <v>43504</v>
      </c>
      <c r="J17406">
        <v>8</v>
      </c>
      <c r="K17406">
        <v>-19.95</v>
      </c>
    </row>
    <row r="17407" spans="1:11">
      <c r="B17407" t="s">
        <v>2045</v>
      </c>
      <c r="C17407" t="s">
        <v>2046</v>
      </c>
      <c r="D17407" t="s">
        <v>2015</v>
      </c>
      <c r="E17407">
        <v>3</v>
      </c>
      <c r="F17407" t="s">
        <v>2016</v>
      </c>
      <c r="G17407" t="s">
        <v>2030</v>
      </c>
      <c r="H17407" t="s">
        <v>2017</v>
      </c>
      <c r="I17407" s="13">
        <v>43504</v>
      </c>
      <c r="J17407">
        <v>4</v>
      </c>
      <c r="K17407">
        <v>0</v>
      </c>
    </row>
    <row r="17408" spans="1:11">
      <c r="B17408" t="s">
        <v>2027</v>
      </c>
      <c r="C17408" t="s">
        <v>2028</v>
      </c>
      <c r="D17408" t="s">
        <v>2029</v>
      </c>
      <c r="E17408">
        <v>5</v>
      </c>
      <c r="F17408" t="s">
        <v>2016</v>
      </c>
      <c r="G17408">
        <v>125</v>
      </c>
      <c r="H17408" t="s">
        <v>2017</v>
      </c>
      <c r="I17408" s="13">
        <v>43503</v>
      </c>
      <c r="J17408" t="s">
        <v>2030</v>
      </c>
      <c r="K17408" t="s">
        <v>2030</v>
      </c>
    </row>
    <row r="17409" spans="2:11">
      <c r="B17409" t="s">
        <v>2031</v>
      </c>
      <c r="C17409" t="s">
        <v>2032</v>
      </c>
      <c r="D17409" t="s">
        <v>2026</v>
      </c>
      <c r="E17409">
        <v>5</v>
      </c>
      <c r="F17409" t="s">
        <v>2016</v>
      </c>
      <c r="G17409">
        <v>106</v>
      </c>
      <c r="H17409" t="s">
        <v>2020</v>
      </c>
      <c r="I17409" s="13">
        <v>43503</v>
      </c>
      <c r="J17409">
        <v>2</v>
      </c>
      <c r="K17409">
        <v>14.86</v>
      </c>
    </row>
    <row r="17410" spans="2:11">
      <c r="B17410" t="s">
        <v>2033</v>
      </c>
      <c r="C17410" t="s">
        <v>2034</v>
      </c>
      <c r="D17410" t="s">
        <v>2044</v>
      </c>
      <c r="E17410">
        <v>3</v>
      </c>
      <c r="F17410" t="s">
        <v>2016</v>
      </c>
      <c r="G17410">
        <v>106</v>
      </c>
      <c r="H17410" t="s">
        <v>2036</v>
      </c>
      <c r="I17410" s="13">
        <v>43503</v>
      </c>
      <c r="J17410">
        <v>4</v>
      </c>
      <c r="K17410">
        <v>0</v>
      </c>
    </row>
    <row r="17411" spans="2:11">
      <c r="B17411" t="s">
        <v>2037</v>
      </c>
      <c r="C17411" t="s">
        <v>2038</v>
      </c>
      <c r="D17411" t="s">
        <v>2026</v>
      </c>
      <c r="E17411">
        <v>5</v>
      </c>
      <c r="F17411" t="s">
        <v>2016</v>
      </c>
      <c r="G17411">
        <v>128</v>
      </c>
      <c r="H17411" t="s">
        <v>2020</v>
      </c>
      <c r="I17411" s="13">
        <v>43503</v>
      </c>
      <c r="J17411">
        <v>5</v>
      </c>
      <c r="K17411">
        <v>-1.45</v>
      </c>
    </row>
    <row r="17412" spans="2:11">
      <c r="B17412" t="s">
        <v>2074</v>
      </c>
      <c r="C17412" t="s">
        <v>2343</v>
      </c>
      <c r="D17412" t="s">
        <v>2053</v>
      </c>
      <c r="E17412">
        <v>1</v>
      </c>
      <c r="F17412" t="s">
        <v>2016</v>
      </c>
      <c r="G17412">
        <v>82</v>
      </c>
      <c r="H17412" t="s">
        <v>2020</v>
      </c>
      <c r="I17412" s="13">
        <v>43503</v>
      </c>
      <c r="J17412">
        <v>7</v>
      </c>
      <c r="K17412">
        <v>-5.4</v>
      </c>
    </row>
    <row r="17413" spans="2:11">
      <c r="B17413" t="s">
        <v>2047</v>
      </c>
      <c r="C17413" t="s">
        <v>2048</v>
      </c>
      <c r="D17413" t="s">
        <v>2044</v>
      </c>
      <c r="E17413">
        <v>3</v>
      </c>
      <c r="F17413" t="s">
        <v>2088</v>
      </c>
      <c r="G17413">
        <v>95</v>
      </c>
      <c r="H17413" t="s">
        <v>2017</v>
      </c>
      <c r="I17413" s="13">
        <v>43503</v>
      </c>
      <c r="J17413">
        <v>6</v>
      </c>
      <c r="K17413">
        <v>-3.9</v>
      </c>
    </row>
    <row r="17414" spans="2:11">
      <c r="B17414" t="s">
        <v>2049</v>
      </c>
      <c r="C17414" t="s">
        <v>2050</v>
      </c>
      <c r="D17414" t="s">
        <v>2029</v>
      </c>
      <c r="E17414">
        <v>5</v>
      </c>
      <c r="F17414" t="s">
        <v>2016</v>
      </c>
      <c r="G17414">
        <v>110</v>
      </c>
      <c r="H17414" t="s">
        <v>2017</v>
      </c>
      <c r="I17414" s="13">
        <v>43503</v>
      </c>
      <c r="J17414" t="s">
        <v>2030</v>
      </c>
      <c r="K17414" t="s">
        <v>2030</v>
      </c>
    </row>
    <row r="17415" spans="2:11">
      <c r="B17415" t="s">
        <v>2054</v>
      </c>
      <c r="C17415" t="s">
        <v>2055</v>
      </c>
      <c r="D17415" t="s">
        <v>2044</v>
      </c>
      <c r="E17415">
        <v>3</v>
      </c>
      <c r="F17415" t="s">
        <v>2016</v>
      </c>
      <c r="G17415">
        <v>90</v>
      </c>
      <c r="H17415" t="s">
        <v>2020</v>
      </c>
      <c r="I17415" s="13">
        <v>43503</v>
      </c>
      <c r="J17415" t="s">
        <v>2030</v>
      </c>
      <c r="K17415" t="s">
        <v>2030</v>
      </c>
    </row>
    <row r="17416" spans="2:11">
      <c r="B17416" t="s">
        <v>2198</v>
      </c>
      <c r="C17416" t="s">
        <v>2345</v>
      </c>
      <c r="D17416" t="s">
        <v>2035</v>
      </c>
      <c r="E17416">
        <v>5</v>
      </c>
      <c r="F17416" t="s">
        <v>2016</v>
      </c>
      <c r="G17416">
        <v>100</v>
      </c>
      <c r="H17416" t="s">
        <v>2020</v>
      </c>
      <c r="I17416" s="13">
        <v>43503</v>
      </c>
      <c r="J17416" t="s">
        <v>2030</v>
      </c>
      <c r="K17416" t="s">
        <v>2030</v>
      </c>
    </row>
    <row r="17417" spans="2:11">
      <c r="B17417" t="s">
        <v>2063</v>
      </c>
      <c r="C17417" t="s">
        <v>2064</v>
      </c>
      <c r="D17417" t="s">
        <v>2035</v>
      </c>
      <c r="E17417">
        <v>5</v>
      </c>
      <c r="F17417" t="s">
        <v>2016</v>
      </c>
      <c r="G17417">
        <v>110</v>
      </c>
      <c r="H17417" t="s">
        <v>2017</v>
      </c>
      <c r="I17417" s="13">
        <v>43503</v>
      </c>
      <c r="J17417" t="s">
        <v>2030</v>
      </c>
      <c r="K17417" t="s">
        <v>2030</v>
      </c>
    </row>
    <row r="17418" spans="2:11">
      <c r="B17418" t="s">
        <v>2021</v>
      </c>
      <c r="C17418" t="s">
        <v>2022</v>
      </c>
      <c r="D17418" t="s">
        <v>2023</v>
      </c>
      <c r="E17418">
        <v>5</v>
      </c>
      <c r="F17418" t="s">
        <v>2016</v>
      </c>
      <c r="G17418">
        <v>94</v>
      </c>
      <c r="H17418" t="s">
        <v>2020</v>
      </c>
      <c r="I17418" s="13">
        <v>43406</v>
      </c>
      <c r="J17418" t="s">
        <v>2030</v>
      </c>
      <c r="K17418" t="s">
        <v>2030</v>
      </c>
    </row>
    <row r="17419" spans="2:11">
      <c r="B17419" t="s">
        <v>2083</v>
      </c>
      <c r="C17419" t="s">
        <v>2084</v>
      </c>
      <c r="D17419" t="s">
        <v>2053</v>
      </c>
      <c r="E17419">
        <v>1</v>
      </c>
      <c r="F17419" t="s">
        <v>2016</v>
      </c>
      <c r="G17419" t="s">
        <v>2030</v>
      </c>
      <c r="H17419" t="s">
        <v>2017</v>
      </c>
      <c r="I17419" s="13">
        <v>43181</v>
      </c>
      <c r="J17419">
        <v>1</v>
      </c>
      <c r="K17419">
        <v>19.95</v>
      </c>
    </row>
    <row r="17420" spans="2:11">
      <c r="B17420" t="s">
        <v>2111</v>
      </c>
      <c r="C17420" t="s">
        <v>2112</v>
      </c>
      <c r="D17420" t="s">
        <v>3730</v>
      </c>
      <c r="E17420">
        <v>3</v>
      </c>
      <c r="F17420" t="s">
        <v>2088</v>
      </c>
      <c r="G17420" t="s">
        <v>2030</v>
      </c>
      <c r="H17420" t="s">
        <v>2017</v>
      </c>
      <c r="I17420" s="13">
        <v>43034</v>
      </c>
      <c r="J17420">
        <v>4</v>
      </c>
      <c r="K17420">
        <v>0</v>
      </c>
    </row>
    <row r="17501" spans="1:11">
      <c r="A17501" t="s">
        <v>1188</v>
      </c>
      <c r="B17501" t="str">
        <f ca="1">_xll.BDS(OFFSET(INDIRECT(ADDRESS(ROW(), COLUMN())),0,-1),"BEST_ANALYST_RECS_BULK","cols=10;rows=14")</f>
        <v>Argus Research Corp</v>
      </c>
      <c r="C17501" t="s">
        <v>2243</v>
      </c>
      <c r="D17501" t="s">
        <v>2026</v>
      </c>
      <c r="E17501">
        <v>5</v>
      </c>
      <c r="F17501" t="s">
        <v>2016</v>
      </c>
      <c r="G17501">
        <v>46</v>
      </c>
      <c r="H17501" t="s">
        <v>2017</v>
      </c>
      <c r="I17501" s="13">
        <v>43509</v>
      </c>
      <c r="J17501">
        <v>3</v>
      </c>
      <c r="K17501">
        <v>2.67</v>
      </c>
    </row>
    <row r="17502" spans="1:11">
      <c r="B17502" t="s">
        <v>106</v>
      </c>
      <c r="C17502" t="s">
        <v>2447</v>
      </c>
      <c r="D17502" t="s">
        <v>2440</v>
      </c>
      <c r="E17502">
        <v>5</v>
      </c>
      <c r="F17502" t="s">
        <v>2016</v>
      </c>
      <c r="G17502">
        <v>37</v>
      </c>
      <c r="H17502" t="s">
        <v>2020</v>
      </c>
      <c r="I17502" s="13">
        <v>43507</v>
      </c>
      <c r="J17502">
        <v>3</v>
      </c>
      <c r="K17502">
        <v>2.67</v>
      </c>
    </row>
    <row r="17503" spans="1:11">
      <c r="B17503" t="s">
        <v>2037</v>
      </c>
      <c r="C17503" t="s">
        <v>3361</v>
      </c>
      <c r="D17503" t="s">
        <v>2026</v>
      </c>
      <c r="E17503">
        <v>5</v>
      </c>
      <c r="F17503" t="s">
        <v>2016</v>
      </c>
      <c r="G17503">
        <v>39</v>
      </c>
      <c r="H17503" t="s">
        <v>2020</v>
      </c>
      <c r="I17503" s="13">
        <v>43507</v>
      </c>
      <c r="J17503" t="s">
        <v>2030</v>
      </c>
      <c r="K17503" t="s">
        <v>2030</v>
      </c>
    </row>
    <row r="17504" spans="1:11">
      <c r="B17504" t="s">
        <v>2027</v>
      </c>
      <c r="C17504" t="s">
        <v>2454</v>
      </c>
      <c r="D17504" t="s">
        <v>2029</v>
      </c>
      <c r="E17504">
        <v>5</v>
      </c>
      <c r="F17504" t="s">
        <v>2016</v>
      </c>
      <c r="G17504">
        <v>46</v>
      </c>
      <c r="H17504" t="s">
        <v>2017</v>
      </c>
      <c r="I17504" s="13">
        <v>43504</v>
      </c>
      <c r="J17504">
        <v>3</v>
      </c>
      <c r="K17504">
        <v>2.67</v>
      </c>
    </row>
    <row r="17505" spans="2:11">
      <c r="B17505" t="s">
        <v>2021</v>
      </c>
      <c r="C17505" t="s">
        <v>2285</v>
      </c>
      <c r="D17505" t="s">
        <v>2166</v>
      </c>
      <c r="E17505">
        <v>5</v>
      </c>
      <c r="F17505" t="s">
        <v>2016</v>
      </c>
      <c r="G17505">
        <v>40</v>
      </c>
      <c r="H17505" t="s">
        <v>2020</v>
      </c>
      <c r="I17505" s="13">
        <v>43497</v>
      </c>
      <c r="J17505">
        <v>3</v>
      </c>
      <c r="K17505">
        <v>2.67</v>
      </c>
    </row>
    <row r="17506" spans="2:11">
      <c r="B17506" t="s">
        <v>2033</v>
      </c>
      <c r="C17506" t="s">
        <v>2455</v>
      </c>
      <c r="D17506" t="s">
        <v>2035</v>
      </c>
      <c r="E17506">
        <v>5</v>
      </c>
      <c r="F17506" t="s">
        <v>2016</v>
      </c>
      <c r="G17506">
        <v>45</v>
      </c>
      <c r="H17506" t="s">
        <v>2036</v>
      </c>
      <c r="I17506" s="13">
        <v>43497</v>
      </c>
      <c r="J17506">
        <v>3</v>
      </c>
      <c r="K17506">
        <v>2.67</v>
      </c>
    </row>
    <row r="17507" spans="2:11">
      <c r="B17507" t="s">
        <v>2277</v>
      </c>
      <c r="C17507" t="s">
        <v>2449</v>
      </c>
      <c r="D17507" t="s">
        <v>2029</v>
      </c>
      <c r="E17507">
        <v>5</v>
      </c>
      <c r="F17507" t="s">
        <v>2016</v>
      </c>
      <c r="G17507">
        <v>41</v>
      </c>
      <c r="H17507" t="s">
        <v>2017</v>
      </c>
      <c r="I17507" s="13">
        <v>43496</v>
      </c>
      <c r="J17507">
        <v>3</v>
      </c>
      <c r="K17507">
        <v>2.67</v>
      </c>
    </row>
    <row r="17508" spans="2:11">
      <c r="B17508" t="s">
        <v>2232</v>
      </c>
      <c r="C17508" t="s">
        <v>3090</v>
      </c>
      <c r="D17508" t="s">
        <v>2029</v>
      </c>
      <c r="E17508">
        <v>5</v>
      </c>
      <c r="F17508" t="s">
        <v>2016</v>
      </c>
      <c r="G17508" t="s">
        <v>2030</v>
      </c>
      <c r="H17508" t="s">
        <v>2017</v>
      </c>
      <c r="I17508" s="13">
        <v>43496</v>
      </c>
      <c r="J17508">
        <v>3</v>
      </c>
      <c r="K17508">
        <v>2.67</v>
      </c>
    </row>
    <row r="17509" spans="2:11">
      <c r="B17509" t="s">
        <v>2077</v>
      </c>
      <c r="C17509" t="s">
        <v>2288</v>
      </c>
      <c r="D17509" t="s">
        <v>2029</v>
      </c>
      <c r="E17509">
        <v>5</v>
      </c>
      <c r="F17509" t="s">
        <v>2016</v>
      </c>
      <c r="G17509">
        <v>46</v>
      </c>
      <c r="H17509" t="s">
        <v>2020</v>
      </c>
      <c r="I17509" s="13">
        <v>43496</v>
      </c>
      <c r="J17509">
        <v>3</v>
      </c>
      <c r="K17509">
        <v>2.67</v>
      </c>
    </row>
    <row r="17510" spans="2:11">
      <c r="B17510" t="s">
        <v>2045</v>
      </c>
      <c r="C17510" t="s">
        <v>4401</v>
      </c>
      <c r="D17510" t="s">
        <v>2029</v>
      </c>
      <c r="E17510">
        <v>5</v>
      </c>
      <c r="F17510" t="s">
        <v>2016</v>
      </c>
      <c r="G17510">
        <v>41</v>
      </c>
      <c r="H17510" t="s">
        <v>2020</v>
      </c>
      <c r="I17510" s="13">
        <v>43496</v>
      </c>
      <c r="J17510">
        <v>1</v>
      </c>
      <c r="K17510">
        <v>13.65</v>
      </c>
    </row>
    <row r="17511" spans="2:11">
      <c r="B17511" t="s">
        <v>2236</v>
      </c>
      <c r="C17511" t="s">
        <v>3087</v>
      </c>
      <c r="D17511" t="s">
        <v>2238</v>
      </c>
      <c r="E17511">
        <v>4</v>
      </c>
      <c r="F17511" t="s">
        <v>2016</v>
      </c>
      <c r="G17511">
        <v>39</v>
      </c>
      <c r="H17511" t="s">
        <v>2020</v>
      </c>
      <c r="I17511" s="13">
        <v>43496</v>
      </c>
      <c r="J17511">
        <v>3</v>
      </c>
      <c r="K17511">
        <v>2.67</v>
      </c>
    </row>
    <row r="17512" spans="2:11">
      <c r="B17512" t="s">
        <v>2094</v>
      </c>
      <c r="C17512" t="s">
        <v>2095</v>
      </c>
      <c r="D17512" t="s">
        <v>2076</v>
      </c>
      <c r="E17512">
        <v>3</v>
      </c>
      <c r="F17512" t="s">
        <v>2016</v>
      </c>
      <c r="G17512" t="s">
        <v>2030</v>
      </c>
      <c r="H17512" t="s">
        <v>2017</v>
      </c>
      <c r="I17512" s="13">
        <v>43495</v>
      </c>
      <c r="J17512" t="s">
        <v>2030</v>
      </c>
      <c r="K17512" t="s">
        <v>2030</v>
      </c>
    </row>
    <row r="17513" spans="2:11">
      <c r="B17513" t="s">
        <v>2083</v>
      </c>
      <c r="C17513" t="s">
        <v>2084</v>
      </c>
      <c r="D17513" t="s">
        <v>2076</v>
      </c>
      <c r="E17513">
        <v>3</v>
      </c>
      <c r="F17513" t="s">
        <v>2088</v>
      </c>
      <c r="G17513" t="s">
        <v>2030</v>
      </c>
      <c r="H17513" t="s">
        <v>2017</v>
      </c>
      <c r="I17513" s="13">
        <v>43368</v>
      </c>
      <c r="J17513">
        <v>2</v>
      </c>
      <c r="K17513">
        <v>6.32</v>
      </c>
    </row>
    <row r="17514" spans="2:11">
      <c r="B17514" t="s">
        <v>2051</v>
      </c>
      <c r="C17514" t="s">
        <v>3084</v>
      </c>
      <c r="D17514" t="s">
        <v>2076</v>
      </c>
      <c r="E17514">
        <v>3</v>
      </c>
      <c r="F17514" t="s">
        <v>2016</v>
      </c>
      <c r="G17514" t="s">
        <v>2030</v>
      </c>
      <c r="H17514" t="s">
        <v>2017</v>
      </c>
      <c r="I17514" s="13">
        <v>42956</v>
      </c>
      <c r="J17514">
        <v>4</v>
      </c>
      <c r="K17514">
        <v>0</v>
      </c>
    </row>
    <row r="17601" spans="1:11">
      <c r="A17601" t="s">
        <v>1189</v>
      </c>
      <c r="B17601" t="str">
        <f ca="1">_xll.BDS(OFFSET(INDIRECT(ADDRESS(ROW(), COLUMN())),0,-1),"BEST_ANALYST_RECS_BULK","cols=10;rows=22")</f>
        <v>Jefferies</v>
      </c>
      <c r="C17601" t="s">
        <v>2816</v>
      </c>
      <c r="D17601" t="s">
        <v>2026</v>
      </c>
      <c r="E17601">
        <v>5</v>
      </c>
      <c r="F17601" t="s">
        <v>2016</v>
      </c>
      <c r="G17601">
        <v>137</v>
      </c>
      <c r="H17601" t="s">
        <v>2020</v>
      </c>
      <c r="I17601" s="13">
        <v>43511</v>
      </c>
      <c r="J17601">
        <v>4</v>
      </c>
      <c r="K17601">
        <v>0.5</v>
      </c>
    </row>
    <row r="17602" spans="1:11">
      <c r="B17602" t="s">
        <v>2274</v>
      </c>
      <c r="C17602" t="s">
        <v>2819</v>
      </c>
      <c r="D17602" t="s">
        <v>2026</v>
      </c>
      <c r="E17602">
        <v>5</v>
      </c>
      <c r="F17602" t="s">
        <v>2016</v>
      </c>
      <c r="G17602" t="s">
        <v>2030</v>
      </c>
      <c r="H17602" t="s">
        <v>2017</v>
      </c>
      <c r="I17602" s="13">
        <v>43509</v>
      </c>
      <c r="J17602">
        <v>4</v>
      </c>
      <c r="K17602">
        <v>0.5</v>
      </c>
    </row>
    <row r="17603" spans="1:11">
      <c r="B17603" t="s">
        <v>2051</v>
      </c>
      <c r="C17603" t="s">
        <v>2822</v>
      </c>
      <c r="D17603" t="s">
        <v>2026</v>
      </c>
      <c r="E17603">
        <v>5</v>
      </c>
      <c r="F17603" t="s">
        <v>2016</v>
      </c>
      <c r="G17603">
        <v>147</v>
      </c>
      <c r="H17603" t="s">
        <v>2017</v>
      </c>
      <c r="I17603" s="13">
        <v>43509</v>
      </c>
      <c r="J17603">
        <v>1</v>
      </c>
      <c r="K17603">
        <v>11.45</v>
      </c>
    </row>
    <row r="17604" spans="1:11">
      <c r="B17604" t="s">
        <v>2267</v>
      </c>
      <c r="C17604" t="s">
        <v>2700</v>
      </c>
      <c r="D17604" t="s">
        <v>2029</v>
      </c>
      <c r="E17604">
        <v>5</v>
      </c>
      <c r="F17604" t="s">
        <v>2016</v>
      </c>
      <c r="G17604">
        <v>143</v>
      </c>
      <c r="H17604" t="s">
        <v>2017</v>
      </c>
      <c r="I17604" s="13">
        <v>43509</v>
      </c>
      <c r="J17604" t="s">
        <v>2030</v>
      </c>
      <c r="K17604" t="s">
        <v>2030</v>
      </c>
    </row>
    <row r="17605" spans="1:11">
      <c r="B17605" t="s">
        <v>2067</v>
      </c>
      <c r="C17605" t="s">
        <v>2703</v>
      </c>
      <c r="D17605" t="s">
        <v>2252</v>
      </c>
      <c r="E17605">
        <v>3</v>
      </c>
      <c r="F17605" t="s">
        <v>2016</v>
      </c>
      <c r="G17605">
        <v>129</v>
      </c>
      <c r="H17605" t="s">
        <v>2020</v>
      </c>
      <c r="I17605" s="13">
        <v>43507</v>
      </c>
      <c r="J17605" t="s">
        <v>2030</v>
      </c>
      <c r="K17605" t="s">
        <v>2030</v>
      </c>
    </row>
    <row r="17606" spans="1:11">
      <c r="B17606" t="s">
        <v>2157</v>
      </c>
      <c r="C17606" t="s">
        <v>2711</v>
      </c>
      <c r="D17606" t="s">
        <v>2076</v>
      </c>
      <c r="E17606">
        <v>3</v>
      </c>
      <c r="F17606" t="s">
        <v>2016</v>
      </c>
      <c r="G17606">
        <v>130</v>
      </c>
      <c r="H17606" t="s">
        <v>2017</v>
      </c>
      <c r="I17606" s="13">
        <v>43507</v>
      </c>
      <c r="J17606">
        <v>5</v>
      </c>
      <c r="K17606">
        <v>0</v>
      </c>
    </row>
    <row r="17607" spans="1:11">
      <c r="B17607" t="s">
        <v>2083</v>
      </c>
      <c r="C17607" t="s">
        <v>2084</v>
      </c>
      <c r="D17607" t="s">
        <v>2053</v>
      </c>
      <c r="E17607">
        <v>1</v>
      </c>
      <c r="F17607" t="s">
        <v>2016</v>
      </c>
      <c r="G17607" t="s">
        <v>2030</v>
      </c>
      <c r="H17607" t="s">
        <v>2017</v>
      </c>
      <c r="I17607" s="13">
        <v>43505</v>
      </c>
      <c r="J17607" t="s">
        <v>2030</v>
      </c>
      <c r="K17607" t="s">
        <v>2030</v>
      </c>
    </row>
    <row r="17608" spans="1:11">
      <c r="B17608" t="s">
        <v>106</v>
      </c>
      <c r="C17608" t="s">
        <v>2205</v>
      </c>
      <c r="D17608" t="s">
        <v>2440</v>
      </c>
      <c r="E17608">
        <v>5</v>
      </c>
      <c r="F17608" t="s">
        <v>2016</v>
      </c>
      <c r="G17608">
        <v>155</v>
      </c>
      <c r="H17608" t="s">
        <v>2020</v>
      </c>
      <c r="I17608" s="13">
        <v>43504</v>
      </c>
      <c r="J17608" t="s">
        <v>2030</v>
      </c>
      <c r="K17608" t="s">
        <v>2030</v>
      </c>
    </row>
    <row r="17609" spans="1:11">
      <c r="B17609" t="s">
        <v>2063</v>
      </c>
      <c r="C17609" t="s">
        <v>2710</v>
      </c>
      <c r="D17609" t="s">
        <v>2035</v>
      </c>
      <c r="E17609">
        <v>5</v>
      </c>
      <c r="F17609" t="s">
        <v>2016</v>
      </c>
      <c r="G17609">
        <v>142</v>
      </c>
      <c r="H17609" t="s">
        <v>2017</v>
      </c>
      <c r="I17609" s="13">
        <v>43503</v>
      </c>
      <c r="J17609">
        <v>4</v>
      </c>
      <c r="K17609">
        <v>0.5</v>
      </c>
    </row>
    <row r="17610" spans="1:11">
      <c r="B17610" t="s">
        <v>2021</v>
      </c>
      <c r="C17610" t="s">
        <v>2828</v>
      </c>
      <c r="D17610" t="s">
        <v>2023</v>
      </c>
      <c r="E17610">
        <v>5</v>
      </c>
      <c r="F17610" t="s">
        <v>2016</v>
      </c>
      <c r="G17610">
        <v>153</v>
      </c>
      <c r="H17610" t="s">
        <v>2020</v>
      </c>
      <c r="I17610" s="13">
        <v>43497</v>
      </c>
      <c r="J17610">
        <v>4</v>
      </c>
      <c r="K17610">
        <v>0.5</v>
      </c>
    </row>
    <row r="17611" spans="1:11">
      <c r="B17611" t="s">
        <v>2094</v>
      </c>
      <c r="C17611" t="s">
        <v>2095</v>
      </c>
      <c r="D17611" t="s">
        <v>2026</v>
      </c>
      <c r="E17611">
        <v>5</v>
      </c>
      <c r="F17611" t="s">
        <v>2085</v>
      </c>
      <c r="G17611">
        <v>129</v>
      </c>
      <c r="H17611" t="s">
        <v>2020</v>
      </c>
      <c r="I17611" s="13">
        <v>43495</v>
      </c>
      <c r="J17611" t="s">
        <v>2030</v>
      </c>
      <c r="K17611" t="s">
        <v>2030</v>
      </c>
    </row>
    <row r="17612" spans="1:11">
      <c r="B17612" t="s">
        <v>2260</v>
      </c>
      <c r="C17612" t="s">
        <v>3371</v>
      </c>
      <c r="D17612" t="s">
        <v>2035</v>
      </c>
      <c r="E17612">
        <v>5</v>
      </c>
      <c r="F17612" t="s">
        <v>2016</v>
      </c>
      <c r="G17612">
        <v>145</v>
      </c>
      <c r="H17612" t="s">
        <v>2020</v>
      </c>
      <c r="I17612" s="13">
        <v>43493</v>
      </c>
      <c r="J17612">
        <v>4</v>
      </c>
      <c r="K17612">
        <v>0.5</v>
      </c>
    </row>
    <row r="17613" spans="1:11">
      <c r="B17613" t="s">
        <v>2813</v>
      </c>
      <c r="C17613" t="s">
        <v>3373</v>
      </c>
      <c r="D17613" t="s">
        <v>2076</v>
      </c>
      <c r="E17613">
        <v>3</v>
      </c>
      <c r="F17613" t="s">
        <v>2016</v>
      </c>
      <c r="G17613">
        <v>123</v>
      </c>
      <c r="H17613" t="s">
        <v>2017</v>
      </c>
      <c r="I17613" s="13">
        <v>43492</v>
      </c>
      <c r="J17613" t="s">
        <v>2030</v>
      </c>
      <c r="K17613" t="s">
        <v>2030</v>
      </c>
    </row>
    <row r="17614" spans="1:11">
      <c r="B17614" t="s">
        <v>2210</v>
      </c>
      <c r="C17614" t="s">
        <v>2211</v>
      </c>
      <c r="D17614" t="s">
        <v>2044</v>
      </c>
      <c r="E17614">
        <v>3</v>
      </c>
      <c r="F17614" t="s">
        <v>2016</v>
      </c>
      <c r="G17614">
        <v>149</v>
      </c>
      <c r="H17614" t="s">
        <v>2020</v>
      </c>
      <c r="I17614" s="13">
        <v>43490</v>
      </c>
      <c r="J17614">
        <v>5</v>
      </c>
      <c r="K17614">
        <v>0</v>
      </c>
    </row>
    <row r="17615" spans="1:11">
      <c r="B17615" t="s">
        <v>2024</v>
      </c>
      <c r="C17615" t="s">
        <v>2217</v>
      </c>
      <c r="D17615" t="s">
        <v>2026</v>
      </c>
      <c r="E17615">
        <v>5</v>
      </c>
      <c r="F17615" t="s">
        <v>2016</v>
      </c>
      <c r="G17615">
        <v>150</v>
      </c>
      <c r="H17615" t="s">
        <v>2017</v>
      </c>
      <c r="I17615" s="13">
        <v>43489</v>
      </c>
      <c r="J17615">
        <v>4</v>
      </c>
      <c r="K17615">
        <v>0.5</v>
      </c>
    </row>
    <row r="17616" spans="1:11">
      <c r="B17616" t="s">
        <v>2159</v>
      </c>
      <c r="C17616" t="s">
        <v>2823</v>
      </c>
      <c r="D17616" t="s">
        <v>2029</v>
      </c>
      <c r="E17616">
        <v>5</v>
      </c>
      <c r="F17616" t="s">
        <v>2016</v>
      </c>
      <c r="G17616">
        <v>149</v>
      </c>
      <c r="H17616" t="s">
        <v>2020</v>
      </c>
      <c r="I17616" s="13">
        <v>43489</v>
      </c>
      <c r="J17616">
        <v>4</v>
      </c>
      <c r="K17616">
        <v>0.5</v>
      </c>
    </row>
    <row r="17617" spans="2:11">
      <c r="B17617" t="s">
        <v>2232</v>
      </c>
      <c r="C17617" t="s">
        <v>2706</v>
      </c>
      <c r="D17617" t="s">
        <v>2015</v>
      </c>
      <c r="E17617">
        <v>3</v>
      </c>
      <c r="F17617" t="s">
        <v>2016</v>
      </c>
      <c r="G17617" t="s">
        <v>2030</v>
      </c>
      <c r="H17617" t="s">
        <v>2017</v>
      </c>
      <c r="I17617" s="13">
        <v>43489</v>
      </c>
      <c r="J17617">
        <v>5</v>
      </c>
      <c r="K17617">
        <v>0</v>
      </c>
    </row>
    <row r="17618" spans="2:11">
      <c r="B17618" t="s">
        <v>2049</v>
      </c>
      <c r="C17618" t="s">
        <v>2830</v>
      </c>
      <c r="D17618" t="s">
        <v>2015</v>
      </c>
      <c r="E17618">
        <v>3</v>
      </c>
      <c r="F17618" t="s">
        <v>2016</v>
      </c>
      <c r="G17618">
        <v>135</v>
      </c>
      <c r="H17618" t="s">
        <v>2017</v>
      </c>
      <c r="I17618" s="13">
        <v>43489</v>
      </c>
      <c r="J17618">
        <v>5</v>
      </c>
      <c r="K17618">
        <v>0</v>
      </c>
    </row>
    <row r="17619" spans="2:11">
      <c r="B17619" t="s">
        <v>2086</v>
      </c>
      <c r="C17619" t="s">
        <v>2827</v>
      </c>
      <c r="D17619" t="s">
        <v>2076</v>
      </c>
      <c r="E17619">
        <v>3</v>
      </c>
      <c r="F17619" t="s">
        <v>2016</v>
      </c>
      <c r="G17619">
        <v>120</v>
      </c>
      <c r="H17619" t="s">
        <v>2017</v>
      </c>
      <c r="I17619" s="13">
        <v>43489</v>
      </c>
      <c r="J17619">
        <v>3</v>
      </c>
      <c r="K17619">
        <v>4.0599999999999996</v>
      </c>
    </row>
    <row r="17620" spans="2:11">
      <c r="B17620" t="s">
        <v>2089</v>
      </c>
      <c r="C17620" t="s">
        <v>3372</v>
      </c>
      <c r="D17620" t="s">
        <v>2029</v>
      </c>
      <c r="E17620">
        <v>5</v>
      </c>
      <c r="F17620" t="s">
        <v>2016</v>
      </c>
      <c r="G17620">
        <v>130</v>
      </c>
      <c r="H17620" t="s">
        <v>2020</v>
      </c>
      <c r="I17620" s="13">
        <v>43488</v>
      </c>
      <c r="J17620">
        <v>2</v>
      </c>
      <c r="K17620">
        <v>8.08</v>
      </c>
    </row>
    <row r="17621" spans="2:11">
      <c r="B17621" t="s">
        <v>2033</v>
      </c>
      <c r="C17621" t="s">
        <v>2712</v>
      </c>
      <c r="D17621" t="s">
        <v>2398</v>
      </c>
      <c r="E17621" t="s">
        <v>2030</v>
      </c>
      <c r="F17621" t="s">
        <v>2016</v>
      </c>
      <c r="G17621" t="s">
        <v>2030</v>
      </c>
      <c r="H17621" t="s">
        <v>2017</v>
      </c>
      <c r="I17621" s="13">
        <v>43487</v>
      </c>
      <c r="J17621" t="s">
        <v>2030</v>
      </c>
      <c r="K17621" t="s">
        <v>2030</v>
      </c>
    </row>
    <row r="17622" spans="2:11">
      <c r="B17622" t="s">
        <v>2096</v>
      </c>
      <c r="C17622" t="s">
        <v>2097</v>
      </c>
      <c r="D17622" t="s">
        <v>2044</v>
      </c>
      <c r="E17622">
        <v>3</v>
      </c>
      <c r="F17622" t="s">
        <v>2016</v>
      </c>
      <c r="G17622" t="s">
        <v>2030</v>
      </c>
      <c r="H17622" t="s">
        <v>2017</v>
      </c>
      <c r="I17622" s="13">
        <v>42608</v>
      </c>
      <c r="J17622">
        <v>5</v>
      </c>
      <c r="K17622">
        <v>0</v>
      </c>
    </row>
    <row r="17701" spans="1:11">
      <c r="A17701" t="s">
        <v>1190</v>
      </c>
      <c r="B17701" t="str">
        <f ca="1">_xll.BDS(OFFSET(INDIRECT(ADDRESS(ROW(), COLUMN())),0,-1),"BEST_ANALYST_RECS_BULK","cols=10;rows=20")</f>
        <v>Cowen</v>
      </c>
      <c r="C17701" t="s">
        <v>3489</v>
      </c>
      <c r="D17701" t="s">
        <v>2029</v>
      </c>
      <c r="E17701">
        <v>5</v>
      </c>
      <c r="F17701" t="s">
        <v>2016</v>
      </c>
      <c r="G17701">
        <v>74</v>
      </c>
      <c r="H17701" t="s">
        <v>2017</v>
      </c>
      <c r="I17701" s="13">
        <v>43511</v>
      </c>
      <c r="J17701">
        <v>8</v>
      </c>
      <c r="K17701">
        <v>-25.28</v>
      </c>
    </row>
    <row r="17702" spans="1:11">
      <c r="B17702" t="s">
        <v>2358</v>
      </c>
      <c r="C17702" t="s">
        <v>3490</v>
      </c>
      <c r="D17702" t="s">
        <v>2026</v>
      </c>
      <c r="E17702">
        <v>5</v>
      </c>
      <c r="F17702" t="s">
        <v>2016</v>
      </c>
      <c r="G17702">
        <v>60</v>
      </c>
      <c r="H17702" t="s">
        <v>2020</v>
      </c>
      <c r="I17702" s="13">
        <v>43510</v>
      </c>
      <c r="J17702">
        <v>8</v>
      </c>
      <c r="K17702">
        <v>-25.28</v>
      </c>
    </row>
    <row r="17703" spans="1:11">
      <c r="B17703" t="s">
        <v>2159</v>
      </c>
      <c r="C17703" t="s">
        <v>2620</v>
      </c>
      <c r="D17703" t="s">
        <v>2029</v>
      </c>
      <c r="E17703">
        <v>5</v>
      </c>
      <c r="F17703" t="s">
        <v>2016</v>
      </c>
      <c r="G17703">
        <v>75</v>
      </c>
      <c r="H17703" t="s">
        <v>2020</v>
      </c>
      <c r="I17703" s="13">
        <v>43510</v>
      </c>
      <c r="J17703">
        <v>8</v>
      </c>
      <c r="K17703">
        <v>-25.28</v>
      </c>
    </row>
    <row r="17704" spans="1:11">
      <c r="B17704" t="s">
        <v>2033</v>
      </c>
      <c r="C17704" t="s">
        <v>2557</v>
      </c>
      <c r="D17704" t="s">
        <v>2035</v>
      </c>
      <c r="E17704">
        <v>5</v>
      </c>
      <c r="F17704" t="s">
        <v>2016</v>
      </c>
      <c r="G17704">
        <v>75</v>
      </c>
      <c r="H17704" t="s">
        <v>2036</v>
      </c>
      <c r="I17704" s="13">
        <v>43509</v>
      </c>
      <c r="J17704">
        <v>11</v>
      </c>
      <c r="K17704">
        <v>-32.64</v>
      </c>
    </row>
    <row r="17705" spans="1:11">
      <c r="B17705" t="s">
        <v>2021</v>
      </c>
      <c r="C17705" t="s">
        <v>3491</v>
      </c>
      <c r="D17705" t="s">
        <v>2023</v>
      </c>
      <c r="E17705">
        <v>5</v>
      </c>
      <c r="F17705" t="s">
        <v>2016</v>
      </c>
      <c r="G17705">
        <v>59</v>
      </c>
      <c r="H17705" t="s">
        <v>2020</v>
      </c>
      <c r="I17705" s="13">
        <v>43507</v>
      </c>
      <c r="J17705">
        <v>1</v>
      </c>
      <c r="K17705">
        <v>29.66</v>
      </c>
    </row>
    <row r="17706" spans="1:11">
      <c r="B17706" t="s">
        <v>2151</v>
      </c>
      <c r="C17706" t="s">
        <v>2520</v>
      </c>
      <c r="D17706" t="s">
        <v>2179</v>
      </c>
      <c r="E17706" t="s">
        <v>2030</v>
      </c>
      <c r="F17706" t="s">
        <v>2016</v>
      </c>
      <c r="G17706" t="s">
        <v>2030</v>
      </c>
      <c r="H17706" t="s">
        <v>2017</v>
      </c>
      <c r="I17706" s="13">
        <v>43503</v>
      </c>
      <c r="J17706" t="s">
        <v>2030</v>
      </c>
      <c r="K17706" t="s">
        <v>2030</v>
      </c>
    </row>
    <row r="17707" spans="1:11">
      <c r="B17707" t="s">
        <v>2045</v>
      </c>
      <c r="C17707" t="s">
        <v>3492</v>
      </c>
      <c r="D17707" t="s">
        <v>2015</v>
      </c>
      <c r="E17707">
        <v>3</v>
      </c>
      <c r="F17707" t="s">
        <v>2016</v>
      </c>
      <c r="G17707" t="s">
        <v>2030</v>
      </c>
      <c r="H17707" t="s">
        <v>2017</v>
      </c>
      <c r="I17707" s="13">
        <v>43493</v>
      </c>
      <c r="J17707">
        <v>7</v>
      </c>
      <c r="K17707">
        <v>0</v>
      </c>
    </row>
    <row r="17708" spans="1:11">
      <c r="B17708" t="s">
        <v>2618</v>
      </c>
      <c r="C17708" t="s">
        <v>3493</v>
      </c>
      <c r="D17708" t="s">
        <v>2076</v>
      </c>
      <c r="E17708">
        <v>3</v>
      </c>
      <c r="F17708" t="s">
        <v>2016</v>
      </c>
      <c r="G17708">
        <v>41</v>
      </c>
      <c r="H17708" t="s">
        <v>2017</v>
      </c>
      <c r="I17708" s="13">
        <v>43480</v>
      </c>
      <c r="J17708">
        <v>6</v>
      </c>
      <c r="K17708">
        <v>5.99</v>
      </c>
    </row>
    <row r="17709" spans="1:11">
      <c r="B17709" t="s">
        <v>2051</v>
      </c>
      <c r="C17709" t="s">
        <v>2525</v>
      </c>
      <c r="D17709" t="s">
        <v>2076</v>
      </c>
      <c r="E17709">
        <v>3</v>
      </c>
      <c r="F17709" t="s">
        <v>2016</v>
      </c>
      <c r="G17709">
        <v>57</v>
      </c>
      <c r="H17709" t="s">
        <v>2017</v>
      </c>
      <c r="I17709" s="13">
        <v>43475</v>
      </c>
      <c r="J17709">
        <v>4</v>
      </c>
      <c r="K17709">
        <v>12.51</v>
      </c>
    </row>
    <row r="17710" spans="1:11">
      <c r="B17710" t="s">
        <v>2072</v>
      </c>
      <c r="C17710" t="s">
        <v>3494</v>
      </c>
      <c r="D17710" t="s">
        <v>2015</v>
      </c>
      <c r="E17710">
        <v>3</v>
      </c>
      <c r="F17710" t="s">
        <v>2016</v>
      </c>
      <c r="G17710" t="s">
        <v>2030</v>
      </c>
      <c r="H17710" t="s">
        <v>2017</v>
      </c>
      <c r="I17710" s="13">
        <v>43474</v>
      </c>
      <c r="J17710">
        <v>7</v>
      </c>
      <c r="K17710">
        <v>0</v>
      </c>
    </row>
    <row r="17711" spans="1:11">
      <c r="B17711" t="s">
        <v>2063</v>
      </c>
      <c r="C17711" t="s">
        <v>3495</v>
      </c>
      <c r="D17711" t="s">
        <v>2035</v>
      </c>
      <c r="E17711">
        <v>5</v>
      </c>
      <c r="F17711" t="s">
        <v>2016</v>
      </c>
      <c r="G17711">
        <v>63</v>
      </c>
      <c r="H17711" t="s">
        <v>2017</v>
      </c>
      <c r="I17711" s="13">
        <v>43472</v>
      </c>
      <c r="J17711" t="s">
        <v>2030</v>
      </c>
      <c r="K17711" t="s">
        <v>2030</v>
      </c>
    </row>
    <row r="17712" spans="1:11">
      <c r="B17712" t="s">
        <v>2094</v>
      </c>
      <c r="C17712" t="s">
        <v>2095</v>
      </c>
      <c r="D17712" t="s">
        <v>2076</v>
      </c>
      <c r="E17712">
        <v>3</v>
      </c>
      <c r="F17712" t="s">
        <v>2016</v>
      </c>
      <c r="G17712" t="s">
        <v>2030</v>
      </c>
      <c r="H17712" t="s">
        <v>2017</v>
      </c>
      <c r="I17712" s="13">
        <v>43465</v>
      </c>
      <c r="J17712" t="s">
        <v>2030</v>
      </c>
      <c r="K17712" t="s">
        <v>2030</v>
      </c>
    </row>
    <row r="17713" spans="2:11">
      <c r="B17713" t="s">
        <v>106</v>
      </c>
      <c r="C17713" t="s">
        <v>2527</v>
      </c>
      <c r="D17713" t="s">
        <v>2019</v>
      </c>
      <c r="E17713">
        <v>3</v>
      </c>
      <c r="F17713" t="s">
        <v>2016</v>
      </c>
      <c r="G17713">
        <v>56</v>
      </c>
      <c r="H17713" t="s">
        <v>2020</v>
      </c>
      <c r="I17713" s="13">
        <v>43446</v>
      </c>
      <c r="J17713">
        <v>7</v>
      </c>
      <c r="K17713">
        <v>0</v>
      </c>
    </row>
    <row r="17714" spans="2:11">
      <c r="B17714" t="s">
        <v>2027</v>
      </c>
      <c r="C17714" t="s">
        <v>3313</v>
      </c>
      <c r="D17714" t="s">
        <v>2044</v>
      </c>
      <c r="E17714">
        <v>3</v>
      </c>
      <c r="F17714" t="s">
        <v>2016</v>
      </c>
      <c r="G17714">
        <v>53</v>
      </c>
      <c r="H17714" t="s">
        <v>2017</v>
      </c>
      <c r="I17714" s="13">
        <v>43446</v>
      </c>
      <c r="J17714">
        <v>2</v>
      </c>
      <c r="K17714">
        <v>20.65</v>
      </c>
    </row>
    <row r="17715" spans="2:11">
      <c r="B17715" t="s">
        <v>2236</v>
      </c>
      <c r="C17715" t="s">
        <v>3496</v>
      </c>
      <c r="D17715" t="s">
        <v>2015</v>
      </c>
      <c r="E17715">
        <v>3</v>
      </c>
      <c r="F17715" t="s">
        <v>2016</v>
      </c>
      <c r="G17715" t="s">
        <v>2030</v>
      </c>
      <c r="H17715" t="s">
        <v>2017</v>
      </c>
      <c r="I17715" s="13">
        <v>43446</v>
      </c>
      <c r="J17715">
        <v>3</v>
      </c>
      <c r="K17715">
        <v>13.46</v>
      </c>
    </row>
    <row r="17716" spans="2:11">
      <c r="B17716" t="s">
        <v>3497</v>
      </c>
      <c r="C17716" t="s">
        <v>3498</v>
      </c>
      <c r="D17716" t="s">
        <v>2026</v>
      </c>
      <c r="E17716">
        <v>5</v>
      </c>
      <c r="F17716" t="s">
        <v>2016</v>
      </c>
      <c r="G17716">
        <v>80</v>
      </c>
      <c r="H17716" t="s">
        <v>2020</v>
      </c>
      <c r="I17716" s="13">
        <v>43444</v>
      </c>
      <c r="J17716" t="s">
        <v>2030</v>
      </c>
      <c r="K17716" t="s">
        <v>2030</v>
      </c>
    </row>
    <row r="17717" spans="2:11">
      <c r="B17717" t="s">
        <v>2024</v>
      </c>
      <c r="C17717" t="s">
        <v>3004</v>
      </c>
      <c r="D17717" t="s">
        <v>2026</v>
      </c>
      <c r="E17717">
        <v>5</v>
      </c>
      <c r="F17717" t="s">
        <v>2085</v>
      </c>
      <c r="G17717">
        <v>60</v>
      </c>
      <c r="H17717" t="s">
        <v>2017</v>
      </c>
      <c r="I17717" s="13">
        <v>43438</v>
      </c>
      <c r="J17717">
        <v>5</v>
      </c>
      <c r="K17717">
        <v>10.52</v>
      </c>
    </row>
    <row r="17718" spans="2:11">
      <c r="B17718" t="s">
        <v>2083</v>
      </c>
      <c r="C17718" t="s">
        <v>2084</v>
      </c>
      <c r="D17718" t="s">
        <v>2053</v>
      </c>
      <c r="E17718">
        <v>1</v>
      </c>
      <c r="F17718" t="s">
        <v>2088</v>
      </c>
      <c r="G17718" t="s">
        <v>2030</v>
      </c>
      <c r="H17718" t="s">
        <v>2017</v>
      </c>
      <c r="I17718" s="13">
        <v>43403</v>
      </c>
      <c r="J17718">
        <v>12</v>
      </c>
      <c r="K17718">
        <v>-44.17</v>
      </c>
    </row>
    <row r="17719" spans="2:11">
      <c r="B17719" t="s">
        <v>2042</v>
      </c>
      <c r="C17719" t="s">
        <v>3499</v>
      </c>
      <c r="D17719" t="s">
        <v>2044</v>
      </c>
      <c r="E17719">
        <v>3</v>
      </c>
      <c r="F17719" t="s">
        <v>2016</v>
      </c>
      <c r="G17719">
        <v>65.069999999999993</v>
      </c>
      <c r="H17719" t="s">
        <v>2020</v>
      </c>
      <c r="I17719" s="13">
        <v>43315</v>
      </c>
      <c r="J17719" t="s">
        <v>2030</v>
      </c>
      <c r="K17719" t="s">
        <v>2030</v>
      </c>
    </row>
    <row r="17720" spans="2:11">
      <c r="B17720" t="s">
        <v>2111</v>
      </c>
      <c r="C17720" t="s">
        <v>2112</v>
      </c>
      <c r="D17720" t="s">
        <v>2026</v>
      </c>
      <c r="E17720">
        <v>5</v>
      </c>
      <c r="F17720" t="s">
        <v>2016</v>
      </c>
      <c r="G17720" t="s">
        <v>2030</v>
      </c>
      <c r="H17720" t="s">
        <v>2017</v>
      </c>
      <c r="I17720" s="13">
        <v>43154</v>
      </c>
      <c r="J17720">
        <v>8</v>
      </c>
      <c r="K17720">
        <v>-25.28</v>
      </c>
    </row>
    <row r="17801" spans="1:11">
      <c r="A17801" t="s">
        <v>1191</v>
      </c>
      <c r="B17801" t="str">
        <f ca="1">_xll.BDS(OFFSET(INDIRECT(ADDRESS(ROW(), COLUMN())),0,-1),"BEST_ANALYST_RECS_BULK","cols=10;rows=34")</f>
        <v>KeyBanc Capital Markets</v>
      </c>
      <c r="C17801" t="s">
        <v>2342</v>
      </c>
      <c r="D17801" t="s">
        <v>2035</v>
      </c>
      <c r="E17801">
        <v>5</v>
      </c>
      <c r="F17801" t="s">
        <v>2016</v>
      </c>
      <c r="G17801">
        <v>280</v>
      </c>
      <c r="H17801" t="s">
        <v>2020</v>
      </c>
      <c r="I17801" s="13">
        <v>43511</v>
      </c>
      <c r="J17801">
        <v>6</v>
      </c>
      <c r="K17801">
        <v>15.55</v>
      </c>
    </row>
    <row r="17802" spans="1:11">
      <c r="B17802" t="s">
        <v>2091</v>
      </c>
      <c r="C17802" t="s">
        <v>2092</v>
      </c>
      <c r="D17802" t="s">
        <v>2093</v>
      </c>
      <c r="E17802" t="s">
        <v>2030</v>
      </c>
      <c r="F17802" t="s">
        <v>2016</v>
      </c>
      <c r="G17802" t="s">
        <v>2030</v>
      </c>
      <c r="H17802" t="s">
        <v>2017</v>
      </c>
      <c r="I17802" s="13">
        <v>43510</v>
      </c>
      <c r="J17802" t="s">
        <v>2030</v>
      </c>
      <c r="K17802" t="s">
        <v>2030</v>
      </c>
    </row>
    <row r="17803" spans="1:11">
      <c r="B17803" t="s">
        <v>2198</v>
      </c>
      <c r="C17803" t="s">
        <v>2345</v>
      </c>
      <c r="D17803" t="s">
        <v>2035</v>
      </c>
      <c r="E17803">
        <v>5</v>
      </c>
      <c r="F17803" t="s">
        <v>2016</v>
      </c>
      <c r="G17803">
        <v>310</v>
      </c>
      <c r="H17803" t="s">
        <v>2020</v>
      </c>
      <c r="I17803" s="13">
        <v>43510</v>
      </c>
      <c r="J17803">
        <v>2</v>
      </c>
      <c r="K17803">
        <v>26.17</v>
      </c>
    </row>
    <row r="17804" spans="1:11">
      <c r="B17804" t="s">
        <v>2274</v>
      </c>
      <c r="C17804" t="s">
        <v>2307</v>
      </c>
      <c r="D17804" t="s">
        <v>2026</v>
      </c>
      <c r="E17804">
        <v>5</v>
      </c>
      <c r="F17804" t="s">
        <v>2016</v>
      </c>
      <c r="G17804" t="s">
        <v>2030</v>
      </c>
      <c r="H17804" t="s">
        <v>2017</v>
      </c>
      <c r="I17804" s="13">
        <v>43509</v>
      </c>
      <c r="J17804" t="s">
        <v>2030</v>
      </c>
      <c r="K17804" t="s">
        <v>2030</v>
      </c>
    </row>
    <row r="17805" spans="1:11">
      <c r="B17805" t="s">
        <v>2051</v>
      </c>
      <c r="C17805" t="s">
        <v>2052</v>
      </c>
      <c r="D17805" t="s">
        <v>2076</v>
      </c>
      <c r="E17805">
        <v>3</v>
      </c>
      <c r="F17805" t="s">
        <v>2088</v>
      </c>
      <c r="G17805">
        <v>300</v>
      </c>
      <c r="H17805" t="s">
        <v>2017</v>
      </c>
      <c r="I17805" s="13">
        <v>43508</v>
      </c>
      <c r="J17805" t="s">
        <v>2030</v>
      </c>
      <c r="K17805" t="s">
        <v>2030</v>
      </c>
    </row>
    <row r="17806" spans="1:11">
      <c r="B17806" t="s">
        <v>2094</v>
      </c>
      <c r="C17806" t="s">
        <v>2095</v>
      </c>
      <c r="D17806" t="s">
        <v>2076</v>
      </c>
      <c r="E17806">
        <v>3</v>
      </c>
      <c r="F17806" t="s">
        <v>2016</v>
      </c>
      <c r="G17806" t="s">
        <v>2030</v>
      </c>
      <c r="H17806" t="s">
        <v>2017</v>
      </c>
      <c r="I17806" s="13">
        <v>43507</v>
      </c>
      <c r="J17806" t="s">
        <v>2030</v>
      </c>
      <c r="K17806" t="s">
        <v>2030</v>
      </c>
    </row>
    <row r="17807" spans="1:11">
      <c r="B17807" t="s">
        <v>2047</v>
      </c>
      <c r="C17807" t="s">
        <v>2048</v>
      </c>
      <c r="D17807" t="s">
        <v>2026</v>
      </c>
      <c r="E17807">
        <v>5</v>
      </c>
      <c r="F17807" t="s">
        <v>2016</v>
      </c>
      <c r="G17807">
        <v>295</v>
      </c>
      <c r="H17807" t="s">
        <v>2017</v>
      </c>
      <c r="I17807" s="13">
        <v>43506</v>
      </c>
      <c r="J17807">
        <v>6</v>
      </c>
      <c r="K17807">
        <v>15.55</v>
      </c>
    </row>
    <row r="17808" spans="1:11">
      <c r="B17808" t="s">
        <v>2077</v>
      </c>
      <c r="C17808" t="s">
        <v>2078</v>
      </c>
      <c r="D17808" t="s">
        <v>2227</v>
      </c>
      <c r="E17808">
        <v>3</v>
      </c>
      <c r="F17808" t="s">
        <v>2016</v>
      </c>
      <c r="G17808">
        <v>275</v>
      </c>
      <c r="H17808" t="s">
        <v>2020</v>
      </c>
      <c r="I17808" s="13">
        <v>43505</v>
      </c>
      <c r="J17808" t="s">
        <v>2030</v>
      </c>
      <c r="K17808" t="s">
        <v>2030</v>
      </c>
    </row>
    <row r="17809" spans="2:11">
      <c r="B17809" t="s">
        <v>2079</v>
      </c>
      <c r="C17809" t="s">
        <v>2080</v>
      </c>
      <c r="D17809" t="s">
        <v>2015</v>
      </c>
      <c r="E17809">
        <v>3</v>
      </c>
      <c r="F17809" t="s">
        <v>2016</v>
      </c>
      <c r="G17809">
        <v>265</v>
      </c>
      <c r="H17809" t="s">
        <v>2017</v>
      </c>
      <c r="I17809" s="13">
        <v>43504</v>
      </c>
      <c r="J17809" t="s">
        <v>2030</v>
      </c>
      <c r="K17809" t="s">
        <v>2030</v>
      </c>
    </row>
    <row r="17810" spans="2:11">
      <c r="B17810" t="s">
        <v>2042</v>
      </c>
      <c r="C17810" t="s">
        <v>2043</v>
      </c>
      <c r="D17810" t="s">
        <v>2044</v>
      </c>
      <c r="E17810">
        <v>3</v>
      </c>
      <c r="F17810" t="s">
        <v>2016</v>
      </c>
      <c r="G17810">
        <v>240</v>
      </c>
      <c r="H17810" t="s">
        <v>2020</v>
      </c>
      <c r="I17810" s="13">
        <v>43500</v>
      </c>
      <c r="J17810">
        <v>10</v>
      </c>
      <c r="K17810">
        <v>-15.46</v>
      </c>
    </row>
    <row r="17811" spans="2:11">
      <c r="B17811" t="s">
        <v>2037</v>
      </c>
      <c r="C17811" t="s">
        <v>2038</v>
      </c>
      <c r="D17811" t="s">
        <v>2026</v>
      </c>
      <c r="E17811">
        <v>5</v>
      </c>
      <c r="F17811" t="s">
        <v>2016</v>
      </c>
      <c r="G17811">
        <v>314</v>
      </c>
      <c r="H17811" t="s">
        <v>2020</v>
      </c>
      <c r="I17811" s="13">
        <v>43496</v>
      </c>
      <c r="J17811">
        <v>6</v>
      </c>
      <c r="K17811">
        <v>15.55</v>
      </c>
    </row>
    <row r="17812" spans="2:11">
      <c r="B17812" t="s">
        <v>2045</v>
      </c>
      <c r="C17812" t="s">
        <v>2046</v>
      </c>
      <c r="D17812" t="s">
        <v>2029</v>
      </c>
      <c r="E17812">
        <v>5</v>
      </c>
      <c r="F17812" t="s">
        <v>2016</v>
      </c>
      <c r="G17812">
        <v>315</v>
      </c>
      <c r="H17812" t="s">
        <v>2020</v>
      </c>
      <c r="I17812" s="13">
        <v>43495</v>
      </c>
      <c r="J17812">
        <v>6</v>
      </c>
      <c r="K17812">
        <v>15.55</v>
      </c>
    </row>
    <row r="17813" spans="2:11">
      <c r="B17813" t="s">
        <v>2054</v>
      </c>
      <c r="C17813" t="s">
        <v>2055</v>
      </c>
      <c r="D17813" t="s">
        <v>2056</v>
      </c>
      <c r="E17813">
        <v>4</v>
      </c>
      <c r="F17813" t="s">
        <v>2016</v>
      </c>
      <c r="G17813">
        <v>285</v>
      </c>
      <c r="H17813" t="s">
        <v>2020</v>
      </c>
      <c r="I17813" s="13">
        <v>43493</v>
      </c>
      <c r="J17813">
        <v>6</v>
      </c>
      <c r="K17813">
        <v>15.55</v>
      </c>
    </row>
    <row r="17814" spans="2:11">
      <c r="B17814" t="s">
        <v>2174</v>
      </c>
      <c r="C17814" t="s">
        <v>2014</v>
      </c>
      <c r="D17814" t="s">
        <v>2015</v>
      </c>
      <c r="E17814">
        <v>3</v>
      </c>
      <c r="F17814" t="s">
        <v>2016</v>
      </c>
      <c r="G17814">
        <v>250</v>
      </c>
      <c r="H17814" t="s">
        <v>2017</v>
      </c>
      <c r="I17814" s="13">
        <v>43492</v>
      </c>
      <c r="J17814">
        <v>10</v>
      </c>
      <c r="K17814">
        <v>-15.46</v>
      </c>
    </row>
    <row r="17815" spans="2:11">
      <c r="B17815" t="s">
        <v>2049</v>
      </c>
      <c r="C17815" t="s">
        <v>2050</v>
      </c>
      <c r="D17815" t="s">
        <v>2029</v>
      </c>
      <c r="E17815">
        <v>5</v>
      </c>
      <c r="F17815" t="s">
        <v>2016</v>
      </c>
      <c r="G17815">
        <v>280</v>
      </c>
      <c r="H17815" t="s">
        <v>2017</v>
      </c>
      <c r="I17815" s="13">
        <v>43489</v>
      </c>
      <c r="J17815">
        <v>4</v>
      </c>
      <c r="K17815">
        <v>20.66</v>
      </c>
    </row>
    <row r="17816" spans="2:11">
      <c r="B17816" t="s">
        <v>2031</v>
      </c>
      <c r="C17816" t="s">
        <v>2032</v>
      </c>
      <c r="D17816" t="s">
        <v>2026</v>
      </c>
      <c r="E17816">
        <v>5</v>
      </c>
      <c r="F17816" t="s">
        <v>2016</v>
      </c>
      <c r="G17816">
        <v>304</v>
      </c>
      <c r="H17816" t="s">
        <v>2020</v>
      </c>
      <c r="I17816" s="13">
        <v>43483</v>
      </c>
      <c r="J17816">
        <v>6</v>
      </c>
      <c r="K17816">
        <v>15.55</v>
      </c>
    </row>
    <row r="17817" spans="2:11">
      <c r="B17817" t="s">
        <v>2203</v>
      </c>
      <c r="C17817" t="s">
        <v>2562</v>
      </c>
      <c r="D17817" t="s">
        <v>2044</v>
      </c>
      <c r="E17817">
        <v>3</v>
      </c>
      <c r="F17817" t="s">
        <v>2016</v>
      </c>
      <c r="G17817" t="s">
        <v>2030</v>
      </c>
      <c r="H17817" t="s">
        <v>2017</v>
      </c>
      <c r="I17817" s="13">
        <v>43483</v>
      </c>
      <c r="J17817" t="s">
        <v>2030</v>
      </c>
      <c r="K17817" t="s">
        <v>2030</v>
      </c>
    </row>
    <row r="17818" spans="2:11">
      <c r="B17818" t="s">
        <v>2063</v>
      </c>
      <c r="C17818" t="s">
        <v>2064</v>
      </c>
      <c r="D17818" t="s">
        <v>2035</v>
      </c>
      <c r="E17818">
        <v>5</v>
      </c>
      <c r="F17818" t="s">
        <v>2016</v>
      </c>
      <c r="G17818">
        <v>265</v>
      </c>
      <c r="H17818" t="s">
        <v>2017</v>
      </c>
      <c r="I17818" s="13">
        <v>43482</v>
      </c>
      <c r="J17818">
        <v>7</v>
      </c>
      <c r="K17818">
        <v>12.55</v>
      </c>
    </row>
    <row r="17819" spans="2:11">
      <c r="B17819" t="s">
        <v>2021</v>
      </c>
      <c r="C17819" t="s">
        <v>2022</v>
      </c>
      <c r="D17819" t="s">
        <v>2296</v>
      </c>
      <c r="E17819">
        <v>3</v>
      </c>
      <c r="F17819" t="s">
        <v>2016</v>
      </c>
      <c r="G17819">
        <v>264</v>
      </c>
      <c r="H17819" t="s">
        <v>2020</v>
      </c>
      <c r="I17819" s="13">
        <v>43473</v>
      </c>
      <c r="J17819">
        <v>9</v>
      </c>
      <c r="K17819">
        <v>-13.52</v>
      </c>
    </row>
    <row r="17820" spans="2:11">
      <c r="B17820" t="s">
        <v>106</v>
      </c>
      <c r="C17820" t="s">
        <v>2344</v>
      </c>
      <c r="D17820" t="s">
        <v>2019</v>
      </c>
      <c r="E17820">
        <v>3</v>
      </c>
      <c r="F17820" t="s">
        <v>2016</v>
      </c>
      <c r="G17820">
        <v>261</v>
      </c>
      <c r="H17820" t="s">
        <v>2020</v>
      </c>
      <c r="I17820" s="13">
        <v>43472</v>
      </c>
      <c r="J17820" t="s">
        <v>2030</v>
      </c>
      <c r="K17820" t="s">
        <v>2030</v>
      </c>
    </row>
    <row r="17821" spans="2:11">
      <c r="B17821" t="s">
        <v>2065</v>
      </c>
      <c r="C17821" t="s">
        <v>2066</v>
      </c>
      <c r="D17821" t="s">
        <v>2026</v>
      </c>
      <c r="E17821">
        <v>5</v>
      </c>
      <c r="F17821" t="s">
        <v>2016</v>
      </c>
      <c r="G17821">
        <v>350</v>
      </c>
      <c r="H17821" t="s">
        <v>2020</v>
      </c>
      <c r="I17821" s="13">
        <v>43469</v>
      </c>
      <c r="J17821">
        <v>6</v>
      </c>
      <c r="K17821">
        <v>15.55</v>
      </c>
    </row>
    <row r="17822" spans="2:11">
      <c r="B17822" t="s">
        <v>2072</v>
      </c>
      <c r="C17822" t="s">
        <v>2073</v>
      </c>
      <c r="D17822" t="s">
        <v>2015</v>
      </c>
      <c r="E17822">
        <v>3</v>
      </c>
      <c r="F17822" t="s">
        <v>2016</v>
      </c>
      <c r="G17822" t="s">
        <v>2030</v>
      </c>
      <c r="H17822" t="s">
        <v>2017</v>
      </c>
      <c r="I17822" s="13">
        <v>43468</v>
      </c>
      <c r="J17822">
        <v>11</v>
      </c>
      <c r="K17822">
        <v>-18.489999999999998</v>
      </c>
    </row>
    <row r="17823" spans="2:11">
      <c r="B17823" t="s">
        <v>2033</v>
      </c>
      <c r="C17823" t="s">
        <v>2034</v>
      </c>
      <c r="D17823" t="s">
        <v>2035</v>
      </c>
      <c r="E17823">
        <v>5</v>
      </c>
      <c r="F17823" t="s">
        <v>2016</v>
      </c>
      <c r="G17823">
        <v>325</v>
      </c>
      <c r="H17823" t="s">
        <v>2020</v>
      </c>
      <c r="I17823" s="13">
        <v>43455</v>
      </c>
      <c r="J17823" t="s">
        <v>2030</v>
      </c>
      <c r="K17823" t="s">
        <v>2030</v>
      </c>
    </row>
    <row r="17824" spans="2:11">
      <c r="B17824" t="s">
        <v>2024</v>
      </c>
      <c r="C17824" t="s">
        <v>2025</v>
      </c>
      <c r="D17824" t="s">
        <v>2026</v>
      </c>
      <c r="E17824">
        <v>5</v>
      </c>
      <c r="F17824" t="s">
        <v>2016</v>
      </c>
      <c r="G17824">
        <v>275</v>
      </c>
      <c r="H17824" t="s">
        <v>2017</v>
      </c>
      <c r="I17824" s="13">
        <v>43445</v>
      </c>
      <c r="J17824">
        <v>6</v>
      </c>
      <c r="K17824">
        <v>15.55</v>
      </c>
    </row>
    <row r="17825" spans="2:11">
      <c r="B17825" t="s">
        <v>2131</v>
      </c>
      <c r="C17825" t="s">
        <v>3567</v>
      </c>
      <c r="D17825" t="s">
        <v>2026</v>
      </c>
      <c r="E17825">
        <v>5</v>
      </c>
      <c r="F17825" t="s">
        <v>2016</v>
      </c>
      <c r="G17825">
        <v>300</v>
      </c>
      <c r="H17825" t="s">
        <v>2133</v>
      </c>
      <c r="I17825" s="13">
        <v>43441</v>
      </c>
      <c r="J17825">
        <v>6</v>
      </c>
      <c r="K17825">
        <v>15.55</v>
      </c>
    </row>
    <row r="17826" spans="2:11">
      <c r="B17826" t="s">
        <v>2159</v>
      </c>
      <c r="C17826" t="s">
        <v>2349</v>
      </c>
      <c r="D17826" t="s">
        <v>2029</v>
      </c>
      <c r="E17826">
        <v>5</v>
      </c>
      <c r="F17826" t="s">
        <v>2016</v>
      </c>
      <c r="G17826">
        <v>300</v>
      </c>
      <c r="H17826" t="s">
        <v>2020</v>
      </c>
      <c r="I17826" s="13">
        <v>43441</v>
      </c>
      <c r="J17826">
        <v>6</v>
      </c>
      <c r="K17826">
        <v>15.55</v>
      </c>
    </row>
    <row r="17827" spans="2:11">
      <c r="B17827" t="s">
        <v>2321</v>
      </c>
      <c r="C17827" t="s">
        <v>2347</v>
      </c>
      <c r="D17827" t="s">
        <v>2026</v>
      </c>
      <c r="E17827">
        <v>5</v>
      </c>
      <c r="F17827" t="s">
        <v>2016</v>
      </c>
      <c r="G17827">
        <v>306</v>
      </c>
      <c r="H17827" t="s">
        <v>2020</v>
      </c>
      <c r="I17827" s="13">
        <v>43441</v>
      </c>
      <c r="J17827" t="s">
        <v>2030</v>
      </c>
      <c r="K17827" t="s">
        <v>2030</v>
      </c>
    </row>
    <row r="17828" spans="2:11">
      <c r="B17828" t="s">
        <v>2129</v>
      </c>
      <c r="C17828" t="s">
        <v>4221</v>
      </c>
      <c r="D17828" t="s">
        <v>2026</v>
      </c>
      <c r="E17828">
        <v>5</v>
      </c>
      <c r="F17828" t="s">
        <v>2016</v>
      </c>
      <c r="G17828">
        <v>305</v>
      </c>
      <c r="H17828" t="s">
        <v>2020</v>
      </c>
      <c r="I17828" s="13">
        <v>43441</v>
      </c>
      <c r="J17828">
        <v>6</v>
      </c>
      <c r="K17828">
        <v>15.55</v>
      </c>
    </row>
    <row r="17829" spans="2:11">
      <c r="B17829" t="s">
        <v>2057</v>
      </c>
      <c r="C17829" t="s">
        <v>2058</v>
      </c>
      <c r="D17829" t="s">
        <v>2026</v>
      </c>
      <c r="E17829">
        <v>5</v>
      </c>
      <c r="F17829" t="s">
        <v>2016</v>
      </c>
      <c r="G17829">
        <v>370</v>
      </c>
      <c r="H17829" t="s">
        <v>2017</v>
      </c>
      <c r="I17829" s="13">
        <v>43441</v>
      </c>
      <c r="J17829">
        <v>1</v>
      </c>
      <c r="K17829">
        <v>28.27</v>
      </c>
    </row>
    <row r="17830" spans="2:11">
      <c r="B17830" t="s">
        <v>2061</v>
      </c>
      <c r="C17830" t="s">
        <v>2062</v>
      </c>
      <c r="D17830" t="s">
        <v>2026</v>
      </c>
      <c r="E17830">
        <v>5</v>
      </c>
      <c r="F17830" t="s">
        <v>2016</v>
      </c>
      <c r="G17830">
        <v>280</v>
      </c>
      <c r="H17830" t="s">
        <v>2020</v>
      </c>
      <c r="I17830" s="13">
        <v>43441</v>
      </c>
      <c r="J17830">
        <v>6</v>
      </c>
      <c r="K17830">
        <v>15.55</v>
      </c>
    </row>
    <row r="17831" spans="2:11">
      <c r="B17831" t="s">
        <v>2027</v>
      </c>
      <c r="C17831" t="s">
        <v>2028</v>
      </c>
      <c r="D17831" t="s">
        <v>2029</v>
      </c>
      <c r="E17831">
        <v>5</v>
      </c>
      <c r="F17831" t="s">
        <v>2016</v>
      </c>
      <c r="G17831">
        <v>300</v>
      </c>
      <c r="H17831" t="s">
        <v>2017</v>
      </c>
      <c r="I17831" s="13">
        <v>43440</v>
      </c>
      <c r="J17831" t="s">
        <v>2030</v>
      </c>
      <c r="K17831" t="s">
        <v>2030</v>
      </c>
    </row>
    <row r="17832" spans="2:11">
      <c r="B17832" t="s">
        <v>2089</v>
      </c>
      <c r="C17832" t="s">
        <v>2090</v>
      </c>
      <c r="D17832" t="s">
        <v>2026</v>
      </c>
      <c r="E17832">
        <v>5</v>
      </c>
      <c r="F17832" t="s">
        <v>2016</v>
      </c>
      <c r="G17832">
        <v>345</v>
      </c>
      <c r="H17832" t="s">
        <v>2020</v>
      </c>
      <c r="I17832" s="13">
        <v>43440</v>
      </c>
      <c r="J17832" t="s">
        <v>2030</v>
      </c>
      <c r="K17832" t="s">
        <v>2030</v>
      </c>
    </row>
    <row r="17833" spans="2:11">
      <c r="B17833" t="s">
        <v>2100</v>
      </c>
      <c r="C17833" t="s">
        <v>2101</v>
      </c>
      <c r="D17833" t="s">
        <v>2076</v>
      </c>
      <c r="E17833">
        <v>3</v>
      </c>
      <c r="F17833" t="s">
        <v>2016</v>
      </c>
      <c r="G17833" t="s">
        <v>2030</v>
      </c>
      <c r="H17833" t="s">
        <v>2017</v>
      </c>
      <c r="I17833" s="13">
        <v>43350</v>
      </c>
      <c r="J17833" t="s">
        <v>2030</v>
      </c>
      <c r="K17833" t="s">
        <v>2030</v>
      </c>
    </row>
    <row r="17834" spans="2:11">
      <c r="B17834" t="s">
        <v>2083</v>
      </c>
      <c r="C17834" t="s">
        <v>2084</v>
      </c>
      <c r="D17834" t="s">
        <v>2076</v>
      </c>
      <c r="E17834">
        <v>3</v>
      </c>
      <c r="F17834" t="s">
        <v>2085</v>
      </c>
      <c r="G17834" t="s">
        <v>2030</v>
      </c>
      <c r="H17834" t="s">
        <v>2017</v>
      </c>
      <c r="I17834" s="13">
        <v>43260</v>
      </c>
      <c r="J17834">
        <v>8</v>
      </c>
      <c r="K17834">
        <v>-3.17</v>
      </c>
    </row>
    <row r="17901" spans="1:11">
      <c r="A17901" t="s">
        <v>1192</v>
      </c>
      <c r="B17901" t="str">
        <f ca="1">_xll.BDS(OFFSET(INDIRECT(ADDRESS(ROW(), COLUMN())),0,-1),"BEST_ANALYST_RECS_BULK","cols=10;rows=27")</f>
        <v>Northcoast Research</v>
      </c>
      <c r="C17901" t="s">
        <v>2849</v>
      </c>
      <c r="D17901" t="s">
        <v>2026</v>
      </c>
      <c r="E17901">
        <v>5</v>
      </c>
      <c r="F17901" t="s">
        <v>2016</v>
      </c>
      <c r="G17901">
        <v>255</v>
      </c>
      <c r="H17901" t="s">
        <v>2017</v>
      </c>
      <c r="I17901" s="13">
        <v>43511</v>
      </c>
      <c r="J17901">
        <v>7</v>
      </c>
      <c r="K17901">
        <v>5.66</v>
      </c>
    </row>
    <row r="17902" spans="1:11">
      <c r="B17902" t="s">
        <v>2777</v>
      </c>
      <c r="C17902" t="s">
        <v>3041</v>
      </c>
      <c r="D17902" t="s">
        <v>2570</v>
      </c>
      <c r="E17902">
        <v>4</v>
      </c>
      <c r="F17902" t="s">
        <v>2016</v>
      </c>
      <c r="G17902">
        <v>252</v>
      </c>
      <c r="H17902" t="s">
        <v>2017</v>
      </c>
      <c r="I17902" s="13">
        <v>43510</v>
      </c>
      <c r="J17902">
        <v>5</v>
      </c>
      <c r="K17902">
        <v>14.24</v>
      </c>
    </row>
    <row r="17903" spans="1:11">
      <c r="B17903" t="s">
        <v>2601</v>
      </c>
      <c r="C17903" t="s">
        <v>2651</v>
      </c>
      <c r="D17903" t="s">
        <v>2029</v>
      </c>
      <c r="E17903">
        <v>5</v>
      </c>
      <c r="F17903" t="s">
        <v>2016</v>
      </c>
      <c r="G17903">
        <v>250</v>
      </c>
      <c r="H17903" t="s">
        <v>2017</v>
      </c>
      <c r="I17903" s="13">
        <v>43510</v>
      </c>
      <c r="J17903">
        <v>5</v>
      </c>
      <c r="K17903">
        <v>14.24</v>
      </c>
    </row>
    <row r="17904" spans="1:11">
      <c r="B17904" t="s">
        <v>2274</v>
      </c>
      <c r="C17904" t="s">
        <v>2766</v>
      </c>
      <c r="D17904" t="s">
        <v>2026</v>
      </c>
      <c r="E17904">
        <v>5</v>
      </c>
      <c r="F17904" t="s">
        <v>2016</v>
      </c>
      <c r="G17904" t="s">
        <v>2030</v>
      </c>
      <c r="H17904" t="s">
        <v>2017</v>
      </c>
      <c r="I17904" s="13">
        <v>43509</v>
      </c>
      <c r="J17904">
        <v>5</v>
      </c>
      <c r="K17904">
        <v>14.24</v>
      </c>
    </row>
    <row r="17905" spans="2:11">
      <c r="B17905" t="s">
        <v>2094</v>
      </c>
      <c r="C17905" t="s">
        <v>2095</v>
      </c>
      <c r="D17905" t="s">
        <v>2053</v>
      </c>
      <c r="E17905">
        <v>1</v>
      </c>
      <c r="F17905" t="s">
        <v>2088</v>
      </c>
      <c r="G17905" t="s">
        <v>2030</v>
      </c>
      <c r="H17905" t="s">
        <v>2017</v>
      </c>
      <c r="I17905" s="13">
        <v>43509</v>
      </c>
      <c r="J17905" t="s">
        <v>2030</v>
      </c>
      <c r="K17905" t="s">
        <v>2030</v>
      </c>
    </row>
    <row r="17906" spans="2:11">
      <c r="B17906" t="s">
        <v>2247</v>
      </c>
      <c r="C17906" t="s">
        <v>2248</v>
      </c>
      <c r="D17906" t="s">
        <v>2035</v>
      </c>
      <c r="E17906">
        <v>5</v>
      </c>
      <c r="F17906" t="s">
        <v>2016</v>
      </c>
      <c r="G17906">
        <v>250</v>
      </c>
      <c r="H17906" t="s">
        <v>2020</v>
      </c>
      <c r="I17906" s="13">
        <v>43506</v>
      </c>
      <c r="J17906">
        <v>5</v>
      </c>
      <c r="K17906">
        <v>14.24</v>
      </c>
    </row>
    <row r="17907" spans="2:11">
      <c r="B17907" t="s">
        <v>2267</v>
      </c>
      <c r="C17907" t="s">
        <v>2854</v>
      </c>
      <c r="D17907" t="s">
        <v>2273</v>
      </c>
      <c r="E17907">
        <v>3</v>
      </c>
      <c r="F17907" t="s">
        <v>2016</v>
      </c>
      <c r="G17907" t="s">
        <v>2030</v>
      </c>
      <c r="H17907" t="s">
        <v>2017</v>
      </c>
      <c r="I17907" s="13">
        <v>43503</v>
      </c>
      <c r="J17907">
        <v>9</v>
      </c>
      <c r="K17907">
        <v>0</v>
      </c>
    </row>
    <row r="17908" spans="2:11">
      <c r="B17908" t="s">
        <v>2067</v>
      </c>
      <c r="C17908" t="s">
        <v>2251</v>
      </c>
      <c r="D17908" t="s">
        <v>2029</v>
      </c>
      <c r="E17908">
        <v>5</v>
      </c>
      <c r="F17908" t="s">
        <v>2016</v>
      </c>
      <c r="G17908">
        <v>235</v>
      </c>
      <c r="H17908" t="s">
        <v>2020</v>
      </c>
      <c r="I17908" s="13">
        <v>43502</v>
      </c>
      <c r="J17908">
        <v>5</v>
      </c>
      <c r="K17908">
        <v>14.24</v>
      </c>
    </row>
    <row r="17909" spans="2:11">
      <c r="B17909" t="s">
        <v>2033</v>
      </c>
      <c r="C17909" t="s">
        <v>2246</v>
      </c>
      <c r="D17909" t="s">
        <v>2035</v>
      </c>
      <c r="E17909">
        <v>5</v>
      </c>
      <c r="F17909" t="s">
        <v>2016</v>
      </c>
      <c r="G17909">
        <v>240</v>
      </c>
      <c r="H17909" t="s">
        <v>2020</v>
      </c>
      <c r="I17909" s="13">
        <v>43502</v>
      </c>
      <c r="J17909">
        <v>5</v>
      </c>
      <c r="K17909">
        <v>14.24</v>
      </c>
    </row>
    <row r="17910" spans="2:11">
      <c r="B17910" t="s">
        <v>2159</v>
      </c>
      <c r="C17910" t="s">
        <v>2658</v>
      </c>
      <c r="D17910" t="s">
        <v>2029</v>
      </c>
      <c r="E17910">
        <v>5</v>
      </c>
      <c r="F17910" t="s">
        <v>2016</v>
      </c>
      <c r="G17910">
        <v>235</v>
      </c>
      <c r="H17910" t="s">
        <v>2020</v>
      </c>
      <c r="I17910" s="13">
        <v>43502</v>
      </c>
      <c r="J17910">
        <v>5</v>
      </c>
      <c r="K17910">
        <v>14.24</v>
      </c>
    </row>
    <row r="17911" spans="2:11">
      <c r="B17911" t="s">
        <v>2074</v>
      </c>
      <c r="C17911" t="s">
        <v>3202</v>
      </c>
      <c r="D17911" t="s">
        <v>2026</v>
      </c>
      <c r="E17911">
        <v>5</v>
      </c>
      <c r="F17911" t="s">
        <v>2016</v>
      </c>
      <c r="G17911">
        <v>245</v>
      </c>
      <c r="H17911" t="s">
        <v>2020</v>
      </c>
      <c r="I17911" s="13">
        <v>43502</v>
      </c>
      <c r="J17911">
        <v>5</v>
      </c>
      <c r="K17911">
        <v>14.24</v>
      </c>
    </row>
    <row r="17912" spans="2:11">
      <c r="B17912" t="s">
        <v>2321</v>
      </c>
      <c r="C17912" t="s">
        <v>2967</v>
      </c>
      <c r="D17912" t="s">
        <v>2026</v>
      </c>
      <c r="E17912">
        <v>5</v>
      </c>
      <c r="F17912" t="s">
        <v>2016</v>
      </c>
      <c r="G17912">
        <v>260</v>
      </c>
      <c r="H17912" t="s">
        <v>2020</v>
      </c>
      <c r="I17912" s="13">
        <v>43502</v>
      </c>
      <c r="J17912">
        <v>6</v>
      </c>
      <c r="K17912">
        <v>9.77</v>
      </c>
    </row>
    <row r="17913" spans="2:11">
      <c r="B17913" t="s">
        <v>2079</v>
      </c>
      <c r="C17913" t="s">
        <v>2848</v>
      </c>
      <c r="D17913" t="s">
        <v>2015</v>
      </c>
      <c r="E17913">
        <v>3</v>
      </c>
      <c r="F17913" t="s">
        <v>2016</v>
      </c>
      <c r="G17913">
        <v>200</v>
      </c>
      <c r="H17913" t="s">
        <v>2017</v>
      </c>
      <c r="I17913" s="13">
        <v>43502</v>
      </c>
      <c r="J17913">
        <v>3</v>
      </c>
      <c r="K17913">
        <v>21.62</v>
      </c>
    </row>
    <row r="17914" spans="2:11">
      <c r="B17914" t="s">
        <v>2151</v>
      </c>
      <c r="C17914" t="s">
        <v>2852</v>
      </c>
      <c r="D17914" t="s">
        <v>2044</v>
      </c>
      <c r="E17914">
        <v>3</v>
      </c>
      <c r="F17914" t="s">
        <v>2016</v>
      </c>
      <c r="G17914" t="s">
        <v>2030</v>
      </c>
      <c r="H17914" t="s">
        <v>2017</v>
      </c>
      <c r="I17914" s="13">
        <v>43502</v>
      </c>
      <c r="J17914">
        <v>9</v>
      </c>
      <c r="K17914">
        <v>0</v>
      </c>
    </row>
    <row r="17915" spans="2:11">
      <c r="B17915" t="s">
        <v>2063</v>
      </c>
      <c r="C17915" t="s">
        <v>2853</v>
      </c>
      <c r="D17915" t="s">
        <v>2162</v>
      </c>
      <c r="E17915">
        <v>3</v>
      </c>
      <c r="F17915" t="s">
        <v>2016</v>
      </c>
      <c r="G17915">
        <v>225</v>
      </c>
      <c r="H17915" t="s">
        <v>2017</v>
      </c>
      <c r="I17915" s="13">
        <v>43502</v>
      </c>
      <c r="J17915">
        <v>2</v>
      </c>
      <c r="K17915">
        <v>21.81</v>
      </c>
    </row>
    <row r="17916" spans="2:11">
      <c r="B17916" t="s">
        <v>2083</v>
      </c>
      <c r="C17916" t="s">
        <v>2084</v>
      </c>
      <c r="D17916" t="s">
        <v>2035</v>
      </c>
      <c r="E17916">
        <v>5</v>
      </c>
      <c r="F17916" t="s">
        <v>2016</v>
      </c>
      <c r="G17916" t="s">
        <v>2030</v>
      </c>
      <c r="H17916" t="s">
        <v>2017</v>
      </c>
      <c r="I17916" s="13">
        <v>43497</v>
      </c>
      <c r="J17916">
        <v>8</v>
      </c>
      <c r="K17916">
        <v>5.45</v>
      </c>
    </row>
    <row r="17917" spans="2:11">
      <c r="B17917" t="s">
        <v>2049</v>
      </c>
      <c r="C17917" t="s">
        <v>2962</v>
      </c>
      <c r="D17917" t="s">
        <v>2029</v>
      </c>
      <c r="E17917">
        <v>5</v>
      </c>
      <c r="F17917" t="s">
        <v>2016</v>
      </c>
      <c r="G17917">
        <v>242</v>
      </c>
      <c r="H17917" t="s">
        <v>2017</v>
      </c>
      <c r="I17917" s="13">
        <v>43488</v>
      </c>
      <c r="J17917">
        <v>5</v>
      </c>
      <c r="K17917">
        <v>14.24</v>
      </c>
    </row>
    <row r="17918" spans="2:11">
      <c r="B17918" t="s">
        <v>2174</v>
      </c>
      <c r="C17918" t="s">
        <v>2851</v>
      </c>
      <c r="D17918" t="s">
        <v>2029</v>
      </c>
      <c r="E17918">
        <v>5</v>
      </c>
      <c r="F17918" t="s">
        <v>2016</v>
      </c>
      <c r="G17918">
        <v>258</v>
      </c>
      <c r="H17918" t="s">
        <v>2017</v>
      </c>
      <c r="I17918" s="13">
        <v>43487</v>
      </c>
      <c r="J17918">
        <v>5</v>
      </c>
      <c r="K17918">
        <v>14.24</v>
      </c>
    </row>
    <row r="17919" spans="2:11">
      <c r="B17919" t="s">
        <v>2045</v>
      </c>
      <c r="C17919" t="s">
        <v>2860</v>
      </c>
      <c r="D17919" t="s">
        <v>2029</v>
      </c>
      <c r="E17919">
        <v>5</v>
      </c>
      <c r="F17919" t="s">
        <v>2016</v>
      </c>
      <c r="G17919">
        <v>240</v>
      </c>
      <c r="H17919" t="s">
        <v>2020</v>
      </c>
      <c r="I17919" s="13">
        <v>43473</v>
      </c>
      <c r="J17919" t="s">
        <v>2030</v>
      </c>
      <c r="K17919" t="s">
        <v>2030</v>
      </c>
    </row>
    <row r="17920" spans="2:11">
      <c r="B17920" t="s">
        <v>2051</v>
      </c>
      <c r="C17920" t="s">
        <v>2259</v>
      </c>
      <c r="D17920" t="s">
        <v>2053</v>
      </c>
      <c r="E17920">
        <v>1</v>
      </c>
      <c r="F17920" t="s">
        <v>2088</v>
      </c>
      <c r="G17920">
        <v>192</v>
      </c>
      <c r="H17920" t="s">
        <v>2017</v>
      </c>
      <c r="I17920" s="13">
        <v>43473</v>
      </c>
      <c r="J17920" t="s">
        <v>2030</v>
      </c>
      <c r="K17920" t="s">
        <v>2030</v>
      </c>
    </row>
    <row r="17921" spans="2:11">
      <c r="B17921" t="s">
        <v>2096</v>
      </c>
      <c r="C17921" t="s">
        <v>2097</v>
      </c>
      <c r="D17921" t="s">
        <v>2026</v>
      </c>
      <c r="E17921">
        <v>5</v>
      </c>
      <c r="F17921" t="s">
        <v>2016</v>
      </c>
      <c r="G17921" t="s">
        <v>2030</v>
      </c>
      <c r="H17921" t="s">
        <v>2017</v>
      </c>
      <c r="I17921" s="13">
        <v>43465</v>
      </c>
      <c r="J17921">
        <v>5</v>
      </c>
      <c r="K17921">
        <v>14.24</v>
      </c>
    </row>
    <row r="17922" spans="2:11">
      <c r="B17922" t="s">
        <v>2024</v>
      </c>
      <c r="C17922" t="s">
        <v>2660</v>
      </c>
      <c r="D17922" t="s">
        <v>2026</v>
      </c>
      <c r="E17922">
        <v>5</v>
      </c>
      <c r="F17922" t="s">
        <v>2016</v>
      </c>
      <c r="G17922">
        <v>245</v>
      </c>
      <c r="H17922" t="s">
        <v>2017</v>
      </c>
      <c r="I17922" s="13">
        <v>43458</v>
      </c>
      <c r="J17922">
        <v>5</v>
      </c>
      <c r="K17922">
        <v>14.24</v>
      </c>
    </row>
    <row r="17923" spans="2:11">
      <c r="B17923" t="s">
        <v>2089</v>
      </c>
      <c r="C17923" t="s">
        <v>3103</v>
      </c>
      <c r="D17923" t="s">
        <v>2044</v>
      </c>
      <c r="E17923">
        <v>3</v>
      </c>
      <c r="F17923" t="s">
        <v>2016</v>
      </c>
      <c r="G17923">
        <v>210</v>
      </c>
      <c r="H17923" t="s">
        <v>2017</v>
      </c>
      <c r="I17923" s="13">
        <v>43451</v>
      </c>
      <c r="J17923">
        <v>4</v>
      </c>
      <c r="K17923">
        <v>17.579999999999998</v>
      </c>
    </row>
    <row r="17924" spans="2:11">
      <c r="B17924" t="s">
        <v>106</v>
      </c>
      <c r="C17924" t="s">
        <v>2250</v>
      </c>
      <c r="D17924" t="s">
        <v>2114</v>
      </c>
      <c r="E17924">
        <v>3</v>
      </c>
      <c r="F17924" t="s">
        <v>2016</v>
      </c>
      <c r="G17924">
        <v>225</v>
      </c>
      <c r="H17924" t="s">
        <v>2020</v>
      </c>
      <c r="I17924" s="13">
        <v>43448</v>
      </c>
      <c r="J17924">
        <v>9</v>
      </c>
      <c r="K17924">
        <v>0</v>
      </c>
    </row>
    <row r="17925" spans="2:11">
      <c r="B17925" t="s">
        <v>2037</v>
      </c>
      <c r="C17925" t="s">
        <v>2850</v>
      </c>
      <c r="D17925" t="s">
        <v>2076</v>
      </c>
      <c r="E17925">
        <v>3</v>
      </c>
      <c r="F17925" t="s">
        <v>2016</v>
      </c>
      <c r="G17925">
        <v>206</v>
      </c>
      <c r="H17925" t="s">
        <v>2020</v>
      </c>
      <c r="I17925" s="13">
        <v>43448</v>
      </c>
      <c r="J17925" t="s">
        <v>2030</v>
      </c>
      <c r="K17925" t="s">
        <v>2030</v>
      </c>
    </row>
    <row r="17926" spans="2:11">
      <c r="B17926" t="s">
        <v>2072</v>
      </c>
      <c r="C17926" t="s">
        <v>3554</v>
      </c>
      <c r="D17926" t="s">
        <v>2029</v>
      </c>
      <c r="E17926">
        <v>5</v>
      </c>
      <c r="F17926" t="s">
        <v>2016</v>
      </c>
      <c r="G17926">
        <v>240</v>
      </c>
      <c r="H17926" t="s">
        <v>2020</v>
      </c>
      <c r="I17926" s="13">
        <v>43448</v>
      </c>
      <c r="J17926">
        <v>5</v>
      </c>
      <c r="K17926">
        <v>14.24</v>
      </c>
    </row>
    <row r="17927" spans="2:11">
      <c r="B17927" t="s">
        <v>2111</v>
      </c>
      <c r="C17927" t="s">
        <v>2862</v>
      </c>
      <c r="D17927" t="s">
        <v>2026</v>
      </c>
      <c r="E17927">
        <v>5</v>
      </c>
      <c r="F17927" t="s">
        <v>2016</v>
      </c>
      <c r="G17927" t="s">
        <v>2030</v>
      </c>
      <c r="H17927" t="s">
        <v>2017</v>
      </c>
      <c r="I17927" s="13">
        <v>43168</v>
      </c>
      <c r="J17927">
        <v>5</v>
      </c>
      <c r="K17927">
        <v>14.24</v>
      </c>
    </row>
    <row r="18001" spans="1:11">
      <c r="A18001" t="s">
        <v>1193</v>
      </c>
      <c r="B18001" t="str">
        <f ca="1">_xll.BDS(OFFSET(INDIRECT(ADDRESS(ROW(), COLUMN())),0,-1),"BEST_ANALYST_RECS_BULK","cols=10;rows=32")</f>
        <v>Baird</v>
      </c>
      <c r="C18001" t="s">
        <v>3726</v>
      </c>
      <c r="D18001" t="s">
        <v>2029</v>
      </c>
      <c r="E18001">
        <v>5</v>
      </c>
      <c r="F18001" t="s">
        <v>2016</v>
      </c>
      <c r="G18001">
        <v>29</v>
      </c>
      <c r="H18001" t="s">
        <v>2017</v>
      </c>
      <c r="I18001" s="13">
        <v>43511</v>
      </c>
      <c r="J18001">
        <v>1</v>
      </c>
      <c r="K18001">
        <v>14.94</v>
      </c>
    </row>
    <row r="18002" spans="1:11">
      <c r="B18002" t="s">
        <v>2094</v>
      </c>
      <c r="C18002" t="s">
        <v>2095</v>
      </c>
      <c r="D18002" t="s">
        <v>2026</v>
      </c>
      <c r="E18002">
        <v>5</v>
      </c>
      <c r="F18002" t="s">
        <v>2085</v>
      </c>
      <c r="G18002">
        <v>24</v>
      </c>
      <c r="H18002" t="s">
        <v>2020</v>
      </c>
      <c r="I18002" s="13">
        <v>43511</v>
      </c>
      <c r="J18002" t="s">
        <v>2030</v>
      </c>
      <c r="K18002" t="s">
        <v>2030</v>
      </c>
    </row>
    <row r="18003" spans="1:11">
      <c r="B18003" t="s">
        <v>2039</v>
      </c>
      <c r="C18003" t="s">
        <v>3226</v>
      </c>
      <c r="D18003" t="s">
        <v>2076</v>
      </c>
      <c r="E18003">
        <v>3</v>
      </c>
      <c r="F18003" t="s">
        <v>2016</v>
      </c>
      <c r="G18003" t="s">
        <v>2030</v>
      </c>
      <c r="H18003" t="s">
        <v>2017</v>
      </c>
      <c r="I18003" s="13">
        <v>43509</v>
      </c>
      <c r="J18003">
        <v>3</v>
      </c>
      <c r="K18003">
        <v>0</v>
      </c>
    </row>
    <row r="18004" spans="1:11">
      <c r="B18004" t="s">
        <v>2257</v>
      </c>
      <c r="C18004" t="s">
        <v>2661</v>
      </c>
      <c r="D18004" t="s">
        <v>2044</v>
      </c>
      <c r="E18004">
        <v>3</v>
      </c>
      <c r="F18004" t="s">
        <v>2016</v>
      </c>
      <c r="G18004">
        <v>20</v>
      </c>
      <c r="H18004" t="s">
        <v>2020</v>
      </c>
      <c r="I18004" s="13">
        <v>43509</v>
      </c>
      <c r="J18004">
        <v>3</v>
      </c>
      <c r="K18004">
        <v>0</v>
      </c>
    </row>
    <row r="18005" spans="1:11">
      <c r="B18005" t="s">
        <v>2042</v>
      </c>
      <c r="C18005" t="s">
        <v>3586</v>
      </c>
      <c r="D18005" t="s">
        <v>2041</v>
      </c>
      <c r="E18005">
        <v>1</v>
      </c>
      <c r="F18005" t="s">
        <v>2016</v>
      </c>
      <c r="G18005">
        <v>8</v>
      </c>
      <c r="H18005" t="s">
        <v>2020</v>
      </c>
      <c r="I18005" s="13">
        <v>43509</v>
      </c>
      <c r="J18005">
        <v>6</v>
      </c>
      <c r="K18005">
        <v>-14.94</v>
      </c>
    </row>
    <row r="18006" spans="1:11">
      <c r="B18006" t="s">
        <v>2234</v>
      </c>
      <c r="C18006" t="s">
        <v>2657</v>
      </c>
      <c r="D18006" t="s">
        <v>2044</v>
      </c>
      <c r="E18006">
        <v>3</v>
      </c>
      <c r="F18006" t="s">
        <v>2016</v>
      </c>
      <c r="G18006">
        <v>20</v>
      </c>
      <c r="H18006" t="s">
        <v>2020</v>
      </c>
      <c r="I18006" s="13">
        <v>43509</v>
      </c>
      <c r="J18006">
        <v>3</v>
      </c>
      <c r="K18006">
        <v>0</v>
      </c>
    </row>
    <row r="18007" spans="1:11">
      <c r="B18007" t="s">
        <v>2118</v>
      </c>
      <c r="C18007" t="s">
        <v>2119</v>
      </c>
      <c r="D18007" t="s">
        <v>2053</v>
      </c>
      <c r="E18007">
        <v>1</v>
      </c>
      <c r="F18007" t="s">
        <v>2016</v>
      </c>
      <c r="G18007">
        <v>13</v>
      </c>
      <c r="H18007" t="s">
        <v>2017</v>
      </c>
      <c r="I18007" s="13">
        <v>43509</v>
      </c>
      <c r="J18007">
        <v>6</v>
      </c>
      <c r="K18007">
        <v>-14.94</v>
      </c>
    </row>
    <row r="18008" spans="1:11">
      <c r="B18008" t="s">
        <v>2858</v>
      </c>
      <c r="C18008" t="s">
        <v>3729</v>
      </c>
      <c r="D18008" t="s">
        <v>2076</v>
      </c>
      <c r="E18008">
        <v>3</v>
      </c>
      <c r="F18008" t="s">
        <v>2016</v>
      </c>
      <c r="G18008">
        <v>22</v>
      </c>
      <c r="H18008" t="s">
        <v>2020</v>
      </c>
      <c r="I18008" s="13">
        <v>43509</v>
      </c>
      <c r="J18008">
        <v>3</v>
      </c>
      <c r="K18008">
        <v>0</v>
      </c>
    </row>
    <row r="18009" spans="1:11">
      <c r="B18009" t="s">
        <v>2021</v>
      </c>
      <c r="C18009" t="s">
        <v>2956</v>
      </c>
      <c r="D18009" t="s">
        <v>2166</v>
      </c>
      <c r="E18009">
        <v>5</v>
      </c>
      <c r="F18009" t="s">
        <v>2016</v>
      </c>
      <c r="G18009">
        <v>31</v>
      </c>
      <c r="H18009" t="s">
        <v>2020</v>
      </c>
      <c r="I18009" s="13">
        <v>43508</v>
      </c>
      <c r="J18009" t="s">
        <v>2030</v>
      </c>
      <c r="K18009" t="s">
        <v>2030</v>
      </c>
    </row>
    <row r="18010" spans="1:11">
      <c r="B18010" t="s">
        <v>2027</v>
      </c>
      <c r="C18010" t="s">
        <v>2965</v>
      </c>
      <c r="D18010" t="s">
        <v>2044</v>
      </c>
      <c r="E18010">
        <v>3</v>
      </c>
      <c r="F18010" t="s">
        <v>2016</v>
      </c>
      <c r="G18010">
        <v>26</v>
      </c>
      <c r="H18010" t="s">
        <v>2017</v>
      </c>
      <c r="I18010" s="13">
        <v>43508</v>
      </c>
      <c r="J18010">
        <v>3</v>
      </c>
      <c r="K18010">
        <v>0</v>
      </c>
    </row>
    <row r="18011" spans="1:11">
      <c r="B18011" t="s">
        <v>2033</v>
      </c>
      <c r="C18011" t="s">
        <v>2966</v>
      </c>
      <c r="D18011" t="s">
        <v>2044</v>
      </c>
      <c r="E18011">
        <v>3</v>
      </c>
      <c r="F18011" t="s">
        <v>2016</v>
      </c>
      <c r="G18011">
        <v>22</v>
      </c>
      <c r="H18011" t="s">
        <v>2036</v>
      </c>
      <c r="I18011" s="13">
        <v>43508</v>
      </c>
      <c r="J18011">
        <v>4</v>
      </c>
      <c r="K18011">
        <v>-11.73</v>
      </c>
    </row>
    <row r="18012" spans="1:11">
      <c r="B18012" t="s">
        <v>2037</v>
      </c>
      <c r="C18012" t="s">
        <v>2958</v>
      </c>
      <c r="D18012" t="s">
        <v>2026</v>
      </c>
      <c r="E18012">
        <v>5</v>
      </c>
      <c r="F18012" t="s">
        <v>2016</v>
      </c>
      <c r="G18012">
        <v>28</v>
      </c>
      <c r="H18012" t="s">
        <v>2020</v>
      </c>
      <c r="I18012" s="13">
        <v>43508</v>
      </c>
      <c r="J18012">
        <v>1</v>
      </c>
      <c r="K18012">
        <v>14.94</v>
      </c>
    </row>
    <row r="18013" spans="1:11">
      <c r="B18013" t="s">
        <v>2232</v>
      </c>
      <c r="C18013" t="s">
        <v>3584</v>
      </c>
      <c r="D18013" t="s">
        <v>2015</v>
      </c>
      <c r="E18013">
        <v>3</v>
      </c>
      <c r="F18013" t="s">
        <v>2016</v>
      </c>
      <c r="G18013" t="s">
        <v>2030</v>
      </c>
      <c r="H18013" t="s">
        <v>2017</v>
      </c>
      <c r="I18013" s="13">
        <v>43508</v>
      </c>
      <c r="J18013">
        <v>3</v>
      </c>
      <c r="K18013">
        <v>0</v>
      </c>
    </row>
    <row r="18014" spans="1:11">
      <c r="B18014" t="s">
        <v>2069</v>
      </c>
      <c r="C18014" t="s">
        <v>2959</v>
      </c>
      <c r="D18014" t="s">
        <v>2035</v>
      </c>
      <c r="E18014">
        <v>5</v>
      </c>
      <c r="F18014" t="s">
        <v>2016</v>
      </c>
      <c r="G18014">
        <v>30</v>
      </c>
      <c r="H18014" t="s">
        <v>2020</v>
      </c>
      <c r="I18014" s="13">
        <v>43508</v>
      </c>
      <c r="J18014">
        <v>1</v>
      </c>
      <c r="K18014">
        <v>14.94</v>
      </c>
    </row>
    <row r="18015" spans="1:11">
      <c r="B18015" t="s">
        <v>2072</v>
      </c>
      <c r="C18015" t="s">
        <v>2255</v>
      </c>
      <c r="D18015" t="s">
        <v>2041</v>
      </c>
      <c r="E18015">
        <v>1</v>
      </c>
      <c r="F18015" t="s">
        <v>2016</v>
      </c>
      <c r="G18015" t="s">
        <v>2030</v>
      </c>
      <c r="H18015" t="s">
        <v>2017</v>
      </c>
      <c r="I18015" s="13">
        <v>43508</v>
      </c>
      <c r="J18015">
        <v>6</v>
      </c>
      <c r="K18015">
        <v>-14.94</v>
      </c>
    </row>
    <row r="18016" spans="1:11">
      <c r="B18016" t="s">
        <v>2074</v>
      </c>
      <c r="C18016" t="s">
        <v>2659</v>
      </c>
      <c r="D18016" t="s">
        <v>2026</v>
      </c>
      <c r="E18016">
        <v>5</v>
      </c>
      <c r="F18016" t="s">
        <v>2016</v>
      </c>
      <c r="G18016">
        <v>30</v>
      </c>
      <c r="H18016" t="s">
        <v>2020</v>
      </c>
      <c r="I18016" s="13">
        <v>43508</v>
      </c>
      <c r="J18016">
        <v>1</v>
      </c>
      <c r="K18016">
        <v>14.94</v>
      </c>
    </row>
    <row r="18017" spans="2:11">
      <c r="B18017" t="s">
        <v>2077</v>
      </c>
      <c r="C18017" t="s">
        <v>2116</v>
      </c>
      <c r="D18017" t="s">
        <v>2117</v>
      </c>
      <c r="E18017">
        <v>5</v>
      </c>
      <c r="F18017" t="s">
        <v>2016</v>
      </c>
      <c r="G18017" t="s">
        <v>2030</v>
      </c>
      <c r="H18017" t="s">
        <v>2017</v>
      </c>
      <c r="I18017" s="13">
        <v>43508</v>
      </c>
      <c r="J18017">
        <v>1</v>
      </c>
      <c r="K18017">
        <v>14.94</v>
      </c>
    </row>
    <row r="18018" spans="2:11">
      <c r="B18018" t="s">
        <v>2045</v>
      </c>
      <c r="C18018" t="s">
        <v>2249</v>
      </c>
      <c r="D18018" t="s">
        <v>2015</v>
      </c>
      <c r="E18018">
        <v>3</v>
      </c>
      <c r="F18018" t="s">
        <v>2016</v>
      </c>
      <c r="G18018" t="s">
        <v>2030</v>
      </c>
      <c r="H18018" t="s">
        <v>2017</v>
      </c>
      <c r="I18018" s="13">
        <v>43508</v>
      </c>
      <c r="J18018" t="s">
        <v>2030</v>
      </c>
      <c r="K18018" t="s">
        <v>2030</v>
      </c>
    </row>
    <row r="18019" spans="2:11">
      <c r="B18019" t="s">
        <v>2079</v>
      </c>
      <c r="C18019" t="s">
        <v>2656</v>
      </c>
      <c r="D18019" t="s">
        <v>2015</v>
      </c>
      <c r="E18019">
        <v>3</v>
      </c>
      <c r="F18019" t="s">
        <v>2016</v>
      </c>
      <c r="G18019">
        <v>20</v>
      </c>
      <c r="H18019" t="s">
        <v>2017</v>
      </c>
      <c r="I18019" s="13">
        <v>43508</v>
      </c>
      <c r="J18019">
        <v>8</v>
      </c>
      <c r="K18019">
        <v>-29.71</v>
      </c>
    </row>
    <row r="18020" spans="2:11">
      <c r="B18020" t="s">
        <v>2151</v>
      </c>
      <c r="C18020" t="s">
        <v>2968</v>
      </c>
      <c r="D18020" t="s">
        <v>2044</v>
      </c>
      <c r="E18020">
        <v>3</v>
      </c>
      <c r="F18020" t="s">
        <v>2016</v>
      </c>
      <c r="G18020" t="s">
        <v>2030</v>
      </c>
      <c r="H18020" t="s">
        <v>2017</v>
      </c>
      <c r="I18020" s="13">
        <v>43508</v>
      </c>
      <c r="J18020">
        <v>3</v>
      </c>
      <c r="K18020">
        <v>0</v>
      </c>
    </row>
    <row r="18021" spans="2:11">
      <c r="B18021" t="s">
        <v>2049</v>
      </c>
      <c r="C18021" t="s">
        <v>2654</v>
      </c>
      <c r="D18021" t="s">
        <v>2015</v>
      </c>
      <c r="E18021">
        <v>3</v>
      </c>
      <c r="F18021" t="s">
        <v>2016</v>
      </c>
      <c r="G18021">
        <v>21</v>
      </c>
      <c r="H18021" t="s">
        <v>2017</v>
      </c>
      <c r="I18021" s="13">
        <v>43508</v>
      </c>
      <c r="J18021">
        <v>3</v>
      </c>
      <c r="K18021">
        <v>0</v>
      </c>
    </row>
    <row r="18022" spans="2:11">
      <c r="B18022" t="s">
        <v>2051</v>
      </c>
      <c r="C18022" t="s">
        <v>2115</v>
      </c>
      <c r="D18022" t="s">
        <v>2076</v>
      </c>
      <c r="E18022">
        <v>3</v>
      </c>
      <c r="F18022" t="s">
        <v>2016</v>
      </c>
      <c r="G18022">
        <v>20</v>
      </c>
      <c r="H18022" t="s">
        <v>2017</v>
      </c>
      <c r="I18022" s="13">
        <v>43508</v>
      </c>
      <c r="J18022" t="s">
        <v>2030</v>
      </c>
      <c r="K18022" t="s">
        <v>2030</v>
      </c>
    </row>
    <row r="18023" spans="2:11">
      <c r="B18023" t="s">
        <v>2054</v>
      </c>
      <c r="C18023" t="s">
        <v>2663</v>
      </c>
      <c r="D18023" t="s">
        <v>4096</v>
      </c>
      <c r="E18023">
        <v>2</v>
      </c>
      <c r="F18023" t="s">
        <v>2016</v>
      </c>
      <c r="G18023">
        <v>13</v>
      </c>
      <c r="H18023" t="s">
        <v>2020</v>
      </c>
      <c r="I18023" s="13">
        <v>43508</v>
      </c>
      <c r="J18023">
        <v>6</v>
      </c>
      <c r="K18023">
        <v>-14.94</v>
      </c>
    </row>
    <row r="18024" spans="2:11">
      <c r="B18024" t="s">
        <v>2198</v>
      </c>
      <c r="C18024" t="s">
        <v>3228</v>
      </c>
      <c r="D18024" t="s">
        <v>2035</v>
      </c>
      <c r="E18024">
        <v>5</v>
      </c>
      <c r="F18024" t="s">
        <v>2016</v>
      </c>
      <c r="G18024">
        <v>30</v>
      </c>
      <c r="H18024" t="s">
        <v>2020</v>
      </c>
      <c r="I18024" s="13">
        <v>43508</v>
      </c>
      <c r="J18024">
        <v>5</v>
      </c>
      <c r="K18024">
        <v>-11.8</v>
      </c>
    </row>
    <row r="18025" spans="2:11">
      <c r="B18025" t="s">
        <v>2120</v>
      </c>
      <c r="C18025" t="s">
        <v>2121</v>
      </c>
      <c r="D18025" t="s">
        <v>2122</v>
      </c>
      <c r="E18025">
        <v>2</v>
      </c>
      <c r="F18025" t="s">
        <v>2016</v>
      </c>
      <c r="G18025">
        <v>14</v>
      </c>
      <c r="H18025" t="s">
        <v>2017</v>
      </c>
      <c r="I18025" s="13">
        <v>43508</v>
      </c>
      <c r="J18025">
        <v>6</v>
      </c>
      <c r="K18025">
        <v>-14.94</v>
      </c>
    </row>
    <row r="18026" spans="2:11">
      <c r="B18026" t="s">
        <v>2063</v>
      </c>
      <c r="C18026" t="s">
        <v>2266</v>
      </c>
      <c r="D18026" t="s">
        <v>2035</v>
      </c>
      <c r="E18026">
        <v>5</v>
      </c>
      <c r="F18026" t="s">
        <v>2016</v>
      </c>
      <c r="G18026">
        <v>25</v>
      </c>
      <c r="H18026" t="s">
        <v>2017</v>
      </c>
      <c r="I18026" s="13">
        <v>43508</v>
      </c>
      <c r="J18026">
        <v>1</v>
      </c>
      <c r="K18026">
        <v>14.94</v>
      </c>
    </row>
    <row r="18027" spans="2:11">
      <c r="B18027" t="s">
        <v>2601</v>
      </c>
      <c r="C18027" t="s">
        <v>3727</v>
      </c>
      <c r="D18027" t="s">
        <v>2015</v>
      </c>
      <c r="E18027">
        <v>3</v>
      </c>
      <c r="F18027" t="s">
        <v>2016</v>
      </c>
      <c r="G18027">
        <v>21</v>
      </c>
      <c r="H18027" t="s">
        <v>2017</v>
      </c>
      <c r="I18027" s="13">
        <v>43508</v>
      </c>
      <c r="J18027">
        <v>3</v>
      </c>
      <c r="K18027">
        <v>0</v>
      </c>
    </row>
    <row r="18028" spans="2:11">
      <c r="B18028" t="s">
        <v>2136</v>
      </c>
      <c r="C18028" t="s">
        <v>2954</v>
      </c>
      <c r="D18028" t="s">
        <v>2053</v>
      </c>
      <c r="E18028">
        <v>1</v>
      </c>
      <c r="F18028" t="s">
        <v>2016</v>
      </c>
      <c r="G18028">
        <v>12</v>
      </c>
      <c r="H18028" t="s">
        <v>2020</v>
      </c>
      <c r="I18028" s="13">
        <v>43508</v>
      </c>
      <c r="J18028">
        <v>6</v>
      </c>
      <c r="K18028">
        <v>-14.94</v>
      </c>
    </row>
    <row r="18029" spans="2:11">
      <c r="B18029" t="s">
        <v>2260</v>
      </c>
      <c r="C18029" t="s">
        <v>2970</v>
      </c>
      <c r="D18029" t="s">
        <v>2184</v>
      </c>
      <c r="E18029">
        <v>1</v>
      </c>
      <c r="F18029" t="s">
        <v>2088</v>
      </c>
      <c r="G18029">
        <v>14</v>
      </c>
      <c r="H18029" t="s">
        <v>2020</v>
      </c>
      <c r="I18029" s="13">
        <v>43453</v>
      </c>
      <c r="J18029">
        <v>7</v>
      </c>
      <c r="K18029">
        <v>-16.91</v>
      </c>
    </row>
    <row r="18030" spans="2:11">
      <c r="B18030" t="s">
        <v>2024</v>
      </c>
      <c r="C18030" t="s">
        <v>2768</v>
      </c>
      <c r="D18030" t="s">
        <v>2076</v>
      </c>
      <c r="E18030">
        <v>3</v>
      </c>
      <c r="F18030" t="s">
        <v>2016</v>
      </c>
      <c r="G18030" t="s">
        <v>2030</v>
      </c>
      <c r="H18030" t="s">
        <v>2017</v>
      </c>
      <c r="I18030" s="13">
        <v>43335</v>
      </c>
      <c r="J18030">
        <v>3</v>
      </c>
      <c r="K18030">
        <v>0</v>
      </c>
    </row>
    <row r="18031" spans="2:11">
      <c r="B18031" t="s">
        <v>2083</v>
      </c>
      <c r="C18031" t="s">
        <v>2084</v>
      </c>
      <c r="D18031" t="s">
        <v>2053</v>
      </c>
      <c r="E18031">
        <v>1</v>
      </c>
      <c r="F18031" t="s">
        <v>2016</v>
      </c>
      <c r="G18031" t="s">
        <v>2030</v>
      </c>
      <c r="H18031" t="s">
        <v>2017</v>
      </c>
      <c r="I18031" s="13">
        <v>43181</v>
      </c>
      <c r="J18031">
        <v>9</v>
      </c>
      <c r="K18031">
        <v>-31.59</v>
      </c>
    </row>
    <row r="18032" spans="2:11">
      <c r="B18032" t="s">
        <v>2051</v>
      </c>
      <c r="C18032" t="s">
        <v>4409</v>
      </c>
      <c r="D18032" t="s">
        <v>2026</v>
      </c>
      <c r="E18032">
        <v>5</v>
      </c>
      <c r="F18032" t="s">
        <v>2016</v>
      </c>
      <c r="G18032" t="s">
        <v>2030</v>
      </c>
      <c r="H18032" t="s">
        <v>2017</v>
      </c>
      <c r="I18032" s="13">
        <v>43039</v>
      </c>
      <c r="J18032">
        <v>1</v>
      </c>
      <c r="K18032">
        <v>14.94</v>
      </c>
    </row>
    <row r="18101" spans="1:11">
      <c r="A18101" t="s">
        <v>1194</v>
      </c>
      <c r="B18101" t="str">
        <f ca="1">_xll.BDS(OFFSET(INDIRECT(ADDRESS(ROW(), COLUMN())),0,-1),"BEST_ANALYST_RECS_BULK","cols=10;rows=22")</f>
        <v>Credit Suisse</v>
      </c>
      <c r="C18101" t="s">
        <v>2224</v>
      </c>
      <c r="D18101" t="s">
        <v>2029</v>
      </c>
      <c r="E18101">
        <v>5</v>
      </c>
      <c r="F18101" t="s">
        <v>2016</v>
      </c>
      <c r="G18101">
        <v>42</v>
      </c>
      <c r="H18101" t="s">
        <v>2017</v>
      </c>
      <c r="I18101" s="13">
        <v>43511</v>
      </c>
      <c r="J18101">
        <v>9</v>
      </c>
      <c r="K18101">
        <v>-11.5</v>
      </c>
    </row>
    <row r="18102" spans="1:11">
      <c r="B18102" t="s">
        <v>2277</v>
      </c>
      <c r="C18102" t="s">
        <v>2218</v>
      </c>
      <c r="D18102" t="s">
        <v>2029</v>
      </c>
      <c r="E18102">
        <v>5</v>
      </c>
      <c r="F18102" t="s">
        <v>2016</v>
      </c>
      <c r="G18102">
        <v>34</v>
      </c>
      <c r="H18102" t="s">
        <v>2020</v>
      </c>
      <c r="I18102" s="13">
        <v>43511</v>
      </c>
      <c r="J18102">
        <v>9</v>
      </c>
      <c r="K18102">
        <v>-11.5</v>
      </c>
    </row>
    <row r="18103" spans="1:11">
      <c r="B18103" t="s">
        <v>2134</v>
      </c>
      <c r="C18103" t="s">
        <v>2219</v>
      </c>
      <c r="D18103" t="s">
        <v>2162</v>
      </c>
      <c r="E18103">
        <v>3</v>
      </c>
      <c r="F18103" t="s">
        <v>2016</v>
      </c>
      <c r="G18103">
        <v>34</v>
      </c>
      <c r="H18103" t="s">
        <v>2020</v>
      </c>
      <c r="I18103" s="13">
        <v>43511</v>
      </c>
      <c r="J18103">
        <v>1</v>
      </c>
      <c r="K18103">
        <v>8.85</v>
      </c>
    </row>
    <row r="18104" spans="1:11">
      <c r="B18104" t="s">
        <v>2063</v>
      </c>
      <c r="C18104" t="s">
        <v>2223</v>
      </c>
      <c r="D18104" t="s">
        <v>2162</v>
      </c>
      <c r="E18104">
        <v>3</v>
      </c>
      <c r="F18104" t="s">
        <v>2016</v>
      </c>
      <c r="G18104">
        <v>35</v>
      </c>
      <c r="H18104" t="s">
        <v>2017</v>
      </c>
      <c r="I18104" s="13">
        <v>43511</v>
      </c>
      <c r="J18104">
        <v>11</v>
      </c>
      <c r="K18104">
        <v>-19.53</v>
      </c>
    </row>
    <row r="18105" spans="1:11">
      <c r="B18105" t="s">
        <v>2021</v>
      </c>
      <c r="C18105" t="s">
        <v>2230</v>
      </c>
      <c r="D18105" t="s">
        <v>2166</v>
      </c>
      <c r="E18105">
        <v>5</v>
      </c>
      <c r="F18105" t="s">
        <v>2085</v>
      </c>
      <c r="G18105">
        <v>38</v>
      </c>
      <c r="H18105" t="s">
        <v>2020</v>
      </c>
      <c r="I18105" s="13">
        <v>43510</v>
      </c>
      <c r="J18105">
        <v>3</v>
      </c>
      <c r="K18105">
        <v>2.98</v>
      </c>
    </row>
    <row r="18106" spans="1:11">
      <c r="B18106" t="s">
        <v>2037</v>
      </c>
      <c r="C18106" t="s">
        <v>2225</v>
      </c>
      <c r="D18106" t="s">
        <v>2026</v>
      </c>
      <c r="E18106">
        <v>5</v>
      </c>
      <c r="F18106" t="s">
        <v>2016</v>
      </c>
      <c r="G18106">
        <v>34</v>
      </c>
      <c r="H18106" t="s">
        <v>2020</v>
      </c>
      <c r="I18106" s="13">
        <v>43510</v>
      </c>
      <c r="J18106">
        <v>9</v>
      </c>
      <c r="K18106">
        <v>-11.5</v>
      </c>
    </row>
    <row r="18107" spans="1:11">
      <c r="B18107" t="s">
        <v>2274</v>
      </c>
      <c r="C18107" t="s">
        <v>2275</v>
      </c>
      <c r="D18107" t="s">
        <v>2076</v>
      </c>
      <c r="E18107">
        <v>3</v>
      </c>
      <c r="F18107" t="s">
        <v>2016</v>
      </c>
      <c r="G18107" t="s">
        <v>2030</v>
      </c>
      <c r="H18107" t="s">
        <v>2017</v>
      </c>
      <c r="I18107" s="13">
        <v>43509</v>
      </c>
      <c r="J18107">
        <v>10</v>
      </c>
      <c r="K18107">
        <v>-18.41</v>
      </c>
    </row>
    <row r="18108" spans="1:11">
      <c r="B18108" t="s">
        <v>2094</v>
      </c>
      <c r="C18108" t="s">
        <v>2095</v>
      </c>
      <c r="D18108" t="s">
        <v>2026</v>
      </c>
      <c r="E18108">
        <v>5</v>
      </c>
      <c r="F18108" t="s">
        <v>2085</v>
      </c>
      <c r="G18108">
        <v>34</v>
      </c>
      <c r="H18108" t="s">
        <v>2020</v>
      </c>
      <c r="I18108" s="13">
        <v>43504</v>
      </c>
      <c r="J18108" t="s">
        <v>2030</v>
      </c>
      <c r="K18108" t="s">
        <v>2030</v>
      </c>
    </row>
    <row r="18109" spans="1:11">
      <c r="B18109" t="s">
        <v>2079</v>
      </c>
      <c r="C18109" t="s">
        <v>2222</v>
      </c>
      <c r="D18109" t="s">
        <v>2029</v>
      </c>
      <c r="E18109">
        <v>5</v>
      </c>
      <c r="F18109" t="s">
        <v>2016</v>
      </c>
      <c r="G18109">
        <v>33</v>
      </c>
      <c r="H18109" t="s">
        <v>2017</v>
      </c>
      <c r="I18109" s="13">
        <v>43501</v>
      </c>
      <c r="J18109">
        <v>9</v>
      </c>
      <c r="K18109">
        <v>-11.5</v>
      </c>
    </row>
    <row r="18110" spans="1:11">
      <c r="B18110" t="s">
        <v>2120</v>
      </c>
      <c r="C18110" t="s">
        <v>2245</v>
      </c>
      <c r="D18110" t="s">
        <v>2026</v>
      </c>
      <c r="E18110">
        <v>5</v>
      </c>
      <c r="F18110" t="s">
        <v>2016</v>
      </c>
      <c r="G18110">
        <v>35</v>
      </c>
      <c r="H18110" t="s">
        <v>2020</v>
      </c>
      <c r="I18110" s="13">
        <v>43501</v>
      </c>
      <c r="J18110">
        <v>9</v>
      </c>
      <c r="K18110">
        <v>-11.5</v>
      </c>
    </row>
    <row r="18111" spans="1:11">
      <c r="B18111" t="s">
        <v>106</v>
      </c>
      <c r="C18111" t="s">
        <v>2228</v>
      </c>
      <c r="D18111" t="s">
        <v>2723</v>
      </c>
      <c r="E18111">
        <v>3</v>
      </c>
      <c r="F18111" t="s">
        <v>2016</v>
      </c>
      <c r="G18111">
        <v>31</v>
      </c>
      <c r="H18111" t="s">
        <v>2020</v>
      </c>
      <c r="I18111" s="13">
        <v>43496</v>
      </c>
      <c r="J18111">
        <v>4</v>
      </c>
      <c r="K18111">
        <v>0</v>
      </c>
    </row>
    <row r="18112" spans="1:11">
      <c r="B18112" t="s">
        <v>2051</v>
      </c>
      <c r="C18112" t="s">
        <v>2239</v>
      </c>
      <c r="D18112" t="s">
        <v>2076</v>
      </c>
      <c r="E18112">
        <v>3</v>
      </c>
      <c r="F18112" t="s">
        <v>2016</v>
      </c>
      <c r="G18112">
        <v>28.5</v>
      </c>
      <c r="H18112" t="s">
        <v>2017</v>
      </c>
      <c r="I18112" s="13">
        <v>43496</v>
      </c>
      <c r="J18112">
        <v>5</v>
      </c>
      <c r="K18112">
        <v>-2.09</v>
      </c>
    </row>
    <row r="18113" spans="2:11">
      <c r="B18113" t="s">
        <v>2240</v>
      </c>
      <c r="C18113" t="s">
        <v>2241</v>
      </c>
      <c r="D18113" t="s">
        <v>2026</v>
      </c>
      <c r="E18113">
        <v>5</v>
      </c>
      <c r="F18113" t="s">
        <v>2016</v>
      </c>
      <c r="G18113">
        <v>37</v>
      </c>
      <c r="H18113" t="s">
        <v>2020</v>
      </c>
      <c r="I18113" s="13">
        <v>43496</v>
      </c>
      <c r="J18113">
        <v>9</v>
      </c>
      <c r="K18113">
        <v>-11.5</v>
      </c>
    </row>
    <row r="18114" spans="2:11">
      <c r="B18114" t="s">
        <v>2411</v>
      </c>
      <c r="C18114" t="s">
        <v>2639</v>
      </c>
      <c r="D18114" t="s">
        <v>2026</v>
      </c>
      <c r="E18114">
        <v>5</v>
      </c>
      <c r="F18114" t="s">
        <v>2016</v>
      </c>
      <c r="G18114">
        <v>42</v>
      </c>
      <c r="H18114" t="s">
        <v>2020</v>
      </c>
      <c r="I18114" s="13">
        <v>43493</v>
      </c>
      <c r="J18114">
        <v>9</v>
      </c>
      <c r="K18114">
        <v>-11.5</v>
      </c>
    </row>
    <row r="18115" spans="2:11">
      <c r="B18115" t="s">
        <v>2033</v>
      </c>
      <c r="C18115" t="s">
        <v>2231</v>
      </c>
      <c r="D18115" t="s">
        <v>2035</v>
      </c>
      <c r="E18115">
        <v>5</v>
      </c>
      <c r="F18115" t="s">
        <v>2016</v>
      </c>
      <c r="G18115">
        <v>36</v>
      </c>
      <c r="H18115" t="s">
        <v>2036</v>
      </c>
      <c r="I18115" s="13">
        <v>43489</v>
      </c>
      <c r="J18115">
        <v>9</v>
      </c>
      <c r="K18115">
        <v>-11.5</v>
      </c>
    </row>
    <row r="18116" spans="2:11">
      <c r="B18116" t="s">
        <v>2234</v>
      </c>
      <c r="C18116" t="s">
        <v>2235</v>
      </c>
      <c r="D18116" t="s">
        <v>2026</v>
      </c>
      <c r="E18116">
        <v>5</v>
      </c>
      <c r="F18116" t="s">
        <v>2016</v>
      </c>
      <c r="G18116">
        <v>33</v>
      </c>
      <c r="H18116" t="s">
        <v>2020</v>
      </c>
      <c r="I18116" s="13">
        <v>43489</v>
      </c>
      <c r="J18116">
        <v>8</v>
      </c>
      <c r="K18116">
        <v>-9.68</v>
      </c>
    </row>
    <row r="18117" spans="2:11">
      <c r="B18117" t="s">
        <v>2045</v>
      </c>
      <c r="C18117" t="s">
        <v>2244</v>
      </c>
      <c r="D18117" t="s">
        <v>2029</v>
      </c>
      <c r="E18117">
        <v>5</v>
      </c>
      <c r="F18117" t="s">
        <v>2085</v>
      </c>
      <c r="G18117">
        <v>43</v>
      </c>
      <c r="H18117" t="s">
        <v>2020</v>
      </c>
      <c r="I18117" s="13">
        <v>43489</v>
      </c>
      <c r="J18117" t="s">
        <v>2030</v>
      </c>
      <c r="K18117" t="s">
        <v>2030</v>
      </c>
    </row>
    <row r="18118" spans="2:11">
      <c r="B18118" t="s">
        <v>2236</v>
      </c>
      <c r="C18118" t="s">
        <v>2237</v>
      </c>
      <c r="D18118" t="s">
        <v>2238</v>
      </c>
      <c r="E18118">
        <v>4</v>
      </c>
      <c r="F18118" t="s">
        <v>2016</v>
      </c>
      <c r="G18118">
        <v>36</v>
      </c>
      <c r="H18118" t="s">
        <v>2020</v>
      </c>
      <c r="I18118" s="13">
        <v>43489</v>
      </c>
      <c r="J18118">
        <v>9</v>
      </c>
      <c r="K18118">
        <v>-11.5</v>
      </c>
    </row>
    <row r="18119" spans="2:11">
      <c r="B18119" t="s">
        <v>2054</v>
      </c>
      <c r="C18119" t="s">
        <v>2811</v>
      </c>
      <c r="D18119" t="s">
        <v>2056</v>
      </c>
      <c r="E18119">
        <v>4</v>
      </c>
      <c r="F18119" t="s">
        <v>2016</v>
      </c>
      <c r="G18119">
        <v>45</v>
      </c>
      <c r="H18119" t="s">
        <v>2020</v>
      </c>
      <c r="I18119" s="13">
        <v>43489</v>
      </c>
      <c r="J18119">
        <v>9</v>
      </c>
      <c r="K18119">
        <v>-11.5</v>
      </c>
    </row>
    <row r="18120" spans="2:11">
      <c r="B18120" t="s">
        <v>2174</v>
      </c>
      <c r="C18120" t="s">
        <v>2242</v>
      </c>
      <c r="D18120" t="s">
        <v>2029</v>
      </c>
      <c r="E18120">
        <v>5</v>
      </c>
      <c r="F18120" t="s">
        <v>2016</v>
      </c>
      <c r="G18120">
        <v>42</v>
      </c>
      <c r="H18120" t="s">
        <v>2017</v>
      </c>
      <c r="I18120" s="13">
        <v>43488</v>
      </c>
      <c r="J18120">
        <v>9</v>
      </c>
      <c r="K18120">
        <v>-11.5</v>
      </c>
    </row>
    <row r="18121" spans="2:11">
      <c r="B18121" t="s">
        <v>2111</v>
      </c>
      <c r="C18121" t="s">
        <v>2292</v>
      </c>
      <c r="D18121" t="s">
        <v>2026</v>
      </c>
      <c r="E18121">
        <v>5</v>
      </c>
      <c r="F18121" t="s">
        <v>2016</v>
      </c>
      <c r="G18121" t="s">
        <v>2030</v>
      </c>
      <c r="H18121" t="s">
        <v>2017</v>
      </c>
      <c r="I18121" s="13">
        <v>43213</v>
      </c>
      <c r="J18121">
        <v>9</v>
      </c>
      <c r="K18121">
        <v>-11.5</v>
      </c>
    </row>
    <row r="18122" spans="2:11">
      <c r="B18122" t="s">
        <v>2083</v>
      </c>
      <c r="C18122" t="s">
        <v>2084</v>
      </c>
      <c r="D18122" t="s">
        <v>2026</v>
      </c>
      <c r="E18122">
        <v>5</v>
      </c>
      <c r="F18122" t="s">
        <v>2016</v>
      </c>
      <c r="G18122" t="s">
        <v>2030</v>
      </c>
      <c r="H18122" t="s">
        <v>2017</v>
      </c>
      <c r="I18122" s="13">
        <v>43181</v>
      </c>
      <c r="J18122">
        <v>7</v>
      </c>
      <c r="K18122">
        <v>-7.37</v>
      </c>
    </row>
    <row r="18201" spans="1:11">
      <c r="A18201" t="s">
        <v>1195</v>
      </c>
      <c r="B18201" t="str">
        <f ca="1">_xll.BDS(OFFSET(INDIRECT(ADDRESS(ROW(), COLUMN())),0,-1),"BEST_ANALYST_RECS_BULK","cols=10;rows=19")</f>
        <v>Jefferies</v>
      </c>
      <c r="C18201" t="s">
        <v>2598</v>
      </c>
      <c r="D18201" t="s">
        <v>2076</v>
      </c>
      <c r="E18201">
        <v>3</v>
      </c>
      <c r="F18201" t="s">
        <v>2016</v>
      </c>
      <c r="G18201">
        <v>57</v>
      </c>
      <c r="H18201" t="s">
        <v>2020</v>
      </c>
      <c r="I18201" s="13">
        <v>43511</v>
      </c>
      <c r="J18201">
        <v>4</v>
      </c>
      <c r="K18201">
        <v>0</v>
      </c>
    </row>
    <row r="18202" spans="1:11">
      <c r="B18202" t="s">
        <v>2074</v>
      </c>
      <c r="C18202" t="s">
        <v>2604</v>
      </c>
      <c r="D18202" t="s">
        <v>2026</v>
      </c>
      <c r="E18202">
        <v>5</v>
      </c>
      <c r="F18202" t="s">
        <v>2016</v>
      </c>
      <c r="G18202">
        <v>72</v>
      </c>
      <c r="H18202" t="s">
        <v>2020</v>
      </c>
      <c r="I18202" s="13">
        <v>43507</v>
      </c>
      <c r="J18202">
        <v>6</v>
      </c>
      <c r="K18202">
        <v>-15.61</v>
      </c>
    </row>
    <row r="18203" spans="1:11">
      <c r="B18203" t="s">
        <v>2813</v>
      </c>
      <c r="C18203" t="s">
        <v>2563</v>
      </c>
      <c r="D18203" t="s">
        <v>2026</v>
      </c>
      <c r="E18203">
        <v>5</v>
      </c>
      <c r="F18203" t="s">
        <v>2016</v>
      </c>
      <c r="G18203">
        <v>69.5</v>
      </c>
      <c r="H18203" t="s">
        <v>2017</v>
      </c>
      <c r="I18203" s="13">
        <v>43504</v>
      </c>
      <c r="J18203">
        <v>2</v>
      </c>
      <c r="K18203">
        <v>9.58</v>
      </c>
    </row>
    <row r="18204" spans="1:11">
      <c r="B18204" t="s">
        <v>2358</v>
      </c>
      <c r="C18204" t="s">
        <v>2567</v>
      </c>
      <c r="D18204" t="s">
        <v>2026</v>
      </c>
      <c r="E18204">
        <v>5</v>
      </c>
      <c r="F18204" t="s">
        <v>2016</v>
      </c>
      <c r="G18204">
        <v>69</v>
      </c>
      <c r="H18204" t="s">
        <v>2020</v>
      </c>
      <c r="I18204" s="13">
        <v>43501</v>
      </c>
      <c r="J18204">
        <v>6</v>
      </c>
      <c r="K18204">
        <v>-15.61</v>
      </c>
    </row>
    <row r="18205" spans="1:11">
      <c r="B18205" t="s">
        <v>2042</v>
      </c>
      <c r="C18205" t="s">
        <v>2607</v>
      </c>
      <c r="D18205" t="s">
        <v>2029</v>
      </c>
      <c r="E18205">
        <v>5</v>
      </c>
      <c r="F18205" t="s">
        <v>2016</v>
      </c>
      <c r="G18205">
        <v>66</v>
      </c>
      <c r="H18205" t="s">
        <v>2020</v>
      </c>
      <c r="I18205" s="13">
        <v>43496</v>
      </c>
      <c r="J18205">
        <v>6</v>
      </c>
      <c r="K18205">
        <v>-15.61</v>
      </c>
    </row>
    <row r="18206" spans="1:11">
      <c r="B18206" t="s">
        <v>2027</v>
      </c>
      <c r="C18206" t="s">
        <v>2600</v>
      </c>
      <c r="D18206" t="s">
        <v>2044</v>
      </c>
      <c r="E18206">
        <v>3</v>
      </c>
      <c r="F18206" t="s">
        <v>2016</v>
      </c>
      <c r="G18206">
        <v>58</v>
      </c>
      <c r="H18206" t="s">
        <v>2017</v>
      </c>
      <c r="I18206" s="13">
        <v>43495</v>
      </c>
      <c r="J18206" t="s">
        <v>2030</v>
      </c>
      <c r="K18206" t="s">
        <v>2030</v>
      </c>
    </row>
    <row r="18207" spans="1:11">
      <c r="B18207" t="s">
        <v>2601</v>
      </c>
      <c r="C18207" t="s">
        <v>2602</v>
      </c>
      <c r="D18207" t="s">
        <v>2015</v>
      </c>
      <c r="E18207">
        <v>3</v>
      </c>
      <c r="F18207" t="s">
        <v>2016</v>
      </c>
      <c r="G18207">
        <v>58</v>
      </c>
      <c r="H18207" t="s">
        <v>2017</v>
      </c>
      <c r="I18207" s="13">
        <v>43494</v>
      </c>
      <c r="J18207">
        <v>4</v>
      </c>
      <c r="K18207">
        <v>0</v>
      </c>
    </row>
    <row r="18208" spans="1:11">
      <c r="B18208" t="s">
        <v>2094</v>
      </c>
      <c r="C18208" t="s">
        <v>2095</v>
      </c>
      <c r="D18208" t="s">
        <v>2053</v>
      </c>
      <c r="E18208">
        <v>1</v>
      </c>
      <c r="F18208" t="s">
        <v>2088</v>
      </c>
      <c r="G18208" t="s">
        <v>2030</v>
      </c>
      <c r="H18208" t="s">
        <v>2017</v>
      </c>
      <c r="I18208" s="13">
        <v>43493</v>
      </c>
      <c r="J18208" t="s">
        <v>2030</v>
      </c>
      <c r="K18208" t="s">
        <v>2030</v>
      </c>
    </row>
    <row r="18209" spans="2:11">
      <c r="B18209" t="s">
        <v>2024</v>
      </c>
      <c r="C18209" t="s">
        <v>2768</v>
      </c>
      <c r="D18209" t="s">
        <v>2026</v>
      </c>
      <c r="E18209">
        <v>5</v>
      </c>
      <c r="F18209" t="s">
        <v>2016</v>
      </c>
      <c r="G18209">
        <v>70</v>
      </c>
      <c r="H18209" t="s">
        <v>2017</v>
      </c>
      <c r="I18209" s="13">
        <v>43490</v>
      </c>
      <c r="J18209">
        <v>6</v>
      </c>
      <c r="K18209">
        <v>-15.61</v>
      </c>
    </row>
    <row r="18210" spans="2:11">
      <c r="B18210" t="s">
        <v>106</v>
      </c>
      <c r="C18210" t="s">
        <v>4034</v>
      </c>
      <c r="D18210" t="s">
        <v>2440</v>
      </c>
      <c r="E18210">
        <v>5</v>
      </c>
      <c r="F18210" t="s">
        <v>2016</v>
      </c>
      <c r="G18210">
        <v>64</v>
      </c>
      <c r="H18210" t="s">
        <v>2020</v>
      </c>
      <c r="I18210" s="13">
        <v>43489</v>
      </c>
      <c r="J18210">
        <v>6</v>
      </c>
      <c r="K18210">
        <v>-15.61</v>
      </c>
    </row>
    <row r="18211" spans="2:11">
      <c r="B18211" t="s">
        <v>2021</v>
      </c>
      <c r="C18211" t="s">
        <v>3915</v>
      </c>
      <c r="D18211" t="s">
        <v>2166</v>
      </c>
      <c r="E18211">
        <v>5</v>
      </c>
      <c r="F18211" t="s">
        <v>2016</v>
      </c>
      <c r="G18211">
        <v>66</v>
      </c>
      <c r="H18211" t="s">
        <v>2020</v>
      </c>
      <c r="I18211" s="13">
        <v>43489</v>
      </c>
      <c r="J18211">
        <v>6</v>
      </c>
      <c r="K18211">
        <v>-15.61</v>
      </c>
    </row>
    <row r="18212" spans="2:11">
      <c r="B18212" t="s">
        <v>2051</v>
      </c>
      <c r="C18212" t="s">
        <v>3048</v>
      </c>
      <c r="D18212" t="s">
        <v>2026</v>
      </c>
      <c r="E18212">
        <v>5</v>
      </c>
      <c r="F18212" t="s">
        <v>2016</v>
      </c>
      <c r="G18212">
        <v>70</v>
      </c>
      <c r="H18212" t="s">
        <v>2017</v>
      </c>
      <c r="I18212" s="13">
        <v>43489</v>
      </c>
      <c r="J18212">
        <v>3</v>
      </c>
      <c r="K18212">
        <v>8.59</v>
      </c>
    </row>
    <row r="18213" spans="2:11">
      <c r="B18213" t="s">
        <v>2120</v>
      </c>
      <c r="C18213" t="s">
        <v>2573</v>
      </c>
      <c r="D18213" t="s">
        <v>2044</v>
      </c>
      <c r="E18213">
        <v>3</v>
      </c>
      <c r="F18213" t="s">
        <v>2016</v>
      </c>
      <c r="G18213">
        <v>54</v>
      </c>
      <c r="H18213" t="s">
        <v>2020</v>
      </c>
      <c r="I18213" s="13">
        <v>43489</v>
      </c>
      <c r="J18213">
        <v>4</v>
      </c>
      <c r="K18213">
        <v>0</v>
      </c>
    </row>
    <row r="18214" spans="2:11">
      <c r="B18214" t="s">
        <v>2063</v>
      </c>
      <c r="C18214" t="s">
        <v>3507</v>
      </c>
      <c r="D18214" t="s">
        <v>2035</v>
      </c>
      <c r="E18214">
        <v>5</v>
      </c>
      <c r="F18214" t="s">
        <v>2016</v>
      </c>
      <c r="G18214">
        <v>83</v>
      </c>
      <c r="H18214" t="s">
        <v>2017</v>
      </c>
      <c r="I18214" s="13">
        <v>43489</v>
      </c>
      <c r="J18214">
        <v>6</v>
      </c>
      <c r="K18214">
        <v>-15.61</v>
      </c>
    </row>
    <row r="18215" spans="2:11">
      <c r="B18215" t="s">
        <v>2580</v>
      </c>
      <c r="C18215" t="s">
        <v>2605</v>
      </c>
      <c r="D18215" t="s">
        <v>2026</v>
      </c>
      <c r="E18215">
        <v>5</v>
      </c>
      <c r="F18215" t="s">
        <v>2016</v>
      </c>
      <c r="G18215">
        <v>70</v>
      </c>
      <c r="H18215" t="s">
        <v>2017</v>
      </c>
      <c r="I18215" s="13">
        <v>43489</v>
      </c>
      <c r="J18215">
        <v>6</v>
      </c>
      <c r="K18215">
        <v>-15.61</v>
      </c>
    </row>
    <row r="18216" spans="2:11">
      <c r="B18216" t="s">
        <v>2033</v>
      </c>
      <c r="C18216" t="s">
        <v>2574</v>
      </c>
      <c r="D18216" t="s">
        <v>2044</v>
      </c>
      <c r="E18216">
        <v>3</v>
      </c>
      <c r="F18216" t="s">
        <v>2016</v>
      </c>
      <c r="G18216">
        <v>57</v>
      </c>
      <c r="H18216" t="s">
        <v>2036</v>
      </c>
      <c r="I18216" s="13">
        <v>43488</v>
      </c>
      <c r="J18216">
        <v>4</v>
      </c>
      <c r="K18216">
        <v>0</v>
      </c>
    </row>
    <row r="18217" spans="2:11">
      <c r="B18217" t="s">
        <v>2267</v>
      </c>
      <c r="C18217" t="s">
        <v>2577</v>
      </c>
      <c r="D18217" t="s">
        <v>2273</v>
      </c>
      <c r="E18217">
        <v>3</v>
      </c>
      <c r="F18217" t="s">
        <v>2016</v>
      </c>
      <c r="G18217" t="s">
        <v>2030</v>
      </c>
      <c r="H18217" t="s">
        <v>2017</v>
      </c>
      <c r="I18217" s="13">
        <v>43488</v>
      </c>
      <c r="J18217">
        <v>4</v>
      </c>
      <c r="K18217">
        <v>0</v>
      </c>
    </row>
    <row r="18218" spans="2:11">
      <c r="B18218" t="s">
        <v>2091</v>
      </c>
      <c r="C18218" t="s">
        <v>3229</v>
      </c>
      <c r="D18218" t="s">
        <v>2093</v>
      </c>
      <c r="E18218" t="s">
        <v>2030</v>
      </c>
      <c r="F18218" t="s">
        <v>2016</v>
      </c>
      <c r="G18218" t="s">
        <v>2030</v>
      </c>
      <c r="H18218" t="s">
        <v>2017</v>
      </c>
      <c r="I18218" s="13">
        <v>43483</v>
      </c>
      <c r="J18218" t="s">
        <v>2030</v>
      </c>
      <c r="K18218" t="s">
        <v>2030</v>
      </c>
    </row>
    <row r="18219" spans="2:11">
      <c r="B18219" t="s">
        <v>2083</v>
      </c>
      <c r="C18219" t="s">
        <v>2084</v>
      </c>
      <c r="D18219" t="s">
        <v>2035</v>
      </c>
      <c r="E18219">
        <v>5</v>
      </c>
      <c r="F18219" t="s">
        <v>2085</v>
      </c>
      <c r="G18219" t="s">
        <v>2030</v>
      </c>
      <c r="H18219" t="s">
        <v>2017</v>
      </c>
      <c r="I18219" s="13">
        <v>43414</v>
      </c>
      <c r="J18219">
        <v>1</v>
      </c>
      <c r="K18219">
        <v>17.43</v>
      </c>
    </row>
    <row r="18301" spans="1:11">
      <c r="A18301" t="s">
        <v>1196</v>
      </c>
      <c r="B18301" t="str">
        <f ca="1">_xll.BDS(OFFSET(INDIRECT(ADDRESS(ROW(), COLUMN())),0,-1),"BEST_ANALYST_RECS_BULK","cols=10;rows=14")</f>
        <v>Argus Research Corp</v>
      </c>
      <c r="C18301" t="s">
        <v>2025</v>
      </c>
      <c r="D18301" t="s">
        <v>2076</v>
      </c>
      <c r="E18301">
        <v>3</v>
      </c>
      <c r="F18301" t="s">
        <v>2016</v>
      </c>
      <c r="G18301" t="s">
        <v>2030</v>
      </c>
      <c r="H18301" t="s">
        <v>2017</v>
      </c>
      <c r="I18301" s="13">
        <v>43500</v>
      </c>
      <c r="J18301">
        <v>7</v>
      </c>
      <c r="K18301">
        <v>0</v>
      </c>
    </row>
    <row r="18302" spans="1:11">
      <c r="B18302" t="s">
        <v>2027</v>
      </c>
      <c r="C18302" t="s">
        <v>4209</v>
      </c>
      <c r="D18302" t="s">
        <v>2029</v>
      </c>
      <c r="E18302">
        <v>5</v>
      </c>
      <c r="F18302" t="s">
        <v>2016</v>
      </c>
      <c r="G18302">
        <v>7.07</v>
      </c>
      <c r="H18302" t="s">
        <v>2017</v>
      </c>
      <c r="I18302" s="13">
        <v>43497</v>
      </c>
      <c r="J18302">
        <v>3</v>
      </c>
      <c r="K18302">
        <v>15.75</v>
      </c>
    </row>
    <row r="18303" spans="1:11">
      <c r="B18303" t="s">
        <v>2033</v>
      </c>
      <c r="C18303" t="s">
        <v>4210</v>
      </c>
      <c r="D18303" t="s">
        <v>2035</v>
      </c>
      <c r="E18303">
        <v>5</v>
      </c>
      <c r="F18303" t="s">
        <v>2016</v>
      </c>
      <c r="G18303">
        <v>7.65</v>
      </c>
      <c r="H18303" t="s">
        <v>2036</v>
      </c>
      <c r="I18303" s="13">
        <v>43497</v>
      </c>
      <c r="J18303">
        <v>4</v>
      </c>
      <c r="K18303">
        <v>14.55</v>
      </c>
    </row>
    <row r="18304" spans="1:11">
      <c r="B18304" t="s">
        <v>2049</v>
      </c>
      <c r="C18304" t="s">
        <v>3278</v>
      </c>
      <c r="D18304" t="s">
        <v>2015</v>
      </c>
      <c r="E18304">
        <v>3</v>
      </c>
      <c r="F18304" t="s">
        <v>2016</v>
      </c>
      <c r="G18304">
        <v>6</v>
      </c>
      <c r="H18304" t="s">
        <v>2020</v>
      </c>
      <c r="I18304" s="13">
        <v>43497</v>
      </c>
      <c r="J18304">
        <v>7</v>
      </c>
      <c r="K18304">
        <v>0</v>
      </c>
    </row>
    <row r="18305" spans="2:11">
      <c r="B18305" t="s">
        <v>2129</v>
      </c>
      <c r="C18305" t="s">
        <v>2130</v>
      </c>
      <c r="D18305" t="s">
        <v>2026</v>
      </c>
      <c r="E18305">
        <v>5</v>
      </c>
      <c r="F18305" t="s">
        <v>2016</v>
      </c>
      <c r="G18305">
        <v>9</v>
      </c>
      <c r="H18305" t="s">
        <v>2020</v>
      </c>
      <c r="I18305" s="13">
        <v>43497</v>
      </c>
      <c r="J18305">
        <v>4</v>
      </c>
      <c r="K18305">
        <v>14.55</v>
      </c>
    </row>
    <row r="18306" spans="2:11">
      <c r="B18306" t="s">
        <v>2061</v>
      </c>
      <c r="C18306" t="s">
        <v>2194</v>
      </c>
      <c r="D18306" t="s">
        <v>2026</v>
      </c>
      <c r="E18306">
        <v>5</v>
      </c>
      <c r="F18306" t="s">
        <v>2016</v>
      </c>
      <c r="G18306">
        <v>8</v>
      </c>
      <c r="H18306" t="s">
        <v>2020</v>
      </c>
      <c r="I18306" s="13">
        <v>43497</v>
      </c>
      <c r="J18306">
        <v>4</v>
      </c>
      <c r="K18306">
        <v>14.55</v>
      </c>
    </row>
    <row r="18307" spans="2:11">
      <c r="B18307" t="s">
        <v>2174</v>
      </c>
      <c r="C18307" t="s">
        <v>3277</v>
      </c>
      <c r="D18307" t="s">
        <v>2029</v>
      </c>
      <c r="E18307">
        <v>5</v>
      </c>
      <c r="F18307" t="s">
        <v>2016</v>
      </c>
      <c r="G18307">
        <v>7.5</v>
      </c>
      <c r="H18307" t="s">
        <v>2017</v>
      </c>
      <c r="I18307" s="13">
        <v>43496</v>
      </c>
      <c r="J18307">
        <v>5</v>
      </c>
      <c r="K18307">
        <v>13.46</v>
      </c>
    </row>
    <row r="18308" spans="2:11">
      <c r="B18308" t="s">
        <v>2021</v>
      </c>
      <c r="C18308" t="s">
        <v>4211</v>
      </c>
      <c r="D18308" t="s">
        <v>2296</v>
      </c>
      <c r="E18308">
        <v>3</v>
      </c>
      <c r="F18308" t="s">
        <v>2016</v>
      </c>
      <c r="G18308">
        <v>6.4</v>
      </c>
      <c r="H18308" t="s">
        <v>2020</v>
      </c>
      <c r="I18308" s="13">
        <v>43496</v>
      </c>
      <c r="J18308">
        <v>7</v>
      </c>
      <c r="K18308">
        <v>0</v>
      </c>
    </row>
    <row r="18309" spans="2:11">
      <c r="B18309" t="s">
        <v>2072</v>
      </c>
      <c r="C18309" t="s">
        <v>2188</v>
      </c>
      <c r="D18309" t="s">
        <v>2029</v>
      </c>
      <c r="E18309">
        <v>5</v>
      </c>
      <c r="F18309" t="s">
        <v>2016</v>
      </c>
      <c r="G18309">
        <v>7.5</v>
      </c>
      <c r="H18309" t="s">
        <v>2017</v>
      </c>
      <c r="I18309" s="13">
        <v>43496</v>
      </c>
      <c r="J18309">
        <v>6</v>
      </c>
      <c r="K18309">
        <v>2.76</v>
      </c>
    </row>
    <row r="18310" spans="2:11">
      <c r="B18310" t="s">
        <v>2118</v>
      </c>
      <c r="C18310" t="s">
        <v>4075</v>
      </c>
      <c r="D18310" t="s">
        <v>2026</v>
      </c>
      <c r="E18310">
        <v>5</v>
      </c>
      <c r="F18310" t="s">
        <v>2016</v>
      </c>
      <c r="G18310">
        <v>7.5</v>
      </c>
      <c r="H18310" t="s">
        <v>2017</v>
      </c>
      <c r="I18310" s="13">
        <v>43496</v>
      </c>
      <c r="J18310">
        <v>1</v>
      </c>
      <c r="K18310">
        <v>18.8</v>
      </c>
    </row>
    <row r="18311" spans="2:11">
      <c r="B18311" t="s">
        <v>2051</v>
      </c>
      <c r="C18311" t="s">
        <v>3469</v>
      </c>
      <c r="D18311" t="s">
        <v>2026</v>
      </c>
      <c r="E18311">
        <v>5</v>
      </c>
      <c r="F18311" t="s">
        <v>2016</v>
      </c>
      <c r="G18311">
        <v>8</v>
      </c>
      <c r="H18311" t="s">
        <v>2017</v>
      </c>
      <c r="I18311" s="13">
        <v>43496</v>
      </c>
      <c r="J18311" t="s">
        <v>2030</v>
      </c>
      <c r="K18311" t="s">
        <v>2030</v>
      </c>
    </row>
    <row r="18312" spans="2:11">
      <c r="B18312" t="s">
        <v>2094</v>
      </c>
      <c r="C18312" t="s">
        <v>2095</v>
      </c>
      <c r="D18312" t="s">
        <v>2076</v>
      </c>
      <c r="E18312">
        <v>3</v>
      </c>
      <c r="F18312" t="s">
        <v>2085</v>
      </c>
      <c r="G18312" t="s">
        <v>2030</v>
      </c>
      <c r="H18312" t="s">
        <v>2017</v>
      </c>
      <c r="I18312" s="13">
        <v>43489</v>
      </c>
      <c r="J18312" t="s">
        <v>2030</v>
      </c>
      <c r="K18312" t="s">
        <v>2030</v>
      </c>
    </row>
    <row r="18313" spans="2:11">
      <c r="B18313" t="s">
        <v>2081</v>
      </c>
      <c r="C18313" t="s">
        <v>4212</v>
      </c>
      <c r="D18313" t="s">
        <v>2041</v>
      </c>
      <c r="E18313">
        <v>1</v>
      </c>
      <c r="F18313" t="s">
        <v>2016</v>
      </c>
      <c r="G18313">
        <v>5.3</v>
      </c>
      <c r="H18313" t="s">
        <v>2017</v>
      </c>
      <c r="I18313" s="13">
        <v>43487</v>
      </c>
      <c r="J18313">
        <v>8</v>
      </c>
      <c r="K18313">
        <v>-25.59</v>
      </c>
    </row>
    <row r="18314" spans="2:11">
      <c r="B18314" t="s">
        <v>2083</v>
      </c>
      <c r="C18314" t="s">
        <v>2084</v>
      </c>
      <c r="D18314" t="s">
        <v>2035</v>
      </c>
      <c r="E18314">
        <v>5</v>
      </c>
      <c r="F18314" t="s">
        <v>2016</v>
      </c>
      <c r="G18314" t="s">
        <v>2030</v>
      </c>
      <c r="H18314" t="s">
        <v>2017</v>
      </c>
      <c r="I18314" s="13">
        <v>43456</v>
      </c>
      <c r="J18314">
        <v>2</v>
      </c>
      <c r="K18314">
        <v>16.12</v>
      </c>
    </row>
    <row r="18401" spans="1:11">
      <c r="A18401" t="s">
        <v>1197</v>
      </c>
      <c r="B18401" t="str">
        <f ca="1">_xll.BDS(OFFSET(INDIRECT(ADDRESS(ROW(), COLUMN())),0,-1),"BEST_ANALYST_RECS_BULK","cols=10;rows=11")</f>
        <v>Morgan Stanley</v>
      </c>
      <c r="C18401" t="s">
        <v>3806</v>
      </c>
      <c r="D18401" t="s">
        <v>2114</v>
      </c>
      <c r="E18401">
        <v>3</v>
      </c>
      <c r="F18401" t="s">
        <v>2016</v>
      </c>
      <c r="G18401">
        <v>5</v>
      </c>
      <c r="H18401" t="s">
        <v>2020</v>
      </c>
      <c r="I18401" s="13">
        <v>43511</v>
      </c>
      <c r="J18401">
        <v>5</v>
      </c>
      <c r="K18401">
        <v>0</v>
      </c>
    </row>
    <row r="18402" spans="1:11">
      <c r="B18402" t="s">
        <v>2094</v>
      </c>
      <c r="C18402" t="s">
        <v>2095</v>
      </c>
      <c r="D18402" t="s">
        <v>2076</v>
      </c>
      <c r="E18402">
        <v>3</v>
      </c>
      <c r="F18402" t="s">
        <v>2088</v>
      </c>
      <c r="G18402" t="s">
        <v>2030</v>
      </c>
      <c r="H18402" t="s">
        <v>2017</v>
      </c>
      <c r="I18402" s="13">
        <v>43504</v>
      </c>
      <c r="J18402" t="s">
        <v>2030</v>
      </c>
      <c r="K18402" t="s">
        <v>2030</v>
      </c>
    </row>
    <row r="18403" spans="1:11">
      <c r="B18403" t="s">
        <v>2049</v>
      </c>
      <c r="C18403" t="s">
        <v>4001</v>
      </c>
      <c r="D18403" t="s">
        <v>2015</v>
      </c>
      <c r="E18403">
        <v>3</v>
      </c>
      <c r="F18403" t="s">
        <v>2016</v>
      </c>
      <c r="G18403">
        <v>6</v>
      </c>
      <c r="H18403" t="s">
        <v>2017</v>
      </c>
      <c r="I18403" s="13">
        <v>43502</v>
      </c>
      <c r="J18403">
        <v>5</v>
      </c>
      <c r="K18403">
        <v>0</v>
      </c>
    </row>
    <row r="18404" spans="1:11">
      <c r="B18404" t="s">
        <v>2151</v>
      </c>
      <c r="C18404" t="s">
        <v>3805</v>
      </c>
      <c r="D18404" t="s">
        <v>2053</v>
      </c>
      <c r="E18404">
        <v>1</v>
      </c>
      <c r="F18404" t="s">
        <v>2016</v>
      </c>
      <c r="G18404">
        <v>1.5</v>
      </c>
      <c r="H18404" t="s">
        <v>2017</v>
      </c>
      <c r="I18404" s="13">
        <v>43501</v>
      </c>
      <c r="J18404">
        <v>3</v>
      </c>
      <c r="K18404">
        <v>67</v>
      </c>
    </row>
    <row r="18405" spans="1:11">
      <c r="B18405" t="s">
        <v>2079</v>
      </c>
      <c r="C18405" t="s">
        <v>2125</v>
      </c>
      <c r="D18405" t="s">
        <v>2041</v>
      </c>
      <c r="E18405">
        <v>1</v>
      </c>
      <c r="F18405" t="s">
        <v>2016</v>
      </c>
      <c r="G18405">
        <v>1.75</v>
      </c>
      <c r="H18405" t="s">
        <v>2017</v>
      </c>
      <c r="I18405" s="13">
        <v>43499</v>
      </c>
      <c r="J18405">
        <v>4</v>
      </c>
      <c r="K18405">
        <v>6.03</v>
      </c>
    </row>
    <row r="18406" spans="1:11">
      <c r="B18406" t="s">
        <v>2021</v>
      </c>
      <c r="C18406" t="s">
        <v>3671</v>
      </c>
      <c r="D18406" t="s">
        <v>2348</v>
      </c>
      <c r="E18406">
        <v>1</v>
      </c>
      <c r="F18406" t="s">
        <v>2016</v>
      </c>
      <c r="G18406">
        <v>1.5</v>
      </c>
      <c r="H18406" t="s">
        <v>2020</v>
      </c>
      <c r="I18406" s="13">
        <v>43479</v>
      </c>
      <c r="J18406">
        <v>2</v>
      </c>
      <c r="K18406">
        <v>70.19</v>
      </c>
    </row>
    <row r="18407" spans="1:11">
      <c r="B18407" t="s">
        <v>2067</v>
      </c>
      <c r="C18407" t="s">
        <v>4002</v>
      </c>
      <c r="D18407" t="s">
        <v>2252</v>
      </c>
      <c r="E18407">
        <v>3</v>
      </c>
      <c r="F18407" t="s">
        <v>2016</v>
      </c>
      <c r="G18407">
        <v>5</v>
      </c>
      <c r="H18407" t="s">
        <v>2020</v>
      </c>
      <c r="I18407" s="13">
        <v>43422</v>
      </c>
      <c r="J18407" t="s">
        <v>2030</v>
      </c>
      <c r="K18407" t="s">
        <v>2030</v>
      </c>
    </row>
    <row r="18408" spans="1:11">
      <c r="B18408" t="s">
        <v>2033</v>
      </c>
      <c r="C18408" t="s">
        <v>3811</v>
      </c>
      <c r="D18408" t="s">
        <v>2184</v>
      </c>
      <c r="E18408">
        <v>1</v>
      </c>
      <c r="F18408" t="s">
        <v>2016</v>
      </c>
      <c r="G18408">
        <v>5</v>
      </c>
      <c r="H18408" t="s">
        <v>2020</v>
      </c>
      <c r="I18408" s="13">
        <v>43411</v>
      </c>
      <c r="J18408">
        <v>2</v>
      </c>
      <c r="K18408">
        <v>70.19</v>
      </c>
    </row>
    <row r="18409" spans="1:11">
      <c r="B18409" t="s">
        <v>2072</v>
      </c>
      <c r="C18409" t="s">
        <v>4003</v>
      </c>
      <c r="D18409" t="s">
        <v>2029</v>
      </c>
      <c r="E18409">
        <v>5</v>
      </c>
      <c r="F18409" t="s">
        <v>2016</v>
      </c>
      <c r="G18409">
        <v>15</v>
      </c>
      <c r="H18409" t="s">
        <v>2020</v>
      </c>
      <c r="I18409" s="13">
        <v>43411</v>
      </c>
      <c r="J18409">
        <v>6</v>
      </c>
      <c r="K18409">
        <v>-70.19</v>
      </c>
    </row>
    <row r="18410" spans="1:11">
      <c r="B18410" t="s">
        <v>2042</v>
      </c>
      <c r="C18410" t="s">
        <v>3665</v>
      </c>
      <c r="D18410" t="s">
        <v>2044</v>
      </c>
      <c r="E18410">
        <v>3</v>
      </c>
      <c r="F18410" t="s">
        <v>2016</v>
      </c>
      <c r="G18410">
        <v>4.5</v>
      </c>
      <c r="H18410" t="s">
        <v>2020</v>
      </c>
      <c r="I18410" s="13">
        <v>43411</v>
      </c>
      <c r="J18410">
        <v>5</v>
      </c>
      <c r="K18410">
        <v>0</v>
      </c>
    </row>
    <row r="18411" spans="1:11">
      <c r="B18411" t="s">
        <v>2083</v>
      </c>
      <c r="C18411" t="s">
        <v>2084</v>
      </c>
      <c r="D18411" t="s">
        <v>2026</v>
      </c>
      <c r="E18411">
        <v>5</v>
      </c>
      <c r="F18411" t="s">
        <v>2016</v>
      </c>
      <c r="G18411" t="s">
        <v>2030</v>
      </c>
      <c r="H18411" t="s">
        <v>2017</v>
      </c>
      <c r="I18411" s="13">
        <v>43181</v>
      </c>
      <c r="J18411">
        <v>6</v>
      </c>
      <c r="K18411">
        <v>-70.19</v>
      </c>
    </row>
    <row r="18501" spans="1:11">
      <c r="A18501" t="s">
        <v>1198</v>
      </c>
      <c r="B18501" t="str">
        <f ca="1">_xll.BDS(OFFSET(INDIRECT(ADDRESS(ROW(), COLUMN())),0,-1),"BEST_ANALYST_RECS_BULK","cols=10;rows=35")</f>
        <v>Canaccord Genuity</v>
      </c>
      <c r="C18501" t="s">
        <v>2119</v>
      </c>
      <c r="D18501" t="s">
        <v>2026</v>
      </c>
      <c r="E18501">
        <v>5</v>
      </c>
      <c r="F18501" t="s">
        <v>2016</v>
      </c>
      <c r="G18501">
        <v>163</v>
      </c>
      <c r="H18501" t="s">
        <v>2017</v>
      </c>
      <c r="I18501" s="13">
        <v>43509</v>
      </c>
      <c r="J18501">
        <v>7</v>
      </c>
      <c r="K18501">
        <v>9.94</v>
      </c>
    </row>
    <row r="18502" spans="1:11">
      <c r="B18502" t="s">
        <v>2159</v>
      </c>
      <c r="C18502" t="s">
        <v>2950</v>
      </c>
      <c r="D18502" t="s">
        <v>2029</v>
      </c>
      <c r="E18502">
        <v>5</v>
      </c>
      <c r="F18502" t="s">
        <v>2016</v>
      </c>
      <c r="G18502">
        <v>170</v>
      </c>
      <c r="H18502" t="s">
        <v>2017</v>
      </c>
      <c r="I18502" s="13">
        <v>43508</v>
      </c>
      <c r="J18502">
        <v>2</v>
      </c>
      <c r="K18502">
        <v>86.72</v>
      </c>
    </row>
    <row r="18503" spans="1:11">
      <c r="B18503" t="s">
        <v>2267</v>
      </c>
      <c r="C18503" t="s">
        <v>2652</v>
      </c>
      <c r="D18503" t="s">
        <v>2029</v>
      </c>
      <c r="E18503">
        <v>5</v>
      </c>
      <c r="F18503" t="s">
        <v>2016</v>
      </c>
      <c r="G18503">
        <v>182</v>
      </c>
      <c r="H18503" t="s">
        <v>2017</v>
      </c>
      <c r="I18503" s="13">
        <v>43508</v>
      </c>
      <c r="J18503">
        <v>3</v>
      </c>
      <c r="K18503">
        <v>69.540000000000006</v>
      </c>
    </row>
    <row r="18504" spans="1:11">
      <c r="B18504" t="s">
        <v>2045</v>
      </c>
      <c r="C18504" t="s">
        <v>2249</v>
      </c>
      <c r="D18504" t="s">
        <v>2029</v>
      </c>
      <c r="E18504">
        <v>5</v>
      </c>
      <c r="F18504" t="s">
        <v>2016</v>
      </c>
      <c r="G18504">
        <v>190</v>
      </c>
      <c r="H18504" t="s">
        <v>2020</v>
      </c>
      <c r="I18504" s="13">
        <v>43504</v>
      </c>
      <c r="J18504" t="s">
        <v>2030</v>
      </c>
      <c r="K18504" t="s">
        <v>2030</v>
      </c>
    </row>
    <row r="18505" spans="1:11">
      <c r="B18505" t="s">
        <v>2067</v>
      </c>
      <c r="C18505" t="s">
        <v>2957</v>
      </c>
      <c r="D18505" t="s">
        <v>2029</v>
      </c>
      <c r="E18505">
        <v>5</v>
      </c>
      <c r="F18505" t="s">
        <v>2016</v>
      </c>
      <c r="G18505">
        <v>172</v>
      </c>
      <c r="H18505" t="s">
        <v>2020</v>
      </c>
      <c r="I18505" s="13">
        <v>43497</v>
      </c>
      <c r="J18505" t="s">
        <v>2030</v>
      </c>
      <c r="K18505" t="s">
        <v>2030</v>
      </c>
    </row>
    <row r="18506" spans="1:11">
      <c r="B18506" t="s">
        <v>2049</v>
      </c>
      <c r="C18506" t="s">
        <v>2654</v>
      </c>
      <c r="D18506" t="s">
        <v>2029</v>
      </c>
      <c r="E18506">
        <v>5</v>
      </c>
      <c r="F18506" t="s">
        <v>2016</v>
      </c>
      <c r="G18506">
        <v>188</v>
      </c>
      <c r="H18506" t="s">
        <v>2017</v>
      </c>
      <c r="I18506" s="13">
        <v>43497</v>
      </c>
      <c r="J18506" t="s">
        <v>2030</v>
      </c>
      <c r="K18506" t="s">
        <v>2030</v>
      </c>
    </row>
    <row r="18507" spans="1:11">
      <c r="B18507" t="s">
        <v>2136</v>
      </c>
      <c r="C18507" t="s">
        <v>2954</v>
      </c>
      <c r="D18507" t="s">
        <v>2044</v>
      </c>
      <c r="E18507">
        <v>3</v>
      </c>
      <c r="F18507" t="s">
        <v>2016</v>
      </c>
      <c r="G18507">
        <v>160</v>
      </c>
      <c r="H18507" t="s">
        <v>2020</v>
      </c>
      <c r="I18507" s="13">
        <v>43495</v>
      </c>
      <c r="J18507">
        <v>9</v>
      </c>
      <c r="K18507">
        <v>0</v>
      </c>
    </row>
    <row r="18508" spans="1:11">
      <c r="B18508" t="s">
        <v>2094</v>
      </c>
      <c r="C18508" t="s">
        <v>2095</v>
      </c>
      <c r="D18508" t="s">
        <v>2026</v>
      </c>
      <c r="E18508">
        <v>5</v>
      </c>
      <c r="F18508" t="s">
        <v>2016</v>
      </c>
      <c r="G18508">
        <v>170</v>
      </c>
      <c r="H18508" t="s">
        <v>2020</v>
      </c>
      <c r="I18508" s="13">
        <v>43494</v>
      </c>
      <c r="J18508" t="s">
        <v>2030</v>
      </c>
      <c r="K18508" t="s">
        <v>2030</v>
      </c>
    </row>
    <row r="18509" spans="1:11">
      <c r="B18509" t="s">
        <v>2601</v>
      </c>
      <c r="C18509" t="s">
        <v>2953</v>
      </c>
      <c r="D18509" t="s">
        <v>2029</v>
      </c>
      <c r="E18509">
        <v>5</v>
      </c>
      <c r="F18509" t="s">
        <v>2016</v>
      </c>
      <c r="G18509">
        <v>190</v>
      </c>
      <c r="H18509" t="s">
        <v>2017</v>
      </c>
      <c r="I18509" s="13">
        <v>43494</v>
      </c>
      <c r="J18509">
        <v>2</v>
      </c>
      <c r="K18509">
        <v>86.72</v>
      </c>
    </row>
    <row r="18510" spans="1:11">
      <c r="B18510" t="s">
        <v>2033</v>
      </c>
      <c r="C18510" t="s">
        <v>2966</v>
      </c>
      <c r="D18510" t="s">
        <v>2035</v>
      </c>
      <c r="E18510">
        <v>5</v>
      </c>
      <c r="F18510" t="s">
        <v>2016</v>
      </c>
      <c r="G18510">
        <v>182</v>
      </c>
      <c r="H18510" t="s">
        <v>2020</v>
      </c>
      <c r="I18510" s="13">
        <v>43488</v>
      </c>
      <c r="J18510">
        <v>2</v>
      </c>
      <c r="K18510">
        <v>86.72</v>
      </c>
    </row>
    <row r="18511" spans="1:11">
      <c r="B18511" t="s">
        <v>2079</v>
      </c>
      <c r="C18511" t="s">
        <v>2961</v>
      </c>
      <c r="D18511" t="s">
        <v>2029</v>
      </c>
      <c r="E18511">
        <v>5</v>
      </c>
      <c r="F18511" t="s">
        <v>2016</v>
      </c>
      <c r="G18511">
        <v>180</v>
      </c>
      <c r="H18511" t="s">
        <v>2017</v>
      </c>
      <c r="I18511" s="13">
        <v>43487</v>
      </c>
      <c r="J18511">
        <v>10</v>
      </c>
      <c r="K18511">
        <v>-2.76</v>
      </c>
    </row>
    <row r="18512" spans="1:11">
      <c r="B18512" t="s">
        <v>2039</v>
      </c>
      <c r="C18512" t="s">
        <v>3226</v>
      </c>
      <c r="D18512" t="s">
        <v>2076</v>
      </c>
      <c r="E18512">
        <v>3</v>
      </c>
      <c r="F18512" t="s">
        <v>2016</v>
      </c>
      <c r="G18512" t="s">
        <v>2030</v>
      </c>
      <c r="H18512" t="s">
        <v>2017</v>
      </c>
      <c r="I18512" s="13">
        <v>43483</v>
      </c>
      <c r="J18512">
        <v>6</v>
      </c>
      <c r="K18512">
        <v>19.43</v>
      </c>
    </row>
    <row r="18513" spans="2:11">
      <c r="B18513" t="s">
        <v>2069</v>
      </c>
      <c r="C18513" t="s">
        <v>2959</v>
      </c>
      <c r="D18513" t="s">
        <v>2071</v>
      </c>
      <c r="E18513">
        <v>3</v>
      </c>
      <c r="F18513" t="s">
        <v>2016</v>
      </c>
      <c r="G18513" t="s">
        <v>2030</v>
      </c>
      <c r="H18513" t="s">
        <v>2017</v>
      </c>
      <c r="I18513" s="13">
        <v>43482</v>
      </c>
      <c r="J18513">
        <v>9</v>
      </c>
      <c r="K18513">
        <v>0</v>
      </c>
    </row>
    <row r="18514" spans="2:11">
      <c r="B18514" t="s">
        <v>2042</v>
      </c>
      <c r="C18514" t="s">
        <v>3586</v>
      </c>
      <c r="D18514" t="s">
        <v>2041</v>
      </c>
      <c r="E18514">
        <v>1</v>
      </c>
      <c r="F18514" t="s">
        <v>2016</v>
      </c>
      <c r="G18514">
        <v>100</v>
      </c>
      <c r="H18514" t="s">
        <v>2020</v>
      </c>
      <c r="I18514" s="13">
        <v>43481</v>
      </c>
      <c r="J18514">
        <v>12</v>
      </c>
      <c r="K18514">
        <v>-86.72</v>
      </c>
    </row>
    <row r="18515" spans="2:11">
      <c r="B18515" t="s">
        <v>2074</v>
      </c>
      <c r="C18515" t="s">
        <v>2659</v>
      </c>
      <c r="D18515" t="s">
        <v>2026</v>
      </c>
      <c r="E18515">
        <v>5</v>
      </c>
      <c r="F18515" t="s">
        <v>2016</v>
      </c>
      <c r="G18515">
        <v>152</v>
      </c>
      <c r="H18515" t="s">
        <v>2020</v>
      </c>
      <c r="I18515" s="13">
        <v>43481</v>
      </c>
      <c r="J18515">
        <v>4</v>
      </c>
      <c r="K18515">
        <v>26.84</v>
      </c>
    </row>
    <row r="18516" spans="2:11">
      <c r="B18516" t="s">
        <v>2234</v>
      </c>
      <c r="C18516" t="s">
        <v>2657</v>
      </c>
      <c r="D18516" t="s">
        <v>2026</v>
      </c>
      <c r="E18516">
        <v>5</v>
      </c>
      <c r="F18516" t="s">
        <v>2016</v>
      </c>
      <c r="G18516">
        <v>161</v>
      </c>
      <c r="H18516" t="s">
        <v>2020</v>
      </c>
      <c r="I18516" s="13">
        <v>43481</v>
      </c>
      <c r="J18516" t="s">
        <v>2030</v>
      </c>
      <c r="K18516" t="s">
        <v>2030</v>
      </c>
    </row>
    <row r="18517" spans="2:11">
      <c r="B18517" t="s">
        <v>2102</v>
      </c>
      <c r="C18517" t="s">
        <v>2987</v>
      </c>
      <c r="D18517" t="s">
        <v>2026</v>
      </c>
      <c r="E18517">
        <v>5</v>
      </c>
      <c r="F18517" t="s">
        <v>2016</v>
      </c>
      <c r="G18517" t="s">
        <v>2030</v>
      </c>
      <c r="H18517" t="s">
        <v>2017</v>
      </c>
      <c r="I18517" s="13">
        <v>43481</v>
      </c>
      <c r="J18517" t="s">
        <v>2030</v>
      </c>
      <c r="K18517" t="s">
        <v>2030</v>
      </c>
    </row>
    <row r="18518" spans="2:11">
      <c r="B18518" t="s">
        <v>2051</v>
      </c>
      <c r="C18518" t="s">
        <v>3217</v>
      </c>
      <c r="D18518" t="s">
        <v>2053</v>
      </c>
      <c r="E18518">
        <v>1</v>
      </c>
      <c r="F18518" t="s">
        <v>2016</v>
      </c>
      <c r="G18518">
        <v>82</v>
      </c>
      <c r="H18518" t="s">
        <v>2017</v>
      </c>
      <c r="I18518" s="13">
        <v>43481</v>
      </c>
      <c r="J18518" t="s">
        <v>2030</v>
      </c>
      <c r="K18518" t="s">
        <v>2030</v>
      </c>
    </row>
    <row r="18519" spans="2:11">
      <c r="B18519" t="s">
        <v>2061</v>
      </c>
      <c r="C18519" t="s">
        <v>2952</v>
      </c>
      <c r="D18519" t="s">
        <v>2026</v>
      </c>
      <c r="E18519">
        <v>5</v>
      </c>
      <c r="F18519" t="s">
        <v>2016</v>
      </c>
      <c r="G18519">
        <v>179</v>
      </c>
      <c r="H18519" t="s">
        <v>2020</v>
      </c>
      <c r="I18519" s="13">
        <v>43481</v>
      </c>
      <c r="J18519">
        <v>2</v>
      </c>
      <c r="K18519">
        <v>86.72</v>
      </c>
    </row>
    <row r="18520" spans="2:11">
      <c r="B18520" t="s">
        <v>106</v>
      </c>
      <c r="C18520" t="s">
        <v>2955</v>
      </c>
      <c r="D18520" t="s">
        <v>2019</v>
      </c>
      <c r="E18520">
        <v>3</v>
      </c>
      <c r="F18520" t="s">
        <v>2016</v>
      </c>
      <c r="G18520">
        <v>141</v>
      </c>
      <c r="H18520" t="s">
        <v>2020</v>
      </c>
      <c r="I18520" s="13">
        <v>43480</v>
      </c>
      <c r="J18520">
        <v>9</v>
      </c>
      <c r="K18520">
        <v>0</v>
      </c>
    </row>
    <row r="18521" spans="2:11">
      <c r="B18521" t="s">
        <v>2037</v>
      </c>
      <c r="C18521" t="s">
        <v>2958</v>
      </c>
      <c r="D18521" t="s">
        <v>2076</v>
      </c>
      <c r="E18521">
        <v>3</v>
      </c>
      <c r="F18521" t="s">
        <v>2016</v>
      </c>
      <c r="G18521">
        <v>126</v>
      </c>
      <c r="H18521" t="s">
        <v>2020</v>
      </c>
      <c r="I18521" s="13">
        <v>43480</v>
      </c>
      <c r="J18521">
        <v>9</v>
      </c>
      <c r="K18521">
        <v>0</v>
      </c>
    </row>
    <row r="18522" spans="2:11">
      <c r="B18522" t="s">
        <v>2257</v>
      </c>
      <c r="C18522" t="s">
        <v>2964</v>
      </c>
      <c r="D18522" t="s">
        <v>2029</v>
      </c>
      <c r="E18522">
        <v>5</v>
      </c>
      <c r="F18522" t="s">
        <v>2016</v>
      </c>
      <c r="G18522">
        <v>176</v>
      </c>
      <c r="H18522" t="s">
        <v>2020</v>
      </c>
      <c r="I18522" s="13">
        <v>43480</v>
      </c>
      <c r="J18522">
        <v>8</v>
      </c>
      <c r="K18522">
        <v>4.59</v>
      </c>
    </row>
    <row r="18523" spans="2:11">
      <c r="B18523" t="s">
        <v>2232</v>
      </c>
      <c r="C18523" t="s">
        <v>3584</v>
      </c>
      <c r="D18523" t="s">
        <v>2029</v>
      </c>
      <c r="E18523">
        <v>5</v>
      </c>
      <c r="F18523" t="s">
        <v>2016</v>
      </c>
      <c r="G18523" t="s">
        <v>2030</v>
      </c>
      <c r="H18523" t="s">
        <v>2017</v>
      </c>
      <c r="I18523" s="13">
        <v>43480</v>
      </c>
      <c r="J18523">
        <v>2</v>
      </c>
      <c r="K18523">
        <v>86.72</v>
      </c>
    </row>
    <row r="18524" spans="2:11">
      <c r="B18524" t="s">
        <v>2054</v>
      </c>
      <c r="C18524" t="s">
        <v>2663</v>
      </c>
      <c r="D18524" t="s">
        <v>2056</v>
      </c>
      <c r="E18524">
        <v>4</v>
      </c>
      <c r="F18524" t="s">
        <v>2016</v>
      </c>
      <c r="G18524">
        <v>195</v>
      </c>
      <c r="H18524" t="s">
        <v>2020</v>
      </c>
      <c r="I18524" s="13">
        <v>43480</v>
      </c>
      <c r="J18524">
        <v>2</v>
      </c>
      <c r="K18524">
        <v>86.72</v>
      </c>
    </row>
    <row r="18525" spans="2:11">
      <c r="B18525" t="s">
        <v>2120</v>
      </c>
      <c r="C18525" t="s">
        <v>2121</v>
      </c>
      <c r="D18525" t="s">
        <v>2026</v>
      </c>
      <c r="E18525">
        <v>5</v>
      </c>
      <c r="F18525" t="s">
        <v>2016</v>
      </c>
      <c r="G18525">
        <v>140</v>
      </c>
      <c r="H18525" t="s">
        <v>2017</v>
      </c>
      <c r="I18525" s="13">
        <v>43480</v>
      </c>
      <c r="J18525">
        <v>2</v>
      </c>
      <c r="K18525">
        <v>86.72</v>
      </c>
    </row>
    <row r="18526" spans="2:11">
      <c r="B18526" t="s">
        <v>2027</v>
      </c>
      <c r="C18526" t="s">
        <v>2965</v>
      </c>
      <c r="D18526" t="s">
        <v>2029</v>
      </c>
      <c r="E18526">
        <v>5</v>
      </c>
      <c r="F18526" t="s">
        <v>2016</v>
      </c>
      <c r="G18526">
        <v>172</v>
      </c>
      <c r="H18526" t="s">
        <v>2017</v>
      </c>
      <c r="I18526" s="13">
        <v>43479</v>
      </c>
      <c r="J18526">
        <v>1</v>
      </c>
      <c r="K18526">
        <v>88.09</v>
      </c>
    </row>
    <row r="18527" spans="2:11">
      <c r="B18527" t="s">
        <v>2151</v>
      </c>
      <c r="C18527" t="s">
        <v>2968</v>
      </c>
      <c r="D18527" t="s">
        <v>2026</v>
      </c>
      <c r="E18527">
        <v>5</v>
      </c>
      <c r="F18527" t="s">
        <v>2016</v>
      </c>
      <c r="G18527">
        <v>165</v>
      </c>
      <c r="H18527" t="s">
        <v>2020</v>
      </c>
      <c r="I18527" s="13">
        <v>43479</v>
      </c>
      <c r="J18527">
        <v>2</v>
      </c>
      <c r="K18527">
        <v>86.72</v>
      </c>
    </row>
    <row r="18528" spans="2:11">
      <c r="B18528" t="s">
        <v>2091</v>
      </c>
      <c r="C18528" t="s">
        <v>3229</v>
      </c>
      <c r="D18528" t="s">
        <v>2093</v>
      </c>
      <c r="E18528" t="s">
        <v>2030</v>
      </c>
      <c r="F18528" t="s">
        <v>2016</v>
      </c>
      <c r="G18528" t="s">
        <v>2030</v>
      </c>
      <c r="H18528" t="s">
        <v>2017</v>
      </c>
      <c r="I18528" s="13">
        <v>43475</v>
      </c>
      <c r="J18528" t="s">
        <v>2030</v>
      </c>
      <c r="K18528" t="s">
        <v>2030</v>
      </c>
    </row>
    <row r="18529" spans="2:11">
      <c r="B18529" t="s">
        <v>2131</v>
      </c>
      <c r="C18529" t="s">
        <v>2963</v>
      </c>
      <c r="D18529" t="s">
        <v>2044</v>
      </c>
      <c r="E18529">
        <v>3</v>
      </c>
      <c r="F18529" t="s">
        <v>2016</v>
      </c>
      <c r="G18529">
        <v>145</v>
      </c>
      <c r="H18529" t="s">
        <v>2017</v>
      </c>
      <c r="I18529" s="13">
        <v>43474</v>
      </c>
      <c r="J18529" t="s">
        <v>2030</v>
      </c>
      <c r="K18529" t="s">
        <v>2030</v>
      </c>
    </row>
    <row r="18530" spans="2:11">
      <c r="B18530" t="s">
        <v>2089</v>
      </c>
      <c r="C18530" t="s">
        <v>3103</v>
      </c>
      <c r="D18530" t="s">
        <v>2044</v>
      </c>
      <c r="E18530">
        <v>3</v>
      </c>
      <c r="F18530" t="s">
        <v>2016</v>
      </c>
      <c r="G18530">
        <v>124</v>
      </c>
      <c r="H18530" t="s">
        <v>2017</v>
      </c>
      <c r="I18530" s="13">
        <v>43445</v>
      </c>
      <c r="J18530" t="s">
        <v>2030</v>
      </c>
      <c r="K18530" t="s">
        <v>2030</v>
      </c>
    </row>
    <row r="18531" spans="2:11">
      <c r="B18531" t="s">
        <v>2024</v>
      </c>
      <c r="C18531" t="s">
        <v>2768</v>
      </c>
      <c r="D18531" t="s">
        <v>2026</v>
      </c>
      <c r="E18531">
        <v>5</v>
      </c>
      <c r="F18531" t="s">
        <v>2016</v>
      </c>
      <c r="G18531">
        <v>180</v>
      </c>
      <c r="H18531" t="s">
        <v>2017</v>
      </c>
      <c r="I18531" s="13">
        <v>43444</v>
      </c>
      <c r="J18531" t="s">
        <v>2030</v>
      </c>
      <c r="K18531" t="s">
        <v>2030</v>
      </c>
    </row>
    <row r="18532" spans="2:11">
      <c r="B18532" t="s">
        <v>2021</v>
      </c>
      <c r="C18532" t="s">
        <v>2956</v>
      </c>
      <c r="D18532" t="s">
        <v>2216</v>
      </c>
      <c r="E18532">
        <v>3</v>
      </c>
      <c r="F18532" t="s">
        <v>2016</v>
      </c>
      <c r="G18532">
        <v>159</v>
      </c>
      <c r="H18532" t="s">
        <v>2020</v>
      </c>
      <c r="I18532" s="13">
        <v>43441</v>
      </c>
      <c r="J18532" t="s">
        <v>2030</v>
      </c>
      <c r="K18532" t="s">
        <v>2030</v>
      </c>
    </row>
    <row r="18533" spans="2:11">
      <c r="B18533" t="s">
        <v>2063</v>
      </c>
      <c r="C18533" t="s">
        <v>2266</v>
      </c>
      <c r="D18533" t="s">
        <v>2035</v>
      </c>
      <c r="E18533">
        <v>5</v>
      </c>
      <c r="F18533" t="s">
        <v>2016</v>
      </c>
      <c r="G18533">
        <v>200</v>
      </c>
      <c r="H18533" t="s">
        <v>2017</v>
      </c>
      <c r="I18533" s="13">
        <v>43441</v>
      </c>
      <c r="J18533">
        <v>2</v>
      </c>
      <c r="K18533">
        <v>86.72</v>
      </c>
    </row>
    <row r="18534" spans="2:11">
      <c r="B18534" t="s">
        <v>2077</v>
      </c>
      <c r="C18534" t="s">
        <v>2116</v>
      </c>
      <c r="D18534" t="s">
        <v>2117</v>
      </c>
      <c r="E18534">
        <v>5</v>
      </c>
      <c r="F18534" t="s">
        <v>2016</v>
      </c>
      <c r="G18534" t="s">
        <v>2030</v>
      </c>
      <c r="H18534" t="s">
        <v>2017</v>
      </c>
      <c r="I18534" s="13">
        <v>43440</v>
      </c>
      <c r="J18534">
        <v>2</v>
      </c>
      <c r="K18534">
        <v>86.72</v>
      </c>
    </row>
    <row r="18535" spans="2:11">
      <c r="B18535" t="s">
        <v>2083</v>
      </c>
      <c r="C18535" t="s">
        <v>2084</v>
      </c>
      <c r="D18535" t="s">
        <v>2184</v>
      </c>
      <c r="E18535">
        <v>1</v>
      </c>
      <c r="F18535" t="s">
        <v>2088</v>
      </c>
      <c r="G18535" t="s">
        <v>2030</v>
      </c>
      <c r="H18535" t="s">
        <v>2017</v>
      </c>
      <c r="I18535" s="13">
        <v>43255</v>
      </c>
      <c r="J18535">
        <v>11</v>
      </c>
      <c r="K18535">
        <v>-50.98</v>
      </c>
    </row>
    <row r="18601" spans="1:11">
      <c r="A18601" t="s">
        <v>1199</v>
      </c>
      <c r="B18601" t="str">
        <f ca="1">_xll.BDS(OFFSET(INDIRECT(ADDRESS(ROW(), COLUMN())),0,-1),"BEST_ANALYST_RECS_BULK","cols=10;rows=17")</f>
        <v>Cowen</v>
      </c>
      <c r="C18601" t="s">
        <v>3689</v>
      </c>
      <c r="D18601" t="s">
        <v>2029</v>
      </c>
      <c r="E18601">
        <v>5</v>
      </c>
      <c r="F18601" t="s">
        <v>2016</v>
      </c>
      <c r="G18601">
        <v>78</v>
      </c>
      <c r="H18601" t="s">
        <v>2017</v>
      </c>
      <c r="I18601" s="13">
        <v>43510</v>
      </c>
      <c r="J18601" t="s">
        <v>2030</v>
      </c>
      <c r="K18601" t="s">
        <v>2030</v>
      </c>
    </row>
    <row r="18602" spans="1:11">
      <c r="B18602" t="s">
        <v>2174</v>
      </c>
      <c r="C18602" t="s">
        <v>3527</v>
      </c>
      <c r="D18602" t="s">
        <v>2029</v>
      </c>
      <c r="E18602">
        <v>5</v>
      </c>
      <c r="F18602" t="s">
        <v>2016</v>
      </c>
      <c r="G18602">
        <v>81</v>
      </c>
      <c r="H18602" t="s">
        <v>2017</v>
      </c>
      <c r="I18602" s="13">
        <v>43506</v>
      </c>
      <c r="J18602">
        <v>5</v>
      </c>
      <c r="K18602">
        <v>14.35</v>
      </c>
    </row>
    <row r="18603" spans="1:11">
      <c r="B18603" t="s">
        <v>2393</v>
      </c>
      <c r="C18603" t="s">
        <v>3851</v>
      </c>
      <c r="D18603" t="s">
        <v>2362</v>
      </c>
      <c r="E18603">
        <v>5</v>
      </c>
      <c r="F18603" t="s">
        <v>2016</v>
      </c>
      <c r="G18603">
        <v>91</v>
      </c>
      <c r="H18603" t="s">
        <v>2017</v>
      </c>
      <c r="I18603" s="13">
        <v>43504</v>
      </c>
      <c r="J18603" t="s">
        <v>2030</v>
      </c>
      <c r="K18603" t="s">
        <v>2030</v>
      </c>
    </row>
    <row r="18604" spans="1:11">
      <c r="B18604" t="s">
        <v>2094</v>
      </c>
      <c r="C18604" t="s">
        <v>2095</v>
      </c>
      <c r="D18604" t="s">
        <v>2076</v>
      </c>
      <c r="E18604">
        <v>3</v>
      </c>
      <c r="F18604" t="s">
        <v>2016</v>
      </c>
      <c r="G18604" t="s">
        <v>2030</v>
      </c>
      <c r="H18604" t="s">
        <v>2017</v>
      </c>
      <c r="I18604" s="13">
        <v>43504</v>
      </c>
      <c r="J18604" t="s">
        <v>2030</v>
      </c>
      <c r="K18604" t="s">
        <v>2030</v>
      </c>
    </row>
    <row r="18605" spans="1:11">
      <c r="B18605" t="s">
        <v>2374</v>
      </c>
      <c r="C18605" t="s">
        <v>4030</v>
      </c>
      <c r="D18605" t="s">
        <v>2026</v>
      </c>
      <c r="E18605">
        <v>5</v>
      </c>
      <c r="F18605" t="s">
        <v>2016</v>
      </c>
      <c r="G18605">
        <v>84</v>
      </c>
      <c r="H18605" t="s">
        <v>2017</v>
      </c>
      <c r="I18605" s="13">
        <v>43502</v>
      </c>
      <c r="J18605">
        <v>5</v>
      </c>
      <c r="K18605">
        <v>14.35</v>
      </c>
    </row>
    <row r="18606" spans="1:11">
      <c r="B18606" t="s">
        <v>2079</v>
      </c>
      <c r="C18606" t="s">
        <v>3849</v>
      </c>
      <c r="D18606" t="s">
        <v>2029</v>
      </c>
      <c r="E18606">
        <v>5</v>
      </c>
      <c r="F18606" t="s">
        <v>2016</v>
      </c>
      <c r="G18606">
        <v>73</v>
      </c>
      <c r="H18606" t="s">
        <v>2017</v>
      </c>
      <c r="I18606" s="13">
        <v>43501</v>
      </c>
      <c r="J18606">
        <v>5</v>
      </c>
      <c r="K18606">
        <v>14.35</v>
      </c>
    </row>
    <row r="18607" spans="1:11">
      <c r="B18607" t="s">
        <v>2074</v>
      </c>
      <c r="C18607" t="s">
        <v>3126</v>
      </c>
      <c r="D18607" t="s">
        <v>2026</v>
      </c>
      <c r="E18607">
        <v>5</v>
      </c>
      <c r="F18607" t="s">
        <v>2016</v>
      </c>
      <c r="G18607">
        <v>80</v>
      </c>
      <c r="H18607" t="s">
        <v>2017</v>
      </c>
      <c r="I18607" s="13">
        <v>43500</v>
      </c>
      <c r="J18607">
        <v>5</v>
      </c>
      <c r="K18607">
        <v>14.35</v>
      </c>
    </row>
    <row r="18608" spans="1:11">
      <c r="B18608" t="s">
        <v>2352</v>
      </c>
      <c r="C18608" t="s">
        <v>3533</v>
      </c>
      <c r="D18608" t="s">
        <v>2026</v>
      </c>
      <c r="E18608">
        <v>5</v>
      </c>
      <c r="F18608" t="s">
        <v>2016</v>
      </c>
      <c r="G18608">
        <v>70</v>
      </c>
      <c r="H18608" t="s">
        <v>2017</v>
      </c>
      <c r="I18608" s="13">
        <v>43494</v>
      </c>
      <c r="J18608">
        <v>4</v>
      </c>
      <c r="K18608">
        <v>17.100000000000001</v>
      </c>
    </row>
    <row r="18609" spans="2:11">
      <c r="B18609" t="s">
        <v>106</v>
      </c>
      <c r="C18609" t="s">
        <v>3121</v>
      </c>
      <c r="D18609" t="s">
        <v>2229</v>
      </c>
      <c r="E18609">
        <v>5</v>
      </c>
      <c r="F18609" t="s">
        <v>2016</v>
      </c>
      <c r="G18609">
        <v>75</v>
      </c>
      <c r="H18609" t="s">
        <v>2020</v>
      </c>
      <c r="I18609" s="13">
        <v>43483</v>
      </c>
      <c r="J18609">
        <v>6</v>
      </c>
      <c r="K18609">
        <v>-3.93</v>
      </c>
    </row>
    <row r="18610" spans="2:11">
      <c r="B18610" t="s">
        <v>2021</v>
      </c>
      <c r="C18610" t="s">
        <v>2526</v>
      </c>
      <c r="D18610" t="s">
        <v>2166</v>
      </c>
      <c r="E18610">
        <v>5</v>
      </c>
      <c r="F18610" t="s">
        <v>2016</v>
      </c>
      <c r="G18610">
        <v>83</v>
      </c>
      <c r="H18610" t="s">
        <v>2020</v>
      </c>
      <c r="I18610" s="13">
        <v>43482</v>
      </c>
      <c r="J18610" t="s">
        <v>2030</v>
      </c>
      <c r="K18610" t="s">
        <v>2030</v>
      </c>
    </row>
    <row r="18611" spans="2:11">
      <c r="B18611" t="s">
        <v>2063</v>
      </c>
      <c r="C18611" t="s">
        <v>2725</v>
      </c>
      <c r="D18611" t="s">
        <v>2035</v>
      </c>
      <c r="E18611">
        <v>5</v>
      </c>
      <c r="F18611" t="s">
        <v>2016</v>
      </c>
      <c r="G18611">
        <v>78</v>
      </c>
      <c r="H18611" t="s">
        <v>2017</v>
      </c>
      <c r="I18611" s="13">
        <v>43481</v>
      </c>
      <c r="J18611">
        <v>5</v>
      </c>
      <c r="K18611">
        <v>14.35</v>
      </c>
    </row>
    <row r="18612" spans="2:11">
      <c r="B18612" t="s">
        <v>2027</v>
      </c>
      <c r="C18612" t="s">
        <v>3530</v>
      </c>
      <c r="D18612" t="s">
        <v>2029</v>
      </c>
      <c r="E18612">
        <v>5</v>
      </c>
      <c r="F18612" t="s">
        <v>2016</v>
      </c>
      <c r="G18612">
        <v>84</v>
      </c>
      <c r="H18612" t="s">
        <v>2017</v>
      </c>
      <c r="I18612" s="13">
        <v>43480</v>
      </c>
      <c r="J18612" t="s">
        <v>2030</v>
      </c>
      <c r="K18612" t="s">
        <v>2030</v>
      </c>
    </row>
    <row r="18613" spans="2:11">
      <c r="B18613" t="s">
        <v>2072</v>
      </c>
      <c r="C18613" t="s">
        <v>3531</v>
      </c>
      <c r="D18613" t="s">
        <v>2015</v>
      </c>
      <c r="E18613">
        <v>3</v>
      </c>
      <c r="F18613" t="s">
        <v>2016</v>
      </c>
      <c r="G18613" t="s">
        <v>2030</v>
      </c>
      <c r="H18613" t="s">
        <v>2017</v>
      </c>
      <c r="I18613" s="13">
        <v>43480</v>
      </c>
      <c r="J18613" t="s">
        <v>2030</v>
      </c>
      <c r="K18613" t="s">
        <v>2030</v>
      </c>
    </row>
    <row r="18614" spans="2:11">
      <c r="B18614" t="s">
        <v>2051</v>
      </c>
      <c r="C18614" t="s">
        <v>3362</v>
      </c>
      <c r="D18614" t="s">
        <v>2076</v>
      </c>
      <c r="E18614">
        <v>3</v>
      </c>
      <c r="F18614" t="s">
        <v>2016</v>
      </c>
      <c r="G18614">
        <v>70</v>
      </c>
      <c r="H18614" t="s">
        <v>2017</v>
      </c>
      <c r="I18614" s="13">
        <v>43475</v>
      </c>
      <c r="J18614">
        <v>3</v>
      </c>
      <c r="K18614">
        <v>19.27</v>
      </c>
    </row>
    <row r="18615" spans="2:11">
      <c r="B18615" t="s">
        <v>2033</v>
      </c>
      <c r="C18615" t="s">
        <v>3541</v>
      </c>
      <c r="D18615" t="s">
        <v>2035</v>
      </c>
      <c r="E18615">
        <v>5</v>
      </c>
      <c r="F18615" t="s">
        <v>2016</v>
      </c>
      <c r="G18615">
        <v>85</v>
      </c>
      <c r="H18615" t="s">
        <v>2020</v>
      </c>
      <c r="I18615" s="13">
        <v>43419</v>
      </c>
      <c r="J18615" t="s">
        <v>2030</v>
      </c>
      <c r="K18615" t="s">
        <v>2030</v>
      </c>
    </row>
    <row r="18616" spans="2:11">
      <c r="B18616" t="s">
        <v>2267</v>
      </c>
      <c r="C18616" t="s">
        <v>3786</v>
      </c>
      <c r="D18616" t="s">
        <v>2029</v>
      </c>
      <c r="E18616">
        <v>5</v>
      </c>
      <c r="F18616" t="s">
        <v>2016</v>
      </c>
      <c r="G18616">
        <v>79</v>
      </c>
      <c r="H18616" t="s">
        <v>2017</v>
      </c>
      <c r="I18616" s="13">
        <v>43413</v>
      </c>
      <c r="J18616">
        <v>5</v>
      </c>
      <c r="K18616">
        <v>14.35</v>
      </c>
    </row>
    <row r="18617" spans="2:11">
      <c r="B18617" t="s">
        <v>2083</v>
      </c>
      <c r="C18617" t="s">
        <v>2084</v>
      </c>
      <c r="D18617" t="s">
        <v>2053</v>
      </c>
      <c r="E18617">
        <v>1</v>
      </c>
      <c r="F18617" t="s">
        <v>2016</v>
      </c>
      <c r="G18617" t="s">
        <v>2030</v>
      </c>
      <c r="H18617" t="s">
        <v>2017</v>
      </c>
      <c r="I18617" s="13">
        <v>43181</v>
      </c>
      <c r="J18617">
        <v>7</v>
      </c>
      <c r="K18617">
        <v>-23.41</v>
      </c>
    </row>
    <row r="18701" spans="1:11">
      <c r="A18701" t="s">
        <v>1200</v>
      </c>
      <c r="B18701" t="str">
        <f ca="1">_xll.BDS(OFFSET(INDIRECT(ADDRESS(ROW(), COLUMN())),0,-1),"BEST_ANALYST_RECS_BULK","cols=10;rows=4")</f>
        <v>Consumer Edge Research</v>
      </c>
      <c r="C18701" t="s">
        <v>2248</v>
      </c>
      <c r="D18701" t="s">
        <v>2162</v>
      </c>
      <c r="E18701">
        <v>3</v>
      </c>
      <c r="F18701" t="s">
        <v>2016</v>
      </c>
      <c r="G18701">
        <v>7.5</v>
      </c>
      <c r="H18701" t="s">
        <v>2020</v>
      </c>
      <c r="I18701" s="13">
        <v>43506</v>
      </c>
      <c r="J18701">
        <v>2</v>
      </c>
      <c r="K18701">
        <v>0</v>
      </c>
    </row>
    <row r="18702" spans="1:11">
      <c r="B18702" t="s">
        <v>2451</v>
      </c>
      <c r="C18702" t="s">
        <v>3667</v>
      </c>
      <c r="D18702" t="s">
        <v>2026</v>
      </c>
      <c r="E18702">
        <v>5</v>
      </c>
      <c r="F18702" t="s">
        <v>2016</v>
      </c>
      <c r="G18702" t="s">
        <v>2030</v>
      </c>
      <c r="H18702" t="s">
        <v>2017</v>
      </c>
      <c r="I18702" s="13">
        <v>43476</v>
      </c>
      <c r="J18702">
        <v>1</v>
      </c>
      <c r="K18702">
        <v>24.67</v>
      </c>
    </row>
    <row r="18703" spans="1:11">
      <c r="B18703" t="s">
        <v>2129</v>
      </c>
      <c r="C18703" t="s">
        <v>2983</v>
      </c>
      <c r="D18703" t="s">
        <v>2026</v>
      </c>
      <c r="E18703">
        <v>5</v>
      </c>
      <c r="F18703" t="s">
        <v>2016</v>
      </c>
      <c r="G18703">
        <v>10</v>
      </c>
      <c r="H18703" t="s">
        <v>2020</v>
      </c>
      <c r="I18703" s="13">
        <v>43475</v>
      </c>
      <c r="J18703">
        <v>3</v>
      </c>
      <c r="K18703">
        <v>-0.39</v>
      </c>
    </row>
    <row r="18704" spans="1:11">
      <c r="B18704" t="s">
        <v>2083</v>
      </c>
      <c r="C18704" t="s">
        <v>2084</v>
      </c>
      <c r="D18704" t="s">
        <v>2053</v>
      </c>
      <c r="E18704">
        <v>1</v>
      </c>
      <c r="F18704" t="s">
        <v>2016</v>
      </c>
      <c r="G18704" t="s">
        <v>2030</v>
      </c>
      <c r="H18704" t="s">
        <v>2017</v>
      </c>
      <c r="I18704" s="13">
        <v>43284</v>
      </c>
      <c r="J18704">
        <v>4</v>
      </c>
      <c r="K18704">
        <v>-45.35</v>
      </c>
    </row>
    <row r="18801" spans="1:11">
      <c r="A18801" t="s">
        <v>1201</v>
      </c>
      <c r="B18801" t="str">
        <f ca="1">_xll.BDS(OFFSET(INDIRECT(ADDRESS(ROW(), COLUMN())),0,-1),"BEST_ANALYST_RECS_BULK","cols=10;rows=21")</f>
        <v>Edward Jones</v>
      </c>
      <c r="C18801" t="s">
        <v>3011</v>
      </c>
      <c r="D18801" t="s">
        <v>2076</v>
      </c>
      <c r="E18801">
        <v>3</v>
      </c>
      <c r="F18801" t="s">
        <v>2016</v>
      </c>
      <c r="G18801" t="s">
        <v>2030</v>
      </c>
      <c r="H18801" t="s">
        <v>2017</v>
      </c>
      <c r="I18801" s="13">
        <v>43509</v>
      </c>
      <c r="J18801">
        <v>8</v>
      </c>
      <c r="K18801">
        <v>0</v>
      </c>
    </row>
    <row r="18802" spans="1:11">
      <c r="B18802" t="s">
        <v>2027</v>
      </c>
      <c r="C18802" t="s">
        <v>3530</v>
      </c>
      <c r="D18802" t="s">
        <v>2029</v>
      </c>
      <c r="E18802">
        <v>5</v>
      </c>
      <c r="F18802" t="s">
        <v>2016</v>
      </c>
      <c r="G18802">
        <v>23</v>
      </c>
      <c r="H18802" t="s">
        <v>2017</v>
      </c>
      <c r="I18802" s="13">
        <v>43507</v>
      </c>
      <c r="J18802" t="s">
        <v>2030</v>
      </c>
      <c r="K18802" t="s">
        <v>2030</v>
      </c>
    </row>
    <row r="18803" spans="1:11">
      <c r="B18803" t="s">
        <v>2174</v>
      </c>
      <c r="C18803" t="s">
        <v>3527</v>
      </c>
      <c r="D18803" t="s">
        <v>2029</v>
      </c>
      <c r="E18803">
        <v>5</v>
      </c>
      <c r="F18803" t="s">
        <v>2016</v>
      </c>
      <c r="G18803">
        <v>24</v>
      </c>
      <c r="H18803" t="s">
        <v>2017</v>
      </c>
      <c r="I18803" s="13">
        <v>43506</v>
      </c>
      <c r="J18803">
        <v>5</v>
      </c>
      <c r="K18803">
        <v>13.78</v>
      </c>
    </row>
    <row r="18804" spans="1:11">
      <c r="B18804" t="s">
        <v>2077</v>
      </c>
      <c r="C18804" t="s">
        <v>3892</v>
      </c>
      <c r="D18804" t="s">
        <v>2029</v>
      </c>
      <c r="E18804">
        <v>5</v>
      </c>
      <c r="F18804" t="s">
        <v>2016</v>
      </c>
      <c r="G18804">
        <v>23</v>
      </c>
      <c r="H18804" t="s">
        <v>2020</v>
      </c>
      <c r="I18804" s="13">
        <v>43506</v>
      </c>
      <c r="J18804" t="s">
        <v>2030</v>
      </c>
      <c r="K18804" t="s">
        <v>2030</v>
      </c>
    </row>
    <row r="18805" spans="1:11">
      <c r="B18805" t="s">
        <v>2079</v>
      </c>
      <c r="C18805" t="s">
        <v>3526</v>
      </c>
      <c r="D18805" t="s">
        <v>2029</v>
      </c>
      <c r="E18805">
        <v>5</v>
      </c>
      <c r="F18805" t="s">
        <v>2016</v>
      </c>
      <c r="G18805">
        <v>21</v>
      </c>
      <c r="H18805" t="s">
        <v>2017</v>
      </c>
      <c r="I18805" s="13">
        <v>43502</v>
      </c>
      <c r="J18805">
        <v>4</v>
      </c>
      <c r="K18805">
        <v>15.99</v>
      </c>
    </row>
    <row r="18806" spans="1:11">
      <c r="B18806" t="s">
        <v>2374</v>
      </c>
      <c r="C18806" t="s">
        <v>3534</v>
      </c>
      <c r="D18806" t="s">
        <v>2026</v>
      </c>
      <c r="E18806">
        <v>5</v>
      </c>
      <c r="F18806" t="s">
        <v>2016</v>
      </c>
      <c r="G18806">
        <v>22</v>
      </c>
      <c r="H18806" t="s">
        <v>2017</v>
      </c>
      <c r="I18806" s="13">
        <v>43502</v>
      </c>
      <c r="J18806">
        <v>5</v>
      </c>
      <c r="K18806">
        <v>13.78</v>
      </c>
    </row>
    <row r="18807" spans="1:11">
      <c r="B18807" t="s">
        <v>2074</v>
      </c>
      <c r="C18807" t="s">
        <v>3537</v>
      </c>
      <c r="D18807" t="s">
        <v>2026</v>
      </c>
      <c r="E18807">
        <v>5</v>
      </c>
      <c r="F18807" t="s">
        <v>2016</v>
      </c>
      <c r="G18807">
        <v>21</v>
      </c>
      <c r="H18807" t="s">
        <v>2017</v>
      </c>
      <c r="I18807" s="13">
        <v>43500</v>
      </c>
      <c r="J18807">
        <v>5</v>
      </c>
      <c r="K18807">
        <v>13.78</v>
      </c>
    </row>
    <row r="18808" spans="1:11">
      <c r="B18808" t="s">
        <v>2051</v>
      </c>
      <c r="C18808" t="s">
        <v>2525</v>
      </c>
      <c r="D18808" t="s">
        <v>2076</v>
      </c>
      <c r="E18808">
        <v>3</v>
      </c>
      <c r="F18808" t="s">
        <v>2088</v>
      </c>
      <c r="G18808">
        <v>19.5</v>
      </c>
      <c r="H18808" t="s">
        <v>2017</v>
      </c>
      <c r="I18808" s="13">
        <v>43497</v>
      </c>
      <c r="J18808">
        <v>2</v>
      </c>
      <c r="K18808">
        <v>23.54</v>
      </c>
    </row>
    <row r="18809" spans="1:11">
      <c r="B18809" t="s">
        <v>2021</v>
      </c>
      <c r="C18809" t="s">
        <v>2526</v>
      </c>
      <c r="D18809" t="s">
        <v>2166</v>
      </c>
      <c r="E18809">
        <v>5</v>
      </c>
      <c r="F18809" t="s">
        <v>2016</v>
      </c>
      <c r="G18809">
        <v>23</v>
      </c>
      <c r="H18809" t="s">
        <v>2020</v>
      </c>
      <c r="I18809" s="13">
        <v>43495</v>
      </c>
      <c r="J18809" t="s">
        <v>2030</v>
      </c>
      <c r="K18809" t="s">
        <v>2030</v>
      </c>
    </row>
    <row r="18810" spans="1:11">
      <c r="B18810" t="s">
        <v>2352</v>
      </c>
      <c r="C18810" t="s">
        <v>3533</v>
      </c>
      <c r="D18810" t="s">
        <v>2026</v>
      </c>
      <c r="E18810">
        <v>5</v>
      </c>
      <c r="F18810" t="s">
        <v>2016</v>
      </c>
      <c r="G18810">
        <v>21</v>
      </c>
      <c r="H18810" t="s">
        <v>2017</v>
      </c>
      <c r="I18810" s="13">
        <v>43494</v>
      </c>
      <c r="J18810">
        <v>5</v>
      </c>
      <c r="K18810">
        <v>13.78</v>
      </c>
    </row>
    <row r="18811" spans="1:11">
      <c r="B18811" t="s">
        <v>2067</v>
      </c>
      <c r="C18811" t="s">
        <v>3535</v>
      </c>
      <c r="D18811" t="s">
        <v>2252</v>
      </c>
      <c r="E18811">
        <v>3</v>
      </c>
      <c r="F18811" t="s">
        <v>2016</v>
      </c>
      <c r="G18811">
        <v>20</v>
      </c>
      <c r="H18811" t="s">
        <v>2020</v>
      </c>
      <c r="I18811" s="13">
        <v>43493</v>
      </c>
      <c r="J18811">
        <v>8</v>
      </c>
      <c r="K18811">
        <v>0</v>
      </c>
    </row>
    <row r="18812" spans="1:11">
      <c r="B18812" t="s">
        <v>2031</v>
      </c>
      <c r="C18812" t="s">
        <v>3540</v>
      </c>
      <c r="D18812" t="s">
        <v>2026</v>
      </c>
      <c r="E18812">
        <v>5</v>
      </c>
      <c r="F18812" t="s">
        <v>2016</v>
      </c>
      <c r="G18812">
        <v>20</v>
      </c>
      <c r="H18812" t="s">
        <v>2017</v>
      </c>
      <c r="I18812" s="13">
        <v>43490</v>
      </c>
      <c r="J18812">
        <v>5</v>
      </c>
      <c r="K18812">
        <v>13.78</v>
      </c>
    </row>
    <row r="18813" spans="1:11">
      <c r="B18813" t="s">
        <v>2072</v>
      </c>
      <c r="C18813" t="s">
        <v>3531</v>
      </c>
      <c r="D18813" t="s">
        <v>2189</v>
      </c>
      <c r="E18813">
        <v>5</v>
      </c>
      <c r="F18813" t="s">
        <v>2016</v>
      </c>
      <c r="G18813">
        <v>21</v>
      </c>
      <c r="H18813" t="s">
        <v>2017</v>
      </c>
      <c r="I18813" s="13">
        <v>43489</v>
      </c>
      <c r="J18813" t="s">
        <v>2030</v>
      </c>
      <c r="K18813" t="s">
        <v>2030</v>
      </c>
    </row>
    <row r="18814" spans="1:11">
      <c r="B18814" t="s">
        <v>2063</v>
      </c>
      <c r="C18814" t="s">
        <v>2725</v>
      </c>
      <c r="D18814" t="s">
        <v>2035</v>
      </c>
      <c r="E18814">
        <v>5</v>
      </c>
      <c r="F18814" t="s">
        <v>2016</v>
      </c>
      <c r="G18814">
        <v>21</v>
      </c>
      <c r="H18814" t="s">
        <v>2017</v>
      </c>
      <c r="I18814" s="13">
        <v>43488</v>
      </c>
      <c r="J18814">
        <v>5</v>
      </c>
      <c r="K18814">
        <v>13.78</v>
      </c>
    </row>
    <row r="18815" spans="1:11">
      <c r="B18815" t="s">
        <v>2267</v>
      </c>
      <c r="C18815" t="s">
        <v>3539</v>
      </c>
      <c r="D18815" t="s">
        <v>2041</v>
      </c>
      <c r="E18815">
        <v>1</v>
      </c>
      <c r="F18815" t="s">
        <v>2016</v>
      </c>
      <c r="G18815">
        <v>17</v>
      </c>
      <c r="H18815" t="s">
        <v>2017</v>
      </c>
      <c r="I18815" s="13">
        <v>43488</v>
      </c>
      <c r="J18815">
        <v>9</v>
      </c>
      <c r="K18815">
        <v>-14.44</v>
      </c>
    </row>
    <row r="18816" spans="1:11">
      <c r="B18816" t="s">
        <v>2024</v>
      </c>
      <c r="C18816" t="s">
        <v>3681</v>
      </c>
      <c r="D18816" t="s">
        <v>2026</v>
      </c>
      <c r="E18816">
        <v>5</v>
      </c>
      <c r="F18816" t="s">
        <v>2016</v>
      </c>
      <c r="G18816">
        <v>23</v>
      </c>
      <c r="H18816" t="s">
        <v>2017</v>
      </c>
      <c r="I18816" s="13">
        <v>43487</v>
      </c>
      <c r="J18816">
        <v>5</v>
      </c>
      <c r="K18816">
        <v>13.78</v>
      </c>
    </row>
    <row r="18817" spans="2:11">
      <c r="B18817" t="s">
        <v>2037</v>
      </c>
      <c r="C18817" t="s">
        <v>3536</v>
      </c>
      <c r="D18817" t="s">
        <v>2026</v>
      </c>
      <c r="E18817">
        <v>5</v>
      </c>
      <c r="F18817" t="s">
        <v>2016</v>
      </c>
      <c r="G18817">
        <v>19</v>
      </c>
      <c r="H18817" t="s">
        <v>2020</v>
      </c>
      <c r="I18817" s="13">
        <v>43483</v>
      </c>
      <c r="J18817">
        <v>3</v>
      </c>
      <c r="K18817">
        <v>22.24</v>
      </c>
    </row>
    <row r="18818" spans="2:11">
      <c r="B18818" t="s">
        <v>2083</v>
      </c>
      <c r="C18818" t="s">
        <v>2084</v>
      </c>
      <c r="D18818" t="s">
        <v>2076</v>
      </c>
      <c r="E18818">
        <v>3</v>
      </c>
      <c r="F18818" t="s">
        <v>2085</v>
      </c>
      <c r="G18818" t="s">
        <v>2030</v>
      </c>
      <c r="H18818" t="s">
        <v>2017</v>
      </c>
      <c r="I18818" s="13">
        <v>43482</v>
      </c>
      <c r="J18818">
        <v>7</v>
      </c>
      <c r="K18818">
        <v>10.63</v>
      </c>
    </row>
    <row r="18819" spans="2:11">
      <c r="B18819" t="s">
        <v>2047</v>
      </c>
      <c r="C18819" t="s">
        <v>3532</v>
      </c>
      <c r="D18819" t="s">
        <v>2026</v>
      </c>
      <c r="E18819">
        <v>5</v>
      </c>
      <c r="F18819" t="s">
        <v>2016</v>
      </c>
      <c r="G18819">
        <v>22</v>
      </c>
      <c r="H18819" t="s">
        <v>2017</v>
      </c>
      <c r="I18819" s="13">
        <v>43480</v>
      </c>
      <c r="J18819" t="s">
        <v>2030</v>
      </c>
      <c r="K18819" t="s">
        <v>2030</v>
      </c>
    </row>
    <row r="18820" spans="2:11">
      <c r="B18820" t="s">
        <v>2094</v>
      </c>
      <c r="C18820" t="s">
        <v>2095</v>
      </c>
      <c r="D18820" t="s">
        <v>2076</v>
      </c>
      <c r="E18820">
        <v>3</v>
      </c>
      <c r="F18820" t="s">
        <v>2016</v>
      </c>
      <c r="G18820" t="s">
        <v>2030</v>
      </c>
      <c r="H18820" t="s">
        <v>2017</v>
      </c>
      <c r="I18820" s="13">
        <v>43474</v>
      </c>
      <c r="J18820" t="s">
        <v>2030</v>
      </c>
      <c r="K18820" t="s">
        <v>2030</v>
      </c>
    </row>
    <row r="18821" spans="2:11">
      <c r="B18821" t="s">
        <v>2033</v>
      </c>
      <c r="C18821" t="s">
        <v>3541</v>
      </c>
      <c r="D18821" t="s">
        <v>2035</v>
      </c>
      <c r="E18821">
        <v>5</v>
      </c>
      <c r="F18821" t="s">
        <v>2016</v>
      </c>
      <c r="G18821">
        <v>21</v>
      </c>
      <c r="H18821" t="s">
        <v>2020</v>
      </c>
      <c r="I18821" s="13">
        <v>43361</v>
      </c>
      <c r="J18821">
        <v>5</v>
      </c>
      <c r="K18821">
        <v>13.78</v>
      </c>
    </row>
    <row r="18901" spans="1:11">
      <c r="A18901" t="s">
        <v>1202</v>
      </c>
      <c r="B18901" t="str">
        <f ca="1">_xll.BDS(OFFSET(INDIRECT(ADDRESS(ROW(), COLUMN())),0,-1),"BEST_ANALYST_RECS_BULK","cols=10;rows=33")</f>
        <v>AlphaValue</v>
      </c>
      <c r="C18901" t="s">
        <v>3587</v>
      </c>
      <c r="D18901" t="s">
        <v>2053</v>
      </c>
      <c r="E18901">
        <v>1</v>
      </c>
      <c r="F18901" t="s">
        <v>2016</v>
      </c>
      <c r="G18901">
        <v>7.59</v>
      </c>
      <c r="H18901" t="s">
        <v>3135</v>
      </c>
      <c r="I18901" s="13">
        <v>43510</v>
      </c>
      <c r="J18901">
        <v>1</v>
      </c>
      <c r="K18901">
        <v>39.32</v>
      </c>
    </row>
    <row r="18902" spans="1:11">
      <c r="B18902" t="s">
        <v>2033</v>
      </c>
      <c r="C18902" t="s">
        <v>3588</v>
      </c>
      <c r="D18902" t="s">
        <v>2044</v>
      </c>
      <c r="E18902">
        <v>3</v>
      </c>
      <c r="F18902" t="s">
        <v>2016</v>
      </c>
      <c r="G18902">
        <v>9.02</v>
      </c>
      <c r="H18902" t="s">
        <v>2133</v>
      </c>
      <c r="I18902" s="13">
        <v>43509</v>
      </c>
      <c r="J18902">
        <v>13</v>
      </c>
      <c r="K18902">
        <v>0</v>
      </c>
    </row>
    <row r="18903" spans="1:11">
      <c r="B18903" t="s">
        <v>106</v>
      </c>
      <c r="C18903" t="s">
        <v>3589</v>
      </c>
      <c r="D18903" t="s">
        <v>2432</v>
      </c>
      <c r="E18903">
        <v>1</v>
      </c>
      <c r="F18903" t="s">
        <v>2016</v>
      </c>
      <c r="G18903">
        <v>7.92</v>
      </c>
      <c r="H18903" t="s">
        <v>2020</v>
      </c>
      <c r="I18903" s="13">
        <v>43508</v>
      </c>
      <c r="J18903">
        <v>4</v>
      </c>
      <c r="K18903">
        <v>27.83</v>
      </c>
    </row>
    <row r="18904" spans="1:11">
      <c r="B18904" t="s">
        <v>2063</v>
      </c>
      <c r="C18904" t="s">
        <v>3590</v>
      </c>
      <c r="D18904" t="s">
        <v>2184</v>
      </c>
      <c r="E18904">
        <v>1</v>
      </c>
      <c r="F18904" t="s">
        <v>2016</v>
      </c>
      <c r="G18904">
        <v>7.36</v>
      </c>
      <c r="H18904" t="s">
        <v>2017</v>
      </c>
      <c r="I18904" s="13">
        <v>43508</v>
      </c>
      <c r="J18904">
        <v>3</v>
      </c>
      <c r="K18904">
        <v>31.44</v>
      </c>
    </row>
    <row r="18905" spans="1:11">
      <c r="B18905" t="s">
        <v>2792</v>
      </c>
      <c r="C18905" t="s">
        <v>3591</v>
      </c>
      <c r="D18905" t="s">
        <v>2053</v>
      </c>
      <c r="E18905">
        <v>1</v>
      </c>
      <c r="F18905" t="s">
        <v>2016</v>
      </c>
      <c r="G18905">
        <v>6.2</v>
      </c>
      <c r="H18905" t="s">
        <v>2020</v>
      </c>
      <c r="I18905" s="13">
        <v>43507</v>
      </c>
      <c r="J18905">
        <v>1</v>
      </c>
      <c r="K18905">
        <v>39.32</v>
      </c>
    </row>
    <row r="18906" spans="1:11">
      <c r="B18906" t="s">
        <v>2277</v>
      </c>
      <c r="C18906" t="s">
        <v>3592</v>
      </c>
      <c r="D18906" t="s">
        <v>2041</v>
      </c>
      <c r="E18906">
        <v>1</v>
      </c>
      <c r="F18906" t="s">
        <v>2016</v>
      </c>
      <c r="G18906">
        <v>6.76</v>
      </c>
      <c r="H18906" t="s">
        <v>2017</v>
      </c>
      <c r="I18906" s="13">
        <v>43507</v>
      </c>
      <c r="J18906">
        <v>1</v>
      </c>
      <c r="K18906">
        <v>39.32</v>
      </c>
    </row>
    <row r="18907" spans="1:11">
      <c r="B18907" t="s">
        <v>3593</v>
      </c>
      <c r="C18907" t="s">
        <v>3594</v>
      </c>
      <c r="D18907" t="s">
        <v>2053</v>
      </c>
      <c r="E18907">
        <v>1</v>
      </c>
      <c r="F18907" t="s">
        <v>2016</v>
      </c>
      <c r="G18907">
        <v>6.57</v>
      </c>
      <c r="H18907" t="s">
        <v>2482</v>
      </c>
      <c r="I18907" s="13">
        <v>43507</v>
      </c>
      <c r="J18907">
        <v>1</v>
      </c>
      <c r="K18907">
        <v>39.32</v>
      </c>
    </row>
    <row r="18908" spans="1:11">
      <c r="B18908" t="s">
        <v>2067</v>
      </c>
      <c r="C18908" t="s">
        <v>3595</v>
      </c>
      <c r="D18908" t="s">
        <v>2041</v>
      </c>
      <c r="E18908">
        <v>1</v>
      </c>
      <c r="F18908" t="s">
        <v>2016</v>
      </c>
      <c r="G18908">
        <v>8.5</v>
      </c>
      <c r="H18908" t="s">
        <v>2020</v>
      </c>
      <c r="I18908" s="13">
        <v>43504</v>
      </c>
      <c r="J18908">
        <v>11</v>
      </c>
      <c r="K18908">
        <v>18.25</v>
      </c>
    </row>
    <row r="18909" spans="1:11">
      <c r="B18909" t="s">
        <v>3596</v>
      </c>
      <c r="C18909" t="s">
        <v>3597</v>
      </c>
      <c r="D18909" t="s">
        <v>2026</v>
      </c>
      <c r="E18909">
        <v>5</v>
      </c>
      <c r="F18909" t="s">
        <v>2016</v>
      </c>
      <c r="G18909">
        <v>12.48</v>
      </c>
      <c r="H18909" t="s">
        <v>2017</v>
      </c>
      <c r="I18909" s="13">
        <v>43503</v>
      </c>
      <c r="J18909">
        <v>15</v>
      </c>
      <c r="K18909">
        <v>-39.32</v>
      </c>
    </row>
    <row r="18910" spans="1:11">
      <c r="B18910" t="s">
        <v>2086</v>
      </c>
      <c r="C18910" t="s">
        <v>3598</v>
      </c>
      <c r="D18910" t="s">
        <v>2076</v>
      </c>
      <c r="E18910">
        <v>3</v>
      </c>
      <c r="F18910" t="s">
        <v>2016</v>
      </c>
      <c r="G18910">
        <v>8.51</v>
      </c>
      <c r="H18910" t="s">
        <v>2017</v>
      </c>
      <c r="I18910" s="13">
        <v>43503</v>
      </c>
      <c r="J18910">
        <v>14</v>
      </c>
      <c r="K18910">
        <v>-25.77</v>
      </c>
    </row>
    <row r="18911" spans="1:11">
      <c r="B18911" t="s">
        <v>3599</v>
      </c>
      <c r="C18911" t="s">
        <v>3600</v>
      </c>
      <c r="D18911" t="s">
        <v>2041</v>
      </c>
      <c r="E18911">
        <v>1</v>
      </c>
      <c r="F18911" t="s">
        <v>2016</v>
      </c>
      <c r="G18911">
        <v>7.99</v>
      </c>
      <c r="H18911" t="s">
        <v>2020</v>
      </c>
      <c r="I18911" s="13">
        <v>43501</v>
      </c>
      <c r="J18911">
        <v>1</v>
      </c>
      <c r="K18911">
        <v>39.32</v>
      </c>
    </row>
    <row r="18912" spans="1:11">
      <c r="B18912" t="s">
        <v>2813</v>
      </c>
      <c r="C18912" t="s">
        <v>3601</v>
      </c>
      <c r="D18912" t="s">
        <v>2076</v>
      </c>
      <c r="E18912">
        <v>3</v>
      </c>
      <c r="F18912" t="s">
        <v>2016</v>
      </c>
      <c r="G18912">
        <v>9.6999999999999993</v>
      </c>
      <c r="H18912" t="s">
        <v>2017</v>
      </c>
      <c r="I18912" s="13">
        <v>43501</v>
      </c>
      <c r="J18912">
        <v>13</v>
      </c>
      <c r="K18912">
        <v>0</v>
      </c>
    </row>
    <row r="18913" spans="2:11">
      <c r="B18913" t="s">
        <v>3133</v>
      </c>
      <c r="C18913" t="s">
        <v>3602</v>
      </c>
      <c r="D18913" t="s">
        <v>2076</v>
      </c>
      <c r="E18913">
        <v>3</v>
      </c>
      <c r="F18913" t="s">
        <v>2016</v>
      </c>
      <c r="G18913">
        <v>9.1300000000000008</v>
      </c>
      <c r="H18913" t="s">
        <v>3135</v>
      </c>
      <c r="I18913" s="13">
        <v>43501</v>
      </c>
      <c r="J18913" t="s">
        <v>2030</v>
      </c>
      <c r="K18913" t="s">
        <v>2030</v>
      </c>
    </row>
    <row r="18914" spans="2:11">
      <c r="B18914" t="s">
        <v>3603</v>
      </c>
      <c r="C18914" t="s">
        <v>3604</v>
      </c>
      <c r="D18914" t="s">
        <v>2122</v>
      </c>
      <c r="E18914">
        <v>2</v>
      </c>
      <c r="F18914" t="s">
        <v>2016</v>
      </c>
      <c r="G18914">
        <v>7.42</v>
      </c>
      <c r="H18914" t="s">
        <v>2017</v>
      </c>
      <c r="I18914" s="13">
        <v>43501</v>
      </c>
      <c r="J18914" t="s">
        <v>2030</v>
      </c>
      <c r="K18914" t="s">
        <v>2030</v>
      </c>
    </row>
    <row r="18915" spans="2:11">
      <c r="B18915" t="s">
        <v>2051</v>
      </c>
      <c r="C18915" t="s">
        <v>3203</v>
      </c>
      <c r="D18915" t="s">
        <v>2076</v>
      </c>
      <c r="E18915">
        <v>3</v>
      </c>
      <c r="F18915" t="s">
        <v>2016</v>
      </c>
      <c r="G18915">
        <v>10.5</v>
      </c>
      <c r="H18915" t="s">
        <v>2017</v>
      </c>
      <c r="I18915" s="13">
        <v>43501</v>
      </c>
      <c r="J18915">
        <v>17</v>
      </c>
      <c r="K18915">
        <v>-44.8</v>
      </c>
    </row>
    <row r="18916" spans="2:11">
      <c r="B18916" t="s">
        <v>2027</v>
      </c>
      <c r="C18916" t="s">
        <v>3605</v>
      </c>
      <c r="D18916" t="s">
        <v>2044</v>
      </c>
      <c r="E18916">
        <v>3</v>
      </c>
      <c r="F18916" t="s">
        <v>2016</v>
      </c>
      <c r="G18916">
        <v>9.14</v>
      </c>
      <c r="H18916" t="s">
        <v>2017</v>
      </c>
      <c r="I18916" s="13">
        <v>43500</v>
      </c>
      <c r="J18916">
        <v>13</v>
      </c>
      <c r="K18916">
        <v>0</v>
      </c>
    </row>
    <row r="18917" spans="2:11">
      <c r="B18917" t="s">
        <v>3606</v>
      </c>
      <c r="C18917" t="s">
        <v>3607</v>
      </c>
      <c r="D18917" t="s">
        <v>2122</v>
      </c>
      <c r="E18917">
        <v>2</v>
      </c>
      <c r="F18917" t="s">
        <v>2016</v>
      </c>
      <c r="G18917">
        <v>8.1199999999999992</v>
      </c>
      <c r="H18917" t="s">
        <v>2017</v>
      </c>
      <c r="I18917" s="13">
        <v>43500</v>
      </c>
      <c r="J18917">
        <v>2</v>
      </c>
      <c r="K18917">
        <v>31.98</v>
      </c>
    </row>
    <row r="18918" spans="2:11">
      <c r="B18918" t="s">
        <v>2682</v>
      </c>
      <c r="C18918" t="s">
        <v>3608</v>
      </c>
      <c r="D18918" t="s">
        <v>2053</v>
      </c>
      <c r="E18918">
        <v>1</v>
      </c>
      <c r="F18918" t="s">
        <v>2016</v>
      </c>
      <c r="G18918">
        <v>8</v>
      </c>
      <c r="H18918" t="s">
        <v>2017</v>
      </c>
      <c r="I18918" s="13">
        <v>43500</v>
      </c>
      <c r="J18918">
        <v>1</v>
      </c>
      <c r="K18918">
        <v>39.32</v>
      </c>
    </row>
    <row r="18919" spans="2:11">
      <c r="B18919" t="s">
        <v>2081</v>
      </c>
      <c r="C18919" t="s">
        <v>3609</v>
      </c>
      <c r="D18919" t="s">
        <v>2041</v>
      </c>
      <c r="E18919">
        <v>1</v>
      </c>
      <c r="F18919" t="s">
        <v>2016</v>
      </c>
      <c r="G18919">
        <v>8</v>
      </c>
      <c r="H18919" t="s">
        <v>2017</v>
      </c>
      <c r="I18919" s="13">
        <v>43500</v>
      </c>
      <c r="J18919">
        <v>1</v>
      </c>
      <c r="K18919">
        <v>39.32</v>
      </c>
    </row>
    <row r="18920" spans="2:11">
      <c r="B18920" t="s">
        <v>3610</v>
      </c>
      <c r="C18920" t="s">
        <v>3611</v>
      </c>
      <c r="D18920" t="s">
        <v>2076</v>
      </c>
      <c r="E18920">
        <v>3</v>
      </c>
      <c r="F18920" t="s">
        <v>2016</v>
      </c>
      <c r="G18920">
        <v>10.32</v>
      </c>
      <c r="H18920" t="s">
        <v>3135</v>
      </c>
      <c r="I18920" s="13">
        <v>43497</v>
      </c>
      <c r="J18920">
        <v>12</v>
      </c>
      <c r="K18920">
        <v>10.16</v>
      </c>
    </row>
    <row r="18921" spans="2:11">
      <c r="B18921" t="s">
        <v>3612</v>
      </c>
      <c r="C18921" t="s">
        <v>3613</v>
      </c>
      <c r="D18921" t="s">
        <v>2076</v>
      </c>
      <c r="E18921">
        <v>3</v>
      </c>
      <c r="F18921" t="s">
        <v>2016</v>
      </c>
      <c r="G18921">
        <v>9.18</v>
      </c>
      <c r="H18921" t="s">
        <v>2017</v>
      </c>
      <c r="I18921" s="13">
        <v>43497</v>
      </c>
      <c r="J18921">
        <v>13</v>
      </c>
      <c r="K18921">
        <v>0</v>
      </c>
    </row>
    <row r="18922" spans="2:11">
      <c r="B18922" t="s">
        <v>3614</v>
      </c>
      <c r="C18922" t="s">
        <v>3615</v>
      </c>
      <c r="D18922" t="s">
        <v>2076</v>
      </c>
      <c r="E18922">
        <v>3</v>
      </c>
      <c r="F18922" t="s">
        <v>2016</v>
      </c>
      <c r="G18922">
        <v>9.75</v>
      </c>
      <c r="H18922" t="s">
        <v>2017</v>
      </c>
      <c r="I18922" s="13">
        <v>43497</v>
      </c>
      <c r="J18922">
        <v>13</v>
      </c>
      <c r="K18922">
        <v>0</v>
      </c>
    </row>
    <row r="18923" spans="2:11">
      <c r="B18923" t="s">
        <v>3616</v>
      </c>
      <c r="C18923" t="s">
        <v>3617</v>
      </c>
      <c r="D18923" t="s">
        <v>2053</v>
      </c>
      <c r="E18923">
        <v>1</v>
      </c>
      <c r="F18923" t="s">
        <v>2016</v>
      </c>
      <c r="G18923">
        <v>8.0299999999999994</v>
      </c>
      <c r="H18923" t="s">
        <v>3135</v>
      </c>
      <c r="I18923" s="13">
        <v>43497</v>
      </c>
      <c r="J18923">
        <v>9</v>
      </c>
      <c r="K18923">
        <v>21.31</v>
      </c>
    </row>
    <row r="18924" spans="2:11">
      <c r="B18924" t="s">
        <v>3618</v>
      </c>
      <c r="C18924" t="s">
        <v>3619</v>
      </c>
      <c r="D18924" t="s">
        <v>2076</v>
      </c>
      <c r="E18924">
        <v>3</v>
      </c>
      <c r="F18924" t="s">
        <v>2016</v>
      </c>
      <c r="G18924">
        <v>10.09</v>
      </c>
      <c r="H18924" t="s">
        <v>2020</v>
      </c>
      <c r="I18924" s="13">
        <v>43497</v>
      </c>
      <c r="J18924">
        <v>6</v>
      </c>
      <c r="K18924">
        <v>25.45</v>
      </c>
    </row>
    <row r="18925" spans="2:11">
      <c r="B18925" t="s">
        <v>3620</v>
      </c>
      <c r="C18925" t="s">
        <v>3621</v>
      </c>
      <c r="D18925" t="s">
        <v>2044</v>
      </c>
      <c r="E18925">
        <v>3</v>
      </c>
      <c r="F18925" t="s">
        <v>2016</v>
      </c>
      <c r="G18925">
        <v>9.18</v>
      </c>
      <c r="H18925" t="s">
        <v>2017</v>
      </c>
      <c r="I18925" s="13">
        <v>43497</v>
      </c>
      <c r="J18925">
        <v>8</v>
      </c>
      <c r="K18925">
        <v>22.42</v>
      </c>
    </row>
    <row r="18926" spans="2:11">
      <c r="B18926" t="s">
        <v>3517</v>
      </c>
      <c r="C18926" t="s">
        <v>3622</v>
      </c>
      <c r="D18926" t="s">
        <v>2184</v>
      </c>
      <c r="E18926">
        <v>1</v>
      </c>
      <c r="F18926" t="s">
        <v>2016</v>
      </c>
      <c r="G18926">
        <v>9.86</v>
      </c>
      <c r="H18926" t="s">
        <v>2020</v>
      </c>
      <c r="I18926" s="13">
        <v>43496</v>
      </c>
      <c r="J18926">
        <v>1</v>
      </c>
      <c r="K18926">
        <v>39.32</v>
      </c>
    </row>
    <row r="18927" spans="2:11">
      <c r="B18927" t="s">
        <v>2094</v>
      </c>
      <c r="C18927" t="s">
        <v>2095</v>
      </c>
      <c r="D18927" t="s">
        <v>2053</v>
      </c>
      <c r="E18927">
        <v>1</v>
      </c>
      <c r="F18927" t="s">
        <v>2016</v>
      </c>
      <c r="G18927" t="s">
        <v>2030</v>
      </c>
      <c r="H18927" t="s">
        <v>2017</v>
      </c>
      <c r="I18927" s="13">
        <v>43493</v>
      </c>
      <c r="J18927" t="s">
        <v>2030</v>
      </c>
      <c r="K18927" t="s">
        <v>2030</v>
      </c>
    </row>
    <row r="18928" spans="2:11">
      <c r="B18928" t="s">
        <v>3623</v>
      </c>
      <c r="C18928" t="s">
        <v>3624</v>
      </c>
      <c r="D18928" t="s">
        <v>2076</v>
      </c>
      <c r="E18928">
        <v>3</v>
      </c>
      <c r="F18928" t="s">
        <v>2016</v>
      </c>
      <c r="G18928">
        <v>8.67</v>
      </c>
      <c r="H18928" t="s">
        <v>2020</v>
      </c>
      <c r="I18928" s="13">
        <v>43490</v>
      </c>
      <c r="J18928">
        <v>13</v>
      </c>
      <c r="K18928">
        <v>0</v>
      </c>
    </row>
    <row r="18929" spans="2:11">
      <c r="B18929" t="s">
        <v>2021</v>
      </c>
      <c r="C18929" t="s">
        <v>3625</v>
      </c>
      <c r="D18929" t="s">
        <v>2296</v>
      </c>
      <c r="E18929">
        <v>3</v>
      </c>
      <c r="F18929" t="s">
        <v>2016</v>
      </c>
      <c r="G18929">
        <v>11.37</v>
      </c>
      <c r="H18929" t="s">
        <v>2020</v>
      </c>
      <c r="I18929" s="13">
        <v>43486</v>
      </c>
      <c r="J18929">
        <v>13</v>
      </c>
      <c r="K18929">
        <v>0</v>
      </c>
    </row>
    <row r="18930" spans="2:11">
      <c r="B18930" t="s">
        <v>3626</v>
      </c>
      <c r="C18930" t="s">
        <v>3627</v>
      </c>
      <c r="D18930" t="s">
        <v>2053</v>
      </c>
      <c r="E18930">
        <v>1</v>
      </c>
      <c r="F18930" t="s">
        <v>2016</v>
      </c>
      <c r="G18930">
        <v>10.36</v>
      </c>
      <c r="H18930" t="s">
        <v>2020</v>
      </c>
      <c r="I18930" s="13">
        <v>43378</v>
      </c>
      <c r="J18930">
        <v>1</v>
      </c>
      <c r="K18930">
        <v>39.32</v>
      </c>
    </row>
    <row r="18931" spans="2:11">
      <c r="B18931" t="s">
        <v>3628</v>
      </c>
      <c r="C18931" t="s">
        <v>3629</v>
      </c>
      <c r="D18931" t="s">
        <v>2053</v>
      </c>
      <c r="E18931">
        <v>1</v>
      </c>
      <c r="F18931" t="s">
        <v>2088</v>
      </c>
      <c r="G18931">
        <v>9.35</v>
      </c>
      <c r="H18931" t="s">
        <v>2020</v>
      </c>
      <c r="I18931" s="13">
        <v>43322</v>
      </c>
      <c r="J18931">
        <v>5</v>
      </c>
      <c r="K18931">
        <v>27.46</v>
      </c>
    </row>
    <row r="18932" spans="2:11">
      <c r="B18932" t="s">
        <v>2083</v>
      </c>
      <c r="C18932" t="s">
        <v>2084</v>
      </c>
      <c r="D18932" t="s">
        <v>2184</v>
      </c>
      <c r="E18932">
        <v>1</v>
      </c>
      <c r="F18932" t="s">
        <v>2016</v>
      </c>
      <c r="G18932" t="s">
        <v>2030</v>
      </c>
      <c r="H18932" t="s">
        <v>2017</v>
      </c>
      <c r="I18932" s="13">
        <v>43308</v>
      </c>
      <c r="J18932" t="s">
        <v>2030</v>
      </c>
      <c r="K18932" t="s">
        <v>2030</v>
      </c>
    </row>
    <row r="18933" spans="2:11">
      <c r="B18933" t="s">
        <v>2470</v>
      </c>
      <c r="C18933" t="s">
        <v>3216</v>
      </c>
      <c r="D18933" t="s">
        <v>2044</v>
      </c>
      <c r="E18933">
        <v>3</v>
      </c>
      <c r="F18933" t="s">
        <v>2016</v>
      </c>
      <c r="G18933" t="s">
        <v>2030</v>
      </c>
      <c r="H18933" t="s">
        <v>2017</v>
      </c>
      <c r="I18933" s="13">
        <v>43174</v>
      </c>
      <c r="J18933">
        <v>13</v>
      </c>
      <c r="K18933">
        <v>0</v>
      </c>
    </row>
    <row r="19001" spans="1:11">
      <c r="A19001" t="s">
        <v>1203</v>
      </c>
      <c r="B19001" t="str">
        <f ca="1">_xll.BDS(OFFSET(INDIRECT(ADDRESS(ROW(), COLUMN())),0,-1),"BEST_ANALYST_RECS_BULK","cols=10;rows=31")</f>
        <v>SunTrust Robinson Humphrey</v>
      </c>
      <c r="C19001" t="s">
        <v>2355</v>
      </c>
      <c r="D19001" t="s">
        <v>2026</v>
      </c>
      <c r="E19001">
        <v>5</v>
      </c>
      <c r="F19001" t="s">
        <v>2016</v>
      </c>
      <c r="G19001">
        <v>22</v>
      </c>
      <c r="H19001" t="s">
        <v>2020</v>
      </c>
      <c r="I19001" s="13">
        <v>43511</v>
      </c>
      <c r="J19001" t="s">
        <v>2030</v>
      </c>
      <c r="K19001" t="s">
        <v>2030</v>
      </c>
    </row>
    <row r="19002" spans="1:11">
      <c r="B19002" t="s">
        <v>2037</v>
      </c>
      <c r="C19002" t="s">
        <v>3677</v>
      </c>
      <c r="D19002" t="s">
        <v>2076</v>
      </c>
      <c r="E19002">
        <v>3</v>
      </c>
      <c r="F19002" t="s">
        <v>2016</v>
      </c>
      <c r="G19002">
        <v>18</v>
      </c>
      <c r="H19002" t="s">
        <v>2017</v>
      </c>
      <c r="I19002" s="13">
        <v>43511</v>
      </c>
      <c r="J19002">
        <v>6</v>
      </c>
      <c r="K19002">
        <v>0</v>
      </c>
    </row>
    <row r="19003" spans="1:11">
      <c r="B19003" t="s">
        <v>2047</v>
      </c>
      <c r="C19003" t="s">
        <v>2356</v>
      </c>
      <c r="D19003" t="s">
        <v>2026</v>
      </c>
      <c r="E19003">
        <v>5</v>
      </c>
      <c r="F19003" t="s">
        <v>2016</v>
      </c>
      <c r="G19003">
        <v>20</v>
      </c>
      <c r="H19003" t="s">
        <v>2017</v>
      </c>
      <c r="I19003" s="13">
        <v>43511</v>
      </c>
      <c r="J19003" t="s">
        <v>2030</v>
      </c>
      <c r="K19003" t="s">
        <v>2030</v>
      </c>
    </row>
    <row r="19004" spans="1:11">
      <c r="B19004" t="s">
        <v>2051</v>
      </c>
      <c r="C19004" t="s">
        <v>2354</v>
      </c>
      <c r="D19004" t="s">
        <v>2076</v>
      </c>
      <c r="E19004">
        <v>3</v>
      </c>
      <c r="F19004" t="s">
        <v>2016</v>
      </c>
      <c r="G19004">
        <v>18</v>
      </c>
      <c r="H19004" t="s">
        <v>2017</v>
      </c>
      <c r="I19004" s="13">
        <v>43511</v>
      </c>
      <c r="J19004">
        <v>5</v>
      </c>
      <c r="K19004">
        <v>0.19</v>
      </c>
    </row>
    <row r="19005" spans="1:11">
      <c r="B19005" t="s">
        <v>2061</v>
      </c>
      <c r="C19005" t="s">
        <v>2990</v>
      </c>
      <c r="D19005" t="s">
        <v>2026</v>
      </c>
      <c r="E19005">
        <v>5</v>
      </c>
      <c r="F19005" t="s">
        <v>2016</v>
      </c>
      <c r="G19005">
        <v>23</v>
      </c>
      <c r="H19005" t="s">
        <v>2017</v>
      </c>
      <c r="I19005" s="13">
        <v>43511</v>
      </c>
      <c r="J19005" t="s">
        <v>2030</v>
      </c>
      <c r="K19005" t="s">
        <v>2030</v>
      </c>
    </row>
    <row r="19006" spans="1:11">
      <c r="B19006" t="s">
        <v>2352</v>
      </c>
      <c r="C19006" t="s">
        <v>2988</v>
      </c>
      <c r="D19006" t="s">
        <v>2026</v>
      </c>
      <c r="E19006">
        <v>5</v>
      </c>
      <c r="F19006" t="s">
        <v>2016</v>
      </c>
      <c r="G19006">
        <v>21</v>
      </c>
      <c r="H19006" t="s">
        <v>2017</v>
      </c>
      <c r="I19006" s="13">
        <v>43511</v>
      </c>
      <c r="J19006">
        <v>9</v>
      </c>
      <c r="K19006">
        <v>-14.29</v>
      </c>
    </row>
    <row r="19007" spans="1:11">
      <c r="B19007" t="s">
        <v>2792</v>
      </c>
      <c r="C19007" t="s">
        <v>3290</v>
      </c>
      <c r="D19007" t="s">
        <v>2026</v>
      </c>
      <c r="E19007">
        <v>5</v>
      </c>
      <c r="F19007" t="s">
        <v>2016</v>
      </c>
      <c r="G19007">
        <v>17.25</v>
      </c>
      <c r="H19007" t="s">
        <v>2020</v>
      </c>
      <c r="I19007" s="13">
        <v>43510</v>
      </c>
      <c r="J19007">
        <v>3</v>
      </c>
      <c r="K19007">
        <v>5.82</v>
      </c>
    </row>
    <row r="19008" spans="1:11">
      <c r="B19008" t="s">
        <v>106</v>
      </c>
      <c r="C19008" t="s">
        <v>3291</v>
      </c>
      <c r="D19008" t="s">
        <v>2723</v>
      </c>
      <c r="E19008">
        <v>3</v>
      </c>
      <c r="F19008" t="s">
        <v>2016</v>
      </c>
      <c r="G19008">
        <v>20</v>
      </c>
      <c r="H19008" t="s">
        <v>2020</v>
      </c>
      <c r="I19008" s="13">
        <v>43510</v>
      </c>
      <c r="J19008" t="s">
        <v>2030</v>
      </c>
      <c r="K19008" t="s">
        <v>2030</v>
      </c>
    </row>
    <row r="19009" spans="2:11">
      <c r="B19009" t="s">
        <v>2027</v>
      </c>
      <c r="C19009" t="s">
        <v>2994</v>
      </c>
      <c r="D19009" t="s">
        <v>2029</v>
      </c>
      <c r="E19009">
        <v>5</v>
      </c>
      <c r="F19009" t="s">
        <v>2016</v>
      </c>
      <c r="G19009">
        <v>22</v>
      </c>
      <c r="H19009" t="s">
        <v>2017</v>
      </c>
      <c r="I19009" s="13">
        <v>43510</v>
      </c>
      <c r="J19009">
        <v>3</v>
      </c>
      <c r="K19009">
        <v>5.82</v>
      </c>
    </row>
    <row r="19010" spans="2:11">
      <c r="B19010" t="s">
        <v>2393</v>
      </c>
      <c r="C19010" t="s">
        <v>2998</v>
      </c>
      <c r="D19010" t="s">
        <v>2362</v>
      </c>
      <c r="E19010">
        <v>5</v>
      </c>
      <c r="F19010" t="s">
        <v>2016</v>
      </c>
      <c r="G19010">
        <v>25</v>
      </c>
      <c r="H19010" t="s">
        <v>2017</v>
      </c>
      <c r="I19010" s="13">
        <v>43510</v>
      </c>
      <c r="J19010">
        <v>3</v>
      </c>
      <c r="K19010">
        <v>5.82</v>
      </c>
    </row>
    <row r="19011" spans="2:11">
      <c r="B19011" t="s">
        <v>2371</v>
      </c>
      <c r="C19011" t="s">
        <v>2911</v>
      </c>
      <c r="D19011" t="s">
        <v>2162</v>
      </c>
      <c r="E19011">
        <v>3</v>
      </c>
      <c r="F19011" t="s">
        <v>2016</v>
      </c>
      <c r="G19011">
        <v>14</v>
      </c>
      <c r="H19011" t="s">
        <v>2020</v>
      </c>
      <c r="I19011" s="13">
        <v>43510</v>
      </c>
      <c r="J19011">
        <v>7</v>
      </c>
      <c r="K19011">
        <v>-0.44</v>
      </c>
    </row>
    <row r="19012" spans="2:11">
      <c r="B19012" t="s">
        <v>2072</v>
      </c>
      <c r="C19012" t="s">
        <v>3494</v>
      </c>
      <c r="D19012" t="s">
        <v>2189</v>
      </c>
      <c r="E19012">
        <v>5</v>
      </c>
      <c r="F19012" t="s">
        <v>2016</v>
      </c>
      <c r="G19012">
        <v>24</v>
      </c>
      <c r="H19012" t="s">
        <v>2017</v>
      </c>
      <c r="I19012" s="13">
        <v>43510</v>
      </c>
      <c r="J19012">
        <v>3</v>
      </c>
      <c r="K19012">
        <v>5.82</v>
      </c>
    </row>
    <row r="19013" spans="2:11">
      <c r="B19013" t="s">
        <v>2077</v>
      </c>
      <c r="C19013" t="s">
        <v>2363</v>
      </c>
      <c r="D19013" t="s">
        <v>2227</v>
      </c>
      <c r="E19013">
        <v>3</v>
      </c>
      <c r="F19013" t="s">
        <v>2016</v>
      </c>
      <c r="G19013">
        <v>21</v>
      </c>
      <c r="H19013" t="s">
        <v>2020</v>
      </c>
      <c r="I19013" s="13">
        <v>43510</v>
      </c>
      <c r="J19013">
        <v>8</v>
      </c>
      <c r="K19013">
        <v>-5.21</v>
      </c>
    </row>
    <row r="19014" spans="2:11">
      <c r="B19014" t="s">
        <v>3722</v>
      </c>
      <c r="C19014" t="s">
        <v>4015</v>
      </c>
      <c r="D19014" t="s">
        <v>2026</v>
      </c>
      <c r="E19014">
        <v>5</v>
      </c>
      <c r="F19014" t="s">
        <v>2016</v>
      </c>
      <c r="G19014">
        <v>25</v>
      </c>
      <c r="H19014" t="s">
        <v>2020</v>
      </c>
      <c r="I19014" s="13">
        <v>43510</v>
      </c>
      <c r="J19014">
        <v>3</v>
      </c>
      <c r="K19014">
        <v>5.82</v>
      </c>
    </row>
    <row r="19015" spans="2:11">
      <c r="B19015" t="s">
        <v>2207</v>
      </c>
      <c r="C19015" t="s">
        <v>3292</v>
      </c>
      <c r="D19015" t="s">
        <v>2026</v>
      </c>
      <c r="E19015">
        <v>5</v>
      </c>
      <c r="F19015" t="s">
        <v>2016</v>
      </c>
      <c r="G19015">
        <v>24</v>
      </c>
      <c r="H19015" t="s">
        <v>2017</v>
      </c>
      <c r="I19015" s="13">
        <v>43510</v>
      </c>
      <c r="J19015" t="s">
        <v>2030</v>
      </c>
      <c r="K19015" t="s">
        <v>2030</v>
      </c>
    </row>
    <row r="19016" spans="2:11">
      <c r="B19016" t="s">
        <v>2054</v>
      </c>
      <c r="C19016" t="s">
        <v>2370</v>
      </c>
      <c r="D19016" t="s">
        <v>2056</v>
      </c>
      <c r="E19016">
        <v>4</v>
      </c>
      <c r="F19016" t="s">
        <v>2016</v>
      </c>
      <c r="G19016">
        <v>20</v>
      </c>
      <c r="H19016" t="s">
        <v>2020</v>
      </c>
      <c r="I19016" s="13">
        <v>43510</v>
      </c>
      <c r="J19016">
        <v>3</v>
      </c>
      <c r="K19016">
        <v>5.82</v>
      </c>
    </row>
    <row r="19017" spans="2:11">
      <c r="B19017" t="s">
        <v>2260</v>
      </c>
      <c r="C19017" t="s">
        <v>3734</v>
      </c>
      <c r="D19017" t="s">
        <v>2035</v>
      </c>
      <c r="E19017">
        <v>5</v>
      </c>
      <c r="F19017" t="s">
        <v>2016</v>
      </c>
      <c r="G19017">
        <v>20.5</v>
      </c>
      <c r="H19017" t="s">
        <v>2020</v>
      </c>
      <c r="I19017" s="13">
        <v>43510</v>
      </c>
      <c r="J19017">
        <v>3</v>
      </c>
      <c r="K19017">
        <v>5.82</v>
      </c>
    </row>
    <row r="19018" spans="2:11">
      <c r="B19018" t="s">
        <v>2063</v>
      </c>
      <c r="C19018" t="s">
        <v>2386</v>
      </c>
      <c r="D19018" t="s">
        <v>2035</v>
      </c>
      <c r="E19018">
        <v>5</v>
      </c>
      <c r="F19018" t="s">
        <v>2016</v>
      </c>
      <c r="G19018">
        <v>23</v>
      </c>
      <c r="H19018" t="s">
        <v>2017</v>
      </c>
      <c r="I19018" s="13">
        <v>43510</v>
      </c>
      <c r="J19018" t="s">
        <v>2030</v>
      </c>
      <c r="K19018" t="s">
        <v>2030</v>
      </c>
    </row>
    <row r="19019" spans="2:11">
      <c r="B19019" t="s">
        <v>2174</v>
      </c>
      <c r="C19019" t="s">
        <v>2357</v>
      </c>
      <c r="D19019" t="s">
        <v>2029</v>
      </c>
      <c r="E19019">
        <v>5</v>
      </c>
      <c r="F19019" t="s">
        <v>2016</v>
      </c>
      <c r="G19019">
        <v>19</v>
      </c>
      <c r="H19019" t="s">
        <v>2017</v>
      </c>
      <c r="I19019" s="13">
        <v>43509</v>
      </c>
      <c r="J19019">
        <v>10</v>
      </c>
      <c r="K19019">
        <v>-17.78</v>
      </c>
    </row>
    <row r="19020" spans="2:11">
      <c r="B19020" t="s">
        <v>2274</v>
      </c>
      <c r="C19020" t="s">
        <v>3294</v>
      </c>
      <c r="D19020" t="s">
        <v>2026</v>
      </c>
      <c r="E19020">
        <v>5</v>
      </c>
      <c r="F19020" t="s">
        <v>2016</v>
      </c>
      <c r="G19020" t="s">
        <v>2030</v>
      </c>
      <c r="H19020" t="s">
        <v>2017</v>
      </c>
      <c r="I19020" s="13">
        <v>43509</v>
      </c>
      <c r="J19020">
        <v>3</v>
      </c>
      <c r="K19020">
        <v>5.82</v>
      </c>
    </row>
    <row r="19021" spans="2:11">
      <c r="B19021" t="s">
        <v>2074</v>
      </c>
      <c r="C19021" t="s">
        <v>2376</v>
      </c>
      <c r="D19021" t="s">
        <v>2076</v>
      </c>
      <c r="E19021">
        <v>3</v>
      </c>
      <c r="F19021" t="s">
        <v>2016</v>
      </c>
      <c r="G19021">
        <v>17</v>
      </c>
      <c r="H19021" t="s">
        <v>2020</v>
      </c>
      <c r="I19021" s="13">
        <v>43509</v>
      </c>
      <c r="J19021">
        <v>6</v>
      </c>
      <c r="K19021">
        <v>0</v>
      </c>
    </row>
    <row r="19022" spans="2:11">
      <c r="B19022" t="s">
        <v>2198</v>
      </c>
      <c r="C19022" t="s">
        <v>2387</v>
      </c>
      <c r="D19022" t="s">
        <v>2035</v>
      </c>
      <c r="E19022">
        <v>5</v>
      </c>
      <c r="F19022" t="s">
        <v>2016</v>
      </c>
      <c r="G19022">
        <v>21</v>
      </c>
      <c r="H19022" t="s">
        <v>2020</v>
      </c>
      <c r="I19022" s="13">
        <v>43509</v>
      </c>
      <c r="J19022" t="s">
        <v>2030</v>
      </c>
      <c r="K19022" t="s">
        <v>2030</v>
      </c>
    </row>
    <row r="19023" spans="2:11">
      <c r="B19023" t="s">
        <v>2267</v>
      </c>
      <c r="C19023" t="s">
        <v>2369</v>
      </c>
      <c r="D19023" t="s">
        <v>2029</v>
      </c>
      <c r="E19023">
        <v>5</v>
      </c>
      <c r="F19023" t="s">
        <v>2016</v>
      </c>
      <c r="G19023">
        <v>24</v>
      </c>
      <c r="H19023" t="s">
        <v>2017</v>
      </c>
      <c r="I19023" s="13">
        <v>43509</v>
      </c>
      <c r="J19023">
        <v>11</v>
      </c>
      <c r="K19023">
        <v>-19.100000000000001</v>
      </c>
    </row>
    <row r="19024" spans="2:11">
      <c r="B19024" t="s">
        <v>2067</v>
      </c>
      <c r="C19024" t="s">
        <v>2991</v>
      </c>
      <c r="D19024" t="s">
        <v>2252</v>
      </c>
      <c r="E19024">
        <v>3</v>
      </c>
      <c r="F19024" t="s">
        <v>2016</v>
      </c>
      <c r="G19024">
        <v>20</v>
      </c>
      <c r="H19024" t="s">
        <v>2020</v>
      </c>
      <c r="I19024" s="13">
        <v>43503</v>
      </c>
      <c r="J19024">
        <v>6</v>
      </c>
      <c r="K19024">
        <v>0</v>
      </c>
    </row>
    <row r="19025" spans="2:11">
      <c r="B19025" t="s">
        <v>2094</v>
      </c>
      <c r="C19025" t="s">
        <v>2095</v>
      </c>
      <c r="D19025" t="s">
        <v>2076</v>
      </c>
      <c r="E19025">
        <v>3</v>
      </c>
      <c r="F19025" t="s">
        <v>2016</v>
      </c>
      <c r="G19025" t="s">
        <v>2030</v>
      </c>
      <c r="H19025" t="s">
        <v>2017</v>
      </c>
      <c r="I19025" s="13">
        <v>43503</v>
      </c>
      <c r="J19025" t="s">
        <v>2030</v>
      </c>
      <c r="K19025" t="s">
        <v>2030</v>
      </c>
    </row>
    <row r="19026" spans="2:11">
      <c r="B19026" t="s">
        <v>2079</v>
      </c>
      <c r="C19026" t="s">
        <v>2384</v>
      </c>
      <c r="D19026" t="s">
        <v>2029</v>
      </c>
      <c r="E19026">
        <v>5</v>
      </c>
      <c r="F19026" t="s">
        <v>2016</v>
      </c>
      <c r="G19026">
        <v>20</v>
      </c>
      <c r="H19026" t="s">
        <v>2017</v>
      </c>
      <c r="I19026" s="13">
        <v>43501</v>
      </c>
      <c r="J19026" t="s">
        <v>2030</v>
      </c>
      <c r="K19026" t="s">
        <v>2030</v>
      </c>
    </row>
    <row r="19027" spans="2:11">
      <c r="B19027" t="s">
        <v>2033</v>
      </c>
      <c r="C19027" t="s">
        <v>2993</v>
      </c>
      <c r="D19027" t="s">
        <v>2035</v>
      </c>
      <c r="E19027">
        <v>5</v>
      </c>
      <c r="F19027" t="s">
        <v>2016</v>
      </c>
      <c r="G19027">
        <v>23</v>
      </c>
      <c r="H19027" t="s">
        <v>2020</v>
      </c>
      <c r="I19027" s="13">
        <v>43481</v>
      </c>
      <c r="J19027">
        <v>4</v>
      </c>
      <c r="K19027">
        <v>5.81</v>
      </c>
    </row>
    <row r="19028" spans="2:11">
      <c r="B19028" t="s">
        <v>2021</v>
      </c>
      <c r="C19028" t="s">
        <v>2995</v>
      </c>
      <c r="D19028" t="s">
        <v>2216</v>
      </c>
      <c r="E19028">
        <v>3</v>
      </c>
      <c r="F19028" t="s">
        <v>2016</v>
      </c>
      <c r="G19028">
        <v>17.75</v>
      </c>
      <c r="H19028" t="s">
        <v>2020</v>
      </c>
      <c r="I19028" s="13">
        <v>43471</v>
      </c>
      <c r="J19028">
        <v>6</v>
      </c>
      <c r="K19028">
        <v>0</v>
      </c>
    </row>
    <row r="19029" spans="2:11">
      <c r="B19029" t="s">
        <v>2024</v>
      </c>
      <c r="C19029" t="s">
        <v>3681</v>
      </c>
      <c r="D19029" t="s">
        <v>2026</v>
      </c>
      <c r="E19029">
        <v>5</v>
      </c>
      <c r="F19029" t="s">
        <v>2016</v>
      </c>
      <c r="G19029">
        <v>25</v>
      </c>
      <c r="H19029" t="s">
        <v>2017</v>
      </c>
      <c r="I19029" s="13">
        <v>43418</v>
      </c>
      <c r="J19029">
        <v>3</v>
      </c>
      <c r="K19029">
        <v>5.82</v>
      </c>
    </row>
    <row r="19030" spans="2:11">
      <c r="B19030" t="s">
        <v>2083</v>
      </c>
      <c r="C19030" t="s">
        <v>2084</v>
      </c>
      <c r="D19030" t="s">
        <v>2026</v>
      </c>
      <c r="E19030">
        <v>5</v>
      </c>
      <c r="F19030" t="s">
        <v>2016</v>
      </c>
      <c r="G19030" t="s">
        <v>2030</v>
      </c>
      <c r="H19030" t="s">
        <v>2017</v>
      </c>
      <c r="I19030" s="13">
        <v>43181</v>
      </c>
      <c r="J19030">
        <v>2</v>
      </c>
      <c r="K19030">
        <v>15.78</v>
      </c>
    </row>
    <row r="19031" spans="2:11">
      <c r="B19031" t="s">
        <v>2111</v>
      </c>
      <c r="C19031" t="s">
        <v>2112</v>
      </c>
      <c r="D19031" t="s">
        <v>2026</v>
      </c>
      <c r="E19031">
        <v>5</v>
      </c>
      <c r="F19031" t="s">
        <v>2016</v>
      </c>
      <c r="G19031" t="s">
        <v>2030</v>
      </c>
      <c r="H19031" t="s">
        <v>2017</v>
      </c>
      <c r="I19031" s="13">
        <v>43146</v>
      </c>
      <c r="J19031">
        <v>3</v>
      </c>
      <c r="K19031">
        <v>5.82</v>
      </c>
    </row>
    <row r="19101" spans="1:11">
      <c r="A19101" t="s">
        <v>1204</v>
      </c>
      <c r="B19101" t="str">
        <f ca="1">_xll.BDS(OFFSET(INDIRECT(ADDRESS(ROW(), COLUMN())),0,-1),"BEST_ANALYST_RECS_BULK","cols=10;rows=7")</f>
        <v>Zacks Investment Research</v>
      </c>
      <c r="C19101" t="s">
        <v>2095</v>
      </c>
      <c r="D19101" t="s">
        <v>2076</v>
      </c>
      <c r="E19101">
        <v>3</v>
      </c>
      <c r="F19101" t="s">
        <v>2016</v>
      </c>
      <c r="G19101" t="s">
        <v>2030</v>
      </c>
      <c r="H19101" t="s">
        <v>2017</v>
      </c>
      <c r="I19101" s="13">
        <v>43511</v>
      </c>
      <c r="J19101" t="s">
        <v>2030</v>
      </c>
      <c r="K19101" t="s">
        <v>2030</v>
      </c>
    </row>
    <row r="19102" spans="1:11">
      <c r="B19102" t="s">
        <v>2037</v>
      </c>
      <c r="C19102" t="s">
        <v>2899</v>
      </c>
      <c r="D19102" t="s">
        <v>2026</v>
      </c>
      <c r="E19102">
        <v>5</v>
      </c>
      <c r="F19102" t="s">
        <v>2016</v>
      </c>
      <c r="G19102">
        <v>65</v>
      </c>
      <c r="H19102" t="s">
        <v>2020</v>
      </c>
      <c r="I19102" s="13">
        <v>43474</v>
      </c>
      <c r="J19102" t="s">
        <v>2030</v>
      </c>
      <c r="K19102" t="s">
        <v>2030</v>
      </c>
    </row>
    <row r="19103" spans="1:11">
      <c r="B19103" t="s">
        <v>2858</v>
      </c>
      <c r="C19103" t="s">
        <v>2903</v>
      </c>
      <c r="D19103" t="s">
        <v>2026</v>
      </c>
      <c r="E19103">
        <v>5</v>
      </c>
      <c r="F19103" t="s">
        <v>2016</v>
      </c>
      <c r="G19103">
        <v>62</v>
      </c>
      <c r="H19103" t="s">
        <v>2020</v>
      </c>
      <c r="I19103" s="13">
        <v>43474</v>
      </c>
      <c r="J19103">
        <v>1</v>
      </c>
      <c r="K19103">
        <v>35.409999999999997</v>
      </c>
    </row>
    <row r="19104" spans="1:11">
      <c r="B19104" t="s">
        <v>2024</v>
      </c>
      <c r="C19104" t="s">
        <v>2768</v>
      </c>
      <c r="D19104" t="s">
        <v>2026</v>
      </c>
      <c r="E19104">
        <v>5</v>
      </c>
      <c r="F19104" t="s">
        <v>2016</v>
      </c>
      <c r="G19104">
        <v>72</v>
      </c>
      <c r="H19104" t="s">
        <v>2017</v>
      </c>
      <c r="I19104" s="13">
        <v>43469</v>
      </c>
      <c r="J19104" t="s">
        <v>2030</v>
      </c>
      <c r="K19104" t="s">
        <v>2030</v>
      </c>
    </row>
    <row r="19105" spans="2:11">
      <c r="B19105" t="s">
        <v>2031</v>
      </c>
      <c r="C19105" t="s">
        <v>2684</v>
      </c>
      <c r="D19105" t="s">
        <v>2076</v>
      </c>
      <c r="E19105">
        <v>3</v>
      </c>
      <c r="F19105" t="s">
        <v>2016</v>
      </c>
      <c r="G19105">
        <v>56</v>
      </c>
      <c r="H19105" t="s">
        <v>2017</v>
      </c>
      <c r="I19105" s="13">
        <v>43455</v>
      </c>
      <c r="J19105">
        <v>3</v>
      </c>
      <c r="K19105">
        <v>0</v>
      </c>
    </row>
    <row r="19106" spans="2:11">
      <c r="B19106" t="s">
        <v>2096</v>
      </c>
      <c r="C19106" t="s">
        <v>2097</v>
      </c>
      <c r="D19106" t="s">
        <v>2026</v>
      </c>
      <c r="E19106">
        <v>5</v>
      </c>
      <c r="F19106" t="s">
        <v>2016</v>
      </c>
      <c r="G19106" t="s">
        <v>2030</v>
      </c>
      <c r="H19106" t="s">
        <v>2017</v>
      </c>
      <c r="I19106" s="13">
        <v>43420</v>
      </c>
      <c r="J19106">
        <v>1</v>
      </c>
      <c r="K19106">
        <v>35.409999999999997</v>
      </c>
    </row>
    <row r="19107" spans="2:11">
      <c r="B19107" t="s">
        <v>2083</v>
      </c>
      <c r="C19107" t="s">
        <v>2084</v>
      </c>
      <c r="D19107" t="s">
        <v>2035</v>
      </c>
      <c r="E19107">
        <v>5</v>
      </c>
      <c r="F19107" t="s">
        <v>2085</v>
      </c>
      <c r="G19107" t="s">
        <v>2030</v>
      </c>
      <c r="H19107" t="s">
        <v>2017</v>
      </c>
      <c r="I19107" s="13">
        <v>43414</v>
      </c>
      <c r="J19107">
        <v>4</v>
      </c>
      <c r="K19107">
        <v>-6.94</v>
      </c>
    </row>
    <row r="19201" spans="1:11">
      <c r="A19201" t="s">
        <v>1205</v>
      </c>
      <c r="B19201" t="str">
        <f ca="1">_xll.BDS(OFFSET(INDIRECT(ADDRESS(ROW(), COLUMN())),0,-1),"BEST_ANALYST_RECS_BULK","cols=10;rows=39")</f>
        <v>Raymond James</v>
      </c>
      <c r="C19201" t="s">
        <v>2385</v>
      </c>
      <c r="D19201" t="s">
        <v>2189</v>
      </c>
      <c r="E19201">
        <v>5</v>
      </c>
      <c r="F19201" t="s">
        <v>2016</v>
      </c>
      <c r="G19201">
        <v>75</v>
      </c>
      <c r="H19201" t="s">
        <v>2017</v>
      </c>
      <c r="I19201" s="13">
        <v>43511</v>
      </c>
      <c r="J19201">
        <v>8</v>
      </c>
      <c r="K19201">
        <v>-12.72</v>
      </c>
    </row>
    <row r="19202" spans="1:11">
      <c r="B19202" t="s">
        <v>2074</v>
      </c>
      <c r="C19202" t="s">
        <v>2376</v>
      </c>
      <c r="D19202" t="s">
        <v>2026</v>
      </c>
      <c r="E19202">
        <v>5</v>
      </c>
      <c r="F19202" t="s">
        <v>2016</v>
      </c>
      <c r="G19202">
        <v>67</v>
      </c>
      <c r="H19202" t="s">
        <v>2017</v>
      </c>
      <c r="I19202" s="13">
        <v>43511</v>
      </c>
      <c r="J19202">
        <v>8</v>
      </c>
      <c r="K19202">
        <v>-12.72</v>
      </c>
    </row>
    <row r="19203" spans="1:11">
      <c r="B19203" t="s">
        <v>2382</v>
      </c>
      <c r="C19203" t="s">
        <v>2383</v>
      </c>
      <c r="D19203" t="s">
        <v>2029</v>
      </c>
      <c r="E19203">
        <v>5</v>
      </c>
      <c r="F19203" t="s">
        <v>2016</v>
      </c>
      <c r="G19203">
        <v>55</v>
      </c>
      <c r="H19203" t="s">
        <v>2017</v>
      </c>
      <c r="I19203" s="13">
        <v>43511</v>
      </c>
      <c r="J19203">
        <v>8</v>
      </c>
      <c r="K19203">
        <v>-12.72</v>
      </c>
    </row>
    <row r="19204" spans="1:11">
      <c r="B19204" t="s">
        <v>2352</v>
      </c>
      <c r="C19204" t="s">
        <v>2988</v>
      </c>
      <c r="D19204" t="s">
        <v>2076</v>
      </c>
      <c r="E19204">
        <v>3</v>
      </c>
      <c r="F19204" t="s">
        <v>2016</v>
      </c>
      <c r="G19204">
        <v>45</v>
      </c>
      <c r="H19204" t="s">
        <v>2017</v>
      </c>
      <c r="I19204" s="13">
        <v>43511</v>
      </c>
      <c r="J19204">
        <v>6</v>
      </c>
      <c r="K19204">
        <v>0</v>
      </c>
    </row>
    <row r="19205" spans="1:11">
      <c r="B19205" t="s">
        <v>106</v>
      </c>
      <c r="C19205" t="s">
        <v>2378</v>
      </c>
      <c r="D19205" t="s">
        <v>2229</v>
      </c>
      <c r="E19205">
        <v>5</v>
      </c>
      <c r="F19205" t="s">
        <v>2016</v>
      </c>
      <c r="G19205">
        <v>60</v>
      </c>
      <c r="H19205" t="s">
        <v>2020</v>
      </c>
      <c r="I19205" s="13">
        <v>43510</v>
      </c>
      <c r="J19205">
        <v>8</v>
      </c>
      <c r="K19205">
        <v>-12.72</v>
      </c>
    </row>
    <row r="19206" spans="1:11">
      <c r="B19206" t="s">
        <v>2067</v>
      </c>
      <c r="C19206" t="s">
        <v>2910</v>
      </c>
      <c r="D19206" t="s">
        <v>2029</v>
      </c>
      <c r="E19206">
        <v>5</v>
      </c>
      <c r="F19206" t="s">
        <v>2016</v>
      </c>
      <c r="G19206">
        <v>55</v>
      </c>
      <c r="H19206" t="s">
        <v>2020</v>
      </c>
      <c r="I19206" s="13">
        <v>43510</v>
      </c>
      <c r="J19206">
        <v>8</v>
      </c>
      <c r="K19206">
        <v>-12.72</v>
      </c>
    </row>
    <row r="19207" spans="1:11">
      <c r="B19207" t="s">
        <v>2027</v>
      </c>
      <c r="C19207" t="s">
        <v>2381</v>
      </c>
      <c r="D19207" t="s">
        <v>2029</v>
      </c>
      <c r="E19207">
        <v>5</v>
      </c>
      <c r="F19207" t="s">
        <v>2016</v>
      </c>
      <c r="G19207">
        <v>56</v>
      </c>
      <c r="H19207" t="s">
        <v>2017</v>
      </c>
      <c r="I19207" s="13">
        <v>43510</v>
      </c>
      <c r="J19207">
        <v>8</v>
      </c>
      <c r="K19207">
        <v>-12.72</v>
      </c>
    </row>
    <row r="19208" spans="1:11">
      <c r="B19208" t="s">
        <v>2393</v>
      </c>
      <c r="C19208" t="s">
        <v>2998</v>
      </c>
      <c r="D19208" t="s">
        <v>2362</v>
      </c>
      <c r="E19208">
        <v>5</v>
      </c>
      <c r="F19208" t="s">
        <v>2016</v>
      </c>
      <c r="G19208">
        <v>76</v>
      </c>
      <c r="H19208" t="s">
        <v>2020</v>
      </c>
      <c r="I19208" s="13">
        <v>43510</v>
      </c>
      <c r="J19208" t="s">
        <v>2030</v>
      </c>
      <c r="K19208" t="s">
        <v>2030</v>
      </c>
    </row>
    <row r="19209" spans="1:11">
      <c r="B19209" t="s">
        <v>2037</v>
      </c>
      <c r="C19209" t="s">
        <v>3453</v>
      </c>
      <c r="D19209" t="s">
        <v>2026</v>
      </c>
      <c r="E19209">
        <v>5</v>
      </c>
      <c r="F19209" t="s">
        <v>2016</v>
      </c>
      <c r="G19209">
        <v>64</v>
      </c>
      <c r="H19209" t="s">
        <v>2020</v>
      </c>
      <c r="I19209" s="13">
        <v>43510</v>
      </c>
      <c r="J19209" t="s">
        <v>2030</v>
      </c>
      <c r="K19209" t="s">
        <v>2030</v>
      </c>
    </row>
    <row r="19210" spans="1:11">
      <c r="B19210" t="s">
        <v>2614</v>
      </c>
      <c r="C19210" t="s">
        <v>2992</v>
      </c>
      <c r="D19210" t="s">
        <v>2026</v>
      </c>
      <c r="E19210">
        <v>5</v>
      </c>
      <c r="F19210" t="s">
        <v>2016</v>
      </c>
      <c r="G19210">
        <v>70</v>
      </c>
      <c r="H19210" t="s">
        <v>2017</v>
      </c>
      <c r="I19210" s="13">
        <v>43510</v>
      </c>
      <c r="J19210">
        <v>8</v>
      </c>
      <c r="K19210">
        <v>-12.72</v>
      </c>
    </row>
    <row r="19211" spans="1:11">
      <c r="B19211" t="s">
        <v>2371</v>
      </c>
      <c r="C19211" t="s">
        <v>2911</v>
      </c>
      <c r="D19211" t="s">
        <v>2035</v>
      </c>
      <c r="E19211">
        <v>5</v>
      </c>
      <c r="F19211" t="s">
        <v>2016</v>
      </c>
      <c r="G19211">
        <v>33</v>
      </c>
      <c r="H19211" t="s">
        <v>2020</v>
      </c>
      <c r="I19211" s="13">
        <v>43510</v>
      </c>
      <c r="J19211">
        <v>4</v>
      </c>
      <c r="K19211">
        <v>20.77</v>
      </c>
    </row>
    <row r="19212" spans="1:11">
      <c r="B19212" t="s">
        <v>2134</v>
      </c>
      <c r="C19212" t="s">
        <v>3296</v>
      </c>
      <c r="D19212" t="s">
        <v>2035</v>
      </c>
      <c r="E19212">
        <v>5</v>
      </c>
      <c r="F19212" t="s">
        <v>2016</v>
      </c>
      <c r="G19212">
        <v>88</v>
      </c>
      <c r="H19212" t="s">
        <v>2017</v>
      </c>
      <c r="I19212" s="13">
        <v>43510</v>
      </c>
      <c r="J19212" t="s">
        <v>2030</v>
      </c>
      <c r="K19212" t="s">
        <v>2030</v>
      </c>
    </row>
    <row r="19213" spans="1:11">
      <c r="B19213" t="s">
        <v>2042</v>
      </c>
      <c r="C19213" t="s">
        <v>2989</v>
      </c>
      <c r="D19213" t="s">
        <v>2029</v>
      </c>
      <c r="E19213">
        <v>5</v>
      </c>
      <c r="F19213" t="s">
        <v>2016</v>
      </c>
      <c r="G19213">
        <v>56</v>
      </c>
      <c r="H19213" t="s">
        <v>2020</v>
      </c>
      <c r="I19213" s="13">
        <v>43510</v>
      </c>
      <c r="J19213">
        <v>8</v>
      </c>
      <c r="K19213">
        <v>-12.72</v>
      </c>
    </row>
    <row r="19214" spans="1:11">
      <c r="B19214" t="s">
        <v>2077</v>
      </c>
      <c r="C19214" t="s">
        <v>2363</v>
      </c>
      <c r="D19214" t="s">
        <v>2227</v>
      </c>
      <c r="E19214">
        <v>3</v>
      </c>
      <c r="F19214" t="s">
        <v>2016</v>
      </c>
      <c r="G19214">
        <v>60</v>
      </c>
      <c r="H19214" t="s">
        <v>2020</v>
      </c>
      <c r="I19214" s="13">
        <v>43510</v>
      </c>
      <c r="J19214">
        <v>9</v>
      </c>
      <c r="K19214">
        <v>-15.16</v>
      </c>
    </row>
    <row r="19215" spans="1:11">
      <c r="B19215" t="s">
        <v>2047</v>
      </c>
      <c r="C19215" t="s">
        <v>2356</v>
      </c>
      <c r="D19215" t="s">
        <v>2026</v>
      </c>
      <c r="E19215">
        <v>5</v>
      </c>
      <c r="F19215" t="s">
        <v>2016</v>
      </c>
      <c r="G19215">
        <v>59</v>
      </c>
      <c r="H19215" t="s">
        <v>2020</v>
      </c>
      <c r="I19215" s="13">
        <v>43510</v>
      </c>
      <c r="J19215" t="s">
        <v>2030</v>
      </c>
      <c r="K19215" t="s">
        <v>2030</v>
      </c>
    </row>
    <row r="19216" spans="1:11">
      <c r="B19216" t="s">
        <v>2390</v>
      </c>
      <c r="C19216" t="s">
        <v>3034</v>
      </c>
      <c r="D19216" t="s">
        <v>2026</v>
      </c>
      <c r="E19216">
        <v>5</v>
      </c>
      <c r="F19216" t="s">
        <v>2016</v>
      </c>
      <c r="G19216">
        <v>57</v>
      </c>
      <c r="H19216" t="s">
        <v>2020</v>
      </c>
      <c r="I19216" s="13">
        <v>43510</v>
      </c>
      <c r="J19216" t="s">
        <v>2030</v>
      </c>
      <c r="K19216" t="s">
        <v>2030</v>
      </c>
    </row>
    <row r="19217" spans="2:11">
      <c r="B19217" t="s">
        <v>2061</v>
      </c>
      <c r="C19217" t="s">
        <v>2990</v>
      </c>
      <c r="D19217" t="s">
        <v>2026</v>
      </c>
      <c r="E19217">
        <v>5</v>
      </c>
      <c r="F19217" t="s">
        <v>2016</v>
      </c>
      <c r="G19217">
        <v>58</v>
      </c>
      <c r="H19217" t="s">
        <v>2020</v>
      </c>
      <c r="I19217" s="13">
        <v>43510</v>
      </c>
      <c r="J19217" t="s">
        <v>2030</v>
      </c>
      <c r="K19217" t="s">
        <v>2030</v>
      </c>
    </row>
    <row r="19218" spans="2:11">
      <c r="B19218" t="s">
        <v>2174</v>
      </c>
      <c r="C19218" t="s">
        <v>2357</v>
      </c>
      <c r="D19218" t="s">
        <v>2029</v>
      </c>
      <c r="E19218">
        <v>5</v>
      </c>
      <c r="F19218" t="s">
        <v>2016</v>
      </c>
      <c r="G19218">
        <v>55</v>
      </c>
      <c r="H19218" t="s">
        <v>2017</v>
      </c>
      <c r="I19218" s="13">
        <v>43509</v>
      </c>
      <c r="J19218">
        <v>2</v>
      </c>
      <c r="K19218">
        <v>24.53</v>
      </c>
    </row>
    <row r="19219" spans="2:11">
      <c r="B19219" t="s">
        <v>2031</v>
      </c>
      <c r="C19219" t="s">
        <v>2355</v>
      </c>
      <c r="D19219" t="s">
        <v>2026</v>
      </c>
      <c r="E19219">
        <v>5</v>
      </c>
      <c r="F19219" t="s">
        <v>2016</v>
      </c>
      <c r="G19219">
        <v>70</v>
      </c>
      <c r="H19219" t="s">
        <v>2017</v>
      </c>
      <c r="I19219" s="13">
        <v>43509</v>
      </c>
      <c r="J19219">
        <v>8</v>
      </c>
      <c r="K19219">
        <v>-12.72</v>
      </c>
    </row>
    <row r="19220" spans="2:11">
      <c r="B19220" t="s">
        <v>2069</v>
      </c>
      <c r="C19220" t="s">
        <v>2373</v>
      </c>
      <c r="D19220" t="s">
        <v>2035</v>
      </c>
      <c r="E19220">
        <v>5</v>
      </c>
      <c r="F19220" t="s">
        <v>2016</v>
      </c>
      <c r="G19220">
        <v>52</v>
      </c>
      <c r="H19220" t="s">
        <v>2020</v>
      </c>
      <c r="I19220" s="13">
        <v>43509</v>
      </c>
      <c r="J19220" t="s">
        <v>2030</v>
      </c>
      <c r="K19220" t="s">
        <v>2030</v>
      </c>
    </row>
    <row r="19221" spans="2:11">
      <c r="B19221" t="s">
        <v>2388</v>
      </c>
      <c r="C19221" t="s">
        <v>3208</v>
      </c>
      <c r="D19221" t="s">
        <v>2026</v>
      </c>
      <c r="E19221">
        <v>5</v>
      </c>
      <c r="F19221" t="s">
        <v>2016</v>
      </c>
      <c r="G19221">
        <v>82</v>
      </c>
      <c r="H19221" t="s">
        <v>2017</v>
      </c>
      <c r="I19221" s="13">
        <v>43509</v>
      </c>
      <c r="J19221" t="s">
        <v>2030</v>
      </c>
      <c r="K19221" t="s">
        <v>2030</v>
      </c>
    </row>
    <row r="19222" spans="2:11">
      <c r="B19222" t="s">
        <v>2151</v>
      </c>
      <c r="C19222" t="s">
        <v>3098</v>
      </c>
      <c r="D19222" t="s">
        <v>2026</v>
      </c>
      <c r="E19222">
        <v>5</v>
      </c>
      <c r="F19222" t="s">
        <v>2016</v>
      </c>
      <c r="G19222">
        <v>66</v>
      </c>
      <c r="H19222" t="s">
        <v>2020</v>
      </c>
      <c r="I19222" s="13">
        <v>43509</v>
      </c>
      <c r="J19222">
        <v>8</v>
      </c>
      <c r="K19222">
        <v>-12.72</v>
      </c>
    </row>
    <row r="19223" spans="2:11">
      <c r="B19223" t="s">
        <v>2049</v>
      </c>
      <c r="C19223" t="s">
        <v>2395</v>
      </c>
      <c r="D19223" t="s">
        <v>2015</v>
      </c>
      <c r="E19223">
        <v>3</v>
      </c>
      <c r="F19223" t="s">
        <v>2016</v>
      </c>
      <c r="G19223">
        <v>49</v>
      </c>
      <c r="H19223" t="s">
        <v>2017</v>
      </c>
      <c r="I19223" s="13">
        <v>43509</v>
      </c>
      <c r="J19223" t="s">
        <v>2030</v>
      </c>
      <c r="K19223" t="s">
        <v>2030</v>
      </c>
    </row>
    <row r="19224" spans="2:11">
      <c r="B19224" t="s">
        <v>2207</v>
      </c>
      <c r="C19224" t="s">
        <v>3292</v>
      </c>
      <c r="D19224" t="s">
        <v>2026</v>
      </c>
      <c r="E19224">
        <v>5</v>
      </c>
      <c r="F19224" t="s">
        <v>2016</v>
      </c>
      <c r="G19224">
        <v>72</v>
      </c>
      <c r="H19224" t="s">
        <v>2020</v>
      </c>
      <c r="I19224" s="13">
        <v>43509</v>
      </c>
      <c r="J19224" t="s">
        <v>2030</v>
      </c>
      <c r="K19224" t="s">
        <v>2030</v>
      </c>
    </row>
    <row r="19225" spans="2:11">
      <c r="B19225" t="s">
        <v>2051</v>
      </c>
      <c r="C19225" t="s">
        <v>2354</v>
      </c>
      <c r="D19225" t="s">
        <v>2076</v>
      </c>
      <c r="E19225">
        <v>3</v>
      </c>
      <c r="F19225" t="s">
        <v>2088</v>
      </c>
      <c r="G19225">
        <v>52</v>
      </c>
      <c r="H19225" t="s">
        <v>2017</v>
      </c>
      <c r="I19225" s="13">
        <v>43509</v>
      </c>
      <c r="J19225">
        <v>7</v>
      </c>
      <c r="K19225">
        <v>-2.08</v>
      </c>
    </row>
    <row r="19226" spans="2:11">
      <c r="B19226" t="s">
        <v>2198</v>
      </c>
      <c r="C19226" t="s">
        <v>2387</v>
      </c>
      <c r="D19226" t="s">
        <v>2035</v>
      </c>
      <c r="E19226">
        <v>5</v>
      </c>
      <c r="F19226" t="s">
        <v>2016</v>
      </c>
      <c r="G19226">
        <v>50</v>
      </c>
      <c r="H19226" t="s">
        <v>2020</v>
      </c>
      <c r="I19226" s="13">
        <v>43509</v>
      </c>
      <c r="J19226" t="s">
        <v>2030</v>
      </c>
      <c r="K19226" t="s">
        <v>2030</v>
      </c>
    </row>
    <row r="19227" spans="2:11">
      <c r="B19227" t="s">
        <v>2907</v>
      </c>
      <c r="C19227" t="s">
        <v>3293</v>
      </c>
      <c r="D19227" t="s">
        <v>2104</v>
      </c>
      <c r="E19227" t="s">
        <v>2030</v>
      </c>
      <c r="F19227" t="s">
        <v>2016</v>
      </c>
      <c r="G19227">
        <v>45</v>
      </c>
      <c r="H19227" t="s">
        <v>2020</v>
      </c>
      <c r="I19227" s="13">
        <v>43509</v>
      </c>
      <c r="J19227" t="s">
        <v>2030</v>
      </c>
      <c r="K19227" t="s">
        <v>2030</v>
      </c>
    </row>
    <row r="19228" spans="2:11">
      <c r="B19228" t="s">
        <v>2063</v>
      </c>
      <c r="C19228" t="s">
        <v>2386</v>
      </c>
      <c r="D19228" t="s">
        <v>2035</v>
      </c>
      <c r="E19228">
        <v>5</v>
      </c>
      <c r="F19228" t="s">
        <v>2016</v>
      </c>
      <c r="G19228">
        <v>58</v>
      </c>
      <c r="H19228" t="s">
        <v>2017</v>
      </c>
      <c r="I19228" s="13">
        <v>43507</v>
      </c>
      <c r="J19228" t="s">
        <v>2030</v>
      </c>
      <c r="K19228" t="s">
        <v>2030</v>
      </c>
    </row>
    <row r="19229" spans="2:11">
      <c r="B19229" t="s">
        <v>2367</v>
      </c>
      <c r="C19229" t="s">
        <v>2368</v>
      </c>
      <c r="D19229" t="s">
        <v>2029</v>
      </c>
      <c r="E19229">
        <v>5</v>
      </c>
      <c r="F19229" t="s">
        <v>2016</v>
      </c>
      <c r="G19229">
        <v>55</v>
      </c>
      <c r="H19229" t="s">
        <v>2020</v>
      </c>
      <c r="I19229" s="13">
        <v>43507</v>
      </c>
      <c r="J19229" t="s">
        <v>2030</v>
      </c>
      <c r="K19229" t="s">
        <v>2030</v>
      </c>
    </row>
    <row r="19230" spans="2:11">
      <c r="B19230" t="s">
        <v>2267</v>
      </c>
      <c r="C19230" t="s">
        <v>2369</v>
      </c>
      <c r="D19230" t="s">
        <v>2029</v>
      </c>
      <c r="E19230">
        <v>5</v>
      </c>
      <c r="F19230" t="s">
        <v>2016</v>
      </c>
      <c r="G19230">
        <v>57</v>
      </c>
      <c r="H19230" t="s">
        <v>2017</v>
      </c>
      <c r="I19230" s="13">
        <v>43506</v>
      </c>
      <c r="J19230">
        <v>8</v>
      </c>
      <c r="K19230">
        <v>-12.72</v>
      </c>
    </row>
    <row r="19231" spans="2:11">
      <c r="B19231" t="s">
        <v>2094</v>
      </c>
      <c r="C19231" t="s">
        <v>2095</v>
      </c>
      <c r="D19231" t="s">
        <v>2076</v>
      </c>
      <c r="E19231">
        <v>3</v>
      </c>
      <c r="F19231" t="s">
        <v>2085</v>
      </c>
      <c r="G19231" t="s">
        <v>2030</v>
      </c>
      <c r="H19231" t="s">
        <v>2017</v>
      </c>
      <c r="I19231" s="13">
        <v>43502</v>
      </c>
      <c r="J19231" t="s">
        <v>2030</v>
      </c>
      <c r="K19231" t="s">
        <v>2030</v>
      </c>
    </row>
    <row r="19232" spans="2:11">
      <c r="B19232" t="s">
        <v>2021</v>
      </c>
      <c r="C19232" t="s">
        <v>2995</v>
      </c>
      <c r="D19232" t="s">
        <v>2216</v>
      </c>
      <c r="E19232">
        <v>3</v>
      </c>
      <c r="F19232" t="s">
        <v>2016</v>
      </c>
      <c r="G19232">
        <v>55.5</v>
      </c>
      <c r="H19232" t="s">
        <v>2020</v>
      </c>
      <c r="I19232" s="13">
        <v>43496</v>
      </c>
      <c r="J19232">
        <v>5</v>
      </c>
      <c r="K19232">
        <v>13.43</v>
      </c>
    </row>
    <row r="19233" spans="2:11">
      <c r="B19233" t="s">
        <v>2033</v>
      </c>
      <c r="C19233" t="s">
        <v>2993</v>
      </c>
      <c r="D19233" t="s">
        <v>2044</v>
      </c>
      <c r="E19233">
        <v>3</v>
      </c>
      <c r="F19233" t="s">
        <v>2016</v>
      </c>
      <c r="G19233">
        <v>54</v>
      </c>
      <c r="H19233" t="s">
        <v>2036</v>
      </c>
      <c r="I19233" s="13">
        <v>43495</v>
      </c>
      <c r="J19233">
        <v>6</v>
      </c>
      <c r="K19233">
        <v>0</v>
      </c>
    </row>
    <row r="19234" spans="2:11">
      <c r="B19234" t="s">
        <v>2079</v>
      </c>
      <c r="C19234" t="s">
        <v>2384</v>
      </c>
      <c r="D19234" t="s">
        <v>2029</v>
      </c>
      <c r="E19234">
        <v>5</v>
      </c>
      <c r="F19234" t="s">
        <v>2016</v>
      </c>
      <c r="G19234">
        <v>61</v>
      </c>
      <c r="H19234" t="s">
        <v>2017</v>
      </c>
      <c r="I19234" s="13">
        <v>43495</v>
      </c>
      <c r="J19234" t="s">
        <v>2030</v>
      </c>
      <c r="K19234" t="s">
        <v>2030</v>
      </c>
    </row>
    <row r="19235" spans="2:11">
      <c r="B19235" t="s">
        <v>2054</v>
      </c>
      <c r="C19235" t="s">
        <v>2370</v>
      </c>
      <c r="D19235" t="s">
        <v>2044</v>
      </c>
      <c r="E19235">
        <v>3</v>
      </c>
      <c r="F19235" t="s">
        <v>2016</v>
      </c>
      <c r="G19235">
        <v>48</v>
      </c>
      <c r="H19235" t="s">
        <v>2020</v>
      </c>
      <c r="I19235" s="13">
        <v>43495</v>
      </c>
      <c r="J19235">
        <v>6</v>
      </c>
      <c r="K19235">
        <v>0</v>
      </c>
    </row>
    <row r="19236" spans="2:11">
      <c r="B19236" t="s">
        <v>2159</v>
      </c>
      <c r="C19236" t="s">
        <v>3295</v>
      </c>
      <c r="D19236" t="s">
        <v>2029</v>
      </c>
      <c r="E19236">
        <v>5</v>
      </c>
      <c r="F19236" t="s">
        <v>2016</v>
      </c>
      <c r="G19236">
        <v>62</v>
      </c>
      <c r="H19236" t="s">
        <v>2017</v>
      </c>
      <c r="I19236" s="13">
        <v>43494</v>
      </c>
      <c r="J19236">
        <v>8</v>
      </c>
      <c r="K19236">
        <v>-12.72</v>
      </c>
    </row>
    <row r="19237" spans="2:11">
      <c r="B19237" t="s">
        <v>2083</v>
      </c>
      <c r="C19237" t="s">
        <v>2084</v>
      </c>
      <c r="D19237" t="s">
        <v>2076</v>
      </c>
      <c r="E19237">
        <v>3</v>
      </c>
      <c r="F19237" t="s">
        <v>2088</v>
      </c>
      <c r="G19237" t="s">
        <v>2030</v>
      </c>
      <c r="H19237" t="s">
        <v>2017</v>
      </c>
      <c r="I19237" s="13">
        <v>43470</v>
      </c>
      <c r="J19237">
        <v>3</v>
      </c>
      <c r="K19237">
        <v>24</v>
      </c>
    </row>
    <row r="19238" spans="2:11">
      <c r="B19238" t="s">
        <v>2136</v>
      </c>
      <c r="C19238" t="s">
        <v>2915</v>
      </c>
      <c r="D19238" t="s">
        <v>2026</v>
      </c>
      <c r="E19238">
        <v>5</v>
      </c>
      <c r="F19238" t="s">
        <v>2016</v>
      </c>
      <c r="G19238">
        <v>49</v>
      </c>
      <c r="H19238" t="s">
        <v>2017</v>
      </c>
      <c r="I19238" s="13">
        <v>43455</v>
      </c>
      <c r="J19238">
        <v>8</v>
      </c>
      <c r="K19238">
        <v>-12.72</v>
      </c>
    </row>
    <row r="19239" spans="2:11">
      <c r="B19239" t="s">
        <v>2102</v>
      </c>
      <c r="C19239" t="s">
        <v>2396</v>
      </c>
      <c r="D19239" t="s">
        <v>2104</v>
      </c>
      <c r="E19239" t="s">
        <v>2030</v>
      </c>
      <c r="F19239" t="s">
        <v>2016</v>
      </c>
      <c r="G19239" t="s">
        <v>2030</v>
      </c>
      <c r="H19239" t="s">
        <v>2017</v>
      </c>
      <c r="I19239" s="13">
        <v>43395</v>
      </c>
      <c r="J19239" t="s">
        <v>2030</v>
      </c>
      <c r="K19239" t="s">
        <v>2030</v>
      </c>
    </row>
    <row r="19301" spans="1:11">
      <c r="A19301" t="s">
        <v>1206</v>
      </c>
      <c r="B19301" t="str">
        <f ca="1">_xll.BDS(OFFSET(INDIRECT(ADDRESS(ROW(), COLUMN())),0,-1),"BEST_ANALYST_RECS_BULK","cols=10;rows=4")</f>
        <v>RBC Capital Markets</v>
      </c>
      <c r="C19301" t="s">
        <v>2418</v>
      </c>
      <c r="D19301" t="s">
        <v>2252</v>
      </c>
      <c r="E19301">
        <v>3</v>
      </c>
      <c r="F19301" t="s">
        <v>2016</v>
      </c>
      <c r="G19301">
        <v>6</v>
      </c>
      <c r="H19301" t="s">
        <v>2020</v>
      </c>
      <c r="I19301" s="13">
        <v>43507</v>
      </c>
      <c r="J19301">
        <v>1</v>
      </c>
      <c r="K19301">
        <v>0</v>
      </c>
    </row>
    <row r="19302" spans="1:11">
      <c r="B19302" t="s">
        <v>106</v>
      </c>
      <c r="C19302" t="s">
        <v>2431</v>
      </c>
      <c r="D19302" t="s">
        <v>2114</v>
      </c>
      <c r="E19302">
        <v>3</v>
      </c>
      <c r="F19302" t="s">
        <v>2016</v>
      </c>
      <c r="G19302">
        <v>5</v>
      </c>
      <c r="H19302" t="s">
        <v>2020</v>
      </c>
      <c r="I19302" s="13">
        <v>43453</v>
      </c>
      <c r="J19302">
        <v>1</v>
      </c>
      <c r="K19302">
        <v>0</v>
      </c>
    </row>
    <row r="19303" spans="1:11">
      <c r="B19303" t="s">
        <v>2083</v>
      </c>
      <c r="C19303" t="s">
        <v>2304</v>
      </c>
      <c r="D19303" t="s">
        <v>2184</v>
      </c>
      <c r="E19303">
        <v>1</v>
      </c>
      <c r="F19303" t="s">
        <v>2088</v>
      </c>
      <c r="G19303" t="s">
        <v>2030</v>
      </c>
      <c r="H19303" t="s">
        <v>2017</v>
      </c>
      <c r="I19303" s="13">
        <v>43420</v>
      </c>
      <c r="J19303">
        <v>3</v>
      </c>
      <c r="K19303">
        <v>-71.63</v>
      </c>
    </row>
    <row r="19304" spans="1:11">
      <c r="B19304" t="s">
        <v>2786</v>
      </c>
      <c r="C19304" t="s">
        <v>2095</v>
      </c>
      <c r="D19304" t="s">
        <v>2843</v>
      </c>
      <c r="E19304">
        <v>4</v>
      </c>
      <c r="F19304" t="s">
        <v>2085</v>
      </c>
      <c r="G19304">
        <v>8</v>
      </c>
      <c r="H19304" t="s">
        <v>2017</v>
      </c>
      <c r="I19304" s="13">
        <v>42621</v>
      </c>
      <c r="J19304">
        <v>2</v>
      </c>
      <c r="K19304">
        <v>-56.58</v>
      </c>
    </row>
    <row r="19401" spans="1:11">
      <c r="A19401" t="s">
        <v>1207</v>
      </c>
      <c r="B19401" t="str">
        <f ca="1">_xll.BDS(OFFSET(INDIRECT(ADDRESS(ROW(), COLUMN())),0,-1),"BEST_ANALYST_RECS_BULK","cols=10;rows=4")</f>
        <v>Edward Jones</v>
      </c>
      <c r="C19401" t="s">
        <v>2503</v>
      </c>
      <c r="D19401" t="s">
        <v>2076</v>
      </c>
      <c r="E19401">
        <v>3</v>
      </c>
      <c r="F19401" t="s">
        <v>2016</v>
      </c>
      <c r="G19401" t="s">
        <v>2030</v>
      </c>
      <c r="H19401" t="s">
        <v>2017</v>
      </c>
      <c r="I19401" s="13">
        <v>43509</v>
      </c>
      <c r="J19401">
        <v>3</v>
      </c>
      <c r="K19401">
        <v>0</v>
      </c>
    </row>
    <row r="19402" spans="1:11">
      <c r="B19402" t="s">
        <v>2094</v>
      </c>
      <c r="C19402" t="s">
        <v>2095</v>
      </c>
      <c r="D19402" t="s">
        <v>2026</v>
      </c>
      <c r="E19402">
        <v>5</v>
      </c>
      <c r="F19402" t="s">
        <v>2085</v>
      </c>
      <c r="G19402">
        <v>57</v>
      </c>
      <c r="H19402" t="s">
        <v>2020</v>
      </c>
      <c r="I19402" s="13">
        <v>43508</v>
      </c>
      <c r="J19402" t="s">
        <v>2030</v>
      </c>
      <c r="K19402" t="s">
        <v>2030</v>
      </c>
    </row>
    <row r="19403" spans="1:11">
      <c r="B19403" t="s">
        <v>2051</v>
      </c>
      <c r="C19403" t="s">
        <v>3349</v>
      </c>
      <c r="D19403" t="s">
        <v>2053</v>
      </c>
      <c r="E19403">
        <v>1</v>
      </c>
      <c r="F19403" t="s">
        <v>2016</v>
      </c>
      <c r="G19403">
        <v>36.5</v>
      </c>
      <c r="H19403" t="s">
        <v>2017</v>
      </c>
      <c r="I19403" s="13">
        <v>43496</v>
      </c>
      <c r="J19403">
        <v>4</v>
      </c>
      <c r="K19403">
        <v>-14.63</v>
      </c>
    </row>
    <row r="19404" spans="1:11">
      <c r="B19404" t="s">
        <v>2024</v>
      </c>
      <c r="C19404" t="s">
        <v>3004</v>
      </c>
      <c r="D19404" t="s">
        <v>2026</v>
      </c>
      <c r="E19404">
        <v>5</v>
      </c>
      <c r="F19404" t="s">
        <v>2016</v>
      </c>
      <c r="G19404">
        <v>53</v>
      </c>
      <c r="H19404" t="s">
        <v>2017</v>
      </c>
      <c r="I19404" s="13">
        <v>43432</v>
      </c>
      <c r="J19404">
        <v>1</v>
      </c>
      <c r="K19404">
        <v>15.37</v>
      </c>
    </row>
    <row r="19501" spans="1:11">
      <c r="A19501" t="s">
        <v>1208</v>
      </c>
      <c r="B19501" t="str">
        <f ca="1">_xll.BDS(OFFSET(INDIRECT(ADDRESS(ROW(), COLUMN())),0,-1),"BEST_ANALYST_RECS_BULK","cols=10;rows=9")</f>
        <v>SunTrust Robinson Humphrey</v>
      </c>
      <c r="C19501" t="s">
        <v>2141</v>
      </c>
      <c r="D19501" t="s">
        <v>2026</v>
      </c>
      <c r="E19501">
        <v>5</v>
      </c>
      <c r="F19501" t="s">
        <v>2016</v>
      </c>
      <c r="G19501">
        <v>28</v>
      </c>
      <c r="H19501" t="s">
        <v>2017</v>
      </c>
      <c r="I19501" s="13">
        <v>43511</v>
      </c>
      <c r="J19501" t="s">
        <v>2030</v>
      </c>
      <c r="K19501" t="s">
        <v>2030</v>
      </c>
    </row>
    <row r="19502" spans="1:11">
      <c r="B19502" t="s">
        <v>2232</v>
      </c>
      <c r="C19502" t="s">
        <v>2496</v>
      </c>
      <c r="D19502" t="s">
        <v>2029</v>
      </c>
      <c r="E19502">
        <v>5</v>
      </c>
      <c r="F19502" t="s">
        <v>2016</v>
      </c>
      <c r="G19502" t="s">
        <v>2030</v>
      </c>
      <c r="H19502" t="s">
        <v>2017</v>
      </c>
      <c r="I19502" s="13">
        <v>43508</v>
      </c>
      <c r="J19502">
        <v>1</v>
      </c>
      <c r="K19502">
        <v>120.15</v>
      </c>
    </row>
    <row r="19503" spans="1:11">
      <c r="B19503" t="s">
        <v>3255</v>
      </c>
      <c r="C19503" t="s">
        <v>3256</v>
      </c>
      <c r="D19503" t="s">
        <v>2026</v>
      </c>
      <c r="E19503">
        <v>5</v>
      </c>
      <c r="F19503" t="s">
        <v>2016</v>
      </c>
      <c r="G19503">
        <v>28</v>
      </c>
      <c r="H19503" t="s">
        <v>2020</v>
      </c>
      <c r="I19503" s="13">
        <v>43508</v>
      </c>
      <c r="J19503">
        <v>3</v>
      </c>
      <c r="K19503">
        <v>45.59</v>
      </c>
    </row>
    <row r="19504" spans="1:11">
      <c r="B19504" t="s">
        <v>2136</v>
      </c>
      <c r="C19504" t="s">
        <v>2935</v>
      </c>
      <c r="D19504" t="s">
        <v>2026</v>
      </c>
      <c r="E19504">
        <v>5</v>
      </c>
      <c r="F19504" t="s">
        <v>2016</v>
      </c>
      <c r="G19504">
        <v>16</v>
      </c>
      <c r="H19504" t="s">
        <v>2020</v>
      </c>
      <c r="I19504" s="13">
        <v>43507</v>
      </c>
      <c r="J19504" t="s">
        <v>2030</v>
      </c>
      <c r="K19504" t="s">
        <v>2030</v>
      </c>
    </row>
    <row r="19505" spans="2:11">
      <c r="B19505" t="s">
        <v>2358</v>
      </c>
      <c r="C19505" t="s">
        <v>3997</v>
      </c>
      <c r="D19505" t="s">
        <v>2026</v>
      </c>
      <c r="E19505">
        <v>5</v>
      </c>
      <c r="F19505" t="s">
        <v>2016</v>
      </c>
      <c r="G19505">
        <v>22.5</v>
      </c>
      <c r="H19505" t="s">
        <v>2020</v>
      </c>
      <c r="I19505" s="13">
        <v>43495</v>
      </c>
      <c r="J19505">
        <v>3</v>
      </c>
      <c r="K19505">
        <v>45.59</v>
      </c>
    </row>
    <row r="19506" spans="2:11">
      <c r="B19506" t="s">
        <v>3998</v>
      </c>
      <c r="C19506" t="s">
        <v>3999</v>
      </c>
      <c r="D19506" t="s">
        <v>2093</v>
      </c>
      <c r="E19506" t="s">
        <v>2030</v>
      </c>
      <c r="F19506" t="s">
        <v>2016</v>
      </c>
      <c r="G19506">
        <v>28</v>
      </c>
      <c r="H19506" t="s">
        <v>2017</v>
      </c>
      <c r="I19506" s="13">
        <v>43488</v>
      </c>
      <c r="J19506" t="s">
        <v>2030</v>
      </c>
      <c r="K19506" t="s">
        <v>2030</v>
      </c>
    </row>
    <row r="19507" spans="2:11">
      <c r="B19507" t="s">
        <v>2072</v>
      </c>
      <c r="C19507" t="s">
        <v>3456</v>
      </c>
      <c r="D19507" t="s">
        <v>2189</v>
      </c>
      <c r="E19507">
        <v>5</v>
      </c>
      <c r="F19507" t="s">
        <v>2016</v>
      </c>
      <c r="G19507">
        <v>43</v>
      </c>
      <c r="H19507" t="s">
        <v>2020</v>
      </c>
      <c r="I19507" s="13">
        <v>43482</v>
      </c>
      <c r="J19507" t="s">
        <v>2030</v>
      </c>
      <c r="K19507" t="s">
        <v>2030</v>
      </c>
    </row>
    <row r="19508" spans="2:11">
      <c r="B19508" t="s">
        <v>2142</v>
      </c>
      <c r="C19508" t="s">
        <v>4000</v>
      </c>
      <c r="D19508" t="s">
        <v>2026</v>
      </c>
      <c r="E19508">
        <v>5</v>
      </c>
      <c r="F19508" t="s">
        <v>2016</v>
      </c>
      <c r="G19508">
        <v>31</v>
      </c>
      <c r="H19508" t="s">
        <v>2020</v>
      </c>
      <c r="I19508" s="13">
        <v>43412</v>
      </c>
      <c r="J19508">
        <v>2</v>
      </c>
      <c r="K19508">
        <v>98.9</v>
      </c>
    </row>
    <row r="19509" spans="2:11">
      <c r="B19509" t="s">
        <v>3458</v>
      </c>
      <c r="C19509" t="s">
        <v>3797</v>
      </c>
      <c r="D19509" t="s">
        <v>2026</v>
      </c>
      <c r="E19509">
        <v>5</v>
      </c>
      <c r="F19509" t="s">
        <v>2016</v>
      </c>
      <c r="G19509">
        <v>40</v>
      </c>
      <c r="H19509" t="s">
        <v>2020</v>
      </c>
      <c r="I19509" s="13">
        <v>43412</v>
      </c>
      <c r="J19509">
        <v>3</v>
      </c>
      <c r="K19509">
        <v>45.59</v>
      </c>
    </row>
    <row r="19601" spans="1:11">
      <c r="A19601" t="s">
        <v>1209</v>
      </c>
      <c r="B19601" t="str">
        <f ca="1">_xll.BDS(OFFSET(INDIRECT(ADDRESS(ROW(), COLUMN())),0,-1),"BEST_ANALYST_RECS_BULK","cols=10;rows=16")</f>
        <v>Morgan Stanley</v>
      </c>
      <c r="C19601" t="s">
        <v>2493</v>
      </c>
      <c r="D19601" t="s">
        <v>2723</v>
      </c>
      <c r="E19601">
        <v>3</v>
      </c>
      <c r="F19601" t="s">
        <v>2016</v>
      </c>
      <c r="G19601">
        <v>95</v>
      </c>
      <c r="H19601" t="s">
        <v>2020</v>
      </c>
      <c r="I19601" s="13">
        <v>43511</v>
      </c>
      <c r="J19601">
        <v>5</v>
      </c>
      <c r="K19601">
        <v>0</v>
      </c>
    </row>
    <row r="19602" spans="1:11">
      <c r="B19602" t="s">
        <v>2134</v>
      </c>
      <c r="C19602" t="s">
        <v>3956</v>
      </c>
      <c r="D19602" t="s">
        <v>2162</v>
      </c>
      <c r="E19602">
        <v>3</v>
      </c>
      <c r="F19602" t="s">
        <v>2016</v>
      </c>
      <c r="G19602">
        <v>99</v>
      </c>
      <c r="H19602" t="s">
        <v>2020</v>
      </c>
      <c r="I19602" s="13">
        <v>43511</v>
      </c>
      <c r="J19602">
        <v>5</v>
      </c>
      <c r="K19602">
        <v>0</v>
      </c>
    </row>
    <row r="19603" spans="1:11">
      <c r="B19603" t="s">
        <v>2067</v>
      </c>
      <c r="C19603" t="s">
        <v>3980</v>
      </c>
      <c r="D19603" t="s">
        <v>2252</v>
      </c>
      <c r="E19603">
        <v>3</v>
      </c>
      <c r="F19603" t="s">
        <v>2016</v>
      </c>
      <c r="G19603">
        <v>99</v>
      </c>
      <c r="H19603" t="s">
        <v>2020</v>
      </c>
      <c r="I19603" s="13">
        <v>43510</v>
      </c>
      <c r="J19603">
        <v>9</v>
      </c>
      <c r="K19603">
        <v>-28.41</v>
      </c>
    </row>
    <row r="19604" spans="1:11">
      <c r="B19604" t="s">
        <v>2358</v>
      </c>
      <c r="C19604" t="s">
        <v>4398</v>
      </c>
      <c r="D19604" t="s">
        <v>2044</v>
      </c>
      <c r="E19604">
        <v>3</v>
      </c>
      <c r="F19604" t="s">
        <v>2016</v>
      </c>
      <c r="G19604">
        <v>99</v>
      </c>
      <c r="H19604" t="s">
        <v>2020</v>
      </c>
      <c r="I19604" s="13">
        <v>43510</v>
      </c>
      <c r="J19604">
        <v>1</v>
      </c>
      <c r="K19604">
        <v>14.99</v>
      </c>
    </row>
    <row r="19605" spans="1:11">
      <c r="B19605" t="s">
        <v>2232</v>
      </c>
      <c r="C19605" t="s">
        <v>3957</v>
      </c>
      <c r="D19605" t="s">
        <v>2015</v>
      </c>
      <c r="E19605">
        <v>3</v>
      </c>
      <c r="F19605" t="s">
        <v>2088</v>
      </c>
      <c r="G19605" t="s">
        <v>2030</v>
      </c>
      <c r="H19605" t="s">
        <v>2017</v>
      </c>
      <c r="I19605" s="13">
        <v>43510</v>
      </c>
      <c r="J19605">
        <v>4</v>
      </c>
      <c r="K19605">
        <v>10.02</v>
      </c>
    </row>
    <row r="19606" spans="1:11">
      <c r="B19606" t="s">
        <v>2236</v>
      </c>
      <c r="C19606" t="s">
        <v>3446</v>
      </c>
      <c r="D19606" t="s">
        <v>2238</v>
      </c>
      <c r="E19606">
        <v>4</v>
      </c>
      <c r="F19606" t="s">
        <v>2016</v>
      </c>
      <c r="G19606">
        <v>104</v>
      </c>
      <c r="H19606" t="s">
        <v>2020</v>
      </c>
      <c r="I19606" s="13">
        <v>43510</v>
      </c>
      <c r="J19606">
        <v>3</v>
      </c>
      <c r="K19606">
        <v>10.18</v>
      </c>
    </row>
    <row r="19607" spans="1:11">
      <c r="B19607" t="s">
        <v>2063</v>
      </c>
      <c r="C19607" t="s">
        <v>3471</v>
      </c>
      <c r="D19607" t="s">
        <v>2162</v>
      </c>
      <c r="E19607">
        <v>3</v>
      </c>
      <c r="F19607" t="s">
        <v>2016</v>
      </c>
      <c r="G19607">
        <v>99</v>
      </c>
      <c r="H19607" t="s">
        <v>2017</v>
      </c>
      <c r="I19607" s="13">
        <v>43510</v>
      </c>
      <c r="J19607">
        <v>9</v>
      </c>
      <c r="K19607">
        <v>-28.41</v>
      </c>
    </row>
    <row r="19608" spans="1:11">
      <c r="B19608" t="s">
        <v>2033</v>
      </c>
      <c r="C19608" t="s">
        <v>2485</v>
      </c>
      <c r="D19608" t="s">
        <v>2398</v>
      </c>
      <c r="E19608" t="s">
        <v>2030</v>
      </c>
      <c r="F19608" t="s">
        <v>2016</v>
      </c>
      <c r="G19608" t="s">
        <v>2030</v>
      </c>
      <c r="H19608" t="s">
        <v>2017</v>
      </c>
      <c r="I19608" s="13">
        <v>43508</v>
      </c>
      <c r="J19608" t="s">
        <v>2030</v>
      </c>
      <c r="K19608" t="s">
        <v>2030</v>
      </c>
    </row>
    <row r="19609" spans="1:11">
      <c r="B19609" t="s">
        <v>2039</v>
      </c>
      <c r="C19609" t="s">
        <v>2804</v>
      </c>
      <c r="D19609" t="s">
        <v>2076</v>
      </c>
      <c r="E19609">
        <v>3</v>
      </c>
      <c r="F19609" t="s">
        <v>2088</v>
      </c>
      <c r="G19609" t="s">
        <v>2030</v>
      </c>
      <c r="H19609" t="s">
        <v>2017</v>
      </c>
      <c r="I19609" s="13">
        <v>43508</v>
      </c>
      <c r="J19609">
        <v>2</v>
      </c>
      <c r="K19609">
        <v>10.24</v>
      </c>
    </row>
    <row r="19610" spans="1:11">
      <c r="B19610" t="s">
        <v>2257</v>
      </c>
      <c r="C19610" t="s">
        <v>4399</v>
      </c>
      <c r="D19610" t="s">
        <v>2041</v>
      </c>
      <c r="E19610">
        <v>1</v>
      </c>
      <c r="F19610" t="s">
        <v>2016</v>
      </c>
      <c r="G19610">
        <v>99</v>
      </c>
      <c r="H19610" t="s">
        <v>2020</v>
      </c>
      <c r="I19610" s="13">
        <v>43508</v>
      </c>
      <c r="J19610" t="s">
        <v>2030</v>
      </c>
      <c r="K19610" t="s">
        <v>2030</v>
      </c>
    </row>
    <row r="19611" spans="1:11">
      <c r="B19611" t="s">
        <v>2054</v>
      </c>
      <c r="C19611" t="s">
        <v>2636</v>
      </c>
      <c r="D19611" t="s">
        <v>2044</v>
      </c>
      <c r="E19611">
        <v>3</v>
      </c>
      <c r="F19611" t="s">
        <v>2085</v>
      </c>
      <c r="G19611">
        <v>99</v>
      </c>
      <c r="H19611" t="s">
        <v>2020</v>
      </c>
      <c r="I19611" s="13">
        <v>43508</v>
      </c>
      <c r="J19611" t="s">
        <v>2030</v>
      </c>
      <c r="K19611" t="s">
        <v>2030</v>
      </c>
    </row>
    <row r="19612" spans="1:11">
      <c r="B19612" t="s">
        <v>2240</v>
      </c>
      <c r="C19612" t="s">
        <v>2637</v>
      </c>
      <c r="D19612" t="s">
        <v>2044</v>
      </c>
      <c r="E19612">
        <v>3</v>
      </c>
      <c r="F19612" t="s">
        <v>2085</v>
      </c>
      <c r="G19612">
        <v>99</v>
      </c>
      <c r="H19612" t="s">
        <v>2020</v>
      </c>
      <c r="I19612" s="13">
        <v>43508</v>
      </c>
      <c r="J19612">
        <v>7</v>
      </c>
      <c r="K19612">
        <v>-10.24</v>
      </c>
    </row>
    <row r="19613" spans="1:11">
      <c r="B19613" t="s">
        <v>2094</v>
      </c>
      <c r="C19613" t="s">
        <v>2095</v>
      </c>
      <c r="D19613" t="s">
        <v>2076</v>
      </c>
      <c r="E19613">
        <v>3</v>
      </c>
      <c r="F19613" t="s">
        <v>2088</v>
      </c>
      <c r="G19613" t="s">
        <v>2030</v>
      </c>
      <c r="H19613" t="s">
        <v>2017</v>
      </c>
      <c r="I19613" s="13">
        <v>43504</v>
      </c>
      <c r="J19613" t="s">
        <v>2030</v>
      </c>
      <c r="K19613" t="s">
        <v>2030</v>
      </c>
    </row>
    <row r="19614" spans="1:11">
      <c r="B19614" t="s">
        <v>2069</v>
      </c>
      <c r="C19614" t="s">
        <v>4307</v>
      </c>
      <c r="D19614" t="s">
        <v>2071</v>
      </c>
      <c r="E19614">
        <v>3</v>
      </c>
      <c r="F19614" t="s">
        <v>2016</v>
      </c>
      <c r="G19614" t="s">
        <v>2030</v>
      </c>
      <c r="H19614" t="s">
        <v>2017</v>
      </c>
      <c r="I19614" s="13">
        <v>43500</v>
      </c>
      <c r="J19614">
        <v>8</v>
      </c>
      <c r="K19614">
        <v>-11.32</v>
      </c>
    </row>
    <row r="19615" spans="1:11">
      <c r="B19615" t="s">
        <v>2045</v>
      </c>
      <c r="C19615" t="s">
        <v>3444</v>
      </c>
      <c r="D19615" t="s">
        <v>2029</v>
      </c>
      <c r="E19615">
        <v>5</v>
      </c>
      <c r="F19615" t="s">
        <v>2016</v>
      </c>
      <c r="G19615">
        <v>80</v>
      </c>
      <c r="H19615" t="s">
        <v>2133</v>
      </c>
      <c r="I19615" s="13">
        <v>43489</v>
      </c>
      <c r="J19615">
        <v>3</v>
      </c>
      <c r="K19615">
        <v>10.18</v>
      </c>
    </row>
    <row r="19616" spans="1:11">
      <c r="B19616" t="s">
        <v>2083</v>
      </c>
      <c r="C19616" t="s">
        <v>2084</v>
      </c>
      <c r="D19616" t="s">
        <v>2184</v>
      </c>
      <c r="E19616">
        <v>1</v>
      </c>
      <c r="F19616" t="s">
        <v>2016</v>
      </c>
      <c r="G19616" t="s">
        <v>2030</v>
      </c>
      <c r="H19616" t="s">
        <v>2017</v>
      </c>
      <c r="I19616" s="13">
        <v>43181</v>
      </c>
      <c r="J19616">
        <v>6</v>
      </c>
      <c r="K19616">
        <v>-10.18</v>
      </c>
    </row>
    <row r="19701" spans="1:11">
      <c r="A19701" t="s">
        <v>1210</v>
      </c>
      <c r="B19701" t="str">
        <f ca="1">_xll.BDS(OFFSET(INDIRECT(ADDRESS(ROW(), COLUMN())),0,-1),"BEST_ANALYST_RECS_BULK","cols=10;rows=26")</f>
        <v>Morgan Stanley</v>
      </c>
      <c r="C19701" t="s">
        <v>3065</v>
      </c>
      <c r="D19701" t="s">
        <v>2229</v>
      </c>
      <c r="E19701">
        <v>5</v>
      </c>
      <c r="F19701" t="s">
        <v>2016</v>
      </c>
      <c r="G19701">
        <v>85</v>
      </c>
      <c r="H19701" t="s">
        <v>2020</v>
      </c>
      <c r="I19701" s="13">
        <v>43511</v>
      </c>
      <c r="J19701">
        <v>2</v>
      </c>
      <c r="K19701">
        <v>28.76</v>
      </c>
    </row>
    <row r="19702" spans="1:11">
      <c r="B19702" t="s">
        <v>2079</v>
      </c>
      <c r="C19702" t="s">
        <v>3067</v>
      </c>
      <c r="D19702" t="s">
        <v>2029</v>
      </c>
      <c r="E19702">
        <v>5</v>
      </c>
      <c r="F19702" t="s">
        <v>2016</v>
      </c>
      <c r="G19702">
        <v>83</v>
      </c>
      <c r="H19702" t="s">
        <v>2020</v>
      </c>
      <c r="I19702" s="13">
        <v>43511</v>
      </c>
      <c r="J19702">
        <v>2</v>
      </c>
      <c r="K19702">
        <v>28.76</v>
      </c>
    </row>
    <row r="19703" spans="1:11">
      <c r="B19703" t="s">
        <v>2151</v>
      </c>
      <c r="C19703" t="s">
        <v>3480</v>
      </c>
      <c r="D19703" t="s">
        <v>2026</v>
      </c>
      <c r="E19703">
        <v>5</v>
      </c>
      <c r="F19703" t="s">
        <v>2016</v>
      </c>
      <c r="G19703">
        <v>80</v>
      </c>
      <c r="H19703" t="s">
        <v>2017</v>
      </c>
      <c r="I19703" s="13">
        <v>43511</v>
      </c>
      <c r="J19703">
        <v>2</v>
      </c>
      <c r="K19703">
        <v>28.76</v>
      </c>
    </row>
    <row r="19704" spans="1:11">
      <c r="B19704" t="s">
        <v>2274</v>
      </c>
      <c r="C19704" t="s">
        <v>3365</v>
      </c>
      <c r="D19704" t="s">
        <v>2026</v>
      </c>
      <c r="E19704">
        <v>5</v>
      </c>
      <c r="F19704" t="s">
        <v>2016</v>
      </c>
      <c r="G19704" t="s">
        <v>2030</v>
      </c>
      <c r="H19704" t="s">
        <v>2017</v>
      </c>
      <c r="I19704" s="13">
        <v>43509</v>
      </c>
      <c r="J19704">
        <v>2</v>
      </c>
      <c r="K19704">
        <v>28.76</v>
      </c>
    </row>
    <row r="19705" spans="1:11">
      <c r="B19705" t="s">
        <v>2232</v>
      </c>
      <c r="C19705" t="s">
        <v>3301</v>
      </c>
      <c r="D19705" t="s">
        <v>2029</v>
      </c>
      <c r="E19705">
        <v>5</v>
      </c>
      <c r="F19705" t="s">
        <v>2016</v>
      </c>
      <c r="G19705" t="s">
        <v>2030</v>
      </c>
      <c r="H19705" t="s">
        <v>2017</v>
      </c>
      <c r="I19705" s="13">
        <v>43498</v>
      </c>
      <c r="J19705" t="s">
        <v>2030</v>
      </c>
      <c r="K19705" t="s">
        <v>2030</v>
      </c>
    </row>
    <row r="19706" spans="1:11">
      <c r="B19706" t="s">
        <v>2033</v>
      </c>
      <c r="C19706" t="s">
        <v>3481</v>
      </c>
      <c r="D19706" t="s">
        <v>2035</v>
      </c>
      <c r="E19706">
        <v>5</v>
      </c>
      <c r="F19706" t="s">
        <v>2016</v>
      </c>
      <c r="G19706">
        <v>81</v>
      </c>
      <c r="H19706" t="s">
        <v>2020</v>
      </c>
      <c r="I19706" s="13">
        <v>43494</v>
      </c>
      <c r="J19706">
        <v>1</v>
      </c>
      <c r="K19706">
        <v>28.82</v>
      </c>
    </row>
    <row r="19707" spans="1:11">
      <c r="B19707" t="s">
        <v>2094</v>
      </c>
      <c r="C19707" t="s">
        <v>2095</v>
      </c>
      <c r="D19707" t="s">
        <v>2026</v>
      </c>
      <c r="E19707">
        <v>5</v>
      </c>
      <c r="F19707" t="s">
        <v>2085</v>
      </c>
      <c r="G19707">
        <v>79</v>
      </c>
      <c r="H19707" t="s">
        <v>2020</v>
      </c>
      <c r="I19707" s="13">
        <v>43493</v>
      </c>
      <c r="J19707" t="s">
        <v>2030</v>
      </c>
      <c r="K19707" t="s">
        <v>2030</v>
      </c>
    </row>
    <row r="19708" spans="1:11">
      <c r="B19708" t="s">
        <v>2063</v>
      </c>
      <c r="C19708" t="s">
        <v>3482</v>
      </c>
      <c r="D19708" t="s">
        <v>2035</v>
      </c>
      <c r="E19708">
        <v>5</v>
      </c>
      <c r="F19708" t="s">
        <v>2016</v>
      </c>
      <c r="G19708">
        <v>80</v>
      </c>
      <c r="H19708" t="s">
        <v>2017</v>
      </c>
      <c r="I19708" s="13">
        <v>43493</v>
      </c>
      <c r="J19708" t="s">
        <v>2030</v>
      </c>
      <c r="K19708" t="s">
        <v>2030</v>
      </c>
    </row>
    <row r="19709" spans="1:11">
      <c r="B19709" t="s">
        <v>2024</v>
      </c>
      <c r="C19709" t="s">
        <v>3300</v>
      </c>
      <c r="D19709" t="s">
        <v>2026</v>
      </c>
      <c r="E19709">
        <v>5</v>
      </c>
      <c r="F19709" t="s">
        <v>2016</v>
      </c>
      <c r="G19709">
        <v>90</v>
      </c>
      <c r="H19709" t="s">
        <v>2017</v>
      </c>
      <c r="I19709" s="13">
        <v>43490</v>
      </c>
      <c r="J19709">
        <v>2</v>
      </c>
      <c r="K19709">
        <v>28.76</v>
      </c>
    </row>
    <row r="19710" spans="1:11">
      <c r="B19710" t="s">
        <v>2067</v>
      </c>
      <c r="C19710" t="s">
        <v>3304</v>
      </c>
      <c r="D19710" t="s">
        <v>2029</v>
      </c>
      <c r="E19710">
        <v>5</v>
      </c>
      <c r="F19710" t="s">
        <v>2016</v>
      </c>
      <c r="G19710">
        <v>77</v>
      </c>
      <c r="H19710" t="s">
        <v>2020</v>
      </c>
      <c r="I19710" s="13">
        <v>43489</v>
      </c>
      <c r="J19710">
        <v>2</v>
      </c>
      <c r="K19710">
        <v>28.76</v>
      </c>
    </row>
    <row r="19711" spans="1:11">
      <c r="B19711" t="s">
        <v>2027</v>
      </c>
      <c r="C19711" t="s">
        <v>3483</v>
      </c>
      <c r="D19711" t="s">
        <v>2029</v>
      </c>
      <c r="E19711">
        <v>5</v>
      </c>
      <c r="F19711" t="s">
        <v>2016</v>
      </c>
      <c r="G19711">
        <v>81</v>
      </c>
      <c r="H19711" t="s">
        <v>2017</v>
      </c>
      <c r="I19711" s="13">
        <v>43489</v>
      </c>
      <c r="J19711" t="s">
        <v>2030</v>
      </c>
      <c r="K19711" t="s">
        <v>2030</v>
      </c>
    </row>
    <row r="19712" spans="1:11">
      <c r="B19712" t="s">
        <v>2037</v>
      </c>
      <c r="C19712" t="s">
        <v>3306</v>
      </c>
      <c r="D19712" t="s">
        <v>2026</v>
      </c>
      <c r="E19712">
        <v>5</v>
      </c>
      <c r="F19712" t="s">
        <v>2016</v>
      </c>
      <c r="G19712">
        <v>80</v>
      </c>
      <c r="H19712" t="s">
        <v>2020</v>
      </c>
      <c r="I19712" s="13">
        <v>43489</v>
      </c>
      <c r="J19712">
        <v>2</v>
      </c>
      <c r="K19712">
        <v>28.76</v>
      </c>
    </row>
    <row r="19713" spans="2:11">
      <c r="B19713" t="s">
        <v>2148</v>
      </c>
      <c r="C19713" t="s">
        <v>3484</v>
      </c>
      <c r="D19713" t="s">
        <v>2015</v>
      </c>
      <c r="E19713">
        <v>3</v>
      </c>
      <c r="F19713" t="s">
        <v>2016</v>
      </c>
      <c r="G19713">
        <v>75</v>
      </c>
      <c r="H19713" t="s">
        <v>2017</v>
      </c>
      <c r="I19713" s="13">
        <v>43489</v>
      </c>
      <c r="J19713">
        <v>4</v>
      </c>
      <c r="K19713">
        <v>0</v>
      </c>
    </row>
    <row r="19714" spans="2:11">
      <c r="B19714" t="s">
        <v>2077</v>
      </c>
      <c r="C19714" t="s">
        <v>3071</v>
      </c>
      <c r="D19714" t="s">
        <v>2029</v>
      </c>
      <c r="E19714">
        <v>5</v>
      </c>
      <c r="F19714" t="s">
        <v>2016</v>
      </c>
      <c r="G19714">
        <v>76.5</v>
      </c>
      <c r="H19714" t="s">
        <v>2020</v>
      </c>
      <c r="I19714" s="13">
        <v>43489</v>
      </c>
      <c r="J19714">
        <v>2</v>
      </c>
      <c r="K19714">
        <v>28.76</v>
      </c>
    </row>
    <row r="19715" spans="2:11">
      <c r="B19715" t="s">
        <v>2174</v>
      </c>
      <c r="C19715" t="s">
        <v>3485</v>
      </c>
      <c r="D19715" t="s">
        <v>2029</v>
      </c>
      <c r="E19715">
        <v>5</v>
      </c>
      <c r="F19715" t="s">
        <v>2016</v>
      </c>
      <c r="G19715">
        <v>80</v>
      </c>
      <c r="H19715" t="s">
        <v>2017</v>
      </c>
      <c r="I19715" s="13">
        <v>43488</v>
      </c>
      <c r="J19715">
        <v>2</v>
      </c>
      <c r="K19715">
        <v>28.76</v>
      </c>
    </row>
    <row r="19716" spans="2:11">
      <c r="B19716" t="s">
        <v>2072</v>
      </c>
      <c r="C19716" t="s">
        <v>3305</v>
      </c>
      <c r="D19716" t="s">
        <v>2029</v>
      </c>
      <c r="E19716">
        <v>5</v>
      </c>
      <c r="F19716" t="s">
        <v>2016</v>
      </c>
      <c r="G19716">
        <v>79</v>
      </c>
      <c r="H19716" t="s">
        <v>2020</v>
      </c>
      <c r="I19716" s="13">
        <v>43488</v>
      </c>
      <c r="J19716">
        <v>2</v>
      </c>
      <c r="K19716">
        <v>28.76</v>
      </c>
    </row>
    <row r="19717" spans="2:11">
      <c r="B19717" t="s">
        <v>2074</v>
      </c>
      <c r="C19717" t="s">
        <v>3077</v>
      </c>
      <c r="D19717" t="s">
        <v>2026</v>
      </c>
      <c r="E19717">
        <v>5</v>
      </c>
      <c r="F19717" t="s">
        <v>2016</v>
      </c>
      <c r="G19717">
        <v>80</v>
      </c>
      <c r="H19717" t="s">
        <v>2020</v>
      </c>
      <c r="I19717" s="13">
        <v>43488</v>
      </c>
      <c r="J19717">
        <v>2</v>
      </c>
      <c r="K19717">
        <v>28.76</v>
      </c>
    </row>
    <row r="19718" spans="2:11">
      <c r="B19718" t="s">
        <v>2049</v>
      </c>
      <c r="C19718" t="s">
        <v>3486</v>
      </c>
      <c r="D19718" t="s">
        <v>2029</v>
      </c>
      <c r="E19718">
        <v>5</v>
      </c>
      <c r="F19718" t="s">
        <v>2016</v>
      </c>
      <c r="G19718">
        <v>86</v>
      </c>
      <c r="H19718" t="s">
        <v>2020</v>
      </c>
      <c r="I19718" s="13">
        <v>43488</v>
      </c>
      <c r="J19718">
        <v>2</v>
      </c>
      <c r="K19718">
        <v>28.76</v>
      </c>
    </row>
    <row r="19719" spans="2:11">
      <c r="B19719" t="s">
        <v>2051</v>
      </c>
      <c r="C19719" t="s">
        <v>2975</v>
      </c>
      <c r="D19719" t="s">
        <v>2053</v>
      </c>
      <c r="E19719">
        <v>1</v>
      </c>
      <c r="F19719" t="s">
        <v>2016</v>
      </c>
      <c r="G19719">
        <v>60</v>
      </c>
      <c r="H19719" t="s">
        <v>2017</v>
      </c>
      <c r="I19719" s="13">
        <v>43488</v>
      </c>
      <c r="J19719">
        <v>5</v>
      </c>
      <c r="K19719">
        <v>-7.65</v>
      </c>
    </row>
    <row r="19720" spans="2:11">
      <c r="B19720" t="s">
        <v>2411</v>
      </c>
      <c r="C19720" t="s">
        <v>3078</v>
      </c>
      <c r="D19720" t="s">
        <v>2044</v>
      </c>
      <c r="E19720">
        <v>3</v>
      </c>
      <c r="F19720" t="s">
        <v>2016</v>
      </c>
      <c r="G19720" t="s">
        <v>2030</v>
      </c>
      <c r="H19720" t="s">
        <v>2017</v>
      </c>
      <c r="I19720" s="13">
        <v>43488</v>
      </c>
      <c r="J19720">
        <v>4</v>
      </c>
      <c r="K19720">
        <v>0</v>
      </c>
    </row>
    <row r="19721" spans="2:11">
      <c r="B19721" t="s">
        <v>2021</v>
      </c>
      <c r="C19721" t="s">
        <v>3075</v>
      </c>
      <c r="D19721" t="s">
        <v>2166</v>
      </c>
      <c r="E19721">
        <v>5</v>
      </c>
      <c r="F19721" t="s">
        <v>2085</v>
      </c>
      <c r="G19721">
        <v>81</v>
      </c>
      <c r="H19721" t="s">
        <v>2020</v>
      </c>
      <c r="I19721" s="13">
        <v>43434</v>
      </c>
      <c r="J19721">
        <v>3</v>
      </c>
      <c r="K19721">
        <v>2.1</v>
      </c>
    </row>
    <row r="19722" spans="2:11">
      <c r="B19722" t="s">
        <v>2109</v>
      </c>
      <c r="C19722" t="s">
        <v>2110</v>
      </c>
      <c r="D19722" t="s">
        <v>2026</v>
      </c>
      <c r="E19722">
        <v>5</v>
      </c>
      <c r="F19722" t="s">
        <v>2016</v>
      </c>
      <c r="G19722" t="s">
        <v>2030</v>
      </c>
      <c r="H19722" t="s">
        <v>2017</v>
      </c>
      <c r="I19722" s="13">
        <v>43419</v>
      </c>
      <c r="J19722" t="s">
        <v>2030</v>
      </c>
      <c r="K19722" t="s">
        <v>2030</v>
      </c>
    </row>
    <row r="19723" spans="2:11">
      <c r="B19723" t="s">
        <v>2083</v>
      </c>
      <c r="C19723" t="s">
        <v>2304</v>
      </c>
      <c r="D19723" t="s">
        <v>2184</v>
      </c>
      <c r="E19723">
        <v>1</v>
      </c>
      <c r="F19723" t="s">
        <v>2088</v>
      </c>
      <c r="G19723" t="s">
        <v>2030</v>
      </c>
      <c r="H19723" t="s">
        <v>2017</v>
      </c>
      <c r="I19723" s="13">
        <v>43410</v>
      </c>
      <c r="J19723">
        <v>7</v>
      </c>
      <c r="K19723">
        <v>-11.03</v>
      </c>
    </row>
    <row r="19724" spans="2:11">
      <c r="B19724" t="s">
        <v>2111</v>
      </c>
      <c r="C19724" t="s">
        <v>2930</v>
      </c>
      <c r="D19724" t="s">
        <v>2026</v>
      </c>
      <c r="E19724">
        <v>5</v>
      </c>
      <c r="F19724" t="s">
        <v>2016</v>
      </c>
      <c r="G19724" t="s">
        <v>2030</v>
      </c>
      <c r="H19724" t="s">
        <v>2017</v>
      </c>
      <c r="I19724" s="13">
        <v>43210</v>
      </c>
      <c r="J19724">
        <v>2</v>
      </c>
      <c r="K19724">
        <v>28.76</v>
      </c>
    </row>
    <row r="19725" spans="2:11">
      <c r="B19725" t="s">
        <v>2451</v>
      </c>
      <c r="C19725" t="s">
        <v>3487</v>
      </c>
      <c r="D19725" t="s">
        <v>2026</v>
      </c>
      <c r="E19725">
        <v>5</v>
      </c>
      <c r="F19725" t="s">
        <v>2016</v>
      </c>
      <c r="G19725" t="s">
        <v>2030</v>
      </c>
      <c r="H19725" t="s">
        <v>2017</v>
      </c>
      <c r="I19725" s="13">
        <v>43209</v>
      </c>
      <c r="J19725">
        <v>2</v>
      </c>
      <c r="K19725">
        <v>28.76</v>
      </c>
    </row>
    <row r="19726" spans="2:11">
      <c r="B19726" t="s">
        <v>2326</v>
      </c>
      <c r="C19726" t="s">
        <v>2327</v>
      </c>
      <c r="D19726" t="s">
        <v>3488</v>
      </c>
      <c r="E19726">
        <v>3</v>
      </c>
      <c r="F19726" t="s">
        <v>2016</v>
      </c>
      <c r="G19726" t="s">
        <v>2030</v>
      </c>
      <c r="H19726" t="s">
        <v>2017</v>
      </c>
      <c r="I19726" s="13">
        <v>42502</v>
      </c>
      <c r="J19726">
        <v>4</v>
      </c>
      <c r="K19726">
        <v>0</v>
      </c>
    </row>
    <row r="19801" spans="1:11">
      <c r="A19801" t="s">
        <v>1211</v>
      </c>
      <c r="B19801" t="str">
        <f ca="1">_xll.BDS(OFFSET(INDIRECT(ADDRESS(ROW(), COLUMN())),0,-1),"BEST_ANALYST_RECS_BULK","cols=10;rows=30")</f>
        <v>Morgan Stanley</v>
      </c>
      <c r="C19801" t="s">
        <v>3105</v>
      </c>
      <c r="D19801" t="s">
        <v>2432</v>
      </c>
      <c r="E19801">
        <v>1</v>
      </c>
      <c r="F19801" t="s">
        <v>2016</v>
      </c>
      <c r="G19801">
        <v>59</v>
      </c>
      <c r="H19801" t="s">
        <v>2020</v>
      </c>
      <c r="I19801" s="13">
        <v>43510</v>
      </c>
      <c r="J19801">
        <v>6</v>
      </c>
      <c r="K19801">
        <v>-2.5099999999999998</v>
      </c>
    </row>
    <row r="19802" spans="1:11">
      <c r="B19802" t="s">
        <v>2021</v>
      </c>
      <c r="C19802" t="s">
        <v>2190</v>
      </c>
      <c r="D19802" t="s">
        <v>2166</v>
      </c>
      <c r="E19802">
        <v>5</v>
      </c>
      <c r="F19802" t="s">
        <v>2016</v>
      </c>
      <c r="G19802">
        <v>81</v>
      </c>
      <c r="H19802" t="s">
        <v>2020</v>
      </c>
      <c r="I19802" s="13">
        <v>43510</v>
      </c>
      <c r="J19802">
        <v>9</v>
      </c>
      <c r="K19802">
        <v>-18.46</v>
      </c>
    </row>
    <row r="19803" spans="1:11">
      <c r="B19803" t="s">
        <v>2024</v>
      </c>
      <c r="C19803" t="s">
        <v>2025</v>
      </c>
      <c r="D19803" t="s">
        <v>2026</v>
      </c>
      <c r="E19803">
        <v>5</v>
      </c>
      <c r="F19803" t="s">
        <v>2016</v>
      </c>
      <c r="G19803">
        <v>90</v>
      </c>
      <c r="H19803" t="s">
        <v>2017</v>
      </c>
      <c r="I19803" s="13">
        <v>43510</v>
      </c>
      <c r="J19803">
        <v>3</v>
      </c>
      <c r="K19803">
        <v>13.27</v>
      </c>
    </row>
    <row r="19804" spans="1:11">
      <c r="B19804" t="s">
        <v>2131</v>
      </c>
      <c r="C19804" t="s">
        <v>2191</v>
      </c>
      <c r="D19804" t="s">
        <v>2026</v>
      </c>
      <c r="E19804">
        <v>5</v>
      </c>
      <c r="F19804" t="s">
        <v>2016</v>
      </c>
      <c r="G19804">
        <v>100</v>
      </c>
      <c r="H19804" t="s">
        <v>2133</v>
      </c>
      <c r="I19804" s="13">
        <v>43510</v>
      </c>
      <c r="J19804">
        <v>3</v>
      </c>
      <c r="K19804">
        <v>13.27</v>
      </c>
    </row>
    <row r="19805" spans="1:11">
      <c r="B19805" t="s">
        <v>2033</v>
      </c>
      <c r="C19805" t="s">
        <v>2557</v>
      </c>
      <c r="D19805" t="s">
        <v>2044</v>
      </c>
      <c r="E19805">
        <v>3</v>
      </c>
      <c r="F19805" t="s">
        <v>2088</v>
      </c>
      <c r="G19805">
        <v>75</v>
      </c>
      <c r="H19805" t="s">
        <v>2036</v>
      </c>
      <c r="I19805" s="13">
        <v>43510</v>
      </c>
      <c r="J19805">
        <v>7</v>
      </c>
      <c r="K19805">
        <v>-4.05</v>
      </c>
    </row>
    <row r="19806" spans="1:11">
      <c r="B19806" t="s">
        <v>2232</v>
      </c>
      <c r="C19806" t="s">
        <v>3112</v>
      </c>
      <c r="D19806" t="s">
        <v>2015</v>
      </c>
      <c r="E19806">
        <v>3</v>
      </c>
      <c r="F19806" t="s">
        <v>2088</v>
      </c>
      <c r="G19806" t="s">
        <v>2030</v>
      </c>
      <c r="H19806" t="s">
        <v>2017</v>
      </c>
      <c r="I19806" s="13">
        <v>43510</v>
      </c>
      <c r="J19806">
        <v>8</v>
      </c>
      <c r="K19806">
        <v>-6.92</v>
      </c>
    </row>
    <row r="19807" spans="1:11">
      <c r="B19807" t="s">
        <v>2069</v>
      </c>
      <c r="C19807" t="s">
        <v>2840</v>
      </c>
      <c r="D19807" t="s">
        <v>2071</v>
      </c>
      <c r="E19807">
        <v>3</v>
      </c>
      <c r="F19807" t="s">
        <v>2016</v>
      </c>
      <c r="G19807" t="s">
        <v>2030</v>
      </c>
      <c r="H19807" t="s">
        <v>2017</v>
      </c>
      <c r="I19807" s="13">
        <v>43510</v>
      </c>
      <c r="J19807">
        <v>5</v>
      </c>
      <c r="K19807">
        <v>0</v>
      </c>
    </row>
    <row r="19808" spans="1:11">
      <c r="B19808" t="s">
        <v>2072</v>
      </c>
      <c r="C19808" t="s">
        <v>2188</v>
      </c>
      <c r="D19808" t="s">
        <v>2015</v>
      </c>
      <c r="E19808">
        <v>3</v>
      </c>
      <c r="F19808" t="s">
        <v>2016</v>
      </c>
      <c r="G19808" t="s">
        <v>2030</v>
      </c>
      <c r="H19808" t="s">
        <v>2017</v>
      </c>
      <c r="I19808" s="13">
        <v>43510</v>
      </c>
      <c r="J19808">
        <v>5</v>
      </c>
      <c r="K19808">
        <v>0</v>
      </c>
    </row>
    <row r="19809" spans="2:11">
      <c r="B19809" t="s">
        <v>2321</v>
      </c>
      <c r="C19809" t="s">
        <v>3769</v>
      </c>
      <c r="D19809" t="s">
        <v>2026</v>
      </c>
      <c r="E19809">
        <v>5</v>
      </c>
      <c r="F19809" t="s">
        <v>2016</v>
      </c>
      <c r="G19809">
        <v>85</v>
      </c>
      <c r="H19809" t="s">
        <v>2020</v>
      </c>
      <c r="I19809" s="13">
        <v>43510</v>
      </c>
      <c r="J19809">
        <v>3</v>
      </c>
      <c r="K19809">
        <v>13.27</v>
      </c>
    </row>
    <row r="19810" spans="2:11">
      <c r="B19810" t="s">
        <v>2049</v>
      </c>
      <c r="C19810" t="s">
        <v>4026</v>
      </c>
      <c r="D19810" t="s">
        <v>2041</v>
      </c>
      <c r="E19810">
        <v>1</v>
      </c>
      <c r="F19810" t="s">
        <v>2016</v>
      </c>
      <c r="G19810">
        <v>53</v>
      </c>
      <c r="H19810" t="s">
        <v>2020</v>
      </c>
      <c r="I19810" s="13">
        <v>43510</v>
      </c>
      <c r="J19810" t="s">
        <v>2030</v>
      </c>
      <c r="K19810" t="s">
        <v>2030</v>
      </c>
    </row>
    <row r="19811" spans="2:11">
      <c r="B19811" t="s">
        <v>2236</v>
      </c>
      <c r="C19811" t="s">
        <v>3467</v>
      </c>
      <c r="D19811" t="s">
        <v>2015</v>
      </c>
      <c r="E19811">
        <v>3</v>
      </c>
      <c r="F19811" t="s">
        <v>2016</v>
      </c>
      <c r="G19811" t="s">
        <v>2030</v>
      </c>
      <c r="H19811" t="s">
        <v>2017</v>
      </c>
      <c r="I19811" s="13">
        <v>43510</v>
      </c>
      <c r="J19811">
        <v>5</v>
      </c>
      <c r="K19811">
        <v>0</v>
      </c>
    </row>
    <row r="19812" spans="2:11">
      <c r="B19812" t="s">
        <v>2051</v>
      </c>
      <c r="C19812" t="s">
        <v>3469</v>
      </c>
      <c r="D19812" t="s">
        <v>2076</v>
      </c>
      <c r="E19812">
        <v>3</v>
      </c>
      <c r="F19812" t="s">
        <v>2085</v>
      </c>
      <c r="G19812">
        <v>54</v>
      </c>
      <c r="H19812" t="s">
        <v>2017</v>
      </c>
      <c r="I19812" s="13">
        <v>43510</v>
      </c>
      <c r="J19812" t="s">
        <v>2030</v>
      </c>
      <c r="K19812" t="s">
        <v>2030</v>
      </c>
    </row>
    <row r="19813" spans="2:11">
      <c r="B19813" t="s">
        <v>3255</v>
      </c>
      <c r="C19813" t="s">
        <v>3973</v>
      </c>
      <c r="D19813" t="s">
        <v>2026</v>
      </c>
      <c r="E19813">
        <v>5</v>
      </c>
      <c r="F19813" t="s">
        <v>2016</v>
      </c>
      <c r="G19813">
        <v>89</v>
      </c>
      <c r="H19813" t="s">
        <v>2020</v>
      </c>
      <c r="I19813" s="13">
        <v>43510</v>
      </c>
      <c r="J19813">
        <v>3</v>
      </c>
      <c r="K19813">
        <v>13.27</v>
      </c>
    </row>
    <row r="19814" spans="2:11">
      <c r="B19814" t="s">
        <v>2203</v>
      </c>
      <c r="C19814" t="s">
        <v>3205</v>
      </c>
      <c r="D19814" t="s">
        <v>2026</v>
      </c>
      <c r="E19814">
        <v>5</v>
      </c>
      <c r="F19814" t="s">
        <v>2016</v>
      </c>
      <c r="G19814">
        <v>81</v>
      </c>
      <c r="H19814" t="s">
        <v>2020</v>
      </c>
      <c r="I19814" s="13">
        <v>43510</v>
      </c>
      <c r="J19814" t="s">
        <v>2030</v>
      </c>
      <c r="K19814" t="s">
        <v>2030</v>
      </c>
    </row>
    <row r="19815" spans="2:11">
      <c r="B19815" t="s">
        <v>2054</v>
      </c>
      <c r="C19815" t="s">
        <v>3563</v>
      </c>
      <c r="D19815" t="s">
        <v>2044</v>
      </c>
      <c r="E19815">
        <v>3</v>
      </c>
      <c r="F19815" t="s">
        <v>2016</v>
      </c>
      <c r="G19815">
        <v>70</v>
      </c>
      <c r="H19815" t="s">
        <v>2020</v>
      </c>
      <c r="I19815" s="13">
        <v>43510</v>
      </c>
      <c r="J19815">
        <v>1</v>
      </c>
      <c r="K19815">
        <v>35.96</v>
      </c>
    </row>
    <row r="19816" spans="2:11">
      <c r="B19816" t="s">
        <v>2553</v>
      </c>
      <c r="C19816" t="s">
        <v>2554</v>
      </c>
      <c r="D19816" t="s">
        <v>2026</v>
      </c>
      <c r="E19816">
        <v>5</v>
      </c>
      <c r="F19816" t="s">
        <v>2085</v>
      </c>
      <c r="G19816">
        <v>75</v>
      </c>
      <c r="H19816" t="s">
        <v>2017</v>
      </c>
      <c r="I19816" s="13">
        <v>43510</v>
      </c>
      <c r="J19816">
        <v>4</v>
      </c>
      <c r="K19816">
        <v>3.16</v>
      </c>
    </row>
    <row r="19817" spans="2:11">
      <c r="B19817" t="s">
        <v>2098</v>
      </c>
      <c r="C19817" t="s">
        <v>2099</v>
      </c>
      <c r="D19817" t="s">
        <v>2029</v>
      </c>
      <c r="E19817">
        <v>5</v>
      </c>
      <c r="F19817" t="s">
        <v>2016</v>
      </c>
      <c r="G19817">
        <v>80</v>
      </c>
      <c r="H19817" t="s">
        <v>2020</v>
      </c>
      <c r="I19817" s="13">
        <v>43510</v>
      </c>
      <c r="J19817">
        <v>3</v>
      </c>
      <c r="K19817">
        <v>13.27</v>
      </c>
    </row>
    <row r="19818" spans="2:11">
      <c r="B19818" t="s">
        <v>2267</v>
      </c>
      <c r="C19818" t="s">
        <v>2560</v>
      </c>
      <c r="D19818" t="s">
        <v>2029</v>
      </c>
      <c r="E19818">
        <v>5</v>
      </c>
      <c r="F19818" t="s">
        <v>2016</v>
      </c>
      <c r="G19818">
        <v>80</v>
      </c>
      <c r="H19818" t="s">
        <v>2020</v>
      </c>
      <c r="I19818" s="13">
        <v>43510</v>
      </c>
      <c r="J19818" t="s">
        <v>2030</v>
      </c>
      <c r="K19818" t="s">
        <v>2030</v>
      </c>
    </row>
    <row r="19819" spans="2:11">
      <c r="B19819" t="s">
        <v>4123</v>
      </c>
      <c r="C19819" t="s">
        <v>4303</v>
      </c>
      <c r="D19819" t="s">
        <v>2026</v>
      </c>
      <c r="E19819">
        <v>5</v>
      </c>
      <c r="F19819" t="s">
        <v>2016</v>
      </c>
      <c r="G19819">
        <v>69</v>
      </c>
      <c r="H19819" t="s">
        <v>2020</v>
      </c>
      <c r="I19819" s="13">
        <v>43510</v>
      </c>
      <c r="J19819">
        <v>3</v>
      </c>
      <c r="K19819">
        <v>13.27</v>
      </c>
    </row>
    <row r="19820" spans="2:11">
      <c r="B19820" t="s">
        <v>2174</v>
      </c>
      <c r="C19820" t="s">
        <v>3277</v>
      </c>
      <c r="D19820" t="s">
        <v>2029</v>
      </c>
      <c r="E19820">
        <v>5</v>
      </c>
      <c r="F19820" t="s">
        <v>2016</v>
      </c>
      <c r="G19820">
        <v>80</v>
      </c>
      <c r="H19820" t="s">
        <v>2017</v>
      </c>
      <c r="I19820" s="13">
        <v>43509</v>
      </c>
      <c r="J19820">
        <v>3</v>
      </c>
      <c r="K19820">
        <v>13.27</v>
      </c>
    </row>
    <row r="19821" spans="2:11">
      <c r="B19821" t="s">
        <v>2274</v>
      </c>
      <c r="C19821" t="s">
        <v>4037</v>
      </c>
      <c r="D19821" t="s">
        <v>2076</v>
      </c>
      <c r="E19821">
        <v>3</v>
      </c>
      <c r="F19821" t="s">
        <v>2016</v>
      </c>
      <c r="G19821" t="s">
        <v>2030</v>
      </c>
      <c r="H19821" t="s">
        <v>2017</v>
      </c>
      <c r="I19821" s="13">
        <v>43509</v>
      </c>
      <c r="J19821">
        <v>5</v>
      </c>
      <c r="K19821">
        <v>0</v>
      </c>
    </row>
    <row r="19822" spans="2:11">
      <c r="B19822" t="s">
        <v>2074</v>
      </c>
      <c r="C19822" t="s">
        <v>2556</v>
      </c>
      <c r="D19822" t="s">
        <v>2026</v>
      </c>
      <c r="E19822">
        <v>5</v>
      </c>
      <c r="F19822" t="s">
        <v>2016</v>
      </c>
      <c r="G19822">
        <v>80</v>
      </c>
      <c r="H19822" t="s">
        <v>2020</v>
      </c>
      <c r="I19822" s="13">
        <v>43509</v>
      </c>
      <c r="J19822" t="s">
        <v>2030</v>
      </c>
      <c r="K19822" t="s">
        <v>2030</v>
      </c>
    </row>
    <row r="19823" spans="2:11">
      <c r="B19823" t="s">
        <v>2045</v>
      </c>
      <c r="C19823" t="s">
        <v>4304</v>
      </c>
      <c r="D19823" t="s">
        <v>2015</v>
      </c>
      <c r="E19823">
        <v>3</v>
      </c>
      <c r="F19823" t="s">
        <v>2016</v>
      </c>
      <c r="G19823" t="s">
        <v>2030</v>
      </c>
      <c r="H19823" t="s">
        <v>2017</v>
      </c>
      <c r="I19823" s="13">
        <v>43509</v>
      </c>
      <c r="J19823">
        <v>5</v>
      </c>
      <c r="K19823">
        <v>0</v>
      </c>
    </row>
    <row r="19824" spans="2:11">
      <c r="B19824" t="s">
        <v>2079</v>
      </c>
      <c r="C19824" t="s">
        <v>2080</v>
      </c>
      <c r="D19824" t="s">
        <v>2015</v>
      </c>
      <c r="E19824">
        <v>3</v>
      </c>
      <c r="F19824" t="s">
        <v>2016</v>
      </c>
      <c r="G19824">
        <v>70</v>
      </c>
      <c r="H19824" t="s">
        <v>2017</v>
      </c>
      <c r="I19824" s="13">
        <v>43509</v>
      </c>
      <c r="J19824">
        <v>5</v>
      </c>
      <c r="K19824">
        <v>0</v>
      </c>
    </row>
    <row r="19825" spans="2:11">
      <c r="B19825" t="s">
        <v>2198</v>
      </c>
      <c r="C19825" t="s">
        <v>3474</v>
      </c>
      <c r="D19825" t="s">
        <v>2035</v>
      </c>
      <c r="E19825">
        <v>5</v>
      </c>
      <c r="F19825" t="s">
        <v>2016</v>
      </c>
      <c r="G19825">
        <v>90</v>
      </c>
      <c r="H19825" t="s">
        <v>2020</v>
      </c>
      <c r="I19825" s="13">
        <v>43509</v>
      </c>
      <c r="J19825">
        <v>3</v>
      </c>
      <c r="K19825">
        <v>13.27</v>
      </c>
    </row>
    <row r="19826" spans="2:11">
      <c r="B19826" t="s">
        <v>2411</v>
      </c>
      <c r="C19826" t="s">
        <v>3968</v>
      </c>
      <c r="D19826" t="s">
        <v>2044</v>
      </c>
      <c r="E19826">
        <v>3</v>
      </c>
      <c r="F19826" t="s">
        <v>2016</v>
      </c>
      <c r="G19826" t="s">
        <v>2030</v>
      </c>
      <c r="H19826" t="s">
        <v>2017</v>
      </c>
      <c r="I19826" s="13">
        <v>43509</v>
      </c>
      <c r="J19826">
        <v>5</v>
      </c>
      <c r="K19826">
        <v>0</v>
      </c>
    </row>
    <row r="19827" spans="2:11">
      <c r="B19827" t="s">
        <v>2094</v>
      </c>
      <c r="C19827" t="s">
        <v>2095</v>
      </c>
      <c r="D19827" t="s">
        <v>2053</v>
      </c>
      <c r="E19827">
        <v>1</v>
      </c>
      <c r="F19827" t="s">
        <v>2088</v>
      </c>
      <c r="G19827" t="s">
        <v>2030</v>
      </c>
      <c r="H19827" t="s">
        <v>2017</v>
      </c>
      <c r="I19827" s="13">
        <v>43483</v>
      </c>
      <c r="J19827" t="s">
        <v>2030</v>
      </c>
      <c r="K19827" t="s">
        <v>2030</v>
      </c>
    </row>
    <row r="19828" spans="2:11">
      <c r="B19828" t="s">
        <v>2083</v>
      </c>
      <c r="C19828" t="s">
        <v>2084</v>
      </c>
      <c r="D19828" t="s">
        <v>2026</v>
      </c>
      <c r="E19828">
        <v>5</v>
      </c>
      <c r="F19828" t="s">
        <v>2016</v>
      </c>
      <c r="G19828" t="s">
        <v>2030</v>
      </c>
      <c r="H19828" t="s">
        <v>2017</v>
      </c>
      <c r="I19828" s="13">
        <v>43449</v>
      </c>
      <c r="J19828">
        <v>2</v>
      </c>
      <c r="K19828">
        <v>15.6</v>
      </c>
    </row>
    <row r="19829" spans="2:11">
      <c r="B19829" t="s">
        <v>3231</v>
      </c>
      <c r="C19829" t="s">
        <v>4305</v>
      </c>
      <c r="D19829" t="s">
        <v>2026</v>
      </c>
      <c r="E19829">
        <v>5</v>
      </c>
      <c r="F19829" t="s">
        <v>2016</v>
      </c>
      <c r="G19829">
        <v>90</v>
      </c>
      <c r="H19829" t="s">
        <v>2020</v>
      </c>
      <c r="I19829" s="13">
        <v>43419</v>
      </c>
      <c r="J19829">
        <v>3</v>
      </c>
      <c r="K19829">
        <v>13.27</v>
      </c>
    </row>
    <row r="19830" spans="2:11">
      <c r="B19830" t="s">
        <v>2100</v>
      </c>
      <c r="C19830" t="s">
        <v>3974</v>
      </c>
      <c r="D19830" t="s">
        <v>2026</v>
      </c>
      <c r="E19830">
        <v>5</v>
      </c>
      <c r="F19830" t="s">
        <v>2016</v>
      </c>
      <c r="G19830">
        <v>100</v>
      </c>
      <c r="H19830" t="s">
        <v>2017</v>
      </c>
      <c r="I19830" s="13">
        <v>43328</v>
      </c>
      <c r="J19830" t="s">
        <v>2030</v>
      </c>
      <c r="K19830" t="s">
        <v>2030</v>
      </c>
    </row>
    <row r="19901" spans="1:11">
      <c r="A19901" t="s">
        <v>1212</v>
      </c>
      <c r="B19901" t="str">
        <f ca="1">_xll.BDS(OFFSET(INDIRECT(ADDRESS(ROW(), COLUMN())),0,-1),"BEST_ANALYST_RECS_BULK","cols=10;rows=19")</f>
        <v>Credit Suisse</v>
      </c>
      <c r="C19901" t="s">
        <v>3313</v>
      </c>
      <c r="D19901" t="s">
        <v>2044</v>
      </c>
      <c r="E19901">
        <v>3</v>
      </c>
      <c r="F19901" t="s">
        <v>2088</v>
      </c>
      <c r="G19901">
        <v>88</v>
      </c>
      <c r="H19901" t="s">
        <v>2017</v>
      </c>
      <c r="I19901" s="13">
        <v>43511</v>
      </c>
      <c r="J19901">
        <v>1</v>
      </c>
      <c r="K19901">
        <v>21.13</v>
      </c>
    </row>
    <row r="19902" spans="1:11">
      <c r="B19902" t="s">
        <v>2031</v>
      </c>
      <c r="C19902" t="s">
        <v>2521</v>
      </c>
      <c r="D19902" t="s">
        <v>2076</v>
      </c>
      <c r="E19902">
        <v>3</v>
      </c>
      <c r="F19902" t="s">
        <v>2016</v>
      </c>
      <c r="G19902">
        <v>92</v>
      </c>
      <c r="H19902" t="s">
        <v>2020</v>
      </c>
      <c r="I19902" s="13">
        <v>43511</v>
      </c>
      <c r="J19902">
        <v>6</v>
      </c>
      <c r="K19902">
        <v>0</v>
      </c>
    </row>
    <row r="19903" spans="1:11">
      <c r="B19903" t="s">
        <v>2083</v>
      </c>
      <c r="C19903" t="s">
        <v>2084</v>
      </c>
      <c r="D19903" t="s">
        <v>2053</v>
      </c>
      <c r="E19903">
        <v>1</v>
      </c>
      <c r="F19903" t="s">
        <v>2016</v>
      </c>
      <c r="G19903" t="s">
        <v>2030</v>
      </c>
      <c r="H19903" t="s">
        <v>2017</v>
      </c>
      <c r="I19903" s="13">
        <v>43511</v>
      </c>
      <c r="J19903">
        <v>9</v>
      </c>
      <c r="K19903">
        <v>-8.02</v>
      </c>
    </row>
    <row r="19904" spans="1:11">
      <c r="B19904" t="s">
        <v>2067</v>
      </c>
      <c r="C19904" t="s">
        <v>3315</v>
      </c>
      <c r="D19904" t="s">
        <v>2029</v>
      </c>
      <c r="E19904">
        <v>5</v>
      </c>
      <c r="F19904" t="s">
        <v>2016</v>
      </c>
      <c r="G19904">
        <v>96</v>
      </c>
      <c r="H19904" t="s">
        <v>2020</v>
      </c>
      <c r="I19904" s="13">
        <v>43510</v>
      </c>
      <c r="J19904">
        <v>2</v>
      </c>
      <c r="K19904">
        <v>20.059999999999999</v>
      </c>
    </row>
    <row r="19905" spans="2:11">
      <c r="B19905" t="s">
        <v>2393</v>
      </c>
      <c r="C19905" t="s">
        <v>3316</v>
      </c>
      <c r="D19905" t="s">
        <v>2362</v>
      </c>
      <c r="E19905">
        <v>5</v>
      </c>
      <c r="F19905" t="s">
        <v>2016</v>
      </c>
      <c r="G19905">
        <v>92</v>
      </c>
      <c r="H19905" t="s">
        <v>2017</v>
      </c>
      <c r="I19905" s="13">
        <v>43510</v>
      </c>
      <c r="J19905" t="s">
        <v>2030</v>
      </c>
      <c r="K19905" t="s">
        <v>2030</v>
      </c>
    </row>
    <row r="19906" spans="2:11">
      <c r="B19906" t="s">
        <v>2079</v>
      </c>
      <c r="C19906" t="s">
        <v>3319</v>
      </c>
      <c r="D19906" t="s">
        <v>2015</v>
      </c>
      <c r="E19906">
        <v>3</v>
      </c>
      <c r="F19906" t="s">
        <v>2016</v>
      </c>
      <c r="G19906">
        <v>97</v>
      </c>
      <c r="H19906" t="s">
        <v>2017</v>
      </c>
      <c r="I19906" s="13">
        <v>43510</v>
      </c>
      <c r="J19906">
        <v>6</v>
      </c>
      <c r="K19906">
        <v>0</v>
      </c>
    </row>
    <row r="19907" spans="2:11">
      <c r="B19907" t="s">
        <v>2151</v>
      </c>
      <c r="C19907" t="s">
        <v>2520</v>
      </c>
      <c r="D19907" t="s">
        <v>2026</v>
      </c>
      <c r="E19907">
        <v>5</v>
      </c>
      <c r="F19907" t="s">
        <v>2016</v>
      </c>
      <c r="G19907">
        <v>94</v>
      </c>
      <c r="H19907" t="s">
        <v>2017</v>
      </c>
      <c r="I19907" s="13">
        <v>43510</v>
      </c>
      <c r="J19907">
        <v>2</v>
      </c>
      <c r="K19907">
        <v>20.059999999999999</v>
      </c>
    </row>
    <row r="19908" spans="2:11">
      <c r="B19908" t="s">
        <v>2051</v>
      </c>
      <c r="C19908" t="s">
        <v>4199</v>
      </c>
      <c r="D19908" t="s">
        <v>2076</v>
      </c>
      <c r="E19908">
        <v>3</v>
      </c>
      <c r="F19908" t="s">
        <v>2088</v>
      </c>
      <c r="G19908">
        <v>87</v>
      </c>
      <c r="H19908" t="s">
        <v>2017</v>
      </c>
      <c r="I19908" s="13">
        <v>43510</v>
      </c>
      <c r="J19908">
        <v>3</v>
      </c>
      <c r="K19908">
        <v>17.14</v>
      </c>
    </row>
    <row r="19909" spans="2:11">
      <c r="B19909" t="s">
        <v>2063</v>
      </c>
      <c r="C19909" t="s">
        <v>3320</v>
      </c>
      <c r="D19909" t="s">
        <v>2162</v>
      </c>
      <c r="E19909">
        <v>3</v>
      </c>
      <c r="F19909" t="s">
        <v>2016</v>
      </c>
      <c r="G19909">
        <v>88</v>
      </c>
      <c r="H19909" t="s">
        <v>2017</v>
      </c>
      <c r="I19909" s="13">
        <v>43510</v>
      </c>
      <c r="J19909" t="s">
        <v>2030</v>
      </c>
      <c r="K19909" t="s">
        <v>2030</v>
      </c>
    </row>
    <row r="19910" spans="2:11">
      <c r="B19910" t="s">
        <v>2267</v>
      </c>
      <c r="C19910" t="s">
        <v>2522</v>
      </c>
      <c r="D19910" t="s">
        <v>2273</v>
      </c>
      <c r="E19910">
        <v>3</v>
      </c>
      <c r="F19910" t="s">
        <v>2016</v>
      </c>
      <c r="G19910">
        <v>88</v>
      </c>
      <c r="H19910" t="s">
        <v>2017</v>
      </c>
      <c r="I19910" s="13">
        <v>43510</v>
      </c>
      <c r="J19910">
        <v>6</v>
      </c>
      <c r="K19910">
        <v>0</v>
      </c>
    </row>
    <row r="19911" spans="2:11">
      <c r="B19911" t="s">
        <v>2274</v>
      </c>
      <c r="C19911" t="s">
        <v>3310</v>
      </c>
      <c r="D19911" t="s">
        <v>2026</v>
      </c>
      <c r="E19911">
        <v>5</v>
      </c>
      <c r="F19911" t="s">
        <v>2016</v>
      </c>
      <c r="G19911" t="s">
        <v>2030</v>
      </c>
      <c r="H19911" t="s">
        <v>2017</v>
      </c>
      <c r="I19911" s="13">
        <v>43509</v>
      </c>
      <c r="J19911">
        <v>2</v>
      </c>
      <c r="K19911">
        <v>20.059999999999999</v>
      </c>
    </row>
    <row r="19912" spans="2:11">
      <c r="B19912" t="s">
        <v>106</v>
      </c>
      <c r="C19912" t="s">
        <v>2527</v>
      </c>
      <c r="D19912" t="s">
        <v>2114</v>
      </c>
      <c r="E19912">
        <v>3</v>
      </c>
      <c r="F19912" t="s">
        <v>2016</v>
      </c>
      <c r="G19912">
        <v>88</v>
      </c>
      <c r="H19912" t="s">
        <v>2020</v>
      </c>
      <c r="I19912" s="13">
        <v>43508</v>
      </c>
      <c r="J19912">
        <v>6</v>
      </c>
      <c r="K19912">
        <v>0</v>
      </c>
    </row>
    <row r="19913" spans="2:11">
      <c r="B19913" t="s">
        <v>2094</v>
      </c>
      <c r="C19913" t="s">
        <v>2095</v>
      </c>
      <c r="D19913" t="s">
        <v>2076</v>
      </c>
      <c r="E19913">
        <v>3</v>
      </c>
      <c r="F19913" t="s">
        <v>2016</v>
      </c>
      <c r="G19913" t="s">
        <v>2030</v>
      </c>
      <c r="H19913" t="s">
        <v>2017</v>
      </c>
      <c r="I19913" s="13">
        <v>43507</v>
      </c>
      <c r="J19913" t="s">
        <v>2030</v>
      </c>
      <c r="K19913" t="s">
        <v>2030</v>
      </c>
    </row>
    <row r="19914" spans="2:11">
      <c r="B19914" t="s">
        <v>2042</v>
      </c>
      <c r="C19914" t="s">
        <v>2523</v>
      </c>
      <c r="D19914" t="s">
        <v>2044</v>
      </c>
      <c r="E19914">
        <v>3</v>
      </c>
      <c r="F19914" t="s">
        <v>2016</v>
      </c>
      <c r="G19914">
        <v>85</v>
      </c>
      <c r="H19914" t="s">
        <v>2020</v>
      </c>
      <c r="I19914" s="13">
        <v>43503</v>
      </c>
      <c r="J19914">
        <v>6</v>
      </c>
      <c r="K19914">
        <v>0</v>
      </c>
    </row>
    <row r="19915" spans="2:11">
      <c r="B19915" t="s">
        <v>2069</v>
      </c>
      <c r="C19915" t="s">
        <v>3314</v>
      </c>
      <c r="D19915" t="s">
        <v>2071</v>
      </c>
      <c r="E19915">
        <v>3</v>
      </c>
      <c r="F19915" t="s">
        <v>2016</v>
      </c>
      <c r="G19915" t="s">
        <v>2030</v>
      </c>
      <c r="H19915" t="s">
        <v>2017</v>
      </c>
      <c r="I19915" s="13">
        <v>43487</v>
      </c>
      <c r="J19915">
        <v>6</v>
      </c>
      <c r="K19915">
        <v>0</v>
      </c>
    </row>
    <row r="19916" spans="2:11">
      <c r="B19916" t="s">
        <v>2033</v>
      </c>
      <c r="C19916" t="s">
        <v>3317</v>
      </c>
      <c r="D19916" t="s">
        <v>2044</v>
      </c>
      <c r="E19916">
        <v>3</v>
      </c>
      <c r="F19916" t="s">
        <v>2016</v>
      </c>
      <c r="G19916">
        <v>87</v>
      </c>
      <c r="H19916" t="s">
        <v>2020</v>
      </c>
      <c r="I19916" s="13">
        <v>43479</v>
      </c>
      <c r="J19916">
        <v>7</v>
      </c>
      <c r="K19916">
        <v>-6.21</v>
      </c>
    </row>
    <row r="19917" spans="2:11">
      <c r="B19917" t="s">
        <v>2021</v>
      </c>
      <c r="C19917" t="s">
        <v>2526</v>
      </c>
      <c r="D19917" t="s">
        <v>2348</v>
      </c>
      <c r="E19917">
        <v>1</v>
      </c>
      <c r="F19917" t="s">
        <v>2016</v>
      </c>
      <c r="G19917">
        <v>80</v>
      </c>
      <c r="H19917" t="s">
        <v>2020</v>
      </c>
      <c r="I19917" s="13">
        <v>43468</v>
      </c>
      <c r="J19917">
        <v>10</v>
      </c>
      <c r="K19917">
        <v>-18.170000000000002</v>
      </c>
    </row>
    <row r="19918" spans="2:11">
      <c r="B19918" t="s">
        <v>2024</v>
      </c>
      <c r="C19918" t="s">
        <v>3741</v>
      </c>
      <c r="D19918" t="s">
        <v>2076</v>
      </c>
      <c r="E19918">
        <v>3</v>
      </c>
      <c r="F19918" t="s">
        <v>2016</v>
      </c>
      <c r="G19918" t="s">
        <v>2030</v>
      </c>
      <c r="H19918" t="s">
        <v>2017</v>
      </c>
      <c r="I19918" s="13">
        <v>43438</v>
      </c>
      <c r="J19918">
        <v>6</v>
      </c>
      <c r="K19918">
        <v>0</v>
      </c>
    </row>
    <row r="19919" spans="2:11">
      <c r="B19919" t="s">
        <v>2077</v>
      </c>
      <c r="C19919" t="s">
        <v>2524</v>
      </c>
      <c r="D19919" t="s">
        <v>2227</v>
      </c>
      <c r="E19919">
        <v>3</v>
      </c>
      <c r="F19919" t="s">
        <v>2016</v>
      </c>
      <c r="G19919">
        <v>82</v>
      </c>
      <c r="H19919" t="s">
        <v>2017</v>
      </c>
      <c r="I19919" s="13">
        <v>43410</v>
      </c>
      <c r="J19919">
        <v>6</v>
      </c>
      <c r="K19919">
        <v>0</v>
      </c>
    </row>
    <row r="20001" spans="1:11">
      <c r="A20001" t="s">
        <v>1213</v>
      </c>
      <c r="B20001" t="str">
        <f ca="1">_xll.BDS(OFFSET(INDIRECT(ADDRESS(ROW(), COLUMN())),0,-1),"BEST_ANALYST_RECS_BULK","cols=10;rows=26")</f>
        <v>Zacks Investment Research</v>
      </c>
      <c r="C20001" t="s">
        <v>2095</v>
      </c>
      <c r="D20001" t="s">
        <v>2076</v>
      </c>
      <c r="E20001">
        <v>3</v>
      </c>
      <c r="F20001" t="s">
        <v>2085</v>
      </c>
      <c r="G20001" t="s">
        <v>2030</v>
      </c>
      <c r="H20001" t="s">
        <v>2017</v>
      </c>
      <c r="I20001" s="13">
        <v>43511</v>
      </c>
      <c r="J20001" t="s">
        <v>2030</v>
      </c>
      <c r="K20001" t="s">
        <v>2030</v>
      </c>
    </row>
    <row r="20002" spans="1:11">
      <c r="B20002" t="s">
        <v>2042</v>
      </c>
      <c r="C20002" t="s">
        <v>2763</v>
      </c>
      <c r="D20002" t="s">
        <v>2029</v>
      </c>
      <c r="E20002">
        <v>5</v>
      </c>
      <c r="F20002" t="s">
        <v>2016</v>
      </c>
      <c r="G20002">
        <v>20</v>
      </c>
      <c r="H20002" t="s">
        <v>2020</v>
      </c>
      <c r="I20002" s="13">
        <v>43504</v>
      </c>
      <c r="J20002">
        <v>5</v>
      </c>
      <c r="K20002">
        <v>-14.04</v>
      </c>
    </row>
    <row r="20003" spans="1:11">
      <c r="B20003" t="s">
        <v>2198</v>
      </c>
      <c r="C20003" t="s">
        <v>2644</v>
      </c>
      <c r="D20003" t="s">
        <v>2035</v>
      </c>
      <c r="E20003">
        <v>5</v>
      </c>
      <c r="F20003" t="s">
        <v>2016</v>
      </c>
      <c r="G20003">
        <v>21</v>
      </c>
      <c r="H20003" t="s">
        <v>2017</v>
      </c>
      <c r="I20003" s="13">
        <v>43504</v>
      </c>
      <c r="J20003">
        <v>5</v>
      </c>
      <c r="K20003">
        <v>-14.04</v>
      </c>
    </row>
    <row r="20004" spans="1:11">
      <c r="B20004" t="s">
        <v>2277</v>
      </c>
      <c r="C20004" t="s">
        <v>2760</v>
      </c>
      <c r="D20004" t="s">
        <v>2015</v>
      </c>
      <c r="E20004">
        <v>3</v>
      </c>
      <c r="F20004" t="s">
        <v>2016</v>
      </c>
      <c r="G20004">
        <v>19</v>
      </c>
      <c r="H20004" t="s">
        <v>2017</v>
      </c>
      <c r="I20004" s="13">
        <v>43503</v>
      </c>
      <c r="J20004">
        <v>10</v>
      </c>
      <c r="K20004">
        <v>-21.84</v>
      </c>
    </row>
    <row r="20005" spans="1:11">
      <c r="B20005" t="s">
        <v>2159</v>
      </c>
      <c r="C20005" t="s">
        <v>2765</v>
      </c>
      <c r="D20005" t="s">
        <v>2044</v>
      </c>
      <c r="E20005">
        <v>3</v>
      </c>
      <c r="F20005" t="s">
        <v>2016</v>
      </c>
      <c r="G20005">
        <v>18</v>
      </c>
      <c r="H20005" t="s">
        <v>2017</v>
      </c>
      <c r="I20005" s="13">
        <v>43503</v>
      </c>
      <c r="J20005">
        <v>3</v>
      </c>
      <c r="K20005">
        <v>0</v>
      </c>
    </row>
    <row r="20006" spans="1:11">
      <c r="B20006" t="s">
        <v>2077</v>
      </c>
      <c r="C20006" t="s">
        <v>2226</v>
      </c>
      <c r="D20006" t="s">
        <v>2029</v>
      </c>
      <c r="E20006">
        <v>5</v>
      </c>
      <c r="F20006" t="s">
        <v>2016</v>
      </c>
      <c r="G20006">
        <v>18</v>
      </c>
      <c r="H20006" t="s">
        <v>2017</v>
      </c>
      <c r="I20006" s="13">
        <v>43503</v>
      </c>
      <c r="J20006">
        <v>5</v>
      </c>
      <c r="K20006">
        <v>-14.04</v>
      </c>
    </row>
    <row r="20007" spans="1:11">
      <c r="B20007" t="s">
        <v>2257</v>
      </c>
      <c r="C20007" t="s">
        <v>2530</v>
      </c>
      <c r="D20007" t="s">
        <v>2044</v>
      </c>
      <c r="E20007">
        <v>3</v>
      </c>
      <c r="F20007" t="s">
        <v>2088</v>
      </c>
      <c r="G20007">
        <v>18</v>
      </c>
      <c r="H20007" t="s">
        <v>2020</v>
      </c>
      <c r="I20007" s="13">
        <v>43500</v>
      </c>
      <c r="J20007">
        <v>7</v>
      </c>
      <c r="K20007">
        <v>-18.5</v>
      </c>
    </row>
    <row r="20008" spans="1:11">
      <c r="B20008" t="s">
        <v>2051</v>
      </c>
      <c r="C20008" t="s">
        <v>2290</v>
      </c>
      <c r="D20008" t="s">
        <v>2026</v>
      </c>
      <c r="E20008">
        <v>5</v>
      </c>
      <c r="F20008" t="s">
        <v>2016</v>
      </c>
      <c r="G20008">
        <v>22</v>
      </c>
      <c r="H20008" t="s">
        <v>2017</v>
      </c>
      <c r="I20008" s="13">
        <v>43495</v>
      </c>
      <c r="J20008">
        <v>4</v>
      </c>
      <c r="K20008">
        <v>-2.36</v>
      </c>
    </row>
    <row r="20009" spans="1:11">
      <c r="B20009" t="s">
        <v>2067</v>
      </c>
      <c r="C20009" t="s">
        <v>2281</v>
      </c>
      <c r="D20009" t="s">
        <v>2029</v>
      </c>
      <c r="E20009">
        <v>5</v>
      </c>
      <c r="F20009" t="s">
        <v>2016</v>
      </c>
      <c r="G20009">
        <v>22</v>
      </c>
      <c r="H20009" t="s">
        <v>2020</v>
      </c>
      <c r="I20009" s="13">
        <v>43490</v>
      </c>
      <c r="J20009">
        <v>5</v>
      </c>
      <c r="K20009">
        <v>-14.04</v>
      </c>
    </row>
    <row r="20010" spans="1:11">
      <c r="B20010" t="s">
        <v>2024</v>
      </c>
      <c r="C20010" t="s">
        <v>2243</v>
      </c>
      <c r="D20010" t="s">
        <v>2026</v>
      </c>
      <c r="E20010">
        <v>5</v>
      </c>
      <c r="F20010" t="s">
        <v>2016</v>
      </c>
      <c r="G20010">
        <v>21</v>
      </c>
      <c r="H20010" t="s">
        <v>2017</v>
      </c>
      <c r="I20010" s="13">
        <v>43487</v>
      </c>
      <c r="J20010" t="s">
        <v>2030</v>
      </c>
      <c r="K20010" t="s">
        <v>2030</v>
      </c>
    </row>
    <row r="20011" spans="1:11">
      <c r="B20011" t="s">
        <v>2134</v>
      </c>
      <c r="C20011" t="s">
        <v>2762</v>
      </c>
      <c r="D20011" t="s">
        <v>2035</v>
      </c>
      <c r="E20011">
        <v>5</v>
      </c>
      <c r="F20011" t="s">
        <v>2016</v>
      </c>
      <c r="G20011">
        <v>19</v>
      </c>
      <c r="H20011" t="s">
        <v>2020</v>
      </c>
      <c r="I20011" s="13">
        <v>43487</v>
      </c>
      <c r="J20011">
        <v>5</v>
      </c>
      <c r="K20011">
        <v>-14.04</v>
      </c>
    </row>
    <row r="20012" spans="1:11">
      <c r="B20012" t="s">
        <v>2131</v>
      </c>
      <c r="C20012" t="s">
        <v>4006</v>
      </c>
      <c r="D20012" t="s">
        <v>2026</v>
      </c>
      <c r="E20012">
        <v>5</v>
      </c>
      <c r="F20012" t="s">
        <v>2016</v>
      </c>
      <c r="G20012">
        <v>23</v>
      </c>
      <c r="H20012" t="s">
        <v>2133</v>
      </c>
      <c r="I20012" s="13">
        <v>43483</v>
      </c>
      <c r="J20012">
        <v>5</v>
      </c>
      <c r="K20012">
        <v>-14.04</v>
      </c>
    </row>
    <row r="20013" spans="1:11">
      <c r="B20013" t="s">
        <v>2033</v>
      </c>
      <c r="C20013" t="s">
        <v>2532</v>
      </c>
      <c r="D20013" t="s">
        <v>2035</v>
      </c>
      <c r="E20013">
        <v>5</v>
      </c>
      <c r="F20013" t="s">
        <v>2016</v>
      </c>
      <c r="G20013">
        <v>18</v>
      </c>
      <c r="H20013" t="s">
        <v>2020</v>
      </c>
      <c r="I20013" s="13">
        <v>43483</v>
      </c>
      <c r="J20013">
        <v>5</v>
      </c>
      <c r="K20013">
        <v>-14.04</v>
      </c>
    </row>
    <row r="20014" spans="1:11">
      <c r="B20014" t="s">
        <v>2037</v>
      </c>
      <c r="C20014" t="s">
        <v>2286</v>
      </c>
      <c r="D20014" t="s">
        <v>2026</v>
      </c>
      <c r="E20014">
        <v>5</v>
      </c>
      <c r="F20014" t="s">
        <v>2016</v>
      </c>
      <c r="G20014">
        <v>18</v>
      </c>
      <c r="H20014" t="s">
        <v>2020</v>
      </c>
      <c r="I20014" s="13">
        <v>43483</v>
      </c>
      <c r="J20014">
        <v>5</v>
      </c>
      <c r="K20014">
        <v>-14.04</v>
      </c>
    </row>
    <row r="20015" spans="1:11">
      <c r="B20015" t="s">
        <v>2072</v>
      </c>
      <c r="C20015" t="s">
        <v>2287</v>
      </c>
      <c r="D20015" t="s">
        <v>2015</v>
      </c>
      <c r="E20015">
        <v>3</v>
      </c>
      <c r="F20015" t="s">
        <v>2016</v>
      </c>
      <c r="G20015" t="s">
        <v>2030</v>
      </c>
      <c r="H20015" t="s">
        <v>2017</v>
      </c>
      <c r="I20015" s="13">
        <v>43483</v>
      </c>
      <c r="J20015">
        <v>3</v>
      </c>
      <c r="K20015">
        <v>0</v>
      </c>
    </row>
    <row r="20016" spans="1:11">
      <c r="B20016" t="s">
        <v>2083</v>
      </c>
      <c r="C20016" t="s">
        <v>2084</v>
      </c>
      <c r="D20016" t="s">
        <v>2026</v>
      </c>
      <c r="E20016">
        <v>5</v>
      </c>
      <c r="F20016" t="s">
        <v>2016</v>
      </c>
      <c r="G20016" t="s">
        <v>2030</v>
      </c>
      <c r="H20016" t="s">
        <v>2017</v>
      </c>
      <c r="I20016" s="13">
        <v>43483</v>
      </c>
      <c r="J20016">
        <v>6</v>
      </c>
      <c r="K20016">
        <v>-14.34</v>
      </c>
    </row>
    <row r="20017" spans="2:11">
      <c r="B20017" t="s">
        <v>2174</v>
      </c>
      <c r="C20017" t="s">
        <v>2761</v>
      </c>
      <c r="D20017" t="s">
        <v>2015</v>
      </c>
      <c r="E20017">
        <v>3</v>
      </c>
      <c r="F20017" t="s">
        <v>2088</v>
      </c>
      <c r="G20017">
        <v>17</v>
      </c>
      <c r="H20017" t="s">
        <v>2017</v>
      </c>
      <c r="I20017" s="13">
        <v>43482</v>
      </c>
      <c r="J20017">
        <v>8</v>
      </c>
      <c r="K20017">
        <v>-19.829999999999998</v>
      </c>
    </row>
    <row r="20018" spans="2:11">
      <c r="B20018" t="s">
        <v>2021</v>
      </c>
      <c r="C20018" t="s">
        <v>2230</v>
      </c>
      <c r="D20018" t="s">
        <v>2166</v>
      </c>
      <c r="E20018">
        <v>5</v>
      </c>
      <c r="F20018" t="s">
        <v>2016</v>
      </c>
      <c r="G20018">
        <v>19</v>
      </c>
      <c r="H20018" t="s">
        <v>2020</v>
      </c>
      <c r="I20018" s="13">
        <v>43482</v>
      </c>
      <c r="J20018">
        <v>5</v>
      </c>
      <c r="K20018">
        <v>-14.04</v>
      </c>
    </row>
    <row r="20019" spans="2:11">
      <c r="B20019" t="s">
        <v>2220</v>
      </c>
      <c r="C20019" t="s">
        <v>3283</v>
      </c>
      <c r="D20019" t="s">
        <v>2026</v>
      </c>
      <c r="E20019">
        <v>5</v>
      </c>
      <c r="F20019" t="s">
        <v>2016</v>
      </c>
      <c r="G20019">
        <v>19</v>
      </c>
      <c r="H20019" t="s">
        <v>2020</v>
      </c>
      <c r="I20019" s="13">
        <v>43482</v>
      </c>
      <c r="J20019">
        <v>2</v>
      </c>
      <c r="K20019">
        <v>9.7100000000000009</v>
      </c>
    </row>
    <row r="20020" spans="2:11">
      <c r="B20020" t="s">
        <v>2079</v>
      </c>
      <c r="C20020" t="s">
        <v>2282</v>
      </c>
      <c r="D20020" t="s">
        <v>2015</v>
      </c>
      <c r="E20020">
        <v>3</v>
      </c>
      <c r="F20020" t="s">
        <v>2016</v>
      </c>
      <c r="G20020">
        <v>17</v>
      </c>
      <c r="H20020" t="s">
        <v>2017</v>
      </c>
      <c r="I20020" s="13">
        <v>43482</v>
      </c>
      <c r="J20020">
        <v>3</v>
      </c>
      <c r="K20020">
        <v>0</v>
      </c>
    </row>
    <row r="20021" spans="2:11">
      <c r="B20021" t="s">
        <v>2063</v>
      </c>
      <c r="C20021" t="s">
        <v>2291</v>
      </c>
      <c r="D20021" t="s">
        <v>2184</v>
      </c>
      <c r="E20021">
        <v>1</v>
      </c>
      <c r="F20021" t="s">
        <v>2016</v>
      </c>
      <c r="G20021">
        <v>20</v>
      </c>
      <c r="H20021" t="s">
        <v>2017</v>
      </c>
      <c r="I20021" s="13">
        <v>43482</v>
      </c>
      <c r="J20021">
        <v>1</v>
      </c>
      <c r="K20021">
        <v>14.04</v>
      </c>
    </row>
    <row r="20022" spans="2:11">
      <c r="B20022" t="s">
        <v>2283</v>
      </c>
      <c r="C20022" t="s">
        <v>2284</v>
      </c>
      <c r="D20022" t="s">
        <v>2189</v>
      </c>
      <c r="E20022">
        <v>5</v>
      </c>
      <c r="F20022" t="s">
        <v>2016</v>
      </c>
      <c r="G20022">
        <v>22.5</v>
      </c>
      <c r="H20022" t="s">
        <v>2020</v>
      </c>
      <c r="I20022" s="13">
        <v>43482</v>
      </c>
      <c r="J20022">
        <v>5</v>
      </c>
      <c r="K20022">
        <v>-14.04</v>
      </c>
    </row>
    <row r="20023" spans="2:11">
      <c r="B20023" t="s">
        <v>106</v>
      </c>
      <c r="C20023" t="s">
        <v>2531</v>
      </c>
      <c r="D20023" t="s">
        <v>2440</v>
      </c>
      <c r="E20023">
        <v>5</v>
      </c>
      <c r="F20023" t="s">
        <v>2016</v>
      </c>
      <c r="G20023">
        <v>22</v>
      </c>
      <c r="H20023" t="s">
        <v>2020</v>
      </c>
      <c r="I20023" s="13">
        <v>43445</v>
      </c>
      <c r="J20023">
        <v>5</v>
      </c>
      <c r="K20023">
        <v>-14.04</v>
      </c>
    </row>
    <row r="20024" spans="2:11">
      <c r="B20024" t="s">
        <v>2120</v>
      </c>
      <c r="C20024" t="s">
        <v>2245</v>
      </c>
      <c r="D20024" t="s">
        <v>2122</v>
      </c>
      <c r="E20024">
        <v>2</v>
      </c>
      <c r="F20024" t="s">
        <v>2088</v>
      </c>
      <c r="G20024">
        <v>16</v>
      </c>
      <c r="H20024" t="s">
        <v>2020</v>
      </c>
      <c r="I20024" s="13">
        <v>43444</v>
      </c>
      <c r="J20024">
        <v>9</v>
      </c>
      <c r="K20024">
        <v>-19.84</v>
      </c>
    </row>
    <row r="20025" spans="2:11">
      <c r="B20025" t="s">
        <v>2111</v>
      </c>
      <c r="C20025" t="s">
        <v>2292</v>
      </c>
      <c r="D20025" t="s">
        <v>2026</v>
      </c>
      <c r="E20025">
        <v>5</v>
      </c>
      <c r="F20025" t="s">
        <v>2016</v>
      </c>
      <c r="G20025" t="s">
        <v>2030</v>
      </c>
      <c r="H20025" t="s">
        <v>2017</v>
      </c>
      <c r="I20025" s="13">
        <v>43215</v>
      </c>
      <c r="J20025">
        <v>5</v>
      </c>
      <c r="K20025">
        <v>-14.04</v>
      </c>
    </row>
    <row r="20026" spans="2:11">
      <c r="B20026" t="s">
        <v>2240</v>
      </c>
      <c r="C20026" t="s">
        <v>2542</v>
      </c>
      <c r="D20026" t="s">
        <v>2179</v>
      </c>
      <c r="E20026" t="s">
        <v>2030</v>
      </c>
      <c r="F20026" t="s">
        <v>2016</v>
      </c>
      <c r="G20026" t="s">
        <v>2030</v>
      </c>
      <c r="H20026" t="s">
        <v>2017</v>
      </c>
      <c r="I20026" s="13">
        <v>43024</v>
      </c>
      <c r="J20026" t="s">
        <v>2030</v>
      </c>
      <c r="K20026" t="s">
        <v>2030</v>
      </c>
    </row>
    <row r="20101" spans="1:11">
      <c r="A20101" t="s">
        <v>1214</v>
      </c>
      <c r="B20101" t="str">
        <f ca="1">_xll.BDS(OFFSET(INDIRECT(ADDRESS(ROW(), COLUMN())),0,-1),"BEST_ANALYST_RECS_BULK","cols=10;rows=28")</f>
        <v>TD Securities</v>
      </c>
      <c r="C20101" t="s">
        <v>3175</v>
      </c>
      <c r="D20101" t="s">
        <v>2076</v>
      </c>
      <c r="E20101">
        <v>3</v>
      </c>
      <c r="F20101" t="s">
        <v>2016</v>
      </c>
      <c r="G20101">
        <v>170</v>
      </c>
      <c r="H20101" t="s">
        <v>2020</v>
      </c>
      <c r="I20101" s="13">
        <v>43511</v>
      </c>
      <c r="J20101">
        <v>7</v>
      </c>
      <c r="K20101">
        <v>8.3000000000000007</v>
      </c>
    </row>
    <row r="20102" spans="1:11">
      <c r="B20102" t="s">
        <v>2267</v>
      </c>
      <c r="C20102" t="s">
        <v>2305</v>
      </c>
      <c r="D20102" t="s">
        <v>2029</v>
      </c>
      <c r="E20102">
        <v>5</v>
      </c>
      <c r="F20102" t="s">
        <v>2016</v>
      </c>
      <c r="G20102">
        <v>181</v>
      </c>
      <c r="H20102" t="s">
        <v>2017</v>
      </c>
      <c r="I20102" s="13">
        <v>43511</v>
      </c>
      <c r="J20102">
        <v>1</v>
      </c>
      <c r="K20102">
        <v>29.86</v>
      </c>
    </row>
    <row r="20103" spans="1:11">
      <c r="B20103" t="s">
        <v>2174</v>
      </c>
      <c r="C20103" t="s">
        <v>2510</v>
      </c>
      <c r="D20103" t="s">
        <v>2029</v>
      </c>
      <c r="E20103">
        <v>5</v>
      </c>
      <c r="F20103" t="s">
        <v>2016</v>
      </c>
      <c r="G20103">
        <v>175</v>
      </c>
      <c r="H20103" t="s">
        <v>2017</v>
      </c>
      <c r="I20103" s="13">
        <v>43510</v>
      </c>
      <c r="J20103">
        <v>1</v>
      </c>
      <c r="K20103">
        <v>29.86</v>
      </c>
    </row>
    <row r="20104" spans="1:11">
      <c r="B20104" t="s">
        <v>2027</v>
      </c>
      <c r="C20104" t="s">
        <v>2513</v>
      </c>
      <c r="D20104" t="s">
        <v>2029</v>
      </c>
      <c r="E20104">
        <v>5</v>
      </c>
      <c r="F20104" t="s">
        <v>2016</v>
      </c>
      <c r="G20104">
        <v>186</v>
      </c>
      <c r="H20104" t="s">
        <v>2017</v>
      </c>
      <c r="I20104" s="13">
        <v>43510</v>
      </c>
      <c r="J20104">
        <v>1</v>
      </c>
      <c r="K20104">
        <v>29.86</v>
      </c>
    </row>
    <row r="20105" spans="1:11">
      <c r="B20105" t="s">
        <v>2049</v>
      </c>
      <c r="C20105" t="s">
        <v>2502</v>
      </c>
      <c r="D20105" t="s">
        <v>2029</v>
      </c>
      <c r="E20105">
        <v>5</v>
      </c>
      <c r="F20105" t="s">
        <v>2016</v>
      </c>
      <c r="G20105">
        <v>178</v>
      </c>
      <c r="H20105" t="s">
        <v>2017</v>
      </c>
      <c r="I20105" s="13">
        <v>43510</v>
      </c>
      <c r="J20105">
        <v>5</v>
      </c>
      <c r="K20105">
        <v>12.93</v>
      </c>
    </row>
    <row r="20106" spans="1:11">
      <c r="B20106" t="s">
        <v>2274</v>
      </c>
      <c r="C20106" t="s">
        <v>2503</v>
      </c>
      <c r="D20106" t="s">
        <v>2026</v>
      </c>
      <c r="E20106">
        <v>5</v>
      </c>
      <c r="F20106" t="s">
        <v>2016</v>
      </c>
      <c r="G20106" t="s">
        <v>2030</v>
      </c>
      <c r="H20106" t="s">
        <v>2017</v>
      </c>
      <c r="I20106" s="13">
        <v>43509</v>
      </c>
      <c r="J20106">
        <v>1</v>
      </c>
      <c r="K20106">
        <v>29.86</v>
      </c>
    </row>
    <row r="20107" spans="1:11">
      <c r="B20107" t="s">
        <v>2074</v>
      </c>
      <c r="C20107" t="s">
        <v>2320</v>
      </c>
      <c r="D20107" t="s">
        <v>2076</v>
      </c>
      <c r="E20107">
        <v>3</v>
      </c>
      <c r="F20107" t="s">
        <v>2016</v>
      </c>
      <c r="G20107">
        <v>167</v>
      </c>
      <c r="H20107" t="s">
        <v>2020</v>
      </c>
      <c r="I20107" s="13">
        <v>43509</v>
      </c>
      <c r="J20107" t="s">
        <v>2030</v>
      </c>
      <c r="K20107" t="s">
        <v>2030</v>
      </c>
    </row>
    <row r="20108" spans="1:11">
      <c r="B20108" t="s">
        <v>2051</v>
      </c>
      <c r="C20108" t="s">
        <v>2167</v>
      </c>
      <c r="D20108" t="s">
        <v>2076</v>
      </c>
      <c r="E20108">
        <v>3</v>
      </c>
      <c r="F20108" t="s">
        <v>2016</v>
      </c>
      <c r="G20108">
        <v>160</v>
      </c>
      <c r="H20108" t="s">
        <v>2017</v>
      </c>
      <c r="I20108" s="13">
        <v>43508</v>
      </c>
      <c r="J20108">
        <v>4</v>
      </c>
      <c r="K20108">
        <v>17.09</v>
      </c>
    </row>
    <row r="20109" spans="1:11">
      <c r="B20109" t="s">
        <v>2067</v>
      </c>
      <c r="C20109" t="s">
        <v>3178</v>
      </c>
      <c r="D20109" t="s">
        <v>2029</v>
      </c>
      <c r="E20109">
        <v>5</v>
      </c>
      <c r="F20109" t="s">
        <v>2016</v>
      </c>
      <c r="G20109">
        <v>182</v>
      </c>
      <c r="H20109" t="s">
        <v>2020</v>
      </c>
      <c r="I20109" s="13">
        <v>43507</v>
      </c>
      <c r="J20109">
        <v>3</v>
      </c>
      <c r="K20109">
        <v>22.78</v>
      </c>
    </row>
    <row r="20110" spans="1:11">
      <c r="B20110" t="s">
        <v>2134</v>
      </c>
      <c r="C20110" t="s">
        <v>3183</v>
      </c>
      <c r="D20110" t="s">
        <v>2035</v>
      </c>
      <c r="E20110">
        <v>5</v>
      </c>
      <c r="F20110" t="s">
        <v>2016</v>
      </c>
      <c r="G20110">
        <v>182</v>
      </c>
      <c r="H20110" t="s">
        <v>2020</v>
      </c>
      <c r="I20110" s="13">
        <v>43504</v>
      </c>
      <c r="J20110">
        <v>1</v>
      </c>
      <c r="K20110">
        <v>29.86</v>
      </c>
    </row>
    <row r="20111" spans="1:11">
      <c r="B20111" t="s">
        <v>2595</v>
      </c>
      <c r="C20111" t="s">
        <v>3180</v>
      </c>
      <c r="D20111" t="s">
        <v>2362</v>
      </c>
      <c r="E20111">
        <v>5</v>
      </c>
      <c r="F20111" t="s">
        <v>2016</v>
      </c>
      <c r="G20111">
        <v>170</v>
      </c>
      <c r="H20111" t="s">
        <v>2020</v>
      </c>
      <c r="I20111" s="13">
        <v>43500</v>
      </c>
      <c r="J20111">
        <v>3</v>
      </c>
      <c r="K20111">
        <v>22.78</v>
      </c>
    </row>
    <row r="20112" spans="1:11">
      <c r="B20112" t="s">
        <v>2551</v>
      </c>
      <c r="C20112" t="s">
        <v>2552</v>
      </c>
      <c r="D20112" t="s">
        <v>2076</v>
      </c>
      <c r="E20112">
        <v>3</v>
      </c>
      <c r="F20112" t="s">
        <v>2016</v>
      </c>
      <c r="G20112">
        <v>170</v>
      </c>
      <c r="H20112" t="s">
        <v>2020</v>
      </c>
      <c r="I20112" s="13">
        <v>43500</v>
      </c>
      <c r="J20112">
        <v>9</v>
      </c>
      <c r="K20112">
        <v>0</v>
      </c>
    </row>
    <row r="20113" spans="2:11">
      <c r="B20113" t="s">
        <v>2094</v>
      </c>
      <c r="C20113" t="s">
        <v>2095</v>
      </c>
      <c r="D20113" t="s">
        <v>2026</v>
      </c>
      <c r="E20113">
        <v>5</v>
      </c>
      <c r="F20113" t="s">
        <v>2085</v>
      </c>
      <c r="G20113">
        <v>179</v>
      </c>
      <c r="H20113" t="s">
        <v>2020</v>
      </c>
      <c r="I20113" s="13">
        <v>43496</v>
      </c>
      <c r="J20113" t="s">
        <v>2030</v>
      </c>
      <c r="K20113" t="s">
        <v>2030</v>
      </c>
    </row>
    <row r="20114" spans="2:11">
      <c r="B20114" t="s">
        <v>2260</v>
      </c>
      <c r="C20114" t="s">
        <v>3500</v>
      </c>
      <c r="D20114" t="s">
        <v>2044</v>
      </c>
      <c r="E20114">
        <v>3</v>
      </c>
      <c r="F20114" t="s">
        <v>2016</v>
      </c>
      <c r="G20114">
        <v>172</v>
      </c>
      <c r="H20114" t="s">
        <v>2020</v>
      </c>
      <c r="I20114" s="13">
        <v>43493</v>
      </c>
      <c r="J20114" t="s">
        <v>2030</v>
      </c>
      <c r="K20114" t="s">
        <v>2030</v>
      </c>
    </row>
    <row r="20115" spans="2:11">
      <c r="B20115" t="s">
        <v>106</v>
      </c>
      <c r="C20115" t="s">
        <v>2511</v>
      </c>
      <c r="D20115" t="s">
        <v>2512</v>
      </c>
      <c r="E20115">
        <v>1</v>
      </c>
      <c r="F20115" t="s">
        <v>2016</v>
      </c>
      <c r="G20115">
        <v>134</v>
      </c>
      <c r="H20115" t="s">
        <v>2020</v>
      </c>
      <c r="I20115" s="13">
        <v>43490</v>
      </c>
      <c r="J20115">
        <v>10</v>
      </c>
      <c r="K20115">
        <v>-16.57</v>
      </c>
    </row>
    <row r="20116" spans="2:11">
      <c r="B20116" t="s">
        <v>2024</v>
      </c>
      <c r="C20116" t="s">
        <v>2217</v>
      </c>
      <c r="D20116" t="s">
        <v>2026</v>
      </c>
      <c r="E20116">
        <v>5</v>
      </c>
      <c r="F20116" t="s">
        <v>2016</v>
      </c>
      <c r="G20116">
        <v>175</v>
      </c>
      <c r="H20116" t="s">
        <v>2017</v>
      </c>
      <c r="I20116" s="13">
        <v>43490</v>
      </c>
      <c r="J20116">
        <v>1</v>
      </c>
      <c r="K20116">
        <v>29.86</v>
      </c>
    </row>
    <row r="20117" spans="2:11">
      <c r="B20117" t="s">
        <v>2159</v>
      </c>
      <c r="C20117" t="s">
        <v>2515</v>
      </c>
      <c r="D20117" t="s">
        <v>2044</v>
      </c>
      <c r="E20117">
        <v>3</v>
      </c>
      <c r="F20117" t="s">
        <v>2016</v>
      </c>
      <c r="G20117">
        <v>165</v>
      </c>
      <c r="H20117" t="s">
        <v>2017</v>
      </c>
      <c r="I20117" s="13">
        <v>43490</v>
      </c>
      <c r="J20117">
        <v>9</v>
      </c>
      <c r="K20117">
        <v>0</v>
      </c>
    </row>
    <row r="20118" spans="2:11">
      <c r="B20118" t="s">
        <v>2072</v>
      </c>
      <c r="C20118" t="s">
        <v>2508</v>
      </c>
      <c r="D20118" t="s">
        <v>2189</v>
      </c>
      <c r="E20118">
        <v>5</v>
      </c>
      <c r="F20118" t="s">
        <v>2016</v>
      </c>
      <c r="G20118">
        <v>181</v>
      </c>
      <c r="H20118" t="s">
        <v>2017</v>
      </c>
      <c r="I20118" s="13">
        <v>43490</v>
      </c>
      <c r="J20118">
        <v>1</v>
      </c>
      <c r="K20118">
        <v>29.86</v>
      </c>
    </row>
    <row r="20119" spans="2:11">
      <c r="B20119" t="s">
        <v>2063</v>
      </c>
      <c r="C20119" t="s">
        <v>2506</v>
      </c>
      <c r="D20119" t="s">
        <v>2035</v>
      </c>
      <c r="E20119">
        <v>5</v>
      </c>
      <c r="F20119" t="s">
        <v>2016</v>
      </c>
      <c r="G20119">
        <v>180</v>
      </c>
      <c r="H20119" t="s">
        <v>2017</v>
      </c>
      <c r="I20119" s="13">
        <v>43490</v>
      </c>
      <c r="J20119">
        <v>1</v>
      </c>
      <c r="K20119">
        <v>29.86</v>
      </c>
    </row>
    <row r="20120" spans="2:11">
      <c r="B20120" t="s">
        <v>2033</v>
      </c>
      <c r="C20120" t="s">
        <v>2514</v>
      </c>
      <c r="D20120" t="s">
        <v>2044</v>
      </c>
      <c r="E20120">
        <v>3</v>
      </c>
      <c r="F20120" t="s">
        <v>2016</v>
      </c>
      <c r="G20120">
        <v>177</v>
      </c>
      <c r="H20120" t="s">
        <v>2036</v>
      </c>
      <c r="I20120" s="13">
        <v>43489</v>
      </c>
      <c r="J20120">
        <v>9</v>
      </c>
      <c r="K20120">
        <v>0</v>
      </c>
    </row>
    <row r="20121" spans="2:11">
      <c r="B20121" t="s">
        <v>2089</v>
      </c>
      <c r="C20121" t="s">
        <v>3372</v>
      </c>
      <c r="D20121" t="s">
        <v>2029</v>
      </c>
      <c r="E20121">
        <v>5</v>
      </c>
      <c r="F20121" t="s">
        <v>2016</v>
      </c>
      <c r="G20121">
        <v>172</v>
      </c>
      <c r="H20121" t="s">
        <v>2020</v>
      </c>
      <c r="I20121" s="13">
        <v>43489</v>
      </c>
      <c r="J20121">
        <v>1</v>
      </c>
      <c r="K20121">
        <v>29.86</v>
      </c>
    </row>
    <row r="20122" spans="2:11">
      <c r="B20122" t="s">
        <v>2321</v>
      </c>
      <c r="C20122" t="s">
        <v>3184</v>
      </c>
      <c r="D20122" t="s">
        <v>2026</v>
      </c>
      <c r="E20122">
        <v>5</v>
      </c>
      <c r="F20122" t="s">
        <v>2016</v>
      </c>
      <c r="G20122">
        <v>193</v>
      </c>
      <c r="H20122" t="s">
        <v>2020</v>
      </c>
      <c r="I20122" s="13">
        <v>43489</v>
      </c>
      <c r="J20122">
        <v>8</v>
      </c>
      <c r="K20122">
        <v>4.55</v>
      </c>
    </row>
    <row r="20123" spans="2:11">
      <c r="B20123" t="s">
        <v>2207</v>
      </c>
      <c r="C20123" t="s">
        <v>3185</v>
      </c>
      <c r="D20123" t="s">
        <v>2026</v>
      </c>
      <c r="E20123">
        <v>5</v>
      </c>
      <c r="F20123" t="s">
        <v>2016</v>
      </c>
      <c r="G20123">
        <v>172</v>
      </c>
      <c r="H20123" t="s">
        <v>2020</v>
      </c>
      <c r="I20123" s="13">
        <v>43489</v>
      </c>
      <c r="J20123">
        <v>5</v>
      </c>
      <c r="K20123">
        <v>12.93</v>
      </c>
    </row>
    <row r="20124" spans="2:11">
      <c r="B20124" t="s">
        <v>2054</v>
      </c>
      <c r="C20124" t="s">
        <v>2517</v>
      </c>
      <c r="D20124" t="s">
        <v>2056</v>
      </c>
      <c r="E20124">
        <v>4</v>
      </c>
      <c r="F20124" t="s">
        <v>2016</v>
      </c>
      <c r="G20124">
        <v>190</v>
      </c>
      <c r="H20124" t="s">
        <v>2020</v>
      </c>
      <c r="I20124" s="13">
        <v>43489</v>
      </c>
      <c r="J20124">
        <v>1</v>
      </c>
      <c r="K20124">
        <v>29.86</v>
      </c>
    </row>
    <row r="20125" spans="2:11">
      <c r="B20125" t="s">
        <v>2083</v>
      </c>
      <c r="C20125" t="s">
        <v>2084</v>
      </c>
      <c r="D20125" t="s">
        <v>2053</v>
      </c>
      <c r="E20125">
        <v>1</v>
      </c>
      <c r="F20125" t="s">
        <v>2016</v>
      </c>
      <c r="G20125" t="s">
        <v>2030</v>
      </c>
      <c r="H20125" t="s">
        <v>2017</v>
      </c>
      <c r="I20125" s="13">
        <v>43424</v>
      </c>
      <c r="J20125" t="s">
        <v>2030</v>
      </c>
      <c r="K20125" t="s">
        <v>2030</v>
      </c>
    </row>
    <row r="20126" spans="2:11">
      <c r="B20126" t="s">
        <v>2102</v>
      </c>
      <c r="C20126" t="s">
        <v>2396</v>
      </c>
      <c r="D20126" t="s">
        <v>2026</v>
      </c>
      <c r="E20126">
        <v>5</v>
      </c>
      <c r="F20126" t="s">
        <v>2016</v>
      </c>
      <c r="G20126" t="s">
        <v>2030</v>
      </c>
      <c r="H20126" t="s">
        <v>2017</v>
      </c>
      <c r="I20126" s="13">
        <v>43312</v>
      </c>
      <c r="J20126" t="s">
        <v>2030</v>
      </c>
      <c r="K20126" t="s">
        <v>2030</v>
      </c>
    </row>
    <row r="20127" spans="2:11">
      <c r="B20127" t="s">
        <v>2079</v>
      </c>
      <c r="C20127" t="s">
        <v>2518</v>
      </c>
      <c r="D20127" t="s">
        <v>2015</v>
      </c>
      <c r="E20127">
        <v>3</v>
      </c>
      <c r="F20127" t="s">
        <v>2016</v>
      </c>
      <c r="G20127">
        <v>140</v>
      </c>
      <c r="H20127" t="s">
        <v>2017</v>
      </c>
      <c r="I20127" s="13">
        <v>43305</v>
      </c>
      <c r="J20127" t="s">
        <v>2030</v>
      </c>
      <c r="K20127" t="s">
        <v>2030</v>
      </c>
    </row>
    <row r="20128" spans="2:11">
      <c r="B20128" t="s">
        <v>2111</v>
      </c>
      <c r="C20128" t="s">
        <v>2832</v>
      </c>
      <c r="D20128" t="s">
        <v>2026</v>
      </c>
      <c r="E20128">
        <v>5</v>
      </c>
      <c r="F20128" t="s">
        <v>2016</v>
      </c>
      <c r="G20128" t="s">
        <v>2030</v>
      </c>
      <c r="H20128" t="s">
        <v>2017</v>
      </c>
      <c r="I20128" s="13">
        <v>43217</v>
      </c>
      <c r="J20128">
        <v>1</v>
      </c>
      <c r="K20128">
        <v>29.86</v>
      </c>
    </row>
    <row r="20201" spans="1:11">
      <c r="A20201" t="s">
        <v>1215</v>
      </c>
      <c r="B20201" t="str">
        <f ca="1">_xll.BDS(OFFSET(INDIRECT(ADDRESS(ROW(), COLUMN())),0,-1),"BEST_ANALYST_RECS_BULK","cols=10;rows=30")</f>
        <v>Oppenheimer &amp; Co</v>
      </c>
      <c r="C20201" t="s">
        <v>3116</v>
      </c>
      <c r="D20201" t="s">
        <v>2029</v>
      </c>
      <c r="E20201">
        <v>5</v>
      </c>
      <c r="F20201" t="s">
        <v>2016</v>
      </c>
      <c r="G20201">
        <v>170</v>
      </c>
      <c r="H20201" t="s">
        <v>2020</v>
      </c>
      <c r="I20201" s="13">
        <v>43511</v>
      </c>
      <c r="J20201">
        <v>1</v>
      </c>
      <c r="K20201">
        <v>64.09</v>
      </c>
    </row>
    <row r="20202" spans="1:11">
      <c r="B20202" t="s">
        <v>2257</v>
      </c>
      <c r="C20202" t="s">
        <v>3114</v>
      </c>
      <c r="D20202" t="s">
        <v>2029</v>
      </c>
      <c r="E20202">
        <v>5</v>
      </c>
      <c r="F20202" t="s">
        <v>2016</v>
      </c>
      <c r="G20202">
        <v>173</v>
      </c>
      <c r="H20202" t="s">
        <v>2020</v>
      </c>
      <c r="I20202" s="13">
        <v>43510</v>
      </c>
      <c r="J20202" t="s">
        <v>2030</v>
      </c>
      <c r="K20202" t="s">
        <v>2030</v>
      </c>
    </row>
    <row r="20203" spans="1:11">
      <c r="B20203" t="s">
        <v>2274</v>
      </c>
      <c r="C20203" t="s">
        <v>2791</v>
      </c>
      <c r="D20203" t="s">
        <v>2076</v>
      </c>
      <c r="E20203">
        <v>3</v>
      </c>
      <c r="F20203" t="s">
        <v>2016</v>
      </c>
      <c r="G20203" t="s">
        <v>2030</v>
      </c>
      <c r="H20203" t="s">
        <v>2017</v>
      </c>
      <c r="I20203" s="13">
        <v>43509</v>
      </c>
      <c r="J20203">
        <v>4</v>
      </c>
      <c r="K20203">
        <v>0</v>
      </c>
    </row>
    <row r="20204" spans="1:11">
      <c r="B20204" t="s">
        <v>2621</v>
      </c>
      <c r="C20204" t="s">
        <v>3966</v>
      </c>
      <c r="D20204" t="s">
        <v>2044</v>
      </c>
      <c r="E20204">
        <v>3</v>
      </c>
      <c r="F20204" t="s">
        <v>2016</v>
      </c>
      <c r="G20204" t="s">
        <v>2030</v>
      </c>
      <c r="H20204" t="s">
        <v>2017</v>
      </c>
      <c r="I20204" s="13">
        <v>43507</v>
      </c>
      <c r="J20204">
        <v>4</v>
      </c>
      <c r="K20204">
        <v>0</v>
      </c>
    </row>
    <row r="20205" spans="1:11">
      <c r="B20205" t="s">
        <v>2411</v>
      </c>
      <c r="C20205" t="s">
        <v>3968</v>
      </c>
      <c r="D20205" t="s">
        <v>2044</v>
      </c>
      <c r="E20205">
        <v>3</v>
      </c>
      <c r="F20205" t="s">
        <v>2016</v>
      </c>
      <c r="G20205" t="s">
        <v>2030</v>
      </c>
      <c r="H20205" t="s">
        <v>2017</v>
      </c>
      <c r="I20205" s="13">
        <v>43506</v>
      </c>
      <c r="J20205">
        <v>4</v>
      </c>
      <c r="K20205">
        <v>0</v>
      </c>
    </row>
    <row r="20206" spans="1:11">
      <c r="B20206" t="s">
        <v>2077</v>
      </c>
      <c r="C20206" t="s">
        <v>3111</v>
      </c>
      <c r="D20206" t="s">
        <v>2227</v>
      </c>
      <c r="E20206">
        <v>3</v>
      </c>
      <c r="F20206" t="s">
        <v>2016</v>
      </c>
      <c r="G20206">
        <v>160</v>
      </c>
      <c r="H20206" t="s">
        <v>2020</v>
      </c>
      <c r="I20206" s="13">
        <v>43505</v>
      </c>
      <c r="J20206" t="s">
        <v>2030</v>
      </c>
      <c r="K20206" t="s">
        <v>2030</v>
      </c>
    </row>
    <row r="20207" spans="1:11">
      <c r="B20207" t="s">
        <v>2063</v>
      </c>
      <c r="C20207" t="s">
        <v>2838</v>
      </c>
      <c r="D20207" t="s">
        <v>2035</v>
      </c>
      <c r="E20207">
        <v>5</v>
      </c>
      <c r="F20207" t="s">
        <v>2016</v>
      </c>
      <c r="G20207">
        <v>168</v>
      </c>
      <c r="H20207" t="s">
        <v>2017</v>
      </c>
      <c r="I20207" s="13">
        <v>43504</v>
      </c>
      <c r="J20207" t="s">
        <v>2030</v>
      </c>
      <c r="K20207" t="s">
        <v>2030</v>
      </c>
    </row>
    <row r="20208" spans="1:11">
      <c r="B20208" t="s">
        <v>2094</v>
      </c>
      <c r="C20208" t="s">
        <v>2095</v>
      </c>
      <c r="D20208" t="s">
        <v>2076</v>
      </c>
      <c r="E20208">
        <v>3</v>
      </c>
      <c r="F20208" t="s">
        <v>2085</v>
      </c>
      <c r="G20208" t="s">
        <v>2030</v>
      </c>
      <c r="H20208" t="s">
        <v>2017</v>
      </c>
      <c r="I20208" s="13">
        <v>43500</v>
      </c>
      <c r="J20208" t="s">
        <v>2030</v>
      </c>
      <c r="K20208" t="s">
        <v>2030</v>
      </c>
    </row>
    <row r="20209" spans="2:11">
      <c r="B20209" t="s">
        <v>2232</v>
      </c>
      <c r="C20209" t="s">
        <v>3112</v>
      </c>
      <c r="D20209" t="s">
        <v>2029</v>
      </c>
      <c r="E20209">
        <v>5</v>
      </c>
      <c r="F20209" t="s">
        <v>2016</v>
      </c>
      <c r="G20209" t="s">
        <v>2030</v>
      </c>
      <c r="H20209" t="s">
        <v>2017</v>
      </c>
      <c r="I20209" s="13">
        <v>43493</v>
      </c>
      <c r="J20209">
        <v>1</v>
      </c>
      <c r="K20209">
        <v>64.09</v>
      </c>
    </row>
    <row r="20210" spans="2:11">
      <c r="B20210" t="s">
        <v>2072</v>
      </c>
      <c r="C20210" t="s">
        <v>2887</v>
      </c>
      <c r="D20210" t="s">
        <v>2029</v>
      </c>
      <c r="E20210">
        <v>5</v>
      </c>
      <c r="F20210" t="s">
        <v>2016</v>
      </c>
      <c r="G20210">
        <v>163</v>
      </c>
      <c r="H20210" t="s">
        <v>2017</v>
      </c>
      <c r="I20210" s="13">
        <v>43493</v>
      </c>
      <c r="J20210">
        <v>1</v>
      </c>
      <c r="K20210">
        <v>64.09</v>
      </c>
    </row>
    <row r="20211" spans="2:11">
      <c r="B20211" t="s">
        <v>2037</v>
      </c>
      <c r="C20211" t="s">
        <v>3113</v>
      </c>
      <c r="D20211" t="s">
        <v>2026</v>
      </c>
      <c r="E20211">
        <v>5</v>
      </c>
      <c r="F20211" t="s">
        <v>2016</v>
      </c>
      <c r="G20211">
        <v>196</v>
      </c>
      <c r="H20211" t="s">
        <v>2017</v>
      </c>
      <c r="I20211" s="13">
        <v>43490</v>
      </c>
      <c r="J20211">
        <v>1</v>
      </c>
      <c r="K20211">
        <v>64.09</v>
      </c>
    </row>
    <row r="20212" spans="2:11">
      <c r="B20212" t="s">
        <v>2079</v>
      </c>
      <c r="C20212" t="s">
        <v>3117</v>
      </c>
      <c r="D20212" t="s">
        <v>2015</v>
      </c>
      <c r="E20212">
        <v>3</v>
      </c>
      <c r="F20212" t="s">
        <v>2016</v>
      </c>
      <c r="G20212">
        <v>155</v>
      </c>
      <c r="H20212" t="s">
        <v>2017</v>
      </c>
      <c r="I20212" s="13">
        <v>43487</v>
      </c>
      <c r="J20212" t="s">
        <v>2030</v>
      </c>
      <c r="K20212" t="s">
        <v>2030</v>
      </c>
    </row>
    <row r="20213" spans="2:11">
      <c r="B20213" t="s">
        <v>2069</v>
      </c>
      <c r="C20213" t="s">
        <v>2840</v>
      </c>
      <c r="D20213" t="s">
        <v>2035</v>
      </c>
      <c r="E20213">
        <v>5</v>
      </c>
      <c r="F20213" t="s">
        <v>2016</v>
      </c>
      <c r="G20213">
        <v>172</v>
      </c>
      <c r="H20213" t="s">
        <v>2017</v>
      </c>
      <c r="I20213" s="13">
        <v>43482</v>
      </c>
      <c r="J20213">
        <v>1</v>
      </c>
      <c r="K20213">
        <v>64.09</v>
      </c>
    </row>
    <row r="20214" spans="2:11">
      <c r="B20214" t="s">
        <v>106</v>
      </c>
      <c r="C20214" t="s">
        <v>2884</v>
      </c>
      <c r="D20214" t="s">
        <v>2723</v>
      </c>
      <c r="E20214">
        <v>3</v>
      </c>
      <c r="F20214" t="s">
        <v>2088</v>
      </c>
      <c r="G20214">
        <v>152</v>
      </c>
      <c r="H20214" t="s">
        <v>2020</v>
      </c>
      <c r="I20214" s="13">
        <v>43480</v>
      </c>
      <c r="J20214">
        <v>2</v>
      </c>
      <c r="K20214">
        <v>42.28</v>
      </c>
    </row>
    <row r="20215" spans="2:11">
      <c r="B20215" t="s">
        <v>2027</v>
      </c>
      <c r="C20215" t="s">
        <v>2891</v>
      </c>
      <c r="D20215" t="s">
        <v>2044</v>
      </c>
      <c r="E20215">
        <v>3</v>
      </c>
      <c r="F20215" t="s">
        <v>2088</v>
      </c>
      <c r="G20215">
        <v>160</v>
      </c>
      <c r="H20215" t="s">
        <v>2017</v>
      </c>
      <c r="I20215" s="13">
        <v>43476</v>
      </c>
      <c r="J20215" t="s">
        <v>2030</v>
      </c>
      <c r="K20215" t="s">
        <v>2030</v>
      </c>
    </row>
    <row r="20216" spans="2:11">
      <c r="B20216" t="s">
        <v>2021</v>
      </c>
      <c r="C20216" t="s">
        <v>2897</v>
      </c>
      <c r="D20216" t="s">
        <v>2216</v>
      </c>
      <c r="E20216">
        <v>3</v>
      </c>
      <c r="F20216" t="s">
        <v>2016</v>
      </c>
      <c r="G20216">
        <v>155</v>
      </c>
      <c r="H20216" t="s">
        <v>2020</v>
      </c>
      <c r="I20216" s="13">
        <v>43475</v>
      </c>
      <c r="J20216" t="s">
        <v>2030</v>
      </c>
      <c r="K20216" t="s">
        <v>2030</v>
      </c>
    </row>
    <row r="20217" spans="2:11">
      <c r="B20217" t="s">
        <v>2174</v>
      </c>
      <c r="C20217" t="s">
        <v>2800</v>
      </c>
      <c r="D20217" t="s">
        <v>2029</v>
      </c>
      <c r="E20217">
        <v>5</v>
      </c>
      <c r="F20217" t="s">
        <v>2016</v>
      </c>
      <c r="G20217">
        <v>170</v>
      </c>
      <c r="H20217" t="s">
        <v>2017</v>
      </c>
      <c r="I20217" s="13">
        <v>43474</v>
      </c>
      <c r="J20217" t="s">
        <v>2030</v>
      </c>
      <c r="K20217" t="s">
        <v>2030</v>
      </c>
    </row>
    <row r="20218" spans="2:11">
      <c r="B20218" t="s">
        <v>2051</v>
      </c>
      <c r="C20218" t="s">
        <v>3469</v>
      </c>
      <c r="D20218" t="s">
        <v>2076</v>
      </c>
      <c r="E20218">
        <v>3</v>
      </c>
      <c r="F20218" t="s">
        <v>2088</v>
      </c>
      <c r="G20218">
        <v>150</v>
      </c>
      <c r="H20218" t="s">
        <v>2017</v>
      </c>
      <c r="I20218" s="13">
        <v>43469</v>
      </c>
      <c r="J20218" t="s">
        <v>2030</v>
      </c>
      <c r="K20218" t="s">
        <v>2030</v>
      </c>
    </row>
    <row r="20219" spans="2:11">
      <c r="B20219" t="s">
        <v>2083</v>
      </c>
      <c r="C20219" t="s">
        <v>2084</v>
      </c>
      <c r="D20219" t="s">
        <v>2026</v>
      </c>
      <c r="E20219">
        <v>5</v>
      </c>
      <c r="F20219" t="s">
        <v>2016</v>
      </c>
      <c r="G20219" t="s">
        <v>2030</v>
      </c>
      <c r="H20219" t="s">
        <v>2017</v>
      </c>
      <c r="I20219" s="13">
        <v>43469</v>
      </c>
      <c r="J20219">
        <v>1</v>
      </c>
      <c r="K20219">
        <v>64.09</v>
      </c>
    </row>
    <row r="20220" spans="2:11">
      <c r="B20220" t="s">
        <v>2120</v>
      </c>
      <c r="C20220" t="s">
        <v>4308</v>
      </c>
      <c r="D20220" t="s">
        <v>2122</v>
      </c>
      <c r="E20220">
        <v>2</v>
      </c>
      <c r="F20220" t="s">
        <v>2016</v>
      </c>
      <c r="G20220">
        <v>128</v>
      </c>
      <c r="H20220" t="s">
        <v>2020</v>
      </c>
      <c r="I20220" s="13">
        <v>43467</v>
      </c>
      <c r="J20220">
        <v>5</v>
      </c>
      <c r="K20220">
        <v>-64.09</v>
      </c>
    </row>
    <row r="20221" spans="2:11">
      <c r="B20221" t="s">
        <v>2074</v>
      </c>
      <c r="C20221" t="s">
        <v>3115</v>
      </c>
      <c r="D20221" t="s">
        <v>2076</v>
      </c>
      <c r="E20221">
        <v>3</v>
      </c>
      <c r="F20221" t="s">
        <v>2016</v>
      </c>
      <c r="G20221">
        <v>145</v>
      </c>
      <c r="H20221" t="s">
        <v>2020</v>
      </c>
      <c r="I20221" s="13">
        <v>43454</v>
      </c>
      <c r="J20221">
        <v>3</v>
      </c>
      <c r="K20221">
        <v>0.03</v>
      </c>
    </row>
    <row r="20222" spans="2:11">
      <c r="B20222" t="s">
        <v>2089</v>
      </c>
      <c r="C20222" t="s">
        <v>4243</v>
      </c>
      <c r="D20222" t="s">
        <v>2029</v>
      </c>
      <c r="E20222">
        <v>5</v>
      </c>
      <c r="F20222" t="s">
        <v>2016</v>
      </c>
      <c r="G20222">
        <v>187</v>
      </c>
      <c r="H20222" t="s">
        <v>2017</v>
      </c>
      <c r="I20222" s="13">
        <v>43438</v>
      </c>
      <c r="J20222">
        <v>1</v>
      </c>
      <c r="K20222">
        <v>64.09</v>
      </c>
    </row>
    <row r="20223" spans="2:11">
      <c r="B20223" t="s">
        <v>2098</v>
      </c>
      <c r="C20223" t="s">
        <v>2099</v>
      </c>
      <c r="D20223" t="s">
        <v>2029</v>
      </c>
      <c r="E20223">
        <v>5</v>
      </c>
      <c r="F20223" t="s">
        <v>2016</v>
      </c>
      <c r="G20223">
        <v>190</v>
      </c>
      <c r="H20223" t="s">
        <v>2020</v>
      </c>
      <c r="I20223" s="13">
        <v>43437</v>
      </c>
      <c r="J20223">
        <v>1</v>
      </c>
      <c r="K20223">
        <v>64.09</v>
      </c>
    </row>
    <row r="20224" spans="2:11">
      <c r="B20224" t="s">
        <v>2067</v>
      </c>
      <c r="C20224" t="s">
        <v>2839</v>
      </c>
      <c r="D20224" t="s">
        <v>2029</v>
      </c>
      <c r="E20224">
        <v>5</v>
      </c>
      <c r="F20224" t="s">
        <v>2016</v>
      </c>
      <c r="G20224">
        <v>200</v>
      </c>
      <c r="H20224" t="s">
        <v>2020</v>
      </c>
      <c r="I20224" s="13">
        <v>43434</v>
      </c>
      <c r="J20224">
        <v>1</v>
      </c>
      <c r="K20224">
        <v>64.09</v>
      </c>
    </row>
    <row r="20225" spans="2:11">
      <c r="B20225" t="s">
        <v>2033</v>
      </c>
      <c r="C20225" t="s">
        <v>3971</v>
      </c>
      <c r="D20225" t="s">
        <v>2035</v>
      </c>
      <c r="E20225">
        <v>5</v>
      </c>
      <c r="F20225" t="s">
        <v>2016</v>
      </c>
      <c r="G20225">
        <v>194</v>
      </c>
      <c r="H20225" t="s">
        <v>2020</v>
      </c>
      <c r="I20225" s="13">
        <v>43434</v>
      </c>
      <c r="J20225">
        <v>1</v>
      </c>
      <c r="K20225">
        <v>64.09</v>
      </c>
    </row>
    <row r="20226" spans="2:11">
      <c r="B20226" t="s">
        <v>2451</v>
      </c>
      <c r="C20226" t="s">
        <v>3468</v>
      </c>
      <c r="D20226" t="s">
        <v>2076</v>
      </c>
      <c r="E20226">
        <v>3</v>
      </c>
      <c r="F20226" t="s">
        <v>2016</v>
      </c>
      <c r="G20226" t="s">
        <v>2030</v>
      </c>
      <c r="H20226" t="s">
        <v>2017</v>
      </c>
      <c r="I20226" s="13">
        <v>43434</v>
      </c>
      <c r="J20226">
        <v>4</v>
      </c>
      <c r="K20226">
        <v>0</v>
      </c>
    </row>
    <row r="20227" spans="2:11">
      <c r="B20227" t="s">
        <v>3255</v>
      </c>
      <c r="C20227" t="s">
        <v>4400</v>
      </c>
      <c r="D20227" t="s">
        <v>2076</v>
      </c>
      <c r="E20227">
        <v>3</v>
      </c>
      <c r="F20227" t="s">
        <v>2016</v>
      </c>
      <c r="G20227">
        <v>155</v>
      </c>
      <c r="H20227" t="s">
        <v>2020</v>
      </c>
      <c r="I20227" s="13">
        <v>43434</v>
      </c>
      <c r="J20227" t="s">
        <v>2030</v>
      </c>
      <c r="K20227" t="s">
        <v>2030</v>
      </c>
    </row>
    <row r="20228" spans="2:11">
      <c r="B20228" t="s">
        <v>2553</v>
      </c>
      <c r="C20228" t="s">
        <v>3738</v>
      </c>
      <c r="D20228" t="s">
        <v>2076</v>
      </c>
      <c r="E20228">
        <v>3</v>
      </c>
      <c r="F20228" t="s">
        <v>2016</v>
      </c>
      <c r="G20228" t="s">
        <v>2030</v>
      </c>
      <c r="H20228" t="s">
        <v>2017</v>
      </c>
      <c r="I20228" s="13">
        <v>43434</v>
      </c>
      <c r="J20228">
        <v>4</v>
      </c>
      <c r="K20228">
        <v>0</v>
      </c>
    </row>
    <row r="20229" spans="2:11">
      <c r="B20229" t="s">
        <v>2096</v>
      </c>
      <c r="C20229" t="s">
        <v>2097</v>
      </c>
      <c r="D20229" t="s">
        <v>2189</v>
      </c>
      <c r="E20229">
        <v>5</v>
      </c>
      <c r="F20229" t="s">
        <v>2016</v>
      </c>
      <c r="G20229" t="s">
        <v>2030</v>
      </c>
      <c r="H20229" t="s">
        <v>2017</v>
      </c>
      <c r="I20229" s="13">
        <v>43370</v>
      </c>
      <c r="J20229">
        <v>1</v>
      </c>
      <c r="K20229">
        <v>64.09</v>
      </c>
    </row>
    <row r="20230" spans="2:11">
      <c r="B20230" t="s">
        <v>2461</v>
      </c>
      <c r="C20230" t="s">
        <v>3452</v>
      </c>
      <c r="D20230" t="s">
        <v>2179</v>
      </c>
      <c r="E20230" t="s">
        <v>2030</v>
      </c>
      <c r="F20230" t="s">
        <v>2016</v>
      </c>
      <c r="G20230" t="s">
        <v>2030</v>
      </c>
      <c r="H20230" t="s">
        <v>2017</v>
      </c>
      <c r="I20230" s="13">
        <v>43264</v>
      </c>
      <c r="J20230" t="s">
        <v>2030</v>
      </c>
      <c r="K20230" t="s">
        <v>2030</v>
      </c>
    </row>
    <row r="20301" spans="1:11">
      <c r="A20301" t="s">
        <v>1216</v>
      </c>
      <c r="B20301" t="str">
        <f ca="1">_xll.BDS(OFFSET(INDIRECT(ADDRESS(ROW(), COLUMN())),0,-1),"BEST_ANALYST_RECS_BULK","cols=10;rows=5")</f>
        <v>Edward Jones</v>
      </c>
      <c r="C20301" t="s">
        <v>3755</v>
      </c>
      <c r="D20301" t="s">
        <v>2053</v>
      </c>
      <c r="E20301">
        <v>1</v>
      </c>
      <c r="F20301" t="s">
        <v>2016</v>
      </c>
      <c r="G20301" t="s">
        <v>2030</v>
      </c>
      <c r="H20301" t="s">
        <v>2017</v>
      </c>
      <c r="I20301" s="13">
        <v>43509</v>
      </c>
      <c r="J20301" t="s">
        <v>2030</v>
      </c>
      <c r="K20301" t="s">
        <v>2030</v>
      </c>
    </row>
    <row r="20302" spans="1:11">
      <c r="B20302" t="s">
        <v>2094</v>
      </c>
      <c r="C20302" t="s">
        <v>2095</v>
      </c>
      <c r="D20302" t="s">
        <v>2053</v>
      </c>
      <c r="E20302">
        <v>1</v>
      </c>
      <c r="F20302" t="s">
        <v>2088</v>
      </c>
      <c r="G20302" t="s">
        <v>2030</v>
      </c>
      <c r="H20302" t="s">
        <v>2017</v>
      </c>
      <c r="I20302" s="13">
        <v>43508</v>
      </c>
      <c r="J20302" t="s">
        <v>2030</v>
      </c>
      <c r="K20302" t="s">
        <v>2030</v>
      </c>
    </row>
    <row r="20303" spans="1:11">
      <c r="B20303" t="s">
        <v>2051</v>
      </c>
      <c r="C20303" t="s">
        <v>4139</v>
      </c>
      <c r="D20303" t="s">
        <v>2026</v>
      </c>
      <c r="E20303">
        <v>5</v>
      </c>
      <c r="F20303" t="s">
        <v>2016</v>
      </c>
      <c r="G20303">
        <v>58</v>
      </c>
      <c r="H20303" t="s">
        <v>2017</v>
      </c>
      <c r="I20303" s="13">
        <v>43496</v>
      </c>
      <c r="J20303" t="s">
        <v>2030</v>
      </c>
      <c r="K20303" t="s">
        <v>2030</v>
      </c>
    </row>
    <row r="20304" spans="1:11">
      <c r="B20304" t="s">
        <v>2083</v>
      </c>
      <c r="C20304" t="s">
        <v>2084</v>
      </c>
      <c r="D20304" t="s">
        <v>2184</v>
      </c>
      <c r="E20304">
        <v>1</v>
      </c>
      <c r="F20304" t="s">
        <v>2016</v>
      </c>
      <c r="G20304" t="s">
        <v>2030</v>
      </c>
      <c r="H20304" t="s">
        <v>2017</v>
      </c>
      <c r="I20304" s="13">
        <v>43363</v>
      </c>
      <c r="J20304" t="s">
        <v>2030</v>
      </c>
      <c r="K20304" t="s">
        <v>2030</v>
      </c>
    </row>
    <row r="20305" spans="2:11">
      <c r="B20305" t="s">
        <v>2111</v>
      </c>
      <c r="C20305" t="s">
        <v>2338</v>
      </c>
      <c r="D20305" t="s">
        <v>2026</v>
      </c>
      <c r="E20305">
        <v>5</v>
      </c>
      <c r="F20305" t="s">
        <v>2123</v>
      </c>
      <c r="G20305" t="s">
        <v>2030</v>
      </c>
      <c r="H20305" t="s">
        <v>2017</v>
      </c>
      <c r="I20305" s="13">
        <v>42573</v>
      </c>
      <c r="J20305">
        <v>1</v>
      </c>
      <c r="K20305">
        <v>-16.010000000000002</v>
      </c>
    </row>
    <row r="20401" spans="1:11">
      <c r="A20401" t="s">
        <v>1217</v>
      </c>
      <c r="B20401" t="str">
        <f ca="1">_xll.BDS(OFFSET(INDIRECT(ADDRESS(ROW(), COLUMN())),0,-1),"BEST_ANALYST_RECS_BULK","cols=10;rows=9")</f>
        <v>Wolfe Research</v>
      </c>
      <c r="C20401" t="s">
        <v>2369</v>
      </c>
      <c r="D20401" t="s">
        <v>2273</v>
      </c>
      <c r="E20401">
        <v>3</v>
      </c>
      <c r="F20401" t="s">
        <v>2016</v>
      </c>
      <c r="G20401">
        <v>24</v>
      </c>
      <c r="H20401" t="s">
        <v>2017</v>
      </c>
      <c r="I20401" s="13">
        <v>43506</v>
      </c>
      <c r="J20401">
        <v>2</v>
      </c>
      <c r="K20401">
        <v>0</v>
      </c>
    </row>
    <row r="20402" spans="1:11">
      <c r="B20402" t="s">
        <v>2077</v>
      </c>
      <c r="C20402" t="s">
        <v>2363</v>
      </c>
      <c r="D20402" t="s">
        <v>2029</v>
      </c>
      <c r="E20402">
        <v>5</v>
      </c>
      <c r="F20402" t="s">
        <v>2016</v>
      </c>
      <c r="G20402">
        <v>45</v>
      </c>
      <c r="H20402" t="s">
        <v>2017</v>
      </c>
      <c r="I20402" s="13">
        <v>43499</v>
      </c>
      <c r="J20402" t="s">
        <v>2030</v>
      </c>
      <c r="K20402" t="s">
        <v>2030</v>
      </c>
    </row>
    <row r="20403" spans="1:11">
      <c r="B20403" t="s">
        <v>2382</v>
      </c>
      <c r="C20403" t="s">
        <v>2383</v>
      </c>
      <c r="D20403" t="s">
        <v>2029</v>
      </c>
      <c r="E20403">
        <v>5</v>
      </c>
      <c r="F20403" t="s">
        <v>2016</v>
      </c>
      <c r="G20403">
        <v>30</v>
      </c>
      <c r="H20403" t="s">
        <v>2017</v>
      </c>
      <c r="I20403" s="13">
        <v>43489</v>
      </c>
      <c r="J20403">
        <v>1</v>
      </c>
      <c r="K20403">
        <v>11</v>
      </c>
    </row>
    <row r="20404" spans="1:11">
      <c r="B20404" t="s">
        <v>2072</v>
      </c>
      <c r="C20404" t="s">
        <v>3494</v>
      </c>
      <c r="D20404" t="s">
        <v>2015</v>
      </c>
      <c r="E20404">
        <v>3</v>
      </c>
      <c r="F20404" t="s">
        <v>2016</v>
      </c>
      <c r="G20404" t="s">
        <v>2030</v>
      </c>
      <c r="H20404" t="s">
        <v>2017</v>
      </c>
      <c r="I20404" s="13">
        <v>43488</v>
      </c>
      <c r="J20404">
        <v>2</v>
      </c>
      <c r="K20404">
        <v>0</v>
      </c>
    </row>
    <row r="20405" spans="1:11">
      <c r="B20405" t="s">
        <v>2054</v>
      </c>
      <c r="C20405" t="s">
        <v>2370</v>
      </c>
      <c r="D20405" t="s">
        <v>2044</v>
      </c>
      <c r="E20405">
        <v>3</v>
      </c>
      <c r="F20405" t="s">
        <v>2016</v>
      </c>
      <c r="G20405">
        <v>20</v>
      </c>
      <c r="H20405" t="s">
        <v>2020</v>
      </c>
      <c r="I20405" s="13">
        <v>43472</v>
      </c>
      <c r="J20405">
        <v>2</v>
      </c>
      <c r="K20405">
        <v>0</v>
      </c>
    </row>
    <row r="20406" spans="1:11">
      <c r="B20406" t="s">
        <v>2021</v>
      </c>
      <c r="C20406" t="s">
        <v>2995</v>
      </c>
      <c r="D20406" t="s">
        <v>2216</v>
      </c>
      <c r="E20406">
        <v>3</v>
      </c>
      <c r="F20406" t="s">
        <v>2016</v>
      </c>
      <c r="G20406">
        <v>19</v>
      </c>
      <c r="H20406" t="s">
        <v>2020</v>
      </c>
      <c r="I20406" s="13">
        <v>43471</v>
      </c>
      <c r="J20406">
        <v>2</v>
      </c>
      <c r="K20406">
        <v>0</v>
      </c>
    </row>
    <row r="20407" spans="1:11">
      <c r="B20407" t="s">
        <v>2051</v>
      </c>
      <c r="C20407" t="s">
        <v>2354</v>
      </c>
      <c r="D20407" t="s">
        <v>2076</v>
      </c>
      <c r="E20407">
        <v>3</v>
      </c>
      <c r="F20407" t="s">
        <v>2016</v>
      </c>
      <c r="G20407">
        <v>13</v>
      </c>
      <c r="H20407" t="s">
        <v>2017</v>
      </c>
      <c r="I20407" s="13">
        <v>43453</v>
      </c>
      <c r="J20407">
        <v>2</v>
      </c>
      <c r="K20407">
        <v>0</v>
      </c>
    </row>
    <row r="20408" spans="1:11">
      <c r="B20408" t="s">
        <v>2792</v>
      </c>
      <c r="C20408" t="s">
        <v>3290</v>
      </c>
      <c r="D20408" t="s">
        <v>2026</v>
      </c>
      <c r="E20408">
        <v>5</v>
      </c>
      <c r="F20408" t="s">
        <v>2016</v>
      </c>
      <c r="G20408">
        <v>24.5</v>
      </c>
      <c r="H20408" t="s">
        <v>2020</v>
      </c>
      <c r="I20408" s="13">
        <v>43452</v>
      </c>
      <c r="J20408">
        <v>5</v>
      </c>
      <c r="K20408">
        <v>-13.95</v>
      </c>
    </row>
    <row r="20409" spans="1:11">
      <c r="B20409" t="s">
        <v>2083</v>
      </c>
      <c r="C20409" t="s">
        <v>2084</v>
      </c>
      <c r="D20409" t="s">
        <v>2035</v>
      </c>
      <c r="E20409">
        <v>5</v>
      </c>
      <c r="F20409" t="s">
        <v>2085</v>
      </c>
      <c r="G20409" t="s">
        <v>2030</v>
      </c>
      <c r="H20409" t="s">
        <v>2017</v>
      </c>
      <c r="I20409" s="13">
        <v>43414</v>
      </c>
      <c r="J20409">
        <v>4</v>
      </c>
      <c r="K20409">
        <v>-5.48</v>
      </c>
    </row>
    <row r="20501" spans="1:11">
      <c r="A20501" t="s">
        <v>1218</v>
      </c>
      <c r="B20501" t="str">
        <f ca="1">_xll.BDS(OFFSET(INDIRECT(ADDRESS(ROW(), COLUMN())),0,-1),"BEST_ANALYST_RECS_BULK","cols=10;rows=4")</f>
        <v>ISS-EVA</v>
      </c>
      <c r="C20501" t="s">
        <v>2084</v>
      </c>
      <c r="D20501" t="s">
        <v>2026</v>
      </c>
      <c r="E20501">
        <v>5</v>
      </c>
      <c r="F20501" t="s">
        <v>2016</v>
      </c>
      <c r="G20501" t="s">
        <v>2030</v>
      </c>
      <c r="H20501" t="s">
        <v>2017</v>
      </c>
      <c r="I20501" s="13">
        <v>43503</v>
      </c>
      <c r="J20501" t="s">
        <v>2030</v>
      </c>
      <c r="K20501" t="s">
        <v>2030</v>
      </c>
    </row>
    <row r="20502" spans="1:11">
      <c r="B20502" t="s">
        <v>2118</v>
      </c>
      <c r="C20502" t="s">
        <v>3475</v>
      </c>
      <c r="D20502" t="s">
        <v>2026</v>
      </c>
      <c r="E20502">
        <v>5</v>
      </c>
      <c r="F20502" t="s">
        <v>2016</v>
      </c>
      <c r="G20502">
        <v>14</v>
      </c>
      <c r="H20502" t="s">
        <v>2017</v>
      </c>
      <c r="I20502" s="13">
        <v>43499</v>
      </c>
      <c r="J20502" t="s">
        <v>2030</v>
      </c>
      <c r="K20502" t="s">
        <v>2030</v>
      </c>
    </row>
    <row r="20503" spans="1:11">
      <c r="B20503" t="s">
        <v>2049</v>
      </c>
      <c r="C20503" t="s">
        <v>3476</v>
      </c>
      <c r="D20503" t="s">
        <v>2029</v>
      </c>
      <c r="E20503">
        <v>5</v>
      </c>
      <c r="F20503" t="s">
        <v>2016</v>
      </c>
      <c r="G20503">
        <v>14</v>
      </c>
      <c r="H20503" t="s">
        <v>2017</v>
      </c>
      <c r="I20503" s="13">
        <v>43496</v>
      </c>
      <c r="J20503" t="s">
        <v>2030</v>
      </c>
      <c r="K20503" t="s">
        <v>2030</v>
      </c>
    </row>
    <row r="20504" spans="1:11">
      <c r="B20504" t="s">
        <v>2129</v>
      </c>
      <c r="C20504" t="s">
        <v>3477</v>
      </c>
      <c r="D20504" t="s">
        <v>2026</v>
      </c>
      <c r="E20504">
        <v>5</v>
      </c>
      <c r="F20504" t="s">
        <v>2016</v>
      </c>
      <c r="G20504">
        <v>15</v>
      </c>
      <c r="H20504" t="s">
        <v>2020</v>
      </c>
      <c r="I20504" s="13">
        <v>43411</v>
      </c>
      <c r="J20504">
        <v>1</v>
      </c>
      <c r="K20504">
        <v>2.73</v>
      </c>
    </row>
    <row r="20601" spans="1:11">
      <c r="A20601" t="s">
        <v>1219</v>
      </c>
      <c r="B20601" t="str">
        <f ca="1">_xll.BDS(OFFSET(INDIRECT(ADDRESS(ROW(), COLUMN())),0,-1),"BEST_ANALYST_RECS_BULK","cols=10;rows=27")</f>
        <v>Jefferies</v>
      </c>
      <c r="C20601" t="s">
        <v>3677</v>
      </c>
      <c r="D20601" t="s">
        <v>2026</v>
      </c>
      <c r="E20601">
        <v>5</v>
      </c>
      <c r="F20601" t="s">
        <v>2016</v>
      </c>
      <c r="G20601">
        <v>74</v>
      </c>
      <c r="H20601" t="s">
        <v>2017</v>
      </c>
      <c r="I20601" s="13">
        <v>43511</v>
      </c>
      <c r="J20601">
        <v>11</v>
      </c>
      <c r="K20601">
        <v>-20.29</v>
      </c>
    </row>
    <row r="20602" spans="1:11">
      <c r="B20602" t="s">
        <v>2077</v>
      </c>
      <c r="C20602" t="s">
        <v>3685</v>
      </c>
      <c r="D20602" t="s">
        <v>2029</v>
      </c>
      <c r="E20602">
        <v>5</v>
      </c>
      <c r="F20602" t="s">
        <v>2016</v>
      </c>
      <c r="G20602">
        <v>78</v>
      </c>
      <c r="H20602" t="s">
        <v>2017</v>
      </c>
      <c r="I20602" s="13">
        <v>43511</v>
      </c>
      <c r="J20602">
        <v>5</v>
      </c>
      <c r="K20602">
        <v>-7.79</v>
      </c>
    </row>
    <row r="20603" spans="1:11">
      <c r="B20603" t="s">
        <v>2047</v>
      </c>
      <c r="C20603" t="s">
        <v>2356</v>
      </c>
      <c r="D20603" t="s">
        <v>2026</v>
      </c>
      <c r="E20603">
        <v>5</v>
      </c>
      <c r="F20603" t="s">
        <v>2016</v>
      </c>
      <c r="G20603">
        <v>82</v>
      </c>
      <c r="H20603" t="s">
        <v>2017</v>
      </c>
      <c r="I20603" s="13">
        <v>43511</v>
      </c>
      <c r="J20603" t="s">
        <v>2030</v>
      </c>
      <c r="K20603" t="s">
        <v>2030</v>
      </c>
    </row>
    <row r="20604" spans="1:11">
      <c r="B20604" t="s">
        <v>2352</v>
      </c>
      <c r="C20604" t="s">
        <v>2988</v>
      </c>
      <c r="D20604" t="s">
        <v>2076</v>
      </c>
      <c r="E20604">
        <v>3</v>
      </c>
      <c r="F20604" t="s">
        <v>2016</v>
      </c>
      <c r="G20604">
        <v>67</v>
      </c>
      <c r="H20604" t="s">
        <v>2017</v>
      </c>
      <c r="I20604" s="13">
        <v>43511</v>
      </c>
      <c r="J20604">
        <v>3</v>
      </c>
      <c r="K20604">
        <v>0</v>
      </c>
    </row>
    <row r="20605" spans="1:11">
      <c r="B20605" t="s">
        <v>2063</v>
      </c>
      <c r="C20605" t="s">
        <v>3024</v>
      </c>
      <c r="D20605" t="s">
        <v>2184</v>
      </c>
      <c r="E20605">
        <v>1</v>
      </c>
      <c r="F20605" t="s">
        <v>2088</v>
      </c>
      <c r="G20605">
        <v>70</v>
      </c>
      <c r="H20605" t="s">
        <v>2017</v>
      </c>
      <c r="I20605" s="13">
        <v>43511</v>
      </c>
      <c r="J20605" t="s">
        <v>2030</v>
      </c>
      <c r="K20605" t="s">
        <v>2030</v>
      </c>
    </row>
    <row r="20606" spans="1:11">
      <c r="B20606" t="s">
        <v>2079</v>
      </c>
      <c r="C20606" t="s">
        <v>3035</v>
      </c>
      <c r="D20606" t="s">
        <v>2029</v>
      </c>
      <c r="E20606">
        <v>5</v>
      </c>
      <c r="F20606" t="s">
        <v>2016</v>
      </c>
      <c r="G20606">
        <v>75</v>
      </c>
      <c r="H20606" t="s">
        <v>2017</v>
      </c>
      <c r="I20606" s="13">
        <v>43510</v>
      </c>
      <c r="J20606">
        <v>2</v>
      </c>
      <c r="K20606">
        <v>1.02</v>
      </c>
    </row>
    <row r="20607" spans="1:11">
      <c r="B20607" t="s">
        <v>2996</v>
      </c>
      <c r="C20607" t="s">
        <v>2997</v>
      </c>
      <c r="D20607" t="s">
        <v>2044</v>
      </c>
      <c r="E20607">
        <v>3</v>
      </c>
      <c r="F20607" t="s">
        <v>2016</v>
      </c>
      <c r="G20607">
        <v>74</v>
      </c>
      <c r="H20607" t="s">
        <v>2020</v>
      </c>
      <c r="I20607" s="13">
        <v>43510</v>
      </c>
      <c r="J20607">
        <v>3</v>
      </c>
      <c r="K20607">
        <v>0</v>
      </c>
    </row>
    <row r="20608" spans="1:11">
      <c r="B20608" t="s">
        <v>2051</v>
      </c>
      <c r="C20608" t="s">
        <v>2354</v>
      </c>
      <c r="D20608" t="s">
        <v>2053</v>
      </c>
      <c r="E20608">
        <v>1</v>
      </c>
      <c r="F20608" t="s">
        <v>2088</v>
      </c>
      <c r="G20608">
        <v>56</v>
      </c>
      <c r="H20608" t="s">
        <v>2017</v>
      </c>
      <c r="I20608" s="13">
        <v>43510</v>
      </c>
      <c r="J20608">
        <v>4</v>
      </c>
      <c r="K20608">
        <v>-0.93</v>
      </c>
    </row>
    <row r="20609" spans="2:11">
      <c r="B20609" t="s">
        <v>2792</v>
      </c>
      <c r="C20609" t="s">
        <v>3290</v>
      </c>
      <c r="D20609" t="s">
        <v>2026</v>
      </c>
      <c r="E20609">
        <v>5</v>
      </c>
      <c r="F20609" t="s">
        <v>2016</v>
      </c>
      <c r="G20609">
        <v>72</v>
      </c>
      <c r="H20609" t="s">
        <v>2020</v>
      </c>
      <c r="I20609" s="13">
        <v>43509</v>
      </c>
      <c r="J20609">
        <v>2</v>
      </c>
      <c r="K20609">
        <v>1.02</v>
      </c>
    </row>
    <row r="20610" spans="2:11">
      <c r="B20610" t="s">
        <v>106</v>
      </c>
      <c r="C20610" t="s">
        <v>3291</v>
      </c>
      <c r="D20610" t="s">
        <v>2229</v>
      </c>
      <c r="E20610">
        <v>5</v>
      </c>
      <c r="F20610" t="s">
        <v>2016</v>
      </c>
      <c r="G20610">
        <v>72</v>
      </c>
      <c r="H20610" t="s">
        <v>2020</v>
      </c>
      <c r="I20610" s="13">
        <v>43509</v>
      </c>
      <c r="J20610" t="s">
        <v>2030</v>
      </c>
      <c r="K20610" t="s">
        <v>2030</v>
      </c>
    </row>
    <row r="20611" spans="2:11">
      <c r="B20611" t="s">
        <v>2021</v>
      </c>
      <c r="C20611" t="s">
        <v>2995</v>
      </c>
      <c r="D20611" t="s">
        <v>2166</v>
      </c>
      <c r="E20611">
        <v>5</v>
      </c>
      <c r="F20611" t="s">
        <v>2016</v>
      </c>
      <c r="G20611">
        <v>81</v>
      </c>
      <c r="H20611" t="s">
        <v>2020</v>
      </c>
      <c r="I20611" s="13">
        <v>43509</v>
      </c>
      <c r="J20611">
        <v>2</v>
      </c>
      <c r="K20611">
        <v>1.02</v>
      </c>
    </row>
    <row r="20612" spans="2:11">
      <c r="B20612" t="s">
        <v>2274</v>
      </c>
      <c r="C20612" t="s">
        <v>3294</v>
      </c>
      <c r="D20612" t="s">
        <v>2026</v>
      </c>
      <c r="E20612">
        <v>5</v>
      </c>
      <c r="F20612" t="s">
        <v>2016</v>
      </c>
      <c r="G20612" t="s">
        <v>2030</v>
      </c>
      <c r="H20612" t="s">
        <v>2017</v>
      </c>
      <c r="I20612" s="13">
        <v>43509</v>
      </c>
      <c r="J20612">
        <v>6</v>
      </c>
      <c r="K20612">
        <v>-12.4</v>
      </c>
    </row>
    <row r="20613" spans="2:11">
      <c r="B20613" t="s">
        <v>2393</v>
      </c>
      <c r="C20613" t="s">
        <v>2998</v>
      </c>
      <c r="D20613" t="s">
        <v>2362</v>
      </c>
      <c r="E20613">
        <v>5</v>
      </c>
      <c r="F20613" t="s">
        <v>2016</v>
      </c>
      <c r="G20613">
        <v>96</v>
      </c>
      <c r="H20613" t="s">
        <v>2020</v>
      </c>
      <c r="I20613" s="13">
        <v>43509</v>
      </c>
      <c r="J20613">
        <v>10</v>
      </c>
      <c r="K20613">
        <v>-19.239999999999998</v>
      </c>
    </row>
    <row r="20614" spans="2:11">
      <c r="B20614" t="s">
        <v>2033</v>
      </c>
      <c r="C20614" t="s">
        <v>3027</v>
      </c>
      <c r="D20614" t="s">
        <v>2044</v>
      </c>
      <c r="E20614">
        <v>3</v>
      </c>
      <c r="F20614" t="s">
        <v>2016</v>
      </c>
      <c r="G20614">
        <v>74</v>
      </c>
      <c r="H20614" t="s">
        <v>2020</v>
      </c>
      <c r="I20614" s="13">
        <v>43509</v>
      </c>
      <c r="J20614">
        <v>3</v>
      </c>
      <c r="K20614">
        <v>0</v>
      </c>
    </row>
    <row r="20615" spans="2:11">
      <c r="B20615" t="s">
        <v>2371</v>
      </c>
      <c r="C20615" t="s">
        <v>2372</v>
      </c>
      <c r="D20615" t="s">
        <v>2162</v>
      </c>
      <c r="E20615">
        <v>3</v>
      </c>
      <c r="F20615" t="s">
        <v>2016</v>
      </c>
      <c r="G20615">
        <v>68</v>
      </c>
      <c r="H20615" t="s">
        <v>2020</v>
      </c>
      <c r="I20615" s="13">
        <v>43509</v>
      </c>
      <c r="J20615">
        <v>13</v>
      </c>
      <c r="K20615">
        <v>-23.59</v>
      </c>
    </row>
    <row r="20616" spans="2:11">
      <c r="B20616" t="s">
        <v>2069</v>
      </c>
      <c r="C20616" t="s">
        <v>2373</v>
      </c>
      <c r="D20616" t="s">
        <v>2035</v>
      </c>
      <c r="E20616">
        <v>5</v>
      </c>
      <c r="F20616" t="s">
        <v>2016</v>
      </c>
      <c r="G20616">
        <v>75</v>
      </c>
      <c r="H20616" t="s">
        <v>2017</v>
      </c>
      <c r="I20616" s="13">
        <v>43509</v>
      </c>
      <c r="J20616" t="s">
        <v>2030</v>
      </c>
      <c r="K20616" t="s">
        <v>2030</v>
      </c>
    </row>
    <row r="20617" spans="2:11">
      <c r="B20617" t="s">
        <v>2072</v>
      </c>
      <c r="C20617" t="s">
        <v>3494</v>
      </c>
      <c r="D20617" t="s">
        <v>2189</v>
      </c>
      <c r="E20617">
        <v>5</v>
      </c>
      <c r="F20617" t="s">
        <v>2016</v>
      </c>
      <c r="G20617">
        <v>85</v>
      </c>
      <c r="H20617" t="s">
        <v>2017</v>
      </c>
      <c r="I20617" s="13">
        <v>43509</v>
      </c>
      <c r="J20617">
        <v>2</v>
      </c>
      <c r="K20617">
        <v>1.02</v>
      </c>
    </row>
    <row r="20618" spans="2:11">
      <c r="B20618" t="s">
        <v>2260</v>
      </c>
      <c r="C20618" t="s">
        <v>3734</v>
      </c>
      <c r="D20618" t="s">
        <v>2035</v>
      </c>
      <c r="E20618">
        <v>5</v>
      </c>
      <c r="F20618" t="s">
        <v>2016</v>
      </c>
      <c r="G20618">
        <v>85</v>
      </c>
      <c r="H20618" t="s">
        <v>2020</v>
      </c>
      <c r="I20618" s="13">
        <v>43509</v>
      </c>
      <c r="J20618">
        <v>1</v>
      </c>
      <c r="K20618">
        <v>12.02</v>
      </c>
    </row>
    <row r="20619" spans="2:11">
      <c r="B20619" t="s">
        <v>2174</v>
      </c>
      <c r="C20619" t="s">
        <v>2357</v>
      </c>
      <c r="D20619" t="s">
        <v>2015</v>
      </c>
      <c r="E20619">
        <v>3</v>
      </c>
      <c r="F20619" t="s">
        <v>2016</v>
      </c>
      <c r="G20619">
        <v>70</v>
      </c>
      <c r="H20619" t="s">
        <v>2017</v>
      </c>
      <c r="I20619" s="13">
        <v>43508</v>
      </c>
      <c r="J20619">
        <v>3</v>
      </c>
      <c r="K20619">
        <v>0</v>
      </c>
    </row>
    <row r="20620" spans="2:11">
      <c r="B20620" t="s">
        <v>2027</v>
      </c>
      <c r="C20620" t="s">
        <v>2994</v>
      </c>
      <c r="D20620" t="s">
        <v>2044</v>
      </c>
      <c r="E20620">
        <v>3</v>
      </c>
      <c r="F20620" t="s">
        <v>2016</v>
      </c>
      <c r="G20620">
        <v>69</v>
      </c>
      <c r="H20620" t="s">
        <v>2017</v>
      </c>
      <c r="I20620" s="13">
        <v>43508</v>
      </c>
      <c r="J20620">
        <v>3</v>
      </c>
      <c r="K20620">
        <v>0</v>
      </c>
    </row>
    <row r="20621" spans="2:11">
      <c r="B20621" t="s">
        <v>2198</v>
      </c>
      <c r="C20621" t="s">
        <v>2387</v>
      </c>
      <c r="D20621" t="s">
        <v>2035</v>
      </c>
      <c r="E20621">
        <v>5</v>
      </c>
      <c r="F20621" t="s">
        <v>2016</v>
      </c>
      <c r="G20621">
        <v>73</v>
      </c>
      <c r="H20621" t="s">
        <v>2020</v>
      </c>
      <c r="I20621" s="13">
        <v>43508</v>
      </c>
      <c r="J20621" t="s">
        <v>2030</v>
      </c>
      <c r="K20621" t="s">
        <v>2030</v>
      </c>
    </row>
    <row r="20622" spans="2:11">
      <c r="B20622" t="s">
        <v>2267</v>
      </c>
      <c r="C20622" t="s">
        <v>2369</v>
      </c>
      <c r="D20622" t="s">
        <v>2029</v>
      </c>
      <c r="E20622">
        <v>5</v>
      </c>
      <c r="F20622" t="s">
        <v>2016</v>
      </c>
      <c r="G20622">
        <v>96</v>
      </c>
      <c r="H20622" t="s">
        <v>2017</v>
      </c>
      <c r="I20622" s="13">
        <v>43508</v>
      </c>
      <c r="J20622">
        <v>8</v>
      </c>
      <c r="K20622">
        <v>-17.78</v>
      </c>
    </row>
    <row r="20623" spans="2:11">
      <c r="B20623" t="s">
        <v>2094</v>
      </c>
      <c r="C20623" t="s">
        <v>2095</v>
      </c>
      <c r="D20623" t="s">
        <v>2053</v>
      </c>
      <c r="E20623">
        <v>1</v>
      </c>
      <c r="F20623" t="s">
        <v>2016</v>
      </c>
      <c r="G20623" t="s">
        <v>2030</v>
      </c>
      <c r="H20623" t="s">
        <v>2017</v>
      </c>
      <c r="I20623" s="13">
        <v>43496</v>
      </c>
      <c r="J20623" t="s">
        <v>2030</v>
      </c>
      <c r="K20623" t="s">
        <v>2030</v>
      </c>
    </row>
    <row r="20624" spans="2:11">
      <c r="B20624" t="s">
        <v>2049</v>
      </c>
      <c r="C20624" t="s">
        <v>3405</v>
      </c>
      <c r="D20624" t="s">
        <v>2015</v>
      </c>
      <c r="E20624">
        <v>3</v>
      </c>
      <c r="F20624" t="s">
        <v>2016</v>
      </c>
      <c r="G20624">
        <v>80</v>
      </c>
      <c r="H20624" t="s">
        <v>2017</v>
      </c>
      <c r="I20624" s="13">
        <v>43440</v>
      </c>
      <c r="J20624" t="s">
        <v>2030</v>
      </c>
      <c r="K20624" t="s">
        <v>2030</v>
      </c>
    </row>
    <row r="20625" spans="2:11">
      <c r="B20625" t="s">
        <v>2024</v>
      </c>
      <c r="C20625" t="s">
        <v>3681</v>
      </c>
      <c r="D20625" t="s">
        <v>2026</v>
      </c>
      <c r="E20625">
        <v>5</v>
      </c>
      <c r="F20625" t="s">
        <v>2016</v>
      </c>
      <c r="G20625">
        <v>97</v>
      </c>
      <c r="H20625" t="s">
        <v>2017</v>
      </c>
      <c r="I20625" s="13">
        <v>43430</v>
      </c>
      <c r="J20625">
        <v>2</v>
      </c>
      <c r="K20625">
        <v>1.02</v>
      </c>
    </row>
    <row r="20626" spans="2:11">
      <c r="B20626" t="s">
        <v>2083</v>
      </c>
      <c r="C20626" t="s">
        <v>2084</v>
      </c>
      <c r="D20626" t="s">
        <v>2026</v>
      </c>
      <c r="E20626">
        <v>5</v>
      </c>
      <c r="F20626" t="s">
        <v>2085</v>
      </c>
      <c r="G20626" t="s">
        <v>2030</v>
      </c>
      <c r="H20626" t="s">
        <v>2017</v>
      </c>
      <c r="I20626" s="13">
        <v>43410</v>
      </c>
      <c r="J20626">
        <v>12</v>
      </c>
      <c r="K20626">
        <v>-22.27</v>
      </c>
    </row>
    <row r="20627" spans="2:11">
      <c r="B20627" t="s">
        <v>2067</v>
      </c>
      <c r="C20627" t="s">
        <v>2991</v>
      </c>
      <c r="D20627" t="s">
        <v>2104</v>
      </c>
      <c r="E20627" t="s">
        <v>2030</v>
      </c>
      <c r="F20627" t="s">
        <v>2016</v>
      </c>
      <c r="G20627" t="s">
        <v>2030</v>
      </c>
      <c r="H20627" t="s">
        <v>2017</v>
      </c>
      <c r="I20627" s="13">
        <v>42437</v>
      </c>
      <c r="J20627" t="s">
        <v>2030</v>
      </c>
      <c r="K20627" t="s">
        <v>2030</v>
      </c>
    </row>
    <row r="20701" spans="1:11">
      <c r="A20701" t="s">
        <v>1220</v>
      </c>
      <c r="B20701" t="str">
        <f ca="1">_xll.BDS(OFFSET(INDIRECT(ADDRESS(ROW(), COLUMN())),0,-1),"BEST_ANALYST_RECS_BULK","cols=10;rows=24")</f>
        <v>TD Securities</v>
      </c>
      <c r="C20701" t="s">
        <v>3175</v>
      </c>
      <c r="D20701" t="s">
        <v>2076</v>
      </c>
      <c r="E20701">
        <v>3</v>
      </c>
      <c r="F20701" t="s">
        <v>2016</v>
      </c>
      <c r="G20701">
        <v>75</v>
      </c>
      <c r="H20701" t="s">
        <v>2020</v>
      </c>
      <c r="I20701" s="13">
        <v>43511</v>
      </c>
      <c r="J20701">
        <v>6</v>
      </c>
      <c r="K20701">
        <v>0</v>
      </c>
    </row>
    <row r="20702" spans="1:11">
      <c r="B20702" t="s">
        <v>2267</v>
      </c>
      <c r="C20702" t="s">
        <v>2305</v>
      </c>
      <c r="D20702" t="s">
        <v>2273</v>
      </c>
      <c r="E20702">
        <v>3</v>
      </c>
      <c r="F20702" t="s">
        <v>2016</v>
      </c>
      <c r="G20702" t="s">
        <v>2030</v>
      </c>
      <c r="H20702" t="s">
        <v>2017</v>
      </c>
      <c r="I20702" s="13">
        <v>43511</v>
      </c>
      <c r="J20702">
        <v>4</v>
      </c>
      <c r="K20702">
        <v>14.54</v>
      </c>
    </row>
    <row r="20703" spans="1:11">
      <c r="B20703" t="s">
        <v>2174</v>
      </c>
      <c r="C20703" t="s">
        <v>2510</v>
      </c>
      <c r="D20703" t="s">
        <v>2015</v>
      </c>
      <c r="E20703">
        <v>3</v>
      </c>
      <c r="F20703" t="s">
        <v>2016</v>
      </c>
      <c r="G20703">
        <v>76</v>
      </c>
      <c r="H20703" t="s">
        <v>2017</v>
      </c>
      <c r="I20703" s="13">
        <v>43510</v>
      </c>
      <c r="J20703">
        <v>1</v>
      </c>
      <c r="K20703">
        <v>35.130000000000003</v>
      </c>
    </row>
    <row r="20704" spans="1:11">
      <c r="B20704" t="s">
        <v>2049</v>
      </c>
      <c r="C20704" t="s">
        <v>2502</v>
      </c>
      <c r="D20704" t="s">
        <v>2015</v>
      </c>
      <c r="E20704">
        <v>3</v>
      </c>
      <c r="F20704" t="s">
        <v>2016</v>
      </c>
      <c r="G20704">
        <v>74</v>
      </c>
      <c r="H20704" t="s">
        <v>2017</v>
      </c>
      <c r="I20704" s="13">
        <v>43510</v>
      </c>
      <c r="J20704">
        <v>6</v>
      </c>
      <c r="K20704">
        <v>0</v>
      </c>
    </row>
    <row r="20705" spans="2:11">
      <c r="B20705" t="s">
        <v>2274</v>
      </c>
      <c r="C20705" t="s">
        <v>2503</v>
      </c>
      <c r="D20705" t="s">
        <v>2026</v>
      </c>
      <c r="E20705">
        <v>5</v>
      </c>
      <c r="F20705" t="s">
        <v>2016</v>
      </c>
      <c r="G20705" t="s">
        <v>2030</v>
      </c>
      <c r="H20705" t="s">
        <v>2017</v>
      </c>
      <c r="I20705" s="13">
        <v>43509</v>
      </c>
      <c r="J20705">
        <v>2</v>
      </c>
      <c r="K20705">
        <v>32.33</v>
      </c>
    </row>
    <row r="20706" spans="2:11">
      <c r="B20706" t="s">
        <v>2051</v>
      </c>
      <c r="C20706" t="s">
        <v>2167</v>
      </c>
      <c r="D20706" t="s">
        <v>2076</v>
      </c>
      <c r="E20706">
        <v>3</v>
      </c>
      <c r="F20706" t="s">
        <v>2088</v>
      </c>
      <c r="G20706">
        <v>75</v>
      </c>
      <c r="H20706" t="s">
        <v>2017</v>
      </c>
      <c r="I20706" s="13">
        <v>43508</v>
      </c>
      <c r="J20706">
        <v>3</v>
      </c>
      <c r="K20706">
        <v>15.58</v>
      </c>
    </row>
    <row r="20707" spans="2:11">
      <c r="B20707" t="s">
        <v>2067</v>
      </c>
      <c r="C20707" t="s">
        <v>3178</v>
      </c>
      <c r="D20707" t="s">
        <v>2029</v>
      </c>
      <c r="E20707">
        <v>5</v>
      </c>
      <c r="F20707" t="s">
        <v>2016</v>
      </c>
      <c r="G20707">
        <v>80</v>
      </c>
      <c r="H20707" t="s">
        <v>2020</v>
      </c>
      <c r="I20707" s="13">
        <v>43507</v>
      </c>
      <c r="J20707">
        <v>2</v>
      </c>
      <c r="K20707">
        <v>32.33</v>
      </c>
    </row>
    <row r="20708" spans="2:11">
      <c r="B20708" t="s">
        <v>2027</v>
      </c>
      <c r="C20708" t="s">
        <v>2513</v>
      </c>
      <c r="D20708" t="s">
        <v>2029</v>
      </c>
      <c r="E20708">
        <v>5</v>
      </c>
      <c r="F20708" t="s">
        <v>2016</v>
      </c>
      <c r="G20708">
        <v>81</v>
      </c>
      <c r="H20708" t="s">
        <v>2017</v>
      </c>
      <c r="I20708" s="13">
        <v>43507</v>
      </c>
      <c r="J20708">
        <v>2</v>
      </c>
      <c r="K20708">
        <v>32.33</v>
      </c>
    </row>
    <row r="20709" spans="2:11">
      <c r="B20709" t="s">
        <v>2094</v>
      </c>
      <c r="C20709" t="s">
        <v>2095</v>
      </c>
      <c r="D20709" t="s">
        <v>2076</v>
      </c>
      <c r="E20709">
        <v>3</v>
      </c>
      <c r="F20709" t="s">
        <v>2088</v>
      </c>
      <c r="G20709" t="s">
        <v>2030</v>
      </c>
      <c r="H20709" t="s">
        <v>2017</v>
      </c>
      <c r="I20709" s="13">
        <v>43504</v>
      </c>
      <c r="J20709" t="s">
        <v>2030</v>
      </c>
      <c r="K20709" t="s">
        <v>2030</v>
      </c>
    </row>
    <row r="20710" spans="2:11">
      <c r="B20710" t="s">
        <v>2595</v>
      </c>
      <c r="C20710" t="s">
        <v>3180</v>
      </c>
      <c r="D20710" t="s">
        <v>2252</v>
      </c>
      <c r="E20710">
        <v>3</v>
      </c>
      <c r="F20710" t="s">
        <v>2016</v>
      </c>
      <c r="G20710">
        <v>76</v>
      </c>
      <c r="H20710" t="s">
        <v>2020</v>
      </c>
      <c r="I20710" s="13">
        <v>43500</v>
      </c>
      <c r="J20710">
        <v>6</v>
      </c>
      <c r="K20710">
        <v>0</v>
      </c>
    </row>
    <row r="20711" spans="2:11">
      <c r="B20711" t="s">
        <v>106</v>
      </c>
      <c r="C20711" t="s">
        <v>2511</v>
      </c>
      <c r="D20711" t="s">
        <v>2512</v>
      </c>
      <c r="E20711">
        <v>1</v>
      </c>
      <c r="F20711" t="s">
        <v>2016</v>
      </c>
      <c r="G20711">
        <v>55</v>
      </c>
      <c r="H20711" t="s">
        <v>2020</v>
      </c>
      <c r="I20711" s="13">
        <v>43490</v>
      </c>
      <c r="J20711">
        <v>7</v>
      </c>
      <c r="K20711">
        <v>-32.33</v>
      </c>
    </row>
    <row r="20712" spans="2:11">
      <c r="B20712" t="s">
        <v>2159</v>
      </c>
      <c r="C20712" t="s">
        <v>2515</v>
      </c>
      <c r="D20712" t="s">
        <v>2029</v>
      </c>
      <c r="E20712">
        <v>5</v>
      </c>
      <c r="F20712" t="s">
        <v>2016</v>
      </c>
      <c r="G20712">
        <v>72</v>
      </c>
      <c r="H20712" t="s">
        <v>2017</v>
      </c>
      <c r="I20712" s="13">
        <v>43490</v>
      </c>
      <c r="J20712">
        <v>2</v>
      </c>
      <c r="K20712">
        <v>32.33</v>
      </c>
    </row>
    <row r="20713" spans="2:11">
      <c r="B20713" t="s">
        <v>2074</v>
      </c>
      <c r="C20713" t="s">
        <v>2320</v>
      </c>
      <c r="D20713" t="s">
        <v>2026</v>
      </c>
      <c r="E20713">
        <v>5</v>
      </c>
      <c r="F20713" t="s">
        <v>2016</v>
      </c>
      <c r="G20713">
        <v>74</v>
      </c>
      <c r="H20713" t="s">
        <v>2020</v>
      </c>
      <c r="I20713" s="13">
        <v>43486</v>
      </c>
      <c r="J20713" t="s">
        <v>2030</v>
      </c>
      <c r="K20713" t="s">
        <v>2030</v>
      </c>
    </row>
    <row r="20714" spans="2:11">
      <c r="B20714" t="s">
        <v>2260</v>
      </c>
      <c r="C20714" t="s">
        <v>3500</v>
      </c>
      <c r="D20714" t="s">
        <v>2035</v>
      </c>
      <c r="E20714">
        <v>5</v>
      </c>
      <c r="F20714" t="s">
        <v>2016</v>
      </c>
      <c r="G20714">
        <v>82</v>
      </c>
      <c r="H20714" t="s">
        <v>2020</v>
      </c>
      <c r="I20714" s="13">
        <v>43486</v>
      </c>
      <c r="J20714" t="s">
        <v>2030</v>
      </c>
      <c r="K20714" t="s">
        <v>2030</v>
      </c>
    </row>
    <row r="20715" spans="2:11">
      <c r="B20715" t="s">
        <v>2024</v>
      </c>
      <c r="C20715" t="s">
        <v>2217</v>
      </c>
      <c r="D20715" t="s">
        <v>2026</v>
      </c>
      <c r="E20715">
        <v>5</v>
      </c>
      <c r="F20715" t="s">
        <v>2016</v>
      </c>
      <c r="G20715">
        <v>71</v>
      </c>
      <c r="H20715" t="s">
        <v>2017</v>
      </c>
      <c r="I20715" s="13">
        <v>43482</v>
      </c>
      <c r="J20715">
        <v>2</v>
      </c>
      <c r="K20715">
        <v>32.33</v>
      </c>
    </row>
    <row r="20716" spans="2:11">
      <c r="B20716" t="s">
        <v>2134</v>
      </c>
      <c r="C20716" t="s">
        <v>3183</v>
      </c>
      <c r="D20716" t="s">
        <v>2035</v>
      </c>
      <c r="E20716">
        <v>5</v>
      </c>
      <c r="F20716" t="s">
        <v>2016</v>
      </c>
      <c r="G20716">
        <v>77</v>
      </c>
      <c r="H20716" t="s">
        <v>2020</v>
      </c>
      <c r="I20716" s="13">
        <v>43482</v>
      </c>
      <c r="J20716">
        <v>2</v>
      </c>
      <c r="K20716">
        <v>32.33</v>
      </c>
    </row>
    <row r="20717" spans="2:11">
      <c r="B20717" t="s">
        <v>2072</v>
      </c>
      <c r="C20717" t="s">
        <v>2508</v>
      </c>
      <c r="D20717" t="s">
        <v>2029</v>
      </c>
      <c r="E20717">
        <v>5</v>
      </c>
      <c r="F20717" t="s">
        <v>2016</v>
      </c>
      <c r="G20717">
        <v>71</v>
      </c>
      <c r="H20717" t="s">
        <v>2017</v>
      </c>
      <c r="I20717" s="13">
        <v>43482</v>
      </c>
      <c r="J20717">
        <v>2</v>
      </c>
      <c r="K20717">
        <v>32.33</v>
      </c>
    </row>
    <row r="20718" spans="2:11">
      <c r="B20718" t="s">
        <v>2321</v>
      </c>
      <c r="C20718" t="s">
        <v>3184</v>
      </c>
      <c r="D20718" t="s">
        <v>2026</v>
      </c>
      <c r="E20718">
        <v>5</v>
      </c>
      <c r="F20718" t="s">
        <v>2016</v>
      </c>
      <c r="G20718">
        <v>87</v>
      </c>
      <c r="H20718" t="s">
        <v>2020</v>
      </c>
      <c r="I20718" s="13">
        <v>43482</v>
      </c>
      <c r="J20718">
        <v>5</v>
      </c>
      <c r="K20718">
        <v>5.77</v>
      </c>
    </row>
    <row r="20719" spans="2:11">
      <c r="B20719" t="s">
        <v>2207</v>
      </c>
      <c r="C20719" t="s">
        <v>3185</v>
      </c>
      <c r="D20719" t="s">
        <v>2044</v>
      </c>
      <c r="E20719">
        <v>3</v>
      </c>
      <c r="F20719" t="s">
        <v>2016</v>
      </c>
      <c r="G20719" t="s">
        <v>2030</v>
      </c>
      <c r="H20719" t="s">
        <v>2017</v>
      </c>
      <c r="I20719" s="13">
        <v>43482</v>
      </c>
      <c r="J20719">
        <v>6</v>
      </c>
      <c r="K20719">
        <v>0</v>
      </c>
    </row>
    <row r="20720" spans="2:11">
      <c r="B20720" t="s">
        <v>2033</v>
      </c>
      <c r="C20720" t="s">
        <v>2514</v>
      </c>
      <c r="D20720" t="s">
        <v>2035</v>
      </c>
      <c r="E20720">
        <v>5</v>
      </c>
      <c r="F20720" t="s">
        <v>2016</v>
      </c>
      <c r="G20720">
        <v>86</v>
      </c>
      <c r="H20720" t="s">
        <v>2020</v>
      </c>
      <c r="I20720" s="13">
        <v>43481</v>
      </c>
      <c r="J20720">
        <v>2</v>
      </c>
      <c r="K20720">
        <v>32.33</v>
      </c>
    </row>
    <row r="20721" spans="2:11">
      <c r="B20721" t="s">
        <v>2054</v>
      </c>
      <c r="C20721" t="s">
        <v>2517</v>
      </c>
      <c r="D20721" t="s">
        <v>2056</v>
      </c>
      <c r="E20721">
        <v>4</v>
      </c>
      <c r="F20721" t="s">
        <v>2016</v>
      </c>
      <c r="G20721">
        <v>78</v>
      </c>
      <c r="H20721" t="s">
        <v>2020</v>
      </c>
      <c r="I20721" s="13">
        <v>43481</v>
      </c>
      <c r="J20721">
        <v>2</v>
      </c>
      <c r="K20721">
        <v>32.33</v>
      </c>
    </row>
    <row r="20722" spans="2:11">
      <c r="B20722" t="s">
        <v>2063</v>
      </c>
      <c r="C20722" t="s">
        <v>2506</v>
      </c>
      <c r="D20722" t="s">
        <v>2035</v>
      </c>
      <c r="E20722">
        <v>5</v>
      </c>
      <c r="F20722" t="s">
        <v>2016</v>
      </c>
      <c r="G20722">
        <v>90</v>
      </c>
      <c r="H20722" t="s">
        <v>2017</v>
      </c>
      <c r="I20722" s="13">
        <v>43481</v>
      </c>
      <c r="J20722">
        <v>2</v>
      </c>
      <c r="K20722">
        <v>32.33</v>
      </c>
    </row>
    <row r="20723" spans="2:11">
      <c r="B20723" t="s">
        <v>2083</v>
      </c>
      <c r="C20723" t="s">
        <v>2084</v>
      </c>
      <c r="D20723" t="s">
        <v>2184</v>
      </c>
      <c r="E20723">
        <v>1</v>
      </c>
      <c r="F20723" t="s">
        <v>2016</v>
      </c>
      <c r="G20723" t="s">
        <v>2030</v>
      </c>
      <c r="H20723" t="s">
        <v>2017</v>
      </c>
      <c r="I20723" s="13">
        <v>43425</v>
      </c>
      <c r="J20723" t="s">
        <v>2030</v>
      </c>
      <c r="K20723" t="s">
        <v>2030</v>
      </c>
    </row>
    <row r="20724" spans="2:11">
      <c r="B20724" t="s">
        <v>2079</v>
      </c>
      <c r="C20724" t="s">
        <v>2518</v>
      </c>
      <c r="D20724" t="s">
        <v>2015</v>
      </c>
      <c r="E20724">
        <v>3</v>
      </c>
      <c r="F20724" t="s">
        <v>2016</v>
      </c>
      <c r="G20724">
        <v>68</v>
      </c>
      <c r="H20724" t="s">
        <v>2017</v>
      </c>
      <c r="I20724" s="13">
        <v>43390</v>
      </c>
      <c r="J20724" t="s">
        <v>2030</v>
      </c>
      <c r="K20724" t="s">
        <v>2030</v>
      </c>
    </row>
    <row r="20801" spans="1:11">
      <c r="A20801" t="s">
        <v>1221</v>
      </c>
      <c r="B20801" t="str">
        <f ca="1">_xll.BDS(OFFSET(INDIRECT(ADDRESS(ROW(), COLUMN())),0,-1),"BEST_ANALYST_RECS_BULK","cols=10;rows=9")</f>
        <v>B Riley FBR, Inc.</v>
      </c>
      <c r="C20801" t="s">
        <v>2632</v>
      </c>
      <c r="D20801" t="s">
        <v>2026</v>
      </c>
      <c r="E20801">
        <v>5</v>
      </c>
      <c r="F20801" t="s">
        <v>2016</v>
      </c>
      <c r="G20801">
        <v>50</v>
      </c>
      <c r="H20801" t="s">
        <v>2017</v>
      </c>
      <c r="I20801" s="13">
        <v>43510</v>
      </c>
      <c r="J20801">
        <v>2</v>
      </c>
      <c r="K20801">
        <v>32.909999999999997</v>
      </c>
    </row>
    <row r="20802" spans="1:11">
      <c r="B20802" t="s">
        <v>2139</v>
      </c>
      <c r="C20802" t="s">
        <v>2865</v>
      </c>
      <c r="D20802" t="s">
        <v>2035</v>
      </c>
      <c r="E20802">
        <v>5</v>
      </c>
      <c r="F20802" t="s">
        <v>2016</v>
      </c>
      <c r="G20802">
        <v>65</v>
      </c>
      <c r="H20802" t="s">
        <v>2017</v>
      </c>
      <c r="I20802" s="13">
        <v>43507</v>
      </c>
      <c r="J20802">
        <v>2</v>
      </c>
      <c r="K20802">
        <v>32.909999999999997</v>
      </c>
    </row>
    <row r="20803" spans="1:11">
      <c r="B20803" t="s">
        <v>2118</v>
      </c>
      <c r="C20803" t="s">
        <v>2867</v>
      </c>
      <c r="D20803" t="s">
        <v>2026</v>
      </c>
      <c r="E20803">
        <v>5</v>
      </c>
      <c r="F20803" t="s">
        <v>2016</v>
      </c>
      <c r="G20803">
        <v>62</v>
      </c>
      <c r="H20803" t="s">
        <v>2017</v>
      </c>
      <c r="I20803" s="13">
        <v>43506</v>
      </c>
      <c r="J20803">
        <v>2</v>
      </c>
      <c r="K20803">
        <v>32.909999999999997</v>
      </c>
    </row>
    <row r="20804" spans="1:11">
      <c r="B20804" t="s">
        <v>3081</v>
      </c>
      <c r="C20804" t="s">
        <v>4293</v>
      </c>
      <c r="D20804" t="s">
        <v>2189</v>
      </c>
      <c r="E20804">
        <v>5</v>
      </c>
      <c r="F20804" t="s">
        <v>2016</v>
      </c>
      <c r="G20804">
        <v>65</v>
      </c>
      <c r="H20804" t="s">
        <v>2017</v>
      </c>
      <c r="I20804" s="13">
        <v>43501</v>
      </c>
      <c r="J20804">
        <v>2</v>
      </c>
      <c r="K20804">
        <v>32.909999999999997</v>
      </c>
    </row>
    <row r="20805" spans="1:11">
      <c r="B20805" t="s">
        <v>2186</v>
      </c>
      <c r="C20805" t="s">
        <v>3144</v>
      </c>
      <c r="D20805" t="s">
        <v>2029</v>
      </c>
      <c r="E20805">
        <v>5</v>
      </c>
      <c r="F20805" t="s">
        <v>2016</v>
      </c>
      <c r="G20805">
        <v>85</v>
      </c>
      <c r="H20805" t="s">
        <v>2020</v>
      </c>
      <c r="I20805" s="13">
        <v>43500</v>
      </c>
      <c r="J20805">
        <v>2</v>
      </c>
      <c r="K20805">
        <v>32.909999999999997</v>
      </c>
    </row>
    <row r="20806" spans="1:11">
      <c r="B20806" t="s">
        <v>2072</v>
      </c>
      <c r="C20806" t="s">
        <v>3191</v>
      </c>
      <c r="D20806" t="s">
        <v>2029</v>
      </c>
      <c r="E20806">
        <v>5</v>
      </c>
      <c r="F20806" t="s">
        <v>2016</v>
      </c>
      <c r="G20806">
        <v>50</v>
      </c>
      <c r="H20806" t="s">
        <v>2133</v>
      </c>
      <c r="I20806" s="13">
        <v>43476</v>
      </c>
      <c r="J20806">
        <v>3</v>
      </c>
      <c r="K20806">
        <v>26.79</v>
      </c>
    </row>
    <row r="20807" spans="1:11">
      <c r="B20807" t="s">
        <v>2129</v>
      </c>
      <c r="C20807" t="s">
        <v>4294</v>
      </c>
      <c r="D20807" t="s">
        <v>2026</v>
      </c>
      <c r="E20807">
        <v>5</v>
      </c>
      <c r="F20807" t="s">
        <v>2016</v>
      </c>
      <c r="G20807">
        <v>65</v>
      </c>
      <c r="H20807" t="s">
        <v>2020</v>
      </c>
      <c r="I20807" s="13">
        <v>43472</v>
      </c>
      <c r="J20807">
        <v>2</v>
      </c>
      <c r="K20807">
        <v>32.909999999999997</v>
      </c>
    </row>
    <row r="20808" spans="1:11">
      <c r="B20808" t="s">
        <v>4123</v>
      </c>
      <c r="C20808" t="s">
        <v>4295</v>
      </c>
      <c r="D20808" t="s">
        <v>2026</v>
      </c>
      <c r="E20808">
        <v>5</v>
      </c>
      <c r="F20808" t="s">
        <v>2016</v>
      </c>
      <c r="G20808">
        <v>75</v>
      </c>
      <c r="H20808" t="s">
        <v>2017</v>
      </c>
      <c r="I20808" s="13">
        <v>43451</v>
      </c>
      <c r="J20808">
        <v>2</v>
      </c>
      <c r="K20808">
        <v>32.909999999999997</v>
      </c>
    </row>
    <row r="20809" spans="1:11">
      <c r="B20809" t="s">
        <v>2083</v>
      </c>
      <c r="C20809" t="s">
        <v>2084</v>
      </c>
      <c r="D20809" t="s">
        <v>2184</v>
      </c>
      <c r="E20809">
        <v>1</v>
      </c>
      <c r="F20809" t="s">
        <v>2088</v>
      </c>
      <c r="G20809" t="s">
        <v>2030</v>
      </c>
      <c r="H20809" t="s">
        <v>2017</v>
      </c>
      <c r="I20809" s="13">
        <v>43410</v>
      </c>
      <c r="J20809">
        <v>1</v>
      </c>
      <c r="K20809">
        <v>53.38</v>
      </c>
    </row>
    <row r="20901" spans="1:11">
      <c r="A20901" t="s">
        <v>1222</v>
      </c>
      <c r="B20901" t="str">
        <f ca="1">_xll.BDS(OFFSET(INDIRECT(ADDRESS(ROW(), COLUMN())),0,-1),"BEST_ANALYST_RECS_BULK","cols=10;rows=30")</f>
        <v>Oppenheimer &amp; Co</v>
      </c>
      <c r="C20901" t="s">
        <v>2495</v>
      </c>
      <c r="D20901" t="s">
        <v>2029</v>
      </c>
      <c r="E20901">
        <v>5</v>
      </c>
      <c r="F20901" t="s">
        <v>2016</v>
      </c>
      <c r="G20901">
        <v>108</v>
      </c>
      <c r="H20901" t="s">
        <v>2020</v>
      </c>
      <c r="I20901" s="13">
        <v>43511</v>
      </c>
      <c r="J20901">
        <v>11</v>
      </c>
      <c r="K20901">
        <v>-11.85</v>
      </c>
    </row>
    <row r="20902" spans="1:11">
      <c r="B20902" t="s">
        <v>2151</v>
      </c>
      <c r="C20902" t="s">
        <v>3520</v>
      </c>
      <c r="D20902" t="s">
        <v>2026</v>
      </c>
      <c r="E20902">
        <v>5</v>
      </c>
      <c r="F20902" t="s">
        <v>2016</v>
      </c>
      <c r="G20902">
        <v>120</v>
      </c>
      <c r="H20902" t="s">
        <v>2020</v>
      </c>
      <c r="I20902" s="13">
        <v>43511</v>
      </c>
      <c r="J20902">
        <v>11</v>
      </c>
      <c r="K20902">
        <v>-11.85</v>
      </c>
    </row>
    <row r="20903" spans="1:11">
      <c r="B20903" t="s">
        <v>2094</v>
      </c>
      <c r="C20903" t="s">
        <v>2095</v>
      </c>
      <c r="D20903" t="s">
        <v>2053</v>
      </c>
      <c r="E20903">
        <v>1</v>
      </c>
      <c r="F20903" t="s">
        <v>2088</v>
      </c>
      <c r="G20903" t="s">
        <v>2030</v>
      </c>
      <c r="H20903" t="s">
        <v>2017</v>
      </c>
      <c r="I20903" s="13">
        <v>43509</v>
      </c>
      <c r="J20903" t="s">
        <v>2030</v>
      </c>
      <c r="K20903" t="s">
        <v>2030</v>
      </c>
    </row>
    <row r="20904" spans="1:11">
      <c r="B20904" t="s">
        <v>2083</v>
      </c>
      <c r="C20904" t="s">
        <v>2084</v>
      </c>
      <c r="D20904" t="s">
        <v>2053</v>
      </c>
      <c r="E20904">
        <v>1</v>
      </c>
      <c r="F20904" t="s">
        <v>2016</v>
      </c>
      <c r="G20904" t="s">
        <v>2030</v>
      </c>
      <c r="H20904" t="s">
        <v>2017</v>
      </c>
      <c r="I20904" s="13">
        <v>43508</v>
      </c>
      <c r="J20904">
        <v>3</v>
      </c>
      <c r="K20904">
        <v>11.21</v>
      </c>
    </row>
    <row r="20905" spans="1:11">
      <c r="B20905" t="s">
        <v>2072</v>
      </c>
      <c r="C20905" t="s">
        <v>2486</v>
      </c>
      <c r="D20905" t="s">
        <v>2015</v>
      </c>
      <c r="E20905">
        <v>3</v>
      </c>
      <c r="F20905" t="s">
        <v>2016</v>
      </c>
      <c r="G20905" t="s">
        <v>2030</v>
      </c>
      <c r="H20905" t="s">
        <v>2017</v>
      </c>
      <c r="I20905" s="13">
        <v>43507</v>
      </c>
      <c r="J20905">
        <v>9</v>
      </c>
      <c r="K20905">
        <v>0</v>
      </c>
    </row>
    <row r="20906" spans="1:11">
      <c r="B20906" t="s">
        <v>2074</v>
      </c>
      <c r="C20906" t="s">
        <v>3284</v>
      </c>
      <c r="D20906" t="s">
        <v>2026</v>
      </c>
      <c r="E20906">
        <v>5</v>
      </c>
      <c r="F20906" t="s">
        <v>2016</v>
      </c>
      <c r="G20906">
        <v>110</v>
      </c>
      <c r="H20906" t="s">
        <v>2017</v>
      </c>
      <c r="I20906" s="13">
        <v>43507</v>
      </c>
      <c r="J20906">
        <v>8</v>
      </c>
      <c r="K20906">
        <v>1.52</v>
      </c>
    </row>
    <row r="20907" spans="1:11">
      <c r="B20907" t="s">
        <v>2079</v>
      </c>
      <c r="C20907" t="s">
        <v>3054</v>
      </c>
      <c r="D20907" t="s">
        <v>2015</v>
      </c>
      <c r="E20907">
        <v>3</v>
      </c>
      <c r="F20907" t="s">
        <v>2016</v>
      </c>
      <c r="G20907">
        <v>85</v>
      </c>
      <c r="H20907" t="s">
        <v>2017</v>
      </c>
      <c r="I20907" s="13">
        <v>43507</v>
      </c>
      <c r="J20907" t="s">
        <v>2030</v>
      </c>
      <c r="K20907" t="s">
        <v>2030</v>
      </c>
    </row>
    <row r="20908" spans="1:11">
      <c r="B20908" t="s">
        <v>106</v>
      </c>
      <c r="C20908" t="s">
        <v>2401</v>
      </c>
      <c r="D20908" t="s">
        <v>2114</v>
      </c>
      <c r="E20908">
        <v>3</v>
      </c>
      <c r="F20908" t="s">
        <v>2016</v>
      </c>
      <c r="G20908">
        <v>72</v>
      </c>
      <c r="H20908" t="s">
        <v>2020</v>
      </c>
      <c r="I20908" s="13">
        <v>43504</v>
      </c>
      <c r="J20908">
        <v>4</v>
      </c>
      <c r="K20908">
        <v>9.18</v>
      </c>
    </row>
    <row r="20909" spans="1:11">
      <c r="B20909" t="s">
        <v>2358</v>
      </c>
      <c r="C20909" t="s">
        <v>3521</v>
      </c>
      <c r="D20909" t="s">
        <v>2026</v>
      </c>
      <c r="E20909">
        <v>5</v>
      </c>
      <c r="F20909" t="s">
        <v>2016</v>
      </c>
      <c r="G20909">
        <v>95</v>
      </c>
      <c r="H20909" t="s">
        <v>2020</v>
      </c>
      <c r="I20909" s="13">
        <v>43504</v>
      </c>
      <c r="J20909">
        <v>7</v>
      </c>
      <c r="K20909">
        <v>2.38</v>
      </c>
    </row>
    <row r="20910" spans="1:11">
      <c r="B20910" t="s">
        <v>2027</v>
      </c>
      <c r="C20910" t="s">
        <v>3050</v>
      </c>
      <c r="D20910" t="s">
        <v>2029</v>
      </c>
      <c r="E20910">
        <v>5</v>
      </c>
      <c r="F20910" t="s">
        <v>2016</v>
      </c>
      <c r="G20910">
        <v>140</v>
      </c>
      <c r="H20910" t="s">
        <v>2017</v>
      </c>
      <c r="I20910" s="13">
        <v>43504</v>
      </c>
      <c r="J20910">
        <v>6</v>
      </c>
      <c r="K20910">
        <v>2.74</v>
      </c>
    </row>
    <row r="20911" spans="1:11">
      <c r="B20911" t="s">
        <v>2131</v>
      </c>
      <c r="C20911" t="s">
        <v>3522</v>
      </c>
      <c r="D20911" t="s">
        <v>2026</v>
      </c>
      <c r="E20911">
        <v>5</v>
      </c>
      <c r="F20911" t="s">
        <v>2016</v>
      </c>
      <c r="G20911">
        <v>100</v>
      </c>
      <c r="H20911" t="s">
        <v>2017</v>
      </c>
      <c r="I20911" s="13">
        <v>43504</v>
      </c>
      <c r="J20911">
        <v>10</v>
      </c>
      <c r="K20911">
        <v>-5.39</v>
      </c>
    </row>
    <row r="20912" spans="1:11">
      <c r="B20912" t="s">
        <v>2134</v>
      </c>
      <c r="C20912" t="s">
        <v>3120</v>
      </c>
      <c r="D20912" t="s">
        <v>2035</v>
      </c>
      <c r="E20912">
        <v>5</v>
      </c>
      <c r="F20912" t="s">
        <v>2016</v>
      </c>
      <c r="G20912">
        <v>135</v>
      </c>
      <c r="H20912" t="s">
        <v>2020</v>
      </c>
      <c r="I20912" s="13">
        <v>43504</v>
      </c>
      <c r="J20912">
        <v>12</v>
      </c>
      <c r="K20912">
        <v>-15.52</v>
      </c>
    </row>
    <row r="20913" spans="2:11">
      <c r="B20913" t="s">
        <v>2257</v>
      </c>
      <c r="C20913" t="s">
        <v>2494</v>
      </c>
      <c r="D20913" t="s">
        <v>2029</v>
      </c>
      <c r="E20913">
        <v>5</v>
      </c>
      <c r="F20913" t="s">
        <v>2016</v>
      </c>
      <c r="G20913">
        <v>130</v>
      </c>
      <c r="H20913" t="s">
        <v>2020</v>
      </c>
      <c r="I20913" s="13">
        <v>43504</v>
      </c>
      <c r="J20913" t="s">
        <v>2030</v>
      </c>
      <c r="K20913" t="s">
        <v>2030</v>
      </c>
    </row>
    <row r="20914" spans="2:11">
      <c r="B20914" t="s">
        <v>2047</v>
      </c>
      <c r="C20914" t="s">
        <v>2783</v>
      </c>
      <c r="D20914" t="s">
        <v>2026</v>
      </c>
      <c r="E20914">
        <v>5</v>
      </c>
      <c r="F20914" t="s">
        <v>2016</v>
      </c>
      <c r="G20914">
        <v>120</v>
      </c>
      <c r="H20914" t="s">
        <v>2020</v>
      </c>
      <c r="I20914" s="13">
        <v>43504</v>
      </c>
      <c r="J20914">
        <v>11</v>
      </c>
      <c r="K20914">
        <v>-11.85</v>
      </c>
    </row>
    <row r="20915" spans="2:11">
      <c r="B20915" t="s">
        <v>2236</v>
      </c>
      <c r="C20915" t="s">
        <v>2408</v>
      </c>
      <c r="D20915" t="s">
        <v>2238</v>
      </c>
      <c r="E20915">
        <v>4</v>
      </c>
      <c r="F20915" t="s">
        <v>2016</v>
      </c>
      <c r="G20915">
        <v>120</v>
      </c>
      <c r="H20915" t="s">
        <v>2020</v>
      </c>
      <c r="I20915" s="13">
        <v>43504</v>
      </c>
      <c r="J20915">
        <v>11</v>
      </c>
      <c r="K20915">
        <v>-11.85</v>
      </c>
    </row>
    <row r="20916" spans="2:11">
      <c r="B20916" t="s">
        <v>2451</v>
      </c>
      <c r="C20916" t="s">
        <v>3523</v>
      </c>
      <c r="D20916" t="s">
        <v>2076</v>
      </c>
      <c r="E20916">
        <v>3</v>
      </c>
      <c r="F20916" t="s">
        <v>2016</v>
      </c>
      <c r="G20916" t="s">
        <v>2030</v>
      </c>
      <c r="H20916" t="s">
        <v>2017</v>
      </c>
      <c r="I20916" s="13">
        <v>43504</v>
      </c>
      <c r="J20916">
        <v>9</v>
      </c>
      <c r="K20916">
        <v>0</v>
      </c>
    </row>
    <row r="20917" spans="2:11">
      <c r="B20917" t="s">
        <v>2054</v>
      </c>
      <c r="C20917" t="s">
        <v>3056</v>
      </c>
      <c r="D20917" t="s">
        <v>2044</v>
      </c>
      <c r="E20917">
        <v>3</v>
      </c>
      <c r="F20917" t="s">
        <v>2016</v>
      </c>
      <c r="G20917">
        <v>83</v>
      </c>
      <c r="H20917" t="s">
        <v>2020</v>
      </c>
      <c r="I20917" s="13">
        <v>43504</v>
      </c>
      <c r="J20917">
        <v>9</v>
      </c>
      <c r="K20917">
        <v>0</v>
      </c>
    </row>
    <row r="20918" spans="2:11">
      <c r="B20918" t="s">
        <v>2063</v>
      </c>
      <c r="C20918" t="s">
        <v>2490</v>
      </c>
      <c r="D20918" t="s">
        <v>2184</v>
      </c>
      <c r="E20918">
        <v>1</v>
      </c>
      <c r="F20918" t="s">
        <v>2016</v>
      </c>
      <c r="G20918">
        <v>68</v>
      </c>
      <c r="H20918" t="s">
        <v>2017</v>
      </c>
      <c r="I20918" s="13">
        <v>43504</v>
      </c>
      <c r="J20918">
        <v>2</v>
      </c>
      <c r="K20918">
        <v>11.85</v>
      </c>
    </row>
    <row r="20919" spans="2:11">
      <c r="B20919" t="s">
        <v>2021</v>
      </c>
      <c r="C20919" t="s">
        <v>2402</v>
      </c>
      <c r="D20919" t="s">
        <v>2166</v>
      </c>
      <c r="E20919">
        <v>5</v>
      </c>
      <c r="F20919" t="s">
        <v>2016</v>
      </c>
      <c r="G20919">
        <v>95</v>
      </c>
      <c r="H20919" t="s">
        <v>2020</v>
      </c>
      <c r="I20919" s="13">
        <v>43503</v>
      </c>
      <c r="J20919">
        <v>11</v>
      </c>
      <c r="K20919">
        <v>-11.85</v>
      </c>
    </row>
    <row r="20920" spans="2:11">
      <c r="B20920" t="s">
        <v>2037</v>
      </c>
      <c r="C20920" t="s">
        <v>2489</v>
      </c>
      <c r="D20920" t="s">
        <v>2076</v>
      </c>
      <c r="E20920">
        <v>3</v>
      </c>
      <c r="F20920" t="s">
        <v>2016</v>
      </c>
      <c r="G20920">
        <v>80</v>
      </c>
      <c r="H20920" t="s">
        <v>2020</v>
      </c>
      <c r="I20920" s="13">
        <v>43503</v>
      </c>
      <c r="J20920" t="s">
        <v>2030</v>
      </c>
      <c r="K20920" t="s">
        <v>2030</v>
      </c>
    </row>
    <row r="20921" spans="2:11">
      <c r="B20921" t="s">
        <v>2039</v>
      </c>
      <c r="C20921" t="s">
        <v>3524</v>
      </c>
      <c r="D20921" t="s">
        <v>2076</v>
      </c>
      <c r="E20921">
        <v>3</v>
      </c>
      <c r="F20921" t="s">
        <v>2016</v>
      </c>
      <c r="G20921" t="s">
        <v>2030</v>
      </c>
      <c r="H20921" t="s">
        <v>2017</v>
      </c>
      <c r="I20921" s="13">
        <v>43503</v>
      </c>
      <c r="J20921" t="s">
        <v>2030</v>
      </c>
      <c r="K20921" t="s">
        <v>2030</v>
      </c>
    </row>
    <row r="20922" spans="2:11">
      <c r="B20922" t="s">
        <v>2232</v>
      </c>
      <c r="C20922" t="s">
        <v>3298</v>
      </c>
      <c r="D20922" t="s">
        <v>2029</v>
      </c>
      <c r="E20922">
        <v>5</v>
      </c>
      <c r="F20922" t="s">
        <v>2016</v>
      </c>
      <c r="G20922" t="s">
        <v>2030</v>
      </c>
      <c r="H20922" t="s">
        <v>2017</v>
      </c>
      <c r="I20922" s="13">
        <v>43503</v>
      </c>
      <c r="J20922">
        <v>11</v>
      </c>
      <c r="K20922">
        <v>-11.85</v>
      </c>
    </row>
    <row r="20923" spans="2:11">
      <c r="B20923" t="s">
        <v>2069</v>
      </c>
      <c r="C20923" t="s">
        <v>3525</v>
      </c>
      <c r="D20923" t="s">
        <v>2071</v>
      </c>
      <c r="E20923">
        <v>3</v>
      </c>
      <c r="F20923" t="s">
        <v>2016</v>
      </c>
      <c r="G20923" t="s">
        <v>2030</v>
      </c>
      <c r="H20923" t="s">
        <v>2017</v>
      </c>
      <c r="I20923" s="13">
        <v>43503</v>
      </c>
      <c r="J20923" t="s">
        <v>2030</v>
      </c>
      <c r="K20923" t="s">
        <v>2030</v>
      </c>
    </row>
    <row r="20924" spans="2:11">
      <c r="B20924" t="s">
        <v>2118</v>
      </c>
      <c r="C20924" t="s">
        <v>3475</v>
      </c>
      <c r="D20924" t="s">
        <v>2026</v>
      </c>
      <c r="E20924">
        <v>5</v>
      </c>
      <c r="F20924" t="s">
        <v>2016</v>
      </c>
      <c r="G20924">
        <v>110</v>
      </c>
      <c r="H20924" t="s">
        <v>2017</v>
      </c>
      <c r="I20924" s="13">
        <v>43503</v>
      </c>
      <c r="J20924" t="s">
        <v>2030</v>
      </c>
      <c r="K20924" t="s">
        <v>2030</v>
      </c>
    </row>
    <row r="20925" spans="2:11">
      <c r="B20925" t="s">
        <v>2049</v>
      </c>
      <c r="C20925" t="s">
        <v>3476</v>
      </c>
      <c r="D20925" t="s">
        <v>2029</v>
      </c>
      <c r="E20925">
        <v>5</v>
      </c>
      <c r="F20925" t="s">
        <v>2016</v>
      </c>
      <c r="G20925">
        <v>108</v>
      </c>
      <c r="H20925" t="s">
        <v>2020</v>
      </c>
      <c r="I20925" s="13">
        <v>43503</v>
      </c>
      <c r="J20925">
        <v>11</v>
      </c>
      <c r="K20925">
        <v>-11.85</v>
      </c>
    </row>
    <row r="20926" spans="2:11">
      <c r="B20926" t="s">
        <v>2051</v>
      </c>
      <c r="C20926" t="s">
        <v>2459</v>
      </c>
      <c r="D20926" t="s">
        <v>2076</v>
      </c>
      <c r="E20926">
        <v>3</v>
      </c>
      <c r="F20926" t="s">
        <v>2016</v>
      </c>
      <c r="G20926">
        <v>80</v>
      </c>
      <c r="H20926" t="s">
        <v>2017</v>
      </c>
      <c r="I20926" s="13">
        <v>43503</v>
      </c>
      <c r="J20926">
        <v>1</v>
      </c>
      <c r="K20926">
        <v>29.9</v>
      </c>
    </row>
    <row r="20927" spans="2:11">
      <c r="B20927" t="s">
        <v>2129</v>
      </c>
      <c r="C20927" t="s">
        <v>2983</v>
      </c>
      <c r="D20927" t="s">
        <v>2026</v>
      </c>
      <c r="E20927">
        <v>5</v>
      </c>
      <c r="F20927" t="s">
        <v>2016</v>
      </c>
      <c r="G20927">
        <v>120</v>
      </c>
      <c r="H20927" t="s">
        <v>2020</v>
      </c>
      <c r="I20927" s="13">
        <v>43503</v>
      </c>
      <c r="J20927">
        <v>11</v>
      </c>
      <c r="K20927">
        <v>-11.85</v>
      </c>
    </row>
    <row r="20928" spans="2:11">
      <c r="B20928" t="s">
        <v>2091</v>
      </c>
      <c r="C20928" t="s">
        <v>3297</v>
      </c>
      <c r="D20928" t="s">
        <v>2093</v>
      </c>
      <c r="E20928" t="s">
        <v>2030</v>
      </c>
      <c r="F20928" t="s">
        <v>2016</v>
      </c>
      <c r="G20928" t="s">
        <v>2030</v>
      </c>
      <c r="H20928" t="s">
        <v>2017</v>
      </c>
      <c r="I20928" s="13">
        <v>43490</v>
      </c>
      <c r="J20928" t="s">
        <v>2030</v>
      </c>
      <c r="K20928" t="s">
        <v>2030</v>
      </c>
    </row>
    <row r="20929" spans="2:11">
      <c r="B20929" t="s">
        <v>2024</v>
      </c>
      <c r="C20929" t="s">
        <v>2768</v>
      </c>
      <c r="D20929" t="s">
        <v>2026</v>
      </c>
      <c r="E20929">
        <v>5</v>
      </c>
      <c r="F20929" t="s">
        <v>2016</v>
      </c>
      <c r="G20929">
        <v>120</v>
      </c>
      <c r="H20929" t="s">
        <v>2017</v>
      </c>
      <c r="I20929" s="13">
        <v>43406</v>
      </c>
      <c r="J20929">
        <v>11</v>
      </c>
      <c r="K20929">
        <v>-11.85</v>
      </c>
    </row>
    <row r="20930" spans="2:11">
      <c r="B20930" t="s">
        <v>2102</v>
      </c>
      <c r="C20930" t="s">
        <v>2758</v>
      </c>
      <c r="D20930" t="s">
        <v>2104</v>
      </c>
      <c r="E20930" t="s">
        <v>2030</v>
      </c>
      <c r="F20930" t="s">
        <v>2016</v>
      </c>
      <c r="G20930" t="s">
        <v>2030</v>
      </c>
      <c r="H20930" t="s">
        <v>2017</v>
      </c>
      <c r="I20930" s="13">
        <v>43398</v>
      </c>
      <c r="J20930" t="s">
        <v>2030</v>
      </c>
      <c r="K20930" t="s">
        <v>2030</v>
      </c>
    </row>
    <row r="21001" spans="1:11">
      <c r="A21001" t="s">
        <v>1223</v>
      </c>
      <c r="B21001" t="str">
        <f ca="1">_xll.BDS(OFFSET(INDIRECT(ADDRESS(ROW(), COLUMN())),0,-1),"BEST_ANALYST_RECS_BULK","cols=10;rows=13")</f>
        <v>Zacks Investment Research</v>
      </c>
      <c r="C21001" t="s">
        <v>2095</v>
      </c>
      <c r="D21001" t="s">
        <v>2076</v>
      </c>
      <c r="E21001">
        <v>3</v>
      </c>
      <c r="F21001" t="s">
        <v>2088</v>
      </c>
      <c r="G21001" t="s">
        <v>2030</v>
      </c>
      <c r="H21001" t="s">
        <v>2017</v>
      </c>
      <c r="I21001" s="13">
        <v>43511</v>
      </c>
      <c r="J21001" t="s">
        <v>2030</v>
      </c>
      <c r="K21001" t="s">
        <v>2030</v>
      </c>
    </row>
    <row r="21002" spans="1:11">
      <c r="B21002" t="s">
        <v>2247</v>
      </c>
      <c r="C21002" t="s">
        <v>2248</v>
      </c>
      <c r="D21002" t="s">
        <v>2162</v>
      </c>
      <c r="E21002">
        <v>3</v>
      </c>
      <c r="F21002" t="s">
        <v>2016</v>
      </c>
      <c r="G21002">
        <v>10</v>
      </c>
      <c r="H21002" t="s">
        <v>2020</v>
      </c>
      <c r="I21002" s="13">
        <v>43506</v>
      </c>
      <c r="J21002">
        <v>2</v>
      </c>
      <c r="K21002">
        <v>0</v>
      </c>
    </row>
    <row r="21003" spans="1:11">
      <c r="B21003" t="s">
        <v>2042</v>
      </c>
      <c r="C21003" t="s">
        <v>3158</v>
      </c>
      <c r="D21003" t="s">
        <v>2044</v>
      </c>
      <c r="E21003">
        <v>3</v>
      </c>
      <c r="F21003" t="s">
        <v>2016</v>
      </c>
      <c r="G21003">
        <v>12</v>
      </c>
      <c r="H21003" t="s">
        <v>2020</v>
      </c>
      <c r="I21003" s="13">
        <v>43495</v>
      </c>
      <c r="J21003">
        <v>2</v>
      </c>
      <c r="K21003">
        <v>0</v>
      </c>
    </row>
    <row r="21004" spans="1:11">
      <c r="B21004" t="s">
        <v>2027</v>
      </c>
      <c r="C21004" t="s">
        <v>2253</v>
      </c>
      <c r="D21004" t="s">
        <v>2041</v>
      </c>
      <c r="E21004">
        <v>1</v>
      </c>
      <c r="F21004" t="s">
        <v>2088</v>
      </c>
      <c r="G21004">
        <v>11</v>
      </c>
      <c r="H21004" t="s">
        <v>2017</v>
      </c>
      <c r="I21004" s="13">
        <v>43494</v>
      </c>
      <c r="J21004">
        <v>3</v>
      </c>
      <c r="K21004">
        <v>-1.33</v>
      </c>
    </row>
    <row r="21005" spans="1:11">
      <c r="B21005" t="s">
        <v>2037</v>
      </c>
      <c r="C21005" t="s">
        <v>3201</v>
      </c>
      <c r="D21005" t="s">
        <v>2044</v>
      </c>
      <c r="E21005">
        <v>3</v>
      </c>
      <c r="F21005" t="s">
        <v>2088</v>
      </c>
      <c r="G21005">
        <v>13</v>
      </c>
      <c r="H21005" t="s">
        <v>2020</v>
      </c>
      <c r="I21005" s="13">
        <v>43494</v>
      </c>
      <c r="J21005" t="s">
        <v>2030</v>
      </c>
      <c r="K21005" t="s">
        <v>2030</v>
      </c>
    </row>
    <row r="21006" spans="1:11">
      <c r="B21006" t="s">
        <v>2159</v>
      </c>
      <c r="C21006" t="s">
        <v>3387</v>
      </c>
      <c r="D21006" t="s">
        <v>2044</v>
      </c>
      <c r="E21006">
        <v>3</v>
      </c>
      <c r="F21006" t="s">
        <v>2088</v>
      </c>
      <c r="G21006">
        <v>12</v>
      </c>
      <c r="H21006" t="s">
        <v>2020</v>
      </c>
      <c r="I21006" s="13">
        <v>43494</v>
      </c>
      <c r="J21006">
        <v>7</v>
      </c>
      <c r="K21006">
        <v>-23.97</v>
      </c>
    </row>
    <row r="21007" spans="1:11">
      <c r="B21007" t="s">
        <v>2257</v>
      </c>
      <c r="C21007" t="s">
        <v>3380</v>
      </c>
      <c r="D21007" t="s">
        <v>2029</v>
      </c>
      <c r="E21007">
        <v>5</v>
      </c>
      <c r="F21007" t="s">
        <v>2016</v>
      </c>
      <c r="G21007">
        <v>15</v>
      </c>
      <c r="H21007" t="s">
        <v>2020</v>
      </c>
      <c r="I21007" s="13">
        <v>43494</v>
      </c>
      <c r="J21007">
        <v>6</v>
      </c>
      <c r="K21007">
        <v>-22.96</v>
      </c>
    </row>
    <row r="21008" spans="1:11">
      <c r="B21008" t="s">
        <v>2321</v>
      </c>
      <c r="C21008" t="s">
        <v>3040</v>
      </c>
      <c r="D21008" t="s">
        <v>2076</v>
      </c>
      <c r="E21008">
        <v>3</v>
      </c>
      <c r="F21008" t="s">
        <v>2016</v>
      </c>
      <c r="G21008">
        <v>12</v>
      </c>
      <c r="H21008" t="s">
        <v>2020</v>
      </c>
      <c r="I21008" s="13">
        <v>43494</v>
      </c>
      <c r="J21008">
        <v>4</v>
      </c>
      <c r="K21008">
        <v>-18.829999999999998</v>
      </c>
    </row>
    <row r="21009" spans="2:11">
      <c r="B21009" t="s">
        <v>2601</v>
      </c>
      <c r="C21009" t="s">
        <v>2651</v>
      </c>
      <c r="D21009" t="s">
        <v>2015</v>
      </c>
      <c r="E21009">
        <v>3</v>
      </c>
      <c r="F21009" t="s">
        <v>2016</v>
      </c>
      <c r="G21009">
        <v>11</v>
      </c>
      <c r="H21009" t="s">
        <v>2020</v>
      </c>
      <c r="I21009" s="13">
        <v>43494</v>
      </c>
      <c r="J21009">
        <v>2</v>
      </c>
      <c r="K21009">
        <v>0</v>
      </c>
    </row>
    <row r="21010" spans="2:11">
      <c r="B21010" t="s">
        <v>3060</v>
      </c>
      <c r="C21010" t="s">
        <v>3061</v>
      </c>
      <c r="D21010" t="s">
        <v>2026</v>
      </c>
      <c r="E21010">
        <v>5</v>
      </c>
      <c r="F21010" t="s">
        <v>2016</v>
      </c>
      <c r="G21010">
        <v>18</v>
      </c>
      <c r="H21010" t="s">
        <v>2020</v>
      </c>
      <c r="I21010" s="13">
        <v>43483</v>
      </c>
      <c r="J21010">
        <v>6</v>
      </c>
      <c r="K21010">
        <v>-22.96</v>
      </c>
    </row>
    <row r="21011" spans="2:11">
      <c r="B21011" t="s">
        <v>2059</v>
      </c>
      <c r="C21011" t="s">
        <v>3383</v>
      </c>
      <c r="D21011" t="s">
        <v>2053</v>
      </c>
      <c r="E21011">
        <v>1</v>
      </c>
      <c r="F21011" t="s">
        <v>2016</v>
      </c>
      <c r="G21011">
        <v>9</v>
      </c>
      <c r="H21011" t="s">
        <v>2020</v>
      </c>
      <c r="I21011" s="13">
        <v>43434</v>
      </c>
      <c r="J21011">
        <v>1</v>
      </c>
      <c r="K21011">
        <v>22.96</v>
      </c>
    </row>
    <row r="21012" spans="2:11">
      <c r="B21012" t="s">
        <v>2083</v>
      </c>
      <c r="C21012" t="s">
        <v>2084</v>
      </c>
      <c r="D21012" t="s">
        <v>2026</v>
      </c>
      <c r="E21012">
        <v>5</v>
      </c>
      <c r="F21012" t="s">
        <v>2016</v>
      </c>
      <c r="G21012" t="s">
        <v>2030</v>
      </c>
      <c r="H21012" t="s">
        <v>2017</v>
      </c>
      <c r="I21012" s="13">
        <v>43403</v>
      </c>
      <c r="J21012">
        <v>8</v>
      </c>
      <c r="K21012">
        <v>-38.82</v>
      </c>
    </row>
    <row r="21013" spans="2:11">
      <c r="B21013" t="s">
        <v>2091</v>
      </c>
      <c r="C21013" t="s">
        <v>3391</v>
      </c>
      <c r="D21013" t="s">
        <v>2093</v>
      </c>
      <c r="E21013" t="s">
        <v>2030</v>
      </c>
      <c r="F21013" t="s">
        <v>2016</v>
      </c>
      <c r="G21013" t="s">
        <v>2030</v>
      </c>
      <c r="H21013" t="s">
        <v>2017</v>
      </c>
      <c r="I21013" s="13">
        <v>43333</v>
      </c>
      <c r="J21013" t="s">
        <v>2030</v>
      </c>
      <c r="K21013" t="s">
        <v>2030</v>
      </c>
    </row>
    <row r="21101" spans="1:11">
      <c r="A21101" t="s">
        <v>1224</v>
      </c>
      <c r="B21101" t="str">
        <f ca="1">_xll.BDS(OFFSET(INDIRECT(ADDRESS(ROW(), COLUMN())),0,-1),"BEST_ANALYST_RECS_BULK","cols=10;rows=29")</f>
        <v>Oppenheimer &amp; Co</v>
      </c>
      <c r="C21101" t="s">
        <v>2883</v>
      </c>
      <c r="D21101" t="s">
        <v>2015</v>
      </c>
      <c r="E21101">
        <v>3</v>
      </c>
      <c r="F21101" t="s">
        <v>2016</v>
      </c>
      <c r="G21101" t="s">
        <v>2030</v>
      </c>
      <c r="H21101" t="s">
        <v>2017</v>
      </c>
      <c r="I21101" s="13">
        <v>43511</v>
      </c>
      <c r="J21101">
        <v>5</v>
      </c>
      <c r="K21101">
        <v>0</v>
      </c>
    </row>
    <row r="21102" spans="1:11">
      <c r="B21102" t="s">
        <v>2267</v>
      </c>
      <c r="C21102" t="s">
        <v>3568</v>
      </c>
      <c r="D21102" t="s">
        <v>2273</v>
      </c>
      <c r="E21102">
        <v>3</v>
      </c>
      <c r="F21102" t="s">
        <v>2016</v>
      </c>
      <c r="G21102">
        <v>361</v>
      </c>
      <c r="H21102" t="s">
        <v>2017</v>
      </c>
      <c r="I21102" s="13">
        <v>43511</v>
      </c>
      <c r="J21102" t="s">
        <v>2030</v>
      </c>
      <c r="K21102" t="s">
        <v>2030</v>
      </c>
    </row>
    <row r="21103" spans="1:11">
      <c r="B21103" t="s">
        <v>2042</v>
      </c>
      <c r="C21103" t="s">
        <v>3665</v>
      </c>
      <c r="D21103" t="s">
        <v>2029</v>
      </c>
      <c r="E21103">
        <v>5</v>
      </c>
      <c r="F21103" t="s">
        <v>2016</v>
      </c>
      <c r="G21103">
        <v>375</v>
      </c>
      <c r="H21103" t="s">
        <v>2020</v>
      </c>
      <c r="I21103" s="13">
        <v>43510</v>
      </c>
      <c r="J21103">
        <v>7</v>
      </c>
      <c r="K21103">
        <v>-4.0199999999999996</v>
      </c>
    </row>
    <row r="21104" spans="1:11">
      <c r="B21104" t="s">
        <v>106</v>
      </c>
      <c r="C21104" t="s">
        <v>2465</v>
      </c>
      <c r="D21104" t="s">
        <v>2440</v>
      </c>
      <c r="E21104">
        <v>5</v>
      </c>
      <c r="F21104" t="s">
        <v>2016</v>
      </c>
      <c r="G21104">
        <v>400</v>
      </c>
      <c r="H21104" t="s">
        <v>2020</v>
      </c>
      <c r="I21104" s="13">
        <v>43509</v>
      </c>
      <c r="J21104">
        <v>7</v>
      </c>
      <c r="K21104">
        <v>-4.0199999999999996</v>
      </c>
    </row>
    <row r="21105" spans="2:11">
      <c r="B21105" t="s">
        <v>2151</v>
      </c>
      <c r="C21105" t="s">
        <v>3805</v>
      </c>
      <c r="D21105" t="s">
        <v>2026</v>
      </c>
      <c r="E21105">
        <v>5</v>
      </c>
      <c r="F21105" t="s">
        <v>2016</v>
      </c>
      <c r="G21105">
        <v>440</v>
      </c>
      <c r="H21105" t="s">
        <v>2017</v>
      </c>
      <c r="I21105" s="13">
        <v>43509</v>
      </c>
      <c r="J21105" t="s">
        <v>2030</v>
      </c>
      <c r="K21105" t="s">
        <v>2030</v>
      </c>
    </row>
    <row r="21106" spans="2:11">
      <c r="B21106" t="s">
        <v>2024</v>
      </c>
      <c r="C21106" t="s">
        <v>3440</v>
      </c>
      <c r="D21106" t="s">
        <v>2026</v>
      </c>
      <c r="E21106">
        <v>5</v>
      </c>
      <c r="F21106" t="s">
        <v>2016</v>
      </c>
      <c r="G21106">
        <v>400</v>
      </c>
      <c r="H21106" t="s">
        <v>2017</v>
      </c>
      <c r="I21106" s="13">
        <v>43507</v>
      </c>
      <c r="J21106">
        <v>7</v>
      </c>
      <c r="K21106">
        <v>-4.0199999999999996</v>
      </c>
    </row>
    <row r="21107" spans="2:11">
      <c r="B21107" t="s">
        <v>2159</v>
      </c>
      <c r="C21107" t="s">
        <v>2834</v>
      </c>
      <c r="D21107" t="s">
        <v>2044</v>
      </c>
      <c r="E21107">
        <v>3</v>
      </c>
      <c r="F21107" t="s">
        <v>2016</v>
      </c>
      <c r="G21107">
        <v>350</v>
      </c>
      <c r="H21107" t="s">
        <v>2020</v>
      </c>
      <c r="I21107" s="13">
        <v>43507</v>
      </c>
      <c r="J21107">
        <v>5</v>
      </c>
      <c r="K21107">
        <v>0</v>
      </c>
    </row>
    <row r="21108" spans="2:11">
      <c r="B21108" t="s">
        <v>2094</v>
      </c>
      <c r="C21108" t="s">
        <v>2095</v>
      </c>
      <c r="D21108" t="s">
        <v>2076</v>
      </c>
      <c r="E21108">
        <v>3</v>
      </c>
      <c r="F21108" t="s">
        <v>2088</v>
      </c>
      <c r="G21108" t="s">
        <v>2030</v>
      </c>
      <c r="H21108" t="s">
        <v>2017</v>
      </c>
      <c r="I21108" s="13">
        <v>43504</v>
      </c>
      <c r="J21108" t="s">
        <v>2030</v>
      </c>
      <c r="K21108" t="s">
        <v>2030</v>
      </c>
    </row>
    <row r="21109" spans="2:11">
      <c r="B21109" t="s">
        <v>2077</v>
      </c>
      <c r="C21109" t="s">
        <v>3573</v>
      </c>
      <c r="D21109" t="s">
        <v>2029</v>
      </c>
      <c r="E21109">
        <v>5</v>
      </c>
      <c r="F21109" t="s">
        <v>2016</v>
      </c>
      <c r="G21109">
        <v>438</v>
      </c>
      <c r="H21109" t="s">
        <v>2017</v>
      </c>
      <c r="I21109" s="13">
        <v>43503</v>
      </c>
      <c r="J21109">
        <v>7</v>
      </c>
      <c r="K21109">
        <v>-4.0199999999999996</v>
      </c>
    </row>
    <row r="21110" spans="2:11">
      <c r="B21110" t="s">
        <v>2057</v>
      </c>
      <c r="C21110" t="s">
        <v>3808</v>
      </c>
      <c r="D21110" t="s">
        <v>2026</v>
      </c>
      <c r="E21110">
        <v>5</v>
      </c>
      <c r="F21110" t="s">
        <v>2016</v>
      </c>
      <c r="G21110">
        <v>435</v>
      </c>
      <c r="H21110" t="s">
        <v>2017</v>
      </c>
      <c r="I21110" s="13">
        <v>43502</v>
      </c>
      <c r="J21110">
        <v>7</v>
      </c>
      <c r="K21110">
        <v>-4.0199999999999996</v>
      </c>
    </row>
    <row r="21111" spans="2:11">
      <c r="B21111" t="s">
        <v>2072</v>
      </c>
      <c r="C21111" t="s">
        <v>4003</v>
      </c>
      <c r="D21111" t="s">
        <v>2189</v>
      </c>
      <c r="E21111">
        <v>5</v>
      </c>
      <c r="F21111" t="s">
        <v>2016</v>
      </c>
      <c r="G21111">
        <v>400</v>
      </c>
      <c r="H21111" t="s">
        <v>2020</v>
      </c>
      <c r="I21111" s="13">
        <v>43500</v>
      </c>
      <c r="J21111">
        <v>7</v>
      </c>
      <c r="K21111">
        <v>-4.0199999999999996</v>
      </c>
    </row>
    <row r="21112" spans="2:11">
      <c r="B21112" t="s">
        <v>2021</v>
      </c>
      <c r="C21112" t="s">
        <v>3671</v>
      </c>
      <c r="D21112" t="s">
        <v>2023</v>
      </c>
      <c r="E21112">
        <v>5</v>
      </c>
      <c r="F21112" t="s">
        <v>2016</v>
      </c>
      <c r="G21112">
        <v>377</v>
      </c>
      <c r="H21112" t="s">
        <v>2020</v>
      </c>
      <c r="I21112" s="13">
        <v>43497</v>
      </c>
      <c r="J21112">
        <v>1</v>
      </c>
      <c r="K21112">
        <v>19.600000000000001</v>
      </c>
    </row>
    <row r="21113" spans="2:11">
      <c r="B21113" t="s">
        <v>2067</v>
      </c>
      <c r="C21113" t="s">
        <v>4002</v>
      </c>
      <c r="D21113" t="s">
        <v>2029</v>
      </c>
      <c r="E21113">
        <v>5</v>
      </c>
      <c r="F21113" t="s">
        <v>2016</v>
      </c>
      <c r="G21113">
        <v>400</v>
      </c>
      <c r="H21113" t="s">
        <v>2020</v>
      </c>
      <c r="I21113" s="13">
        <v>43497</v>
      </c>
      <c r="J21113" t="s">
        <v>2030</v>
      </c>
      <c r="K21113" t="s">
        <v>2030</v>
      </c>
    </row>
    <row r="21114" spans="2:11">
      <c r="B21114" t="s">
        <v>2234</v>
      </c>
      <c r="C21114" t="s">
        <v>3381</v>
      </c>
      <c r="D21114" t="s">
        <v>2026</v>
      </c>
      <c r="E21114">
        <v>5</v>
      </c>
      <c r="F21114" t="s">
        <v>2016</v>
      </c>
      <c r="G21114">
        <v>412</v>
      </c>
      <c r="H21114" t="s">
        <v>2020</v>
      </c>
      <c r="I21114" s="13">
        <v>43497</v>
      </c>
      <c r="J21114">
        <v>7</v>
      </c>
      <c r="K21114">
        <v>-4.0199999999999996</v>
      </c>
    </row>
    <row r="21115" spans="2:11">
      <c r="B21115" t="s">
        <v>2390</v>
      </c>
      <c r="C21115" t="s">
        <v>4011</v>
      </c>
      <c r="D21115" t="s">
        <v>2026</v>
      </c>
      <c r="E21115">
        <v>5</v>
      </c>
      <c r="F21115" t="s">
        <v>2016</v>
      </c>
      <c r="G21115">
        <v>405</v>
      </c>
      <c r="H21115" t="s">
        <v>2020</v>
      </c>
      <c r="I21115" s="13">
        <v>43497</v>
      </c>
      <c r="J21115" t="s">
        <v>2030</v>
      </c>
      <c r="K21115" t="s">
        <v>2030</v>
      </c>
    </row>
    <row r="21116" spans="2:11">
      <c r="B21116" t="s">
        <v>2120</v>
      </c>
      <c r="C21116" t="s">
        <v>4012</v>
      </c>
      <c r="D21116" t="s">
        <v>2044</v>
      </c>
      <c r="E21116">
        <v>3</v>
      </c>
      <c r="F21116" t="s">
        <v>2016</v>
      </c>
      <c r="G21116">
        <v>330</v>
      </c>
      <c r="H21116" t="s">
        <v>2017</v>
      </c>
      <c r="I21116" s="13">
        <v>43497</v>
      </c>
      <c r="J21116" t="s">
        <v>2030</v>
      </c>
      <c r="K21116" t="s">
        <v>2030</v>
      </c>
    </row>
    <row r="21117" spans="2:11">
      <c r="B21117" t="s">
        <v>2063</v>
      </c>
      <c r="C21117" t="s">
        <v>3572</v>
      </c>
      <c r="D21117" t="s">
        <v>2184</v>
      </c>
      <c r="E21117">
        <v>1</v>
      </c>
      <c r="F21117" t="s">
        <v>2016</v>
      </c>
      <c r="G21117">
        <v>259</v>
      </c>
      <c r="H21117" t="s">
        <v>2017</v>
      </c>
      <c r="I21117" s="13">
        <v>43497</v>
      </c>
      <c r="J21117">
        <v>4</v>
      </c>
      <c r="K21117">
        <v>4.0199999999999996</v>
      </c>
    </row>
    <row r="21118" spans="2:11">
      <c r="B21118" t="s">
        <v>2027</v>
      </c>
      <c r="C21118" t="s">
        <v>3569</v>
      </c>
      <c r="D21118" t="s">
        <v>2044</v>
      </c>
      <c r="E21118">
        <v>3</v>
      </c>
      <c r="F21118" t="s">
        <v>2016</v>
      </c>
      <c r="G21118">
        <v>345</v>
      </c>
      <c r="H21118" t="s">
        <v>2017</v>
      </c>
      <c r="I21118" s="13">
        <v>43496</v>
      </c>
      <c r="J21118" t="s">
        <v>2030</v>
      </c>
      <c r="K21118" t="s">
        <v>2030</v>
      </c>
    </row>
    <row r="21119" spans="2:11">
      <c r="B21119" t="s">
        <v>2031</v>
      </c>
      <c r="C21119" t="s">
        <v>2885</v>
      </c>
      <c r="D21119" t="s">
        <v>2026</v>
      </c>
      <c r="E21119">
        <v>5</v>
      </c>
      <c r="F21119" t="s">
        <v>2016</v>
      </c>
      <c r="G21119">
        <v>365</v>
      </c>
      <c r="H21119" t="s">
        <v>2020</v>
      </c>
      <c r="I21119" s="13">
        <v>43496</v>
      </c>
      <c r="J21119">
        <v>7</v>
      </c>
      <c r="K21119">
        <v>-4.0199999999999996</v>
      </c>
    </row>
    <row r="21120" spans="2:11">
      <c r="B21120" t="s">
        <v>2033</v>
      </c>
      <c r="C21120" t="s">
        <v>3811</v>
      </c>
      <c r="D21120" t="s">
        <v>2035</v>
      </c>
      <c r="E21120">
        <v>5</v>
      </c>
      <c r="F21120" t="s">
        <v>2016</v>
      </c>
      <c r="G21120">
        <v>435</v>
      </c>
      <c r="H21120" t="s">
        <v>2036</v>
      </c>
      <c r="I21120" s="13">
        <v>43496</v>
      </c>
      <c r="J21120">
        <v>7</v>
      </c>
      <c r="K21120">
        <v>-4.0199999999999996</v>
      </c>
    </row>
    <row r="21121" spans="2:11">
      <c r="B21121" t="s">
        <v>2069</v>
      </c>
      <c r="C21121" t="s">
        <v>2886</v>
      </c>
      <c r="D21121" t="s">
        <v>2071</v>
      </c>
      <c r="E21121">
        <v>3</v>
      </c>
      <c r="F21121" t="s">
        <v>2016</v>
      </c>
      <c r="G21121" t="s">
        <v>2030</v>
      </c>
      <c r="H21121" t="s">
        <v>2017</v>
      </c>
      <c r="I21121" s="13">
        <v>43496</v>
      </c>
      <c r="J21121">
        <v>5</v>
      </c>
      <c r="K21121">
        <v>0</v>
      </c>
    </row>
    <row r="21122" spans="2:11">
      <c r="B21122" t="s">
        <v>2049</v>
      </c>
      <c r="C21122" t="s">
        <v>4001</v>
      </c>
      <c r="D21122" t="s">
        <v>2029</v>
      </c>
      <c r="E21122">
        <v>5</v>
      </c>
      <c r="F21122" t="s">
        <v>2016</v>
      </c>
      <c r="G21122">
        <v>373</v>
      </c>
      <c r="H21122" t="s">
        <v>2017</v>
      </c>
      <c r="I21122" s="13">
        <v>43496</v>
      </c>
      <c r="J21122">
        <v>3</v>
      </c>
      <c r="K21122">
        <v>11.81</v>
      </c>
    </row>
    <row r="21123" spans="2:11">
      <c r="B21123" t="s">
        <v>2260</v>
      </c>
      <c r="C21123" t="s">
        <v>2469</v>
      </c>
      <c r="D21123" t="s">
        <v>2035</v>
      </c>
      <c r="E21123">
        <v>5</v>
      </c>
      <c r="F21123" t="s">
        <v>2016</v>
      </c>
      <c r="G21123">
        <v>411</v>
      </c>
      <c r="H21123" t="s">
        <v>2020</v>
      </c>
      <c r="I21123" s="13">
        <v>43496</v>
      </c>
      <c r="J21123">
        <v>7</v>
      </c>
      <c r="K21123">
        <v>-4.0199999999999996</v>
      </c>
    </row>
    <row r="21124" spans="2:11">
      <c r="B21124" t="s">
        <v>2858</v>
      </c>
      <c r="C21124" t="s">
        <v>3668</v>
      </c>
      <c r="D21124" t="s">
        <v>2026</v>
      </c>
      <c r="E21124">
        <v>5</v>
      </c>
      <c r="F21124" t="s">
        <v>2016</v>
      </c>
      <c r="G21124">
        <v>400</v>
      </c>
      <c r="H21124" t="s">
        <v>2020</v>
      </c>
      <c r="I21124" s="13">
        <v>43496</v>
      </c>
      <c r="J21124">
        <v>7</v>
      </c>
      <c r="K21124">
        <v>-4.0199999999999996</v>
      </c>
    </row>
    <row r="21125" spans="2:11">
      <c r="B21125" t="s">
        <v>2461</v>
      </c>
      <c r="C21125" t="s">
        <v>3813</v>
      </c>
      <c r="D21125" t="s">
        <v>2026</v>
      </c>
      <c r="E21125">
        <v>5</v>
      </c>
      <c r="F21125" t="s">
        <v>2016</v>
      </c>
      <c r="G21125">
        <v>470</v>
      </c>
      <c r="H21125" t="s">
        <v>2020</v>
      </c>
      <c r="I21125" s="13">
        <v>43496</v>
      </c>
      <c r="J21125">
        <v>7</v>
      </c>
      <c r="K21125">
        <v>-4.0199999999999996</v>
      </c>
    </row>
    <row r="21126" spans="2:11">
      <c r="B21126" t="s">
        <v>2813</v>
      </c>
      <c r="C21126" t="s">
        <v>3816</v>
      </c>
      <c r="D21126" t="s">
        <v>2076</v>
      </c>
      <c r="E21126">
        <v>3</v>
      </c>
      <c r="F21126" t="s">
        <v>2016</v>
      </c>
      <c r="G21126">
        <v>310</v>
      </c>
      <c r="H21126" t="s">
        <v>2017</v>
      </c>
      <c r="I21126" s="13">
        <v>43489</v>
      </c>
      <c r="J21126">
        <v>5</v>
      </c>
      <c r="K21126">
        <v>0</v>
      </c>
    </row>
    <row r="21127" spans="2:11">
      <c r="B21127" t="s">
        <v>2091</v>
      </c>
      <c r="C21127" t="s">
        <v>3391</v>
      </c>
      <c r="D21127" t="s">
        <v>2093</v>
      </c>
      <c r="E21127" t="s">
        <v>2030</v>
      </c>
      <c r="F21127" t="s">
        <v>2016</v>
      </c>
      <c r="G21127" t="s">
        <v>2030</v>
      </c>
      <c r="H21127" t="s">
        <v>2017</v>
      </c>
      <c r="I21127" s="13">
        <v>43483</v>
      </c>
      <c r="J21127" t="s">
        <v>2030</v>
      </c>
      <c r="K21127" t="s">
        <v>2030</v>
      </c>
    </row>
    <row r="21128" spans="2:11">
      <c r="B21128" t="s">
        <v>4013</v>
      </c>
      <c r="C21128" t="s">
        <v>4014</v>
      </c>
      <c r="D21128" t="s">
        <v>2026</v>
      </c>
      <c r="E21128">
        <v>5</v>
      </c>
      <c r="F21128" t="s">
        <v>2123</v>
      </c>
      <c r="G21128">
        <v>565</v>
      </c>
      <c r="H21128" t="s">
        <v>2017</v>
      </c>
      <c r="I21128" s="13">
        <v>43202</v>
      </c>
      <c r="J21128">
        <v>2</v>
      </c>
      <c r="K21128">
        <v>13.95</v>
      </c>
    </row>
    <row r="21129" spans="2:11">
      <c r="B21129" t="s">
        <v>2083</v>
      </c>
      <c r="C21129" t="s">
        <v>2084</v>
      </c>
      <c r="D21129" t="s">
        <v>2053</v>
      </c>
      <c r="E21129">
        <v>1</v>
      </c>
      <c r="F21129" t="s">
        <v>2016</v>
      </c>
      <c r="G21129" t="s">
        <v>2030</v>
      </c>
      <c r="H21129" t="s">
        <v>2017</v>
      </c>
      <c r="I21129" s="13">
        <v>43181</v>
      </c>
      <c r="J21129">
        <v>6</v>
      </c>
      <c r="K21129">
        <v>-2.38</v>
      </c>
    </row>
    <row r="21201" spans="1:11">
      <c r="A21201" t="s">
        <v>1225</v>
      </c>
      <c r="B21201" t="str">
        <f ca="1">_xll.BDS(OFFSET(INDIRECT(ADDRESS(ROW(), COLUMN())),0,-1),"BEST_ANALYST_RECS_BULK","cols=10;rows=11")</f>
        <v>M Science</v>
      </c>
      <c r="C21201" t="s">
        <v>4394</v>
      </c>
      <c r="D21201" t="s">
        <v>2093</v>
      </c>
      <c r="E21201" t="s">
        <v>2030</v>
      </c>
      <c r="F21201" t="s">
        <v>2016</v>
      </c>
      <c r="G21201" t="s">
        <v>2030</v>
      </c>
      <c r="H21201" t="s">
        <v>2017</v>
      </c>
      <c r="I21201" s="13">
        <v>43511</v>
      </c>
      <c r="J21201" t="s">
        <v>2030</v>
      </c>
      <c r="K21201" t="s">
        <v>2030</v>
      </c>
    </row>
    <row r="21202" spans="1:11">
      <c r="B21202" t="s">
        <v>2063</v>
      </c>
      <c r="C21202" t="s">
        <v>2675</v>
      </c>
      <c r="D21202" t="s">
        <v>2162</v>
      </c>
      <c r="E21202">
        <v>3</v>
      </c>
      <c r="F21202" t="s">
        <v>2016</v>
      </c>
      <c r="G21202">
        <v>40</v>
      </c>
      <c r="H21202" t="s">
        <v>2017</v>
      </c>
      <c r="I21202" s="13">
        <v>43511</v>
      </c>
      <c r="J21202">
        <v>3</v>
      </c>
      <c r="K21202">
        <v>0</v>
      </c>
    </row>
    <row r="21203" spans="1:11">
      <c r="B21203" t="s">
        <v>2247</v>
      </c>
      <c r="C21203" t="s">
        <v>4290</v>
      </c>
      <c r="D21203" t="s">
        <v>2035</v>
      </c>
      <c r="E21203">
        <v>5</v>
      </c>
      <c r="F21203" t="s">
        <v>2016</v>
      </c>
      <c r="G21203">
        <v>40</v>
      </c>
      <c r="H21203" t="s">
        <v>2020</v>
      </c>
      <c r="I21203" s="13">
        <v>43510</v>
      </c>
      <c r="J21203" t="s">
        <v>2030</v>
      </c>
      <c r="K21203" t="s">
        <v>2030</v>
      </c>
    </row>
    <row r="21204" spans="1:11">
      <c r="B21204" t="s">
        <v>2094</v>
      </c>
      <c r="C21204" t="s">
        <v>2095</v>
      </c>
      <c r="D21204" t="s">
        <v>2076</v>
      </c>
      <c r="E21204">
        <v>3</v>
      </c>
      <c r="F21204" t="s">
        <v>2085</v>
      </c>
      <c r="G21204" t="s">
        <v>2030</v>
      </c>
      <c r="H21204" t="s">
        <v>2017</v>
      </c>
      <c r="I21204" s="13">
        <v>43508</v>
      </c>
      <c r="J21204" t="s">
        <v>2030</v>
      </c>
      <c r="K21204" t="s">
        <v>2030</v>
      </c>
    </row>
    <row r="21205" spans="1:11">
      <c r="B21205" t="s">
        <v>2021</v>
      </c>
      <c r="C21205" t="s">
        <v>4143</v>
      </c>
      <c r="D21205" t="s">
        <v>3042</v>
      </c>
      <c r="E21205">
        <v>5</v>
      </c>
      <c r="F21205" t="s">
        <v>2085</v>
      </c>
      <c r="G21205">
        <v>35</v>
      </c>
      <c r="H21205" t="s">
        <v>2020</v>
      </c>
      <c r="I21205" s="13">
        <v>43507</v>
      </c>
      <c r="J21205">
        <v>1</v>
      </c>
      <c r="K21205">
        <v>32.94</v>
      </c>
    </row>
    <row r="21206" spans="1:11">
      <c r="B21206" t="s">
        <v>2042</v>
      </c>
      <c r="C21206" t="s">
        <v>4395</v>
      </c>
      <c r="D21206" t="s">
        <v>2029</v>
      </c>
      <c r="E21206">
        <v>5</v>
      </c>
      <c r="F21206" t="s">
        <v>2016</v>
      </c>
      <c r="G21206">
        <v>43</v>
      </c>
      <c r="H21206" t="s">
        <v>2020</v>
      </c>
      <c r="I21206" s="13">
        <v>43494</v>
      </c>
      <c r="J21206">
        <v>4</v>
      </c>
      <c r="K21206">
        <v>-26.06</v>
      </c>
    </row>
    <row r="21207" spans="1:11">
      <c r="B21207" t="s">
        <v>2269</v>
      </c>
      <c r="C21207" t="s">
        <v>3478</v>
      </c>
      <c r="D21207" t="s">
        <v>2026</v>
      </c>
      <c r="E21207">
        <v>5</v>
      </c>
      <c r="F21207" t="s">
        <v>2016</v>
      </c>
      <c r="G21207">
        <v>43</v>
      </c>
      <c r="H21207" t="s">
        <v>2020</v>
      </c>
      <c r="I21207" s="13">
        <v>43461</v>
      </c>
      <c r="J21207">
        <v>2</v>
      </c>
      <c r="K21207">
        <v>8.84</v>
      </c>
    </row>
    <row r="21208" spans="1:11">
      <c r="B21208" t="s">
        <v>106</v>
      </c>
      <c r="C21208" t="s">
        <v>3711</v>
      </c>
      <c r="D21208" t="s">
        <v>2512</v>
      </c>
      <c r="E21208">
        <v>1</v>
      </c>
      <c r="F21208" t="s">
        <v>2016</v>
      </c>
      <c r="G21208">
        <v>30</v>
      </c>
      <c r="H21208" t="s">
        <v>2020</v>
      </c>
      <c r="I21208" s="13">
        <v>43454</v>
      </c>
      <c r="J21208" t="s">
        <v>2030</v>
      </c>
      <c r="K21208" t="s">
        <v>2030</v>
      </c>
    </row>
    <row r="21209" spans="1:11">
      <c r="B21209" t="s">
        <v>2033</v>
      </c>
      <c r="C21209" t="s">
        <v>2676</v>
      </c>
      <c r="D21209" t="s">
        <v>2035</v>
      </c>
      <c r="E21209">
        <v>5</v>
      </c>
      <c r="F21209" t="s">
        <v>2016</v>
      </c>
      <c r="G21209">
        <v>47</v>
      </c>
      <c r="H21209" t="s">
        <v>2020</v>
      </c>
      <c r="I21209" s="13">
        <v>43411</v>
      </c>
      <c r="J21209">
        <v>4</v>
      </c>
      <c r="K21209">
        <v>-26.06</v>
      </c>
    </row>
    <row r="21210" spans="1:11">
      <c r="B21210" t="s">
        <v>3058</v>
      </c>
      <c r="C21210" t="s">
        <v>3059</v>
      </c>
      <c r="D21210" t="s">
        <v>2026</v>
      </c>
      <c r="E21210">
        <v>5</v>
      </c>
      <c r="F21210" t="s">
        <v>2016</v>
      </c>
      <c r="G21210">
        <v>60</v>
      </c>
      <c r="H21210" t="s">
        <v>2017</v>
      </c>
      <c r="I21210" s="13">
        <v>43410</v>
      </c>
      <c r="J21210">
        <v>4</v>
      </c>
      <c r="K21210">
        <v>-26.06</v>
      </c>
    </row>
    <row r="21211" spans="1:11">
      <c r="B21211" t="s">
        <v>2083</v>
      </c>
      <c r="C21211" t="s">
        <v>2084</v>
      </c>
      <c r="D21211" t="s">
        <v>2053</v>
      </c>
      <c r="E21211">
        <v>1</v>
      </c>
      <c r="F21211" t="s">
        <v>2016</v>
      </c>
      <c r="G21211" t="s">
        <v>2030</v>
      </c>
      <c r="H21211" t="s">
        <v>2017</v>
      </c>
      <c r="I21211" s="13">
        <v>43400</v>
      </c>
      <c r="J21211" t="s">
        <v>2030</v>
      </c>
      <c r="K21211" t="s">
        <v>2030</v>
      </c>
    </row>
    <row r="21301" spans="1:11">
      <c r="A21301" t="s">
        <v>1226</v>
      </c>
      <c r="B21301" t="str">
        <f ca="1">_xll.BDS(OFFSET(INDIRECT(ADDRESS(ROW(), COLUMN())),0,-1),"BEST_ANALYST_RECS_BULK","cols=10;rows=18")</f>
        <v>Buckingham Research Group</v>
      </c>
      <c r="C21301" t="s">
        <v>2310</v>
      </c>
      <c r="D21301" t="s">
        <v>2026</v>
      </c>
      <c r="E21301">
        <v>5</v>
      </c>
      <c r="F21301" t="s">
        <v>2016</v>
      </c>
      <c r="G21301">
        <v>175</v>
      </c>
      <c r="H21301" t="s">
        <v>2017</v>
      </c>
      <c r="I21301" s="13">
        <v>43509</v>
      </c>
      <c r="J21301">
        <v>4</v>
      </c>
      <c r="K21301">
        <v>-12.9</v>
      </c>
    </row>
    <row r="21302" spans="1:11">
      <c r="B21302" t="s">
        <v>2067</v>
      </c>
      <c r="C21302" t="s">
        <v>2308</v>
      </c>
      <c r="D21302" t="s">
        <v>2029</v>
      </c>
      <c r="E21302">
        <v>5</v>
      </c>
      <c r="F21302" t="s">
        <v>2016</v>
      </c>
      <c r="G21302">
        <v>166</v>
      </c>
      <c r="H21302" t="s">
        <v>2020</v>
      </c>
      <c r="I21302" s="13">
        <v>43508</v>
      </c>
      <c r="J21302">
        <v>6</v>
      </c>
      <c r="K21302">
        <v>-19.36</v>
      </c>
    </row>
    <row r="21303" spans="1:11">
      <c r="B21303" t="s">
        <v>2042</v>
      </c>
      <c r="C21303" t="s">
        <v>2163</v>
      </c>
      <c r="D21303" t="s">
        <v>2041</v>
      </c>
      <c r="E21303">
        <v>1</v>
      </c>
      <c r="F21303" t="s">
        <v>2016</v>
      </c>
      <c r="G21303">
        <v>90</v>
      </c>
      <c r="H21303" t="s">
        <v>2020</v>
      </c>
      <c r="I21303" s="13">
        <v>43508</v>
      </c>
      <c r="J21303">
        <v>1</v>
      </c>
      <c r="K21303">
        <v>19.36</v>
      </c>
    </row>
    <row r="21304" spans="1:11">
      <c r="B21304" t="s">
        <v>2077</v>
      </c>
      <c r="C21304" t="s">
        <v>2311</v>
      </c>
      <c r="D21304" t="s">
        <v>2029</v>
      </c>
      <c r="E21304">
        <v>5</v>
      </c>
      <c r="F21304" t="s">
        <v>2016</v>
      </c>
      <c r="G21304">
        <v>162</v>
      </c>
      <c r="H21304" t="s">
        <v>2020</v>
      </c>
      <c r="I21304" s="13">
        <v>43507</v>
      </c>
      <c r="J21304">
        <v>6</v>
      </c>
      <c r="K21304">
        <v>-19.36</v>
      </c>
    </row>
    <row r="21305" spans="1:11">
      <c r="B21305" t="s">
        <v>2157</v>
      </c>
      <c r="C21305" t="s">
        <v>2309</v>
      </c>
      <c r="D21305" t="s">
        <v>2026</v>
      </c>
      <c r="E21305">
        <v>5</v>
      </c>
      <c r="F21305" t="s">
        <v>2016</v>
      </c>
      <c r="G21305">
        <v>160</v>
      </c>
      <c r="H21305" t="s">
        <v>2017</v>
      </c>
      <c r="I21305" s="13">
        <v>43500</v>
      </c>
      <c r="J21305">
        <v>6</v>
      </c>
      <c r="K21305">
        <v>-19.36</v>
      </c>
    </row>
    <row r="21306" spans="1:11">
      <c r="B21306" t="s">
        <v>2074</v>
      </c>
      <c r="C21306" t="s">
        <v>2481</v>
      </c>
      <c r="D21306" t="s">
        <v>2026</v>
      </c>
      <c r="E21306">
        <v>5</v>
      </c>
      <c r="F21306" t="s">
        <v>2016</v>
      </c>
      <c r="G21306">
        <v>185</v>
      </c>
      <c r="H21306" t="s">
        <v>2017</v>
      </c>
      <c r="I21306" s="13">
        <v>43497</v>
      </c>
      <c r="J21306">
        <v>6</v>
      </c>
      <c r="K21306">
        <v>-19.36</v>
      </c>
    </row>
    <row r="21307" spans="1:11">
      <c r="B21307" t="s">
        <v>2094</v>
      </c>
      <c r="C21307" t="s">
        <v>2095</v>
      </c>
      <c r="D21307" t="s">
        <v>2026</v>
      </c>
      <c r="E21307">
        <v>5</v>
      </c>
      <c r="F21307" t="s">
        <v>2085</v>
      </c>
      <c r="G21307">
        <v>143</v>
      </c>
      <c r="H21307" t="s">
        <v>2020</v>
      </c>
      <c r="I21307" s="13">
        <v>43494</v>
      </c>
      <c r="J21307" t="s">
        <v>2030</v>
      </c>
      <c r="K21307" t="s">
        <v>2030</v>
      </c>
    </row>
    <row r="21308" spans="1:11">
      <c r="B21308" t="s">
        <v>2203</v>
      </c>
      <c r="C21308" t="s">
        <v>2306</v>
      </c>
      <c r="D21308" t="s">
        <v>2044</v>
      </c>
      <c r="E21308">
        <v>3</v>
      </c>
      <c r="F21308" t="s">
        <v>2016</v>
      </c>
      <c r="G21308" t="s">
        <v>2030</v>
      </c>
      <c r="H21308" t="s">
        <v>2017</v>
      </c>
      <c r="I21308" s="13">
        <v>43490</v>
      </c>
      <c r="J21308" t="s">
        <v>2030</v>
      </c>
      <c r="K21308" t="s">
        <v>2030</v>
      </c>
    </row>
    <row r="21309" spans="1:11">
      <c r="B21309" t="s">
        <v>2269</v>
      </c>
      <c r="C21309" t="s">
        <v>3478</v>
      </c>
      <c r="D21309" t="s">
        <v>2044</v>
      </c>
      <c r="E21309">
        <v>3</v>
      </c>
      <c r="F21309" t="s">
        <v>2016</v>
      </c>
      <c r="G21309" t="s">
        <v>2030</v>
      </c>
      <c r="H21309" t="s">
        <v>2017</v>
      </c>
      <c r="I21309" s="13">
        <v>43490</v>
      </c>
      <c r="J21309">
        <v>3</v>
      </c>
      <c r="K21309">
        <v>0</v>
      </c>
    </row>
    <row r="21310" spans="1:11">
      <c r="B21310" t="s">
        <v>106</v>
      </c>
      <c r="C21310" t="s">
        <v>2312</v>
      </c>
      <c r="D21310" t="s">
        <v>2440</v>
      </c>
      <c r="E21310">
        <v>5</v>
      </c>
      <c r="F21310" t="s">
        <v>2016</v>
      </c>
      <c r="G21310">
        <v>168</v>
      </c>
      <c r="H21310" t="s">
        <v>2020</v>
      </c>
      <c r="I21310" s="13">
        <v>43489</v>
      </c>
      <c r="J21310">
        <v>8</v>
      </c>
      <c r="K21310">
        <v>-23.64</v>
      </c>
    </row>
    <row r="21311" spans="1:11">
      <c r="B21311" t="s">
        <v>2024</v>
      </c>
      <c r="C21311" t="s">
        <v>3004</v>
      </c>
      <c r="D21311" t="s">
        <v>2026</v>
      </c>
      <c r="E21311">
        <v>5</v>
      </c>
      <c r="F21311" t="s">
        <v>2016</v>
      </c>
      <c r="G21311">
        <v>140</v>
      </c>
      <c r="H21311" t="s">
        <v>2017</v>
      </c>
      <c r="I21311" s="13">
        <v>43489</v>
      </c>
      <c r="J21311">
        <v>2</v>
      </c>
      <c r="K21311">
        <v>17.36</v>
      </c>
    </row>
    <row r="21312" spans="1:11">
      <c r="B21312" t="s">
        <v>2045</v>
      </c>
      <c r="C21312" t="s">
        <v>2507</v>
      </c>
      <c r="D21312" t="s">
        <v>2015</v>
      </c>
      <c r="E21312">
        <v>3</v>
      </c>
      <c r="F21312" t="s">
        <v>2016</v>
      </c>
      <c r="G21312" t="s">
        <v>2030</v>
      </c>
      <c r="H21312" t="s">
        <v>2017</v>
      </c>
      <c r="I21312" s="13">
        <v>43489</v>
      </c>
      <c r="J21312">
        <v>3</v>
      </c>
      <c r="K21312">
        <v>0</v>
      </c>
    </row>
    <row r="21313" spans="2:11">
      <c r="B21313" t="s">
        <v>2063</v>
      </c>
      <c r="C21313" t="s">
        <v>2161</v>
      </c>
      <c r="D21313" t="s">
        <v>2162</v>
      </c>
      <c r="E21313">
        <v>3</v>
      </c>
      <c r="F21313" t="s">
        <v>2016</v>
      </c>
      <c r="G21313">
        <v>130</v>
      </c>
      <c r="H21313" t="s">
        <v>2017</v>
      </c>
      <c r="I21313" s="13">
        <v>43489</v>
      </c>
      <c r="J21313" t="s">
        <v>2030</v>
      </c>
      <c r="K21313" t="s">
        <v>2030</v>
      </c>
    </row>
    <row r="21314" spans="2:11">
      <c r="B21314" t="s">
        <v>2037</v>
      </c>
      <c r="C21314" t="s">
        <v>3479</v>
      </c>
      <c r="D21314" t="s">
        <v>2026</v>
      </c>
      <c r="E21314">
        <v>5</v>
      </c>
      <c r="F21314" t="s">
        <v>2016</v>
      </c>
      <c r="G21314">
        <v>210</v>
      </c>
      <c r="H21314" t="s">
        <v>2020</v>
      </c>
      <c r="I21314" s="13">
        <v>43488</v>
      </c>
      <c r="J21314">
        <v>7</v>
      </c>
      <c r="K21314">
        <v>-19.829999999999998</v>
      </c>
    </row>
    <row r="21315" spans="2:11">
      <c r="B21315" t="s">
        <v>2210</v>
      </c>
      <c r="C21315" t="s">
        <v>2325</v>
      </c>
      <c r="D21315" t="s">
        <v>2026</v>
      </c>
      <c r="E21315">
        <v>5</v>
      </c>
      <c r="F21315" t="s">
        <v>2016</v>
      </c>
      <c r="G21315">
        <v>246</v>
      </c>
      <c r="H21315" t="s">
        <v>2020</v>
      </c>
      <c r="I21315" s="13">
        <v>43488</v>
      </c>
      <c r="J21315">
        <v>6</v>
      </c>
      <c r="K21315">
        <v>-19.36</v>
      </c>
    </row>
    <row r="21316" spans="2:11">
      <c r="B21316" t="s">
        <v>2475</v>
      </c>
      <c r="C21316" t="s">
        <v>2476</v>
      </c>
      <c r="D21316" t="s">
        <v>2026</v>
      </c>
      <c r="E21316">
        <v>5</v>
      </c>
      <c r="F21316" t="s">
        <v>2016</v>
      </c>
      <c r="G21316">
        <v>191</v>
      </c>
      <c r="H21316" t="s">
        <v>2017</v>
      </c>
      <c r="I21316" s="13">
        <v>43487</v>
      </c>
      <c r="J21316">
        <v>6</v>
      </c>
      <c r="K21316">
        <v>-19.36</v>
      </c>
    </row>
    <row r="21317" spans="2:11">
      <c r="B21317" t="s">
        <v>2021</v>
      </c>
      <c r="C21317" t="s">
        <v>2165</v>
      </c>
      <c r="D21317" t="s">
        <v>2296</v>
      </c>
      <c r="E21317">
        <v>3</v>
      </c>
      <c r="F21317" t="s">
        <v>2016</v>
      </c>
      <c r="G21317">
        <v>115</v>
      </c>
      <c r="H21317" t="s">
        <v>2020</v>
      </c>
      <c r="I21317" s="13">
        <v>43443</v>
      </c>
      <c r="J21317">
        <v>3</v>
      </c>
      <c r="K21317">
        <v>0</v>
      </c>
    </row>
    <row r="21318" spans="2:11">
      <c r="B21318" t="s">
        <v>2083</v>
      </c>
      <c r="C21318" t="s">
        <v>2084</v>
      </c>
      <c r="D21318" t="s">
        <v>2026</v>
      </c>
      <c r="E21318">
        <v>5</v>
      </c>
      <c r="F21318" t="s">
        <v>2016</v>
      </c>
      <c r="G21318" t="s">
        <v>2030</v>
      </c>
      <c r="H21318" t="s">
        <v>2017</v>
      </c>
      <c r="I21318" s="13">
        <v>43381</v>
      </c>
      <c r="J21318" t="s">
        <v>2030</v>
      </c>
      <c r="K21318" t="s">
        <v>2030</v>
      </c>
    </row>
    <row r="21401" spans="1:11">
      <c r="A21401" t="s">
        <v>1227</v>
      </c>
      <c r="B21401" t="str">
        <f ca="1">_xll.BDS(OFFSET(INDIRECT(ADDRESS(ROW(), COLUMN())),0,-1),"BEST_ANALYST_RECS_BULK","cols=10;rows=25")</f>
        <v>Edward Jones</v>
      </c>
      <c r="C21401" t="s">
        <v>3294</v>
      </c>
      <c r="D21401" t="s">
        <v>2076</v>
      </c>
      <c r="E21401">
        <v>3</v>
      </c>
      <c r="F21401" t="s">
        <v>2016</v>
      </c>
      <c r="G21401" t="s">
        <v>2030</v>
      </c>
      <c r="H21401" t="s">
        <v>2017</v>
      </c>
      <c r="I21401" s="13">
        <v>43509</v>
      </c>
      <c r="J21401">
        <v>3</v>
      </c>
      <c r="K21401">
        <v>0</v>
      </c>
    </row>
    <row r="21402" spans="1:11">
      <c r="B21402" t="s">
        <v>2047</v>
      </c>
      <c r="C21402" t="s">
        <v>2356</v>
      </c>
      <c r="D21402" t="s">
        <v>2044</v>
      </c>
      <c r="E21402">
        <v>3</v>
      </c>
      <c r="F21402" t="s">
        <v>2016</v>
      </c>
      <c r="G21402">
        <v>55</v>
      </c>
      <c r="H21402" t="s">
        <v>2020</v>
      </c>
      <c r="I21402" s="13">
        <v>43508</v>
      </c>
      <c r="J21402" t="s">
        <v>2030</v>
      </c>
      <c r="K21402" t="s">
        <v>2030</v>
      </c>
    </row>
    <row r="21403" spans="1:11">
      <c r="B21403" t="s">
        <v>2174</v>
      </c>
      <c r="C21403" t="s">
        <v>2357</v>
      </c>
      <c r="D21403" t="s">
        <v>2015</v>
      </c>
      <c r="E21403">
        <v>3</v>
      </c>
      <c r="F21403" t="s">
        <v>2016</v>
      </c>
      <c r="G21403">
        <v>55</v>
      </c>
      <c r="H21403" t="s">
        <v>2017</v>
      </c>
      <c r="I21403" s="13">
        <v>43507</v>
      </c>
      <c r="J21403">
        <v>3</v>
      </c>
      <c r="K21403">
        <v>0</v>
      </c>
    </row>
    <row r="21404" spans="1:11">
      <c r="B21404" t="s">
        <v>2061</v>
      </c>
      <c r="C21404" t="s">
        <v>2990</v>
      </c>
      <c r="D21404" t="s">
        <v>2026</v>
      </c>
      <c r="E21404">
        <v>5</v>
      </c>
      <c r="F21404" t="s">
        <v>2016</v>
      </c>
      <c r="G21404">
        <v>68</v>
      </c>
      <c r="H21404" t="s">
        <v>2017</v>
      </c>
      <c r="I21404" s="13">
        <v>43507</v>
      </c>
      <c r="J21404" t="s">
        <v>2030</v>
      </c>
      <c r="K21404" t="s">
        <v>2030</v>
      </c>
    </row>
    <row r="21405" spans="1:11">
      <c r="B21405" t="s">
        <v>2267</v>
      </c>
      <c r="C21405" t="s">
        <v>2369</v>
      </c>
      <c r="D21405" t="s">
        <v>2273</v>
      </c>
      <c r="E21405">
        <v>3</v>
      </c>
      <c r="F21405" t="s">
        <v>2016</v>
      </c>
      <c r="G21405">
        <v>68</v>
      </c>
      <c r="H21405" t="s">
        <v>2017</v>
      </c>
      <c r="I21405" s="13">
        <v>43506</v>
      </c>
      <c r="J21405">
        <v>3</v>
      </c>
      <c r="K21405">
        <v>0</v>
      </c>
    </row>
    <row r="21406" spans="1:11">
      <c r="B21406" t="s">
        <v>2371</v>
      </c>
      <c r="C21406" t="s">
        <v>2911</v>
      </c>
      <c r="D21406" t="s">
        <v>2184</v>
      </c>
      <c r="E21406">
        <v>1</v>
      </c>
      <c r="F21406" t="s">
        <v>2016</v>
      </c>
      <c r="G21406">
        <v>38</v>
      </c>
      <c r="H21406" t="s">
        <v>2017</v>
      </c>
      <c r="I21406" s="13">
        <v>43504</v>
      </c>
      <c r="J21406">
        <v>6</v>
      </c>
      <c r="K21406">
        <v>-28.75</v>
      </c>
    </row>
    <row r="21407" spans="1:11">
      <c r="B21407" t="s">
        <v>2021</v>
      </c>
      <c r="C21407" t="s">
        <v>2995</v>
      </c>
      <c r="D21407" t="s">
        <v>2216</v>
      </c>
      <c r="E21407">
        <v>3</v>
      </c>
      <c r="F21407" t="s">
        <v>2016</v>
      </c>
      <c r="G21407">
        <v>64.5</v>
      </c>
      <c r="H21407" t="s">
        <v>2020</v>
      </c>
      <c r="I21407" s="13">
        <v>43503</v>
      </c>
      <c r="J21407">
        <v>3</v>
      </c>
      <c r="K21407">
        <v>0</v>
      </c>
    </row>
    <row r="21408" spans="1:11">
      <c r="B21408" t="s">
        <v>2393</v>
      </c>
      <c r="C21408" t="s">
        <v>2998</v>
      </c>
      <c r="D21408" t="s">
        <v>2362</v>
      </c>
      <c r="E21408">
        <v>5</v>
      </c>
      <c r="F21408" t="s">
        <v>2016</v>
      </c>
      <c r="G21408">
        <v>69</v>
      </c>
      <c r="H21408" t="s">
        <v>2020</v>
      </c>
      <c r="I21408" s="13">
        <v>43503</v>
      </c>
      <c r="J21408">
        <v>1</v>
      </c>
      <c r="K21408">
        <v>28.75</v>
      </c>
    </row>
    <row r="21409" spans="2:11">
      <c r="B21409" t="s">
        <v>2033</v>
      </c>
      <c r="C21409" t="s">
        <v>2993</v>
      </c>
      <c r="D21409" t="s">
        <v>2184</v>
      </c>
      <c r="E21409">
        <v>1</v>
      </c>
      <c r="F21409" t="s">
        <v>2016</v>
      </c>
      <c r="G21409">
        <v>57</v>
      </c>
      <c r="H21409" t="s">
        <v>2036</v>
      </c>
      <c r="I21409" s="13">
        <v>43503</v>
      </c>
      <c r="J21409">
        <v>6</v>
      </c>
      <c r="K21409">
        <v>-28.75</v>
      </c>
    </row>
    <row r="21410" spans="2:11">
      <c r="B21410" t="s">
        <v>2051</v>
      </c>
      <c r="C21410" t="s">
        <v>2354</v>
      </c>
      <c r="D21410" t="s">
        <v>2076</v>
      </c>
      <c r="E21410">
        <v>3</v>
      </c>
      <c r="F21410" t="s">
        <v>2016</v>
      </c>
      <c r="G21410">
        <v>61</v>
      </c>
      <c r="H21410" t="s">
        <v>2017</v>
      </c>
      <c r="I21410" s="13">
        <v>43503</v>
      </c>
      <c r="J21410">
        <v>5</v>
      </c>
      <c r="K21410">
        <v>-18.88</v>
      </c>
    </row>
    <row r="21411" spans="2:11">
      <c r="B21411" t="s">
        <v>2260</v>
      </c>
      <c r="C21411" t="s">
        <v>3734</v>
      </c>
      <c r="D21411" t="s">
        <v>2044</v>
      </c>
      <c r="E21411">
        <v>3</v>
      </c>
      <c r="F21411" t="s">
        <v>2016</v>
      </c>
      <c r="G21411">
        <v>60</v>
      </c>
      <c r="H21411" t="s">
        <v>2020</v>
      </c>
      <c r="I21411" s="13">
        <v>43503</v>
      </c>
      <c r="J21411">
        <v>3</v>
      </c>
      <c r="K21411">
        <v>0</v>
      </c>
    </row>
    <row r="21412" spans="2:11">
      <c r="B21412" t="s">
        <v>2094</v>
      </c>
      <c r="C21412" t="s">
        <v>2095</v>
      </c>
      <c r="D21412" t="s">
        <v>2076</v>
      </c>
      <c r="E21412">
        <v>3</v>
      </c>
      <c r="F21412" t="s">
        <v>2085</v>
      </c>
      <c r="G21412" t="s">
        <v>2030</v>
      </c>
      <c r="H21412" t="s">
        <v>2017</v>
      </c>
      <c r="I21412" s="13">
        <v>43502</v>
      </c>
      <c r="J21412" t="s">
        <v>2030</v>
      </c>
      <c r="K21412" t="s">
        <v>2030</v>
      </c>
    </row>
    <row r="21413" spans="2:11">
      <c r="B21413" t="s">
        <v>2063</v>
      </c>
      <c r="C21413" t="s">
        <v>3024</v>
      </c>
      <c r="D21413" t="s">
        <v>2035</v>
      </c>
      <c r="E21413">
        <v>5</v>
      </c>
      <c r="F21413" t="s">
        <v>2016</v>
      </c>
      <c r="G21413">
        <v>66</v>
      </c>
      <c r="H21413" t="s">
        <v>2017</v>
      </c>
      <c r="I21413" s="13">
        <v>43502</v>
      </c>
      <c r="J21413">
        <v>2</v>
      </c>
      <c r="K21413">
        <v>25.09</v>
      </c>
    </row>
    <row r="21414" spans="2:11">
      <c r="B21414" t="s">
        <v>2079</v>
      </c>
      <c r="C21414" t="s">
        <v>3035</v>
      </c>
      <c r="D21414" t="s">
        <v>2029</v>
      </c>
      <c r="E21414">
        <v>5</v>
      </c>
      <c r="F21414" t="s">
        <v>2016</v>
      </c>
      <c r="G21414">
        <v>79</v>
      </c>
      <c r="H21414" t="s">
        <v>2017</v>
      </c>
      <c r="I21414" s="13">
        <v>43500</v>
      </c>
      <c r="J21414">
        <v>1</v>
      </c>
      <c r="K21414">
        <v>28.75</v>
      </c>
    </row>
    <row r="21415" spans="2:11">
      <c r="B21415" t="s">
        <v>2792</v>
      </c>
      <c r="C21415" t="s">
        <v>3290</v>
      </c>
      <c r="D21415" t="s">
        <v>2026</v>
      </c>
      <c r="E21415">
        <v>5</v>
      </c>
      <c r="F21415" t="s">
        <v>2016</v>
      </c>
      <c r="G21415">
        <v>58</v>
      </c>
      <c r="H21415" t="s">
        <v>2020</v>
      </c>
      <c r="I21415" s="13">
        <v>43496</v>
      </c>
      <c r="J21415">
        <v>1</v>
      </c>
      <c r="K21415">
        <v>28.75</v>
      </c>
    </row>
    <row r="21416" spans="2:11">
      <c r="B21416" t="s">
        <v>106</v>
      </c>
      <c r="C21416" t="s">
        <v>3291</v>
      </c>
      <c r="D21416" t="s">
        <v>2229</v>
      </c>
      <c r="E21416">
        <v>5</v>
      </c>
      <c r="F21416" t="s">
        <v>2016</v>
      </c>
      <c r="G21416">
        <v>63</v>
      </c>
      <c r="H21416" t="s">
        <v>2020</v>
      </c>
      <c r="I21416" s="13">
        <v>43496</v>
      </c>
      <c r="J21416" t="s">
        <v>2030</v>
      </c>
      <c r="K21416" t="s">
        <v>2030</v>
      </c>
    </row>
    <row r="21417" spans="2:11">
      <c r="B21417" t="s">
        <v>2027</v>
      </c>
      <c r="C21417" t="s">
        <v>2994</v>
      </c>
      <c r="D21417" t="s">
        <v>2044</v>
      </c>
      <c r="E21417">
        <v>3</v>
      </c>
      <c r="F21417" t="s">
        <v>2016</v>
      </c>
      <c r="G21417">
        <v>56</v>
      </c>
      <c r="H21417" t="s">
        <v>2017</v>
      </c>
      <c r="I21417" s="13">
        <v>43496</v>
      </c>
      <c r="J21417">
        <v>3</v>
      </c>
      <c r="K21417">
        <v>0</v>
      </c>
    </row>
    <row r="21418" spans="2:11">
      <c r="B21418" t="s">
        <v>2134</v>
      </c>
      <c r="C21418" t="s">
        <v>2379</v>
      </c>
      <c r="D21418" t="s">
        <v>2162</v>
      </c>
      <c r="E21418">
        <v>3</v>
      </c>
      <c r="F21418" t="s">
        <v>2016</v>
      </c>
      <c r="G21418">
        <v>70</v>
      </c>
      <c r="H21418" t="s">
        <v>2020</v>
      </c>
      <c r="I21418" s="13">
        <v>43496</v>
      </c>
      <c r="J21418" t="s">
        <v>2030</v>
      </c>
      <c r="K21418" t="s">
        <v>2030</v>
      </c>
    </row>
    <row r="21419" spans="2:11">
      <c r="B21419" t="s">
        <v>2077</v>
      </c>
      <c r="C21419" t="s">
        <v>3685</v>
      </c>
      <c r="D21419" t="s">
        <v>2227</v>
      </c>
      <c r="E21419">
        <v>3</v>
      </c>
      <c r="F21419" t="s">
        <v>2016</v>
      </c>
      <c r="G21419" t="s">
        <v>2030</v>
      </c>
      <c r="H21419" t="s">
        <v>2017</v>
      </c>
      <c r="I21419" s="13">
        <v>43496</v>
      </c>
      <c r="J21419">
        <v>3</v>
      </c>
      <c r="K21419">
        <v>0</v>
      </c>
    </row>
    <row r="21420" spans="2:11">
      <c r="B21420" t="s">
        <v>2996</v>
      </c>
      <c r="C21420" t="s">
        <v>2997</v>
      </c>
      <c r="D21420" t="s">
        <v>2035</v>
      </c>
      <c r="E21420">
        <v>5</v>
      </c>
      <c r="F21420" t="s">
        <v>2016</v>
      </c>
      <c r="G21420">
        <v>67</v>
      </c>
      <c r="H21420" t="s">
        <v>2020</v>
      </c>
      <c r="I21420" s="13">
        <v>43496</v>
      </c>
      <c r="J21420">
        <v>1</v>
      </c>
      <c r="K21420">
        <v>28.75</v>
      </c>
    </row>
    <row r="21421" spans="2:11">
      <c r="B21421" t="s">
        <v>2072</v>
      </c>
      <c r="C21421" t="s">
        <v>3494</v>
      </c>
      <c r="D21421" t="s">
        <v>2029</v>
      </c>
      <c r="E21421">
        <v>5</v>
      </c>
      <c r="F21421" t="s">
        <v>2016</v>
      </c>
      <c r="G21421">
        <v>70</v>
      </c>
      <c r="H21421" t="s">
        <v>2017</v>
      </c>
      <c r="I21421" s="13">
        <v>43495</v>
      </c>
      <c r="J21421">
        <v>1</v>
      </c>
      <c r="K21421">
        <v>28.75</v>
      </c>
    </row>
    <row r="21422" spans="2:11">
      <c r="B21422" t="s">
        <v>2198</v>
      </c>
      <c r="C21422" t="s">
        <v>2387</v>
      </c>
      <c r="D21422" t="s">
        <v>2044</v>
      </c>
      <c r="E21422">
        <v>3</v>
      </c>
      <c r="F21422" t="s">
        <v>2016</v>
      </c>
      <c r="G21422">
        <v>56</v>
      </c>
      <c r="H21422" t="s">
        <v>2020</v>
      </c>
      <c r="I21422" s="13">
        <v>43495</v>
      </c>
      <c r="J21422" t="s">
        <v>2030</v>
      </c>
      <c r="K21422" t="s">
        <v>2030</v>
      </c>
    </row>
    <row r="21423" spans="2:11">
      <c r="B21423" t="s">
        <v>2083</v>
      </c>
      <c r="C21423" t="s">
        <v>2084</v>
      </c>
      <c r="D21423" t="s">
        <v>2035</v>
      </c>
      <c r="E21423">
        <v>5</v>
      </c>
      <c r="F21423" t="s">
        <v>2016</v>
      </c>
      <c r="G21423" t="s">
        <v>2030</v>
      </c>
      <c r="H21423" t="s">
        <v>2017</v>
      </c>
      <c r="I21423" s="13">
        <v>43414</v>
      </c>
      <c r="J21423">
        <v>4</v>
      </c>
      <c r="K21423">
        <v>-9.7100000000000009</v>
      </c>
    </row>
    <row r="21424" spans="2:11">
      <c r="B21424" t="s">
        <v>2024</v>
      </c>
      <c r="C21424" t="s">
        <v>3681</v>
      </c>
      <c r="D21424" t="s">
        <v>2026</v>
      </c>
      <c r="E21424">
        <v>5</v>
      </c>
      <c r="F21424" t="s">
        <v>2016</v>
      </c>
      <c r="G21424">
        <v>78</v>
      </c>
      <c r="H21424" t="s">
        <v>2017</v>
      </c>
      <c r="I21424" s="13">
        <v>43409</v>
      </c>
      <c r="J21424">
        <v>1</v>
      </c>
      <c r="K21424">
        <v>28.75</v>
      </c>
    </row>
    <row r="21425" spans="2:11">
      <c r="B21425" t="s">
        <v>2786</v>
      </c>
      <c r="C21425" t="s">
        <v>2095</v>
      </c>
      <c r="D21425" t="s">
        <v>2843</v>
      </c>
      <c r="E21425">
        <v>4</v>
      </c>
      <c r="F21425" t="s">
        <v>2123</v>
      </c>
      <c r="G21425">
        <v>57</v>
      </c>
      <c r="H21425" t="s">
        <v>2017</v>
      </c>
      <c r="I21425" s="13">
        <v>42839</v>
      </c>
      <c r="J21425">
        <v>1</v>
      </c>
      <c r="K21425">
        <v>28.75</v>
      </c>
    </row>
    <row r="21501" spans="1:11">
      <c r="A21501" t="s">
        <v>1228</v>
      </c>
      <c r="B21501" t="str">
        <f ca="1">_xll.BDS(OFFSET(INDIRECT(ADDRESS(ROW(), COLUMN())),0,-1),"BEST_ANALYST_RECS_BULK","cols=10;rows=22")</f>
        <v>RBC Capital Markets</v>
      </c>
      <c r="C21501" t="s">
        <v>2543</v>
      </c>
      <c r="D21501" t="s">
        <v>2041</v>
      </c>
      <c r="E21501">
        <v>1</v>
      </c>
      <c r="F21501" t="s">
        <v>2016</v>
      </c>
      <c r="G21501">
        <v>113</v>
      </c>
      <c r="H21501" t="s">
        <v>2020</v>
      </c>
      <c r="I21501" s="13">
        <v>43511</v>
      </c>
      <c r="J21501" t="s">
        <v>2030</v>
      </c>
      <c r="K21501" t="s">
        <v>2030</v>
      </c>
    </row>
    <row r="21502" spans="1:11">
      <c r="B21502" t="s">
        <v>2234</v>
      </c>
      <c r="C21502" t="s">
        <v>2545</v>
      </c>
      <c r="D21502" t="s">
        <v>2041</v>
      </c>
      <c r="E21502">
        <v>1</v>
      </c>
      <c r="F21502" t="s">
        <v>2016</v>
      </c>
      <c r="G21502">
        <v>115</v>
      </c>
      <c r="H21502" t="s">
        <v>2020</v>
      </c>
      <c r="I21502" s="13">
        <v>43511</v>
      </c>
      <c r="J21502" t="s">
        <v>2030</v>
      </c>
      <c r="K21502" t="s">
        <v>2030</v>
      </c>
    </row>
    <row r="21503" spans="1:11">
      <c r="B21503" t="s">
        <v>2094</v>
      </c>
      <c r="C21503" t="s">
        <v>2095</v>
      </c>
      <c r="D21503" t="s">
        <v>2053</v>
      </c>
      <c r="E21503">
        <v>1</v>
      </c>
      <c r="F21503" t="s">
        <v>2088</v>
      </c>
      <c r="G21503" t="s">
        <v>2030</v>
      </c>
      <c r="H21503" t="s">
        <v>2017</v>
      </c>
      <c r="I21503" s="13">
        <v>43511</v>
      </c>
      <c r="J21503" t="s">
        <v>2030</v>
      </c>
      <c r="K21503" t="s">
        <v>2030</v>
      </c>
    </row>
    <row r="21504" spans="1:11">
      <c r="B21504" t="s">
        <v>2079</v>
      </c>
      <c r="C21504" t="s">
        <v>2940</v>
      </c>
      <c r="D21504" t="s">
        <v>2015</v>
      </c>
      <c r="E21504">
        <v>3</v>
      </c>
      <c r="F21504" t="s">
        <v>2016</v>
      </c>
      <c r="G21504">
        <v>135</v>
      </c>
      <c r="H21504" t="s">
        <v>2017</v>
      </c>
      <c r="I21504" s="13">
        <v>43511</v>
      </c>
      <c r="J21504">
        <v>2</v>
      </c>
      <c r="K21504">
        <v>0</v>
      </c>
    </row>
    <row r="21505" spans="2:11">
      <c r="B21505" t="s">
        <v>2077</v>
      </c>
      <c r="C21505" t="s">
        <v>2942</v>
      </c>
      <c r="D21505" t="s">
        <v>2227</v>
      </c>
      <c r="E21505">
        <v>3</v>
      </c>
      <c r="F21505" t="s">
        <v>2016</v>
      </c>
      <c r="G21505">
        <v>146</v>
      </c>
      <c r="H21505" t="s">
        <v>2017</v>
      </c>
      <c r="I21505" s="13">
        <v>43510</v>
      </c>
      <c r="J21505">
        <v>8</v>
      </c>
      <c r="K21505">
        <v>-54.44</v>
      </c>
    </row>
    <row r="21506" spans="2:11">
      <c r="B21506" t="s">
        <v>2269</v>
      </c>
      <c r="C21506" t="s">
        <v>2479</v>
      </c>
      <c r="D21506" t="s">
        <v>2044</v>
      </c>
      <c r="E21506">
        <v>3</v>
      </c>
      <c r="F21506" t="s">
        <v>2016</v>
      </c>
      <c r="G21506" t="s">
        <v>2030</v>
      </c>
      <c r="H21506" t="s">
        <v>2017</v>
      </c>
      <c r="I21506" s="13">
        <v>43508</v>
      </c>
      <c r="J21506">
        <v>7</v>
      </c>
      <c r="K21506">
        <v>-53.95</v>
      </c>
    </row>
    <row r="21507" spans="2:11">
      <c r="B21507" t="s">
        <v>2027</v>
      </c>
      <c r="C21507" t="s">
        <v>2547</v>
      </c>
      <c r="D21507" t="s">
        <v>2044</v>
      </c>
      <c r="E21507">
        <v>3</v>
      </c>
      <c r="F21507" t="s">
        <v>2016</v>
      </c>
      <c r="G21507">
        <v>125</v>
      </c>
      <c r="H21507" t="s">
        <v>2017</v>
      </c>
      <c r="I21507" s="13">
        <v>43507</v>
      </c>
      <c r="J21507">
        <v>5</v>
      </c>
      <c r="K21507">
        <v>-40.17</v>
      </c>
    </row>
    <row r="21508" spans="2:11">
      <c r="B21508" t="s">
        <v>2031</v>
      </c>
      <c r="C21508" t="s">
        <v>3553</v>
      </c>
      <c r="D21508" t="s">
        <v>2026</v>
      </c>
      <c r="E21508">
        <v>5</v>
      </c>
      <c r="F21508" t="s">
        <v>2016</v>
      </c>
      <c r="G21508">
        <v>150</v>
      </c>
      <c r="H21508" t="s">
        <v>2017</v>
      </c>
      <c r="I21508" s="13">
        <v>43507</v>
      </c>
      <c r="J21508">
        <v>6</v>
      </c>
      <c r="K21508">
        <v>-44.87</v>
      </c>
    </row>
    <row r="21509" spans="2:11">
      <c r="B21509" t="s">
        <v>2033</v>
      </c>
      <c r="C21509" t="s">
        <v>2549</v>
      </c>
      <c r="D21509" t="s">
        <v>2184</v>
      </c>
      <c r="E21509">
        <v>1</v>
      </c>
      <c r="F21509" t="s">
        <v>2016</v>
      </c>
      <c r="G21509">
        <v>120</v>
      </c>
      <c r="H21509" t="s">
        <v>2020</v>
      </c>
      <c r="I21509" s="13">
        <v>43507</v>
      </c>
      <c r="J21509">
        <v>1</v>
      </c>
      <c r="K21509">
        <v>13.36</v>
      </c>
    </row>
    <row r="21510" spans="2:11">
      <c r="B21510" t="s">
        <v>2037</v>
      </c>
      <c r="C21510" t="s">
        <v>2480</v>
      </c>
      <c r="D21510" t="s">
        <v>2076</v>
      </c>
      <c r="E21510">
        <v>3</v>
      </c>
      <c r="F21510" t="s">
        <v>2016</v>
      </c>
      <c r="G21510">
        <v>140</v>
      </c>
      <c r="H21510" t="s">
        <v>2020</v>
      </c>
      <c r="I21510" s="13">
        <v>43507</v>
      </c>
      <c r="J21510">
        <v>8</v>
      </c>
      <c r="K21510">
        <v>-54.44</v>
      </c>
    </row>
    <row r="21511" spans="2:11">
      <c r="B21511" t="s">
        <v>2072</v>
      </c>
      <c r="C21511" t="s">
        <v>2544</v>
      </c>
      <c r="D21511" t="s">
        <v>2029</v>
      </c>
      <c r="E21511">
        <v>5</v>
      </c>
      <c r="F21511" t="s">
        <v>2016</v>
      </c>
      <c r="G21511">
        <v>145</v>
      </c>
      <c r="H21511" t="s">
        <v>2017</v>
      </c>
      <c r="I21511" s="13">
        <v>43507</v>
      </c>
      <c r="J21511">
        <v>6</v>
      </c>
      <c r="K21511">
        <v>-44.87</v>
      </c>
    </row>
    <row r="21512" spans="2:11">
      <c r="B21512" t="s">
        <v>2321</v>
      </c>
      <c r="C21512" t="s">
        <v>2967</v>
      </c>
      <c r="D21512" t="s">
        <v>2076</v>
      </c>
      <c r="E21512">
        <v>3</v>
      </c>
      <c r="F21512" t="s">
        <v>2016</v>
      </c>
      <c r="G21512">
        <v>126</v>
      </c>
      <c r="H21512" t="s">
        <v>2020</v>
      </c>
      <c r="I21512" s="13">
        <v>43507</v>
      </c>
      <c r="J21512">
        <v>2</v>
      </c>
      <c r="K21512">
        <v>0</v>
      </c>
    </row>
    <row r="21513" spans="2:11">
      <c r="B21513" t="s">
        <v>2451</v>
      </c>
      <c r="C21513" t="s">
        <v>2548</v>
      </c>
      <c r="D21513" t="s">
        <v>2026</v>
      </c>
      <c r="E21513">
        <v>5</v>
      </c>
      <c r="F21513" t="s">
        <v>2016</v>
      </c>
      <c r="G21513" t="s">
        <v>2030</v>
      </c>
      <c r="H21513" t="s">
        <v>2017</v>
      </c>
      <c r="I21513" s="13">
        <v>43507</v>
      </c>
      <c r="J21513">
        <v>6</v>
      </c>
      <c r="K21513">
        <v>-44.87</v>
      </c>
    </row>
    <row r="21514" spans="2:11">
      <c r="B21514" t="s">
        <v>2051</v>
      </c>
      <c r="C21514" t="s">
        <v>2708</v>
      </c>
      <c r="D21514" t="s">
        <v>2026</v>
      </c>
      <c r="E21514">
        <v>5</v>
      </c>
      <c r="F21514" t="s">
        <v>2016</v>
      </c>
      <c r="G21514">
        <v>165</v>
      </c>
      <c r="H21514" t="s">
        <v>2017</v>
      </c>
      <c r="I21514" s="13">
        <v>43507</v>
      </c>
      <c r="J21514">
        <v>4</v>
      </c>
      <c r="K21514">
        <v>-12.79</v>
      </c>
    </row>
    <row r="21515" spans="2:11">
      <c r="B21515" t="s">
        <v>2203</v>
      </c>
      <c r="C21515" t="s">
        <v>2546</v>
      </c>
      <c r="D21515" t="s">
        <v>2026</v>
      </c>
      <c r="E21515">
        <v>5</v>
      </c>
      <c r="F21515" t="s">
        <v>2016</v>
      </c>
      <c r="G21515">
        <v>150</v>
      </c>
      <c r="H21515" t="s">
        <v>2020</v>
      </c>
      <c r="I21515" s="13">
        <v>43507</v>
      </c>
      <c r="J21515">
        <v>6</v>
      </c>
      <c r="K21515">
        <v>-44.87</v>
      </c>
    </row>
    <row r="21516" spans="2:11">
      <c r="B21516" t="s">
        <v>2063</v>
      </c>
      <c r="C21516" t="s">
        <v>2943</v>
      </c>
      <c r="D21516" t="s">
        <v>2035</v>
      </c>
      <c r="E21516">
        <v>5</v>
      </c>
      <c r="F21516" t="s">
        <v>2016</v>
      </c>
      <c r="G21516">
        <v>145</v>
      </c>
      <c r="H21516" t="s">
        <v>2017</v>
      </c>
      <c r="I21516" s="13">
        <v>43507</v>
      </c>
      <c r="J21516">
        <v>6</v>
      </c>
      <c r="K21516">
        <v>-44.87</v>
      </c>
    </row>
    <row r="21517" spans="2:11">
      <c r="B21517" t="s">
        <v>2475</v>
      </c>
      <c r="C21517" t="s">
        <v>2476</v>
      </c>
      <c r="D21517" t="s">
        <v>2026</v>
      </c>
      <c r="E21517">
        <v>5</v>
      </c>
      <c r="F21517" t="s">
        <v>2016</v>
      </c>
      <c r="G21517">
        <v>203</v>
      </c>
      <c r="H21517" t="s">
        <v>2017</v>
      </c>
      <c r="I21517" s="13">
        <v>43507</v>
      </c>
      <c r="J21517">
        <v>6</v>
      </c>
      <c r="K21517">
        <v>-44.87</v>
      </c>
    </row>
    <row r="21518" spans="2:11">
      <c r="B21518" t="s">
        <v>2159</v>
      </c>
      <c r="C21518" t="s">
        <v>2702</v>
      </c>
      <c r="D21518" t="s">
        <v>2029</v>
      </c>
      <c r="E21518">
        <v>5</v>
      </c>
      <c r="F21518" t="s">
        <v>2016</v>
      </c>
      <c r="G21518">
        <v>158</v>
      </c>
      <c r="H21518" t="s">
        <v>2017</v>
      </c>
      <c r="I21518" s="13">
        <v>43506</v>
      </c>
      <c r="J21518">
        <v>6</v>
      </c>
      <c r="K21518">
        <v>-44.87</v>
      </c>
    </row>
    <row r="21519" spans="2:11">
      <c r="B21519" t="s">
        <v>2074</v>
      </c>
      <c r="C21519" t="s">
        <v>3552</v>
      </c>
      <c r="D21519" t="s">
        <v>2076</v>
      </c>
      <c r="E21519">
        <v>3</v>
      </c>
      <c r="F21519" t="s">
        <v>2016</v>
      </c>
      <c r="G21519">
        <v>130</v>
      </c>
      <c r="H21519" t="s">
        <v>2482</v>
      </c>
      <c r="I21519" s="13">
        <v>43506</v>
      </c>
      <c r="J21519">
        <v>7</v>
      </c>
      <c r="K21519">
        <v>-53.95</v>
      </c>
    </row>
    <row r="21520" spans="2:11">
      <c r="B21520" t="s">
        <v>2083</v>
      </c>
      <c r="C21520" t="s">
        <v>2084</v>
      </c>
      <c r="D21520" t="s">
        <v>2076</v>
      </c>
      <c r="E21520">
        <v>3</v>
      </c>
      <c r="F21520" t="s">
        <v>2088</v>
      </c>
      <c r="G21520" t="s">
        <v>2030</v>
      </c>
      <c r="H21520" t="s">
        <v>2017</v>
      </c>
      <c r="I21520" s="13">
        <v>43505</v>
      </c>
      <c r="J21520">
        <v>3</v>
      </c>
      <c r="K21520">
        <v>-8.6199999999999992</v>
      </c>
    </row>
    <row r="21521" spans="2:11">
      <c r="B21521" t="s">
        <v>2120</v>
      </c>
      <c r="C21521" t="s">
        <v>3212</v>
      </c>
      <c r="D21521" t="s">
        <v>2026</v>
      </c>
      <c r="E21521">
        <v>5</v>
      </c>
      <c r="F21521" t="s">
        <v>2016</v>
      </c>
      <c r="G21521">
        <v>185</v>
      </c>
      <c r="H21521" t="s">
        <v>2020</v>
      </c>
      <c r="I21521" s="13">
        <v>43503</v>
      </c>
      <c r="J21521">
        <v>6</v>
      </c>
      <c r="K21521">
        <v>-44.87</v>
      </c>
    </row>
    <row r="21522" spans="2:11">
      <c r="B21522" t="s">
        <v>2042</v>
      </c>
      <c r="C21522" t="s">
        <v>2478</v>
      </c>
      <c r="D21522" t="s">
        <v>2029</v>
      </c>
      <c r="E21522">
        <v>5</v>
      </c>
      <c r="F21522" t="s">
        <v>2016</v>
      </c>
      <c r="G21522">
        <v>140</v>
      </c>
      <c r="H21522" t="s">
        <v>2020</v>
      </c>
      <c r="I21522" s="13">
        <v>43501</v>
      </c>
      <c r="J21522">
        <v>6</v>
      </c>
      <c r="K21522">
        <v>-44.87</v>
      </c>
    </row>
    <row r="21601" spans="1:11">
      <c r="A21601" t="s">
        <v>1229</v>
      </c>
      <c r="B21601" t="str">
        <f ca="1">_xll.BDS(OFFSET(INDIRECT(ADDRESS(ROW(), COLUMN())),0,-1),"BEST_ANALYST_RECS_BULK","cols=10;rows=24")</f>
        <v>Janney Montgomery Scott LLC</v>
      </c>
      <c r="C21601" t="s">
        <v>2147</v>
      </c>
      <c r="D21601" t="s">
        <v>2026</v>
      </c>
      <c r="E21601">
        <v>5</v>
      </c>
      <c r="F21601" t="s">
        <v>2016</v>
      </c>
      <c r="G21601">
        <v>200</v>
      </c>
      <c r="H21601" t="s">
        <v>2020</v>
      </c>
      <c r="I21601" s="13">
        <v>43511</v>
      </c>
      <c r="J21601">
        <v>1</v>
      </c>
      <c r="K21601">
        <v>119.27</v>
      </c>
    </row>
    <row r="21602" spans="1:11">
      <c r="B21602" t="s">
        <v>2159</v>
      </c>
      <c r="C21602" t="s">
        <v>3247</v>
      </c>
      <c r="D21602" t="s">
        <v>2029</v>
      </c>
      <c r="E21602">
        <v>5</v>
      </c>
      <c r="F21602" t="s">
        <v>2016</v>
      </c>
      <c r="G21602">
        <v>202</v>
      </c>
      <c r="H21602" t="s">
        <v>2020</v>
      </c>
      <c r="I21602" s="13">
        <v>43511</v>
      </c>
      <c r="J21602">
        <v>1</v>
      </c>
      <c r="K21602">
        <v>119.27</v>
      </c>
    </row>
    <row r="21603" spans="1:11">
      <c r="B21603" t="s">
        <v>2411</v>
      </c>
      <c r="C21603" t="s">
        <v>2929</v>
      </c>
      <c r="D21603" t="s">
        <v>2026</v>
      </c>
      <c r="E21603">
        <v>5</v>
      </c>
      <c r="F21603" t="s">
        <v>2016</v>
      </c>
      <c r="G21603">
        <v>190</v>
      </c>
      <c r="H21603" t="s">
        <v>2020</v>
      </c>
      <c r="I21603" s="13">
        <v>43511</v>
      </c>
      <c r="J21603" t="s">
        <v>2030</v>
      </c>
      <c r="K21603" t="s">
        <v>2030</v>
      </c>
    </row>
    <row r="21604" spans="1:11">
      <c r="B21604" t="s">
        <v>106</v>
      </c>
      <c r="C21604" t="s">
        <v>2439</v>
      </c>
      <c r="D21604" t="s">
        <v>2440</v>
      </c>
      <c r="E21604">
        <v>5</v>
      </c>
      <c r="F21604" t="s">
        <v>2016</v>
      </c>
      <c r="G21604">
        <v>161</v>
      </c>
      <c r="H21604" t="s">
        <v>2020</v>
      </c>
      <c r="I21604" s="13">
        <v>43510</v>
      </c>
      <c r="J21604">
        <v>3</v>
      </c>
      <c r="K21604">
        <v>41.68</v>
      </c>
    </row>
    <row r="21605" spans="1:11">
      <c r="B21605" t="s">
        <v>2232</v>
      </c>
      <c r="C21605" t="s">
        <v>3559</v>
      </c>
      <c r="D21605" t="s">
        <v>2029</v>
      </c>
      <c r="E21605">
        <v>5</v>
      </c>
      <c r="F21605" t="s">
        <v>2016</v>
      </c>
      <c r="G21605" t="s">
        <v>2030</v>
      </c>
      <c r="H21605" t="s">
        <v>2017</v>
      </c>
      <c r="I21605" s="13">
        <v>43510</v>
      </c>
      <c r="J21605">
        <v>1</v>
      </c>
      <c r="K21605">
        <v>119.27</v>
      </c>
    </row>
    <row r="21606" spans="1:11">
      <c r="B21606" t="s">
        <v>2236</v>
      </c>
      <c r="C21606" t="s">
        <v>3250</v>
      </c>
      <c r="D21606" t="s">
        <v>2238</v>
      </c>
      <c r="E21606">
        <v>4</v>
      </c>
      <c r="F21606" t="s">
        <v>2016</v>
      </c>
      <c r="G21606">
        <v>270</v>
      </c>
      <c r="H21606" t="s">
        <v>2020</v>
      </c>
      <c r="I21606" s="13">
        <v>43510</v>
      </c>
      <c r="J21606">
        <v>1</v>
      </c>
      <c r="K21606">
        <v>119.27</v>
      </c>
    </row>
    <row r="21607" spans="1:11">
      <c r="B21607" t="s">
        <v>2120</v>
      </c>
      <c r="C21607" t="s">
        <v>2609</v>
      </c>
      <c r="D21607" t="s">
        <v>2026</v>
      </c>
      <c r="E21607">
        <v>5</v>
      </c>
      <c r="F21607" t="s">
        <v>2016</v>
      </c>
      <c r="G21607">
        <v>205</v>
      </c>
      <c r="H21607" t="s">
        <v>2020</v>
      </c>
      <c r="I21607" s="13">
        <v>43510</v>
      </c>
      <c r="J21607">
        <v>1</v>
      </c>
      <c r="K21607">
        <v>119.27</v>
      </c>
    </row>
    <row r="21608" spans="1:11">
      <c r="B21608" t="s">
        <v>2049</v>
      </c>
      <c r="C21608" t="s">
        <v>3454</v>
      </c>
      <c r="D21608" t="s">
        <v>2029</v>
      </c>
      <c r="E21608">
        <v>5</v>
      </c>
      <c r="F21608" t="s">
        <v>2016</v>
      </c>
      <c r="G21608">
        <v>178</v>
      </c>
      <c r="H21608" t="s">
        <v>2017</v>
      </c>
      <c r="I21608" s="13">
        <v>43509</v>
      </c>
      <c r="J21608">
        <v>1</v>
      </c>
      <c r="K21608">
        <v>119.27</v>
      </c>
    </row>
    <row r="21609" spans="1:11">
      <c r="B21609" t="s">
        <v>2067</v>
      </c>
      <c r="C21609" t="s">
        <v>3258</v>
      </c>
      <c r="D21609" t="s">
        <v>2029</v>
      </c>
      <c r="E21609">
        <v>5</v>
      </c>
      <c r="F21609" t="s">
        <v>2016</v>
      </c>
      <c r="G21609">
        <v>164</v>
      </c>
      <c r="H21609" t="s">
        <v>2020</v>
      </c>
      <c r="I21609" s="13">
        <v>43507</v>
      </c>
      <c r="J21609">
        <v>1</v>
      </c>
      <c r="K21609">
        <v>119.27</v>
      </c>
    </row>
    <row r="21610" spans="1:11">
      <c r="B21610" t="s">
        <v>2027</v>
      </c>
      <c r="C21610" t="s">
        <v>3858</v>
      </c>
      <c r="D21610" t="s">
        <v>2029</v>
      </c>
      <c r="E21610">
        <v>5</v>
      </c>
      <c r="F21610" t="s">
        <v>2016</v>
      </c>
      <c r="G21610">
        <v>189</v>
      </c>
      <c r="H21610" t="s">
        <v>2017</v>
      </c>
      <c r="I21610" s="13">
        <v>43507</v>
      </c>
      <c r="J21610" t="s">
        <v>2030</v>
      </c>
      <c r="K21610" t="s">
        <v>2030</v>
      </c>
    </row>
    <row r="21611" spans="1:11">
      <c r="B21611" t="s">
        <v>2142</v>
      </c>
      <c r="C21611" t="s">
        <v>2143</v>
      </c>
      <c r="D21611" t="s">
        <v>2026</v>
      </c>
      <c r="E21611">
        <v>5</v>
      </c>
      <c r="F21611" t="s">
        <v>2016</v>
      </c>
      <c r="G21611">
        <v>267</v>
      </c>
      <c r="H21611" t="s">
        <v>2020</v>
      </c>
      <c r="I21611" s="13">
        <v>43507</v>
      </c>
      <c r="J21611">
        <v>1</v>
      </c>
      <c r="K21611">
        <v>119.27</v>
      </c>
    </row>
    <row r="21612" spans="1:11">
      <c r="B21612" t="s">
        <v>2033</v>
      </c>
      <c r="C21612" t="s">
        <v>2303</v>
      </c>
      <c r="D21612" t="s">
        <v>2035</v>
      </c>
      <c r="E21612">
        <v>5</v>
      </c>
      <c r="F21612" t="s">
        <v>2016</v>
      </c>
      <c r="G21612">
        <v>203</v>
      </c>
      <c r="H21612" t="s">
        <v>2020</v>
      </c>
      <c r="I21612" s="13">
        <v>43503</v>
      </c>
      <c r="J21612">
        <v>1</v>
      </c>
      <c r="K21612">
        <v>119.27</v>
      </c>
    </row>
    <row r="21613" spans="1:11">
      <c r="B21613" t="s">
        <v>2139</v>
      </c>
      <c r="C21613" t="s">
        <v>2332</v>
      </c>
      <c r="D21613" t="s">
        <v>2035</v>
      </c>
      <c r="E21613">
        <v>5</v>
      </c>
      <c r="F21613" t="s">
        <v>2016</v>
      </c>
      <c r="G21613">
        <v>217</v>
      </c>
      <c r="H21613" t="s">
        <v>2020</v>
      </c>
      <c r="I21613" s="13">
        <v>43503</v>
      </c>
      <c r="J21613" t="s">
        <v>2030</v>
      </c>
      <c r="K21613" t="s">
        <v>2030</v>
      </c>
    </row>
    <row r="21614" spans="1:11">
      <c r="B21614" t="s">
        <v>2198</v>
      </c>
      <c r="C21614" t="s">
        <v>4007</v>
      </c>
      <c r="D21614" t="s">
        <v>2035</v>
      </c>
      <c r="E21614">
        <v>5</v>
      </c>
      <c r="F21614" t="s">
        <v>2016</v>
      </c>
      <c r="G21614">
        <v>200</v>
      </c>
      <c r="H21614" t="s">
        <v>2020</v>
      </c>
      <c r="I21614" s="13">
        <v>43503</v>
      </c>
      <c r="J21614" t="s">
        <v>2030</v>
      </c>
      <c r="K21614" t="s">
        <v>2030</v>
      </c>
    </row>
    <row r="21615" spans="1:11">
      <c r="B21615" t="s">
        <v>2063</v>
      </c>
      <c r="C21615" t="s">
        <v>4008</v>
      </c>
      <c r="D21615" t="s">
        <v>2035</v>
      </c>
      <c r="E21615">
        <v>5</v>
      </c>
      <c r="F21615" t="s">
        <v>2016</v>
      </c>
      <c r="G21615">
        <v>180</v>
      </c>
      <c r="H21615" t="s">
        <v>2017</v>
      </c>
      <c r="I21615" s="13">
        <v>43503</v>
      </c>
      <c r="J21615">
        <v>2</v>
      </c>
      <c r="K21615">
        <v>49.05</v>
      </c>
    </row>
    <row r="21616" spans="1:11">
      <c r="B21616" t="s">
        <v>2031</v>
      </c>
      <c r="C21616" t="s">
        <v>2141</v>
      </c>
      <c r="D21616" t="s">
        <v>2026</v>
      </c>
      <c r="E21616">
        <v>5</v>
      </c>
      <c r="F21616" t="s">
        <v>2016</v>
      </c>
      <c r="G21616">
        <v>176</v>
      </c>
      <c r="H21616" t="s">
        <v>2017</v>
      </c>
      <c r="I21616" s="13">
        <v>43497</v>
      </c>
      <c r="J21616">
        <v>1</v>
      </c>
      <c r="K21616">
        <v>119.27</v>
      </c>
    </row>
    <row r="21617" spans="2:11">
      <c r="B21617" t="s">
        <v>2045</v>
      </c>
      <c r="C21617" t="s">
        <v>3248</v>
      </c>
      <c r="D21617" t="s">
        <v>2015</v>
      </c>
      <c r="E21617">
        <v>3</v>
      </c>
      <c r="F21617" t="s">
        <v>2016</v>
      </c>
      <c r="G21617" t="s">
        <v>2030</v>
      </c>
      <c r="H21617" t="s">
        <v>2017</v>
      </c>
      <c r="I21617" s="13">
        <v>43494</v>
      </c>
      <c r="J21617">
        <v>4</v>
      </c>
      <c r="K21617">
        <v>23.8</v>
      </c>
    </row>
    <row r="21618" spans="2:11">
      <c r="B21618" t="s">
        <v>2094</v>
      </c>
      <c r="C21618" t="s">
        <v>2095</v>
      </c>
      <c r="D21618" t="s">
        <v>2076</v>
      </c>
      <c r="E21618">
        <v>3</v>
      </c>
      <c r="F21618" t="s">
        <v>2085</v>
      </c>
      <c r="G21618" t="s">
        <v>2030</v>
      </c>
      <c r="H21618" t="s">
        <v>2017</v>
      </c>
      <c r="I21618" s="13">
        <v>43488</v>
      </c>
      <c r="J21618" t="s">
        <v>2030</v>
      </c>
      <c r="K21618" t="s">
        <v>2030</v>
      </c>
    </row>
    <row r="21619" spans="2:11">
      <c r="B21619" t="s">
        <v>2148</v>
      </c>
      <c r="C21619" t="s">
        <v>2149</v>
      </c>
      <c r="D21619" t="s">
        <v>2029</v>
      </c>
      <c r="E21619">
        <v>5</v>
      </c>
      <c r="F21619" t="s">
        <v>2016</v>
      </c>
      <c r="G21619">
        <v>190</v>
      </c>
      <c r="H21619" t="s">
        <v>2020</v>
      </c>
      <c r="I21619" s="13">
        <v>43472</v>
      </c>
      <c r="J21619">
        <v>1</v>
      </c>
      <c r="K21619">
        <v>119.27</v>
      </c>
    </row>
    <row r="21620" spans="2:11">
      <c r="B21620" t="s">
        <v>2083</v>
      </c>
      <c r="C21620" t="s">
        <v>2304</v>
      </c>
      <c r="D21620" t="s">
        <v>2184</v>
      </c>
      <c r="E21620">
        <v>1</v>
      </c>
      <c r="F21620" t="s">
        <v>2088</v>
      </c>
      <c r="G21620" t="s">
        <v>2030</v>
      </c>
      <c r="H21620" t="s">
        <v>2017</v>
      </c>
      <c r="I21620" s="13">
        <v>43418</v>
      </c>
      <c r="J21620">
        <v>5</v>
      </c>
      <c r="K21620">
        <v>-134.65</v>
      </c>
    </row>
    <row r="21621" spans="2:11">
      <c r="B21621" t="s">
        <v>2039</v>
      </c>
      <c r="C21621" t="s">
        <v>2695</v>
      </c>
      <c r="D21621" t="s">
        <v>2026</v>
      </c>
      <c r="E21621">
        <v>5</v>
      </c>
      <c r="F21621" t="s">
        <v>2016</v>
      </c>
      <c r="G21621">
        <v>196</v>
      </c>
      <c r="H21621" t="s">
        <v>2020</v>
      </c>
      <c r="I21621" s="13">
        <v>43398</v>
      </c>
      <c r="J21621">
        <v>1</v>
      </c>
      <c r="K21621">
        <v>119.27</v>
      </c>
    </row>
    <row r="21622" spans="2:11">
      <c r="B21622" t="s">
        <v>2021</v>
      </c>
      <c r="C21622" t="s">
        <v>3460</v>
      </c>
      <c r="D21622" t="s">
        <v>2166</v>
      </c>
      <c r="E21622">
        <v>5</v>
      </c>
      <c r="F21622" t="s">
        <v>2016</v>
      </c>
      <c r="G21622">
        <v>191</v>
      </c>
      <c r="H21622" t="s">
        <v>2020</v>
      </c>
      <c r="I21622" s="13">
        <v>43397</v>
      </c>
      <c r="J21622">
        <v>1</v>
      </c>
      <c r="K21622">
        <v>119.27</v>
      </c>
    </row>
    <row r="21623" spans="2:11">
      <c r="B21623" t="s">
        <v>4009</v>
      </c>
      <c r="C21623" t="s">
        <v>4010</v>
      </c>
      <c r="D21623" t="s">
        <v>2189</v>
      </c>
      <c r="E21623">
        <v>5</v>
      </c>
      <c r="F21623" t="s">
        <v>2016</v>
      </c>
      <c r="G21623">
        <v>166</v>
      </c>
      <c r="H21623" t="s">
        <v>2020</v>
      </c>
      <c r="I21623" s="13">
        <v>43280</v>
      </c>
      <c r="J21623">
        <v>1</v>
      </c>
      <c r="K21623">
        <v>119.27</v>
      </c>
    </row>
    <row r="21624" spans="2:11">
      <c r="B21624" t="s">
        <v>2931</v>
      </c>
      <c r="C21624" t="s">
        <v>2932</v>
      </c>
      <c r="D21624" t="s">
        <v>2104</v>
      </c>
      <c r="E21624" t="s">
        <v>2030</v>
      </c>
      <c r="F21624" t="s">
        <v>2016</v>
      </c>
      <c r="G21624" t="s">
        <v>2030</v>
      </c>
      <c r="H21624" t="s">
        <v>2017</v>
      </c>
      <c r="I21624" s="13">
        <v>42788</v>
      </c>
      <c r="J21624" t="s">
        <v>2030</v>
      </c>
      <c r="K21624" t="s">
        <v>2030</v>
      </c>
    </row>
    <row r="21701" spans="1:11">
      <c r="A21701" t="s">
        <v>1230</v>
      </c>
      <c r="B21701" t="str">
        <f ca="1">_xll.BDS(OFFSET(INDIRECT(ADDRESS(ROW(), COLUMN())),0,-1),"BEST_ANALYST_RECS_BULK","cols=10;rows=20")</f>
        <v>Baird</v>
      </c>
      <c r="C21701" t="s">
        <v>3247</v>
      </c>
      <c r="D21701" t="s">
        <v>2029</v>
      </c>
      <c r="E21701">
        <v>5</v>
      </c>
      <c r="F21701" t="s">
        <v>2016</v>
      </c>
      <c r="G21701">
        <v>253</v>
      </c>
      <c r="H21701" t="s">
        <v>2017</v>
      </c>
      <c r="I21701" s="13">
        <v>43511</v>
      </c>
      <c r="J21701">
        <v>1</v>
      </c>
      <c r="K21701">
        <v>82.75</v>
      </c>
    </row>
    <row r="21702" spans="1:11">
      <c r="B21702" t="s">
        <v>2257</v>
      </c>
      <c r="C21702" t="s">
        <v>2330</v>
      </c>
      <c r="D21702" t="s">
        <v>2029</v>
      </c>
      <c r="E21702">
        <v>5</v>
      </c>
      <c r="F21702" t="s">
        <v>2016</v>
      </c>
      <c r="G21702">
        <v>220</v>
      </c>
      <c r="H21702" t="s">
        <v>2020</v>
      </c>
      <c r="I21702" s="13">
        <v>43511</v>
      </c>
      <c r="J21702">
        <v>1</v>
      </c>
      <c r="K21702">
        <v>82.75</v>
      </c>
    </row>
    <row r="21703" spans="1:11">
      <c r="B21703" t="s">
        <v>2148</v>
      </c>
      <c r="C21703" t="s">
        <v>2149</v>
      </c>
      <c r="D21703" t="s">
        <v>2015</v>
      </c>
      <c r="E21703">
        <v>3</v>
      </c>
      <c r="F21703" t="s">
        <v>2016</v>
      </c>
      <c r="G21703">
        <v>91</v>
      </c>
      <c r="H21703" t="s">
        <v>2020</v>
      </c>
      <c r="I21703" s="13">
        <v>43511</v>
      </c>
      <c r="J21703">
        <v>5</v>
      </c>
      <c r="K21703">
        <v>0</v>
      </c>
    </row>
    <row r="21704" spans="1:11">
      <c r="B21704" t="s">
        <v>2045</v>
      </c>
      <c r="C21704" t="s">
        <v>2442</v>
      </c>
      <c r="D21704" t="s">
        <v>2029</v>
      </c>
      <c r="E21704">
        <v>5</v>
      </c>
      <c r="F21704" t="s">
        <v>2016</v>
      </c>
      <c r="G21704">
        <v>140</v>
      </c>
      <c r="H21704" t="s">
        <v>2020</v>
      </c>
      <c r="I21704" s="13">
        <v>43511</v>
      </c>
      <c r="J21704">
        <v>4</v>
      </c>
      <c r="K21704">
        <v>7.91</v>
      </c>
    </row>
    <row r="21705" spans="1:11">
      <c r="B21705" t="s">
        <v>2049</v>
      </c>
      <c r="C21705" t="s">
        <v>3454</v>
      </c>
      <c r="D21705" t="s">
        <v>2029</v>
      </c>
      <c r="E21705">
        <v>5</v>
      </c>
      <c r="F21705" t="s">
        <v>2016</v>
      </c>
      <c r="G21705">
        <v>120</v>
      </c>
      <c r="H21705" t="s">
        <v>2017</v>
      </c>
      <c r="I21705" s="13">
        <v>43510</v>
      </c>
      <c r="J21705">
        <v>1</v>
      </c>
      <c r="K21705">
        <v>82.75</v>
      </c>
    </row>
    <row r="21706" spans="1:11">
      <c r="B21706" t="s">
        <v>2358</v>
      </c>
      <c r="C21706" t="s">
        <v>3455</v>
      </c>
      <c r="D21706" t="s">
        <v>2026</v>
      </c>
      <c r="E21706">
        <v>5</v>
      </c>
      <c r="F21706" t="s">
        <v>2016</v>
      </c>
      <c r="G21706">
        <v>192</v>
      </c>
      <c r="H21706" t="s">
        <v>2020</v>
      </c>
      <c r="I21706" s="13">
        <v>43509</v>
      </c>
      <c r="J21706" t="s">
        <v>2030</v>
      </c>
      <c r="K21706" t="s">
        <v>2030</v>
      </c>
    </row>
    <row r="21707" spans="1:11">
      <c r="B21707" t="s">
        <v>2079</v>
      </c>
      <c r="C21707" t="s">
        <v>2138</v>
      </c>
      <c r="D21707" t="s">
        <v>2015</v>
      </c>
      <c r="E21707">
        <v>3</v>
      </c>
      <c r="F21707" t="s">
        <v>2016</v>
      </c>
      <c r="G21707">
        <v>75</v>
      </c>
      <c r="H21707" t="s">
        <v>2017</v>
      </c>
      <c r="I21707" s="13">
        <v>43509</v>
      </c>
      <c r="J21707">
        <v>5</v>
      </c>
      <c r="K21707">
        <v>0</v>
      </c>
    </row>
    <row r="21708" spans="1:11">
      <c r="B21708" t="s">
        <v>2072</v>
      </c>
      <c r="C21708" t="s">
        <v>3456</v>
      </c>
      <c r="D21708" t="s">
        <v>2189</v>
      </c>
      <c r="E21708">
        <v>5</v>
      </c>
      <c r="F21708" t="s">
        <v>2016</v>
      </c>
      <c r="G21708">
        <v>184</v>
      </c>
      <c r="H21708" t="s">
        <v>2133</v>
      </c>
      <c r="I21708" s="13">
        <v>43508</v>
      </c>
      <c r="J21708" t="s">
        <v>2030</v>
      </c>
      <c r="K21708" t="s">
        <v>2030</v>
      </c>
    </row>
    <row r="21709" spans="1:11">
      <c r="B21709" t="s">
        <v>2027</v>
      </c>
      <c r="C21709" t="s">
        <v>3457</v>
      </c>
      <c r="D21709" t="s">
        <v>2029</v>
      </c>
      <c r="E21709">
        <v>5</v>
      </c>
      <c r="F21709" t="s">
        <v>2016</v>
      </c>
      <c r="G21709">
        <v>167</v>
      </c>
      <c r="H21709" t="s">
        <v>2017</v>
      </c>
      <c r="I21709" s="13">
        <v>43507</v>
      </c>
      <c r="J21709" t="s">
        <v>2030</v>
      </c>
      <c r="K21709" t="s">
        <v>2030</v>
      </c>
    </row>
    <row r="21710" spans="1:11">
      <c r="B21710" t="s">
        <v>2139</v>
      </c>
      <c r="C21710" t="s">
        <v>2332</v>
      </c>
      <c r="D21710" t="s">
        <v>2035</v>
      </c>
      <c r="E21710">
        <v>5</v>
      </c>
      <c r="F21710" t="s">
        <v>2016</v>
      </c>
      <c r="G21710">
        <v>170</v>
      </c>
      <c r="H21710" t="s">
        <v>2020</v>
      </c>
      <c r="I21710" s="13">
        <v>43507</v>
      </c>
      <c r="J21710" t="s">
        <v>2030</v>
      </c>
      <c r="K21710" t="s">
        <v>2030</v>
      </c>
    </row>
    <row r="21711" spans="1:11">
      <c r="B21711" t="s">
        <v>2136</v>
      </c>
      <c r="C21711" t="s">
        <v>2935</v>
      </c>
      <c r="D21711" t="s">
        <v>2026</v>
      </c>
      <c r="E21711">
        <v>5</v>
      </c>
      <c r="F21711" t="s">
        <v>2016</v>
      </c>
      <c r="G21711">
        <v>155</v>
      </c>
      <c r="H21711" t="s">
        <v>2020</v>
      </c>
      <c r="I21711" s="13">
        <v>43507</v>
      </c>
      <c r="J21711" t="s">
        <v>2030</v>
      </c>
      <c r="K21711" t="s">
        <v>2030</v>
      </c>
    </row>
    <row r="21712" spans="1:11">
      <c r="B21712" t="s">
        <v>2067</v>
      </c>
      <c r="C21712" t="s">
        <v>3258</v>
      </c>
      <c r="D21712" t="s">
        <v>2252</v>
      </c>
      <c r="E21712">
        <v>3</v>
      </c>
      <c r="F21712" t="s">
        <v>2016</v>
      </c>
      <c r="G21712">
        <v>115</v>
      </c>
      <c r="H21712" t="s">
        <v>2020</v>
      </c>
      <c r="I21712" s="13">
        <v>43497</v>
      </c>
      <c r="J21712">
        <v>2</v>
      </c>
      <c r="K21712">
        <v>68.540000000000006</v>
      </c>
    </row>
    <row r="21713" spans="2:11">
      <c r="B21713" t="s">
        <v>2236</v>
      </c>
      <c r="C21713" t="s">
        <v>3250</v>
      </c>
      <c r="D21713" t="s">
        <v>2238</v>
      </c>
      <c r="E21713">
        <v>4</v>
      </c>
      <c r="F21713" t="s">
        <v>2016</v>
      </c>
      <c r="G21713">
        <v>175</v>
      </c>
      <c r="H21713" t="s">
        <v>2020</v>
      </c>
      <c r="I21713" s="13">
        <v>43497</v>
      </c>
      <c r="J21713">
        <v>6</v>
      </c>
      <c r="K21713">
        <v>-4.5999999999999996</v>
      </c>
    </row>
    <row r="21714" spans="2:11">
      <c r="B21714" t="s">
        <v>2037</v>
      </c>
      <c r="C21714" t="s">
        <v>2608</v>
      </c>
      <c r="D21714" t="s">
        <v>2026</v>
      </c>
      <c r="E21714">
        <v>5</v>
      </c>
      <c r="F21714" t="s">
        <v>2016</v>
      </c>
      <c r="G21714">
        <v>150</v>
      </c>
      <c r="H21714" t="s">
        <v>2020</v>
      </c>
      <c r="I21714" s="13">
        <v>43492</v>
      </c>
      <c r="J21714">
        <v>1</v>
      </c>
      <c r="K21714">
        <v>82.75</v>
      </c>
    </row>
    <row r="21715" spans="2:11">
      <c r="B21715" t="s">
        <v>2039</v>
      </c>
      <c r="C21715" t="s">
        <v>3251</v>
      </c>
      <c r="D21715" t="s">
        <v>2026</v>
      </c>
      <c r="E21715">
        <v>5</v>
      </c>
      <c r="F21715" t="s">
        <v>2085</v>
      </c>
      <c r="G21715">
        <v>150</v>
      </c>
      <c r="H21715" t="s">
        <v>2020</v>
      </c>
      <c r="I21715" s="13">
        <v>43489</v>
      </c>
      <c r="J21715">
        <v>7</v>
      </c>
      <c r="K21715">
        <v>-4.83</v>
      </c>
    </row>
    <row r="21716" spans="2:11">
      <c r="B21716" t="s">
        <v>2094</v>
      </c>
      <c r="C21716" t="s">
        <v>2095</v>
      </c>
      <c r="D21716" t="s">
        <v>2053</v>
      </c>
      <c r="E21716">
        <v>1</v>
      </c>
      <c r="F21716" t="s">
        <v>2088</v>
      </c>
      <c r="G21716" t="s">
        <v>2030</v>
      </c>
      <c r="H21716" t="s">
        <v>2017</v>
      </c>
      <c r="I21716" s="13">
        <v>43482</v>
      </c>
      <c r="J21716" t="s">
        <v>2030</v>
      </c>
      <c r="K21716" t="s">
        <v>2030</v>
      </c>
    </row>
    <row r="21717" spans="2:11">
      <c r="B21717" t="s">
        <v>3458</v>
      </c>
      <c r="C21717" t="s">
        <v>3459</v>
      </c>
      <c r="D21717" t="s">
        <v>2026</v>
      </c>
      <c r="E21717">
        <v>5</v>
      </c>
      <c r="F21717" t="s">
        <v>2085</v>
      </c>
      <c r="G21717">
        <v>130</v>
      </c>
      <c r="H21717" t="s">
        <v>2020</v>
      </c>
      <c r="I21717" s="13">
        <v>43479</v>
      </c>
      <c r="J21717">
        <v>3</v>
      </c>
      <c r="K21717">
        <v>62.25</v>
      </c>
    </row>
    <row r="21718" spans="2:11">
      <c r="B21718" t="s">
        <v>2051</v>
      </c>
      <c r="C21718" t="s">
        <v>2500</v>
      </c>
      <c r="D21718" t="s">
        <v>2026</v>
      </c>
      <c r="E21718">
        <v>5</v>
      </c>
      <c r="F21718" t="s">
        <v>2016</v>
      </c>
      <c r="G21718">
        <v>150</v>
      </c>
      <c r="H21718" t="s">
        <v>2017</v>
      </c>
      <c r="I21718" s="13">
        <v>43404</v>
      </c>
      <c r="J21718" t="s">
        <v>2030</v>
      </c>
      <c r="K21718" t="s">
        <v>2030</v>
      </c>
    </row>
    <row r="21719" spans="2:11">
      <c r="B21719" t="s">
        <v>2021</v>
      </c>
      <c r="C21719" t="s">
        <v>3460</v>
      </c>
      <c r="D21719" t="s">
        <v>2166</v>
      </c>
      <c r="E21719">
        <v>5</v>
      </c>
      <c r="F21719" t="s">
        <v>2085</v>
      </c>
      <c r="G21719">
        <v>157</v>
      </c>
      <c r="H21719" t="s">
        <v>2020</v>
      </c>
      <c r="I21719" s="13">
        <v>43318</v>
      </c>
      <c r="J21719">
        <v>9</v>
      </c>
      <c r="K21719">
        <v>-92.56</v>
      </c>
    </row>
    <row r="21720" spans="2:11">
      <c r="B21720" t="s">
        <v>2083</v>
      </c>
      <c r="C21720" t="s">
        <v>2304</v>
      </c>
      <c r="D21720" t="s">
        <v>2053</v>
      </c>
      <c r="E21720">
        <v>1</v>
      </c>
      <c r="F21720" t="s">
        <v>2016</v>
      </c>
      <c r="G21720" t="s">
        <v>2030</v>
      </c>
      <c r="H21720" t="s">
        <v>2017</v>
      </c>
      <c r="I21720" s="13">
        <v>43182</v>
      </c>
      <c r="J21720">
        <v>8</v>
      </c>
      <c r="K21720">
        <v>-82.75</v>
      </c>
    </row>
    <row r="21801" spans="1:11">
      <c r="A21801" t="s">
        <v>1231</v>
      </c>
      <c r="B21801" t="str">
        <f ca="1">_xll.BDS(OFFSET(INDIRECT(ADDRESS(ROW(), COLUMN())),0,-1),"BEST_ANALYST_RECS_BULK","cols=10;rows=17")</f>
        <v>Oppenheimer &amp; Co</v>
      </c>
      <c r="C21801" t="s">
        <v>2883</v>
      </c>
      <c r="D21801" t="s">
        <v>2029</v>
      </c>
      <c r="E21801">
        <v>5</v>
      </c>
      <c r="F21801" t="s">
        <v>2016</v>
      </c>
      <c r="G21801">
        <v>30</v>
      </c>
      <c r="H21801" t="s">
        <v>2020</v>
      </c>
      <c r="I21801" s="13">
        <v>43511</v>
      </c>
      <c r="J21801">
        <v>8</v>
      </c>
      <c r="K21801">
        <v>-31.37</v>
      </c>
    </row>
    <row r="21802" spans="1:11">
      <c r="B21802" t="s">
        <v>2094</v>
      </c>
      <c r="C21802" t="s">
        <v>2095</v>
      </c>
      <c r="D21802" t="s">
        <v>2076</v>
      </c>
      <c r="E21802">
        <v>3</v>
      </c>
      <c r="F21802" t="s">
        <v>2088</v>
      </c>
      <c r="G21802" t="s">
        <v>2030</v>
      </c>
      <c r="H21802" t="s">
        <v>2017</v>
      </c>
      <c r="I21802" s="13">
        <v>43508</v>
      </c>
      <c r="J21802" t="s">
        <v>2030</v>
      </c>
      <c r="K21802" t="s">
        <v>2030</v>
      </c>
    </row>
    <row r="21803" spans="1:11">
      <c r="B21803" t="s">
        <v>2049</v>
      </c>
      <c r="C21803" t="s">
        <v>2893</v>
      </c>
      <c r="D21803" t="s">
        <v>2029</v>
      </c>
      <c r="E21803">
        <v>5</v>
      </c>
      <c r="F21803" t="s">
        <v>2016</v>
      </c>
      <c r="G21803">
        <v>37</v>
      </c>
      <c r="H21803" t="s">
        <v>2017</v>
      </c>
      <c r="I21803" s="13">
        <v>43508</v>
      </c>
      <c r="J21803">
        <v>8</v>
      </c>
      <c r="K21803">
        <v>-31.37</v>
      </c>
    </row>
    <row r="21804" spans="1:11">
      <c r="B21804" t="s">
        <v>2067</v>
      </c>
      <c r="C21804" t="s">
        <v>3810</v>
      </c>
      <c r="D21804" t="s">
        <v>2029</v>
      </c>
      <c r="E21804">
        <v>5</v>
      </c>
      <c r="F21804" t="s">
        <v>2016</v>
      </c>
      <c r="G21804">
        <v>33</v>
      </c>
      <c r="H21804" t="s">
        <v>2020</v>
      </c>
      <c r="I21804" s="13">
        <v>43507</v>
      </c>
      <c r="J21804">
        <v>8</v>
      </c>
      <c r="K21804">
        <v>-31.37</v>
      </c>
    </row>
    <row r="21805" spans="1:11">
      <c r="B21805" t="s">
        <v>106</v>
      </c>
      <c r="C21805" t="s">
        <v>3806</v>
      </c>
      <c r="D21805" t="s">
        <v>2229</v>
      </c>
      <c r="E21805">
        <v>5</v>
      </c>
      <c r="F21805" t="s">
        <v>2016</v>
      </c>
      <c r="G21805">
        <v>34</v>
      </c>
      <c r="H21805" t="s">
        <v>2020</v>
      </c>
      <c r="I21805" s="13">
        <v>43504</v>
      </c>
      <c r="J21805">
        <v>8</v>
      </c>
      <c r="K21805">
        <v>-31.37</v>
      </c>
    </row>
    <row r="21806" spans="1:11">
      <c r="B21806" t="s">
        <v>2021</v>
      </c>
      <c r="C21806" t="s">
        <v>3671</v>
      </c>
      <c r="D21806" t="s">
        <v>2023</v>
      </c>
      <c r="E21806">
        <v>5</v>
      </c>
      <c r="F21806" t="s">
        <v>2016</v>
      </c>
      <c r="G21806">
        <v>38</v>
      </c>
      <c r="H21806" t="s">
        <v>2020</v>
      </c>
      <c r="I21806" s="13">
        <v>43504</v>
      </c>
      <c r="J21806">
        <v>8</v>
      </c>
      <c r="K21806">
        <v>-31.37</v>
      </c>
    </row>
    <row r="21807" spans="1:11">
      <c r="B21807" t="s">
        <v>2031</v>
      </c>
      <c r="C21807" t="s">
        <v>2885</v>
      </c>
      <c r="D21807" t="s">
        <v>2026</v>
      </c>
      <c r="E21807">
        <v>5</v>
      </c>
      <c r="F21807" t="s">
        <v>2016</v>
      </c>
      <c r="G21807">
        <v>38</v>
      </c>
      <c r="H21807" t="s">
        <v>2020</v>
      </c>
      <c r="I21807" s="13">
        <v>43504</v>
      </c>
      <c r="J21807">
        <v>8</v>
      </c>
      <c r="K21807">
        <v>-31.37</v>
      </c>
    </row>
    <row r="21808" spans="1:11">
      <c r="B21808" t="s">
        <v>2033</v>
      </c>
      <c r="C21808" t="s">
        <v>3811</v>
      </c>
      <c r="D21808" t="s">
        <v>2035</v>
      </c>
      <c r="E21808">
        <v>5</v>
      </c>
      <c r="F21808" t="s">
        <v>2016</v>
      </c>
      <c r="G21808">
        <v>33</v>
      </c>
      <c r="H21808" t="s">
        <v>2036</v>
      </c>
      <c r="I21808" s="13">
        <v>43504</v>
      </c>
      <c r="J21808">
        <v>3</v>
      </c>
      <c r="K21808">
        <v>-3.13</v>
      </c>
    </row>
    <row r="21809" spans="2:11">
      <c r="B21809" t="s">
        <v>2232</v>
      </c>
      <c r="C21809" t="s">
        <v>2892</v>
      </c>
      <c r="D21809" t="s">
        <v>2029</v>
      </c>
      <c r="E21809">
        <v>5</v>
      </c>
      <c r="F21809" t="s">
        <v>2016</v>
      </c>
      <c r="G21809" t="s">
        <v>2030</v>
      </c>
      <c r="H21809" t="s">
        <v>2017</v>
      </c>
      <c r="I21809" s="13">
        <v>43504</v>
      </c>
      <c r="J21809">
        <v>8</v>
      </c>
      <c r="K21809">
        <v>-31.37</v>
      </c>
    </row>
    <row r="21810" spans="2:11">
      <c r="B21810" t="s">
        <v>2072</v>
      </c>
      <c r="C21810" t="s">
        <v>4003</v>
      </c>
      <c r="D21810" t="s">
        <v>2029</v>
      </c>
      <c r="E21810">
        <v>5</v>
      </c>
      <c r="F21810" t="s">
        <v>2016</v>
      </c>
      <c r="G21810">
        <v>32</v>
      </c>
      <c r="H21810" t="s">
        <v>2020</v>
      </c>
      <c r="I21810" s="13">
        <v>43504</v>
      </c>
      <c r="J21810">
        <v>6</v>
      </c>
      <c r="K21810">
        <v>-28.6</v>
      </c>
    </row>
    <row r="21811" spans="2:11">
      <c r="B21811" t="s">
        <v>2051</v>
      </c>
      <c r="C21811" t="s">
        <v>2894</v>
      </c>
      <c r="D21811" t="s">
        <v>2076</v>
      </c>
      <c r="E21811">
        <v>3</v>
      </c>
      <c r="F21811" t="s">
        <v>2016</v>
      </c>
      <c r="G21811">
        <v>29</v>
      </c>
      <c r="H21811" t="s">
        <v>2017</v>
      </c>
      <c r="I21811" s="13">
        <v>43504</v>
      </c>
      <c r="J21811" t="s">
        <v>2030</v>
      </c>
      <c r="K21811" t="s">
        <v>2030</v>
      </c>
    </row>
    <row r="21812" spans="2:11">
      <c r="B21812" t="s">
        <v>2129</v>
      </c>
      <c r="C21812" t="s">
        <v>4221</v>
      </c>
      <c r="D21812" t="s">
        <v>2026</v>
      </c>
      <c r="E21812">
        <v>5</v>
      </c>
      <c r="F21812" t="s">
        <v>2016</v>
      </c>
      <c r="G21812">
        <v>45</v>
      </c>
      <c r="H21812" t="s">
        <v>2017</v>
      </c>
      <c r="I21812" s="13">
        <v>43504</v>
      </c>
      <c r="J21812" t="s">
        <v>2030</v>
      </c>
      <c r="K21812" t="s">
        <v>2030</v>
      </c>
    </row>
    <row r="21813" spans="2:11">
      <c r="B21813" t="s">
        <v>2069</v>
      </c>
      <c r="C21813" t="s">
        <v>2886</v>
      </c>
      <c r="D21813" t="s">
        <v>2071</v>
      </c>
      <c r="E21813">
        <v>3</v>
      </c>
      <c r="F21813" t="s">
        <v>2016</v>
      </c>
      <c r="G21813" t="s">
        <v>2030</v>
      </c>
      <c r="H21813" t="s">
        <v>2017</v>
      </c>
      <c r="I21813" s="13">
        <v>43503</v>
      </c>
      <c r="J21813">
        <v>2</v>
      </c>
      <c r="K21813">
        <v>0</v>
      </c>
    </row>
    <row r="21814" spans="2:11">
      <c r="B21814" t="s">
        <v>2079</v>
      </c>
      <c r="C21814" t="s">
        <v>2125</v>
      </c>
      <c r="D21814" t="s">
        <v>2029</v>
      </c>
      <c r="E21814">
        <v>5</v>
      </c>
      <c r="F21814" t="s">
        <v>2016</v>
      </c>
      <c r="G21814">
        <v>34</v>
      </c>
      <c r="H21814" t="s">
        <v>2017</v>
      </c>
      <c r="I21814" s="13">
        <v>43503</v>
      </c>
      <c r="J21814">
        <v>8</v>
      </c>
      <c r="K21814">
        <v>-31.37</v>
      </c>
    </row>
    <row r="21815" spans="2:11">
      <c r="B21815" t="s">
        <v>2461</v>
      </c>
      <c r="C21815" t="s">
        <v>4324</v>
      </c>
      <c r="D21815" t="s">
        <v>2026</v>
      </c>
      <c r="E21815">
        <v>5</v>
      </c>
      <c r="F21815" t="s">
        <v>2016</v>
      </c>
      <c r="G21815">
        <v>30</v>
      </c>
      <c r="H21815" t="s">
        <v>2020</v>
      </c>
      <c r="I21815" s="13">
        <v>43503</v>
      </c>
      <c r="J21815">
        <v>5</v>
      </c>
      <c r="K21815">
        <v>-19.23</v>
      </c>
    </row>
    <row r="21816" spans="2:11">
      <c r="B21816" t="s">
        <v>2411</v>
      </c>
      <c r="C21816" t="s">
        <v>3817</v>
      </c>
      <c r="D21816" t="s">
        <v>2044</v>
      </c>
      <c r="E21816">
        <v>3</v>
      </c>
      <c r="F21816" t="s">
        <v>2088</v>
      </c>
      <c r="G21816" t="s">
        <v>2030</v>
      </c>
      <c r="H21816" t="s">
        <v>2017</v>
      </c>
      <c r="I21816" s="13">
        <v>43412</v>
      </c>
      <c r="J21816">
        <v>10</v>
      </c>
      <c r="K21816">
        <v>-39.78</v>
      </c>
    </row>
    <row r="21817" spans="2:11">
      <c r="B21817" t="s">
        <v>2083</v>
      </c>
      <c r="C21817" t="s">
        <v>2084</v>
      </c>
      <c r="D21817" t="s">
        <v>2053</v>
      </c>
      <c r="E21817">
        <v>1</v>
      </c>
      <c r="F21817" t="s">
        <v>2016</v>
      </c>
      <c r="G21817" t="s">
        <v>2030</v>
      </c>
      <c r="H21817" t="s">
        <v>2017</v>
      </c>
      <c r="I21817" s="13">
        <v>43181</v>
      </c>
      <c r="J21817">
        <v>1</v>
      </c>
      <c r="K21817">
        <v>31.37</v>
      </c>
    </row>
    <row r="21901" spans="1:11">
      <c r="A21901" t="s">
        <v>1232</v>
      </c>
      <c r="B21901" t="str">
        <f ca="1">_xll.BDS(OFFSET(INDIRECT(ADDRESS(ROW(), COLUMN())),0,-1),"BEST_ANALYST_RECS_BULK","cols=10;rows=22")</f>
        <v>Jefferies</v>
      </c>
      <c r="C21901" t="s">
        <v>3677</v>
      </c>
      <c r="D21901" t="s">
        <v>2076</v>
      </c>
      <c r="E21901">
        <v>3</v>
      </c>
      <c r="F21901" t="s">
        <v>2016</v>
      </c>
      <c r="G21901">
        <v>75</v>
      </c>
      <c r="H21901" t="s">
        <v>2017</v>
      </c>
      <c r="I21901" s="13">
        <v>43511</v>
      </c>
      <c r="J21901">
        <v>7</v>
      </c>
      <c r="K21901">
        <v>21.58</v>
      </c>
    </row>
    <row r="21902" spans="1:11">
      <c r="B21902" t="s">
        <v>2047</v>
      </c>
      <c r="C21902" t="s">
        <v>2356</v>
      </c>
      <c r="D21902" t="s">
        <v>2044</v>
      </c>
      <c r="E21902">
        <v>3</v>
      </c>
      <c r="F21902" t="s">
        <v>2016</v>
      </c>
      <c r="G21902">
        <v>68</v>
      </c>
      <c r="H21902" t="s">
        <v>2017</v>
      </c>
      <c r="I21902" s="13">
        <v>43511</v>
      </c>
      <c r="J21902" t="s">
        <v>2030</v>
      </c>
      <c r="K21902" t="s">
        <v>2030</v>
      </c>
    </row>
    <row r="21903" spans="1:11">
      <c r="B21903" t="s">
        <v>2352</v>
      </c>
      <c r="C21903" t="s">
        <v>2353</v>
      </c>
      <c r="D21903" t="s">
        <v>2026</v>
      </c>
      <c r="E21903">
        <v>5</v>
      </c>
      <c r="F21903" t="s">
        <v>2016</v>
      </c>
      <c r="G21903">
        <v>70</v>
      </c>
      <c r="H21903" t="s">
        <v>2017</v>
      </c>
      <c r="I21903" s="13">
        <v>43511</v>
      </c>
      <c r="J21903">
        <v>9</v>
      </c>
      <c r="K21903">
        <v>9.2200000000000006</v>
      </c>
    </row>
    <row r="21904" spans="1:11">
      <c r="B21904" t="s">
        <v>2274</v>
      </c>
      <c r="C21904" t="s">
        <v>3294</v>
      </c>
      <c r="D21904" t="s">
        <v>2076</v>
      </c>
      <c r="E21904">
        <v>3</v>
      </c>
      <c r="F21904" t="s">
        <v>2016</v>
      </c>
      <c r="G21904" t="s">
        <v>2030</v>
      </c>
      <c r="H21904" t="s">
        <v>2017</v>
      </c>
      <c r="I21904" s="13">
        <v>43509</v>
      </c>
      <c r="J21904">
        <v>6</v>
      </c>
      <c r="K21904">
        <v>21.78</v>
      </c>
    </row>
    <row r="21905" spans="2:11">
      <c r="B21905" t="s">
        <v>2174</v>
      </c>
      <c r="C21905" t="s">
        <v>2357</v>
      </c>
      <c r="D21905" t="s">
        <v>2029</v>
      </c>
      <c r="E21905">
        <v>5</v>
      </c>
      <c r="F21905" t="s">
        <v>2016</v>
      </c>
      <c r="G21905">
        <v>70</v>
      </c>
      <c r="H21905" t="s">
        <v>2017</v>
      </c>
      <c r="I21905" s="13">
        <v>43507</v>
      </c>
      <c r="J21905" t="s">
        <v>2030</v>
      </c>
      <c r="K21905" t="s">
        <v>2030</v>
      </c>
    </row>
    <row r="21906" spans="2:11">
      <c r="B21906" t="s">
        <v>2094</v>
      </c>
      <c r="C21906" t="s">
        <v>2095</v>
      </c>
      <c r="D21906" t="s">
        <v>2076</v>
      </c>
      <c r="E21906">
        <v>3</v>
      </c>
      <c r="F21906" t="s">
        <v>2085</v>
      </c>
      <c r="G21906" t="s">
        <v>2030</v>
      </c>
      <c r="H21906" t="s">
        <v>2017</v>
      </c>
      <c r="I21906" s="13">
        <v>43507</v>
      </c>
      <c r="J21906" t="s">
        <v>2030</v>
      </c>
      <c r="K21906" t="s">
        <v>2030</v>
      </c>
    </row>
    <row r="21907" spans="2:11">
      <c r="B21907" t="s">
        <v>2198</v>
      </c>
      <c r="C21907" t="s">
        <v>3680</v>
      </c>
      <c r="D21907" t="s">
        <v>2044</v>
      </c>
      <c r="E21907">
        <v>3</v>
      </c>
      <c r="F21907" t="s">
        <v>2016</v>
      </c>
      <c r="G21907">
        <v>75</v>
      </c>
      <c r="H21907" t="s">
        <v>2017</v>
      </c>
      <c r="I21907" s="13">
        <v>43507</v>
      </c>
      <c r="J21907" t="s">
        <v>2030</v>
      </c>
      <c r="K21907" t="s">
        <v>2030</v>
      </c>
    </row>
    <row r="21908" spans="2:11">
      <c r="B21908" t="s">
        <v>2267</v>
      </c>
      <c r="C21908" t="s">
        <v>2369</v>
      </c>
      <c r="D21908" t="s">
        <v>2029</v>
      </c>
      <c r="E21908">
        <v>5</v>
      </c>
      <c r="F21908" t="s">
        <v>2016</v>
      </c>
      <c r="G21908">
        <v>84</v>
      </c>
      <c r="H21908" t="s">
        <v>2017</v>
      </c>
      <c r="I21908" s="13">
        <v>43506</v>
      </c>
      <c r="J21908">
        <v>10</v>
      </c>
      <c r="K21908">
        <v>8.1300000000000008</v>
      </c>
    </row>
    <row r="21909" spans="2:11">
      <c r="B21909" t="s">
        <v>2024</v>
      </c>
      <c r="C21909" t="s">
        <v>3681</v>
      </c>
      <c r="D21909" t="s">
        <v>2026</v>
      </c>
      <c r="E21909">
        <v>5</v>
      </c>
      <c r="F21909" t="s">
        <v>2016</v>
      </c>
      <c r="G21909">
        <v>86</v>
      </c>
      <c r="H21909" t="s">
        <v>2017</v>
      </c>
      <c r="I21909" s="13">
        <v>43504</v>
      </c>
      <c r="J21909">
        <v>4</v>
      </c>
      <c r="K21909">
        <v>30.87</v>
      </c>
    </row>
    <row r="21910" spans="2:11">
      <c r="B21910" t="s">
        <v>2067</v>
      </c>
      <c r="C21910" t="s">
        <v>2991</v>
      </c>
      <c r="D21910" t="s">
        <v>2252</v>
      </c>
      <c r="E21910">
        <v>3</v>
      </c>
      <c r="F21910" t="s">
        <v>2016</v>
      </c>
      <c r="G21910">
        <v>80</v>
      </c>
      <c r="H21910" t="s">
        <v>2020</v>
      </c>
      <c r="I21910" s="13">
        <v>43503</v>
      </c>
      <c r="J21910">
        <v>2</v>
      </c>
      <c r="K21910">
        <v>39.31</v>
      </c>
    </row>
    <row r="21911" spans="2:11">
      <c r="B21911" t="s">
        <v>2079</v>
      </c>
      <c r="C21911" t="s">
        <v>3035</v>
      </c>
      <c r="D21911" t="s">
        <v>2029</v>
      </c>
      <c r="E21911">
        <v>5</v>
      </c>
      <c r="F21911" t="s">
        <v>2016</v>
      </c>
      <c r="G21911">
        <v>75</v>
      </c>
      <c r="H21911" t="s">
        <v>2017</v>
      </c>
      <c r="I21911" s="13">
        <v>43500</v>
      </c>
      <c r="J21911">
        <v>4</v>
      </c>
      <c r="K21911">
        <v>30.87</v>
      </c>
    </row>
    <row r="21912" spans="2:11">
      <c r="B21912" t="s">
        <v>2021</v>
      </c>
      <c r="C21912" t="s">
        <v>3039</v>
      </c>
      <c r="D21912" t="s">
        <v>2166</v>
      </c>
      <c r="E21912">
        <v>5</v>
      </c>
      <c r="F21912" t="s">
        <v>2085</v>
      </c>
      <c r="G21912">
        <v>82</v>
      </c>
      <c r="H21912" t="s">
        <v>2020</v>
      </c>
      <c r="I21912" s="13">
        <v>43499</v>
      </c>
      <c r="J21912">
        <v>1</v>
      </c>
      <c r="K21912">
        <v>50.33</v>
      </c>
    </row>
    <row r="21913" spans="2:11">
      <c r="B21913" t="s">
        <v>2077</v>
      </c>
      <c r="C21913" t="s">
        <v>3685</v>
      </c>
      <c r="D21913" t="s">
        <v>2029</v>
      </c>
      <c r="E21913">
        <v>5</v>
      </c>
      <c r="F21913" t="s">
        <v>2016</v>
      </c>
      <c r="G21913">
        <v>85</v>
      </c>
      <c r="H21913" t="s">
        <v>2020</v>
      </c>
      <c r="I21913" s="13">
        <v>43499</v>
      </c>
      <c r="J21913">
        <v>4</v>
      </c>
      <c r="K21913">
        <v>30.87</v>
      </c>
    </row>
    <row r="21914" spans="2:11">
      <c r="B21914" t="s">
        <v>106</v>
      </c>
      <c r="C21914" t="s">
        <v>3291</v>
      </c>
      <c r="D21914" t="s">
        <v>2229</v>
      </c>
      <c r="E21914">
        <v>5</v>
      </c>
      <c r="F21914" t="s">
        <v>2016</v>
      </c>
      <c r="G21914">
        <v>77</v>
      </c>
      <c r="H21914" t="s">
        <v>2020</v>
      </c>
      <c r="I21914" s="13">
        <v>43497</v>
      </c>
      <c r="J21914" t="s">
        <v>2030</v>
      </c>
      <c r="K21914" t="s">
        <v>2030</v>
      </c>
    </row>
    <row r="21915" spans="2:11">
      <c r="B21915" t="s">
        <v>2051</v>
      </c>
      <c r="C21915" t="s">
        <v>3687</v>
      </c>
      <c r="D21915" t="s">
        <v>2076</v>
      </c>
      <c r="E21915">
        <v>3</v>
      </c>
      <c r="F21915" t="s">
        <v>2016</v>
      </c>
      <c r="G21915">
        <v>76</v>
      </c>
      <c r="H21915" t="s">
        <v>2017</v>
      </c>
      <c r="I21915" s="13">
        <v>43497</v>
      </c>
      <c r="J21915">
        <v>8</v>
      </c>
      <c r="K21915">
        <v>9.74</v>
      </c>
    </row>
    <row r="21916" spans="2:11">
      <c r="B21916" t="s">
        <v>2063</v>
      </c>
      <c r="C21916" t="s">
        <v>3024</v>
      </c>
      <c r="D21916" t="s">
        <v>2035</v>
      </c>
      <c r="E21916">
        <v>5</v>
      </c>
      <c r="F21916" t="s">
        <v>2016</v>
      </c>
      <c r="G21916">
        <v>79</v>
      </c>
      <c r="H21916" t="s">
        <v>2017</v>
      </c>
      <c r="I21916" s="13">
        <v>43497</v>
      </c>
      <c r="J21916">
        <v>4</v>
      </c>
      <c r="K21916">
        <v>30.87</v>
      </c>
    </row>
    <row r="21917" spans="2:11">
      <c r="B21917" t="s">
        <v>2792</v>
      </c>
      <c r="C21917" t="s">
        <v>3290</v>
      </c>
      <c r="D21917" t="s">
        <v>2026</v>
      </c>
      <c r="E21917">
        <v>5</v>
      </c>
      <c r="F21917" t="s">
        <v>2016</v>
      </c>
      <c r="G21917">
        <v>73</v>
      </c>
      <c r="H21917" t="s">
        <v>2020</v>
      </c>
      <c r="I21917" s="13">
        <v>43496</v>
      </c>
      <c r="J21917">
        <v>4</v>
      </c>
      <c r="K21917">
        <v>30.87</v>
      </c>
    </row>
    <row r="21918" spans="2:11">
      <c r="B21918" t="s">
        <v>2027</v>
      </c>
      <c r="C21918" t="s">
        <v>2994</v>
      </c>
      <c r="D21918" t="s">
        <v>2044</v>
      </c>
      <c r="E21918">
        <v>3</v>
      </c>
      <c r="F21918" t="s">
        <v>2016</v>
      </c>
      <c r="G21918">
        <v>75</v>
      </c>
      <c r="H21918" t="s">
        <v>2017</v>
      </c>
      <c r="I21918" s="13">
        <v>43496</v>
      </c>
      <c r="J21918">
        <v>12</v>
      </c>
      <c r="K21918">
        <v>0</v>
      </c>
    </row>
    <row r="21919" spans="2:11">
      <c r="B21919" t="s">
        <v>2033</v>
      </c>
      <c r="C21919" t="s">
        <v>3027</v>
      </c>
      <c r="D21919" t="s">
        <v>2035</v>
      </c>
      <c r="E21919">
        <v>5</v>
      </c>
      <c r="F21919" t="s">
        <v>2016</v>
      </c>
      <c r="G21919">
        <v>83</v>
      </c>
      <c r="H21919" t="s">
        <v>2036</v>
      </c>
      <c r="I21919" s="13">
        <v>43496</v>
      </c>
      <c r="J21919">
        <v>4</v>
      </c>
      <c r="K21919">
        <v>30.87</v>
      </c>
    </row>
    <row r="21920" spans="2:11">
      <c r="B21920" t="s">
        <v>2072</v>
      </c>
      <c r="C21920" t="s">
        <v>3494</v>
      </c>
      <c r="D21920" t="s">
        <v>2015</v>
      </c>
      <c r="E21920">
        <v>3</v>
      </c>
      <c r="F21920" t="s">
        <v>2016</v>
      </c>
      <c r="G21920" t="s">
        <v>2030</v>
      </c>
      <c r="H21920" t="s">
        <v>2017</v>
      </c>
      <c r="I21920" s="13">
        <v>43496</v>
      </c>
      <c r="J21920">
        <v>12</v>
      </c>
      <c r="K21920">
        <v>0</v>
      </c>
    </row>
    <row r="21921" spans="2:11">
      <c r="B21921" t="s">
        <v>2111</v>
      </c>
      <c r="C21921" t="s">
        <v>3735</v>
      </c>
      <c r="D21921" t="s">
        <v>2026</v>
      </c>
      <c r="E21921">
        <v>5</v>
      </c>
      <c r="F21921" t="s">
        <v>2016</v>
      </c>
      <c r="G21921" t="s">
        <v>2030</v>
      </c>
      <c r="H21921" t="s">
        <v>2017</v>
      </c>
      <c r="I21921" s="13">
        <v>43438</v>
      </c>
      <c r="J21921" t="s">
        <v>2030</v>
      </c>
      <c r="K21921" t="s">
        <v>2030</v>
      </c>
    </row>
    <row r="21922" spans="2:11">
      <c r="B21922" t="s">
        <v>2083</v>
      </c>
      <c r="C21922" t="s">
        <v>2084</v>
      </c>
      <c r="D21922" t="s">
        <v>2026</v>
      </c>
      <c r="E21922">
        <v>5</v>
      </c>
      <c r="F21922" t="s">
        <v>2016</v>
      </c>
      <c r="G21922" t="s">
        <v>2030</v>
      </c>
      <c r="H21922" t="s">
        <v>2017</v>
      </c>
      <c r="I21922" s="13">
        <v>43181</v>
      </c>
      <c r="J21922">
        <v>3</v>
      </c>
      <c r="K21922">
        <v>32.270000000000003</v>
      </c>
    </row>
    <row r="22001" spans="1:11">
      <c r="A22001" t="s">
        <v>1233</v>
      </c>
      <c r="B22001" t="str">
        <f ca="1">_xll.BDS(OFFSET(INDIRECT(ADDRESS(ROW(), COLUMN())),0,-1),"BEST_ANALYST_RECS_BULK","cols=10;rows=10")</f>
        <v>RBC Capital Markets</v>
      </c>
      <c r="C22001" t="s">
        <v>4197</v>
      </c>
      <c r="D22001" t="s">
        <v>2029</v>
      </c>
      <c r="E22001">
        <v>5</v>
      </c>
      <c r="F22001" t="s">
        <v>2016</v>
      </c>
      <c r="G22001">
        <v>22</v>
      </c>
      <c r="H22001" t="s">
        <v>2020</v>
      </c>
      <c r="I22001" s="13">
        <v>43511</v>
      </c>
      <c r="J22001" t="s">
        <v>2030</v>
      </c>
      <c r="K22001" t="s">
        <v>2030</v>
      </c>
    </row>
    <row r="22002" spans="1:11">
      <c r="B22002" t="s">
        <v>2049</v>
      </c>
      <c r="C22002" t="s">
        <v>4001</v>
      </c>
      <c r="D22002" t="s">
        <v>2029</v>
      </c>
      <c r="E22002">
        <v>5</v>
      </c>
      <c r="F22002" t="s">
        <v>2016</v>
      </c>
      <c r="G22002">
        <v>25</v>
      </c>
      <c r="H22002" t="s">
        <v>2017</v>
      </c>
      <c r="I22002" s="13">
        <v>43508</v>
      </c>
      <c r="J22002">
        <v>1</v>
      </c>
      <c r="K22002">
        <v>43.02</v>
      </c>
    </row>
    <row r="22003" spans="1:11">
      <c r="B22003" t="s">
        <v>2072</v>
      </c>
      <c r="C22003" t="s">
        <v>4003</v>
      </c>
      <c r="D22003" t="s">
        <v>2189</v>
      </c>
      <c r="E22003">
        <v>5</v>
      </c>
      <c r="F22003" t="s">
        <v>2016</v>
      </c>
      <c r="G22003">
        <v>26</v>
      </c>
      <c r="H22003" t="s">
        <v>2017</v>
      </c>
      <c r="I22003" s="13">
        <v>43500</v>
      </c>
      <c r="J22003">
        <v>1</v>
      </c>
      <c r="K22003">
        <v>43.02</v>
      </c>
    </row>
    <row r="22004" spans="1:11">
      <c r="B22004" t="s">
        <v>2079</v>
      </c>
      <c r="C22004" t="s">
        <v>2125</v>
      </c>
      <c r="D22004" t="s">
        <v>2015</v>
      </c>
      <c r="E22004">
        <v>3</v>
      </c>
      <c r="F22004" t="s">
        <v>2016</v>
      </c>
      <c r="G22004">
        <v>17</v>
      </c>
      <c r="H22004" t="s">
        <v>2017</v>
      </c>
      <c r="I22004" s="13">
        <v>43499</v>
      </c>
      <c r="J22004">
        <v>4</v>
      </c>
      <c r="K22004">
        <v>27.48</v>
      </c>
    </row>
    <row r="22005" spans="1:11">
      <c r="B22005" t="s">
        <v>2051</v>
      </c>
      <c r="C22005" t="s">
        <v>2894</v>
      </c>
      <c r="D22005" t="s">
        <v>2076</v>
      </c>
      <c r="E22005">
        <v>3</v>
      </c>
      <c r="F22005" t="s">
        <v>2088</v>
      </c>
      <c r="G22005">
        <v>23</v>
      </c>
      <c r="H22005" t="s">
        <v>2017</v>
      </c>
      <c r="I22005" s="13">
        <v>43490</v>
      </c>
      <c r="J22005" t="s">
        <v>2030</v>
      </c>
      <c r="K22005" t="s">
        <v>2030</v>
      </c>
    </row>
    <row r="22006" spans="1:11">
      <c r="B22006" t="s">
        <v>106</v>
      </c>
      <c r="C22006" t="s">
        <v>3806</v>
      </c>
      <c r="D22006" t="s">
        <v>3093</v>
      </c>
      <c r="E22006">
        <v>1</v>
      </c>
      <c r="F22006" t="s">
        <v>2016</v>
      </c>
      <c r="G22006">
        <v>16</v>
      </c>
      <c r="H22006" t="s">
        <v>2020</v>
      </c>
      <c r="I22006" s="13">
        <v>43481</v>
      </c>
      <c r="J22006">
        <v>2</v>
      </c>
      <c r="K22006">
        <v>33.56</v>
      </c>
    </row>
    <row r="22007" spans="1:11">
      <c r="B22007" t="s">
        <v>2031</v>
      </c>
      <c r="C22007" t="s">
        <v>2885</v>
      </c>
      <c r="D22007" t="s">
        <v>2026</v>
      </c>
      <c r="E22007">
        <v>5</v>
      </c>
      <c r="F22007" t="s">
        <v>2016</v>
      </c>
      <c r="G22007">
        <v>25</v>
      </c>
      <c r="H22007" t="s">
        <v>2020</v>
      </c>
      <c r="I22007" s="13">
        <v>43480</v>
      </c>
      <c r="J22007">
        <v>1</v>
      </c>
      <c r="K22007">
        <v>43.02</v>
      </c>
    </row>
    <row r="22008" spans="1:11">
      <c r="B22008" t="s">
        <v>2021</v>
      </c>
      <c r="C22008" t="s">
        <v>3671</v>
      </c>
      <c r="D22008" t="s">
        <v>2296</v>
      </c>
      <c r="E22008">
        <v>3</v>
      </c>
      <c r="F22008" t="s">
        <v>2016</v>
      </c>
      <c r="G22008">
        <v>15</v>
      </c>
      <c r="H22008" t="s">
        <v>2020</v>
      </c>
      <c r="I22008" s="13">
        <v>43479</v>
      </c>
      <c r="J22008">
        <v>5</v>
      </c>
      <c r="K22008">
        <v>0</v>
      </c>
    </row>
    <row r="22009" spans="1:11">
      <c r="B22009" t="s">
        <v>2033</v>
      </c>
      <c r="C22009" t="s">
        <v>3811</v>
      </c>
      <c r="D22009" t="s">
        <v>2044</v>
      </c>
      <c r="E22009">
        <v>3</v>
      </c>
      <c r="F22009" t="s">
        <v>2016</v>
      </c>
      <c r="G22009">
        <v>23</v>
      </c>
      <c r="H22009" t="s">
        <v>2020</v>
      </c>
      <c r="I22009" s="13">
        <v>43409</v>
      </c>
      <c r="J22009">
        <v>5</v>
      </c>
      <c r="K22009">
        <v>0</v>
      </c>
    </row>
    <row r="22010" spans="1:11">
      <c r="B22010" t="s">
        <v>2083</v>
      </c>
      <c r="C22010" t="s">
        <v>2084</v>
      </c>
      <c r="D22010" t="s">
        <v>2076</v>
      </c>
      <c r="E22010">
        <v>3</v>
      </c>
      <c r="F22010" t="s">
        <v>2085</v>
      </c>
      <c r="G22010" t="s">
        <v>2030</v>
      </c>
      <c r="H22010" t="s">
        <v>2017</v>
      </c>
      <c r="I22010" s="13">
        <v>43326</v>
      </c>
      <c r="J22010">
        <v>7</v>
      </c>
      <c r="K22010">
        <v>-22.33</v>
      </c>
    </row>
    <row r="22101" spans="1:11">
      <c r="A22101" t="s">
        <v>1234</v>
      </c>
      <c r="B22101" t="str">
        <f ca="1">_xll.BDS(OFFSET(INDIRECT(ADDRESS(ROW(), COLUMN())),0,-1),"BEST_ANALYST_RECS_BULK","cols=10;rows=24")</f>
        <v>Zacks Investment Research</v>
      </c>
      <c r="C22101" t="s">
        <v>2095</v>
      </c>
      <c r="D22101" t="s">
        <v>2076</v>
      </c>
      <c r="E22101">
        <v>3</v>
      </c>
      <c r="F22101" t="s">
        <v>2088</v>
      </c>
      <c r="G22101" t="s">
        <v>2030</v>
      </c>
      <c r="H22101" t="s">
        <v>2017</v>
      </c>
      <c r="I22101" s="13">
        <v>43510</v>
      </c>
      <c r="J22101" t="s">
        <v>2030</v>
      </c>
      <c r="K22101" t="s">
        <v>2030</v>
      </c>
    </row>
    <row r="22102" spans="1:11">
      <c r="B22102" t="s">
        <v>2411</v>
      </c>
      <c r="C22102" t="s">
        <v>3118</v>
      </c>
      <c r="D22102" t="s">
        <v>2044</v>
      </c>
      <c r="E22102">
        <v>3</v>
      </c>
      <c r="F22102" t="s">
        <v>2016</v>
      </c>
      <c r="G22102" t="s">
        <v>2030</v>
      </c>
      <c r="H22102" t="s">
        <v>2017</v>
      </c>
      <c r="I22102" s="13">
        <v>43506</v>
      </c>
      <c r="J22102">
        <v>2</v>
      </c>
      <c r="K22102">
        <v>10.9</v>
      </c>
    </row>
    <row r="22103" spans="1:11">
      <c r="B22103" t="s">
        <v>2077</v>
      </c>
      <c r="C22103" t="s">
        <v>3461</v>
      </c>
      <c r="D22103" t="s">
        <v>2029</v>
      </c>
      <c r="E22103">
        <v>5</v>
      </c>
      <c r="F22103" t="s">
        <v>2016</v>
      </c>
      <c r="G22103">
        <v>22</v>
      </c>
      <c r="H22103" t="s">
        <v>2017</v>
      </c>
      <c r="I22103" s="13">
        <v>43505</v>
      </c>
      <c r="J22103">
        <v>5</v>
      </c>
      <c r="K22103">
        <v>3.73</v>
      </c>
    </row>
    <row r="22104" spans="1:11">
      <c r="B22104" t="s">
        <v>2257</v>
      </c>
      <c r="C22104" t="s">
        <v>3462</v>
      </c>
      <c r="D22104" t="s">
        <v>2044</v>
      </c>
      <c r="E22104">
        <v>3</v>
      </c>
      <c r="F22104" t="s">
        <v>2016</v>
      </c>
      <c r="G22104">
        <v>18</v>
      </c>
      <c r="H22104" t="s">
        <v>2020</v>
      </c>
      <c r="I22104" s="13">
        <v>43504</v>
      </c>
      <c r="J22104">
        <v>6</v>
      </c>
      <c r="K22104">
        <v>0</v>
      </c>
    </row>
    <row r="22105" spans="1:11">
      <c r="B22105" t="s">
        <v>2072</v>
      </c>
      <c r="C22105" t="s">
        <v>2887</v>
      </c>
      <c r="D22105" t="s">
        <v>2015</v>
      </c>
      <c r="E22105">
        <v>3</v>
      </c>
      <c r="F22105" t="s">
        <v>2016</v>
      </c>
      <c r="G22105" t="s">
        <v>2030</v>
      </c>
      <c r="H22105" t="s">
        <v>2017</v>
      </c>
      <c r="I22105" s="13">
        <v>43504</v>
      </c>
      <c r="J22105">
        <v>6</v>
      </c>
      <c r="K22105">
        <v>0</v>
      </c>
    </row>
    <row r="22106" spans="1:11">
      <c r="B22106" t="s">
        <v>2098</v>
      </c>
      <c r="C22106" t="s">
        <v>2099</v>
      </c>
      <c r="D22106" t="s">
        <v>2252</v>
      </c>
      <c r="E22106">
        <v>3</v>
      </c>
      <c r="F22106" t="s">
        <v>2016</v>
      </c>
      <c r="G22106">
        <v>18</v>
      </c>
      <c r="H22106" t="s">
        <v>2020</v>
      </c>
      <c r="I22106" s="13">
        <v>43504</v>
      </c>
      <c r="J22106">
        <v>6</v>
      </c>
      <c r="K22106">
        <v>0</v>
      </c>
    </row>
    <row r="22107" spans="1:11">
      <c r="B22107" t="s">
        <v>2174</v>
      </c>
      <c r="C22107" t="s">
        <v>2800</v>
      </c>
      <c r="D22107" t="s">
        <v>2015</v>
      </c>
      <c r="E22107">
        <v>3</v>
      </c>
      <c r="F22107" t="s">
        <v>2016</v>
      </c>
      <c r="G22107">
        <v>18</v>
      </c>
      <c r="H22107" t="s">
        <v>2017</v>
      </c>
      <c r="I22107" s="13">
        <v>43503</v>
      </c>
      <c r="J22107">
        <v>6</v>
      </c>
      <c r="K22107">
        <v>0</v>
      </c>
    </row>
    <row r="22108" spans="1:11">
      <c r="B22108" t="s">
        <v>106</v>
      </c>
      <c r="C22108" t="s">
        <v>3463</v>
      </c>
      <c r="D22108" t="s">
        <v>2723</v>
      </c>
      <c r="E22108">
        <v>3</v>
      </c>
      <c r="F22108" t="s">
        <v>2016</v>
      </c>
      <c r="G22108">
        <v>19</v>
      </c>
      <c r="H22108" t="s">
        <v>2020</v>
      </c>
      <c r="I22108" s="13">
        <v>43503</v>
      </c>
      <c r="J22108">
        <v>1</v>
      </c>
      <c r="K22108">
        <v>12.1</v>
      </c>
    </row>
    <row r="22109" spans="1:11">
      <c r="B22109" t="s">
        <v>3081</v>
      </c>
      <c r="C22109" t="s">
        <v>3464</v>
      </c>
      <c r="D22109" t="s">
        <v>2189</v>
      </c>
      <c r="E22109">
        <v>5</v>
      </c>
      <c r="F22109" t="s">
        <v>2016</v>
      </c>
      <c r="G22109">
        <v>22</v>
      </c>
      <c r="H22109" t="s">
        <v>2020</v>
      </c>
      <c r="I22109" s="13">
        <v>43503</v>
      </c>
      <c r="J22109">
        <v>7</v>
      </c>
      <c r="K22109">
        <v>-0.12</v>
      </c>
    </row>
    <row r="22110" spans="1:11">
      <c r="B22110" t="s">
        <v>2159</v>
      </c>
      <c r="C22110" t="s">
        <v>3465</v>
      </c>
      <c r="D22110" t="s">
        <v>2029</v>
      </c>
      <c r="E22110">
        <v>5</v>
      </c>
      <c r="F22110" t="s">
        <v>2016</v>
      </c>
      <c r="G22110">
        <v>23</v>
      </c>
      <c r="H22110" t="s">
        <v>2020</v>
      </c>
      <c r="I22110" s="13">
        <v>43503</v>
      </c>
      <c r="J22110" t="s">
        <v>2030</v>
      </c>
      <c r="K22110" t="s">
        <v>2030</v>
      </c>
    </row>
    <row r="22111" spans="1:11">
      <c r="B22111" t="s">
        <v>2878</v>
      </c>
      <c r="C22111" t="s">
        <v>3279</v>
      </c>
      <c r="D22111" t="s">
        <v>2026</v>
      </c>
      <c r="E22111">
        <v>5</v>
      </c>
      <c r="F22111" t="s">
        <v>2016</v>
      </c>
      <c r="G22111">
        <v>22</v>
      </c>
      <c r="H22111" t="s">
        <v>2020</v>
      </c>
      <c r="I22111" s="13">
        <v>43503</v>
      </c>
      <c r="J22111">
        <v>5</v>
      </c>
      <c r="K22111">
        <v>3.73</v>
      </c>
    </row>
    <row r="22112" spans="1:11">
      <c r="B22112" t="s">
        <v>2232</v>
      </c>
      <c r="C22112" t="s">
        <v>3466</v>
      </c>
      <c r="D22112" t="s">
        <v>2029</v>
      </c>
      <c r="E22112">
        <v>5</v>
      </c>
      <c r="F22112" t="s">
        <v>2016</v>
      </c>
      <c r="G22112" t="s">
        <v>2030</v>
      </c>
      <c r="H22112" t="s">
        <v>2017</v>
      </c>
      <c r="I22112" s="13">
        <v>43503</v>
      </c>
      <c r="J22112">
        <v>5</v>
      </c>
      <c r="K22112">
        <v>3.73</v>
      </c>
    </row>
    <row r="22113" spans="2:11">
      <c r="B22113" t="s">
        <v>2045</v>
      </c>
      <c r="C22113" t="s">
        <v>2836</v>
      </c>
      <c r="D22113" t="s">
        <v>2029</v>
      </c>
      <c r="E22113">
        <v>5</v>
      </c>
      <c r="F22113" t="s">
        <v>2016</v>
      </c>
      <c r="G22113">
        <v>22</v>
      </c>
      <c r="H22113" t="s">
        <v>2020</v>
      </c>
      <c r="I22113" s="13">
        <v>43503</v>
      </c>
      <c r="J22113">
        <v>5</v>
      </c>
      <c r="K22113">
        <v>3.73</v>
      </c>
    </row>
    <row r="22114" spans="2:11">
      <c r="B22114" t="s">
        <v>2236</v>
      </c>
      <c r="C22114" t="s">
        <v>3467</v>
      </c>
      <c r="D22114" t="s">
        <v>2015</v>
      </c>
      <c r="E22114">
        <v>3</v>
      </c>
      <c r="F22114" t="s">
        <v>2016</v>
      </c>
      <c r="G22114" t="s">
        <v>2030</v>
      </c>
      <c r="H22114" t="s">
        <v>2017</v>
      </c>
      <c r="I22114" s="13">
        <v>43503</v>
      </c>
      <c r="J22114">
        <v>6</v>
      </c>
      <c r="K22114">
        <v>0</v>
      </c>
    </row>
    <row r="22115" spans="2:11">
      <c r="B22115" t="s">
        <v>2451</v>
      </c>
      <c r="C22115" t="s">
        <v>3468</v>
      </c>
      <c r="D22115" t="s">
        <v>2076</v>
      </c>
      <c r="E22115">
        <v>3</v>
      </c>
      <c r="F22115" t="s">
        <v>2016</v>
      </c>
      <c r="G22115" t="s">
        <v>2030</v>
      </c>
      <c r="H22115" t="s">
        <v>2017</v>
      </c>
      <c r="I22115" s="13">
        <v>43503</v>
      </c>
      <c r="J22115">
        <v>6</v>
      </c>
      <c r="K22115">
        <v>0</v>
      </c>
    </row>
    <row r="22116" spans="2:11">
      <c r="B22116" t="s">
        <v>2051</v>
      </c>
      <c r="C22116" t="s">
        <v>3469</v>
      </c>
      <c r="D22116" t="s">
        <v>2076</v>
      </c>
      <c r="E22116">
        <v>3</v>
      </c>
      <c r="F22116" t="s">
        <v>2016</v>
      </c>
      <c r="G22116">
        <v>15</v>
      </c>
      <c r="H22116" t="s">
        <v>2017</v>
      </c>
      <c r="I22116" s="13">
        <v>43503</v>
      </c>
      <c r="J22116" t="s">
        <v>2030</v>
      </c>
      <c r="K22116" t="s">
        <v>2030</v>
      </c>
    </row>
    <row r="22117" spans="2:11">
      <c r="B22117" t="s">
        <v>2186</v>
      </c>
      <c r="C22117" t="s">
        <v>3470</v>
      </c>
      <c r="D22117" t="s">
        <v>2029</v>
      </c>
      <c r="E22117">
        <v>5</v>
      </c>
      <c r="F22117" t="s">
        <v>2016</v>
      </c>
      <c r="G22117">
        <v>27</v>
      </c>
      <c r="H22117" t="s">
        <v>2020</v>
      </c>
      <c r="I22117" s="13">
        <v>43503</v>
      </c>
      <c r="J22117">
        <v>5</v>
      </c>
      <c r="K22117">
        <v>3.73</v>
      </c>
    </row>
    <row r="22118" spans="2:11">
      <c r="B22118" t="s">
        <v>2063</v>
      </c>
      <c r="C22118" t="s">
        <v>3471</v>
      </c>
      <c r="D22118" t="s">
        <v>2162</v>
      </c>
      <c r="E22118">
        <v>3</v>
      </c>
      <c r="F22118" t="s">
        <v>2016</v>
      </c>
      <c r="G22118">
        <v>20</v>
      </c>
      <c r="H22118" t="s">
        <v>2017</v>
      </c>
      <c r="I22118" s="13">
        <v>43503</v>
      </c>
      <c r="J22118">
        <v>6</v>
      </c>
      <c r="K22118">
        <v>0</v>
      </c>
    </row>
    <row r="22119" spans="2:11">
      <c r="B22119" t="s">
        <v>2021</v>
      </c>
      <c r="C22119" t="s">
        <v>3472</v>
      </c>
      <c r="D22119" t="s">
        <v>2166</v>
      </c>
      <c r="E22119">
        <v>5</v>
      </c>
      <c r="F22119" t="s">
        <v>2016</v>
      </c>
      <c r="G22119">
        <v>21</v>
      </c>
      <c r="H22119" t="s">
        <v>2020</v>
      </c>
      <c r="I22119" s="13">
        <v>43502</v>
      </c>
      <c r="J22119">
        <v>5</v>
      </c>
      <c r="K22119">
        <v>3.73</v>
      </c>
    </row>
    <row r="22120" spans="2:11">
      <c r="B22120" t="s">
        <v>2033</v>
      </c>
      <c r="C22120" t="s">
        <v>2485</v>
      </c>
      <c r="D22120" t="s">
        <v>2044</v>
      </c>
      <c r="E22120">
        <v>3</v>
      </c>
      <c r="F22120" t="s">
        <v>2016</v>
      </c>
      <c r="G22120">
        <v>20</v>
      </c>
      <c r="H22120" t="s">
        <v>2020</v>
      </c>
      <c r="I22120" s="13">
        <v>43502</v>
      </c>
      <c r="J22120">
        <v>6</v>
      </c>
      <c r="K22120">
        <v>0</v>
      </c>
    </row>
    <row r="22121" spans="2:11">
      <c r="B22121" t="s">
        <v>2069</v>
      </c>
      <c r="C22121" t="s">
        <v>3449</v>
      </c>
      <c r="D22121" t="s">
        <v>2071</v>
      </c>
      <c r="E22121">
        <v>3</v>
      </c>
      <c r="F22121" t="s">
        <v>2016</v>
      </c>
      <c r="G22121" t="s">
        <v>2030</v>
      </c>
      <c r="H22121" t="s">
        <v>2017</v>
      </c>
      <c r="I22121" s="13">
        <v>43502</v>
      </c>
      <c r="J22121">
        <v>6</v>
      </c>
      <c r="K22121">
        <v>0</v>
      </c>
    </row>
    <row r="22122" spans="2:11">
      <c r="B22122" t="s">
        <v>2074</v>
      </c>
      <c r="C22122" t="s">
        <v>3473</v>
      </c>
      <c r="D22122" t="s">
        <v>2026</v>
      </c>
      <c r="E22122">
        <v>5</v>
      </c>
      <c r="F22122" t="s">
        <v>2016</v>
      </c>
      <c r="G22122">
        <v>22</v>
      </c>
      <c r="H22122" t="s">
        <v>2020</v>
      </c>
      <c r="I22122" s="13">
        <v>43502</v>
      </c>
      <c r="J22122">
        <v>5</v>
      </c>
      <c r="K22122">
        <v>3.73</v>
      </c>
    </row>
    <row r="22123" spans="2:11">
      <c r="B22123" t="s">
        <v>2198</v>
      </c>
      <c r="C22123" t="s">
        <v>3474</v>
      </c>
      <c r="D22123" t="s">
        <v>2035</v>
      </c>
      <c r="E22123">
        <v>5</v>
      </c>
      <c r="F22123" t="s">
        <v>2016</v>
      </c>
      <c r="G22123">
        <v>22</v>
      </c>
      <c r="H22123" t="s">
        <v>2020</v>
      </c>
      <c r="I22123" s="13">
        <v>43502</v>
      </c>
      <c r="J22123">
        <v>4</v>
      </c>
      <c r="K22123">
        <v>4.6100000000000003</v>
      </c>
    </row>
    <row r="22124" spans="2:11">
      <c r="B22124" t="s">
        <v>2083</v>
      </c>
      <c r="C22124" t="s">
        <v>2084</v>
      </c>
      <c r="D22124" t="s">
        <v>2184</v>
      </c>
      <c r="E22124">
        <v>1</v>
      </c>
      <c r="F22124" t="s">
        <v>2016</v>
      </c>
      <c r="G22124" t="s">
        <v>2030</v>
      </c>
      <c r="H22124" t="s">
        <v>2017</v>
      </c>
      <c r="I22124" s="13">
        <v>43284</v>
      </c>
      <c r="J22124">
        <v>8</v>
      </c>
      <c r="K22124">
        <v>-3.73</v>
      </c>
    </row>
    <row r="22201" spans="1:11">
      <c r="A22201" t="s">
        <v>1235</v>
      </c>
      <c r="B22201" t="str">
        <f ca="1">_xll.BDS(OFFSET(INDIRECT(ADDRESS(ROW(), COLUMN())),0,-1),"BEST_ANALYST_RECS_BULK","cols=10;rows=26")</f>
        <v>Morgan Stanley</v>
      </c>
      <c r="C22201" t="s">
        <v>2882</v>
      </c>
      <c r="D22201" t="s">
        <v>2114</v>
      </c>
      <c r="E22201">
        <v>3</v>
      </c>
      <c r="F22201" t="s">
        <v>2016</v>
      </c>
      <c r="G22201">
        <v>77</v>
      </c>
      <c r="H22201" t="s">
        <v>2020</v>
      </c>
      <c r="I22201" s="13">
        <v>43509</v>
      </c>
      <c r="J22201">
        <v>5</v>
      </c>
      <c r="K22201">
        <v>0</v>
      </c>
    </row>
    <row r="22202" spans="1:11">
      <c r="B22202" t="s">
        <v>2274</v>
      </c>
      <c r="C22202" t="s">
        <v>3365</v>
      </c>
      <c r="D22202" t="s">
        <v>2076</v>
      </c>
      <c r="E22202">
        <v>3</v>
      </c>
      <c r="F22202" t="s">
        <v>2016</v>
      </c>
      <c r="G22202" t="s">
        <v>2030</v>
      </c>
      <c r="H22202" t="s">
        <v>2017</v>
      </c>
      <c r="I22202" s="13">
        <v>43509</v>
      </c>
      <c r="J22202">
        <v>5</v>
      </c>
      <c r="K22202">
        <v>0</v>
      </c>
    </row>
    <row r="22203" spans="1:11">
      <c r="B22203" t="s">
        <v>2037</v>
      </c>
      <c r="C22203" t="s">
        <v>2417</v>
      </c>
      <c r="D22203" t="s">
        <v>2076</v>
      </c>
      <c r="E22203">
        <v>3</v>
      </c>
      <c r="F22203" t="s">
        <v>2016</v>
      </c>
      <c r="G22203">
        <v>73</v>
      </c>
      <c r="H22203" t="s">
        <v>2020</v>
      </c>
      <c r="I22203" s="13">
        <v>43508</v>
      </c>
      <c r="J22203">
        <v>9</v>
      </c>
      <c r="K22203">
        <v>-13.47</v>
      </c>
    </row>
    <row r="22204" spans="1:11">
      <c r="B22204" t="s">
        <v>2079</v>
      </c>
      <c r="C22204" t="s">
        <v>2426</v>
      </c>
      <c r="D22204" t="s">
        <v>2029</v>
      </c>
      <c r="E22204">
        <v>5</v>
      </c>
      <c r="F22204" t="s">
        <v>2016</v>
      </c>
      <c r="G22204">
        <v>82</v>
      </c>
      <c r="H22204" t="s">
        <v>2017</v>
      </c>
      <c r="I22204" s="13">
        <v>43501</v>
      </c>
      <c r="J22204">
        <v>3</v>
      </c>
      <c r="K22204">
        <v>7.76</v>
      </c>
    </row>
    <row r="22205" spans="1:11">
      <c r="B22205" t="s">
        <v>2321</v>
      </c>
      <c r="C22205" t="s">
        <v>2845</v>
      </c>
      <c r="D22205" t="s">
        <v>2026</v>
      </c>
      <c r="E22205">
        <v>5</v>
      </c>
      <c r="F22205" t="s">
        <v>2016</v>
      </c>
      <c r="G22205">
        <v>82</v>
      </c>
      <c r="H22205" t="s">
        <v>2020</v>
      </c>
      <c r="I22205" s="13">
        <v>43500</v>
      </c>
      <c r="J22205">
        <v>3</v>
      </c>
      <c r="K22205">
        <v>7.76</v>
      </c>
    </row>
    <row r="22206" spans="1:11">
      <c r="B22206" t="s">
        <v>2159</v>
      </c>
      <c r="C22206" t="s">
        <v>4004</v>
      </c>
      <c r="D22206" t="s">
        <v>2044</v>
      </c>
      <c r="E22206">
        <v>3</v>
      </c>
      <c r="F22206" t="s">
        <v>2016</v>
      </c>
      <c r="G22206">
        <v>70</v>
      </c>
      <c r="H22206" t="s">
        <v>2017</v>
      </c>
      <c r="I22206" s="13">
        <v>43496</v>
      </c>
      <c r="J22206">
        <v>9</v>
      </c>
      <c r="K22206">
        <v>-13.47</v>
      </c>
    </row>
    <row r="22207" spans="1:11">
      <c r="B22207" t="s">
        <v>2094</v>
      </c>
      <c r="C22207" t="s">
        <v>2095</v>
      </c>
      <c r="D22207" t="s">
        <v>2076</v>
      </c>
      <c r="E22207">
        <v>3</v>
      </c>
      <c r="F22207" t="s">
        <v>2016</v>
      </c>
      <c r="G22207" t="s">
        <v>2030</v>
      </c>
      <c r="H22207" t="s">
        <v>2017</v>
      </c>
      <c r="I22207" s="13">
        <v>43493</v>
      </c>
      <c r="J22207" t="s">
        <v>2030</v>
      </c>
      <c r="K22207" t="s">
        <v>2030</v>
      </c>
    </row>
    <row r="22208" spans="1:11">
      <c r="B22208" t="s">
        <v>2047</v>
      </c>
      <c r="C22208" t="s">
        <v>2424</v>
      </c>
      <c r="D22208" t="s">
        <v>2044</v>
      </c>
      <c r="E22208">
        <v>3</v>
      </c>
      <c r="F22208" t="s">
        <v>2016</v>
      </c>
      <c r="G22208">
        <v>74</v>
      </c>
      <c r="H22208" t="s">
        <v>2017</v>
      </c>
      <c r="I22208" s="13">
        <v>43490</v>
      </c>
      <c r="J22208">
        <v>8</v>
      </c>
      <c r="K22208">
        <v>-11.87</v>
      </c>
    </row>
    <row r="22209" spans="2:11">
      <c r="B22209" t="s">
        <v>2267</v>
      </c>
      <c r="C22209" t="s">
        <v>2422</v>
      </c>
      <c r="D22209" t="s">
        <v>2273</v>
      </c>
      <c r="E22209">
        <v>3</v>
      </c>
      <c r="F22209" t="s">
        <v>2016</v>
      </c>
      <c r="G22209">
        <v>68</v>
      </c>
      <c r="H22209" t="s">
        <v>2017</v>
      </c>
      <c r="I22209" s="13">
        <v>43490</v>
      </c>
      <c r="J22209" t="s">
        <v>2030</v>
      </c>
      <c r="K22209" t="s">
        <v>2030</v>
      </c>
    </row>
    <row r="22210" spans="2:11">
      <c r="B22210" t="s">
        <v>2148</v>
      </c>
      <c r="C22210" t="s">
        <v>2871</v>
      </c>
      <c r="D22210" t="s">
        <v>2015</v>
      </c>
      <c r="E22210">
        <v>3</v>
      </c>
      <c r="F22210" t="s">
        <v>2016</v>
      </c>
      <c r="G22210">
        <v>70</v>
      </c>
      <c r="H22210" t="s">
        <v>2017</v>
      </c>
      <c r="I22210" s="13">
        <v>43480</v>
      </c>
      <c r="J22210">
        <v>5</v>
      </c>
      <c r="K22210">
        <v>0</v>
      </c>
    </row>
    <row r="22211" spans="2:11">
      <c r="B22211" t="s">
        <v>2049</v>
      </c>
      <c r="C22211" t="s">
        <v>2868</v>
      </c>
      <c r="D22211" t="s">
        <v>2015</v>
      </c>
      <c r="E22211">
        <v>3</v>
      </c>
      <c r="F22211" t="s">
        <v>2016</v>
      </c>
      <c r="G22211">
        <v>75</v>
      </c>
      <c r="H22211" t="s">
        <v>2020</v>
      </c>
      <c r="I22211" s="13">
        <v>43480</v>
      </c>
      <c r="J22211">
        <v>6</v>
      </c>
      <c r="K22211">
        <v>-5.8</v>
      </c>
    </row>
    <row r="22212" spans="2:11">
      <c r="B22212" t="s">
        <v>2260</v>
      </c>
      <c r="C22212" t="s">
        <v>2261</v>
      </c>
      <c r="D22212" t="s">
        <v>2035</v>
      </c>
      <c r="E22212">
        <v>5</v>
      </c>
      <c r="F22212" t="s">
        <v>2016</v>
      </c>
      <c r="G22212">
        <v>95</v>
      </c>
      <c r="H22212" t="s">
        <v>2020</v>
      </c>
      <c r="I22212" s="13">
        <v>43475</v>
      </c>
      <c r="J22212">
        <v>3</v>
      </c>
      <c r="K22212">
        <v>7.76</v>
      </c>
    </row>
    <row r="22213" spans="2:11">
      <c r="B22213" t="s">
        <v>2151</v>
      </c>
      <c r="C22213" t="s">
        <v>2852</v>
      </c>
      <c r="D22213" t="s">
        <v>2026</v>
      </c>
      <c r="E22213">
        <v>5</v>
      </c>
      <c r="F22213" t="s">
        <v>2016</v>
      </c>
      <c r="G22213">
        <v>75</v>
      </c>
      <c r="H22213" t="s">
        <v>2017</v>
      </c>
      <c r="I22213" s="13">
        <v>43474</v>
      </c>
      <c r="J22213">
        <v>3</v>
      </c>
      <c r="K22213">
        <v>7.76</v>
      </c>
    </row>
    <row r="22214" spans="2:11">
      <c r="B22214" t="s">
        <v>2077</v>
      </c>
      <c r="C22214" t="s">
        <v>2875</v>
      </c>
      <c r="D22214" t="s">
        <v>2227</v>
      </c>
      <c r="E22214">
        <v>3</v>
      </c>
      <c r="F22214" t="s">
        <v>2016</v>
      </c>
      <c r="G22214">
        <v>74</v>
      </c>
      <c r="H22214" t="s">
        <v>2020</v>
      </c>
      <c r="I22214" s="13">
        <v>43472</v>
      </c>
      <c r="J22214">
        <v>7</v>
      </c>
      <c r="K22214">
        <v>-8.8800000000000008</v>
      </c>
    </row>
    <row r="22215" spans="2:11">
      <c r="B22215" t="s">
        <v>2024</v>
      </c>
      <c r="C22215" t="s">
        <v>2660</v>
      </c>
      <c r="D22215" t="s">
        <v>2076</v>
      </c>
      <c r="E22215">
        <v>3</v>
      </c>
      <c r="F22215" t="s">
        <v>2016</v>
      </c>
      <c r="G22215" t="s">
        <v>2030</v>
      </c>
      <c r="H22215" t="s">
        <v>2017</v>
      </c>
      <c r="I22215" s="13">
        <v>43469</v>
      </c>
      <c r="J22215">
        <v>5</v>
      </c>
      <c r="K22215">
        <v>0</v>
      </c>
    </row>
    <row r="22216" spans="2:11">
      <c r="B22216" t="s">
        <v>2027</v>
      </c>
      <c r="C22216" t="s">
        <v>2976</v>
      </c>
      <c r="D22216" t="s">
        <v>2029</v>
      </c>
      <c r="E22216">
        <v>5</v>
      </c>
      <c r="F22216" t="s">
        <v>2016</v>
      </c>
      <c r="G22216">
        <v>85</v>
      </c>
      <c r="H22216" t="s">
        <v>2017</v>
      </c>
      <c r="I22216" s="13">
        <v>43469</v>
      </c>
      <c r="J22216">
        <v>3</v>
      </c>
      <c r="K22216">
        <v>7.76</v>
      </c>
    </row>
    <row r="22217" spans="2:11">
      <c r="B22217" t="s">
        <v>2033</v>
      </c>
      <c r="C22217" t="s">
        <v>4005</v>
      </c>
      <c r="D22217" t="s">
        <v>2035</v>
      </c>
      <c r="E22217">
        <v>5</v>
      </c>
      <c r="F22217" t="s">
        <v>2016</v>
      </c>
      <c r="G22217">
        <v>91</v>
      </c>
      <c r="H22217" t="s">
        <v>2020</v>
      </c>
      <c r="I22217" s="13">
        <v>43469</v>
      </c>
      <c r="J22217">
        <v>3</v>
      </c>
      <c r="K22217">
        <v>7.76</v>
      </c>
    </row>
    <row r="22218" spans="2:11">
      <c r="B22218" t="s">
        <v>2063</v>
      </c>
      <c r="C22218" t="s">
        <v>2430</v>
      </c>
      <c r="D22218" t="s">
        <v>2162</v>
      </c>
      <c r="E22218">
        <v>3</v>
      </c>
      <c r="F22218" t="s">
        <v>2016</v>
      </c>
      <c r="G22218">
        <v>78</v>
      </c>
      <c r="H22218" t="s">
        <v>2017</v>
      </c>
      <c r="I22218" s="13">
        <v>43469</v>
      </c>
      <c r="J22218">
        <v>5</v>
      </c>
      <c r="K22218">
        <v>0</v>
      </c>
    </row>
    <row r="22219" spans="2:11">
      <c r="B22219" t="s">
        <v>2021</v>
      </c>
      <c r="C22219" t="s">
        <v>2869</v>
      </c>
      <c r="D22219" t="s">
        <v>2348</v>
      </c>
      <c r="E22219">
        <v>1</v>
      </c>
      <c r="F22219" t="s">
        <v>2016</v>
      </c>
      <c r="G22219">
        <v>63</v>
      </c>
      <c r="H22219" t="s">
        <v>2020</v>
      </c>
      <c r="I22219" s="13">
        <v>43455</v>
      </c>
      <c r="J22219">
        <v>4</v>
      </c>
      <c r="K22219">
        <v>6.17</v>
      </c>
    </row>
    <row r="22220" spans="2:11">
      <c r="B22220" t="s">
        <v>2031</v>
      </c>
      <c r="C22220" t="s">
        <v>2427</v>
      </c>
      <c r="D22220" t="s">
        <v>2076</v>
      </c>
      <c r="E22220">
        <v>3</v>
      </c>
      <c r="F22220" t="s">
        <v>2016</v>
      </c>
      <c r="G22220">
        <v>75</v>
      </c>
      <c r="H22220" t="s">
        <v>2017</v>
      </c>
      <c r="I22220" s="13">
        <v>43455</v>
      </c>
      <c r="J22220">
        <v>5</v>
      </c>
      <c r="K22220">
        <v>0</v>
      </c>
    </row>
    <row r="22221" spans="2:11">
      <c r="B22221" t="s">
        <v>2083</v>
      </c>
      <c r="C22221" t="s">
        <v>2084</v>
      </c>
      <c r="D22221" t="s">
        <v>2035</v>
      </c>
      <c r="E22221">
        <v>5</v>
      </c>
      <c r="F22221" t="s">
        <v>2085</v>
      </c>
      <c r="G22221" t="s">
        <v>2030</v>
      </c>
      <c r="H22221" t="s">
        <v>2017</v>
      </c>
      <c r="I22221" s="13">
        <v>43455</v>
      </c>
      <c r="J22221">
        <v>1</v>
      </c>
      <c r="K22221">
        <v>21.2</v>
      </c>
    </row>
    <row r="22222" spans="2:11">
      <c r="B22222" t="s">
        <v>2858</v>
      </c>
      <c r="C22222" t="s">
        <v>2859</v>
      </c>
      <c r="D22222" t="s">
        <v>2076</v>
      </c>
      <c r="E22222">
        <v>3</v>
      </c>
      <c r="F22222" t="s">
        <v>2016</v>
      </c>
      <c r="G22222">
        <v>70</v>
      </c>
      <c r="H22222" t="s">
        <v>2020</v>
      </c>
      <c r="I22222" s="13">
        <v>43455</v>
      </c>
      <c r="J22222">
        <v>5</v>
      </c>
      <c r="K22222">
        <v>0</v>
      </c>
    </row>
    <row r="22223" spans="2:11">
      <c r="B22223" t="s">
        <v>2072</v>
      </c>
      <c r="C22223" t="s">
        <v>2437</v>
      </c>
      <c r="D22223" t="s">
        <v>2015</v>
      </c>
      <c r="E22223">
        <v>3</v>
      </c>
      <c r="F22223" t="s">
        <v>2016</v>
      </c>
      <c r="G22223" t="s">
        <v>2030</v>
      </c>
      <c r="H22223" t="s">
        <v>2017</v>
      </c>
      <c r="I22223" s="13">
        <v>43454</v>
      </c>
      <c r="J22223">
        <v>5</v>
      </c>
      <c r="K22223">
        <v>0</v>
      </c>
    </row>
    <row r="22224" spans="2:11">
      <c r="B22224" t="s">
        <v>2595</v>
      </c>
      <c r="C22224" t="s">
        <v>2857</v>
      </c>
      <c r="D22224" t="s">
        <v>2362</v>
      </c>
      <c r="E22224">
        <v>5</v>
      </c>
      <c r="F22224" t="s">
        <v>2016</v>
      </c>
      <c r="G22224">
        <v>88</v>
      </c>
      <c r="H22224" t="s">
        <v>2020</v>
      </c>
      <c r="I22224" s="13">
        <v>43454</v>
      </c>
      <c r="J22224">
        <v>3</v>
      </c>
      <c r="K22224">
        <v>7.76</v>
      </c>
    </row>
    <row r="22225" spans="2:11">
      <c r="B22225" t="s">
        <v>2051</v>
      </c>
      <c r="C22225" t="s">
        <v>2876</v>
      </c>
      <c r="D22225" t="s">
        <v>2076</v>
      </c>
      <c r="E22225">
        <v>3</v>
      </c>
      <c r="F22225" t="s">
        <v>2016</v>
      </c>
      <c r="G22225">
        <v>73</v>
      </c>
      <c r="H22225" t="s">
        <v>2017</v>
      </c>
      <c r="I22225" s="13">
        <v>43454</v>
      </c>
      <c r="J22225">
        <v>2</v>
      </c>
      <c r="K22225">
        <v>20.64</v>
      </c>
    </row>
    <row r="22226" spans="2:11">
      <c r="B22226" t="s">
        <v>2428</v>
      </c>
      <c r="C22226" t="s">
        <v>2866</v>
      </c>
      <c r="D22226" t="s">
        <v>2076</v>
      </c>
      <c r="E22226">
        <v>3</v>
      </c>
      <c r="F22226" t="s">
        <v>2016</v>
      </c>
      <c r="G22226">
        <v>75</v>
      </c>
      <c r="H22226" t="s">
        <v>2020</v>
      </c>
      <c r="I22226" s="13">
        <v>43454</v>
      </c>
      <c r="J22226">
        <v>5</v>
      </c>
      <c r="K22226">
        <v>0</v>
      </c>
    </row>
    <row r="22301" spans="1:11">
      <c r="A22301" t="s">
        <v>1236</v>
      </c>
      <c r="B22301" t="str">
        <f ca="1">_xll.BDS(OFFSET(INDIRECT(ADDRESS(ROW(), COLUMN())),0,-1),"BEST_ANALYST_RECS_BULK","cols=10;rows=33")</f>
        <v>Mizuho Securities USA Inc</v>
      </c>
      <c r="C22301" t="s">
        <v>3053</v>
      </c>
      <c r="D22301" t="s">
        <v>2044</v>
      </c>
      <c r="E22301">
        <v>3</v>
      </c>
      <c r="F22301" t="s">
        <v>2016</v>
      </c>
      <c r="G22301">
        <v>31</v>
      </c>
      <c r="H22301" t="s">
        <v>2017</v>
      </c>
      <c r="I22301" s="13">
        <v>43510</v>
      </c>
      <c r="J22301" t="s">
        <v>2030</v>
      </c>
      <c r="K22301" t="s">
        <v>2030</v>
      </c>
    </row>
    <row r="22302" spans="1:11">
      <c r="B22302" t="s">
        <v>2744</v>
      </c>
      <c r="C22302" t="s">
        <v>3266</v>
      </c>
      <c r="D22302" t="s">
        <v>2044</v>
      </c>
      <c r="E22302">
        <v>3</v>
      </c>
      <c r="F22302" t="s">
        <v>2016</v>
      </c>
      <c r="G22302">
        <v>29.5</v>
      </c>
      <c r="H22302" t="s">
        <v>2017</v>
      </c>
      <c r="I22302" s="13">
        <v>43509</v>
      </c>
      <c r="J22302">
        <v>1</v>
      </c>
      <c r="K22302">
        <v>0</v>
      </c>
    </row>
    <row r="22303" spans="1:11">
      <c r="B22303" t="s">
        <v>3262</v>
      </c>
      <c r="C22303" t="s">
        <v>3263</v>
      </c>
      <c r="D22303" t="s">
        <v>2026</v>
      </c>
      <c r="E22303">
        <v>5</v>
      </c>
      <c r="F22303" t="s">
        <v>2016</v>
      </c>
      <c r="G22303">
        <v>33.4</v>
      </c>
      <c r="H22303" t="s">
        <v>2017</v>
      </c>
      <c r="I22303" s="13">
        <v>43508</v>
      </c>
      <c r="J22303">
        <v>6</v>
      </c>
      <c r="K22303">
        <v>-28</v>
      </c>
    </row>
    <row r="22304" spans="1:11">
      <c r="B22304" t="s">
        <v>2049</v>
      </c>
      <c r="C22304" t="s">
        <v>3047</v>
      </c>
      <c r="D22304" t="s">
        <v>2029</v>
      </c>
      <c r="E22304">
        <v>5</v>
      </c>
      <c r="F22304" t="s">
        <v>2016</v>
      </c>
      <c r="G22304">
        <v>35</v>
      </c>
      <c r="H22304" t="s">
        <v>2017</v>
      </c>
      <c r="I22304" s="13">
        <v>43507</v>
      </c>
      <c r="J22304">
        <v>6</v>
      </c>
      <c r="K22304">
        <v>-28</v>
      </c>
    </row>
    <row r="22305" spans="2:11">
      <c r="B22305" t="s">
        <v>2063</v>
      </c>
      <c r="C22305" t="s">
        <v>3819</v>
      </c>
      <c r="D22305" t="s">
        <v>2035</v>
      </c>
      <c r="E22305">
        <v>5</v>
      </c>
      <c r="F22305" t="s">
        <v>2016</v>
      </c>
      <c r="G22305">
        <v>38</v>
      </c>
      <c r="H22305" t="s">
        <v>2017</v>
      </c>
      <c r="I22305" s="13">
        <v>43507</v>
      </c>
      <c r="J22305">
        <v>6</v>
      </c>
      <c r="K22305">
        <v>-28</v>
      </c>
    </row>
    <row r="22306" spans="2:11">
      <c r="B22306" t="s">
        <v>2033</v>
      </c>
      <c r="C22306" t="s">
        <v>3236</v>
      </c>
      <c r="D22306" t="s">
        <v>2044</v>
      </c>
      <c r="E22306">
        <v>3</v>
      </c>
      <c r="F22306" t="s">
        <v>2016</v>
      </c>
      <c r="G22306">
        <v>33</v>
      </c>
      <c r="H22306" t="s">
        <v>2482</v>
      </c>
      <c r="I22306" s="13">
        <v>43506</v>
      </c>
      <c r="J22306">
        <v>1</v>
      </c>
      <c r="K22306">
        <v>0</v>
      </c>
    </row>
    <row r="22307" spans="2:11">
      <c r="B22307" t="s">
        <v>2151</v>
      </c>
      <c r="C22307" t="s">
        <v>3055</v>
      </c>
      <c r="D22307" t="s">
        <v>2044</v>
      </c>
      <c r="E22307">
        <v>3</v>
      </c>
      <c r="F22307" t="s">
        <v>2016</v>
      </c>
      <c r="G22307" t="s">
        <v>2030</v>
      </c>
      <c r="H22307" t="s">
        <v>2017</v>
      </c>
      <c r="I22307" s="13">
        <v>43501</v>
      </c>
      <c r="J22307">
        <v>1</v>
      </c>
      <c r="K22307">
        <v>0</v>
      </c>
    </row>
    <row r="22308" spans="2:11">
      <c r="B22308" t="s">
        <v>2083</v>
      </c>
      <c r="C22308" t="s">
        <v>2084</v>
      </c>
      <c r="D22308" t="s">
        <v>2053</v>
      </c>
      <c r="E22308">
        <v>1</v>
      </c>
      <c r="F22308" t="s">
        <v>2016</v>
      </c>
      <c r="G22308" t="s">
        <v>2030</v>
      </c>
      <c r="H22308" t="s">
        <v>2017</v>
      </c>
      <c r="I22308" s="13">
        <v>43497</v>
      </c>
      <c r="J22308" t="s">
        <v>2030</v>
      </c>
      <c r="K22308" t="s">
        <v>2030</v>
      </c>
    </row>
    <row r="22309" spans="2:11">
      <c r="B22309" t="s">
        <v>2718</v>
      </c>
      <c r="C22309" t="s">
        <v>4402</v>
      </c>
      <c r="D22309" t="s">
        <v>2029</v>
      </c>
      <c r="E22309">
        <v>5</v>
      </c>
      <c r="F22309" t="s">
        <v>2016</v>
      </c>
      <c r="G22309">
        <v>35.68</v>
      </c>
      <c r="H22309" t="s">
        <v>2020</v>
      </c>
      <c r="I22309" s="13">
        <v>43494</v>
      </c>
      <c r="J22309" t="s">
        <v>2030</v>
      </c>
      <c r="K22309" t="s">
        <v>2030</v>
      </c>
    </row>
    <row r="22310" spans="2:11">
      <c r="B22310" t="s">
        <v>2059</v>
      </c>
      <c r="C22310" t="s">
        <v>2741</v>
      </c>
      <c r="D22310" t="s">
        <v>2026</v>
      </c>
      <c r="E22310">
        <v>5</v>
      </c>
      <c r="F22310" t="s">
        <v>2016</v>
      </c>
      <c r="G22310">
        <v>40</v>
      </c>
      <c r="H22310" t="s">
        <v>2020</v>
      </c>
      <c r="I22310" s="13">
        <v>43494</v>
      </c>
      <c r="J22310">
        <v>6</v>
      </c>
      <c r="K22310">
        <v>-28</v>
      </c>
    </row>
    <row r="22311" spans="2:11">
      <c r="B22311" t="s">
        <v>2582</v>
      </c>
      <c r="C22311" t="s">
        <v>3822</v>
      </c>
      <c r="D22311" t="s">
        <v>2076</v>
      </c>
      <c r="E22311">
        <v>3</v>
      </c>
      <c r="F22311" t="s">
        <v>2016</v>
      </c>
      <c r="G22311">
        <v>33</v>
      </c>
      <c r="H22311" t="s">
        <v>2020</v>
      </c>
      <c r="I22311" s="13">
        <v>43493</v>
      </c>
      <c r="J22311">
        <v>8</v>
      </c>
      <c r="K22311">
        <v>-39.74</v>
      </c>
    </row>
    <row r="22312" spans="2:11">
      <c r="B22312" t="s">
        <v>2069</v>
      </c>
      <c r="C22312" t="s">
        <v>3265</v>
      </c>
      <c r="D22312" t="s">
        <v>2071</v>
      </c>
      <c r="E22312">
        <v>3</v>
      </c>
      <c r="F22312" t="s">
        <v>2016</v>
      </c>
      <c r="G22312" t="s">
        <v>2030</v>
      </c>
      <c r="H22312" t="s">
        <v>2017</v>
      </c>
      <c r="I22312" s="13">
        <v>43488</v>
      </c>
      <c r="J22312">
        <v>1</v>
      </c>
      <c r="K22312">
        <v>0</v>
      </c>
    </row>
    <row r="22313" spans="2:11">
      <c r="B22313" t="s">
        <v>2720</v>
      </c>
      <c r="C22313" t="s">
        <v>2721</v>
      </c>
      <c r="D22313" t="s">
        <v>2076</v>
      </c>
      <c r="E22313">
        <v>3</v>
      </c>
      <c r="F22313" t="s">
        <v>2088</v>
      </c>
      <c r="G22313">
        <v>34.49</v>
      </c>
      <c r="H22313" t="s">
        <v>2020</v>
      </c>
      <c r="I22313" s="13">
        <v>43486</v>
      </c>
      <c r="J22313">
        <v>7</v>
      </c>
      <c r="K22313">
        <v>-29.99</v>
      </c>
    </row>
    <row r="22314" spans="2:11">
      <c r="B22314" t="s">
        <v>2042</v>
      </c>
      <c r="C22314" t="s">
        <v>3270</v>
      </c>
      <c r="D22314" t="s">
        <v>2029</v>
      </c>
      <c r="E22314">
        <v>5</v>
      </c>
      <c r="F22314" t="s">
        <v>2016</v>
      </c>
      <c r="G22314">
        <v>46</v>
      </c>
      <c r="H22314" t="s">
        <v>2020</v>
      </c>
      <c r="I22314" s="13">
        <v>43481</v>
      </c>
      <c r="J22314">
        <v>6</v>
      </c>
      <c r="K22314">
        <v>-28</v>
      </c>
    </row>
    <row r="22315" spans="2:11">
      <c r="B22315" t="s">
        <v>2051</v>
      </c>
      <c r="C22315" t="s">
        <v>2576</v>
      </c>
      <c r="D22315" t="s">
        <v>2026</v>
      </c>
      <c r="E22315">
        <v>5</v>
      </c>
      <c r="F22315" t="s">
        <v>2016</v>
      </c>
      <c r="G22315">
        <v>47</v>
      </c>
      <c r="H22315" t="s">
        <v>2017</v>
      </c>
      <c r="I22315" s="13">
        <v>43474</v>
      </c>
      <c r="J22315">
        <v>4</v>
      </c>
      <c r="K22315">
        <v>-21.34</v>
      </c>
    </row>
    <row r="22316" spans="2:11">
      <c r="B22316" t="s">
        <v>2578</v>
      </c>
      <c r="C22316" t="s">
        <v>2579</v>
      </c>
      <c r="D22316" t="s">
        <v>2570</v>
      </c>
      <c r="E22316">
        <v>4</v>
      </c>
      <c r="F22316" t="s">
        <v>2016</v>
      </c>
      <c r="G22316">
        <v>30.5</v>
      </c>
      <c r="H22316" t="s">
        <v>2017</v>
      </c>
      <c r="I22316" s="13">
        <v>43473</v>
      </c>
      <c r="J22316">
        <v>6</v>
      </c>
      <c r="K22316">
        <v>-28</v>
      </c>
    </row>
    <row r="22317" spans="2:11">
      <c r="B22317" t="s">
        <v>106</v>
      </c>
      <c r="C22317" t="s">
        <v>3824</v>
      </c>
      <c r="D22317" t="s">
        <v>2114</v>
      </c>
      <c r="E22317">
        <v>3</v>
      </c>
      <c r="F22317" t="s">
        <v>2016</v>
      </c>
      <c r="G22317">
        <v>32</v>
      </c>
      <c r="H22317" t="s">
        <v>2020</v>
      </c>
      <c r="I22317" s="13">
        <v>43472</v>
      </c>
      <c r="J22317">
        <v>1</v>
      </c>
      <c r="K22317">
        <v>0</v>
      </c>
    </row>
    <row r="22318" spans="2:11">
      <c r="B22318" t="s">
        <v>2565</v>
      </c>
      <c r="C22318" t="s">
        <v>2716</v>
      </c>
      <c r="D22318" t="s">
        <v>2076</v>
      </c>
      <c r="E22318">
        <v>3</v>
      </c>
      <c r="F22318" t="s">
        <v>2016</v>
      </c>
      <c r="G22318">
        <v>30</v>
      </c>
      <c r="H22318" t="s">
        <v>2020</v>
      </c>
      <c r="I22318" s="13">
        <v>43451</v>
      </c>
      <c r="J22318">
        <v>9</v>
      </c>
      <c r="K22318">
        <v>-43.54</v>
      </c>
    </row>
    <row r="22319" spans="2:11">
      <c r="B22319" t="s">
        <v>2027</v>
      </c>
      <c r="C22319" t="s">
        <v>2564</v>
      </c>
      <c r="D22319" t="s">
        <v>2044</v>
      </c>
      <c r="E22319">
        <v>3</v>
      </c>
      <c r="F22319" t="s">
        <v>2016</v>
      </c>
      <c r="G22319">
        <v>35</v>
      </c>
      <c r="H22319" t="s">
        <v>2017</v>
      </c>
      <c r="I22319" s="13">
        <v>43446</v>
      </c>
      <c r="J22319">
        <v>8</v>
      </c>
      <c r="K22319">
        <v>-39.74</v>
      </c>
    </row>
    <row r="22320" spans="2:11">
      <c r="B22320" t="s">
        <v>2089</v>
      </c>
      <c r="C22320" t="s">
        <v>2738</v>
      </c>
      <c r="D22320" t="s">
        <v>2041</v>
      </c>
      <c r="E22320">
        <v>1</v>
      </c>
      <c r="F22320" t="s">
        <v>2016</v>
      </c>
      <c r="G22320">
        <v>30</v>
      </c>
      <c r="H22320" t="s">
        <v>2017</v>
      </c>
      <c r="I22320" s="13">
        <v>43446</v>
      </c>
      <c r="J22320">
        <v>11</v>
      </c>
      <c r="K22320">
        <v>-59.21</v>
      </c>
    </row>
    <row r="22321" spans="2:11">
      <c r="B22321" t="s">
        <v>2021</v>
      </c>
      <c r="C22321" t="s">
        <v>3273</v>
      </c>
      <c r="D22321" t="s">
        <v>2023</v>
      </c>
      <c r="E22321">
        <v>5</v>
      </c>
      <c r="F22321" t="s">
        <v>2016</v>
      </c>
      <c r="G22321">
        <v>47</v>
      </c>
      <c r="H22321" t="s">
        <v>2020</v>
      </c>
      <c r="I22321" s="13">
        <v>43417</v>
      </c>
      <c r="J22321">
        <v>2</v>
      </c>
      <c r="K22321">
        <v>-19.09</v>
      </c>
    </row>
    <row r="22322" spans="2:11">
      <c r="B22322" t="s">
        <v>2726</v>
      </c>
      <c r="C22322" t="s">
        <v>3268</v>
      </c>
      <c r="D22322" t="s">
        <v>2044</v>
      </c>
      <c r="E22322">
        <v>3</v>
      </c>
      <c r="F22322" t="s">
        <v>2016</v>
      </c>
      <c r="G22322">
        <v>36</v>
      </c>
      <c r="H22322" t="s">
        <v>2017</v>
      </c>
      <c r="I22322" s="13">
        <v>43413</v>
      </c>
      <c r="J22322">
        <v>8</v>
      </c>
      <c r="K22322">
        <v>-39.74</v>
      </c>
    </row>
    <row r="22323" spans="2:11">
      <c r="B22323" t="s">
        <v>2739</v>
      </c>
      <c r="C22323" t="s">
        <v>2740</v>
      </c>
      <c r="D22323" t="s">
        <v>2053</v>
      </c>
      <c r="E22323">
        <v>1</v>
      </c>
      <c r="F22323" t="s">
        <v>2088</v>
      </c>
      <c r="G22323">
        <v>27</v>
      </c>
      <c r="H22323" t="s">
        <v>2017</v>
      </c>
      <c r="I22323" s="13">
        <v>43413</v>
      </c>
      <c r="J22323">
        <v>12</v>
      </c>
      <c r="K22323">
        <v>-71.06</v>
      </c>
    </row>
    <row r="22324" spans="2:11">
      <c r="B22324" t="s">
        <v>3271</v>
      </c>
      <c r="C22324" t="s">
        <v>3821</v>
      </c>
      <c r="D22324" t="s">
        <v>2026</v>
      </c>
      <c r="E22324">
        <v>5</v>
      </c>
      <c r="F22324" t="s">
        <v>2016</v>
      </c>
      <c r="G22324">
        <v>32.1</v>
      </c>
      <c r="H22324" t="s">
        <v>2020</v>
      </c>
      <c r="I22324" s="13">
        <v>43413</v>
      </c>
      <c r="J22324">
        <v>6</v>
      </c>
      <c r="K22324">
        <v>-28</v>
      </c>
    </row>
    <row r="22325" spans="2:11">
      <c r="B22325" t="s">
        <v>2734</v>
      </c>
      <c r="C22325" t="s">
        <v>2735</v>
      </c>
      <c r="D22325" t="s">
        <v>2122</v>
      </c>
      <c r="E22325">
        <v>2</v>
      </c>
      <c r="F22325" t="s">
        <v>2088</v>
      </c>
      <c r="G22325">
        <v>28.8</v>
      </c>
      <c r="H22325" t="s">
        <v>2020</v>
      </c>
      <c r="I22325" s="13">
        <v>43412</v>
      </c>
      <c r="J22325">
        <v>10</v>
      </c>
      <c r="K22325">
        <v>-57.72</v>
      </c>
    </row>
    <row r="22326" spans="2:11">
      <c r="B22326" t="s">
        <v>2045</v>
      </c>
      <c r="C22326" t="s">
        <v>3052</v>
      </c>
      <c r="D22326" t="s">
        <v>2029</v>
      </c>
      <c r="E22326">
        <v>5</v>
      </c>
      <c r="F22326" t="s">
        <v>2016</v>
      </c>
      <c r="G22326">
        <v>42</v>
      </c>
      <c r="H22326" t="s">
        <v>2020</v>
      </c>
      <c r="I22326" s="13">
        <v>43412</v>
      </c>
      <c r="J22326">
        <v>6</v>
      </c>
      <c r="K22326">
        <v>-28</v>
      </c>
    </row>
    <row r="22327" spans="2:11">
      <c r="B22327" t="s">
        <v>2742</v>
      </c>
      <c r="C22327" t="s">
        <v>3267</v>
      </c>
      <c r="D22327" t="s">
        <v>2044</v>
      </c>
      <c r="E22327">
        <v>3</v>
      </c>
      <c r="F22327" t="s">
        <v>2088</v>
      </c>
      <c r="G22327">
        <v>35</v>
      </c>
      <c r="H22327" t="s">
        <v>2020</v>
      </c>
      <c r="I22327" s="13">
        <v>43412</v>
      </c>
      <c r="J22327">
        <v>8</v>
      </c>
      <c r="K22327">
        <v>-39.74</v>
      </c>
    </row>
    <row r="22328" spans="2:11">
      <c r="B22328" t="s">
        <v>2753</v>
      </c>
      <c r="C22328" t="s">
        <v>3244</v>
      </c>
      <c r="D22328" t="s">
        <v>2026</v>
      </c>
      <c r="E22328">
        <v>5</v>
      </c>
      <c r="F22328" t="s">
        <v>2016</v>
      </c>
      <c r="G22328">
        <v>40</v>
      </c>
      <c r="H22328" t="s">
        <v>2017</v>
      </c>
      <c r="I22328" s="13">
        <v>43412</v>
      </c>
      <c r="J22328" t="s">
        <v>2030</v>
      </c>
      <c r="K22328" t="s">
        <v>2030</v>
      </c>
    </row>
    <row r="22329" spans="2:11">
      <c r="B22329" t="s">
        <v>2057</v>
      </c>
      <c r="C22329" t="s">
        <v>2748</v>
      </c>
      <c r="D22329" t="s">
        <v>2044</v>
      </c>
      <c r="E22329">
        <v>3</v>
      </c>
      <c r="F22329" t="s">
        <v>2016</v>
      </c>
      <c r="G22329">
        <v>40</v>
      </c>
      <c r="H22329" t="s">
        <v>2020</v>
      </c>
      <c r="I22329" s="13">
        <v>43410</v>
      </c>
      <c r="J22329" t="s">
        <v>2030</v>
      </c>
      <c r="K22329" t="s">
        <v>2030</v>
      </c>
    </row>
    <row r="22330" spans="2:11">
      <c r="B22330" t="s">
        <v>2751</v>
      </c>
      <c r="C22330" t="s">
        <v>2752</v>
      </c>
      <c r="D22330" t="s">
        <v>2026</v>
      </c>
      <c r="E22330">
        <v>5</v>
      </c>
      <c r="F22330" t="s">
        <v>2016</v>
      </c>
      <c r="G22330">
        <v>42</v>
      </c>
      <c r="H22330" t="s">
        <v>2020</v>
      </c>
      <c r="I22330" s="13">
        <v>43406</v>
      </c>
      <c r="J22330">
        <v>3</v>
      </c>
      <c r="K22330">
        <v>-20.73</v>
      </c>
    </row>
    <row r="22331" spans="2:11">
      <c r="B22331" t="s">
        <v>2091</v>
      </c>
      <c r="C22331" t="s">
        <v>2757</v>
      </c>
      <c r="D22331" t="s">
        <v>2093</v>
      </c>
      <c r="E22331" t="s">
        <v>2030</v>
      </c>
      <c r="F22331" t="s">
        <v>2016</v>
      </c>
      <c r="G22331" t="s">
        <v>2030</v>
      </c>
      <c r="H22331" t="s">
        <v>2017</v>
      </c>
      <c r="I22331" s="13">
        <v>43398</v>
      </c>
      <c r="J22331" t="s">
        <v>2030</v>
      </c>
      <c r="K22331" t="s">
        <v>2030</v>
      </c>
    </row>
    <row r="22332" spans="2:11">
      <c r="B22332" t="s">
        <v>3274</v>
      </c>
      <c r="C22332" t="s">
        <v>4403</v>
      </c>
      <c r="D22332" t="s">
        <v>2026</v>
      </c>
      <c r="E22332">
        <v>5</v>
      </c>
      <c r="F22332" t="s">
        <v>2016</v>
      </c>
      <c r="G22332">
        <v>57.5</v>
      </c>
      <c r="H22332" t="s">
        <v>2020</v>
      </c>
      <c r="I22332" s="13">
        <v>42789</v>
      </c>
      <c r="J22332">
        <v>6</v>
      </c>
      <c r="K22332">
        <v>-28</v>
      </c>
    </row>
    <row r="22333" spans="2:11">
      <c r="B22333" t="s">
        <v>4404</v>
      </c>
      <c r="C22333" t="s">
        <v>4405</v>
      </c>
      <c r="D22333" t="s">
        <v>2104</v>
      </c>
      <c r="E22333" t="s">
        <v>2030</v>
      </c>
      <c r="F22333" t="s">
        <v>2016</v>
      </c>
      <c r="G22333">
        <v>42</v>
      </c>
      <c r="H22333" t="s">
        <v>2017</v>
      </c>
      <c r="I22333" s="13">
        <v>42614</v>
      </c>
      <c r="J22333" t="s">
        <v>2030</v>
      </c>
      <c r="K22333" t="s">
        <v>2030</v>
      </c>
    </row>
    <row r="22401" spans="1:11">
      <c r="A22401" t="s">
        <v>1237</v>
      </c>
      <c r="B22401" t="str">
        <f ca="1">_xll.BDS(OFFSET(INDIRECT(ADDRESS(ROW(), COLUMN())),0,-1),"BEST_ANALYST_RECS_BULK","cols=10;rows=4")</f>
        <v>Jefferies</v>
      </c>
      <c r="C22401" t="s">
        <v>3434</v>
      </c>
      <c r="D22401" t="s">
        <v>2026</v>
      </c>
      <c r="E22401">
        <v>5</v>
      </c>
      <c r="F22401" t="s">
        <v>2016</v>
      </c>
      <c r="G22401">
        <v>65</v>
      </c>
      <c r="H22401" t="s">
        <v>2017</v>
      </c>
      <c r="I22401" s="13">
        <v>43503</v>
      </c>
      <c r="J22401">
        <v>1</v>
      </c>
      <c r="K22401">
        <v>2.9</v>
      </c>
    </row>
    <row r="22402" spans="1:11">
      <c r="B22402" t="s">
        <v>2051</v>
      </c>
      <c r="C22402" t="s">
        <v>3349</v>
      </c>
      <c r="D22402" t="s">
        <v>2053</v>
      </c>
      <c r="E22402">
        <v>1</v>
      </c>
      <c r="F22402" t="s">
        <v>2016</v>
      </c>
      <c r="G22402">
        <v>39</v>
      </c>
      <c r="H22402" t="s">
        <v>2017</v>
      </c>
      <c r="I22402" s="13">
        <v>43496</v>
      </c>
      <c r="J22402">
        <v>3</v>
      </c>
      <c r="K22402">
        <v>-5.33</v>
      </c>
    </row>
    <row r="22403" spans="1:11">
      <c r="B22403" t="s">
        <v>2618</v>
      </c>
      <c r="C22403" t="s">
        <v>3493</v>
      </c>
      <c r="D22403" t="s">
        <v>2053</v>
      </c>
      <c r="E22403">
        <v>1</v>
      </c>
      <c r="F22403" t="s">
        <v>2016</v>
      </c>
      <c r="G22403">
        <v>41</v>
      </c>
      <c r="H22403" t="s">
        <v>2020</v>
      </c>
      <c r="I22403" s="13">
        <v>43457</v>
      </c>
      <c r="J22403">
        <v>4</v>
      </c>
      <c r="K22403">
        <v>-15.9</v>
      </c>
    </row>
    <row r="22404" spans="1:11">
      <c r="B22404" t="s">
        <v>2024</v>
      </c>
      <c r="C22404" t="s">
        <v>3004</v>
      </c>
      <c r="D22404" t="s">
        <v>2026</v>
      </c>
      <c r="E22404">
        <v>5</v>
      </c>
      <c r="F22404" t="s">
        <v>2016</v>
      </c>
      <c r="G22404">
        <v>58</v>
      </c>
      <c r="H22404" t="s">
        <v>2017</v>
      </c>
      <c r="I22404" s="13">
        <v>43431</v>
      </c>
      <c r="J22404">
        <v>1</v>
      </c>
      <c r="K22404">
        <v>2.9</v>
      </c>
    </row>
    <row r="22501" spans="1:11">
      <c r="A22501" t="s">
        <v>1238</v>
      </c>
      <c r="B22501" t="str">
        <f ca="1">_xll.BDS(OFFSET(INDIRECT(ADDRESS(ROW(), COLUMN())),0,-1),"BEST_ANALYST_RECS_BULK","cols=10;rows=18")</f>
        <v>ISS-EVA</v>
      </c>
      <c r="C22501" t="s">
        <v>2084</v>
      </c>
      <c r="D22501" t="s">
        <v>2026</v>
      </c>
      <c r="E22501">
        <v>5</v>
      </c>
      <c r="F22501" t="s">
        <v>2085</v>
      </c>
      <c r="G22501" t="s">
        <v>2030</v>
      </c>
      <c r="H22501" t="s">
        <v>2017</v>
      </c>
      <c r="I22501" s="13">
        <v>43510</v>
      </c>
      <c r="J22501" t="s">
        <v>2030</v>
      </c>
      <c r="K22501" t="s">
        <v>2030</v>
      </c>
    </row>
    <row r="22502" spans="1:11">
      <c r="B22502" t="s">
        <v>2174</v>
      </c>
      <c r="C22502" t="s">
        <v>3432</v>
      </c>
      <c r="D22502" t="s">
        <v>2029</v>
      </c>
      <c r="E22502">
        <v>5</v>
      </c>
      <c r="F22502" t="s">
        <v>2016</v>
      </c>
      <c r="G22502">
        <v>45</v>
      </c>
      <c r="H22502" t="s">
        <v>2017</v>
      </c>
      <c r="I22502" s="13">
        <v>43507</v>
      </c>
      <c r="J22502">
        <v>5</v>
      </c>
      <c r="K22502">
        <v>-40.57</v>
      </c>
    </row>
    <row r="22503" spans="1:11">
      <c r="B22503" t="s">
        <v>2042</v>
      </c>
      <c r="C22503" t="s">
        <v>3433</v>
      </c>
      <c r="D22503" t="s">
        <v>2029</v>
      </c>
      <c r="E22503">
        <v>5</v>
      </c>
      <c r="F22503" t="s">
        <v>2016</v>
      </c>
      <c r="G22503">
        <v>37</v>
      </c>
      <c r="H22503" t="s">
        <v>2020</v>
      </c>
      <c r="I22503" s="13">
        <v>43507</v>
      </c>
      <c r="J22503">
        <v>5</v>
      </c>
      <c r="K22503">
        <v>-40.57</v>
      </c>
    </row>
    <row r="22504" spans="1:11">
      <c r="B22504" t="s">
        <v>106</v>
      </c>
      <c r="C22504" t="s">
        <v>3340</v>
      </c>
      <c r="D22504" t="s">
        <v>2440</v>
      </c>
      <c r="E22504">
        <v>5</v>
      </c>
      <c r="F22504" t="s">
        <v>2016</v>
      </c>
      <c r="G22504">
        <v>47</v>
      </c>
      <c r="H22504" t="s">
        <v>2020</v>
      </c>
      <c r="I22504" s="13">
        <v>43500</v>
      </c>
      <c r="J22504">
        <v>5</v>
      </c>
      <c r="K22504">
        <v>-40.57</v>
      </c>
    </row>
    <row r="22505" spans="1:11">
      <c r="B22505" t="s">
        <v>2157</v>
      </c>
      <c r="C22505" t="s">
        <v>2158</v>
      </c>
      <c r="D22505" t="s">
        <v>2026</v>
      </c>
      <c r="E22505">
        <v>5</v>
      </c>
      <c r="F22505" t="s">
        <v>2016</v>
      </c>
      <c r="G22505">
        <v>45</v>
      </c>
      <c r="H22505" t="s">
        <v>2017</v>
      </c>
      <c r="I22505" s="13">
        <v>43500</v>
      </c>
      <c r="J22505" t="s">
        <v>2030</v>
      </c>
      <c r="K22505" t="s">
        <v>2030</v>
      </c>
    </row>
    <row r="22506" spans="1:11">
      <c r="B22506" t="s">
        <v>2051</v>
      </c>
      <c r="C22506" t="s">
        <v>2213</v>
      </c>
      <c r="D22506" t="s">
        <v>2076</v>
      </c>
      <c r="E22506">
        <v>3</v>
      </c>
      <c r="F22506" t="s">
        <v>2016</v>
      </c>
      <c r="G22506">
        <v>27</v>
      </c>
      <c r="H22506" t="s">
        <v>2017</v>
      </c>
      <c r="I22506" s="13">
        <v>43496</v>
      </c>
      <c r="J22506">
        <v>4</v>
      </c>
      <c r="K22506">
        <v>-5.87</v>
      </c>
    </row>
    <row r="22507" spans="1:11">
      <c r="B22507" t="s">
        <v>3329</v>
      </c>
      <c r="C22507" t="s">
        <v>3355</v>
      </c>
      <c r="D22507" t="s">
        <v>2076</v>
      </c>
      <c r="E22507">
        <v>3</v>
      </c>
      <c r="F22507" t="s">
        <v>2016</v>
      </c>
      <c r="G22507">
        <v>45</v>
      </c>
      <c r="H22507" t="s">
        <v>2017</v>
      </c>
      <c r="I22507" s="13">
        <v>43495</v>
      </c>
      <c r="J22507" t="s">
        <v>2030</v>
      </c>
      <c r="K22507" t="s">
        <v>2030</v>
      </c>
    </row>
    <row r="22508" spans="1:11">
      <c r="B22508" t="s">
        <v>2037</v>
      </c>
      <c r="C22508" t="s">
        <v>3434</v>
      </c>
      <c r="D22508" t="s">
        <v>2026</v>
      </c>
      <c r="E22508">
        <v>5</v>
      </c>
      <c r="F22508" t="s">
        <v>2016</v>
      </c>
      <c r="G22508">
        <v>35</v>
      </c>
      <c r="H22508" t="s">
        <v>2017</v>
      </c>
      <c r="I22508" s="13">
        <v>43493</v>
      </c>
      <c r="J22508">
        <v>7</v>
      </c>
      <c r="K22508">
        <v>-46.73</v>
      </c>
    </row>
    <row r="22509" spans="1:11">
      <c r="B22509" t="s">
        <v>2111</v>
      </c>
      <c r="C22509" t="s">
        <v>2832</v>
      </c>
      <c r="D22509" t="s">
        <v>2026</v>
      </c>
      <c r="E22509">
        <v>5</v>
      </c>
      <c r="F22509" t="s">
        <v>2123</v>
      </c>
      <c r="G22509" t="s">
        <v>2030</v>
      </c>
      <c r="H22509" t="s">
        <v>2017</v>
      </c>
      <c r="I22509" s="13">
        <v>43490</v>
      </c>
      <c r="J22509" t="s">
        <v>2030</v>
      </c>
      <c r="K22509" t="s">
        <v>2030</v>
      </c>
    </row>
    <row r="22510" spans="1:11">
      <c r="B22510" t="s">
        <v>2682</v>
      </c>
      <c r="C22510" t="s">
        <v>3435</v>
      </c>
      <c r="D22510" t="s">
        <v>2026</v>
      </c>
      <c r="E22510">
        <v>5</v>
      </c>
      <c r="F22510" t="s">
        <v>2016</v>
      </c>
      <c r="G22510">
        <v>40</v>
      </c>
      <c r="H22510" t="s">
        <v>2017</v>
      </c>
      <c r="I22510" s="13">
        <v>43489</v>
      </c>
      <c r="J22510" t="s">
        <v>2030</v>
      </c>
      <c r="K22510" t="s">
        <v>2030</v>
      </c>
    </row>
    <row r="22511" spans="1:11">
      <c r="B22511" t="s">
        <v>2451</v>
      </c>
      <c r="C22511" t="s">
        <v>3210</v>
      </c>
      <c r="D22511" t="s">
        <v>2076</v>
      </c>
      <c r="E22511">
        <v>3</v>
      </c>
      <c r="F22511" t="s">
        <v>2016</v>
      </c>
      <c r="G22511" t="s">
        <v>2030</v>
      </c>
      <c r="H22511" t="s">
        <v>2017</v>
      </c>
      <c r="I22511" s="13">
        <v>43483</v>
      </c>
      <c r="J22511">
        <v>2</v>
      </c>
      <c r="K22511">
        <v>0</v>
      </c>
    </row>
    <row r="22512" spans="1:11">
      <c r="B22512" t="s">
        <v>2024</v>
      </c>
      <c r="C22512" t="s">
        <v>3004</v>
      </c>
      <c r="D22512" t="s">
        <v>2026</v>
      </c>
      <c r="E22512">
        <v>5</v>
      </c>
      <c r="F22512" t="s">
        <v>2016</v>
      </c>
      <c r="G22512">
        <v>45</v>
      </c>
      <c r="H22512" t="s">
        <v>2017</v>
      </c>
      <c r="I22512" s="13">
        <v>43482</v>
      </c>
      <c r="J22512">
        <v>6</v>
      </c>
      <c r="K22512">
        <v>-42.91</v>
      </c>
    </row>
    <row r="22513" spans="2:11">
      <c r="B22513" t="s">
        <v>2136</v>
      </c>
      <c r="C22513" t="s">
        <v>3354</v>
      </c>
      <c r="D22513" t="s">
        <v>2026</v>
      </c>
      <c r="E22513">
        <v>5</v>
      </c>
      <c r="F22513" t="s">
        <v>2016</v>
      </c>
      <c r="G22513">
        <v>49</v>
      </c>
      <c r="H22513" t="s">
        <v>2020</v>
      </c>
      <c r="I22513" s="13">
        <v>43482</v>
      </c>
      <c r="J22513" t="s">
        <v>2030</v>
      </c>
      <c r="K22513" t="s">
        <v>2030</v>
      </c>
    </row>
    <row r="22514" spans="2:11">
      <c r="B22514" t="s">
        <v>2027</v>
      </c>
      <c r="C22514" t="s">
        <v>2212</v>
      </c>
      <c r="D22514" t="s">
        <v>2029</v>
      </c>
      <c r="E22514">
        <v>5</v>
      </c>
      <c r="F22514" t="s">
        <v>2016</v>
      </c>
      <c r="G22514">
        <v>40</v>
      </c>
      <c r="H22514" t="s">
        <v>2017</v>
      </c>
      <c r="I22514" s="13">
        <v>43481</v>
      </c>
      <c r="J22514">
        <v>5</v>
      </c>
      <c r="K22514">
        <v>-40.57</v>
      </c>
    </row>
    <row r="22515" spans="2:11">
      <c r="B22515" t="s">
        <v>2033</v>
      </c>
      <c r="C22515" t="s">
        <v>3342</v>
      </c>
      <c r="D22515" t="s">
        <v>2035</v>
      </c>
      <c r="E22515">
        <v>5</v>
      </c>
      <c r="F22515" t="s">
        <v>2016</v>
      </c>
      <c r="G22515">
        <v>52</v>
      </c>
      <c r="H22515" t="s">
        <v>2020</v>
      </c>
      <c r="I22515" s="13">
        <v>43481</v>
      </c>
      <c r="J22515">
        <v>5</v>
      </c>
      <c r="K22515">
        <v>-40.57</v>
      </c>
    </row>
    <row r="22516" spans="2:11">
      <c r="B22516" t="s">
        <v>2021</v>
      </c>
      <c r="C22516" t="s">
        <v>2215</v>
      </c>
      <c r="D22516" t="s">
        <v>2166</v>
      </c>
      <c r="E22516">
        <v>5</v>
      </c>
      <c r="F22516" t="s">
        <v>2085</v>
      </c>
      <c r="G22516">
        <v>38</v>
      </c>
      <c r="H22516" t="s">
        <v>2020</v>
      </c>
      <c r="I22516" s="13">
        <v>43479</v>
      </c>
      <c r="J22516">
        <v>3</v>
      </c>
      <c r="K22516">
        <v>-1.81</v>
      </c>
    </row>
    <row r="22517" spans="2:11">
      <c r="B22517" t="s">
        <v>3436</v>
      </c>
      <c r="C22517" t="s">
        <v>3437</v>
      </c>
      <c r="D22517" t="s">
        <v>2162</v>
      </c>
      <c r="E22517">
        <v>3</v>
      </c>
      <c r="F22517" t="s">
        <v>2016</v>
      </c>
      <c r="G22517">
        <v>42</v>
      </c>
      <c r="H22517" t="s">
        <v>2020</v>
      </c>
      <c r="I22517" s="13">
        <v>43451</v>
      </c>
      <c r="J22517">
        <v>2</v>
      </c>
      <c r="K22517">
        <v>0</v>
      </c>
    </row>
    <row r="22518" spans="2:11">
      <c r="B22518" t="s">
        <v>2207</v>
      </c>
      <c r="C22518" t="s">
        <v>2208</v>
      </c>
      <c r="D22518" t="s">
        <v>2044</v>
      </c>
      <c r="E22518">
        <v>3</v>
      </c>
      <c r="F22518" t="s">
        <v>2016</v>
      </c>
      <c r="G22518">
        <v>22.02</v>
      </c>
      <c r="H22518" t="s">
        <v>2020</v>
      </c>
      <c r="I22518" s="13">
        <v>42662</v>
      </c>
      <c r="J22518">
        <v>2</v>
      </c>
      <c r="K22518">
        <v>0</v>
      </c>
    </row>
    <row r="22601" spans="1:11">
      <c r="A22601" t="s">
        <v>1239</v>
      </c>
      <c r="B22601" t="str">
        <f ca="1">_xll.BDS(OFFSET(INDIRECT(ADDRESS(ROW(), COLUMN())),0,-1),"BEST_ANALYST_RECS_BULK","cols=10;rows=27")</f>
        <v>William Blair &amp; Co</v>
      </c>
      <c r="C22601" t="s">
        <v>2892</v>
      </c>
      <c r="D22601" t="s">
        <v>2041</v>
      </c>
      <c r="E22601">
        <v>1</v>
      </c>
      <c r="F22601" t="s">
        <v>2016</v>
      </c>
      <c r="G22601" t="s">
        <v>2030</v>
      </c>
      <c r="H22601" t="s">
        <v>2017</v>
      </c>
      <c r="I22601" s="13">
        <v>43511</v>
      </c>
      <c r="J22601">
        <v>8</v>
      </c>
      <c r="K22601">
        <v>-14.75</v>
      </c>
    </row>
    <row r="22602" spans="1:11">
      <c r="B22602" t="s">
        <v>2151</v>
      </c>
      <c r="C22602" t="s">
        <v>3805</v>
      </c>
      <c r="D22602" t="s">
        <v>2044</v>
      </c>
      <c r="E22602">
        <v>3</v>
      </c>
      <c r="F22602" t="s">
        <v>2016</v>
      </c>
      <c r="G22602">
        <v>6</v>
      </c>
      <c r="H22602" t="s">
        <v>2017</v>
      </c>
      <c r="I22602" s="13">
        <v>43510</v>
      </c>
      <c r="J22602">
        <v>6</v>
      </c>
      <c r="K22602">
        <v>-5.45</v>
      </c>
    </row>
    <row r="22603" spans="1:11">
      <c r="B22603" t="s">
        <v>2042</v>
      </c>
      <c r="C22603" t="s">
        <v>3665</v>
      </c>
      <c r="D22603" t="s">
        <v>2044</v>
      </c>
      <c r="E22603">
        <v>3</v>
      </c>
      <c r="F22603" t="s">
        <v>2016</v>
      </c>
      <c r="G22603">
        <v>6.5</v>
      </c>
      <c r="H22603" t="s">
        <v>2020</v>
      </c>
      <c r="I22603" s="13">
        <v>43508</v>
      </c>
      <c r="J22603">
        <v>7</v>
      </c>
      <c r="K22603">
        <v>-9.2899999999999991</v>
      </c>
    </row>
    <row r="22604" spans="1:11">
      <c r="B22604" t="s">
        <v>2159</v>
      </c>
      <c r="C22604" t="s">
        <v>2834</v>
      </c>
      <c r="D22604" t="s">
        <v>2044</v>
      </c>
      <c r="E22604">
        <v>3</v>
      </c>
      <c r="F22604" t="s">
        <v>2016</v>
      </c>
      <c r="G22604">
        <v>7</v>
      </c>
      <c r="H22604" t="s">
        <v>2020</v>
      </c>
      <c r="I22604" s="13">
        <v>43507</v>
      </c>
      <c r="J22604">
        <v>5</v>
      </c>
      <c r="K22604">
        <v>0</v>
      </c>
    </row>
    <row r="22605" spans="1:11">
      <c r="B22605" t="s">
        <v>106</v>
      </c>
      <c r="C22605" t="s">
        <v>3806</v>
      </c>
      <c r="D22605" t="s">
        <v>2171</v>
      </c>
      <c r="E22605" t="s">
        <v>2030</v>
      </c>
      <c r="F22605" t="s">
        <v>2016</v>
      </c>
      <c r="G22605" t="s">
        <v>2030</v>
      </c>
      <c r="H22605" t="s">
        <v>2017</v>
      </c>
      <c r="I22605" s="13">
        <v>43503</v>
      </c>
      <c r="J22605" t="s">
        <v>2030</v>
      </c>
      <c r="K22605" t="s">
        <v>2030</v>
      </c>
    </row>
    <row r="22606" spans="1:11">
      <c r="B22606" t="s">
        <v>2077</v>
      </c>
      <c r="C22606" t="s">
        <v>3573</v>
      </c>
      <c r="D22606" t="s">
        <v>2179</v>
      </c>
      <c r="E22606" t="s">
        <v>2030</v>
      </c>
      <c r="F22606" t="s">
        <v>2016</v>
      </c>
      <c r="G22606" t="s">
        <v>2030</v>
      </c>
      <c r="H22606" t="s">
        <v>2017</v>
      </c>
      <c r="I22606" s="13">
        <v>43503</v>
      </c>
      <c r="J22606" t="s">
        <v>2030</v>
      </c>
      <c r="K22606" t="s">
        <v>2030</v>
      </c>
    </row>
    <row r="22607" spans="1:11">
      <c r="B22607" t="s">
        <v>2072</v>
      </c>
      <c r="C22607" t="s">
        <v>3807</v>
      </c>
      <c r="D22607" t="s">
        <v>2029</v>
      </c>
      <c r="E22607">
        <v>5</v>
      </c>
      <c r="F22607" t="s">
        <v>2016</v>
      </c>
      <c r="G22607">
        <v>8</v>
      </c>
      <c r="H22607" t="s">
        <v>2020</v>
      </c>
      <c r="I22607" s="13">
        <v>43500</v>
      </c>
      <c r="J22607">
        <v>1</v>
      </c>
      <c r="K22607">
        <v>17.100000000000001</v>
      </c>
    </row>
    <row r="22608" spans="1:11">
      <c r="B22608" t="s">
        <v>2094</v>
      </c>
      <c r="C22608" t="s">
        <v>2095</v>
      </c>
      <c r="D22608" t="s">
        <v>2076</v>
      </c>
      <c r="E22608">
        <v>3</v>
      </c>
      <c r="F22608" t="s">
        <v>2088</v>
      </c>
      <c r="G22608" t="s">
        <v>2030</v>
      </c>
      <c r="H22608" t="s">
        <v>2017</v>
      </c>
      <c r="I22608" s="13">
        <v>43500</v>
      </c>
      <c r="J22608" t="s">
        <v>2030</v>
      </c>
      <c r="K22608" t="s">
        <v>2030</v>
      </c>
    </row>
    <row r="22609" spans="2:11">
      <c r="B22609" t="s">
        <v>2067</v>
      </c>
      <c r="C22609" t="s">
        <v>3810</v>
      </c>
      <c r="D22609" t="s">
        <v>2252</v>
      </c>
      <c r="E22609">
        <v>3</v>
      </c>
      <c r="F22609" t="s">
        <v>2016</v>
      </c>
      <c r="G22609">
        <v>6</v>
      </c>
      <c r="H22609" t="s">
        <v>2020</v>
      </c>
      <c r="I22609" s="13">
        <v>43499</v>
      </c>
      <c r="J22609">
        <v>5</v>
      </c>
      <c r="K22609">
        <v>0</v>
      </c>
    </row>
    <row r="22610" spans="2:11">
      <c r="B22610" t="s">
        <v>2079</v>
      </c>
      <c r="C22610" t="s">
        <v>2125</v>
      </c>
      <c r="D22610" t="s">
        <v>2015</v>
      </c>
      <c r="E22610">
        <v>3</v>
      </c>
      <c r="F22610" t="s">
        <v>2016</v>
      </c>
      <c r="G22610">
        <v>6</v>
      </c>
      <c r="H22610" t="s">
        <v>2017</v>
      </c>
      <c r="I22610" s="13">
        <v>43499</v>
      </c>
      <c r="J22610">
        <v>4</v>
      </c>
      <c r="K22610">
        <v>2.19</v>
      </c>
    </row>
    <row r="22611" spans="2:11">
      <c r="B22611" t="s">
        <v>2033</v>
      </c>
      <c r="C22611" t="s">
        <v>3811</v>
      </c>
      <c r="D22611" t="s">
        <v>2398</v>
      </c>
      <c r="E22611" t="s">
        <v>2030</v>
      </c>
      <c r="F22611" t="s">
        <v>2016</v>
      </c>
      <c r="G22611" t="s">
        <v>2030</v>
      </c>
      <c r="H22611" t="s">
        <v>2017</v>
      </c>
      <c r="I22611" s="13">
        <v>43497</v>
      </c>
      <c r="J22611" t="s">
        <v>2030</v>
      </c>
      <c r="K22611" t="s">
        <v>2030</v>
      </c>
    </row>
    <row r="22612" spans="2:11">
      <c r="B22612" t="s">
        <v>2049</v>
      </c>
      <c r="C22612" t="s">
        <v>2893</v>
      </c>
      <c r="D22612" t="s">
        <v>2015</v>
      </c>
      <c r="E22612">
        <v>3</v>
      </c>
      <c r="F22612" t="s">
        <v>2016</v>
      </c>
      <c r="G22612">
        <v>4.5</v>
      </c>
      <c r="H22612" t="s">
        <v>2020</v>
      </c>
      <c r="I22612" s="13">
        <v>43497</v>
      </c>
      <c r="J22612">
        <v>5</v>
      </c>
      <c r="K22612">
        <v>0</v>
      </c>
    </row>
    <row r="22613" spans="2:11">
      <c r="B22613" t="s">
        <v>2063</v>
      </c>
      <c r="C22613" t="s">
        <v>3572</v>
      </c>
      <c r="D22613" t="s">
        <v>2162</v>
      </c>
      <c r="E22613">
        <v>3</v>
      </c>
      <c r="F22613" t="s">
        <v>2016</v>
      </c>
      <c r="G22613">
        <v>6</v>
      </c>
      <c r="H22613" t="s">
        <v>2017</v>
      </c>
      <c r="I22613" s="13">
        <v>43497</v>
      </c>
      <c r="J22613" t="s">
        <v>2030</v>
      </c>
      <c r="K22613" t="s">
        <v>2030</v>
      </c>
    </row>
    <row r="22614" spans="2:11">
      <c r="B22614" t="s">
        <v>2031</v>
      </c>
      <c r="C22614" t="s">
        <v>2885</v>
      </c>
      <c r="D22614" t="s">
        <v>2076</v>
      </c>
      <c r="E22614">
        <v>3</v>
      </c>
      <c r="F22614" t="s">
        <v>2016</v>
      </c>
      <c r="G22614">
        <v>5.5</v>
      </c>
      <c r="H22614" t="s">
        <v>2020</v>
      </c>
      <c r="I22614" s="13">
        <v>43496</v>
      </c>
      <c r="J22614">
        <v>5</v>
      </c>
      <c r="K22614">
        <v>0</v>
      </c>
    </row>
    <row r="22615" spans="2:11">
      <c r="B22615" t="s">
        <v>2069</v>
      </c>
      <c r="C22615" t="s">
        <v>2886</v>
      </c>
      <c r="D22615" t="s">
        <v>2071</v>
      </c>
      <c r="E22615">
        <v>3</v>
      </c>
      <c r="F22615" t="s">
        <v>2016</v>
      </c>
      <c r="G22615" t="s">
        <v>2030</v>
      </c>
      <c r="H22615" t="s">
        <v>2017</v>
      </c>
      <c r="I22615" s="13">
        <v>43496</v>
      </c>
      <c r="J22615">
        <v>5</v>
      </c>
      <c r="K22615">
        <v>0</v>
      </c>
    </row>
    <row r="22616" spans="2:11">
      <c r="B22616" t="s">
        <v>2045</v>
      </c>
      <c r="C22616" t="s">
        <v>2883</v>
      </c>
      <c r="D22616" t="s">
        <v>2104</v>
      </c>
      <c r="E22616" t="s">
        <v>2030</v>
      </c>
      <c r="F22616" t="s">
        <v>2016</v>
      </c>
      <c r="G22616" t="s">
        <v>2030</v>
      </c>
      <c r="H22616" t="s">
        <v>2017</v>
      </c>
      <c r="I22616" s="13">
        <v>43496</v>
      </c>
      <c r="J22616" t="s">
        <v>2030</v>
      </c>
      <c r="K22616" t="s">
        <v>2030</v>
      </c>
    </row>
    <row r="22617" spans="2:11">
      <c r="B22617" t="s">
        <v>2051</v>
      </c>
      <c r="C22617" t="s">
        <v>4200</v>
      </c>
      <c r="D22617" t="s">
        <v>2076</v>
      </c>
      <c r="E22617">
        <v>3</v>
      </c>
      <c r="F22617" t="s">
        <v>2016</v>
      </c>
      <c r="G22617">
        <v>5.75</v>
      </c>
      <c r="H22617" t="s">
        <v>2017</v>
      </c>
      <c r="I22617" s="13">
        <v>43496</v>
      </c>
      <c r="J22617">
        <v>5</v>
      </c>
      <c r="K22617">
        <v>0</v>
      </c>
    </row>
    <row r="22618" spans="2:11">
      <c r="B22618" t="s">
        <v>2120</v>
      </c>
      <c r="C22618" t="s">
        <v>2890</v>
      </c>
      <c r="D22618" t="s">
        <v>2044</v>
      </c>
      <c r="E22618">
        <v>3</v>
      </c>
      <c r="F22618" t="s">
        <v>2016</v>
      </c>
      <c r="G22618">
        <v>6</v>
      </c>
      <c r="H22618" t="s">
        <v>2017</v>
      </c>
      <c r="I22618" s="13">
        <v>43496</v>
      </c>
      <c r="J22618">
        <v>5</v>
      </c>
      <c r="K22618">
        <v>0</v>
      </c>
    </row>
    <row r="22619" spans="2:11">
      <c r="B22619" t="s">
        <v>2461</v>
      </c>
      <c r="C22619" t="s">
        <v>3813</v>
      </c>
      <c r="D22619" t="s">
        <v>2053</v>
      </c>
      <c r="E22619">
        <v>1</v>
      </c>
      <c r="F22619" t="s">
        <v>2016</v>
      </c>
      <c r="G22619">
        <v>5</v>
      </c>
      <c r="H22619" t="s">
        <v>2020</v>
      </c>
      <c r="I22619" s="13">
        <v>43496</v>
      </c>
      <c r="J22619">
        <v>8</v>
      </c>
      <c r="K22619">
        <v>-14.75</v>
      </c>
    </row>
    <row r="22620" spans="2:11">
      <c r="B22620" t="s">
        <v>3814</v>
      </c>
      <c r="C22620" t="s">
        <v>3815</v>
      </c>
      <c r="D22620" t="s">
        <v>2053</v>
      </c>
      <c r="E22620">
        <v>1</v>
      </c>
      <c r="F22620" t="s">
        <v>2016</v>
      </c>
      <c r="G22620" t="s">
        <v>2030</v>
      </c>
      <c r="H22620" t="s">
        <v>2017</v>
      </c>
      <c r="I22620" s="13">
        <v>43496</v>
      </c>
      <c r="J22620">
        <v>8</v>
      </c>
      <c r="K22620">
        <v>-14.75</v>
      </c>
    </row>
    <row r="22621" spans="2:11">
      <c r="B22621" t="s">
        <v>2057</v>
      </c>
      <c r="C22621" t="s">
        <v>3808</v>
      </c>
      <c r="D22621" t="s">
        <v>2026</v>
      </c>
      <c r="E22621">
        <v>5</v>
      </c>
      <c r="F22621" t="s">
        <v>2016</v>
      </c>
      <c r="G22621">
        <v>7</v>
      </c>
      <c r="H22621" t="s">
        <v>2017</v>
      </c>
      <c r="I22621" s="13">
        <v>43493</v>
      </c>
      <c r="J22621">
        <v>3</v>
      </c>
      <c r="K22621">
        <v>12.3</v>
      </c>
    </row>
    <row r="22622" spans="2:11">
      <c r="B22622" t="s">
        <v>2091</v>
      </c>
      <c r="C22622" t="s">
        <v>3391</v>
      </c>
      <c r="D22622" t="s">
        <v>2093</v>
      </c>
      <c r="E22622" t="s">
        <v>2030</v>
      </c>
      <c r="F22622" t="s">
        <v>2016</v>
      </c>
      <c r="G22622" t="s">
        <v>2030</v>
      </c>
      <c r="H22622" t="s">
        <v>2017</v>
      </c>
      <c r="I22622" s="13">
        <v>43490</v>
      </c>
      <c r="J22622" t="s">
        <v>2030</v>
      </c>
      <c r="K22622" t="s">
        <v>2030</v>
      </c>
    </row>
    <row r="22623" spans="2:11">
      <c r="B22623" t="s">
        <v>2813</v>
      </c>
      <c r="C22623" t="s">
        <v>3816</v>
      </c>
      <c r="D22623" t="s">
        <v>2122</v>
      </c>
      <c r="E22623">
        <v>2</v>
      </c>
      <c r="F22623" t="s">
        <v>2016</v>
      </c>
      <c r="G22623">
        <v>4.8</v>
      </c>
      <c r="H22623" t="s">
        <v>2017</v>
      </c>
      <c r="I22623" s="13">
        <v>43489</v>
      </c>
      <c r="J22623">
        <v>8</v>
      </c>
      <c r="K22623">
        <v>-14.75</v>
      </c>
    </row>
    <row r="22624" spans="2:11">
      <c r="B22624" t="s">
        <v>2024</v>
      </c>
      <c r="C22624" t="s">
        <v>3440</v>
      </c>
      <c r="D22624" t="s">
        <v>2076</v>
      </c>
      <c r="E22624">
        <v>3</v>
      </c>
      <c r="F22624" t="s">
        <v>2016</v>
      </c>
      <c r="G22624" t="s">
        <v>2030</v>
      </c>
      <c r="H22624" t="s">
        <v>2017</v>
      </c>
      <c r="I22624" s="13">
        <v>43409</v>
      </c>
      <c r="J22624">
        <v>5</v>
      </c>
      <c r="K22624">
        <v>0</v>
      </c>
    </row>
    <row r="22625" spans="2:11">
      <c r="B22625" t="s">
        <v>2411</v>
      </c>
      <c r="C22625" t="s">
        <v>3817</v>
      </c>
      <c r="D22625" t="s">
        <v>2053</v>
      </c>
      <c r="E22625">
        <v>1</v>
      </c>
      <c r="F22625" t="s">
        <v>2016</v>
      </c>
      <c r="G22625">
        <v>4.5</v>
      </c>
      <c r="H22625" t="s">
        <v>2020</v>
      </c>
      <c r="I22625" s="13">
        <v>43252</v>
      </c>
      <c r="J22625">
        <v>8</v>
      </c>
      <c r="K22625">
        <v>-14.75</v>
      </c>
    </row>
    <row r="22626" spans="2:11">
      <c r="B22626" t="s">
        <v>2021</v>
      </c>
      <c r="C22626" t="s">
        <v>3671</v>
      </c>
      <c r="D22626" t="s">
        <v>2104</v>
      </c>
      <c r="E22626" t="s">
        <v>2030</v>
      </c>
      <c r="F22626" t="s">
        <v>2016</v>
      </c>
      <c r="G22626" t="s">
        <v>2030</v>
      </c>
      <c r="H22626" t="s">
        <v>2017</v>
      </c>
      <c r="I22626" s="13">
        <v>43220</v>
      </c>
      <c r="J22626" t="s">
        <v>2030</v>
      </c>
      <c r="K22626" t="s">
        <v>2030</v>
      </c>
    </row>
    <row r="22627" spans="2:11">
      <c r="B22627" t="s">
        <v>2083</v>
      </c>
      <c r="C22627" t="s">
        <v>2084</v>
      </c>
      <c r="D22627" t="s">
        <v>2026</v>
      </c>
      <c r="E22627">
        <v>5</v>
      </c>
      <c r="F22627" t="s">
        <v>2016</v>
      </c>
      <c r="G22627" t="s">
        <v>2030</v>
      </c>
      <c r="H22627" t="s">
        <v>2017</v>
      </c>
      <c r="I22627" s="13">
        <v>43181</v>
      </c>
      <c r="J22627">
        <v>2</v>
      </c>
      <c r="K22627">
        <v>14.75</v>
      </c>
    </row>
    <row r="22701" spans="1:11">
      <c r="A22701" t="s">
        <v>1240</v>
      </c>
      <c r="B22701" t="str">
        <f ca="1">_xll.BDS(OFFSET(INDIRECT(ADDRESS(ROW(), COLUMN())),0,-1),"BEST_ANALYST_RECS_BULK","cols=10;rows=21")</f>
        <v>Wolfe Research</v>
      </c>
      <c r="C22701" t="s">
        <v>2700</v>
      </c>
      <c r="D22701" t="s">
        <v>2041</v>
      </c>
      <c r="E22701">
        <v>1</v>
      </c>
      <c r="F22701" t="s">
        <v>2016</v>
      </c>
      <c r="G22701">
        <v>202</v>
      </c>
      <c r="H22701" t="s">
        <v>2017</v>
      </c>
      <c r="I22701" s="13">
        <v>43510</v>
      </c>
      <c r="J22701" t="s">
        <v>2030</v>
      </c>
      <c r="K22701" t="s">
        <v>2030</v>
      </c>
    </row>
    <row r="22702" spans="1:11">
      <c r="B22702" t="s">
        <v>2274</v>
      </c>
      <c r="C22702" t="s">
        <v>3995</v>
      </c>
      <c r="D22702" t="s">
        <v>2076</v>
      </c>
      <c r="E22702">
        <v>3</v>
      </c>
      <c r="F22702" t="s">
        <v>2016</v>
      </c>
      <c r="G22702" t="s">
        <v>2030</v>
      </c>
      <c r="H22702" t="s">
        <v>2017</v>
      </c>
      <c r="I22702" s="13">
        <v>43509</v>
      </c>
      <c r="J22702">
        <v>3</v>
      </c>
      <c r="K22702">
        <v>0</v>
      </c>
    </row>
    <row r="22703" spans="1:11">
      <c r="B22703" t="s">
        <v>2067</v>
      </c>
      <c r="C22703" t="s">
        <v>2703</v>
      </c>
      <c r="D22703" t="s">
        <v>2029</v>
      </c>
      <c r="E22703">
        <v>5</v>
      </c>
      <c r="F22703" t="s">
        <v>2016</v>
      </c>
      <c r="G22703">
        <v>210</v>
      </c>
      <c r="H22703" t="s">
        <v>2020</v>
      </c>
      <c r="I22703" s="13">
        <v>43507</v>
      </c>
      <c r="J22703">
        <v>1</v>
      </c>
      <c r="K22703">
        <v>9.69</v>
      </c>
    </row>
    <row r="22704" spans="1:11">
      <c r="B22704" t="s">
        <v>2063</v>
      </c>
      <c r="C22704" t="s">
        <v>2710</v>
      </c>
      <c r="D22704" t="s">
        <v>2184</v>
      </c>
      <c r="E22704">
        <v>1</v>
      </c>
      <c r="F22704" t="s">
        <v>2016</v>
      </c>
      <c r="G22704">
        <v>189</v>
      </c>
      <c r="H22704" t="s">
        <v>2017</v>
      </c>
      <c r="I22704" s="13">
        <v>43507</v>
      </c>
      <c r="J22704">
        <v>2</v>
      </c>
      <c r="K22704">
        <v>8.6199999999999992</v>
      </c>
    </row>
    <row r="22705" spans="2:11">
      <c r="B22705" t="s">
        <v>2157</v>
      </c>
      <c r="C22705" t="s">
        <v>2711</v>
      </c>
      <c r="D22705" t="s">
        <v>2076</v>
      </c>
      <c r="E22705">
        <v>3</v>
      </c>
      <c r="F22705" t="s">
        <v>2016</v>
      </c>
      <c r="G22705">
        <v>200</v>
      </c>
      <c r="H22705" t="s">
        <v>2017</v>
      </c>
      <c r="I22705" s="13">
        <v>43507</v>
      </c>
      <c r="J22705">
        <v>3</v>
      </c>
      <c r="K22705">
        <v>0</v>
      </c>
    </row>
    <row r="22706" spans="2:11">
      <c r="B22706" t="s">
        <v>2777</v>
      </c>
      <c r="C22706" t="s">
        <v>3370</v>
      </c>
      <c r="D22706" t="s">
        <v>2026</v>
      </c>
      <c r="E22706">
        <v>5</v>
      </c>
      <c r="F22706" t="s">
        <v>2016</v>
      </c>
      <c r="G22706">
        <v>213</v>
      </c>
      <c r="H22706" t="s">
        <v>2017</v>
      </c>
      <c r="I22706" s="13">
        <v>43501</v>
      </c>
      <c r="J22706" t="s">
        <v>2030</v>
      </c>
      <c r="K22706" t="s">
        <v>2030</v>
      </c>
    </row>
    <row r="22707" spans="2:11">
      <c r="B22707" t="s">
        <v>106</v>
      </c>
      <c r="C22707" t="s">
        <v>2701</v>
      </c>
      <c r="D22707" t="s">
        <v>2114</v>
      </c>
      <c r="E22707">
        <v>3</v>
      </c>
      <c r="F22707" t="s">
        <v>2016</v>
      </c>
      <c r="G22707">
        <v>201</v>
      </c>
      <c r="H22707" t="s">
        <v>2020</v>
      </c>
      <c r="I22707" s="13">
        <v>43495</v>
      </c>
      <c r="J22707" t="s">
        <v>2030</v>
      </c>
      <c r="K22707" t="s">
        <v>2030</v>
      </c>
    </row>
    <row r="22708" spans="2:11">
      <c r="B22708" t="s">
        <v>2037</v>
      </c>
      <c r="C22708" t="s">
        <v>3996</v>
      </c>
      <c r="D22708" t="s">
        <v>2076</v>
      </c>
      <c r="E22708">
        <v>3</v>
      </c>
      <c r="F22708" t="s">
        <v>2016</v>
      </c>
      <c r="G22708">
        <v>209</v>
      </c>
      <c r="H22708" t="s">
        <v>2020</v>
      </c>
      <c r="I22708" s="13">
        <v>43495</v>
      </c>
      <c r="J22708">
        <v>5</v>
      </c>
      <c r="K22708">
        <v>-14.76</v>
      </c>
    </row>
    <row r="22709" spans="2:11">
      <c r="B22709" t="s">
        <v>2051</v>
      </c>
      <c r="C22709" t="s">
        <v>3368</v>
      </c>
      <c r="D22709" t="s">
        <v>2076</v>
      </c>
      <c r="E22709">
        <v>3</v>
      </c>
      <c r="F22709" t="s">
        <v>2016</v>
      </c>
      <c r="G22709">
        <v>197</v>
      </c>
      <c r="H22709" t="s">
        <v>2017</v>
      </c>
      <c r="I22709" s="13">
        <v>43495</v>
      </c>
      <c r="J22709" t="s">
        <v>2030</v>
      </c>
      <c r="K22709" t="s">
        <v>2030</v>
      </c>
    </row>
    <row r="22710" spans="2:11">
      <c r="B22710" t="s">
        <v>2086</v>
      </c>
      <c r="C22710" t="s">
        <v>2827</v>
      </c>
      <c r="D22710" t="s">
        <v>2053</v>
      </c>
      <c r="E22710">
        <v>1</v>
      </c>
      <c r="F22710" t="s">
        <v>2016</v>
      </c>
      <c r="G22710">
        <v>159</v>
      </c>
      <c r="H22710" t="s">
        <v>2017</v>
      </c>
      <c r="I22710" s="13">
        <v>43495</v>
      </c>
      <c r="J22710">
        <v>2</v>
      </c>
      <c r="K22710">
        <v>8.6199999999999992</v>
      </c>
    </row>
    <row r="22711" spans="2:11">
      <c r="B22711" t="s">
        <v>2021</v>
      </c>
      <c r="C22711" t="s">
        <v>2713</v>
      </c>
      <c r="D22711" t="s">
        <v>2296</v>
      </c>
      <c r="E22711">
        <v>3</v>
      </c>
      <c r="F22711" t="s">
        <v>2016</v>
      </c>
      <c r="G22711">
        <v>197</v>
      </c>
      <c r="H22711" t="s">
        <v>2020</v>
      </c>
      <c r="I22711" s="13">
        <v>43494</v>
      </c>
      <c r="J22711">
        <v>3</v>
      </c>
      <c r="K22711">
        <v>0</v>
      </c>
    </row>
    <row r="22712" spans="2:11">
      <c r="B22712" t="s">
        <v>2024</v>
      </c>
      <c r="C22712" t="s">
        <v>2217</v>
      </c>
      <c r="D22712" t="s">
        <v>2026</v>
      </c>
      <c r="E22712">
        <v>5</v>
      </c>
      <c r="F22712" t="s">
        <v>2016</v>
      </c>
      <c r="G22712">
        <v>225</v>
      </c>
      <c r="H22712" t="s">
        <v>2017</v>
      </c>
      <c r="I22712" s="13">
        <v>43494</v>
      </c>
      <c r="J22712">
        <v>4</v>
      </c>
      <c r="K22712">
        <v>-8.6199999999999992</v>
      </c>
    </row>
    <row r="22713" spans="2:11">
      <c r="B22713" t="s">
        <v>2027</v>
      </c>
      <c r="C22713" t="s">
        <v>2704</v>
      </c>
      <c r="D22713" t="s">
        <v>2029</v>
      </c>
      <c r="E22713">
        <v>5</v>
      </c>
      <c r="F22713" t="s">
        <v>2016</v>
      </c>
      <c r="G22713">
        <v>220</v>
      </c>
      <c r="H22713" t="s">
        <v>2017</v>
      </c>
      <c r="I22713" s="13">
        <v>43494</v>
      </c>
      <c r="J22713" t="s">
        <v>2030</v>
      </c>
      <c r="K22713" t="s">
        <v>2030</v>
      </c>
    </row>
    <row r="22714" spans="2:11">
      <c r="B22714" t="s">
        <v>2232</v>
      </c>
      <c r="C22714" t="s">
        <v>2706</v>
      </c>
      <c r="D22714" t="s">
        <v>2015</v>
      </c>
      <c r="E22714">
        <v>3</v>
      </c>
      <c r="F22714" t="s">
        <v>2016</v>
      </c>
      <c r="G22714" t="s">
        <v>2030</v>
      </c>
      <c r="H22714" t="s">
        <v>2017</v>
      </c>
      <c r="I22714" s="13">
        <v>43494</v>
      </c>
      <c r="J22714">
        <v>3</v>
      </c>
      <c r="K22714">
        <v>0</v>
      </c>
    </row>
    <row r="22715" spans="2:11">
      <c r="B22715" t="s">
        <v>2210</v>
      </c>
      <c r="C22715" t="s">
        <v>2714</v>
      </c>
      <c r="D22715" t="s">
        <v>2044</v>
      </c>
      <c r="E22715">
        <v>3</v>
      </c>
      <c r="F22715" t="s">
        <v>2016</v>
      </c>
      <c r="G22715">
        <v>222</v>
      </c>
      <c r="H22715" t="s">
        <v>2020</v>
      </c>
      <c r="I22715" s="13">
        <v>43494</v>
      </c>
      <c r="J22715">
        <v>3</v>
      </c>
      <c r="K22715">
        <v>0</v>
      </c>
    </row>
    <row r="22716" spans="2:11">
      <c r="B22716" t="s">
        <v>2033</v>
      </c>
      <c r="C22716" t="s">
        <v>2712</v>
      </c>
      <c r="D22716" t="s">
        <v>2184</v>
      </c>
      <c r="E22716">
        <v>1</v>
      </c>
      <c r="F22716" t="s">
        <v>2016</v>
      </c>
      <c r="G22716">
        <v>158</v>
      </c>
      <c r="H22716" t="s">
        <v>2020</v>
      </c>
      <c r="I22716" s="13">
        <v>43493</v>
      </c>
      <c r="J22716">
        <v>2</v>
      </c>
      <c r="K22716">
        <v>8.6199999999999992</v>
      </c>
    </row>
    <row r="22717" spans="2:11">
      <c r="B22717" t="s">
        <v>2094</v>
      </c>
      <c r="C22717" t="s">
        <v>2095</v>
      </c>
      <c r="D22717" t="s">
        <v>2076</v>
      </c>
      <c r="E22717">
        <v>3</v>
      </c>
      <c r="F22717" t="s">
        <v>2016</v>
      </c>
      <c r="G22717" t="s">
        <v>2030</v>
      </c>
      <c r="H22717" t="s">
        <v>2017</v>
      </c>
      <c r="I22717" s="13">
        <v>43493</v>
      </c>
      <c r="J22717" t="s">
        <v>2030</v>
      </c>
      <c r="K22717" t="s">
        <v>2030</v>
      </c>
    </row>
    <row r="22718" spans="2:11">
      <c r="B22718" t="s">
        <v>2083</v>
      </c>
      <c r="C22718" t="s">
        <v>2084</v>
      </c>
      <c r="D22718" t="s">
        <v>2076</v>
      </c>
      <c r="E22718">
        <v>3</v>
      </c>
      <c r="F22718" t="s">
        <v>2088</v>
      </c>
      <c r="G22718" t="s">
        <v>2030</v>
      </c>
      <c r="H22718" t="s">
        <v>2017</v>
      </c>
      <c r="I22718" s="13">
        <v>43434</v>
      </c>
      <c r="J22718" t="s">
        <v>2030</v>
      </c>
      <c r="K22718" t="s">
        <v>2030</v>
      </c>
    </row>
    <row r="22719" spans="2:11">
      <c r="B22719" t="s">
        <v>2096</v>
      </c>
      <c r="C22719" t="s">
        <v>2097</v>
      </c>
      <c r="D22719" t="s">
        <v>2026</v>
      </c>
      <c r="E22719">
        <v>5</v>
      </c>
      <c r="F22719" t="s">
        <v>2016</v>
      </c>
      <c r="G22719" t="s">
        <v>2030</v>
      </c>
      <c r="H22719" t="s">
        <v>2017</v>
      </c>
      <c r="I22719" s="13">
        <v>43357</v>
      </c>
      <c r="J22719">
        <v>4</v>
      </c>
      <c r="K22719">
        <v>-8.6199999999999992</v>
      </c>
    </row>
    <row r="22720" spans="2:11">
      <c r="B22720" t="s">
        <v>2111</v>
      </c>
      <c r="C22720" t="s">
        <v>2832</v>
      </c>
      <c r="D22720" t="s">
        <v>2026</v>
      </c>
      <c r="E22720">
        <v>5</v>
      </c>
      <c r="F22720" t="s">
        <v>2016</v>
      </c>
      <c r="G22720" t="s">
        <v>2030</v>
      </c>
      <c r="H22720" t="s">
        <v>2017</v>
      </c>
      <c r="I22720" s="13">
        <v>43215</v>
      </c>
      <c r="J22720">
        <v>4</v>
      </c>
      <c r="K22720">
        <v>-8.6199999999999992</v>
      </c>
    </row>
    <row r="22721" spans="2:11">
      <c r="B22721" t="s">
        <v>2109</v>
      </c>
      <c r="C22721" t="s">
        <v>2110</v>
      </c>
      <c r="D22721" t="s">
        <v>2076</v>
      </c>
      <c r="E22721">
        <v>3</v>
      </c>
      <c r="F22721" t="s">
        <v>2016</v>
      </c>
      <c r="G22721" t="s">
        <v>2030</v>
      </c>
      <c r="H22721" t="s">
        <v>2017</v>
      </c>
      <c r="I22721" s="13">
        <v>43207</v>
      </c>
      <c r="J22721">
        <v>3</v>
      </c>
      <c r="K22721">
        <v>0</v>
      </c>
    </row>
    <row r="22801" spans="1:11">
      <c r="A22801" t="s">
        <v>1241</v>
      </c>
      <c r="B22801" t="str">
        <f ca="1">_xll.BDS(OFFSET(INDIRECT(ADDRESS(ROW(), COLUMN())),0,-1),"BEST_ANALYST_RECS_BULK","cols=10;rows=17")</f>
        <v>B Riley FBR, Inc.</v>
      </c>
      <c r="C22801" t="s">
        <v>2632</v>
      </c>
      <c r="D22801" t="s">
        <v>2044</v>
      </c>
      <c r="E22801">
        <v>3</v>
      </c>
      <c r="F22801" t="s">
        <v>2016</v>
      </c>
      <c r="G22801">
        <v>48</v>
      </c>
      <c r="H22801" t="s">
        <v>2017</v>
      </c>
      <c r="I22801" s="13">
        <v>43510</v>
      </c>
      <c r="J22801">
        <v>8</v>
      </c>
      <c r="K22801">
        <v>0</v>
      </c>
    </row>
    <row r="22802" spans="1:11">
      <c r="B22802" t="s">
        <v>2024</v>
      </c>
      <c r="C22802" t="s">
        <v>3318</v>
      </c>
      <c r="D22802" t="s">
        <v>2026</v>
      </c>
      <c r="E22802">
        <v>5</v>
      </c>
      <c r="F22802" t="s">
        <v>2016</v>
      </c>
      <c r="G22802">
        <v>52</v>
      </c>
      <c r="H22802" t="s">
        <v>2017</v>
      </c>
      <c r="I22802" s="13">
        <v>43508</v>
      </c>
      <c r="J22802">
        <v>9</v>
      </c>
      <c r="K22802">
        <v>-0.39</v>
      </c>
    </row>
    <row r="22803" spans="1:11">
      <c r="B22803" t="s">
        <v>2277</v>
      </c>
      <c r="C22803" t="s">
        <v>2971</v>
      </c>
      <c r="D22803" t="s">
        <v>2029</v>
      </c>
      <c r="E22803">
        <v>5</v>
      </c>
      <c r="F22803" t="s">
        <v>2016</v>
      </c>
      <c r="G22803">
        <v>53</v>
      </c>
      <c r="H22803" t="s">
        <v>2017</v>
      </c>
      <c r="I22803" s="13">
        <v>43508</v>
      </c>
      <c r="J22803">
        <v>9</v>
      </c>
      <c r="K22803">
        <v>-0.39</v>
      </c>
    </row>
    <row r="22804" spans="1:11">
      <c r="B22804" t="s">
        <v>2220</v>
      </c>
      <c r="C22804" t="s">
        <v>3192</v>
      </c>
      <c r="D22804" t="s">
        <v>2026</v>
      </c>
      <c r="E22804">
        <v>5</v>
      </c>
      <c r="F22804" t="s">
        <v>2016</v>
      </c>
      <c r="G22804">
        <v>48</v>
      </c>
      <c r="H22804" t="s">
        <v>2020</v>
      </c>
      <c r="I22804" s="13">
        <v>43507</v>
      </c>
      <c r="J22804">
        <v>1</v>
      </c>
      <c r="K22804">
        <v>8.66</v>
      </c>
    </row>
    <row r="22805" spans="1:11">
      <c r="B22805" t="s">
        <v>2079</v>
      </c>
      <c r="C22805" t="s">
        <v>3764</v>
      </c>
      <c r="D22805" t="s">
        <v>2029</v>
      </c>
      <c r="E22805">
        <v>5</v>
      </c>
      <c r="F22805" t="s">
        <v>2016</v>
      </c>
      <c r="G22805">
        <v>55</v>
      </c>
      <c r="H22805" t="s">
        <v>2017</v>
      </c>
      <c r="I22805" s="13">
        <v>43507</v>
      </c>
      <c r="J22805" t="s">
        <v>2030</v>
      </c>
      <c r="K22805" t="s">
        <v>2030</v>
      </c>
    </row>
    <row r="22806" spans="1:11">
      <c r="B22806" t="s">
        <v>2146</v>
      </c>
      <c r="C22806" t="s">
        <v>3195</v>
      </c>
      <c r="D22806" t="s">
        <v>2026</v>
      </c>
      <c r="E22806">
        <v>5</v>
      </c>
      <c r="F22806" t="s">
        <v>2016</v>
      </c>
      <c r="G22806" t="s">
        <v>2030</v>
      </c>
      <c r="H22806" t="s">
        <v>2017</v>
      </c>
      <c r="I22806" s="13">
        <v>43504</v>
      </c>
      <c r="J22806">
        <v>9</v>
      </c>
      <c r="K22806">
        <v>-0.39</v>
      </c>
    </row>
    <row r="22807" spans="1:11">
      <c r="B22807" t="s">
        <v>2083</v>
      </c>
      <c r="C22807" t="s">
        <v>2084</v>
      </c>
      <c r="D22807" t="s">
        <v>2026</v>
      </c>
      <c r="E22807">
        <v>5</v>
      </c>
      <c r="F22807" t="s">
        <v>2016</v>
      </c>
      <c r="G22807" t="s">
        <v>2030</v>
      </c>
      <c r="H22807" t="s">
        <v>2017</v>
      </c>
      <c r="I22807" s="13">
        <v>43504</v>
      </c>
      <c r="J22807">
        <v>3</v>
      </c>
      <c r="K22807">
        <v>4.22</v>
      </c>
    </row>
    <row r="22808" spans="1:11">
      <c r="B22808" t="s">
        <v>106</v>
      </c>
      <c r="C22808" t="s">
        <v>3193</v>
      </c>
      <c r="D22808" t="s">
        <v>2114</v>
      </c>
      <c r="E22808">
        <v>3</v>
      </c>
      <c r="F22808" t="s">
        <v>2016</v>
      </c>
      <c r="G22808">
        <v>51</v>
      </c>
      <c r="H22808" t="s">
        <v>2020</v>
      </c>
      <c r="I22808" s="13">
        <v>43503</v>
      </c>
      <c r="J22808">
        <v>8</v>
      </c>
      <c r="K22808">
        <v>0</v>
      </c>
    </row>
    <row r="22809" spans="1:11">
      <c r="B22809" t="s">
        <v>2021</v>
      </c>
      <c r="C22809" t="s">
        <v>3198</v>
      </c>
      <c r="D22809" t="s">
        <v>2296</v>
      </c>
      <c r="E22809">
        <v>3</v>
      </c>
      <c r="F22809" t="s">
        <v>2016</v>
      </c>
      <c r="G22809">
        <v>46</v>
      </c>
      <c r="H22809" t="s">
        <v>2020</v>
      </c>
      <c r="I22809" s="13">
        <v>43503</v>
      </c>
      <c r="J22809">
        <v>7</v>
      </c>
      <c r="K22809">
        <v>0.04</v>
      </c>
    </row>
    <row r="22810" spans="1:11">
      <c r="B22810" t="s">
        <v>2067</v>
      </c>
      <c r="C22810" t="s">
        <v>2638</v>
      </c>
      <c r="D22810" t="s">
        <v>2029</v>
      </c>
      <c r="E22810">
        <v>5</v>
      </c>
      <c r="F22810" t="s">
        <v>2016</v>
      </c>
      <c r="G22810">
        <v>50</v>
      </c>
      <c r="H22810" t="s">
        <v>2020</v>
      </c>
      <c r="I22810" s="13">
        <v>43503</v>
      </c>
      <c r="J22810">
        <v>9</v>
      </c>
      <c r="K22810">
        <v>-0.39</v>
      </c>
    </row>
    <row r="22811" spans="1:11">
      <c r="B22811" t="s">
        <v>2027</v>
      </c>
      <c r="C22811" t="s">
        <v>3190</v>
      </c>
      <c r="D22811" t="s">
        <v>2029</v>
      </c>
      <c r="E22811">
        <v>5</v>
      </c>
      <c r="F22811" t="s">
        <v>2016</v>
      </c>
      <c r="G22811">
        <v>63</v>
      </c>
      <c r="H22811" t="s">
        <v>2017</v>
      </c>
      <c r="I22811" s="13">
        <v>43503</v>
      </c>
      <c r="J22811">
        <v>10</v>
      </c>
      <c r="K22811">
        <v>-2.23</v>
      </c>
    </row>
    <row r="22812" spans="1:11">
      <c r="B22812" t="s">
        <v>2033</v>
      </c>
      <c r="C22812" t="s">
        <v>2972</v>
      </c>
      <c r="D22812" t="s">
        <v>2035</v>
      </c>
      <c r="E22812">
        <v>5</v>
      </c>
      <c r="F22812" t="s">
        <v>2016</v>
      </c>
      <c r="G22812">
        <v>57</v>
      </c>
      <c r="H22812" t="s">
        <v>2036</v>
      </c>
      <c r="I22812" s="13">
        <v>43503</v>
      </c>
      <c r="J22812">
        <v>9</v>
      </c>
      <c r="K22812">
        <v>-0.39</v>
      </c>
    </row>
    <row r="22813" spans="1:11">
      <c r="B22813" t="s">
        <v>2051</v>
      </c>
      <c r="C22813" t="s">
        <v>3645</v>
      </c>
      <c r="D22813" t="s">
        <v>2026</v>
      </c>
      <c r="E22813">
        <v>5</v>
      </c>
      <c r="F22813" t="s">
        <v>2016</v>
      </c>
      <c r="G22813">
        <v>52</v>
      </c>
      <c r="H22813" t="s">
        <v>2017</v>
      </c>
      <c r="I22813" s="13">
        <v>43503</v>
      </c>
      <c r="J22813">
        <v>2</v>
      </c>
      <c r="K22813">
        <v>7.44</v>
      </c>
    </row>
    <row r="22814" spans="1:11">
      <c r="B22814" t="s">
        <v>2260</v>
      </c>
      <c r="C22814" t="s">
        <v>4095</v>
      </c>
      <c r="D22814" t="s">
        <v>2035</v>
      </c>
      <c r="E22814">
        <v>5</v>
      </c>
      <c r="F22814" t="s">
        <v>2016</v>
      </c>
      <c r="G22814">
        <v>55</v>
      </c>
      <c r="H22814" t="s">
        <v>2020</v>
      </c>
      <c r="I22814" s="13">
        <v>43503</v>
      </c>
      <c r="J22814">
        <v>5</v>
      </c>
      <c r="K22814">
        <v>0.86</v>
      </c>
    </row>
    <row r="22815" spans="1:11">
      <c r="B22815" t="s">
        <v>2077</v>
      </c>
      <c r="C22815" t="s">
        <v>3196</v>
      </c>
      <c r="D22815" t="s">
        <v>2029</v>
      </c>
      <c r="E22815">
        <v>5</v>
      </c>
      <c r="F22815" t="s">
        <v>2016</v>
      </c>
      <c r="G22815">
        <v>47</v>
      </c>
      <c r="H22815" t="s">
        <v>2020</v>
      </c>
      <c r="I22815" s="13">
        <v>43502</v>
      </c>
      <c r="J22815">
        <v>9</v>
      </c>
      <c r="K22815">
        <v>-0.39</v>
      </c>
    </row>
    <row r="22816" spans="1:11">
      <c r="B22816" t="s">
        <v>2063</v>
      </c>
      <c r="C22816" t="s">
        <v>3197</v>
      </c>
      <c r="D22816" t="s">
        <v>2035</v>
      </c>
      <c r="E22816">
        <v>5</v>
      </c>
      <c r="F22816" t="s">
        <v>2016</v>
      </c>
      <c r="G22816">
        <v>52</v>
      </c>
      <c r="H22816" t="s">
        <v>2017</v>
      </c>
      <c r="I22816" s="13">
        <v>43502</v>
      </c>
      <c r="J22816">
        <v>9</v>
      </c>
      <c r="K22816">
        <v>-0.39</v>
      </c>
    </row>
    <row r="22817" spans="2:11">
      <c r="B22817" t="s">
        <v>2094</v>
      </c>
      <c r="C22817" t="s">
        <v>2095</v>
      </c>
      <c r="D22817" t="s">
        <v>2076</v>
      </c>
      <c r="E22817">
        <v>3</v>
      </c>
      <c r="F22817" t="s">
        <v>2088</v>
      </c>
      <c r="G22817" t="s">
        <v>2030</v>
      </c>
      <c r="H22817" t="s">
        <v>2017</v>
      </c>
      <c r="I22817" s="13">
        <v>43486</v>
      </c>
      <c r="J22817" t="s">
        <v>2030</v>
      </c>
      <c r="K22817" t="s">
        <v>2030</v>
      </c>
    </row>
    <row r="22901" spans="1:11">
      <c r="A22901" t="s">
        <v>1242</v>
      </c>
      <c r="B22901" t="str">
        <f ca="1">_xll.BDS(OFFSET(INDIRECT(ADDRESS(ROW(), COLUMN())),0,-1),"BEST_ANALYST_RECS_BULK","cols=10;rows=21")</f>
        <v>Oppenheimer &amp; Co</v>
      </c>
      <c r="C22901" t="s">
        <v>2244</v>
      </c>
      <c r="D22901" t="s">
        <v>2029</v>
      </c>
      <c r="E22901">
        <v>5</v>
      </c>
      <c r="F22901" t="s">
        <v>2016</v>
      </c>
      <c r="G22901">
        <v>32</v>
      </c>
      <c r="H22901" t="s">
        <v>2020</v>
      </c>
      <c r="I22901" s="13">
        <v>43511</v>
      </c>
      <c r="J22901" t="s">
        <v>2030</v>
      </c>
      <c r="K22901" t="s">
        <v>2030</v>
      </c>
    </row>
    <row r="22902" spans="1:11">
      <c r="B22902" t="s">
        <v>2220</v>
      </c>
      <c r="C22902" t="s">
        <v>2221</v>
      </c>
      <c r="D22902" t="s">
        <v>2076</v>
      </c>
      <c r="E22902">
        <v>3</v>
      </c>
      <c r="F22902" t="s">
        <v>2016</v>
      </c>
      <c r="G22902">
        <v>29</v>
      </c>
      <c r="H22902" t="s">
        <v>2020</v>
      </c>
      <c r="I22902" s="13">
        <v>43510</v>
      </c>
      <c r="J22902">
        <v>7</v>
      </c>
      <c r="K22902">
        <v>0</v>
      </c>
    </row>
    <row r="22903" spans="1:11">
      <c r="B22903" t="s">
        <v>2198</v>
      </c>
      <c r="C22903" t="s">
        <v>2644</v>
      </c>
      <c r="D22903" t="s">
        <v>2035</v>
      </c>
      <c r="E22903">
        <v>5</v>
      </c>
      <c r="F22903" t="s">
        <v>2016</v>
      </c>
      <c r="G22903">
        <v>34</v>
      </c>
      <c r="H22903" t="s">
        <v>2017</v>
      </c>
      <c r="I22903" s="13">
        <v>43504</v>
      </c>
      <c r="J22903">
        <v>8</v>
      </c>
      <c r="K22903">
        <v>-3.8</v>
      </c>
    </row>
    <row r="22904" spans="1:11">
      <c r="B22904" t="s">
        <v>2240</v>
      </c>
      <c r="C22904" t="s">
        <v>2241</v>
      </c>
      <c r="D22904" t="s">
        <v>2026</v>
      </c>
      <c r="E22904">
        <v>5</v>
      </c>
      <c r="F22904" t="s">
        <v>2016</v>
      </c>
      <c r="G22904">
        <v>34</v>
      </c>
      <c r="H22904" t="s">
        <v>2017</v>
      </c>
      <c r="I22904" s="13">
        <v>43504</v>
      </c>
      <c r="J22904" t="s">
        <v>2030</v>
      </c>
      <c r="K22904" t="s">
        <v>2030</v>
      </c>
    </row>
    <row r="22905" spans="1:11">
      <c r="B22905" t="s">
        <v>2033</v>
      </c>
      <c r="C22905" t="s">
        <v>2231</v>
      </c>
      <c r="D22905" t="s">
        <v>2035</v>
      </c>
      <c r="E22905">
        <v>5</v>
      </c>
      <c r="F22905" t="s">
        <v>2016</v>
      </c>
      <c r="G22905">
        <v>30</v>
      </c>
      <c r="H22905" t="s">
        <v>2036</v>
      </c>
      <c r="I22905" s="13">
        <v>43496</v>
      </c>
      <c r="J22905">
        <v>1</v>
      </c>
      <c r="K22905">
        <v>22.41</v>
      </c>
    </row>
    <row r="22906" spans="1:11">
      <c r="B22906" t="s">
        <v>2134</v>
      </c>
      <c r="C22906" t="s">
        <v>2219</v>
      </c>
      <c r="D22906" t="s">
        <v>2162</v>
      </c>
      <c r="E22906">
        <v>3</v>
      </c>
      <c r="F22906" t="s">
        <v>2016</v>
      </c>
      <c r="G22906">
        <v>32</v>
      </c>
      <c r="H22906" t="s">
        <v>2020</v>
      </c>
      <c r="I22906" s="13">
        <v>43496</v>
      </c>
      <c r="J22906">
        <v>2</v>
      </c>
      <c r="K22906">
        <v>6.79</v>
      </c>
    </row>
    <row r="22907" spans="1:11">
      <c r="B22907" t="s">
        <v>2174</v>
      </c>
      <c r="C22907" t="s">
        <v>2242</v>
      </c>
      <c r="D22907" t="s">
        <v>2015</v>
      </c>
      <c r="E22907">
        <v>3</v>
      </c>
      <c r="F22907" t="s">
        <v>2016</v>
      </c>
      <c r="G22907">
        <v>34</v>
      </c>
      <c r="H22907" t="s">
        <v>2017</v>
      </c>
      <c r="I22907" s="13">
        <v>43495</v>
      </c>
      <c r="J22907">
        <v>7</v>
      </c>
      <c r="K22907">
        <v>0</v>
      </c>
    </row>
    <row r="22908" spans="1:11">
      <c r="B22908" t="s">
        <v>106</v>
      </c>
      <c r="C22908" t="s">
        <v>2228</v>
      </c>
      <c r="D22908" t="s">
        <v>2723</v>
      </c>
      <c r="E22908">
        <v>3</v>
      </c>
      <c r="F22908" t="s">
        <v>2016</v>
      </c>
      <c r="G22908">
        <v>30</v>
      </c>
      <c r="H22908" t="s">
        <v>2020</v>
      </c>
      <c r="I22908" s="13">
        <v>43495</v>
      </c>
      <c r="J22908">
        <v>7</v>
      </c>
      <c r="K22908">
        <v>0</v>
      </c>
    </row>
    <row r="22909" spans="1:11">
      <c r="B22909" t="s">
        <v>2021</v>
      </c>
      <c r="C22909" t="s">
        <v>2230</v>
      </c>
      <c r="D22909" t="s">
        <v>2166</v>
      </c>
      <c r="E22909">
        <v>5</v>
      </c>
      <c r="F22909" t="s">
        <v>2016</v>
      </c>
      <c r="G22909">
        <v>30</v>
      </c>
      <c r="H22909" t="s">
        <v>2020</v>
      </c>
      <c r="I22909" s="13">
        <v>43495</v>
      </c>
      <c r="J22909">
        <v>8</v>
      </c>
      <c r="K22909">
        <v>-3.8</v>
      </c>
    </row>
    <row r="22910" spans="1:11">
      <c r="B22910" t="s">
        <v>2027</v>
      </c>
      <c r="C22910" t="s">
        <v>2224</v>
      </c>
      <c r="D22910" t="s">
        <v>2029</v>
      </c>
      <c r="E22910">
        <v>5</v>
      </c>
      <c r="F22910" t="s">
        <v>2016</v>
      </c>
      <c r="G22910">
        <v>30</v>
      </c>
      <c r="H22910" t="s">
        <v>2017</v>
      </c>
      <c r="I22910" s="13">
        <v>43495</v>
      </c>
      <c r="J22910">
        <v>8</v>
      </c>
      <c r="K22910">
        <v>-3.8</v>
      </c>
    </row>
    <row r="22911" spans="1:11">
      <c r="B22911" t="s">
        <v>2146</v>
      </c>
      <c r="C22911" t="s">
        <v>3188</v>
      </c>
      <c r="D22911" t="s">
        <v>2026</v>
      </c>
      <c r="E22911">
        <v>5</v>
      </c>
      <c r="F22911" t="s">
        <v>2016</v>
      </c>
      <c r="G22911">
        <v>34</v>
      </c>
      <c r="H22911" t="s">
        <v>2020</v>
      </c>
      <c r="I22911" s="13">
        <v>43495</v>
      </c>
      <c r="J22911">
        <v>3</v>
      </c>
      <c r="K22911">
        <v>4.68</v>
      </c>
    </row>
    <row r="22912" spans="1:11">
      <c r="B22912" t="s">
        <v>2037</v>
      </c>
      <c r="C22912" t="s">
        <v>2225</v>
      </c>
      <c r="D22912" t="s">
        <v>2026</v>
      </c>
      <c r="E22912">
        <v>5</v>
      </c>
      <c r="F22912" t="s">
        <v>2016</v>
      </c>
      <c r="G22912">
        <v>32</v>
      </c>
      <c r="H22912" t="s">
        <v>2020</v>
      </c>
      <c r="I22912" s="13">
        <v>43495</v>
      </c>
      <c r="J22912">
        <v>8</v>
      </c>
      <c r="K22912">
        <v>-3.8</v>
      </c>
    </row>
    <row r="22913" spans="2:11">
      <c r="B22913" t="s">
        <v>2277</v>
      </c>
      <c r="C22913" t="s">
        <v>2218</v>
      </c>
      <c r="D22913" t="s">
        <v>2029</v>
      </c>
      <c r="E22913">
        <v>5</v>
      </c>
      <c r="F22913" t="s">
        <v>2016</v>
      </c>
      <c r="G22913">
        <v>30</v>
      </c>
      <c r="H22913" t="s">
        <v>2020</v>
      </c>
      <c r="I22913" s="13">
        <v>43495</v>
      </c>
      <c r="J22913">
        <v>8</v>
      </c>
      <c r="K22913">
        <v>-3.8</v>
      </c>
    </row>
    <row r="22914" spans="2:11">
      <c r="B22914" t="s">
        <v>2079</v>
      </c>
      <c r="C22914" t="s">
        <v>2222</v>
      </c>
      <c r="D22914" t="s">
        <v>2029</v>
      </c>
      <c r="E22914">
        <v>5</v>
      </c>
      <c r="F22914" t="s">
        <v>2016</v>
      </c>
      <c r="G22914">
        <v>30</v>
      </c>
      <c r="H22914" t="s">
        <v>2017</v>
      </c>
      <c r="I22914" s="13">
        <v>43495</v>
      </c>
      <c r="J22914">
        <v>8</v>
      </c>
      <c r="K22914">
        <v>-3.8</v>
      </c>
    </row>
    <row r="22915" spans="2:11">
      <c r="B22915" t="s">
        <v>2054</v>
      </c>
      <c r="C22915" t="s">
        <v>2636</v>
      </c>
      <c r="D22915" t="s">
        <v>2056</v>
      </c>
      <c r="E22915">
        <v>4</v>
      </c>
      <c r="F22915" t="s">
        <v>2016</v>
      </c>
      <c r="G22915">
        <v>38</v>
      </c>
      <c r="H22915" t="s">
        <v>2020</v>
      </c>
      <c r="I22915" s="13">
        <v>43495</v>
      </c>
      <c r="J22915">
        <v>8</v>
      </c>
      <c r="K22915">
        <v>-3.8</v>
      </c>
    </row>
    <row r="22916" spans="2:11">
      <c r="B22916" t="s">
        <v>2120</v>
      </c>
      <c r="C22916" t="s">
        <v>2245</v>
      </c>
      <c r="D22916" t="s">
        <v>2044</v>
      </c>
      <c r="E22916">
        <v>3</v>
      </c>
      <c r="F22916" t="s">
        <v>2016</v>
      </c>
      <c r="G22916">
        <v>29</v>
      </c>
      <c r="H22916" t="s">
        <v>2020</v>
      </c>
      <c r="I22916" s="13">
        <v>43495</v>
      </c>
      <c r="J22916" t="s">
        <v>2030</v>
      </c>
      <c r="K22916" t="s">
        <v>2030</v>
      </c>
    </row>
    <row r="22917" spans="2:11">
      <c r="B22917" t="s">
        <v>2411</v>
      </c>
      <c r="C22917" t="s">
        <v>3189</v>
      </c>
      <c r="D22917" t="s">
        <v>2026</v>
      </c>
      <c r="E22917">
        <v>5</v>
      </c>
      <c r="F22917" t="s">
        <v>2016</v>
      </c>
      <c r="G22917">
        <v>32</v>
      </c>
      <c r="H22917" t="s">
        <v>2020</v>
      </c>
      <c r="I22917" s="13">
        <v>43495</v>
      </c>
      <c r="J22917" t="s">
        <v>2030</v>
      </c>
      <c r="K22917" t="s">
        <v>2030</v>
      </c>
    </row>
    <row r="22918" spans="2:11">
      <c r="B22918" t="s">
        <v>2063</v>
      </c>
      <c r="C22918" t="s">
        <v>2291</v>
      </c>
      <c r="D22918" t="s">
        <v>2035</v>
      </c>
      <c r="E22918">
        <v>5</v>
      </c>
      <c r="F22918" t="s">
        <v>2016</v>
      </c>
      <c r="G22918">
        <v>34</v>
      </c>
      <c r="H22918" t="s">
        <v>2017</v>
      </c>
      <c r="I22918" s="13">
        <v>43495</v>
      </c>
      <c r="J22918">
        <v>8</v>
      </c>
      <c r="K22918">
        <v>-3.8</v>
      </c>
    </row>
    <row r="22919" spans="2:11">
      <c r="B22919" t="s">
        <v>2094</v>
      </c>
      <c r="C22919" t="s">
        <v>2095</v>
      </c>
      <c r="D22919" t="s">
        <v>2026</v>
      </c>
      <c r="E22919">
        <v>5</v>
      </c>
      <c r="F22919" t="s">
        <v>2085</v>
      </c>
      <c r="G22919">
        <v>29</v>
      </c>
      <c r="H22919" t="s">
        <v>2020</v>
      </c>
      <c r="I22919" s="13">
        <v>43488</v>
      </c>
      <c r="J22919" t="s">
        <v>2030</v>
      </c>
      <c r="K22919" t="s">
        <v>2030</v>
      </c>
    </row>
    <row r="22920" spans="2:11">
      <c r="B22920" t="s">
        <v>2083</v>
      </c>
      <c r="C22920" t="s">
        <v>2084</v>
      </c>
      <c r="D22920" t="s">
        <v>2035</v>
      </c>
      <c r="E22920">
        <v>5</v>
      </c>
      <c r="F22920" t="s">
        <v>2016</v>
      </c>
      <c r="G22920" t="s">
        <v>2030</v>
      </c>
      <c r="H22920" t="s">
        <v>2017</v>
      </c>
      <c r="I22920" s="13">
        <v>43417</v>
      </c>
      <c r="J22920">
        <v>4</v>
      </c>
      <c r="K22920">
        <v>4.07</v>
      </c>
    </row>
    <row r="22921" spans="2:11">
      <c r="B22921" t="s">
        <v>2049</v>
      </c>
      <c r="C22921" t="s">
        <v>3438</v>
      </c>
      <c r="D22921" t="s">
        <v>2104</v>
      </c>
      <c r="E22921" t="s">
        <v>2030</v>
      </c>
      <c r="F22921" t="s">
        <v>2016</v>
      </c>
      <c r="G22921" t="s">
        <v>2030</v>
      </c>
      <c r="H22921" t="s">
        <v>2017</v>
      </c>
      <c r="I22921" s="13">
        <v>42497</v>
      </c>
      <c r="J22921" t="s">
        <v>2030</v>
      </c>
      <c r="K22921" t="s">
        <v>2030</v>
      </c>
    </row>
    <row r="23001" spans="1:11">
      <c r="A23001" t="s">
        <v>1243</v>
      </c>
      <c r="B23001" t="str">
        <f ca="1">_xll.BDS(OFFSET(INDIRECT(ADDRESS(ROW(), COLUMN())),0,-1),"BEST_ANALYST_RECS_BULK","cols=10;rows=9")</f>
        <v>BMO Capital Markets</v>
      </c>
      <c r="C23001" t="s">
        <v>2979</v>
      </c>
      <c r="D23001" t="s">
        <v>2029</v>
      </c>
      <c r="E23001">
        <v>5</v>
      </c>
      <c r="F23001" t="s">
        <v>2016</v>
      </c>
      <c r="G23001">
        <v>48</v>
      </c>
      <c r="H23001" t="s">
        <v>2017</v>
      </c>
      <c r="I23001" s="13">
        <v>43511</v>
      </c>
      <c r="J23001">
        <v>1</v>
      </c>
      <c r="K23001">
        <v>21.65</v>
      </c>
    </row>
    <row r="23002" spans="1:11">
      <c r="B23002" t="s">
        <v>2051</v>
      </c>
      <c r="C23002" t="s">
        <v>2335</v>
      </c>
      <c r="D23002" t="s">
        <v>2053</v>
      </c>
      <c r="E23002">
        <v>1</v>
      </c>
      <c r="F23002" t="s">
        <v>2016</v>
      </c>
      <c r="G23002">
        <v>35</v>
      </c>
      <c r="H23002" t="s">
        <v>2017</v>
      </c>
      <c r="I23002" s="13">
        <v>43511</v>
      </c>
      <c r="J23002">
        <v>3</v>
      </c>
      <c r="K23002">
        <v>-8.11</v>
      </c>
    </row>
    <row r="23003" spans="1:11">
      <c r="B23003" t="s">
        <v>2037</v>
      </c>
      <c r="C23003" t="s">
        <v>4296</v>
      </c>
      <c r="D23003" t="s">
        <v>2076</v>
      </c>
      <c r="E23003">
        <v>3</v>
      </c>
      <c r="F23003" t="s">
        <v>2016</v>
      </c>
      <c r="G23003">
        <v>40</v>
      </c>
      <c r="H23003" t="s">
        <v>2020</v>
      </c>
      <c r="I23003" s="13">
        <v>43510</v>
      </c>
      <c r="J23003" t="s">
        <v>2030</v>
      </c>
      <c r="K23003" t="s">
        <v>2030</v>
      </c>
    </row>
    <row r="23004" spans="1:11">
      <c r="B23004" t="s">
        <v>3133</v>
      </c>
      <c r="C23004" t="s">
        <v>4297</v>
      </c>
      <c r="D23004" t="s">
        <v>2053</v>
      </c>
      <c r="E23004">
        <v>1</v>
      </c>
      <c r="F23004" t="s">
        <v>2016</v>
      </c>
      <c r="G23004">
        <v>28</v>
      </c>
      <c r="H23004" t="s">
        <v>3135</v>
      </c>
      <c r="I23004" s="13">
        <v>43510</v>
      </c>
      <c r="J23004">
        <v>5</v>
      </c>
      <c r="K23004">
        <v>-21.65</v>
      </c>
    </row>
    <row r="23005" spans="1:11">
      <c r="B23005" t="s">
        <v>2049</v>
      </c>
      <c r="C23005" t="s">
        <v>2336</v>
      </c>
      <c r="D23005" t="s">
        <v>2015</v>
      </c>
      <c r="E23005">
        <v>3</v>
      </c>
      <c r="F23005" t="s">
        <v>2016</v>
      </c>
      <c r="G23005">
        <v>42</v>
      </c>
      <c r="H23005" t="s">
        <v>2020</v>
      </c>
      <c r="I23005" s="13">
        <v>43510</v>
      </c>
      <c r="J23005">
        <v>2</v>
      </c>
      <c r="K23005">
        <v>0</v>
      </c>
    </row>
    <row r="23006" spans="1:11">
      <c r="B23006" t="s">
        <v>2094</v>
      </c>
      <c r="C23006" t="s">
        <v>2095</v>
      </c>
      <c r="D23006" t="s">
        <v>2076</v>
      </c>
      <c r="E23006">
        <v>3</v>
      </c>
      <c r="F23006" t="s">
        <v>2085</v>
      </c>
      <c r="G23006" t="s">
        <v>2030</v>
      </c>
      <c r="H23006" t="s">
        <v>2017</v>
      </c>
      <c r="I23006" s="13">
        <v>43508</v>
      </c>
      <c r="J23006" t="s">
        <v>2030</v>
      </c>
      <c r="K23006" t="s">
        <v>2030</v>
      </c>
    </row>
    <row r="23007" spans="1:11">
      <c r="B23007" t="s">
        <v>2024</v>
      </c>
      <c r="C23007" t="s">
        <v>2217</v>
      </c>
      <c r="D23007" t="s">
        <v>2026</v>
      </c>
      <c r="E23007">
        <v>5</v>
      </c>
      <c r="F23007" t="s">
        <v>2016</v>
      </c>
      <c r="G23007">
        <v>46</v>
      </c>
      <c r="H23007" t="s">
        <v>2017</v>
      </c>
      <c r="I23007" s="13">
        <v>43507</v>
      </c>
      <c r="J23007">
        <v>1</v>
      </c>
      <c r="K23007">
        <v>21.65</v>
      </c>
    </row>
    <row r="23008" spans="1:11">
      <c r="B23008" t="s">
        <v>2267</v>
      </c>
      <c r="C23008" t="s">
        <v>4109</v>
      </c>
      <c r="D23008" t="s">
        <v>2029</v>
      </c>
      <c r="E23008">
        <v>5</v>
      </c>
      <c r="F23008" t="s">
        <v>2016</v>
      </c>
      <c r="G23008">
        <v>44</v>
      </c>
      <c r="H23008" t="s">
        <v>2017</v>
      </c>
      <c r="I23008" s="13">
        <v>43488</v>
      </c>
      <c r="J23008" t="s">
        <v>2030</v>
      </c>
      <c r="K23008" t="s">
        <v>2030</v>
      </c>
    </row>
    <row r="23009" spans="2:11">
      <c r="B23009" t="s">
        <v>2083</v>
      </c>
      <c r="C23009" t="s">
        <v>2304</v>
      </c>
      <c r="D23009" t="s">
        <v>2053</v>
      </c>
      <c r="E23009">
        <v>1</v>
      </c>
      <c r="F23009" t="s">
        <v>2016</v>
      </c>
      <c r="G23009" t="s">
        <v>2030</v>
      </c>
      <c r="H23009" t="s">
        <v>2017</v>
      </c>
      <c r="I23009" s="13">
        <v>43456</v>
      </c>
      <c r="J23009">
        <v>4</v>
      </c>
      <c r="K23009">
        <v>-12.34</v>
      </c>
    </row>
    <row r="23101" spans="1:11">
      <c r="A23101" t="s">
        <v>1244</v>
      </c>
      <c r="B23101" t="str">
        <f ca="1">_xll.BDS(OFFSET(INDIRECT(ADDRESS(ROW(), COLUMN())),0,-1),"BEST_ANALYST_RECS_BULK","cols=10;rows=4")</f>
        <v>Northland Securities Inc</v>
      </c>
      <c r="C23101" t="s">
        <v>3144</v>
      </c>
      <c r="D23101" t="s">
        <v>2029</v>
      </c>
      <c r="E23101">
        <v>5</v>
      </c>
      <c r="F23101" t="s">
        <v>2016</v>
      </c>
      <c r="G23101">
        <v>8</v>
      </c>
      <c r="H23101" t="s">
        <v>2020</v>
      </c>
      <c r="I23101" s="13">
        <v>43509</v>
      </c>
      <c r="J23101" t="s">
        <v>2030</v>
      </c>
      <c r="K23101" t="s">
        <v>2030</v>
      </c>
    </row>
    <row r="23102" spans="1:11">
      <c r="B23102" t="s">
        <v>2670</v>
      </c>
      <c r="C23102" t="s">
        <v>4190</v>
      </c>
      <c r="D23102" t="s">
        <v>2026</v>
      </c>
      <c r="E23102">
        <v>5</v>
      </c>
      <c r="F23102" t="s">
        <v>2016</v>
      </c>
      <c r="G23102">
        <v>8</v>
      </c>
      <c r="H23102" t="s">
        <v>2020</v>
      </c>
      <c r="I23102" s="13">
        <v>43482</v>
      </c>
      <c r="J23102">
        <v>1</v>
      </c>
      <c r="K23102">
        <v>90.09</v>
      </c>
    </row>
    <row r="23103" spans="1:11">
      <c r="B23103" t="s">
        <v>2358</v>
      </c>
      <c r="C23103" t="s">
        <v>2567</v>
      </c>
      <c r="D23103" t="s">
        <v>2026</v>
      </c>
      <c r="E23103">
        <v>5</v>
      </c>
      <c r="F23103" t="s">
        <v>2016</v>
      </c>
      <c r="G23103">
        <v>11</v>
      </c>
      <c r="H23103" t="s">
        <v>2020</v>
      </c>
      <c r="I23103" s="13">
        <v>43440</v>
      </c>
      <c r="J23103">
        <v>1</v>
      </c>
      <c r="K23103">
        <v>90.09</v>
      </c>
    </row>
    <row r="23104" spans="1:11">
      <c r="B23104" t="s">
        <v>3255</v>
      </c>
      <c r="C23104" t="s">
        <v>4191</v>
      </c>
      <c r="D23104" t="s">
        <v>2076</v>
      </c>
      <c r="E23104">
        <v>3</v>
      </c>
      <c r="F23104" t="s">
        <v>2016</v>
      </c>
      <c r="G23104" t="s">
        <v>2030</v>
      </c>
      <c r="H23104" t="s">
        <v>2017</v>
      </c>
      <c r="I23104" s="13">
        <v>43440</v>
      </c>
      <c r="J23104">
        <v>2</v>
      </c>
      <c r="K23104">
        <v>79.3</v>
      </c>
    </row>
    <row r="23201" spans="1:11">
      <c r="A23201" t="s">
        <v>1245</v>
      </c>
      <c r="B23201" t="str">
        <f ca="1">_xll.BDS(OFFSET(INDIRECT(ADDRESS(ROW(), COLUMN())),0,-1),"BEST_ANALYST_RECS_BULK","cols=10;rows=21")</f>
        <v>RBC Capital Markets</v>
      </c>
      <c r="C23201" t="s">
        <v>2543</v>
      </c>
      <c r="D23201" t="s">
        <v>2252</v>
      </c>
      <c r="E23201">
        <v>3</v>
      </c>
      <c r="F23201" t="s">
        <v>2016</v>
      </c>
      <c r="G23201">
        <v>37</v>
      </c>
      <c r="H23201" t="s">
        <v>2020</v>
      </c>
      <c r="I23201" s="13">
        <v>43511</v>
      </c>
      <c r="J23201" t="s">
        <v>2030</v>
      </c>
      <c r="K23201" t="s">
        <v>2030</v>
      </c>
    </row>
    <row r="23202" spans="1:11">
      <c r="B23202" t="s">
        <v>2027</v>
      </c>
      <c r="C23202" t="s">
        <v>2547</v>
      </c>
      <c r="D23202" t="s">
        <v>2029</v>
      </c>
      <c r="E23202">
        <v>5</v>
      </c>
      <c r="F23202" t="s">
        <v>2016</v>
      </c>
      <c r="G23202">
        <v>46</v>
      </c>
      <c r="H23202" t="s">
        <v>2017</v>
      </c>
      <c r="I23202" s="13">
        <v>43511</v>
      </c>
      <c r="J23202">
        <v>9</v>
      </c>
      <c r="K23202">
        <v>-9.91</v>
      </c>
    </row>
    <row r="23203" spans="1:11">
      <c r="B23203" t="s">
        <v>2079</v>
      </c>
      <c r="C23203" t="s">
        <v>2940</v>
      </c>
      <c r="D23203" t="s">
        <v>2029</v>
      </c>
      <c r="E23203">
        <v>5</v>
      </c>
      <c r="F23203" t="s">
        <v>2016</v>
      </c>
      <c r="G23203">
        <v>48</v>
      </c>
      <c r="H23203" t="s">
        <v>2017</v>
      </c>
      <c r="I23203" s="13">
        <v>43511</v>
      </c>
      <c r="J23203">
        <v>9</v>
      </c>
      <c r="K23203">
        <v>-9.91</v>
      </c>
    </row>
    <row r="23204" spans="1:11">
      <c r="B23204" t="s">
        <v>2257</v>
      </c>
      <c r="C23204" t="s">
        <v>2945</v>
      </c>
      <c r="D23204" t="s">
        <v>2029</v>
      </c>
      <c r="E23204">
        <v>5</v>
      </c>
      <c r="F23204" t="s">
        <v>2016</v>
      </c>
      <c r="G23204">
        <v>41</v>
      </c>
      <c r="H23204" t="s">
        <v>2020</v>
      </c>
      <c r="I23204" s="13">
        <v>43510</v>
      </c>
      <c r="J23204">
        <v>5</v>
      </c>
      <c r="K23204">
        <v>-6.73</v>
      </c>
    </row>
    <row r="23205" spans="1:11">
      <c r="B23205" t="s">
        <v>2072</v>
      </c>
      <c r="C23205" t="s">
        <v>2947</v>
      </c>
      <c r="D23205" t="s">
        <v>2015</v>
      </c>
      <c r="E23205">
        <v>3</v>
      </c>
      <c r="F23205" t="s">
        <v>2088</v>
      </c>
      <c r="G23205" t="s">
        <v>2030</v>
      </c>
      <c r="H23205" t="s">
        <v>2017</v>
      </c>
      <c r="I23205" s="13">
        <v>43510</v>
      </c>
      <c r="J23205">
        <v>10</v>
      </c>
      <c r="K23205">
        <v>-10.29</v>
      </c>
    </row>
    <row r="23206" spans="1:11">
      <c r="B23206" t="s">
        <v>2274</v>
      </c>
      <c r="C23206" t="s">
        <v>2457</v>
      </c>
      <c r="D23206" t="s">
        <v>2076</v>
      </c>
      <c r="E23206">
        <v>3</v>
      </c>
      <c r="F23206" t="s">
        <v>2016</v>
      </c>
      <c r="G23206" t="s">
        <v>2030</v>
      </c>
      <c r="H23206" t="s">
        <v>2017</v>
      </c>
      <c r="I23206" s="13">
        <v>43509</v>
      </c>
      <c r="J23206">
        <v>4</v>
      </c>
      <c r="K23206">
        <v>0</v>
      </c>
    </row>
    <row r="23207" spans="1:11">
      <c r="B23207" t="s">
        <v>2411</v>
      </c>
      <c r="C23207" t="s">
        <v>2941</v>
      </c>
      <c r="D23207" t="s">
        <v>2026</v>
      </c>
      <c r="E23207">
        <v>5</v>
      </c>
      <c r="F23207" t="s">
        <v>2016</v>
      </c>
      <c r="G23207">
        <v>53</v>
      </c>
      <c r="H23207" t="s">
        <v>2017</v>
      </c>
      <c r="I23207" s="13">
        <v>43502</v>
      </c>
      <c r="J23207">
        <v>9</v>
      </c>
      <c r="K23207">
        <v>-9.91</v>
      </c>
    </row>
    <row r="23208" spans="1:11">
      <c r="B23208" t="s">
        <v>2277</v>
      </c>
      <c r="C23208" t="s">
        <v>2948</v>
      </c>
      <c r="D23208" t="s">
        <v>2029</v>
      </c>
      <c r="E23208">
        <v>5</v>
      </c>
      <c r="F23208" t="s">
        <v>2016</v>
      </c>
      <c r="G23208">
        <v>45</v>
      </c>
      <c r="H23208" t="s">
        <v>2017</v>
      </c>
      <c r="I23208" s="13">
        <v>43501</v>
      </c>
      <c r="J23208">
        <v>3</v>
      </c>
      <c r="K23208">
        <v>1.39</v>
      </c>
    </row>
    <row r="23209" spans="1:11">
      <c r="B23209" t="s">
        <v>2054</v>
      </c>
      <c r="C23209" t="s">
        <v>2636</v>
      </c>
      <c r="D23209" t="s">
        <v>2056</v>
      </c>
      <c r="E23209">
        <v>4</v>
      </c>
      <c r="F23209" t="s">
        <v>2016</v>
      </c>
      <c r="G23209">
        <v>46</v>
      </c>
      <c r="H23209" t="s">
        <v>2020</v>
      </c>
      <c r="I23209" s="13">
        <v>43500</v>
      </c>
      <c r="J23209">
        <v>9</v>
      </c>
      <c r="K23209">
        <v>-9.91</v>
      </c>
    </row>
    <row r="23210" spans="1:11">
      <c r="B23210" t="s">
        <v>2234</v>
      </c>
      <c r="C23210" t="s">
        <v>2545</v>
      </c>
      <c r="D23210" t="s">
        <v>2026</v>
      </c>
      <c r="E23210">
        <v>5</v>
      </c>
      <c r="F23210" t="s">
        <v>2016</v>
      </c>
      <c r="G23210">
        <v>45</v>
      </c>
      <c r="H23210" t="s">
        <v>2020</v>
      </c>
      <c r="I23210" s="13">
        <v>43496</v>
      </c>
      <c r="J23210" t="s">
        <v>2030</v>
      </c>
      <c r="K23210" t="s">
        <v>2030</v>
      </c>
    </row>
    <row r="23211" spans="1:11">
      <c r="B23211" t="s">
        <v>2047</v>
      </c>
      <c r="C23211" t="s">
        <v>2944</v>
      </c>
      <c r="D23211" t="s">
        <v>2026</v>
      </c>
      <c r="E23211">
        <v>5</v>
      </c>
      <c r="F23211" t="s">
        <v>2016</v>
      </c>
      <c r="G23211">
        <v>45</v>
      </c>
      <c r="H23211" t="s">
        <v>2017</v>
      </c>
      <c r="I23211" s="13">
        <v>43496</v>
      </c>
      <c r="J23211">
        <v>2</v>
      </c>
      <c r="K23211">
        <v>7.58</v>
      </c>
    </row>
    <row r="23212" spans="1:11">
      <c r="B23212" t="s">
        <v>2024</v>
      </c>
      <c r="C23212" t="s">
        <v>2660</v>
      </c>
      <c r="D23212" t="s">
        <v>2026</v>
      </c>
      <c r="E23212">
        <v>5</v>
      </c>
      <c r="F23212" t="s">
        <v>2016</v>
      </c>
      <c r="G23212">
        <v>47</v>
      </c>
      <c r="H23212" t="s">
        <v>2017</v>
      </c>
      <c r="I23212" s="13">
        <v>43495</v>
      </c>
      <c r="J23212">
        <v>9</v>
      </c>
      <c r="K23212">
        <v>-9.91</v>
      </c>
    </row>
    <row r="23213" spans="1:11">
      <c r="B23213" t="s">
        <v>2033</v>
      </c>
      <c r="C23213" t="s">
        <v>2549</v>
      </c>
      <c r="D23213" t="s">
        <v>2044</v>
      </c>
      <c r="E23213">
        <v>3</v>
      </c>
      <c r="F23213" t="s">
        <v>2016</v>
      </c>
      <c r="G23213">
        <v>35</v>
      </c>
      <c r="H23213" t="s">
        <v>2020</v>
      </c>
      <c r="I23213" s="13">
        <v>43493</v>
      </c>
      <c r="J23213">
        <v>4</v>
      </c>
      <c r="K23213">
        <v>0</v>
      </c>
    </row>
    <row r="23214" spans="1:11">
      <c r="B23214" t="s">
        <v>2077</v>
      </c>
      <c r="C23214" t="s">
        <v>2942</v>
      </c>
      <c r="D23214" t="s">
        <v>2029</v>
      </c>
      <c r="E23214">
        <v>5</v>
      </c>
      <c r="F23214" t="s">
        <v>2016</v>
      </c>
      <c r="G23214">
        <v>43</v>
      </c>
      <c r="H23214" t="s">
        <v>2017</v>
      </c>
      <c r="I23214" s="13">
        <v>43493</v>
      </c>
      <c r="J23214">
        <v>6</v>
      </c>
      <c r="K23214">
        <v>-7.95</v>
      </c>
    </row>
    <row r="23215" spans="1:11">
      <c r="B23215" t="s">
        <v>2236</v>
      </c>
      <c r="C23215" t="s">
        <v>2946</v>
      </c>
      <c r="D23215" t="s">
        <v>2238</v>
      </c>
      <c r="E23215">
        <v>4</v>
      </c>
      <c r="F23215" t="s">
        <v>2016</v>
      </c>
      <c r="G23215">
        <v>44</v>
      </c>
      <c r="H23215" t="s">
        <v>2020</v>
      </c>
      <c r="I23215" s="13">
        <v>43493</v>
      </c>
      <c r="J23215">
        <v>9</v>
      </c>
      <c r="K23215">
        <v>-9.91</v>
      </c>
    </row>
    <row r="23216" spans="1:11">
      <c r="B23216" t="s">
        <v>2063</v>
      </c>
      <c r="C23216" t="s">
        <v>2943</v>
      </c>
      <c r="D23216" t="s">
        <v>2035</v>
      </c>
      <c r="E23216">
        <v>5</v>
      </c>
      <c r="F23216" t="s">
        <v>2016</v>
      </c>
      <c r="G23216">
        <v>41</v>
      </c>
      <c r="H23216" t="s">
        <v>2017</v>
      </c>
      <c r="I23216" s="13">
        <v>43493</v>
      </c>
      <c r="J23216">
        <v>8</v>
      </c>
      <c r="K23216">
        <v>-9.3000000000000007</v>
      </c>
    </row>
    <row r="23217" spans="2:11">
      <c r="B23217" t="s">
        <v>2069</v>
      </c>
      <c r="C23217" t="s">
        <v>2550</v>
      </c>
      <c r="D23217" t="s">
        <v>2035</v>
      </c>
      <c r="E23217">
        <v>5</v>
      </c>
      <c r="F23217" t="s">
        <v>2016</v>
      </c>
      <c r="G23217">
        <v>45</v>
      </c>
      <c r="H23217" t="s">
        <v>2020</v>
      </c>
      <c r="I23217" s="13">
        <v>43492</v>
      </c>
      <c r="J23217">
        <v>9</v>
      </c>
      <c r="K23217">
        <v>-9.91</v>
      </c>
    </row>
    <row r="23218" spans="2:11">
      <c r="B23218" t="s">
        <v>2051</v>
      </c>
      <c r="C23218" t="s">
        <v>2708</v>
      </c>
      <c r="D23218" t="s">
        <v>2026</v>
      </c>
      <c r="E23218">
        <v>5</v>
      </c>
      <c r="F23218" t="s">
        <v>2016</v>
      </c>
      <c r="G23218">
        <v>47</v>
      </c>
      <c r="H23218" t="s">
        <v>2017</v>
      </c>
      <c r="I23218" s="13">
        <v>43490</v>
      </c>
      <c r="J23218">
        <v>1</v>
      </c>
      <c r="K23218">
        <v>12.19</v>
      </c>
    </row>
    <row r="23219" spans="2:11">
      <c r="B23219" t="s">
        <v>2094</v>
      </c>
      <c r="C23219" t="s">
        <v>2095</v>
      </c>
      <c r="D23219" t="s">
        <v>2076</v>
      </c>
      <c r="E23219">
        <v>3</v>
      </c>
      <c r="F23219" t="s">
        <v>2016</v>
      </c>
      <c r="G23219" t="s">
        <v>2030</v>
      </c>
      <c r="H23219" t="s">
        <v>2017</v>
      </c>
      <c r="I23219" s="13">
        <v>43480</v>
      </c>
      <c r="J23219" t="s">
        <v>2030</v>
      </c>
      <c r="K23219" t="s">
        <v>2030</v>
      </c>
    </row>
    <row r="23220" spans="2:11">
      <c r="B23220" t="s">
        <v>2083</v>
      </c>
      <c r="C23220" t="s">
        <v>2084</v>
      </c>
      <c r="D23220" t="s">
        <v>2035</v>
      </c>
      <c r="E23220">
        <v>5</v>
      </c>
      <c r="F23220" t="s">
        <v>2016</v>
      </c>
      <c r="G23220" t="s">
        <v>2030</v>
      </c>
      <c r="H23220" t="s">
        <v>2017</v>
      </c>
      <c r="I23220" s="13">
        <v>43434</v>
      </c>
      <c r="J23220">
        <v>7</v>
      </c>
      <c r="K23220">
        <v>-8.6999999999999993</v>
      </c>
    </row>
    <row r="23221" spans="2:11">
      <c r="B23221" t="s">
        <v>2091</v>
      </c>
      <c r="C23221" t="s">
        <v>2949</v>
      </c>
      <c r="D23221" t="s">
        <v>2093</v>
      </c>
      <c r="E23221" t="s">
        <v>2030</v>
      </c>
      <c r="F23221" t="s">
        <v>2016</v>
      </c>
      <c r="G23221" t="s">
        <v>2030</v>
      </c>
      <c r="H23221" t="s">
        <v>2017</v>
      </c>
      <c r="I23221" s="13">
        <v>42570</v>
      </c>
      <c r="J23221" t="s">
        <v>2030</v>
      </c>
      <c r="K23221" t="s">
        <v>2030</v>
      </c>
    </row>
    <row r="23301" spans="1:11">
      <c r="A23301" t="s">
        <v>1246</v>
      </c>
      <c r="B23301" t="str">
        <f ca="1">_xll.BDS(OFFSET(INDIRECT(ADDRESS(ROW(), COLUMN())),0,-1),"BEST_ANALYST_RECS_BULK","cols=10;rows=24")</f>
        <v>BMO Capital Markets</v>
      </c>
      <c r="C23301" t="s">
        <v>3363</v>
      </c>
      <c r="D23301" t="s">
        <v>2015</v>
      </c>
      <c r="E23301">
        <v>3</v>
      </c>
      <c r="F23301" t="s">
        <v>2016</v>
      </c>
      <c r="G23301">
        <v>230</v>
      </c>
      <c r="H23301" t="s">
        <v>2017</v>
      </c>
      <c r="I23301" s="13">
        <v>43511</v>
      </c>
      <c r="J23301" t="s">
        <v>2030</v>
      </c>
      <c r="K23301" t="s">
        <v>2030</v>
      </c>
    </row>
    <row r="23302" spans="1:11">
      <c r="B23302" t="s">
        <v>2033</v>
      </c>
      <c r="C23302" t="s">
        <v>2436</v>
      </c>
      <c r="D23302" t="s">
        <v>2035</v>
      </c>
      <c r="E23302">
        <v>5</v>
      </c>
      <c r="F23302" t="s">
        <v>2016</v>
      </c>
      <c r="G23302">
        <v>250</v>
      </c>
      <c r="H23302" t="s">
        <v>2036</v>
      </c>
      <c r="I23302" s="13">
        <v>43511</v>
      </c>
      <c r="J23302" t="s">
        <v>2030</v>
      </c>
      <c r="K23302" t="s">
        <v>2030</v>
      </c>
    </row>
    <row r="23303" spans="1:11">
      <c r="B23303" t="s">
        <v>2045</v>
      </c>
      <c r="C23303" t="s">
        <v>3364</v>
      </c>
      <c r="D23303" t="s">
        <v>2029</v>
      </c>
      <c r="E23303">
        <v>5</v>
      </c>
      <c r="F23303" t="s">
        <v>2016</v>
      </c>
      <c r="G23303">
        <v>254</v>
      </c>
      <c r="H23303" t="s">
        <v>2020</v>
      </c>
      <c r="I23303" s="13">
        <v>43511</v>
      </c>
      <c r="J23303" t="s">
        <v>2030</v>
      </c>
      <c r="K23303" t="s">
        <v>2030</v>
      </c>
    </row>
    <row r="23304" spans="1:11">
      <c r="B23304" t="s">
        <v>2079</v>
      </c>
      <c r="C23304" t="s">
        <v>2426</v>
      </c>
      <c r="D23304" t="s">
        <v>2015</v>
      </c>
      <c r="E23304">
        <v>3</v>
      </c>
      <c r="F23304" t="s">
        <v>2016</v>
      </c>
      <c r="G23304">
        <v>200</v>
      </c>
      <c r="H23304" t="s">
        <v>2017</v>
      </c>
      <c r="I23304" s="13">
        <v>43511</v>
      </c>
      <c r="J23304" t="s">
        <v>2030</v>
      </c>
      <c r="K23304" t="s">
        <v>2030</v>
      </c>
    </row>
    <row r="23305" spans="1:11">
      <c r="B23305" t="s">
        <v>2428</v>
      </c>
      <c r="C23305" t="s">
        <v>2429</v>
      </c>
      <c r="D23305" t="s">
        <v>2026</v>
      </c>
      <c r="E23305">
        <v>5</v>
      </c>
      <c r="F23305" t="s">
        <v>2016</v>
      </c>
      <c r="G23305">
        <v>251</v>
      </c>
      <c r="H23305" t="s">
        <v>2020</v>
      </c>
      <c r="I23305" s="13">
        <v>43511</v>
      </c>
      <c r="J23305" t="s">
        <v>2030</v>
      </c>
      <c r="K23305" t="s">
        <v>2030</v>
      </c>
    </row>
    <row r="23306" spans="1:11">
      <c r="B23306" t="s">
        <v>2267</v>
      </c>
      <c r="C23306" t="s">
        <v>2422</v>
      </c>
      <c r="D23306" t="s">
        <v>2029</v>
      </c>
      <c r="E23306">
        <v>5</v>
      </c>
      <c r="F23306" t="s">
        <v>2016</v>
      </c>
      <c r="G23306">
        <v>217</v>
      </c>
      <c r="H23306" t="s">
        <v>2020</v>
      </c>
      <c r="I23306" s="13">
        <v>43510</v>
      </c>
      <c r="J23306" t="s">
        <v>2030</v>
      </c>
      <c r="K23306" t="s">
        <v>2030</v>
      </c>
    </row>
    <row r="23307" spans="1:11">
      <c r="B23307" t="s">
        <v>2274</v>
      </c>
      <c r="C23307" t="s">
        <v>3365</v>
      </c>
      <c r="D23307" t="s">
        <v>2026</v>
      </c>
      <c r="E23307">
        <v>5</v>
      </c>
      <c r="F23307" t="s">
        <v>2016</v>
      </c>
      <c r="G23307" t="s">
        <v>2030</v>
      </c>
      <c r="H23307" t="s">
        <v>2017</v>
      </c>
      <c r="I23307" s="13">
        <v>43509</v>
      </c>
      <c r="J23307" t="s">
        <v>2030</v>
      </c>
      <c r="K23307" t="s">
        <v>2030</v>
      </c>
    </row>
    <row r="23308" spans="1:11">
      <c r="B23308" t="s">
        <v>2067</v>
      </c>
      <c r="C23308" t="s">
        <v>2418</v>
      </c>
      <c r="D23308" t="s">
        <v>2029</v>
      </c>
      <c r="E23308">
        <v>5</v>
      </c>
      <c r="F23308" t="s">
        <v>2016</v>
      </c>
      <c r="G23308">
        <v>260</v>
      </c>
      <c r="H23308" t="s">
        <v>2020</v>
      </c>
      <c r="I23308" s="13">
        <v>43507</v>
      </c>
      <c r="J23308" t="s">
        <v>2030</v>
      </c>
      <c r="K23308" t="s">
        <v>2030</v>
      </c>
    </row>
    <row r="23309" spans="1:11">
      <c r="B23309" t="s">
        <v>2134</v>
      </c>
      <c r="C23309" t="s">
        <v>2419</v>
      </c>
      <c r="D23309" t="s">
        <v>2035</v>
      </c>
      <c r="E23309">
        <v>5</v>
      </c>
      <c r="F23309" t="s">
        <v>2016</v>
      </c>
      <c r="G23309">
        <v>240</v>
      </c>
      <c r="H23309" t="s">
        <v>2017</v>
      </c>
      <c r="I23309" s="13">
        <v>43507</v>
      </c>
      <c r="J23309" t="s">
        <v>2030</v>
      </c>
      <c r="K23309" t="s">
        <v>2030</v>
      </c>
    </row>
    <row r="23310" spans="1:11">
      <c r="B23310" t="s">
        <v>2139</v>
      </c>
      <c r="C23310" t="s">
        <v>2865</v>
      </c>
      <c r="D23310" t="s">
        <v>2035</v>
      </c>
      <c r="E23310">
        <v>5</v>
      </c>
      <c r="F23310" t="s">
        <v>2016</v>
      </c>
      <c r="G23310">
        <v>245</v>
      </c>
      <c r="H23310" t="s">
        <v>2017</v>
      </c>
      <c r="I23310" s="13">
        <v>43507</v>
      </c>
      <c r="J23310" t="s">
        <v>2030</v>
      </c>
      <c r="K23310" t="s">
        <v>2030</v>
      </c>
    </row>
    <row r="23311" spans="1:11">
      <c r="B23311" t="s">
        <v>2148</v>
      </c>
      <c r="C23311" t="s">
        <v>2423</v>
      </c>
      <c r="D23311" t="s">
        <v>2029</v>
      </c>
      <c r="E23311">
        <v>5</v>
      </c>
      <c r="F23311" t="s">
        <v>2016</v>
      </c>
      <c r="G23311">
        <v>260</v>
      </c>
      <c r="H23311" t="s">
        <v>2020</v>
      </c>
      <c r="I23311" s="13">
        <v>43507</v>
      </c>
      <c r="J23311" t="s">
        <v>2030</v>
      </c>
      <c r="K23311" t="s">
        <v>2030</v>
      </c>
    </row>
    <row r="23312" spans="1:11">
      <c r="B23312" t="s">
        <v>2072</v>
      </c>
      <c r="C23312" t="s">
        <v>2437</v>
      </c>
      <c r="D23312" t="s">
        <v>2029</v>
      </c>
      <c r="E23312">
        <v>5</v>
      </c>
      <c r="F23312" t="s">
        <v>2016</v>
      </c>
      <c r="G23312">
        <v>215</v>
      </c>
      <c r="H23312" t="s">
        <v>2017</v>
      </c>
      <c r="I23312" s="13">
        <v>43503</v>
      </c>
      <c r="J23312" t="s">
        <v>2030</v>
      </c>
      <c r="K23312" t="s">
        <v>2030</v>
      </c>
    </row>
    <row r="23313" spans="2:11">
      <c r="B23313" t="s">
        <v>2198</v>
      </c>
      <c r="C23313" t="s">
        <v>2420</v>
      </c>
      <c r="D23313" t="s">
        <v>2035</v>
      </c>
      <c r="E23313">
        <v>5</v>
      </c>
      <c r="F23313" t="s">
        <v>2016</v>
      </c>
      <c r="G23313">
        <v>227</v>
      </c>
      <c r="H23313" t="s">
        <v>2017</v>
      </c>
      <c r="I23313" s="13">
        <v>43503</v>
      </c>
      <c r="J23313" t="s">
        <v>2030</v>
      </c>
      <c r="K23313" t="s">
        <v>2030</v>
      </c>
    </row>
    <row r="23314" spans="2:11">
      <c r="B23314" t="s">
        <v>2094</v>
      </c>
      <c r="C23314" t="s">
        <v>2095</v>
      </c>
      <c r="D23314" t="s">
        <v>2026</v>
      </c>
      <c r="E23314">
        <v>5</v>
      </c>
      <c r="F23314" t="s">
        <v>2016</v>
      </c>
      <c r="G23314">
        <v>217</v>
      </c>
      <c r="H23314" t="s">
        <v>2020</v>
      </c>
      <c r="I23314" s="13">
        <v>43501</v>
      </c>
      <c r="J23314" t="s">
        <v>2030</v>
      </c>
      <c r="K23314" t="s">
        <v>2030</v>
      </c>
    </row>
    <row r="23315" spans="2:11">
      <c r="B23315" t="s">
        <v>2049</v>
      </c>
      <c r="C23315" t="s">
        <v>2868</v>
      </c>
      <c r="D23315" t="s">
        <v>2029</v>
      </c>
      <c r="E23315">
        <v>5</v>
      </c>
      <c r="F23315" t="s">
        <v>2016</v>
      </c>
      <c r="G23315">
        <v>264</v>
      </c>
      <c r="H23315" t="s">
        <v>2020</v>
      </c>
      <c r="I23315" s="13">
        <v>43501</v>
      </c>
      <c r="J23315" t="s">
        <v>2030</v>
      </c>
      <c r="K23315" t="s">
        <v>2030</v>
      </c>
    </row>
    <row r="23316" spans="2:11">
      <c r="B23316" t="s">
        <v>106</v>
      </c>
      <c r="C23316" t="s">
        <v>2431</v>
      </c>
      <c r="D23316" t="s">
        <v>2440</v>
      </c>
      <c r="E23316">
        <v>5</v>
      </c>
      <c r="F23316" t="s">
        <v>2016</v>
      </c>
      <c r="G23316">
        <v>299</v>
      </c>
      <c r="H23316" t="s">
        <v>2020</v>
      </c>
      <c r="I23316" s="13">
        <v>43500</v>
      </c>
      <c r="J23316" t="s">
        <v>2030</v>
      </c>
      <c r="K23316" t="s">
        <v>2030</v>
      </c>
    </row>
    <row r="23317" spans="2:11">
      <c r="B23317" t="s">
        <v>2031</v>
      </c>
      <c r="C23317" t="s">
        <v>2427</v>
      </c>
      <c r="D23317" t="s">
        <v>2026</v>
      </c>
      <c r="E23317">
        <v>5</v>
      </c>
      <c r="F23317" t="s">
        <v>2016</v>
      </c>
      <c r="G23317">
        <v>260</v>
      </c>
      <c r="H23317" t="s">
        <v>2020</v>
      </c>
      <c r="I23317" s="13">
        <v>43500</v>
      </c>
      <c r="J23317" t="s">
        <v>2030</v>
      </c>
      <c r="K23317" t="s">
        <v>2030</v>
      </c>
    </row>
    <row r="23318" spans="2:11">
      <c r="B23318" t="s">
        <v>2037</v>
      </c>
      <c r="C23318" t="s">
        <v>3366</v>
      </c>
      <c r="D23318" t="s">
        <v>2026</v>
      </c>
      <c r="E23318">
        <v>5</v>
      </c>
      <c r="F23318" t="s">
        <v>2016</v>
      </c>
      <c r="G23318">
        <v>244</v>
      </c>
      <c r="H23318" t="s">
        <v>2020</v>
      </c>
      <c r="I23318" s="13">
        <v>43500</v>
      </c>
      <c r="J23318" t="s">
        <v>2030</v>
      </c>
      <c r="K23318" t="s">
        <v>2030</v>
      </c>
    </row>
    <row r="23319" spans="2:11">
      <c r="B23319" t="s">
        <v>2077</v>
      </c>
      <c r="C23319" t="s">
        <v>3367</v>
      </c>
      <c r="D23319" t="s">
        <v>2227</v>
      </c>
      <c r="E23319">
        <v>3</v>
      </c>
      <c r="F23319" t="s">
        <v>2016</v>
      </c>
      <c r="G23319">
        <v>210</v>
      </c>
      <c r="H23319" t="s">
        <v>2020</v>
      </c>
      <c r="I23319" s="13">
        <v>43500</v>
      </c>
      <c r="J23319" t="s">
        <v>2030</v>
      </c>
      <c r="K23319" t="s">
        <v>2030</v>
      </c>
    </row>
    <row r="23320" spans="2:11">
      <c r="B23320" t="s">
        <v>2027</v>
      </c>
      <c r="C23320" t="s">
        <v>2435</v>
      </c>
      <c r="D23320" t="s">
        <v>2029</v>
      </c>
      <c r="E23320">
        <v>5</v>
      </c>
      <c r="F23320" t="s">
        <v>2016</v>
      </c>
      <c r="G23320">
        <v>250</v>
      </c>
      <c r="H23320" t="s">
        <v>2017</v>
      </c>
      <c r="I23320" s="13">
        <v>43499</v>
      </c>
      <c r="J23320" t="s">
        <v>2030</v>
      </c>
      <c r="K23320" t="s">
        <v>2030</v>
      </c>
    </row>
    <row r="23321" spans="2:11">
      <c r="B23321" t="s">
        <v>2083</v>
      </c>
      <c r="C23321" t="s">
        <v>2304</v>
      </c>
      <c r="D23321" t="s">
        <v>2076</v>
      </c>
      <c r="E23321">
        <v>3</v>
      </c>
      <c r="F23321" t="s">
        <v>2088</v>
      </c>
      <c r="G23321" t="s">
        <v>2030</v>
      </c>
      <c r="H23321" t="s">
        <v>2017</v>
      </c>
      <c r="I23321" s="13">
        <v>43498</v>
      </c>
      <c r="J23321" t="s">
        <v>2030</v>
      </c>
      <c r="K23321" t="s">
        <v>2030</v>
      </c>
    </row>
    <row r="23322" spans="2:11">
      <c r="B23322" t="s">
        <v>2051</v>
      </c>
      <c r="C23322" t="s">
        <v>2421</v>
      </c>
      <c r="D23322" t="s">
        <v>2053</v>
      </c>
      <c r="E23322">
        <v>1</v>
      </c>
      <c r="F23322" t="s">
        <v>2016</v>
      </c>
      <c r="G23322">
        <v>160</v>
      </c>
      <c r="H23322" t="s">
        <v>2017</v>
      </c>
      <c r="I23322" s="13">
        <v>43497</v>
      </c>
      <c r="J23322" t="s">
        <v>2030</v>
      </c>
      <c r="K23322" t="s">
        <v>2030</v>
      </c>
    </row>
    <row r="23323" spans="2:11">
      <c r="B23323" t="s">
        <v>2063</v>
      </c>
      <c r="C23323" t="s">
        <v>2430</v>
      </c>
      <c r="D23323" t="s">
        <v>2035</v>
      </c>
      <c r="E23323">
        <v>5</v>
      </c>
      <c r="F23323" t="s">
        <v>2016</v>
      </c>
      <c r="G23323">
        <v>220</v>
      </c>
      <c r="H23323" t="s">
        <v>2017</v>
      </c>
      <c r="I23323" s="13">
        <v>43497</v>
      </c>
      <c r="J23323" t="s">
        <v>2030</v>
      </c>
      <c r="K23323" t="s">
        <v>2030</v>
      </c>
    </row>
    <row r="23324" spans="2:11">
      <c r="B23324" t="s">
        <v>2021</v>
      </c>
      <c r="C23324" t="s">
        <v>2433</v>
      </c>
      <c r="D23324" t="s">
        <v>2166</v>
      </c>
      <c r="E23324">
        <v>5</v>
      </c>
      <c r="F23324" t="s">
        <v>2016</v>
      </c>
      <c r="G23324">
        <v>250</v>
      </c>
      <c r="H23324" t="s">
        <v>2020</v>
      </c>
      <c r="I23324" s="13">
        <v>43458</v>
      </c>
      <c r="J23324" t="s">
        <v>2030</v>
      </c>
      <c r="K23324" t="s">
        <v>2030</v>
      </c>
    </row>
    <row r="23401" spans="1:11">
      <c r="A23401" t="s">
        <v>1247</v>
      </c>
      <c r="B23401" t="str">
        <f ca="1">_xll.BDS(OFFSET(INDIRECT(ADDRESS(ROW(), COLUMN())),0,-1),"BEST_ANALYST_RECS_BULK","cols=10;rows=36")</f>
        <v>Baird</v>
      </c>
      <c r="C23401" t="s">
        <v>4161</v>
      </c>
      <c r="D23401" t="s">
        <v>2029</v>
      </c>
      <c r="E23401">
        <v>5</v>
      </c>
      <c r="F23401" t="s">
        <v>2016</v>
      </c>
      <c r="G23401">
        <v>175</v>
      </c>
      <c r="H23401" t="s">
        <v>2017</v>
      </c>
      <c r="I23401" s="13">
        <v>43511</v>
      </c>
      <c r="J23401">
        <v>1</v>
      </c>
      <c r="K23401">
        <v>53.48</v>
      </c>
    </row>
    <row r="23402" spans="1:11">
      <c r="B23402" t="s">
        <v>2049</v>
      </c>
      <c r="C23402" t="s">
        <v>3445</v>
      </c>
      <c r="D23402" t="s">
        <v>2029</v>
      </c>
      <c r="E23402">
        <v>5</v>
      </c>
      <c r="F23402" t="s">
        <v>2085</v>
      </c>
      <c r="G23402">
        <v>225</v>
      </c>
      <c r="H23402" t="s">
        <v>2017</v>
      </c>
      <c r="I23402" s="13">
        <v>43511</v>
      </c>
      <c r="J23402">
        <v>6</v>
      </c>
      <c r="K23402">
        <v>0</v>
      </c>
    </row>
    <row r="23403" spans="1:11">
      <c r="B23403" t="s">
        <v>2151</v>
      </c>
      <c r="C23403" t="s">
        <v>4363</v>
      </c>
      <c r="D23403" t="s">
        <v>2026</v>
      </c>
      <c r="E23403">
        <v>5</v>
      </c>
      <c r="F23403" t="s">
        <v>2016</v>
      </c>
      <c r="G23403">
        <v>210</v>
      </c>
      <c r="H23403" t="s">
        <v>2017</v>
      </c>
      <c r="I23403" s="13">
        <v>43510</v>
      </c>
      <c r="J23403" t="s">
        <v>2030</v>
      </c>
      <c r="K23403" t="s">
        <v>2030</v>
      </c>
    </row>
    <row r="23404" spans="1:11">
      <c r="B23404" t="s">
        <v>2094</v>
      </c>
      <c r="C23404" t="s">
        <v>2095</v>
      </c>
      <c r="D23404" t="s">
        <v>2026</v>
      </c>
      <c r="E23404">
        <v>5</v>
      </c>
      <c r="F23404" t="s">
        <v>2085</v>
      </c>
      <c r="G23404">
        <v>213</v>
      </c>
      <c r="H23404" t="s">
        <v>2020</v>
      </c>
      <c r="I23404" s="13">
        <v>43509</v>
      </c>
      <c r="J23404" t="s">
        <v>2030</v>
      </c>
      <c r="K23404" t="s">
        <v>2030</v>
      </c>
    </row>
    <row r="23405" spans="1:11">
      <c r="B23405" t="s">
        <v>2621</v>
      </c>
      <c r="C23405" t="s">
        <v>3966</v>
      </c>
      <c r="D23405" t="s">
        <v>2026</v>
      </c>
      <c r="E23405">
        <v>5</v>
      </c>
      <c r="F23405" t="s">
        <v>2016</v>
      </c>
      <c r="G23405">
        <v>185</v>
      </c>
      <c r="H23405" t="s">
        <v>2017</v>
      </c>
      <c r="I23405" s="13">
        <v>43507</v>
      </c>
      <c r="J23405">
        <v>2</v>
      </c>
      <c r="K23405">
        <v>50.67</v>
      </c>
    </row>
    <row r="23406" spans="1:11">
      <c r="B23406" t="s">
        <v>2051</v>
      </c>
      <c r="C23406" t="s">
        <v>2346</v>
      </c>
      <c r="D23406" t="s">
        <v>2053</v>
      </c>
      <c r="E23406">
        <v>1</v>
      </c>
      <c r="F23406" t="s">
        <v>2088</v>
      </c>
      <c r="G23406">
        <v>161</v>
      </c>
      <c r="H23406" t="s">
        <v>2017</v>
      </c>
      <c r="I23406" s="13">
        <v>43507</v>
      </c>
      <c r="J23406" t="s">
        <v>2030</v>
      </c>
      <c r="K23406" t="s">
        <v>2030</v>
      </c>
    </row>
    <row r="23407" spans="1:11">
      <c r="B23407" t="s">
        <v>2069</v>
      </c>
      <c r="C23407" t="s">
        <v>4307</v>
      </c>
      <c r="D23407" t="s">
        <v>2035</v>
      </c>
      <c r="E23407">
        <v>5</v>
      </c>
      <c r="F23407" t="s">
        <v>2016</v>
      </c>
      <c r="G23407">
        <v>216</v>
      </c>
      <c r="H23407" t="s">
        <v>2020</v>
      </c>
      <c r="I23407" s="13">
        <v>43506</v>
      </c>
      <c r="J23407">
        <v>1</v>
      </c>
      <c r="K23407">
        <v>53.48</v>
      </c>
    </row>
    <row r="23408" spans="1:11">
      <c r="B23408" t="s">
        <v>2232</v>
      </c>
      <c r="C23408" t="s">
        <v>3439</v>
      </c>
      <c r="D23408" t="s">
        <v>2029</v>
      </c>
      <c r="E23408">
        <v>5</v>
      </c>
      <c r="F23408" t="s">
        <v>2016</v>
      </c>
      <c r="G23408" t="s">
        <v>2030</v>
      </c>
      <c r="H23408" t="s">
        <v>2017</v>
      </c>
      <c r="I23408" s="13">
        <v>43505</v>
      </c>
      <c r="J23408" t="s">
        <v>2030</v>
      </c>
      <c r="K23408" t="s">
        <v>2030</v>
      </c>
    </row>
    <row r="23409" spans="2:11">
      <c r="B23409" t="s">
        <v>2077</v>
      </c>
      <c r="C23409" t="s">
        <v>3111</v>
      </c>
      <c r="D23409" t="s">
        <v>2227</v>
      </c>
      <c r="E23409">
        <v>3</v>
      </c>
      <c r="F23409" t="s">
        <v>2016</v>
      </c>
      <c r="G23409">
        <v>170</v>
      </c>
      <c r="H23409" t="s">
        <v>2017</v>
      </c>
      <c r="I23409" s="13">
        <v>43505</v>
      </c>
      <c r="J23409">
        <v>6</v>
      </c>
      <c r="K23409">
        <v>0</v>
      </c>
    </row>
    <row r="23410" spans="2:11">
      <c r="B23410" t="s">
        <v>2063</v>
      </c>
      <c r="C23410" t="s">
        <v>2838</v>
      </c>
      <c r="D23410" t="s">
        <v>2162</v>
      </c>
      <c r="E23410">
        <v>3</v>
      </c>
      <c r="F23410" t="s">
        <v>2016</v>
      </c>
      <c r="G23410">
        <v>180</v>
      </c>
      <c r="H23410" t="s">
        <v>2017</v>
      </c>
      <c r="I23410" s="13">
        <v>43504</v>
      </c>
      <c r="J23410">
        <v>6</v>
      </c>
      <c r="K23410">
        <v>0</v>
      </c>
    </row>
    <row r="23411" spans="2:11">
      <c r="B23411" t="s">
        <v>2074</v>
      </c>
      <c r="C23411" t="s">
        <v>3115</v>
      </c>
      <c r="D23411" t="s">
        <v>2076</v>
      </c>
      <c r="E23411">
        <v>3</v>
      </c>
      <c r="F23411" t="s">
        <v>2016</v>
      </c>
      <c r="G23411">
        <v>160</v>
      </c>
      <c r="H23411" t="s">
        <v>2017</v>
      </c>
      <c r="I23411" s="13">
        <v>43499</v>
      </c>
      <c r="J23411">
        <v>6</v>
      </c>
      <c r="K23411">
        <v>0</v>
      </c>
    </row>
    <row r="23412" spans="2:11">
      <c r="B23412" t="s">
        <v>2037</v>
      </c>
      <c r="C23412" t="s">
        <v>3113</v>
      </c>
      <c r="D23412" t="s">
        <v>2076</v>
      </c>
      <c r="E23412">
        <v>3</v>
      </c>
      <c r="F23412" t="s">
        <v>2016</v>
      </c>
      <c r="G23412">
        <v>152</v>
      </c>
      <c r="H23412" t="s">
        <v>2017</v>
      </c>
      <c r="I23412" s="13">
        <v>43490</v>
      </c>
      <c r="J23412">
        <v>6</v>
      </c>
      <c r="K23412">
        <v>0</v>
      </c>
    </row>
    <row r="23413" spans="2:11">
      <c r="B23413" t="s">
        <v>2118</v>
      </c>
      <c r="C23413" t="s">
        <v>3451</v>
      </c>
      <c r="D23413" t="s">
        <v>2026</v>
      </c>
      <c r="E23413">
        <v>5</v>
      </c>
      <c r="F23413" t="s">
        <v>2016</v>
      </c>
      <c r="G23413">
        <v>175</v>
      </c>
      <c r="H23413" t="s">
        <v>2017</v>
      </c>
      <c r="I23413" s="13">
        <v>43489</v>
      </c>
      <c r="J23413">
        <v>1</v>
      </c>
      <c r="K23413">
        <v>53.48</v>
      </c>
    </row>
    <row r="23414" spans="2:11">
      <c r="B23414" t="s">
        <v>2045</v>
      </c>
      <c r="C23414" t="s">
        <v>3444</v>
      </c>
      <c r="D23414" t="s">
        <v>2029</v>
      </c>
      <c r="E23414">
        <v>5</v>
      </c>
      <c r="F23414" t="s">
        <v>2016</v>
      </c>
      <c r="G23414">
        <v>185</v>
      </c>
      <c r="H23414" t="s">
        <v>2020</v>
      </c>
      <c r="I23414" s="13">
        <v>43489</v>
      </c>
      <c r="J23414">
        <v>1</v>
      </c>
      <c r="K23414">
        <v>53.48</v>
      </c>
    </row>
    <row r="23415" spans="2:11">
      <c r="B23415" t="s">
        <v>2079</v>
      </c>
      <c r="C23415" t="s">
        <v>3117</v>
      </c>
      <c r="D23415" t="s">
        <v>2015</v>
      </c>
      <c r="E23415">
        <v>3</v>
      </c>
      <c r="F23415" t="s">
        <v>2016</v>
      </c>
      <c r="G23415">
        <v>165</v>
      </c>
      <c r="H23415" t="s">
        <v>2017</v>
      </c>
      <c r="I23415" s="13">
        <v>43487</v>
      </c>
      <c r="J23415">
        <v>6</v>
      </c>
      <c r="K23415">
        <v>0</v>
      </c>
    </row>
    <row r="23416" spans="2:11">
      <c r="B23416" t="s">
        <v>2236</v>
      </c>
      <c r="C23416" t="s">
        <v>3446</v>
      </c>
      <c r="D23416" t="s">
        <v>2238</v>
      </c>
      <c r="E23416">
        <v>4</v>
      </c>
      <c r="F23416" t="s">
        <v>2016</v>
      </c>
      <c r="G23416">
        <v>175</v>
      </c>
      <c r="H23416" t="s">
        <v>2017</v>
      </c>
      <c r="I23416" s="13">
        <v>43482</v>
      </c>
      <c r="J23416">
        <v>1</v>
      </c>
      <c r="K23416">
        <v>53.48</v>
      </c>
    </row>
    <row r="23417" spans="2:11">
      <c r="B23417" t="s">
        <v>2411</v>
      </c>
      <c r="C23417" t="s">
        <v>3118</v>
      </c>
      <c r="D23417" t="s">
        <v>2044</v>
      </c>
      <c r="E23417">
        <v>3</v>
      </c>
      <c r="F23417" t="s">
        <v>2016</v>
      </c>
      <c r="G23417" t="s">
        <v>2030</v>
      </c>
      <c r="H23417" t="s">
        <v>2017</v>
      </c>
      <c r="I23417" s="13">
        <v>43481</v>
      </c>
      <c r="J23417">
        <v>6</v>
      </c>
      <c r="K23417">
        <v>0</v>
      </c>
    </row>
    <row r="23418" spans="2:11">
      <c r="B23418" t="s">
        <v>106</v>
      </c>
      <c r="C23418" t="s">
        <v>2884</v>
      </c>
      <c r="D23418" t="s">
        <v>2229</v>
      </c>
      <c r="E23418">
        <v>5</v>
      </c>
      <c r="F23418" t="s">
        <v>2016</v>
      </c>
      <c r="G23418">
        <v>200</v>
      </c>
      <c r="H23418" t="s">
        <v>2020</v>
      </c>
      <c r="I23418" s="13">
        <v>43480</v>
      </c>
      <c r="J23418">
        <v>1</v>
      </c>
      <c r="K23418">
        <v>53.48</v>
      </c>
    </row>
    <row r="23419" spans="2:11">
      <c r="B23419" t="s">
        <v>2996</v>
      </c>
      <c r="C23419" t="s">
        <v>3969</v>
      </c>
      <c r="D23419" t="s">
        <v>2035</v>
      </c>
      <c r="E23419">
        <v>5</v>
      </c>
      <c r="F23419" t="s">
        <v>2016</v>
      </c>
      <c r="G23419">
        <v>180</v>
      </c>
      <c r="H23419" t="s">
        <v>2020</v>
      </c>
      <c r="I23419" s="13">
        <v>43479</v>
      </c>
      <c r="J23419">
        <v>1</v>
      </c>
      <c r="K23419">
        <v>53.48</v>
      </c>
    </row>
    <row r="23420" spans="2:11">
      <c r="B23420" t="s">
        <v>2260</v>
      </c>
      <c r="C23420" t="s">
        <v>3447</v>
      </c>
      <c r="D23420" t="s">
        <v>2035</v>
      </c>
      <c r="E23420">
        <v>5</v>
      </c>
      <c r="F23420" t="s">
        <v>2123</v>
      </c>
      <c r="G23420">
        <v>206</v>
      </c>
      <c r="H23420" t="s">
        <v>2017</v>
      </c>
      <c r="I23420" s="13">
        <v>43474</v>
      </c>
      <c r="J23420" t="s">
        <v>2030</v>
      </c>
      <c r="K23420" t="s">
        <v>2030</v>
      </c>
    </row>
    <row r="23421" spans="2:11">
      <c r="B23421" t="s">
        <v>2042</v>
      </c>
      <c r="C23421" t="s">
        <v>3443</v>
      </c>
      <c r="D23421" t="s">
        <v>2044</v>
      </c>
      <c r="E23421">
        <v>3</v>
      </c>
      <c r="F23421" t="s">
        <v>2016</v>
      </c>
      <c r="G23421">
        <v>143</v>
      </c>
      <c r="H23421" t="s">
        <v>2020</v>
      </c>
      <c r="I23421" s="13">
        <v>43472</v>
      </c>
      <c r="J23421">
        <v>7</v>
      </c>
      <c r="K23421">
        <v>-2.81</v>
      </c>
    </row>
    <row r="23422" spans="2:11">
      <c r="B23422" t="s">
        <v>2102</v>
      </c>
      <c r="C23422" t="s">
        <v>2842</v>
      </c>
      <c r="D23422" t="s">
        <v>2026</v>
      </c>
      <c r="E23422">
        <v>5</v>
      </c>
      <c r="F23422" t="s">
        <v>2016</v>
      </c>
      <c r="G23422" t="s">
        <v>2030</v>
      </c>
      <c r="H23422" t="s">
        <v>2017</v>
      </c>
      <c r="I23422" s="13">
        <v>43472</v>
      </c>
      <c r="J23422" t="s">
        <v>2030</v>
      </c>
      <c r="K23422" t="s">
        <v>2030</v>
      </c>
    </row>
    <row r="23423" spans="2:11">
      <c r="B23423" t="s">
        <v>2792</v>
      </c>
      <c r="C23423" t="s">
        <v>2793</v>
      </c>
      <c r="D23423" t="s">
        <v>2053</v>
      </c>
      <c r="E23423">
        <v>1</v>
      </c>
      <c r="F23423" t="s">
        <v>2016</v>
      </c>
      <c r="G23423">
        <v>130</v>
      </c>
      <c r="H23423" t="s">
        <v>2020</v>
      </c>
      <c r="I23423" s="13">
        <v>43447</v>
      </c>
      <c r="J23423">
        <v>9</v>
      </c>
      <c r="K23423">
        <v>-53.48</v>
      </c>
    </row>
    <row r="23424" spans="2:11">
      <c r="B23424" t="s">
        <v>2083</v>
      </c>
      <c r="C23424" t="s">
        <v>2084</v>
      </c>
      <c r="D23424" t="s">
        <v>2184</v>
      </c>
      <c r="E23424">
        <v>1</v>
      </c>
      <c r="F23424" t="s">
        <v>2016</v>
      </c>
      <c r="G23424" t="s">
        <v>2030</v>
      </c>
      <c r="H23424" t="s">
        <v>2017</v>
      </c>
      <c r="I23424" s="13">
        <v>43441</v>
      </c>
      <c r="J23424">
        <v>8</v>
      </c>
      <c r="K23424">
        <v>-30.29</v>
      </c>
    </row>
    <row r="23425" spans="2:11">
      <c r="B23425" t="s">
        <v>2198</v>
      </c>
      <c r="C23425" t="s">
        <v>2841</v>
      </c>
      <c r="D23425" t="s">
        <v>2035</v>
      </c>
      <c r="E23425">
        <v>5</v>
      </c>
      <c r="F23425" t="s">
        <v>2016</v>
      </c>
      <c r="G23425">
        <v>175</v>
      </c>
      <c r="H23425" t="s">
        <v>2017</v>
      </c>
      <c r="I23425" s="13">
        <v>43437</v>
      </c>
      <c r="J23425">
        <v>1</v>
      </c>
      <c r="K23425">
        <v>53.48</v>
      </c>
    </row>
    <row r="23426" spans="2:11">
      <c r="B23426" t="s">
        <v>2098</v>
      </c>
      <c r="C23426" t="s">
        <v>2099</v>
      </c>
      <c r="D23426" t="s">
        <v>2029</v>
      </c>
      <c r="E23426">
        <v>5</v>
      </c>
      <c r="F23426" t="s">
        <v>2016</v>
      </c>
      <c r="G23426">
        <v>190</v>
      </c>
      <c r="H23426" t="s">
        <v>2020</v>
      </c>
      <c r="I23426" s="13">
        <v>43437</v>
      </c>
      <c r="J23426">
        <v>1</v>
      </c>
      <c r="K23426">
        <v>53.48</v>
      </c>
    </row>
    <row r="23427" spans="2:11">
      <c r="B23427" t="s">
        <v>2021</v>
      </c>
      <c r="C23427" t="s">
        <v>2897</v>
      </c>
      <c r="D23427" t="s">
        <v>2216</v>
      </c>
      <c r="E23427">
        <v>3</v>
      </c>
      <c r="F23427" t="s">
        <v>2016</v>
      </c>
      <c r="G23427">
        <v>168</v>
      </c>
      <c r="H23427" t="s">
        <v>2020</v>
      </c>
      <c r="I23427" s="13">
        <v>43434</v>
      </c>
      <c r="J23427">
        <v>6</v>
      </c>
      <c r="K23427">
        <v>0</v>
      </c>
    </row>
    <row r="23428" spans="2:11">
      <c r="B23428" t="s">
        <v>2033</v>
      </c>
      <c r="C23428" t="s">
        <v>3971</v>
      </c>
      <c r="D23428" t="s">
        <v>2035</v>
      </c>
      <c r="E23428">
        <v>5</v>
      </c>
      <c r="F23428" t="s">
        <v>2016</v>
      </c>
      <c r="G23428">
        <v>175</v>
      </c>
      <c r="H23428" t="s">
        <v>2020</v>
      </c>
      <c r="I23428" s="13">
        <v>43434</v>
      </c>
      <c r="J23428">
        <v>1</v>
      </c>
      <c r="K23428">
        <v>53.48</v>
      </c>
    </row>
    <row r="23429" spans="2:11">
      <c r="B23429" t="s">
        <v>2039</v>
      </c>
      <c r="C23429" t="s">
        <v>4396</v>
      </c>
      <c r="D23429" t="s">
        <v>2026</v>
      </c>
      <c r="E23429">
        <v>5</v>
      </c>
      <c r="F23429" t="s">
        <v>2016</v>
      </c>
      <c r="G23429">
        <v>170</v>
      </c>
      <c r="H23429" t="s">
        <v>2020</v>
      </c>
      <c r="I23429" s="13">
        <v>43434</v>
      </c>
      <c r="J23429">
        <v>1</v>
      </c>
      <c r="K23429">
        <v>53.48</v>
      </c>
    </row>
    <row r="23430" spans="2:11">
      <c r="B23430" t="s">
        <v>2257</v>
      </c>
      <c r="C23430" t="s">
        <v>3462</v>
      </c>
      <c r="D23430" t="s">
        <v>2044</v>
      </c>
      <c r="E23430">
        <v>3</v>
      </c>
      <c r="F23430" t="s">
        <v>2016</v>
      </c>
      <c r="G23430">
        <v>156</v>
      </c>
      <c r="H23430" t="s">
        <v>2020</v>
      </c>
      <c r="I23430" s="13">
        <v>43434</v>
      </c>
      <c r="J23430">
        <v>6</v>
      </c>
      <c r="K23430">
        <v>0</v>
      </c>
    </row>
    <row r="23431" spans="2:11">
      <c r="B23431" t="s">
        <v>2186</v>
      </c>
      <c r="C23431" t="s">
        <v>3470</v>
      </c>
      <c r="D23431" t="s">
        <v>2015</v>
      </c>
      <c r="E23431">
        <v>3</v>
      </c>
      <c r="F23431" t="s">
        <v>2016</v>
      </c>
      <c r="G23431">
        <v>140</v>
      </c>
      <c r="H23431" t="s">
        <v>2020</v>
      </c>
      <c r="I23431" s="13">
        <v>43434</v>
      </c>
      <c r="J23431">
        <v>6</v>
      </c>
      <c r="K23431">
        <v>0</v>
      </c>
    </row>
    <row r="23432" spans="2:11">
      <c r="B23432" t="s">
        <v>2174</v>
      </c>
      <c r="C23432" t="s">
        <v>2800</v>
      </c>
      <c r="D23432" t="s">
        <v>2015</v>
      </c>
      <c r="E23432">
        <v>3</v>
      </c>
      <c r="F23432" t="s">
        <v>2016</v>
      </c>
      <c r="G23432">
        <v>170</v>
      </c>
      <c r="H23432" t="s">
        <v>2017</v>
      </c>
      <c r="I23432" s="13">
        <v>43433</v>
      </c>
      <c r="J23432">
        <v>6</v>
      </c>
      <c r="K23432">
        <v>0</v>
      </c>
    </row>
    <row r="23433" spans="2:11">
      <c r="B23433" t="s">
        <v>2067</v>
      </c>
      <c r="C23433" t="s">
        <v>3980</v>
      </c>
      <c r="D23433" t="s">
        <v>2029</v>
      </c>
      <c r="E23433">
        <v>5</v>
      </c>
      <c r="F23433" t="s">
        <v>2016</v>
      </c>
      <c r="G23433">
        <v>170</v>
      </c>
      <c r="H23433" t="s">
        <v>2020</v>
      </c>
      <c r="I23433" s="13">
        <v>43433</v>
      </c>
      <c r="J23433">
        <v>1</v>
      </c>
      <c r="K23433">
        <v>53.48</v>
      </c>
    </row>
    <row r="23434" spans="2:11">
      <c r="B23434" t="s">
        <v>2027</v>
      </c>
      <c r="C23434" t="s">
        <v>2891</v>
      </c>
      <c r="D23434" t="s">
        <v>2044</v>
      </c>
      <c r="E23434">
        <v>3</v>
      </c>
      <c r="F23434" t="s">
        <v>2016</v>
      </c>
      <c r="G23434">
        <v>155</v>
      </c>
      <c r="H23434" t="s">
        <v>2017</v>
      </c>
      <c r="I23434" s="13">
        <v>43433</v>
      </c>
      <c r="J23434">
        <v>6</v>
      </c>
      <c r="K23434">
        <v>0</v>
      </c>
    </row>
    <row r="23435" spans="2:11">
      <c r="B23435" t="s">
        <v>3081</v>
      </c>
      <c r="C23435" t="s">
        <v>4397</v>
      </c>
      <c r="D23435" t="s">
        <v>2029</v>
      </c>
      <c r="E23435">
        <v>5</v>
      </c>
      <c r="F23435" t="s">
        <v>2016</v>
      </c>
      <c r="G23435">
        <v>143</v>
      </c>
      <c r="H23435" t="s">
        <v>2020</v>
      </c>
      <c r="I23435" s="13">
        <v>43346</v>
      </c>
      <c r="J23435">
        <v>5</v>
      </c>
      <c r="K23435">
        <v>23.46</v>
      </c>
    </row>
    <row r="23436" spans="2:11">
      <c r="B23436" t="s">
        <v>2461</v>
      </c>
      <c r="C23436" t="s">
        <v>3452</v>
      </c>
      <c r="D23436" t="s">
        <v>2179</v>
      </c>
      <c r="E23436" t="s">
        <v>2030</v>
      </c>
      <c r="F23436" t="s">
        <v>2016</v>
      </c>
      <c r="G23436" t="s">
        <v>2030</v>
      </c>
      <c r="H23436" t="s">
        <v>2017</v>
      </c>
      <c r="I23436" s="13">
        <v>43264</v>
      </c>
      <c r="J23436" t="s">
        <v>2030</v>
      </c>
      <c r="K23436" t="s">
        <v>2030</v>
      </c>
    </row>
    <row r="23501" spans="1:11">
      <c r="A23501" t="s">
        <v>1248</v>
      </c>
      <c r="B23501" t="str">
        <f ca="1">_xll.BDS(OFFSET(INDIRECT(ADDRESS(ROW(), COLUMN())),0,-1),"BEST_ANALYST_RECS_BULK","cols=10;rows=25")</f>
        <v>CIBC Capital Markets</v>
      </c>
      <c r="C23501" t="s">
        <v>3325</v>
      </c>
      <c r="D23501" t="s">
        <v>2044</v>
      </c>
      <c r="E23501">
        <v>3</v>
      </c>
      <c r="F23501" t="s">
        <v>2016</v>
      </c>
      <c r="G23501">
        <v>12.5</v>
      </c>
      <c r="H23501" t="s">
        <v>2133</v>
      </c>
      <c r="I23501" s="13">
        <v>43511</v>
      </c>
      <c r="J23501" t="s">
        <v>2030</v>
      </c>
      <c r="K23501" t="s">
        <v>2030</v>
      </c>
    </row>
    <row r="23502" spans="1:11">
      <c r="B23502" t="s">
        <v>2051</v>
      </c>
      <c r="C23502" t="s">
        <v>3840</v>
      </c>
      <c r="D23502" t="s">
        <v>2076</v>
      </c>
      <c r="E23502">
        <v>3</v>
      </c>
      <c r="F23502" t="s">
        <v>2016</v>
      </c>
      <c r="G23502">
        <v>11</v>
      </c>
      <c r="H23502" t="s">
        <v>2017</v>
      </c>
      <c r="I23502" s="13">
        <v>43511</v>
      </c>
      <c r="J23502">
        <v>4</v>
      </c>
      <c r="K23502">
        <v>-16.11</v>
      </c>
    </row>
    <row r="23503" spans="1:11">
      <c r="B23503" t="s">
        <v>2037</v>
      </c>
      <c r="C23503" t="s">
        <v>3434</v>
      </c>
      <c r="D23503" t="s">
        <v>2076</v>
      </c>
      <c r="E23503">
        <v>3</v>
      </c>
      <c r="F23503" t="s">
        <v>2016</v>
      </c>
      <c r="G23503">
        <v>10</v>
      </c>
      <c r="H23503" t="s">
        <v>2017</v>
      </c>
      <c r="I23503" s="13">
        <v>43510</v>
      </c>
      <c r="J23503">
        <v>2</v>
      </c>
      <c r="K23503">
        <v>0</v>
      </c>
    </row>
    <row r="23504" spans="1:11">
      <c r="B23504" t="s">
        <v>2595</v>
      </c>
      <c r="C23504" t="s">
        <v>3749</v>
      </c>
      <c r="D23504" t="s">
        <v>4142</v>
      </c>
      <c r="E23504" t="s">
        <v>2030</v>
      </c>
      <c r="F23504" t="s">
        <v>2016</v>
      </c>
      <c r="G23504">
        <v>11</v>
      </c>
      <c r="H23504" t="s">
        <v>2020</v>
      </c>
      <c r="I23504" s="13">
        <v>43510</v>
      </c>
      <c r="J23504" t="s">
        <v>2030</v>
      </c>
      <c r="K23504" t="s">
        <v>2030</v>
      </c>
    </row>
    <row r="23505" spans="2:11">
      <c r="B23505" t="s">
        <v>3016</v>
      </c>
      <c r="C23505" t="s">
        <v>3151</v>
      </c>
      <c r="D23505" t="s">
        <v>4142</v>
      </c>
      <c r="E23505" t="s">
        <v>2030</v>
      </c>
      <c r="F23505" t="s">
        <v>2016</v>
      </c>
      <c r="G23505">
        <v>10.92</v>
      </c>
      <c r="H23505" t="s">
        <v>2017</v>
      </c>
      <c r="I23505" s="13">
        <v>43510</v>
      </c>
      <c r="J23505" t="s">
        <v>2030</v>
      </c>
      <c r="K23505" t="s">
        <v>2030</v>
      </c>
    </row>
    <row r="23506" spans="2:11">
      <c r="B23506" t="s">
        <v>2067</v>
      </c>
      <c r="C23506" t="s">
        <v>3341</v>
      </c>
      <c r="D23506" t="s">
        <v>2029</v>
      </c>
      <c r="E23506">
        <v>5</v>
      </c>
      <c r="F23506" t="s">
        <v>2016</v>
      </c>
      <c r="G23506">
        <v>15</v>
      </c>
      <c r="H23506" t="s">
        <v>2020</v>
      </c>
      <c r="I23506" s="13">
        <v>43509</v>
      </c>
      <c r="J23506">
        <v>5</v>
      </c>
      <c r="K23506">
        <v>-16.25</v>
      </c>
    </row>
    <row r="23507" spans="2:11">
      <c r="B23507" t="s">
        <v>2027</v>
      </c>
      <c r="C23507" t="s">
        <v>3745</v>
      </c>
      <c r="D23507" t="s">
        <v>2029</v>
      </c>
      <c r="E23507">
        <v>5</v>
      </c>
      <c r="F23507" t="s">
        <v>2016</v>
      </c>
      <c r="G23507">
        <v>12.5</v>
      </c>
      <c r="H23507" t="s">
        <v>2017</v>
      </c>
      <c r="I23507" s="13">
        <v>43509</v>
      </c>
      <c r="J23507" t="s">
        <v>2030</v>
      </c>
      <c r="K23507" t="s">
        <v>2030</v>
      </c>
    </row>
    <row r="23508" spans="2:11">
      <c r="B23508" t="s">
        <v>2118</v>
      </c>
      <c r="C23508" t="s">
        <v>3746</v>
      </c>
      <c r="D23508" t="s">
        <v>2026</v>
      </c>
      <c r="E23508">
        <v>5</v>
      </c>
      <c r="F23508" t="s">
        <v>2016</v>
      </c>
      <c r="G23508">
        <v>13.98</v>
      </c>
      <c r="H23508" t="s">
        <v>2017</v>
      </c>
      <c r="I23508" s="13">
        <v>43509</v>
      </c>
      <c r="J23508">
        <v>9</v>
      </c>
      <c r="K23508">
        <v>-21.01</v>
      </c>
    </row>
    <row r="23509" spans="2:11">
      <c r="B23509" t="s">
        <v>3014</v>
      </c>
      <c r="C23509" t="s">
        <v>3959</v>
      </c>
      <c r="D23509" t="s">
        <v>4142</v>
      </c>
      <c r="E23509" t="s">
        <v>2030</v>
      </c>
      <c r="F23509" t="s">
        <v>2016</v>
      </c>
      <c r="G23509">
        <v>11.15</v>
      </c>
      <c r="H23509" t="s">
        <v>2020</v>
      </c>
      <c r="I23509" s="13">
        <v>43509</v>
      </c>
      <c r="J23509" t="s">
        <v>2030</v>
      </c>
      <c r="K23509" t="s">
        <v>2030</v>
      </c>
    </row>
    <row r="23510" spans="2:11">
      <c r="B23510" t="s">
        <v>2063</v>
      </c>
      <c r="C23510" t="s">
        <v>3351</v>
      </c>
      <c r="D23510" t="s">
        <v>2035</v>
      </c>
      <c r="E23510">
        <v>5</v>
      </c>
      <c r="F23510" t="s">
        <v>2016</v>
      </c>
      <c r="G23510">
        <v>13</v>
      </c>
      <c r="H23510" t="s">
        <v>2017</v>
      </c>
      <c r="I23510" s="13">
        <v>43509</v>
      </c>
      <c r="J23510" t="s">
        <v>2030</v>
      </c>
      <c r="K23510" t="s">
        <v>2030</v>
      </c>
    </row>
    <row r="23511" spans="2:11">
      <c r="B23511" t="s">
        <v>2390</v>
      </c>
      <c r="C23511" t="s">
        <v>3748</v>
      </c>
      <c r="D23511" t="s">
        <v>2171</v>
      </c>
      <c r="E23511" t="s">
        <v>2030</v>
      </c>
      <c r="F23511" t="s">
        <v>2016</v>
      </c>
      <c r="G23511" t="s">
        <v>2030</v>
      </c>
      <c r="H23511" t="s">
        <v>2017</v>
      </c>
      <c r="I23511" s="13">
        <v>43502</v>
      </c>
      <c r="J23511" t="s">
        <v>2030</v>
      </c>
      <c r="K23511" t="s">
        <v>2030</v>
      </c>
    </row>
    <row r="23512" spans="2:11">
      <c r="B23512" t="s">
        <v>3008</v>
      </c>
      <c r="C23512" t="s">
        <v>3747</v>
      </c>
      <c r="D23512" t="s">
        <v>4142</v>
      </c>
      <c r="E23512" t="s">
        <v>2030</v>
      </c>
      <c r="F23512" t="s">
        <v>2016</v>
      </c>
      <c r="G23512">
        <v>11.42</v>
      </c>
      <c r="H23512" t="s">
        <v>2017</v>
      </c>
      <c r="I23512" s="13">
        <v>43501</v>
      </c>
      <c r="J23512" t="s">
        <v>2030</v>
      </c>
      <c r="K23512" t="s">
        <v>2030</v>
      </c>
    </row>
    <row r="23513" spans="2:11">
      <c r="B23513" t="s">
        <v>2157</v>
      </c>
      <c r="C23513" t="s">
        <v>2158</v>
      </c>
      <c r="D23513" t="s">
        <v>2076</v>
      </c>
      <c r="E23513">
        <v>3</v>
      </c>
      <c r="F23513" t="s">
        <v>2016</v>
      </c>
      <c r="G23513">
        <v>12</v>
      </c>
      <c r="H23513" t="s">
        <v>2017</v>
      </c>
      <c r="I23513" s="13">
        <v>43500</v>
      </c>
      <c r="J23513">
        <v>10</v>
      </c>
      <c r="K23513">
        <v>-24.73</v>
      </c>
    </row>
    <row r="23514" spans="2:11">
      <c r="B23514" t="s">
        <v>2094</v>
      </c>
      <c r="C23514" t="s">
        <v>2095</v>
      </c>
      <c r="D23514" t="s">
        <v>2076</v>
      </c>
      <c r="E23514">
        <v>3</v>
      </c>
      <c r="F23514" t="s">
        <v>2016</v>
      </c>
      <c r="G23514" t="s">
        <v>2030</v>
      </c>
      <c r="H23514" t="s">
        <v>2017</v>
      </c>
      <c r="I23514" s="13">
        <v>43497</v>
      </c>
      <c r="J23514" t="s">
        <v>2030</v>
      </c>
      <c r="K23514" t="s">
        <v>2030</v>
      </c>
    </row>
    <row r="23515" spans="2:11">
      <c r="B23515" t="s">
        <v>3329</v>
      </c>
      <c r="C23515" t="s">
        <v>3330</v>
      </c>
      <c r="D23515" t="s">
        <v>2076</v>
      </c>
      <c r="E23515">
        <v>3</v>
      </c>
      <c r="F23515" t="s">
        <v>2016</v>
      </c>
      <c r="G23515">
        <v>15</v>
      </c>
      <c r="H23515" t="s">
        <v>2017</v>
      </c>
      <c r="I23515" s="13">
        <v>43495</v>
      </c>
      <c r="J23515" t="s">
        <v>2030</v>
      </c>
      <c r="K23515" t="s">
        <v>2030</v>
      </c>
    </row>
    <row r="23516" spans="2:11">
      <c r="B23516" t="s">
        <v>2042</v>
      </c>
      <c r="C23516" t="s">
        <v>3356</v>
      </c>
      <c r="D23516" t="s">
        <v>2029</v>
      </c>
      <c r="E23516">
        <v>5</v>
      </c>
      <c r="F23516" t="s">
        <v>2016</v>
      </c>
      <c r="G23516">
        <v>13.2</v>
      </c>
      <c r="H23516" t="s">
        <v>2020</v>
      </c>
      <c r="I23516" s="13">
        <v>43493</v>
      </c>
      <c r="J23516">
        <v>7</v>
      </c>
      <c r="K23516">
        <v>-19.809999999999999</v>
      </c>
    </row>
    <row r="23517" spans="2:11">
      <c r="B23517" t="s">
        <v>3030</v>
      </c>
      <c r="C23517" t="s">
        <v>3750</v>
      </c>
      <c r="D23517" t="s">
        <v>2076</v>
      </c>
      <c r="E23517">
        <v>3</v>
      </c>
      <c r="F23517" t="s">
        <v>2016</v>
      </c>
      <c r="G23517">
        <v>13.57</v>
      </c>
      <c r="H23517" t="s">
        <v>2020</v>
      </c>
      <c r="I23517" s="13">
        <v>43493</v>
      </c>
      <c r="J23517">
        <v>2</v>
      </c>
      <c r="K23517">
        <v>0</v>
      </c>
    </row>
    <row r="23518" spans="2:11">
      <c r="B23518" t="s">
        <v>3032</v>
      </c>
      <c r="C23518" t="s">
        <v>3346</v>
      </c>
      <c r="D23518" t="s">
        <v>2044</v>
      </c>
      <c r="E23518">
        <v>3</v>
      </c>
      <c r="F23518" t="s">
        <v>2016</v>
      </c>
      <c r="G23518">
        <v>13.57</v>
      </c>
      <c r="H23518" t="s">
        <v>2017</v>
      </c>
      <c r="I23518" s="13">
        <v>43493</v>
      </c>
      <c r="J23518">
        <v>6</v>
      </c>
      <c r="K23518">
        <v>-17.77</v>
      </c>
    </row>
    <row r="23519" spans="2:11">
      <c r="B23519" t="s">
        <v>2174</v>
      </c>
      <c r="C23519" t="s">
        <v>3326</v>
      </c>
      <c r="D23519" t="s">
        <v>2171</v>
      </c>
      <c r="E23519" t="s">
        <v>2030</v>
      </c>
      <c r="F23519" t="s">
        <v>2016</v>
      </c>
      <c r="G23519" t="s">
        <v>2030</v>
      </c>
      <c r="H23519" t="s">
        <v>2017</v>
      </c>
      <c r="I23519" s="13">
        <v>43490</v>
      </c>
      <c r="J23519" t="s">
        <v>2030</v>
      </c>
      <c r="K23519" t="s">
        <v>2030</v>
      </c>
    </row>
    <row r="23520" spans="2:11">
      <c r="B23520" t="s">
        <v>2551</v>
      </c>
      <c r="C23520" t="s">
        <v>3350</v>
      </c>
      <c r="D23520" t="s">
        <v>4142</v>
      </c>
      <c r="E23520" t="s">
        <v>2030</v>
      </c>
      <c r="F23520" t="s">
        <v>2016</v>
      </c>
      <c r="G23520">
        <v>11.44</v>
      </c>
      <c r="H23520" t="s">
        <v>2017</v>
      </c>
      <c r="I23520" s="13">
        <v>43487</v>
      </c>
      <c r="J23520" t="s">
        <v>2030</v>
      </c>
      <c r="K23520" t="s">
        <v>2030</v>
      </c>
    </row>
    <row r="23521" spans="2:11">
      <c r="B23521" t="s">
        <v>2072</v>
      </c>
      <c r="C23521" t="s">
        <v>3958</v>
      </c>
      <c r="D23521" t="s">
        <v>2015</v>
      </c>
      <c r="E23521">
        <v>3</v>
      </c>
      <c r="F23521" t="s">
        <v>2016</v>
      </c>
      <c r="G23521">
        <v>14</v>
      </c>
      <c r="H23521" t="s">
        <v>2017</v>
      </c>
      <c r="I23521" s="13">
        <v>43482</v>
      </c>
      <c r="J23521">
        <v>2</v>
      </c>
      <c r="K23521">
        <v>0</v>
      </c>
    </row>
    <row r="23522" spans="2:11">
      <c r="B23522" t="s">
        <v>2033</v>
      </c>
      <c r="C23522" t="s">
        <v>3751</v>
      </c>
      <c r="D23522" t="s">
        <v>2035</v>
      </c>
      <c r="E23522">
        <v>5</v>
      </c>
      <c r="F23522" t="s">
        <v>2016</v>
      </c>
      <c r="G23522">
        <v>16</v>
      </c>
      <c r="H23522" t="s">
        <v>2020</v>
      </c>
      <c r="I23522" s="13">
        <v>43480</v>
      </c>
      <c r="J23522">
        <v>8</v>
      </c>
      <c r="K23522">
        <v>-20.99</v>
      </c>
    </row>
    <row r="23523" spans="2:11">
      <c r="B23523" t="s">
        <v>3436</v>
      </c>
      <c r="C23523" t="s">
        <v>3437</v>
      </c>
      <c r="D23523" t="s">
        <v>2184</v>
      </c>
      <c r="E23523">
        <v>1</v>
      </c>
      <c r="F23523" t="s">
        <v>2016</v>
      </c>
      <c r="G23523">
        <v>8.5</v>
      </c>
      <c r="H23523" t="s">
        <v>2020</v>
      </c>
      <c r="I23523" s="13">
        <v>43479</v>
      </c>
      <c r="J23523">
        <v>1</v>
      </c>
      <c r="K23523">
        <v>16.25</v>
      </c>
    </row>
    <row r="23524" spans="2:11">
      <c r="B23524" t="s">
        <v>2083</v>
      </c>
      <c r="C23524" t="s">
        <v>2084</v>
      </c>
      <c r="D23524" t="s">
        <v>2184</v>
      </c>
      <c r="E23524">
        <v>1</v>
      </c>
      <c r="F23524" t="s">
        <v>2088</v>
      </c>
      <c r="G23524" t="s">
        <v>2030</v>
      </c>
      <c r="H23524" t="s">
        <v>2017</v>
      </c>
      <c r="I23524" s="13">
        <v>43433</v>
      </c>
      <c r="J23524" t="s">
        <v>2030</v>
      </c>
      <c r="K23524" t="s">
        <v>2030</v>
      </c>
    </row>
    <row r="23525" spans="2:11">
      <c r="B23525" t="s">
        <v>3020</v>
      </c>
      <c r="C23525" t="s">
        <v>3960</v>
      </c>
      <c r="D23525" t="s">
        <v>2026</v>
      </c>
      <c r="E23525">
        <v>5</v>
      </c>
      <c r="F23525" t="s">
        <v>2016</v>
      </c>
      <c r="G23525">
        <v>19</v>
      </c>
      <c r="H23525" t="s">
        <v>2017</v>
      </c>
      <c r="I23525" s="13">
        <v>42948</v>
      </c>
      <c r="J23525">
        <v>5</v>
      </c>
      <c r="K23525">
        <v>-16.25</v>
      </c>
    </row>
    <row r="23601" spans="1:11">
      <c r="A23601" t="s">
        <v>1249</v>
      </c>
      <c r="B23601" t="str">
        <f ca="1">_xll.BDS(OFFSET(INDIRECT(ADDRESS(ROW(), COLUMN())),0,-1),"BEST_ANALYST_RECS_BULK","cols=10;rows=33")</f>
        <v>Zacks Investment Research</v>
      </c>
      <c r="C23601" t="s">
        <v>2095</v>
      </c>
      <c r="D23601" t="s">
        <v>2076</v>
      </c>
      <c r="E23601">
        <v>3</v>
      </c>
      <c r="F23601" t="s">
        <v>2085</v>
      </c>
      <c r="G23601" t="s">
        <v>2030</v>
      </c>
      <c r="H23601" t="s">
        <v>2017</v>
      </c>
      <c r="I23601" s="13">
        <v>43511</v>
      </c>
      <c r="J23601" t="s">
        <v>2030</v>
      </c>
      <c r="K23601" t="s">
        <v>2030</v>
      </c>
    </row>
    <row r="23602" spans="1:11">
      <c r="B23602" t="s">
        <v>2352</v>
      </c>
      <c r="C23602" t="s">
        <v>2353</v>
      </c>
      <c r="D23602" t="s">
        <v>2076</v>
      </c>
      <c r="E23602">
        <v>3</v>
      </c>
      <c r="F23602" t="s">
        <v>2016</v>
      </c>
      <c r="G23602">
        <v>44</v>
      </c>
      <c r="H23602" t="s">
        <v>2017</v>
      </c>
      <c r="I23602" s="13">
        <v>43511</v>
      </c>
      <c r="J23602">
        <v>4</v>
      </c>
      <c r="K23602">
        <v>0</v>
      </c>
    </row>
    <row r="23603" spans="1:11">
      <c r="B23603" t="s">
        <v>2037</v>
      </c>
      <c r="C23603" t="s">
        <v>2377</v>
      </c>
      <c r="D23603" t="s">
        <v>2076</v>
      </c>
      <c r="E23603">
        <v>3</v>
      </c>
      <c r="F23603" t="s">
        <v>2016</v>
      </c>
      <c r="G23603">
        <v>30</v>
      </c>
      <c r="H23603" t="s">
        <v>2020</v>
      </c>
      <c r="I23603" s="13">
        <v>43509</v>
      </c>
      <c r="J23603">
        <v>4</v>
      </c>
      <c r="K23603">
        <v>0</v>
      </c>
    </row>
    <row r="23604" spans="1:11">
      <c r="B23604" t="s">
        <v>2907</v>
      </c>
      <c r="C23604" t="s">
        <v>2908</v>
      </c>
      <c r="D23604" t="s">
        <v>2104</v>
      </c>
      <c r="E23604" t="s">
        <v>2030</v>
      </c>
      <c r="F23604" t="s">
        <v>2016</v>
      </c>
      <c r="G23604">
        <v>20</v>
      </c>
      <c r="H23604" t="s">
        <v>2020</v>
      </c>
      <c r="I23604" s="13">
        <v>43509</v>
      </c>
      <c r="J23604" t="s">
        <v>2030</v>
      </c>
      <c r="K23604" t="s">
        <v>2030</v>
      </c>
    </row>
    <row r="23605" spans="1:11">
      <c r="B23605" t="s">
        <v>2069</v>
      </c>
      <c r="C23605" t="s">
        <v>2373</v>
      </c>
      <c r="D23605" t="s">
        <v>2035</v>
      </c>
      <c r="E23605">
        <v>5</v>
      </c>
      <c r="F23605" t="s">
        <v>2123</v>
      </c>
      <c r="G23605">
        <v>33</v>
      </c>
      <c r="H23605" t="s">
        <v>2020</v>
      </c>
      <c r="I23605" s="13">
        <v>43507</v>
      </c>
      <c r="J23605" t="s">
        <v>2030</v>
      </c>
      <c r="K23605" t="s">
        <v>2030</v>
      </c>
    </row>
    <row r="23606" spans="1:11">
      <c r="B23606" t="s">
        <v>2267</v>
      </c>
      <c r="C23606" t="s">
        <v>2369</v>
      </c>
      <c r="D23606" t="s">
        <v>2273</v>
      </c>
      <c r="E23606">
        <v>3</v>
      </c>
      <c r="F23606" t="s">
        <v>2016</v>
      </c>
      <c r="G23606">
        <v>30</v>
      </c>
      <c r="H23606" t="s">
        <v>2017</v>
      </c>
      <c r="I23606" s="13">
        <v>43506</v>
      </c>
      <c r="J23606">
        <v>10</v>
      </c>
      <c r="K23606">
        <v>-67.81</v>
      </c>
    </row>
    <row r="23607" spans="1:11">
      <c r="B23607" t="s">
        <v>2054</v>
      </c>
      <c r="C23607" t="s">
        <v>2370</v>
      </c>
      <c r="D23607" t="s">
        <v>2044</v>
      </c>
      <c r="E23607">
        <v>3</v>
      </c>
      <c r="F23607" t="s">
        <v>2016</v>
      </c>
      <c r="G23607">
        <v>27</v>
      </c>
      <c r="H23607" t="s">
        <v>2020</v>
      </c>
      <c r="I23607" s="13">
        <v>43504</v>
      </c>
      <c r="J23607">
        <v>4</v>
      </c>
      <c r="K23607">
        <v>0</v>
      </c>
    </row>
    <row r="23608" spans="1:11">
      <c r="B23608" t="s">
        <v>2159</v>
      </c>
      <c r="C23608" t="s">
        <v>3295</v>
      </c>
      <c r="D23608" t="s">
        <v>2029</v>
      </c>
      <c r="E23608">
        <v>5</v>
      </c>
      <c r="F23608" t="s">
        <v>2016</v>
      </c>
      <c r="G23608">
        <v>30</v>
      </c>
      <c r="H23608" t="s">
        <v>2017</v>
      </c>
      <c r="I23608" s="13">
        <v>43503</v>
      </c>
      <c r="J23608">
        <v>2</v>
      </c>
      <c r="K23608">
        <v>24.04</v>
      </c>
    </row>
    <row r="23609" spans="1:11">
      <c r="B23609" t="s">
        <v>2371</v>
      </c>
      <c r="C23609" t="s">
        <v>3095</v>
      </c>
      <c r="D23609" t="s">
        <v>2162</v>
      </c>
      <c r="E23609">
        <v>3</v>
      </c>
      <c r="F23609" t="s">
        <v>2016</v>
      </c>
      <c r="G23609">
        <v>21</v>
      </c>
      <c r="H23609" t="s">
        <v>2017</v>
      </c>
      <c r="I23609" s="13">
        <v>43502</v>
      </c>
      <c r="J23609">
        <v>1</v>
      </c>
      <c r="K23609">
        <v>93.54</v>
      </c>
    </row>
    <row r="23610" spans="1:11">
      <c r="B23610" t="s">
        <v>2614</v>
      </c>
      <c r="C23610" t="s">
        <v>2992</v>
      </c>
      <c r="D23610" t="s">
        <v>2026</v>
      </c>
      <c r="E23610">
        <v>5</v>
      </c>
      <c r="F23610" t="s">
        <v>2016</v>
      </c>
      <c r="G23610">
        <v>40</v>
      </c>
      <c r="H23610" t="s">
        <v>2017</v>
      </c>
      <c r="I23610" s="13">
        <v>43501</v>
      </c>
      <c r="J23610">
        <v>2</v>
      </c>
      <c r="K23610">
        <v>24.04</v>
      </c>
    </row>
    <row r="23611" spans="1:11">
      <c r="B23611" t="s">
        <v>2074</v>
      </c>
      <c r="C23611" t="s">
        <v>3164</v>
      </c>
      <c r="D23611" t="s">
        <v>2026</v>
      </c>
      <c r="E23611">
        <v>5</v>
      </c>
      <c r="F23611" t="s">
        <v>2016</v>
      </c>
      <c r="G23611">
        <v>54</v>
      </c>
      <c r="H23611" t="s">
        <v>2017</v>
      </c>
      <c r="I23611" s="13">
        <v>43500</v>
      </c>
      <c r="J23611">
        <v>2</v>
      </c>
      <c r="K23611">
        <v>24.04</v>
      </c>
    </row>
    <row r="23612" spans="1:11">
      <c r="B23612" t="s">
        <v>2077</v>
      </c>
      <c r="C23612" t="s">
        <v>2363</v>
      </c>
      <c r="D23612" t="s">
        <v>2227</v>
      </c>
      <c r="E23612">
        <v>3</v>
      </c>
      <c r="F23612" t="s">
        <v>2016</v>
      </c>
      <c r="G23612">
        <v>44</v>
      </c>
      <c r="H23612" t="s">
        <v>2017</v>
      </c>
      <c r="I23612" s="13">
        <v>43499</v>
      </c>
      <c r="J23612">
        <v>4</v>
      </c>
      <c r="K23612">
        <v>0</v>
      </c>
    </row>
    <row r="23613" spans="1:11">
      <c r="B23613" t="s">
        <v>2367</v>
      </c>
      <c r="C23613" t="s">
        <v>2368</v>
      </c>
      <c r="D23613" t="s">
        <v>2029</v>
      </c>
      <c r="E23613">
        <v>5</v>
      </c>
      <c r="F23613" t="s">
        <v>2123</v>
      </c>
      <c r="G23613">
        <v>36</v>
      </c>
      <c r="H23613" t="s">
        <v>2020</v>
      </c>
      <c r="I23613" s="13">
        <v>43499</v>
      </c>
      <c r="J23613" t="s">
        <v>2030</v>
      </c>
      <c r="K23613" t="s">
        <v>2030</v>
      </c>
    </row>
    <row r="23614" spans="1:11">
      <c r="B23614" t="s">
        <v>106</v>
      </c>
      <c r="C23614" t="s">
        <v>2378</v>
      </c>
      <c r="D23614" t="s">
        <v>2229</v>
      </c>
      <c r="E23614">
        <v>5</v>
      </c>
      <c r="F23614" t="s">
        <v>2016</v>
      </c>
      <c r="G23614">
        <v>43</v>
      </c>
      <c r="H23614" t="s">
        <v>2020</v>
      </c>
      <c r="I23614" s="13">
        <v>43494</v>
      </c>
      <c r="J23614">
        <v>11</v>
      </c>
      <c r="K23614">
        <v>-110.03</v>
      </c>
    </row>
    <row r="23615" spans="1:11">
      <c r="B23615" t="s">
        <v>2031</v>
      </c>
      <c r="C23615" t="s">
        <v>2355</v>
      </c>
      <c r="D23615" t="s">
        <v>2026</v>
      </c>
      <c r="E23615">
        <v>5</v>
      </c>
      <c r="F23615" t="s">
        <v>2016</v>
      </c>
      <c r="G23615">
        <v>45</v>
      </c>
      <c r="H23615" t="s">
        <v>2017</v>
      </c>
      <c r="I23615" s="13">
        <v>43494</v>
      </c>
      <c r="J23615">
        <v>2</v>
      </c>
      <c r="K23615">
        <v>24.04</v>
      </c>
    </row>
    <row r="23616" spans="1:11">
      <c r="B23616" t="s">
        <v>2033</v>
      </c>
      <c r="C23616" t="s">
        <v>2397</v>
      </c>
      <c r="D23616" t="s">
        <v>2044</v>
      </c>
      <c r="E23616">
        <v>3</v>
      </c>
      <c r="F23616" t="s">
        <v>2016</v>
      </c>
      <c r="G23616">
        <v>29</v>
      </c>
      <c r="H23616" t="s">
        <v>2036</v>
      </c>
      <c r="I23616" s="13">
        <v>43494</v>
      </c>
      <c r="J23616">
        <v>4</v>
      </c>
      <c r="K23616">
        <v>0</v>
      </c>
    </row>
    <row r="23617" spans="2:11">
      <c r="B23617" t="s">
        <v>2134</v>
      </c>
      <c r="C23617" t="s">
        <v>2379</v>
      </c>
      <c r="D23617" t="s">
        <v>2035</v>
      </c>
      <c r="E23617">
        <v>5</v>
      </c>
      <c r="F23617" t="s">
        <v>2016</v>
      </c>
      <c r="G23617">
        <v>44</v>
      </c>
      <c r="H23617" t="s">
        <v>2017</v>
      </c>
      <c r="I23617" s="13">
        <v>43494</v>
      </c>
      <c r="J23617" t="s">
        <v>2030</v>
      </c>
      <c r="K23617" t="s">
        <v>2030</v>
      </c>
    </row>
    <row r="23618" spans="2:11">
      <c r="B23618" t="s">
        <v>2207</v>
      </c>
      <c r="C23618" t="s">
        <v>2380</v>
      </c>
      <c r="D23618" t="s">
        <v>2026</v>
      </c>
      <c r="E23618">
        <v>5</v>
      </c>
      <c r="F23618" t="s">
        <v>2016</v>
      </c>
      <c r="G23618">
        <v>60</v>
      </c>
      <c r="H23618" t="s">
        <v>2017</v>
      </c>
      <c r="I23618" s="13">
        <v>43494</v>
      </c>
      <c r="J23618">
        <v>3</v>
      </c>
      <c r="K23618">
        <v>3.2</v>
      </c>
    </row>
    <row r="23619" spans="2:11">
      <c r="B23619" t="s">
        <v>2174</v>
      </c>
      <c r="C23619" t="s">
        <v>2357</v>
      </c>
      <c r="D23619" t="s">
        <v>2015</v>
      </c>
      <c r="E23619">
        <v>3</v>
      </c>
      <c r="F23619" t="s">
        <v>2016</v>
      </c>
      <c r="G23619">
        <v>30</v>
      </c>
      <c r="H23619" t="s">
        <v>2017</v>
      </c>
      <c r="I23619" s="13">
        <v>43493</v>
      </c>
      <c r="J23619">
        <v>4</v>
      </c>
      <c r="K23619">
        <v>0</v>
      </c>
    </row>
    <row r="23620" spans="2:11">
      <c r="B23620" t="s">
        <v>2198</v>
      </c>
      <c r="C23620" t="s">
        <v>2913</v>
      </c>
      <c r="D23620" t="s">
        <v>2044</v>
      </c>
      <c r="E23620">
        <v>3</v>
      </c>
      <c r="F23620" t="s">
        <v>2016</v>
      </c>
      <c r="G23620">
        <v>31</v>
      </c>
      <c r="H23620" t="s">
        <v>2020</v>
      </c>
      <c r="I23620" s="13">
        <v>43492</v>
      </c>
      <c r="J23620">
        <v>4</v>
      </c>
      <c r="K23620">
        <v>0</v>
      </c>
    </row>
    <row r="23621" spans="2:11">
      <c r="B23621" t="s">
        <v>2382</v>
      </c>
      <c r="C23621" t="s">
        <v>2383</v>
      </c>
      <c r="D23621" t="s">
        <v>2227</v>
      </c>
      <c r="E23621">
        <v>3</v>
      </c>
      <c r="F23621" t="s">
        <v>2016</v>
      </c>
      <c r="G23621">
        <v>30</v>
      </c>
      <c r="H23621" t="s">
        <v>2017</v>
      </c>
      <c r="I23621" s="13">
        <v>43489</v>
      </c>
      <c r="J23621">
        <v>4</v>
      </c>
      <c r="K23621">
        <v>0</v>
      </c>
    </row>
    <row r="23622" spans="2:11">
      <c r="B23622" t="s">
        <v>2079</v>
      </c>
      <c r="C23622" t="s">
        <v>3207</v>
      </c>
      <c r="D23622" t="s">
        <v>2029</v>
      </c>
      <c r="E23622">
        <v>5</v>
      </c>
      <c r="F23622" t="s">
        <v>2016</v>
      </c>
      <c r="G23622">
        <v>45</v>
      </c>
      <c r="H23622" t="s">
        <v>2017</v>
      </c>
      <c r="I23622" s="13">
        <v>43489</v>
      </c>
      <c r="J23622">
        <v>6</v>
      </c>
      <c r="K23622">
        <v>-23.54</v>
      </c>
    </row>
    <row r="23623" spans="2:11">
      <c r="B23623" t="s">
        <v>2072</v>
      </c>
      <c r="C23623" t="s">
        <v>2385</v>
      </c>
      <c r="D23623" t="s">
        <v>2189</v>
      </c>
      <c r="E23623">
        <v>5</v>
      </c>
      <c r="F23623" t="s">
        <v>2016</v>
      </c>
      <c r="G23623">
        <v>52</v>
      </c>
      <c r="H23623" t="s">
        <v>2017</v>
      </c>
      <c r="I23623" s="13">
        <v>43488</v>
      </c>
      <c r="J23623">
        <v>2</v>
      </c>
      <c r="K23623">
        <v>24.04</v>
      </c>
    </row>
    <row r="23624" spans="2:11">
      <c r="B23624" t="s">
        <v>2045</v>
      </c>
      <c r="C23624" t="s">
        <v>2351</v>
      </c>
      <c r="D23624" t="s">
        <v>2029</v>
      </c>
      <c r="E23624">
        <v>5</v>
      </c>
      <c r="F23624" t="s">
        <v>2016</v>
      </c>
      <c r="G23624">
        <v>55</v>
      </c>
      <c r="H23624" t="s">
        <v>2020</v>
      </c>
      <c r="I23624" s="13">
        <v>43486</v>
      </c>
      <c r="J23624" t="s">
        <v>2030</v>
      </c>
      <c r="K23624" t="s">
        <v>2030</v>
      </c>
    </row>
    <row r="23625" spans="2:11">
      <c r="B23625" t="s">
        <v>2042</v>
      </c>
      <c r="C23625" t="s">
        <v>2989</v>
      </c>
      <c r="D23625" t="s">
        <v>2044</v>
      </c>
      <c r="E23625">
        <v>3</v>
      </c>
      <c r="F23625" t="s">
        <v>2016</v>
      </c>
      <c r="G23625">
        <v>37</v>
      </c>
      <c r="H23625" t="s">
        <v>2020</v>
      </c>
      <c r="I23625" s="13">
        <v>43483</v>
      </c>
      <c r="J23625">
        <v>4</v>
      </c>
      <c r="K23625">
        <v>0</v>
      </c>
    </row>
    <row r="23626" spans="2:11">
      <c r="B23626" t="s">
        <v>2027</v>
      </c>
      <c r="C23626" t="s">
        <v>2381</v>
      </c>
      <c r="D23626" t="s">
        <v>2029</v>
      </c>
      <c r="E23626">
        <v>5</v>
      </c>
      <c r="F23626" t="s">
        <v>2016</v>
      </c>
      <c r="G23626">
        <v>35</v>
      </c>
      <c r="H23626" t="s">
        <v>2017</v>
      </c>
      <c r="I23626" s="13">
        <v>43480</v>
      </c>
      <c r="J23626">
        <v>5</v>
      </c>
      <c r="K23626">
        <v>-14.7</v>
      </c>
    </row>
    <row r="23627" spans="2:11">
      <c r="B23627" t="s">
        <v>2151</v>
      </c>
      <c r="C23627" t="s">
        <v>3098</v>
      </c>
      <c r="D23627" t="s">
        <v>2044</v>
      </c>
      <c r="E23627">
        <v>3</v>
      </c>
      <c r="F23627" t="s">
        <v>2016</v>
      </c>
      <c r="G23627" t="s">
        <v>2030</v>
      </c>
      <c r="H23627" t="s">
        <v>2017</v>
      </c>
      <c r="I23627" s="13">
        <v>43475</v>
      </c>
      <c r="J23627">
        <v>4</v>
      </c>
      <c r="K23627">
        <v>0</v>
      </c>
    </row>
    <row r="23628" spans="2:11">
      <c r="B23628" t="s">
        <v>2388</v>
      </c>
      <c r="C23628" t="s">
        <v>3208</v>
      </c>
      <c r="D23628" t="s">
        <v>2026</v>
      </c>
      <c r="E23628">
        <v>5</v>
      </c>
      <c r="F23628" t="s">
        <v>2016</v>
      </c>
      <c r="G23628">
        <v>58</v>
      </c>
      <c r="H23628" t="s">
        <v>2020</v>
      </c>
      <c r="I23628" s="13">
        <v>43472</v>
      </c>
      <c r="J23628" t="s">
        <v>2030</v>
      </c>
      <c r="K23628" t="s">
        <v>2030</v>
      </c>
    </row>
    <row r="23629" spans="2:11">
      <c r="B23629" t="s">
        <v>2021</v>
      </c>
      <c r="C23629" t="s">
        <v>2350</v>
      </c>
      <c r="D23629" t="s">
        <v>2216</v>
      </c>
      <c r="E23629">
        <v>3</v>
      </c>
      <c r="F23629" t="s">
        <v>2016</v>
      </c>
      <c r="G23629">
        <v>27</v>
      </c>
      <c r="H23629" t="s">
        <v>2020</v>
      </c>
      <c r="I23629" s="13">
        <v>43471</v>
      </c>
      <c r="J23629">
        <v>4</v>
      </c>
      <c r="K23629">
        <v>0</v>
      </c>
    </row>
    <row r="23630" spans="2:11">
      <c r="B23630" t="s">
        <v>2393</v>
      </c>
      <c r="C23630" t="s">
        <v>2394</v>
      </c>
      <c r="D23630" t="s">
        <v>2362</v>
      </c>
      <c r="E23630">
        <v>5</v>
      </c>
      <c r="F23630" t="s">
        <v>2016</v>
      </c>
      <c r="G23630">
        <v>48</v>
      </c>
      <c r="H23630" t="s">
        <v>2017</v>
      </c>
      <c r="I23630" s="13">
        <v>43454</v>
      </c>
      <c r="J23630">
        <v>2</v>
      </c>
      <c r="K23630">
        <v>24.04</v>
      </c>
    </row>
    <row r="23631" spans="2:11">
      <c r="B23631" t="s">
        <v>2049</v>
      </c>
      <c r="C23631" t="s">
        <v>2395</v>
      </c>
      <c r="D23631" t="s">
        <v>2015</v>
      </c>
      <c r="E23631">
        <v>3</v>
      </c>
      <c r="F23631" t="s">
        <v>2016</v>
      </c>
      <c r="G23631">
        <v>30</v>
      </c>
      <c r="H23631" t="s">
        <v>2017</v>
      </c>
      <c r="I23631" s="13">
        <v>43437</v>
      </c>
      <c r="J23631" t="s">
        <v>2030</v>
      </c>
      <c r="K23631" t="s">
        <v>2030</v>
      </c>
    </row>
    <row r="23632" spans="2:11">
      <c r="B23632" t="s">
        <v>3722</v>
      </c>
      <c r="C23632" t="s">
        <v>4015</v>
      </c>
      <c r="D23632" t="s">
        <v>2026</v>
      </c>
      <c r="E23632">
        <v>5</v>
      </c>
      <c r="F23632" t="s">
        <v>2016</v>
      </c>
      <c r="G23632">
        <v>55</v>
      </c>
      <c r="H23632" t="s">
        <v>2020</v>
      </c>
      <c r="I23632" s="13">
        <v>43404</v>
      </c>
      <c r="J23632">
        <v>8</v>
      </c>
      <c r="K23632">
        <v>-42.01</v>
      </c>
    </row>
    <row r="23633" spans="2:11">
      <c r="B23633" t="s">
        <v>2083</v>
      </c>
      <c r="C23633" t="s">
        <v>2084</v>
      </c>
      <c r="D23633" t="s">
        <v>2026</v>
      </c>
      <c r="E23633">
        <v>5</v>
      </c>
      <c r="F23633" t="s">
        <v>2016</v>
      </c>
      <c r="G23633" t="s">
        <v>2030</v>
      </c>
      <c r="H23633" t="s">
        <v>2017</v>
      </c>
      <c r="I23633" s="13">
        <v>43385</v>
      </c>
      <c r="J23633">
        <v>7</v>
      </c>
      <c r="K23633">
        <v>-37.549999999999997</v>
      </c>
    </row>
    <row r="23701" spans="1:11">
      <c r="A23701" t="s">
        <v>1250</v>
      </c>
      <c r="B23701" t="str">
        <f ca="1">_xll.BDS(OFFSET(INDIRECT(ADDRESS(ROW(), COLUMN())),0,-1),"BEST_ANALYST_RECS_BULK","cols=10;rows=13")</f>
        <v>Morgan Stanley</v>
      </c>
      <c r="C23701" t="s">
        <v>2447</v>
      </c>
      <c r="D23701" t="s">
        <v>2114</v>
      </c>
      <c r="E23701">
        <v>3</v>
      </c>
      <c r="F23701" t="s">
        <v>2016</v>
      </c>
      <c r="G23701">
        <v>24</v>
      </c>
      <c r="H23701" t="s">
        <v>2020</v>
      </c>
      <c r="I23701" s="13">
        <v>43507</v>
      </c>
      <c r="J23701">
        <v>6</v>
      </c>
      <c r="K23701">
        <v>0</v>
      </c>
    </row>
    <row r="23702" spans="1:11">
      <c r="B23702" t="s">
        <v>2083</v>
      </c>
      <c r="C23702" t="s">
        <v>2084</v>
      </c>
      <c r="D23702" t="s">
        <v>2076</v>
      </c>
      <c r="E23702">
        <v>3</v>
      </c>
      <c r="F23702" t="s">
        <v>2088</v>
      </c>
      <c r="G23702" t="s">
        <v>2030</v>
      </c>
      <c r="H23702" t="s">
        <v>2017</v>
      </c>
      <c r="I23702" s="13">
        <v>43501</v>
      </c>
      <c r="J23702">
        <v>2</v>
      </c>
      <c r="K23702">
        <v>9.4</v>
      </c>
    </row>
    <row r="23703" spans="1:11">
      <c r="B23703" t="s">
        <v>2021</v>
      </c>
      <c r="C23703" t="s">
        <v>2285</v>
      </c>
      <c r="D23703" t="s">
        <v>2166</v>
      </c>
      <c r="E23703">
        <v>5</v>
      </c>
      <c r="F23703" t="s">
        <v>2016</v>
      </c>
      <c r="G23703">
        <v>29</v>
      </c>
      <c r="H23703" t="s">
        <v>2020</v>
      </c>
      <c r="I23703" s="13">
        <v>43500</v>
      </c>
      <c r="J23703">
        <v>3</v>
      </c>
      <c r="K23703">
        <v>8.1</v>
      </c>
    </row>
    <row r="23704" spans="1:11">
      <c r="B23704" t="s">
        <v>2027</v>
      </c>
      <c r="C23704" t="s">
        <v>2454</v>
      </c>
      <c r="D23704" t="s">
        <v>2029</v>
      </c>
      <c r="E23704">
        <v>5</v>
      </c>
      <c r="F23704" t="s">
        <v>2016</v>
      </c>
      <c r="G23704">
        <v>29</v>
      </c>
      <c r="H23704" t="s">
        <v>2017</v>
      </c>
      <c r="I23704" s="13">
        <v>43500</v>
      </c>
      <c r="J23704">
        <v>3</v>
      </c>
      <c r="K23704">
        <v>8.1</v>
      </c>
    </row>
    <row r="23705" spans="1:11">
      <c r="B23705" t="s">
        <v>2077</v>
      </c>
      <c r="C23705" t="s">
        <v>2288</v>
      </c>
      <c r="D23705" t="s">
        <v>2029</v>
      </c>
      <c r="E23705">
        <v>5</v>
      </c>
      <c r="F23705" t="s">
        <v>2016</v>
      </c>
      <c r="G23705">
        <v>32</v>
      </c>
      <c r="H23705" t="s">
        <v>2020</v>
      </c>
      <c r="I23705" s="13">
        <v>43500</v>
      </c>
      <c r="J23705">
        <v>3</v>
      </c>
      <c r="K23705">
        <v>8.1</v>
      </c>
    </row>
    <row r="23706" spans="1:11">
      <c r="B23706" t="s">
        <v>2045</v>
      </c>
      <c r="C23706" t="s">
        <v>3359</v>
      </c>
      <c r="D23706" t="s">
        <v>2029</v>
      </c>
      <c r="E23706">
        <v>5</v>
      </c>
      <c r="F23706" t="s">
        <v>2016</v>
      </c>
      <c r="G23706">
        <v>34</v>
      </c>
      <c r="H23706" t="s">
        <v>2020</v>
      </c>
      <c r="I23706" s="13">
        <v>43500</v>
      </c>
      <c r="J23706" t="s">
        <v>2030</v>
      </c>
      <c r="K23706" t="s">
        <v>2030</v>
      </c>
    </row>
    <row r="23707" spans="1:11">
      <c r="B23707" t="s">
        <v>2236</v>
      </c>
      <c r="C23707" t="s">
        <v>3087</v>
      </c>
      <c r="D23707" t="s">
        <v>2238</v>
      </c>
      <c r="E23707">
        <v>4</v>
      </c>
      <c r="F23707" t="s">
        <v>2016</v>
      </c>
      <c r="G23707">
        <v>31</v>
      </c>
      <c r="H23707" t="s">
        <v>2020</v>
      </c>
      <c r="I23707" s="13">
        <v>43500</v>
      </c>
      <c r="J23707">
        <v>3</v>
      </c>
      <c r="K23707">
        <v>8.1</v>
      </c>
    </row>
    <row r="23708" spans="1:11">
      <c r="B23708" t="s">
        <v>2277</v>
      </c>
      <c r="C23708" t="s">
        <v>2449</v>
      </c>
      <c r="D23708" t="s">
        <v>2029</v>
      </c>
      <c r="E23708">
        <v>5</v>
      </c>
      <c r="F23708" t="s">
        <v>2016</v>
      </c>
      <c r="G23708">
        <v>33</v>
      </c>
      <c r="H23708" t="s">
        <v>2017</v>
      </c>
      <c r="I23708" s="13">
        <v>43499</v>
      </c>
      <c r="J23708">
        <v>3</v>
      </c>
      <c r="K23708">
        <v>8.1</v>
      </c>
    </row>
    <row r="23709" spans="1:11">
      <c r="B23709" t="s">
        <v>2033</v>
      </c>
      <c r="C23709" t="s">
        <v>3360</v>
      </c>
      <c r="D23709" t="s">
        <v>2035</v>
      </c>
      <c r="E23709">
        <v>5</v>
      </c>
      <c r="F23709" t="s">
        <v>2016</v>
      </c>
      <c r="G23709" t="s">
        <v>2030</v>
      </c>
      <c r="H23709" t="s">
        <v>2017</v>
      </c>
      <c r="I23709" s="13">
        <v>43497</v>
      </c>
      <c r="J23709">
        <v>3</v>
      </c>
      <c r="K23709">
        <v>8.1</v>
      </c>
    </row>
    <row r="23710" spans="1:11">
      <c r="B23710" t="s">
        <v>2037</v>
      </c>
      <c r="C23710" t="s">
        <v>3361</v>
      </c>
      <c r="D23710" t="s">
        <v>2026</v>
      </c>
      <c r="E23710">
        <v>5</v>
      </c>
      <c r="F23710" t="s">
        <v>2016</v>
      </c>
      <c r="G23710">
        <v>30</v>
      </c>
      <c r="H23710" t="s">
        <v>2020</v>
      </c>
      <c r="I23710" s="13">
        <v>43497</v>
      </c>
      <c r="J23710">
        <v>3</v>
      </c>
      <c r="K23710">
        <v>8.1</v>
      </c>
    </row>
    <row r="23711" spans="1:11">
      <c r="B23711" t="s">
        <v>2079</v>
      </c>
      <c r="C23711" t="s">
        <v>2446</v>
      </c>
      <c r="D23711" t="s">
        <v>2029</v>
      </c>
      <c r="E23711">
        <v>5</v>
      </c>
      <c r="F23711" t="s">
        <v>2016</v>
      </c>
      <c r="G23711">
        <v>26</v>
      </c>
      <c r="H23711" t="s">
        <v>2017</v>
      </c>
      <c r="I23711" s="13">
        <v>43497</v>
      </c>
      <c r="J23711">
        <v>3</v>
      </c>
      <c r="K23711">
        <v>8.1</v>
      </c>
    </row>
    <row r="23712" spans="1:11">
      <c r="B23712" t="s">
        <v>2024</v>
      </c>
      <c r="C23712" t="s">
        <v>2243</v>
      </c>
      <c r="D23712" t="s">
        <v>2026</v>
      </c>
      <c r="E23712">
        <v>5</v>
      </c>
      <c r="F23712" t="s">
        <v>2016</v>
      </c>
      <c r="G23712">
        <v>28</v>
      </c>
      <c r="H23712" t="s">
        <v>2017</v>
      </c>
      <c r="I23712" s="13">
        <v>43496</v>
      </c>
      <c r="J23712">
        <v>5</v>
      </c>
      <c r="K23712">
        <v>3.66</v>
      </c>
    </row>
    <row r="23713" spans="2:11">
      <c r="B23713" t="s">
        <v>2051</v>
      </c>
      <c r="C23713" t="s">
        <v>3362</v>
      </c>
      <c r="D23713" t="s">
        <v>2076</v>
      </c>
      <c r="E23713">
        <v>3</v>
      </c>
      <c r="F23713" t="s">
        <v>2016</v>
      </c>
      <c r="G23713" t="s">
        <v>2030</v>
      </c>
      <c r="H23713" t="s">
        <v>2017</v>
      </c>
      <c r="I23713" s="13">
        <v>42943</v>
      </c>
      <c r="J23713">
        <v>6</v>
      </c>
      <c r="K23713">
        <v>0</v>
      </c>
    </row>
    <row r="23801" spans="1:11">
      <c r="A23801" t="s">
        <v>1251</v>
      </c>
      <c r="B23801" t="str">
        <f ca="1">_xll.BDS(OFFSET(INDIRECT(ADDRESS(ROW(), COLUMN())),0,-1),"BEST_ANALYST_RECS_BULK","cols=10;rows=13")</f>
        <v>Credit Suisse</v>
      </c>
      <c r="C23801" t="s">
        <v>3313</v>
      </c>
      <c r="D23801" t="s">
        <v>2044</v>
      </c>
      <c r="E23801">
        <v>3</v>
      </c>
      <c r="F23801" t="s">
        <v>2088</v>
      </c>
      <c r="G23801">
        <v>7</v>
      </c>
      <c r="H23801" t="s">
        <v>2017</v>
      </c>
      <c r="I23801" s="13">
        <v>43511</v>
      </c>
      <c r="J23801">
        <v>6</v>
      </c>
      <c r="K23801">
        <v>-25.53</v>
      </c>
    </row>
    <row r="23802" spans="1:11">
      <c r="B23802" t="s">
        <v>2094</v>
      </c>
      <c r="C23802" t="s">
        <v>2095</v>
      </c>
      <c r="D23802" t="s">
        <v>2076</v>
      </c>
      <c r="E23802">
        <v>3</v>
      </c>
      <c r="F23802" t="s">
        <v>2088</v>
      </c>
      <c r="G23802" t="s">
        <v>2030</v>
      </c>
      <c r="H23802" t="s">
        <v>2017</v>
      </c>
      <c r="I23802" s="13">
        <v>43511</v>
      </c>
      <c r="J23802" t="s">
        <v>2030</v>
      </c>
      <c r="K23802" t="s">
        <v>2030</v>
      </c>
    </row>
    <row r="23803" spans="1:11">
      <c r="B23803" t="s">
        <v>2049</v>
      </c>
      <c r="C23803" t="s">
        <v>3489</v>
      </c>
      <c r="D23803" t="s">
        <v>2029</v>
      </c>
      <c r="E23803">
        <v>5</v>
      </c>
      <c r="F23803" t="s">
        <v>2016</v>
      </c>
      <c r="G23803">
        <v>8.5</v>
      </c>
      <c r="H23803" t="s">
        <v>2017</v>
      </c>
      <c r="I23803" s="13">
        <v>43511</v>
      </c>
      <c r="J23803">
        <v>5</v>
      </c>
      <c r="K23803">
        <v>-19.89</v>
      </c>
    </row>
    <row r="23804" spans="1:11">
      <c r="B23804" t="s">
        <v>106</v>
      </c>
      <c r="C23804" t="s">
        <v>2527</v>
      </c>
      <c r="D23804" t="s">
        <v>2512</v>
      </c>
      <c r="E23804">
        <v>1</v>
      </c>
      <c r="F23804" t="s">
        <v>2016</v>
      </c>
      <c r="G23804">
        <v>6</v>
      </c>
      <c r="H23804" t="s">
        <v>2020</v>
      </c>
      <c r="I23804" s="13">
        <v>43510</v>
      </c>
      <c r="J23804">
        <v>2</v>
      </c>
      <c r="K23804">
        <v>19.89</v>
      </c>
    </row>
    <row r="23805" spans="1:11">
      <c r="B23805" t="s">
        <v>2021</v>
      </c>
      <c r="C23805" t="s">
        <v>3491</v>
      </c>
      <c r="D23805" t="s">
        <v>2296</v>
      </c>
      <c r="E23805">
        <v>3</v>
      </c>
      <c r="F23805" t="s">
        <v>2016</v>
      </c>
      <c r="G23805">
        <v>5</v>
      </c>
      <c r="H23805" t="s">
        <v>2020</v>
      </c>
      <c r="I23805" s="13">
        <v>43510</v>
      </c>
      <c r="J23805" t="s">
        <v>2030</v>
      </c>
      <c r="K23805" t="s">
        <v>2030</v>
      </c>
    </row>
    <row r="23806" spans="1:11">
      <c r="B23806" t="s">
        <v>2033</v>
      </c>
      <c r="C23806" t="s">
        <v>2557</v>
      </c>
      <c r="D23806" t="s">
        <v>2044</v>
      </c>
      <c r="E23806">
        <v>3</v>
      </c>
      <c r="F23806" t="s">
        <v>2016</v>
      </c>
      <c r="G23806">
        <v>7.5</v>
      </c>
      <c r="H23806" t="s">
        <v>2036</v>
      </c>
      <c r="I23806" s="13">
        <v>43510</v>
      </c>
      <c r="J23806">
        <v>4</v>
      </c>
      <c r="K23806">
        <v>0</v>
      </c>
    </row>
    <row r="23807" spans="1:11">
      <c r="B23807" t="s">
        <v>2159</v>
      </c>
      <c r="C23807" t="s">
        <v>2620</v>
      </c>
      <c r="D23807" t="s">
        <v>2044</v>
      </c>
      <c r="E23807">
        <v>3</v>
      </c>
      <c r="F23807" t="s">
        <v>2016</v>
      </c>
      <c r="G23807">
        <v>7</v>
      </c>
      <c r="H23807" t="s">
        <v>2020</v>
      </c>
      <c r="I23807" s="13">
        <v>43510</v>
      </c>
      <c r="J23807">
        <v>3</v>
      </c>
      <c r="K23807">
        <v>1.08</v>
      </c>
    </row>
    <row r="23808" spans="1:11">
      <c r="B23808" t="s">
        <v>2072</v>
      </c>
      <c r="C23808" t="s">
        <v>3494</v>
      </c>
      <c r="D23808" t="s">
        <v>2029</v>
      </c>
      <c r="E23808">
        <v>5</v>
      </c>
      <c r="F23808" t="s">
        <v>2016</v>
      </c>
      <c r="G23808">
        <v>9</v>
      </c>
      <c r="H23808" t="s">
        <v>2017</v>
      </c>
      <c r="I23808" s="13">
        <v>43510</v>
      </c>
      <c r="J23808">
        <v>5</v>
      </c>
      <c r="K23808">
        <v>-19.89</v>
      </c>
    </row>
    <row r="23809" spans="2:11">
      <c r="B23809" t="s">
        <v>2063</v>
      </c>
      <c r="C23809" t="s">
        <v>3495</v>
      </c>
      <c r="D23809" t="s">
        <v>2184</v>
      </c>
      <c r="E23809">
        <v>1</v>
      </c>
      <c r="F23809" t="s">
        <v>2016</v>
      </c>
      <c r="G23809">
        <v>3.5</v>
      </c>
      <c r="H23809" t="s">
        <v>2017</v>
      </c>
      <c r="I23809" s="13">
        <v>43510</v>
      </c>
      <c r="J23809" t="s">
        <v>2030</v>
      </c>
      <c r="K23809" t="s">
        <v>2030</v>
      </c>
    </row>
    <row r="23810" spans="2:11">
      <c r="B23810" t="s">
        <v>2045</v>
      </c>
      <c r="C23810" t="s">
        <v>3492</v>
      </c>
      <c r="D23810" t="s">
        <v>2015</v>
      </c>
      <c r="E23810">
        <v>3</v>
      </c>
      <c r="F23810" t="s">
        <v>2016</v>
      </c>
      <c r="G23810" t="s">
        <v>2030</v>
      </c>
      <c r="H23810" t="s">
        <v>2017</v>
      </c>
      <c r="I23810" s="13">
        <v>43509</v>
      </c>
      <c r="J23810">
        <v>4</v>
      </c>
      <c r="K23810">
        <v>0</v>
      </c>
    </row>
    <row r="23811" spans="2:11">
      <c r="B23811" t="s">
        <v>2151</v>
      </c>
      <c r="C23811" t="s">
        <v>2520</v>
      </c>
      <c r="D23811" t="s">
        <v>2179</v>
      </c>
      <c r="E23811" t="s">
        <v>2030</v>
      </c>
      <c r="F23811" t="s">
        <v>2016</v>
      </c>
      <c r="G23811" t="s">
        <v>2030</v>
      </c>
      <c r="H23811" t="s">
        <v>2017</v>
      </c>
      <c r="I23811" s="13">
        <v>43503</v>
      </c>
      <c r="J23811" t="s">
        <v>2030</v>
      </c>
      <c r="K23811" t="s">
        <v>2030</v>
      </c>
    </row>
    <row r="23812" spans="2:11">
      <c r="B23812" t="s">
        <v>2042</v>
      </c>
      <c r="C23812" t="s">
        <v>3499</v>
      </c>
      <c r="D23812" t="s">
        <v>2044</v>
      </c>
      <c r="E23812">
        <v>3</v>
      </c>
      <c r="F23812" t="s">
        <v>2016</v>
      </c>
      <c r="G23812">
        <v>8.1</v>
      </c>
      <c r="H23812" t="s">
        <v>2020</v>
      </c>
      <c r="I23812" s="13">
        <v>43315</v>
      </c>
      <c r="J23812" t="s">
        <v>2030</v>
      </c>
      <c r="K23812" t="s">
        <v>2030</v>
      </c>
    </row>
    <row r="23813" spans="2:11">
      <c r="B23813" t="s">
        <v>2083</v>
      </c>
      <c r="C23813" t="s">
        <v>2084</v>
      </c>
      <c r="D23813" t="s">
        <v>2184</v>
      </c>
      <c r="E23813">
        <v>1</v>
      </c>
      <c r="F23813" t="s">
        <v>2016</v>
      </c>
      <c r="G23813" t="s">
        <v>2030</v>
      </c>
      <c r="H23813" t="s">
        <v>2017</v>
      </c>
      <c r="I23813" s="13">
        <v>43186</v>
      </c>
      <c r="J23813">
        <v>2</v>
      </c>
      <c r="K23813">
        <v>19.89</v>
      </c>
    </row>
    <row r="23901" spans="1:11">
      <c r="A23901" t="s">
        <v>1252</v>
      </c>
      <c r="B23901" t="str">
        <f ca="1">_xll.BDS(OFFSET(INDIRECT(ADDRESS(ROW(), COLUMN())),0,-1),"BEST_ANALYST_RECS_BULK","cols=10;rows=6")</f>
        <v>D.A. Davidson &amp; Co</v>
      </c>
      <c r="C23901" t="s">
        <v>3106</v>
      </c>
      <c r="D23901" t="s">
        <v>2026</v>
      </c>
      <c r="E23901">
        <v>5</v>
      </c>
      <c r="F23901" t="s">
        <v>2016</v>
      </c>
      <c r="G23901">
        <v>10</v>
      </c>
      <c r="H23901" t="s">
        <v>2133</v>
      </c>
      <c r="I23901" s="13">
        <v>43510</v>
      </c>
      <c r="J23901">
        <v>1</v>
      </c>
      <c r="K23901">
        <v>184.75</v>
      </c>
    </row>
    <row r="23902" spans="1:11">
      <c r="B23902" t="s">
        <v>2069</v>
      </c>
      <c r="C23902" t="s">
        <v>3639</v>
      </c>
      <c r="D23902" t="s">
        <v>2071</v>
      </c>
      <c r="E23902">
        <v>3</v>
      </c>
      <c r="F23902" t="s">
        <v>2016</v>
      </c>
      <c r="G23902" t="s">
        <v>2030</v>
      </c>
      <c r="H23902" t="s">
        <v>2017</v>
      </c>
      <c r="I23902" s="13">
        <v>43510</v>
      </c>
      <c r="J23902">
        <v>3</v>
      </c>
      <c r="K23902">
        <v>0</v>
      </c>
    </row>
    <row r="23903" spans="1:11">
      <c r="B23903" t="s">
        <v>2269</v>
      </c>
      <c r="C23903" t="s">
        <v>3107</v>
      </c>
      <c r="D23903" t="s">
        <v>2044</v>
      </c>
      <c r="E23903">
        <v>3</v>
      </c>
      <c r="F23903" t="s">
        <v>2016</v>
      </c>
      <c r="G23903" t="s">
        <v>2030</v>
      </c>
      <c r="H23903" t="s">
        <v>2017</v>
      </c>
      <c r="I23903" s="13">
        <v>43510</v>
      </c>
      <c r="J23903">
        <v>4</v>
      </c>
      <c r="K23903">
        <v>-30.44</v>
      </c>
    </row>
    <row r="23904" spans="1:11">
      <c r="B23904" t="s">
        <v>2033</v>
      </c>
      <c r="C23904" t="s">
        <v>2557</v>
      </c>
      <c r="D23904" t="s">
        <v>2184</v>
      </c>
      <c r="E23904">
        <v>1</v>
      </c>
      <c r="F23904" t="s">
        <v>2016</v>
      </c>
      <c r="G23904">
        <v>6.5</v>
      </c>
      <c r="H23904" t="s">
        <v>2017</v>
      </c>
      <c r="I23904" s="13">
        <v>43509</v>
      </c>
      <c r="J23904">
        <v>5</v>
      </c>
      <c r="K23904">
        <v>-45.51</v>
      </c>
    </row>
    <row r="23905" spans="2:11">
      <c r="B23905" t="s">
        <v>2083</v>
      </c>
      <c r="C23905" t="s">
        <v>2084</v>
      </c>
      <c r="D23905" t="s">
        <v>2184</v>
      </c>
      <c r="E23905">
        <v>1</v>
      </c>
      <c r="F23905" t="s">
        <v>2016</v>
      </c>
      <c r="G23905" t="s">
        <v>2030</v>
      </c>
      <c r="H23905" t="s">
        <v>2017</v>
      </c>
      <c r="I23905" s="13">
        <v>43181</v>
      </c>
      <c r="J23905">
        <v>2</v>
      </c>
      <c r="K23905">
        <v>48.99</v>
      </c>
    </row>
    <row r="23906" spans="2:11">
      <c r="B23906" t="s">
        <v>2054</v>
      </c>
      <c r="C23906" t="s">
        <v>3109</v>
      </c>
      <c r="D23906" t="s">
        <v>2179</v>
      </c>
      <c r="E23906" t="s">
        <v>2030</v>
      </c>
      <c r="F23906" t="s">
        <v>2016</v>
      </c>
      <c r="G23906" t="s">
        <v>2030</v>
      </c>
      <c r="H23906" t="s">
        <v>2017</v>
      </c>
      <c r="I23906" s="13">
        <v>42475</v>
      </c>
      <c r="J23906" t="s">
        <v>2030</v>
      </c>
      <c r="K23906" t="s">
        <v>2030</v>
      </c>
    </row>
    <row r="24001" spans="1:11">
      <c r="A24001" t="s">
        <v>1253</v>
      </c>
      <c r="B24001" t="str">
        <f ca="1">_xll.BDS(OFFSET(INDIRECT(ADDRESS(ROW(), COLUMN())),0,-1),"BEST_ANALYST_RECS_BULK","cols=10;rows=15")</f>
        <v>BMO Capital Markets</v>
      </c>
      <c r="C24001" t="s">
        <v>2456</v>
      </c>
      <c r="D24001" t="s">
        <v>2015</v>
      </c>
      <c r="E24001">
        <v>3</v>
      </c>
      <c r="F24001" t="s">
        <v>2016</v>
      </c>
      <c r="G24001">
        <v>35</v>
      </c>
      <c r="H24001" t="s">
        <v>2017</v>
      </c>
      <c r="I24001" s="13">
        <v>43511</v>
      </c>
      <c r="J24001">
        <v>5</v>
      </c>
      <c r="K24001">
        <v>-20.13</v>
      </c>
    </row>
    <row r="24002" spans="1:11">
      <c r="B24002" t="s">
        <v>2207</v>
      </c>
      <c r="C24002" t="s">
        <v>4289</v>
      </c>
      <c r="D24002" t="s">
        <v>2044</v>
      </c>
      <c r="E24002">
        <v>3</v>
      </c>
      <c r="F24002" t="s">
        <v>2123</v>
      </c>
      <c r="G24002" t="s">
        <v>2030</v>
      </c>
      <c r="H24002" t="s">
        <v>2017</v>
      </c>
      <c r="I24002" s="13">
        <v>43509</v>
      </c>
      <c r="J24002" t="s">
        <v>2030</v>
      </c>
      <c r="K24002" t="s">
        <v>2030</v>
      </c>
    </row>
    <row r="24003" spans="1:11">
      <c r="B24003" t="s">
        <v>2236</v>
      </c>
      <c r="C24003" t="s">
        <v>2408</v>
      </c>
      <c r="D24003" t="s">
        <v>2238</v>
      </c>
      <c r="E24003">
        <v>4</v>
      </c>
      <c r="F24003" t="s">
        <v>2016</v>
      </c>
      <c r="G24003">
        <v>64</v>
      </c>
      <c r="H24003" t="s">
        <v>2020</v>
      </c>
      <c r="I24003" s="13">
        <v>43502</v>
      </c>
      <c r="J24003">
        <v>2</v>
      </c>
      <c r="K24003">
        <v>61.71</v>
      </c>
    </row>
    <row r="24004" spans="1:11">
      <c r="B24004" t="s">
        <v>2247</v>
      </c>
      <c r="C24004" t="s">
        <v>4290</v>
      </c>
      <c r="D24004" t="s">
        <v>2162</v>
      </c>
      <c r="E24004">
        <v>3</v>
      </c>
      <c r="F24004" t="s">
        <v>2016</v>
      </c>
      <c r="G24004">
        <v>55</v>
      </c>
      <c r="H24004" t="s">
        <v>2020</v>
      </c>
      <c r="I24004" s="13">
        <v>43502</v>
      </c>
      <c r="J24004" t="s">
        <v>2030</v>
      </c>
      <c r="K24004" t="s">
        <v>2030</v>
      </c>
    </row>
    <row r="24005" spans="1:11">
      <c r="B24005" t="s">
        <v>2232</v>
      </c>
      <c r="C24005" t="s">
        <v>3584</v>
      </c>
      <c r="D24005" t="s">
        <v>2029</v>
      </c>
      <c r="E24005">
        <v>5</v>
      </c>
      <c r="F24005" t="s">
        <v>2016</v>
      </c>
      <c r="G24005" t="s">
        <v>2030</v>
      </c>
      <c r="H24005" t="s">
        <v>2017</v>
      </c>
      <c r="I24005" s="13">
        <v>43501</v>
      </c>
      <c r="J24005">
        <v>2</v>
      </c>
      <c r="K24005">
        <v>61.71</v>
      </c>
    </row>
    <row r="24006" spans="1:11">
      <c r="B24006" t="s">
        <v>2159</v>
      </c>
      <c r="C24006" t="s">
        <v>3387</v>
      </c>
      <c r="D24006" t="s">
        <v>2029</v>
      </c>
      <c r="E24006">
        <v>5</v>
      </c>
      <c r="F24006" t="s">
        <v>2016</v>
      </c>
      <c r="G24006">
        <v>65</v>
      </c>
      <c r="H24006" t="s">
        <v>2017</v>
      </c>
      <c r="I24006" s="13">
        <v>43500</v>
      </c>
      <c r="J24006">
        <v>2</v>
      </c>
      <c r="K24006">
        <v>61.71</v>
      </c>
    </row>
    <row r="24007" spans="1:11">
      <c r="B24007" t="s">
        <v>2079</v>
      </c>
      <c r="C24007" t="s">
        <v>2254</v>
      </c>
      <c r="D24007" t="s">
        <v>2029</v>
      </c>
      <c r="E24007">
        <v>5</v>
      </c>
      <c r="F24007" t="s">
        <v>2016</v>
      </c>
      <c r="G24007">
        <v>57</v>
      </c>
      <c r="H24007" t="s">
        <v>2017</v>
      </c>
      <c r="I24007" s="13">
        <v>43493</v>
      </c>
      <c r="J24007" t="s">
        <v>2030</v>
      </c>
      <c r="K24007" t="s">
        <v>2030</v>
      </c>
    </row>
    <row r="24008" spans="1:11">
      <c r="B24008" t="s">
        <v>106</v>
      </c>
      <c r="C24008" t="s">
        <v>4016</v>
      </c>
      <c r="D24008" t="s">
        <v>2512</v>
      </c>
      <c r="E24008">
        <v>1</v>
      </c>
      <c r="F24008" t="s">
        <v>2016</v>
      </c>
      <c r="G24008">
        <v>23</v>
      </c>
      <c r="H24008" t="s">
        <v>2020</v>
      </c>
      <c r="I24008" s="13">
        <v>43488</v>
      </c>
      <c r="J24008" t="s">
        <v>2030</v>
      </c>
      <c r="K24008" t="s">
        <v>2030</v>
      </c>
    </row>
    <row r="24009" spans="1:11">
      <c r="B24009" t="s">
        <v>2136</v>
      </c>
      <c r="C24009" t="s">
        <v>2413</v>
      </c>
      <c r="D24009" t="s">
        <v>2026</v>
      </c>
      <c r="E24009">
        <v>5</v>
      </c>
      <c r="F24009" t="s">
        <v>2016</v>
      </c>
      <c r="G24009">
        <v>76</v>
      </c>
      <c r="H24009" t="s">
        <v>2020</v>
      </c>
      <c r="I24009" s="13">
        <v>43482</v>
      </c>
      <c r="J24009">
        <v>3</v>
      </c>
      <c r="K24009">
        <v>9.49</v>
      </c>
    </row>
    <row r="24010" spans="1:11">
      <c r="B24010" t="s">
        <v>2134</v>
      </c>
      <c r="C24010" t="s">
        <v>4017</v>
      </c>
      <c r="D24010" t="s">
        <v>2162</v>
      </c>
      <c r="E24010">
        <v>3</v>
      </c>
      <c r="F24010" t="s">
        <v>2016</v>
      </c>
      <c r="G24010">
        <v>66</v>
      </c>
      <c r="H24010" t="s">
        <v>2020</v>
      </c>
      <c r="I24010" s="13">
        <v>43451</v>
      </c>
      <c r="J24010" t="s">
        <v>2030</v>
      </c>
      <c r="K24010" t="s">
        <v>2030</v>
      </c>
    </row>
    <row r="24011" spans="1:11">
      <c r="B24011" t="s">
        <v>2267</v>
      </c>
      <c r="C24011" t="s">
        <v>2268</v>
      </c>
      <c r="D24011" t="s">
        <v>2029</v>
      </c>
      <c r="E24011">
        <v>5</v>
      </c>
      <c r="F24011" t="s">
        <v>2016</v>
      </c>
      <c r="G24011">
        <v>73</v>
      </c>
      <c r="H24011" t="s">
        <v>2017</v>
      </c>
      <c r="I24011" s="13">
        <v>43441</v>
      </c>
      <c r="J24011" t="s">
        <v>2030</v>
      </c>
      <c r="K24011" t="s">
        <v>2030</v>
      </c>
    </row>
    <row r="24012" spans="1:11">
      <c r="B24012" t="s">
        <v>2129</v>
      </c>
      <c r="C24012" t="s">
        <v>2409</v>
      </c>
      <c r="D24012" t="s">
        <v>2076</v>
      </c>
      <c r="E24012">
        <v>3</v>
      </c>
      <c r="F24012" t="s">
        <v>2016</v>
      </c>
      <c r="G24012">
        <v>40</v>
      </c>
      <c r="H24012" t="s">
        <v>2020</v>
      </c>
      <c r="I24012" s="13">
        <v>43438</v>
      </c>
      <c r="J24012">
        <v>5</v>
      </c>
      <c r="K24012">
        <v>-20.13</v>
      </c>
    </row>
    <row r="24013" spans="1:11">
      <c r="B24013" t="s">
        <v>2257</v>
      </c>
      <c r="C24013" t="s">
        <v>2258</v>
      </c>
      <c r="D24013" t="s">
        <v>2044</v>
      </c>
      <c r="E24013">
        <v>3</v>
      </c>
      <c r="F24013" t="s">
        <v>2016</v>
      </c>
      <c r="G24013">
        <v>52</v>
      </c>
      <c r="H24013" t="s">
        <v>2020</v>
      </c>
      <c r="I24013" s="13">
        <v>43434</v>
      </c>
      <c r="J24013">
        <v>4</v>
      </c>
      <c r="K24013">
        <v>0</v>
      </c>
    </row>
    <row r="24014" spans="1:11">
      <c r="B24014" t="s">
        <v>3662</v>
      </c>
      <c r="C24014" t="s">
        <v>4132</v>
      </c>
      <c r="D24014" t="s">
        <v>2029</v>
      </c>
      <c r="E24014">
        <v>5</v>
      </c>
      <c r="F24014" t="s">
        <v>2016</v>
      </c>
      <c r="G24014">
        <v>62.5</v>
      </c>
      <c r="H24014" t="s">
        <v>2020</v>
      </c>
      <c r="I24014" s="13">
        <v>43417</v>
      </c>
      <c r="J24014">
        <v>1</v>
      </c>
      <c r="K24014">
        <v>96.06</v>
      </c>
    </row>
    <row r="24015" spans="1:11">
      <c r="B24015" t="s">
        <v>2083</v>
      </c>
      <c r="C24015" t="s">
        <v>2084</v>
      </c>
      <c r="D24015" t="s">
        <v>2053</v>
      </c>
      <c r="E24015">
        <v>1</v>
      </c>
      <c r="F24015" t="s">
        <v>2016</v>
      </c>
      <c r="G24015" t="s">
        <v>2030</v>
      </c>
      <c r="H24015" t="s">
        <v>2017</v>
      </c>
      <c r="I24015" s="13">
        <v>43327</v>
      </c>
      <c r="J24015" t="s">
        <v>2030</v>
      </c>
      <c r="K24015" t="s">
        <v>2030</v>
      </c>
    </row>
    <row r="24101" spans="1:11">
      <c r="A24101" t="s">
        <v>1254</v>
      </c>
      <c r="B24101" t="str">
        <f ca="1">_xll.BDS(OFFSET(INDIRECT(ADDRESS(ROW(), COLUMN())),0,-1),"BEST_ANALYST_RECS_BULK","cols=10;rows=27")</f>
        <v>Stifel</v>
      </c>
      <c r="C24101" t="s">
        <v>3375</v>
      </c>
      <c r="D24101" t="s">
        <v>2026</v>
      </c>
      <c r="E24101">
        <v>5</v>
      </c>
      <c r="F24101" t="s">
        <v>2016</v>
      </c>
      <c r="G24101">
        <v>122</v>
      </c>
      <c r="H24101" t="s">
        <v>2020</v>
      </c>
      <c r="I24101" s="13">
        <v>43510</v>
      </c>
      <c r="J24101">
        <v>6</v>
      </c>
      <c r="K24101">
        <v>-13.74</v>
      </c>
    </row>
    <row r="24102" spans="1:11">
      <c r="B24102" t="s">
        <v>2094</v>
      </c>
      <c r="C24102" t="s">
        <v>2095</v>
      </c>
      <c r="D24102" t="s">
        <v>2076</v>
      </c>
      <c r="E24102">
        <v>3</v>
      </c>
      <c r="F24102" t="s">
        <v>2088</v>
      </c>
      <c r="G24102" t="s">
        <v>2030</v>
      </c>
      <c r="H24102" t="s">
        <v>2017</v>
      </c>
      <c r="I24102" s="13">
        <v>43510</v>
      </c>
      <c r="J24102" t="s">
        <v>2030</v>
      </c>
      <c r="K24102" t="s">
        <v>2030</v>
      </c>
    </row>
    <row r="24103" spans="1:11">
      <c r="B24103" t="s">
        <v>2049</v>
      </c>
      <c r="C24103" t="s">
        <v>3376</v>
      </c>
      <c r="D24103" t="s">
        <v>2015</v>
      </c>
      <c r="E24103">
        <v>3</v>
      </c>
      <c r="F24103" t="s">
        <v>2016</v>
      </c>
      <c r="G24103">
        <v>103</v>
      </c>
      <c r="H24103" t="s">
        <v>2017</v>
      </c>
      <c r="I24103" s="13">
        <v>43510</v>
      </c>
      <c r="J24103">
        <v>4</v>
      </c>
      <c r="K24103">
        <v>0</v>
      </c>
    </row>
    <row r="24104" spans="1:11">
      <c r="B24104" t="s">
        <v>2174</v>
      </c>
      <c r="C24104" t="s">
        <v>3377</v>
      </c>
      <c r="D24104" t="s">
        <v>2041</v>
      </c>
      <c r="E24104">
        <v>1</v>
      </c>
      <c r="F24104" t="s">
        <v>2088</v>
      </c>
      <c r="G24104">
        <v>80</v>
      </c>
      <c r="H24104" t="s">
        <v>2017</v>
      </c>
      <c r="I24104" s="13">
        <v>43508</v>
      </c>
      <c r="J24104">
        <v>3</v>
      </c>
      <c r="K24104">
        <v>0.18</v>
      </c>
    </row>
    <row r="24105" spans="1:11">
      <c r="B24105" t="s">
        <v>106</v>
      </c>
      <c r="C24105" t="s">
        <v>2401</v>
      </c>
      <c r="D24105" t="s">
        <v>2440</v>
      </c>
      <c r="E24105">
        <v>5</v>
      </c>
      <c r="F24105" t="s">
        <v>2016</v>
      </c>
      <c r="G24105">
        <v>130</v>
      </c>
      <c r="H24105" t="s">
        <v>2020</v>
      </c>
      <c r="I24105" s="13">
        <v>43504</v>
      </c>
      <c r="J24105">
        <v>6</v>
      </c>
      <c r="K24105">
        <v>-13.74</v>
      </c>
    </row>
    <row r="24106" spans="1:11">
      <c r="B24106" t="s">
        <v>2051</v>
      </c>
      <c r="C24106" t="s">
        <v>3378</v>
      </c>
      <c r="D24106" t="s">
        <v>2026</v>
      </c>
      <c r="E24106">
        <v>5</v>
      </c>
      <c r="F24106" t="s">
        <v>2016</v>
      </c>
      <c r="G24106">
        <v>114</v>
      </c>
      <c r="H24106" t="s">
        <v>2017</v>
      </c>
      <c r="I24106" s="13">
        <v>43504</v>
      </c>
      <c r="J24106">
        <v>2</v>
      </c>
      <c r="K24106">
        <v>0.83</v>
      </c>
    </row>
    <row r="24107" spans="1:11">
      <c r="B24107" t="s">
        <v>2021</v>
      </c>
      <c r="C24107" t="s">
        <v>3156</v>
      </c>
      <c r="D24107" t="s">
        <v>2023</v>
      </c>
      <c r="E24107">
        <v>5</v>
      </c>
      <c r="F24107" t="s">
        <v>2016</v>
      </c>
      <c r="G24107">
        <v>123</v>
      </c>
      <c r="H24107" t="s">
        <v>2020</v>
      </c>
      <c r="I24107" s="13">
        <v>43503</v>
      </c>
      <c r="J24107" t="s">
        <v>2030</v>
      </c>
      <c r="K24107" t="s">
        <v>2030</v>
      </c>
    </row>
    <row r="24108" spans="1:11">
      <c r="B24108" t="s">
        <v>2027</v>
      </c>
      <c r="C24108" t="s">
        <v>3050</v>
      </c>
      <c r="D24108" t="s">
        <v>2044</v>
      </c>
      <c r="E24108">
        <v>3</v>
      </c>
      <c r="F24108" t="s">
        <v>2016</v>
      </c>
      <c r="G24108">
        <v>112</v>
      </c>
      <c r="H24108" t="s">
        <v>2017</v>
      </c>
      <c r="I24108" s="13">
        <v>43503</v>
      </c>
      <c r="J24108">
        <v>4</v>
      </c>
      <c r="K24108">
        <v>0</v>
      </c>
    </row>
    <row r="24109" spans="1:11">
      <c r="B24109" t="s">
        <v>2134</v>
      </c>
      <c r="C24109" t="s">
        <v>3379</v>
      </c>
      <c r="D24109" t="s">
        <v>2035</v>
      </c>
      <c r="E24109">
        <v>5</v>
      </c>
      <c r="F24109" t="s">
        <v>2016</v>
      </c>
      <c r="G24109">
        <v>125</v>
      </c>
      <c r="H24109" t="s">
        <v>2020</v>
      </c>
      <c r="I24109" s="13">
        <v>43503</v>
      </c>
      <c r="J24109" t="s">
        <v>2030</v>
      </c>
      <c r="K24109" t="s">
        <v>2030</v>
      </c>
    </row>
    <row r="24110" spans="1:11">
      <c r="B24110" t="s">
        <v>2257</v>
      </c>
      <c r="C24110" t="s">
        <v>3380</v>
      </c>
      <c r="D24110" t="s">
        <v>2029</v>
      </c>
      <c r="E24110">
        <v>5</v>
      </c>
      <c r="F24110" t="s">
        <v>2016</v>
      </c>
      <c r="G24110">
        <v>119</v>
      </c>
      <c r="H24110" t="s">
        <v>2020</v>
      </c>
      <c r="I24110" s="13">
        <v>43503</v>
      </c>
      <c r="J24110">
        <v>5</v>
      </c>
      <c r="K24110">
        <v>-6.43</v>
      </c>
    </row>
    <row r="24111" spans="1:11">
      <c r="B24111" t="s">
        <v>2042</v>
      </c>
      <c r="C24111" t="s">
        <v>3158</v>
      </c>
      <c r="D24111" t="s">
        <v>2029</v>
      </c>
      <c r="E24111">
        <v>5</v>
      </c>
      <c r="F24111" t="s">
        <v>2016</v>
      </c>
      <c r="G24111">
        <v>138</v>
      </c>
      <c r="H24111" t="s">
        <v>2020</v>
      </c>
      <c r="I24111" s="13">
        <v>43503</v>
      </c>
      <c r="J24111">
        <v>6</v>
      </c>
      <c r="K24111">
        <v>-13.74</v>
      </c>
    </row>
    <row r="24112" spans="1:11">
      <c r="B24112" t="s">
        <v>2234</v>
      </c>
      <c r="C24112" t="s">
        <v>3381</v>
      </c>
      <c r="D24112" t="s">
        <v>2026</v>
      </c>
      <c r="E24112">
        <v>5</v>
      </c>
      <c r="F24112" t="s">
        <v>2016</v>
      </c>
      <c r="G24112">
        <v>130</v>
      </c>
      <c r="H24112" t="s">
        <v>2020</v>
      </c>
      <c r="I24112" s="13">
        <v>43503</v>
      </c>
      <c r="J24112" t="s">
        <v>2030</v>
      </c>
      <c r="K24112" t="s">
        <v>2030</v>
      </c>
    </row>
    <row r="24113" spans="2:11">
      <c r="B24113" t="s">
        <v>2451</v>
      </c>
      <c r="C24113" t="s">
        <v>3382</v>
      </c>
      <c r="D24113" t="s">
        <v>2026</v>
      </c>
      <c r="E24113">
        <v>5</v>
      </c>
      <c r="F24113" t="s">
        <v>2016</v>
      </c>
      <c r="G24113">
        <v>136</v>
      </c>
      <c r="H24113" t="s">
        <v>2017</v>
      </c>
      <c r="I24113" s="13">
        <v>43503</v>
      </c>
      <c r="J24113" t="s">
        <v>2030</v>
      </c>
      <c r="K24113" t="s">
        <v>2030</v>
      </c>
    </row>
    <row r="24114" spans="2:11">
      <c r="B24114" t="s">
        <v>2059</v>
      </c>
      <c r="C24114" t="s">
        <v>3383</v>
      </c>
      <c r="D24114" t="s">
        <v>2026</v>
      </c>
      <c r="E24114">
        <v>5</v>
      </c>
      <c r="F24114" t="s">
        <v>2016</v>
      </c>
      <c r="G24114">
        <v>124</v>
      </c>
      <c r="H24114" t="s">
        <v>2020</v>
      </c>
      <c r="I24114" s="13">
        <v>43503</v>
      </c>
      <c r="J24114">
        <v>6</v>
      </c>
      <c r="K24114">
        <v>-13.74</v>
      </c>
    </row>
    <row r="24115" spans="2:11">
      <c r="B24115" t="s">
        <v>2061</v>
      </c>
      <c r="C24115" t="s">
        <v>3384</v>
      </c>
      <c r="D24115" t="s">
        <v>2026</v>
      </c>
      <c r="E24115">
        <v>5</v>
      </c>
      <c r="F24115" t="s">
        <v>2016</v>
      </c>
      <c r="G24115">
        <v>115</v>
      </c>
      <c r="H24115" t="s">
        <v>2020</v>
      </c>
      <c r="I24115" s="13">
        <v>43503</v>
      </c>
      <c r="J24115">
        <v>6</v>
      </c>
      <c r="K24115">
        <v>-13.74</v>
      </c>
    </row>
    <row r="24116" spans="2:11">
      <c r="B24116" t="s">
        <v>3060</v>
      </c>
      <c r="C24116" t="s">
        <v>3061</v>
      </c>
      <c r="D24116" t="s">
        <v>2026</v>
      </c>
      <c r="E24116">
        <v>5</v>
      </c>
      <c r="F24116" t="s">
        <v>2016</v>
      </c>
      <c r="G24116">
        <v>120</v>
      </c>
      <c r="H24116" t="s">
        <v>2020</v>
      </c>
      <c r="I24116" s="13">
        <v>43503</v>
      </c>
      <c r="J24116">
        <v>6</v>
      </c>
      <c r="K24116">
        <v>-13.74</v>
      </c>
    </row>
    <row r="24117" spans="2:11">
      <c r="B24117" t="s">
        <v>2247</v>
      </c>
      <c r="C24117" t="s">
        <v>3385</v>
      </c>
      <c r="D24117" t="s">
        <v>2035</v>
      </c>
      <c r="E24117">
        <v>5</v>
      </c>
      <c r="F24117" t="s">
        <v>2016</v>
      </c>
      <c r="G24117">
        <v>130</v>
      </c>
      <c r="H24117" t="s">
        <v>2020</v>
      </c>
      <c r="I24117" s="13">
        <v>43503</v>
      </c>
      <c r="J24117">
        <v>6</v>
      </c>
      <c r="K24117">
        <v>-13.74</v>
      </c>
    </row>
    <row r="24118" spans="2:11">
      <c r="B24118" t="s">
        <v>2037</v>
      </c>
      <c r="C24118" t="s">
        <v>3386</v>
      </c>
      <c r="D24118" t="s">
        <v>2026</v>
      </c>
      <c r="E24118">
        <v>5</v>
      </c>
      <c r="F24118" t="s">
        <v>2016</v>
      </c>
      <c r="G24118">
        <v>135</v>
      </c>
      <c r="H24118" t="s">
        <v>2020</v>
      </c>
      <c r="I24118" s="13">
        <v>43502</v>
      </c>
      <c r="J24118">
        <v>6</v>
      </c>
      <c r="K24118">
        <v>-13.74</v>
      </c>
    </row>
    <row r="24119" spans="2:11">
      <c r="B24119" t="s">
        <v>2159</v>
      </c>
      <c r="C24119" t="s">
        <v>3387</v>
      </c>
      <c r="D24119" t="s">
        <v>2029</v>
      </c>
      <c r="E24119">
        <v>5</v>
      </c>
      <c r="F24119" t="s">
        <v>2016</v>
      </c>
      <c r="G24119">
        <v>114</v>
      </c>
      <c r="H24119" t="s">
        <v>2020</v>
      </c>
      <c r="I24119" s="13">
        <v>43502</v>
      </c>
      <c r="J24119">
        <v>6</v>
      </c>
      <c r="K24119">
        <v>-13.74</v>
      </c>
    </row>
    <row r="24120" spans="2:11">
      <c r="B24120" t="s">
        <v>2069</v>
      </c>
      <c r="C24120" t="s">
        <v>3388</v>
      </c>
      <c r="D24120" t="s">
        <v>2035</v>
      </c>
      <c r="E24120">
        <v>5</v>
      </c>
      <c r="F24120" t="s">
        <v>2016</v>
      </c>
      <c r="G24120">
        <v>152</v>
      </c>
      <c r="H24120" t="s">
        <v>2020</v>
      </c>
      <c r="I24120" s="13">
        <v>43502</v>
      </c>
      <c r="J24120">
        <v>6</v>
      </c>
      <c r="K24120">
        <v>-13.74</v>
      </c>
    </row>
    <row r="24121" spans="2:11">
      <c r="B24121" t="s">
        <v>2045</v>
      </c>
      <c r="C24121" t="s">
        <v>3389</v>
      </c>
      <c r="D24121" t="s">
        <v>2029</v>
      </c>
      <c r="E24121">
        <v>5</v>
      </c>
      <c r="F24121" t="s">
        <v>2016</v>
      </c>
      <c r="G24121">
        <v>135</v>
      </c>
      <c r="H24121" t="s">
        <v>2020</v>
      </c>
      <c r="I24121" s="13">
        <v>43502</v>
      </c>
      <c r="J24121">
        <v>6</v>
      </c>
      <c r="K24121">
        <v>-13.74</v>
      </c>
    </row>
    <row r="24122" spans="2:11">
      <c r="B24122" t="s">
        <v>2198</v>
      </c>
      <c r="C24122" t="s">
        <v>2487</v>
      </c>
      <c r="D24122" t="s">
        <v>2035</v>
      </c>
      <c r="E24122">
        <v>5</v>
      </c>
      <c r="F24122" t="s">
        <v>2016</v>
      </c>
      <c r="G24122">
        <v>119</v>
      </c>
      <c r="H24122" t="s">
        <v>2020</v>
      </c>
      <c r="I24122" s="13">
        <v>43502</v>
      </c>
      <c r="J24122">
        <v>6</v>
      </c>
      <c r="K24122">
        <v>-13.74</v>
      </c>
    </row>
    <row r="24123" spans="2:11">
      <c r="B24123" t="s">
        <v>2063</v>
      </c>
      <c r="C24123" t="s">
        <v>3390</v>
      </c>
      <c r="D24123" t="s">
        <v>2035</v>
      </c>
      <c r="E24123">
        <v>5</v>
      </c>
      <c r="F24123" t="s">
        <v>2016</v>
      </c>
      <c r="G24123">
        <v>114</v>
      </c>
      <c r="H24123" t="s">
        <v>2017</v>
      </c>
      <c r="I24123" s="13">
        <v>43502</v>
      </c>
      <c r="J24123">
        <v>6</v>
      </c>
      <c r="K24123">
        <v>-13.74</v>
      </c>
    </row>
    <row r="24124" spans="2:11">
      <c r="B24124" t="s">
        <v>2411</v>
      </c>
      <c r="C24124" t="s">
        <v>3163</v>
      </c>
      <c r="D24124" t="s">
        <v>2026</v>
      </c>
      <c r="E24124">
        <v>5</v>
      </c>
      <c r="F24124" t="s">
        <v>2016</v>
      </c>
      <c r="G24124">
        <v>142</v>
      </c>
      <c r="H24124" t="s">
        <v>2020</v>
      </c>
      <c r="I24124" s="13">
        <v>43500</v>
      </c>
      <c r="J24124">
        <v>6</v>
      </c>
      <c r="K24124">
        <v>-13.74</v>
      </c>
    </row>
    <row r="24125" spans="2:11">
      <c r="B24125" t="s">
        <v>2091</v>
      </c>
      <c r="C24125" t="s">
        <v>3391</v>
      </c>
      <c r="D24125" t="s">
        <v>2093</v>
      </c>
      <c r="E24125" t="s">
        <v>2030</v>
      </c>
      <c r="F24125" t="s">
        <v>2016</v>
      </c>
      <c r="G24125" t="s">
        <v>2030</v>
      </c>
      <c r="H24125" t="s">
        <v>2017</v>
      </c>
      <c r="I24125" s="13">
        <v>43476</v>
      </c>
      <c r="J24125" t="s">
        <v>2030</v>
      </c>
      <c r="K24125" t="s">
        <v>2030</v>
      </c>
    </row>
    <row r="24126" spans="2:11">
      <c r="B24126" t="s">
        <v>2083</v>
      </c>
      <c r="C24126" t="s">
        <v>2084</v>
      </c>
      <c r="D24126" t="s">
        <v>2076</v>
      </c>
      <c r="E24126">
        <v>3</v>
      </c>
      <c r="F24126" t="s">
        <v>2085</v>
      </c>
      <c r="G24126" t="s">
        <v>2030</v>
      </c>
      <c r="H24126" t="s">
        <v>2017</v>
      </c>
      <c r="I24126" s="13">
        <v>43411</v>
      </c>
      <c r="J24126">
        <v>1</v>
      </c>
      <c r="K24126">
        <v>5.91</v>
      </c>
    </row>
    <row r="24127" spans="2:11">
      <c r="B24127" t="s">
        <v>2111</v>
      </c>
      <c r="C24127" t="s">
        <v>2112</v>
      </c>
      <c r="D24127" t="s">
        <v>2026</v>
      </c>
      <c r="E24127">
        <v>5</v>
      </c>
      <c r="F24127" t="s">
        <v>2123</v>
      </c>
      <c r="G24127" t="s">
        <v>2030</v>
      </c>
      <c r="H24127" t="s">
        <v>2017</v>
      </c>
      <c r="I24127" s="13">
        <v>43347</v>
      </c>
      <c r="J24127" t="s">
        <v>2030</v>
      </c>
      <c r="K24127" t="s">
        <v>2030</v>
      </c>
    </row>
    <row r="24201" spans="1:11">
      <c r="A24201" t="s">
        <v>1255</v>
      </c>
      <c r="B24201" t="str">
        <f ca="1">_xll.BDS(OFFSET(INDIRECT(ADDRESS(ROW(), COLUMN())),0,-1),"BEST_ANALYST_RECS_BULK","cols=10;rows=31")</f>
        <v>Macquarie</v>
      </c>
      <c r="C24201" t="s">
        <v>3665</v>
      </c>
      <c r="D24201" t="s">
        <v>2029</v>
      </c>
      <c r="E24201">
        <v>5</v>
      </c>
      <c r="F24201" t="s">
        <v>2016</v>
      </c>
      <c r="G24201">
        <v>170</v>
      </c>
      <c r="H24201" t="s">
        <v>2020</v>
      </c>
      <c r="I24201" s="13">
        <v>43511</v>
      </c>
      <c r="J24201" t="s">
        <v>2030</v>
      </c>
      <c r="K24201" t="s">
        <v>2030</v>
      </c>
    </row>
    <row r="24202" spans="1:11">
      <c r="B24202" t="s">
        <v>2067</v>
      </c>
      <c r="C24202" t="s">
        <v>2414</v>
      </c>
      <c r="D24202" t="s">
        <v>2029</v>
      </c>
      <c r="E24202">
        <v>5</v>
      </c>
      <c r="F24202" t="s">
        <v>2016</v>
      </c>
      <c r="G24202">
        <v>190</v>
      </c>
      <c r="H24202" t="s">
        <v>2020</v>
      </c>
      <c r="I24202" s="13">
        <v>43509</v>
      </c>
      <c r="J24202">
        <v>2</v>
      </c>
      <c r="K24202">
        <v>12.52</v>
      </c>
    </row>
    <row r="24203" spans="1:11">
      <c r="B24203" t="s">
        <v>2151</v>
      </c>
      <c r="C24203" t="s">
        <v>3576</v>
      </c>
      <c r="D24203" t="s">
        <v>2044</v>
      </c>
      <c r="E24203">
        <v>3</v>
      </c>
      <c r="F24203" t="s">
        <v>2016</v>
      </c>
      <c r="G24203">
        <v>120</v>
      </c>
      <c r="H24203" t="s">
        <v>2017</v>
      </c>
      <c r="I24203" s="13">
        <v>43508</v>
      </c>
      <c r="J24203">
        <v>13</v>
      </c>
      <c r="K24203">
        <v>-15.88</v>
      </c>
    </row>
    <row r="24204" spans="1:11">
      <c r="B24204" t="s">
        <v>2072</v>
      </c>
      <c r="C24204" t="s">
        <v>3045</v>
      </c>
      <c r="D24204" t="s">
        <v>2189</v>
      </c>
      <c r="E24204">
        <v>5</v>
      </c>
      <c r="F24204" t="s">
        <v>2016</v>
      </c>
      <c r="G24204">
        <v>182</v>
      </c>
      <c r="H24204" t="s">
        <v>2017</v>
      </c>
      <c r="I24204" s="13">
        <v>43507</v>
      </c>
      <c r="J24204">
        <v>7</v>
      </c>
      <c r="K24204">
        <v>-6.45</v>
      </c>
    </row>
    <row r="24205" spans="1:11">
      <c r="B24205" t="s">
        <v>2074</v>
      </c>
      <c r="C24205" t="s">
        <v>3284</v>
      </c>
      <c r="D24205" t="s">
        <v>2026</v>
      </c>
      <c r="E24205">
        <v>5</v>
      </c>
      <c r="F24205" t="s">
        <v>2016</v>
      </c>
      <c r="G24205">
        <v>170</v>
      </c>
      <c r="H24205" t="s">
        <v>2017</v>
      </c>
      <c r="I24205" s="13">
        <v>43507</v>
      </c>
      <c r="J24205">
        <v>5</v>
      </c>
      <c r="K24205">
        <v>3.15</v>
      </c>
    </row>
    <row r="24206" spans="1:11">
      <c r="B24206" t="s">
        <v>2621</v>
      </c>
      <c r="C24206" t="s">
        <v>3966</v>
      </c>
      <c r="D24206" t="s">
        <v>2026</v>
      </c>
      <c r="E24206">
        <v>5</v>
      </c>
      <c r="F24206" t="s">
        <v>2016</v>
      </c>
      <c r="G24206">
        <v>200</v>
      </c>
      <c r="H24206" t="s">
        <v>2017</v>
      </c>
      <c r="I24206" s="13">
        <v>43507</v>
      </c>
      <c r="J24206" t="s">
        <v>2030</v>
      </c>
      <c r="K24206" t="s">
        <v>2030</v>
      </c>
    </row>
    <row r="24207" spans="1:11">
      <c r="B24207" t="s">
        <v>2077</v>
      </c>
      <c r="C24207" t="s">
        <v>3049</v>
      </c>
      <c r="D24207" t="s">
        <v>2227</v>
      </c>
      <c r="E24207">
        <v>3</v>
      </c>
      <c r="F24207" t="s">
        <v>2016</v>
      </c>
      <c r="G24207">
        <v>125</v>
      </c>
      <c r="H24207" t="s">
        <v>2017</v>
      </c>
      <c r="I24207" s="13">
        <v>43505</v>
      </c>
      <c r="J24207">
        <v>12</v>
      </c>
      <c r="K24207">
        <v>-12.69</v>
      </c>
    </row>
    <row r="24208" spans="1:11">
      <c r="B24208" t="s">
        <v>106</v>
      </c>
      <c r="C24208" t="s">
        <v>2465</v>
      </c>
      <c r="D24208" t="s">
        <v>2440</v>
      </c>
      <c r="E24208">
        <v>5</v>
      </c>
      <c r="F24208" t="s">
        <v>2016</v>
      </c>
      <c r="G24208">
        <v>170</v>
      </c>
      <c r="H24208" t="s">
        <v>2020</v>
      </c>
      <c r="I24208" s="13">
        <v>43503</v>
      </c>
      <c r="J24208">
        <v>9</v>
      </c>
      <c r="K24208">
        <v>-8.1300000000000008</v>
      </c>
    </row>
    <row r="24209" spans="2:11">
      <c r="B24209" t="s">
        <v>2031</v>
      </c>
      <c r="C24209" t="s">
        <v>4089</v>
      </c>
      <c r="D24209" t="s">
        <v>2026</v>
      </c>
      <c r="E24209">
        <v>5</v>
      </c>
      <c r="F24209" t="s">
        <v>2016</v>
      </c>
      <c r="G24209">
        <v>160</v>
      </c>
      <c r="H24209" t="s">
        <v>2020</v>
      </c>
      <c r="I24209" s="13">
        <v>43503</v>
      </c>
      <c r="J24209">
        <v>10</v>
      </c>
      <c r="K24209">
        <v>-9.92</v>
      </c>
    </row>
    <row r="24210" spans="2:11">
      <c r="B24210" t="s">
        <v>2234</v>
      </c>
      <c r="C24210" t="s">
        <v>3381</v>
      </c>
      <c r="D24210" t="s">
        <v>2026</v>
      </c>
      <c r="E24210">
        <v>5</v>
      </c>
      <c r="F24210" t="s">
        <v>2016</v>
      </c>
      <c r="G24210">
        <v>174</v>
      </c>
      <c r="H24210" t="s">
        <v>2020</v>
      </c>
      <c r="I24210" s="13">
        <v>43503</v>
      </c>
      <c r="J24210">
        <v>11</v>
      </c>
      <c r="K24210">
        <v>-10.55</v>
      </c>
    </row>
    <row r="24211" spans="2:11">
      <c r="B24211" t="s">
        <v>2321</v>
      </c>
      <c r="C24211" t="s">
        <v>3574</v>
      </c>
      <c r="D24211" t="s">
        <v>2053</v>
      </c>
      <c r="E24211">
        <v>1</v>
      </c>
      <c r="F24211" t="s">
        <v>2016</v>
      </c>
      <c r="G24211">
        <v>120</v>
      </c>
      <c r="H24211" t="s">
        <v>2020</v>
      </c>
      <c r="I24211" s="13">
        <v>43503</v>
      </c>
      <c r="J24211">
        <v>4</v>
      </c>
      <c r="K24211">
        <v>6.42</v>
      </c>
    </row>
    <row r="24212" spans="2:11">
      <c r="B24212" t="s">
        <v>3414</v>
      </c>
      <c r="C24212" t="s">
        <v>4205</v>
      </c>
      <c r="D24212" t="s">
        <v>2026</v>
      </c>
      <c r="E24212">
        <v>5</v>
      </c>
      <c r="F24212" t="s">
        <v>2016</v>
      </c>
      <c r="G24212">
        <v>205</v>
      </c>
      <c r="H24212" t="s">
        <v>2020</v>
      </c>
      <c r="I24212" s="13">
        <v>43503</v>
      </c>
      <c r="J24212" t="s">
        <v>2030</v>
      </c>
      <c r="K24212" t="s">
        <v>2030</v>
      </c>
    </row>
    <row r="24213" spans="2:11">
      <c r="B24213" t="s">
        <v>2079</v>
      </c>
      <c r="C24213" t="s">
        <v>3054</v>
      </c>
      <c r="D24213" t="s">
        <v>2015</v>
      </c>
      <c r="E24213">
        <v>3</v>
      </c>
      <c r="F24213" t="s">
        <v>2016</v>
      </c>
      <c r="G24213">
        <v>140</v>
      </c>
      <c r="H24213" t="s">
        <v>2020</v>
      </c>
      <c r="I24213" s="13">
        <v>43503</v>
      </c>
      <c r="J24213" t="s">
        <v>2030</v>
      </c>
      <c r="K24213" t="s">
        <v>2030</v>
      </c>
    </row>
    <row r="24214" spans="2:11">
      <c r="B24214" t="s">
        <v>2451</v>
      </c>
      <c r="C24214" t="s">
        <v>3667</v>
      </c>
      <c r="D24214" t="s">
        <v>2076</v>
      </c>
      <c r="E24214">
        <v>3</v>
      </c>
      <c r="F24214" t="s">
        <v>2016</v>
      </c>
      <c r="G24214" t="s">
        <v>2030</v>
      </c>
      <c r="H24214" t="s">
        <v>2017</v>
      </c>
      <c r="I24214" s="13">
        <v>43503</v>
      </c>
      <c r="J24214">
        <v>6</v>
      </c>
      <c r="K24214">
        <v>0</v>
      </c>
    </row>
    <row r="24215" spans="2:11">
      <c r="B24215" t="s">
        <v>2260</v>
      </c>
      <c r="C24215" t="s">
        <v>3057</v>
      </c>
      <c r="D24215" t="s">
        <v>2035</v>
      </c>
      <c r="E24215">
        <v>5</v>
      </c>
      <c r="F24215" t="s">
        <v>2016</v>
      </c>
      <c r="G24215">
        <v>175</v>
      </c>
      <c r="H24215" t="s">
        <v>2020</v>
      </c>
      <c r="I24215" s="13">
        <v>43503</v>
      </c>
      <c r="J24215">
        <v>2</v>
      </c>
      <c r="K24215">
        <v>12.52</v>
      </c>
    </row>
    <row r="24216" spans="2:11">
      <c r="B24216" t="s">
        <v>2061</v>
      </c>
      <c r="C24216" t="s">
        <v>2896</v>
      </c>
      <c r="D24216" t="s">
        <v>2026</v>
      </c>
      <c r="E24216">
        <v>5</v>
      </c>
      <c r="F24216" t="s">
        <v>2016</v>
      </c>
      <c r="G24216">
        <v>200</v>
      </c>
      <c r="H24216" t="s">
        <v>2020</v>
      </c>
      <c r="I24216" s="13">
        <v>43503</v>
      </c>
      <c r="J24216">
        <v>2</v>
      </c>
      <c r="K24216">
        <v>12.52</v>
      </c>
    </row>
    <row r="24217" spans="2:11">
      <c r="B24217" t="s">
        <v>2021</v>
      </c>
      <c r="C24217" t="s">
        <v>2402</v>
      </c>
      <c r="D24217" t="s">
        <v>2166</v>
      </c>
      <c r="E24217">
        <v>5</v>
      </c>
      <c r="F24217" t="s">
        <v>2016</v>
      </c>
      <c r="G24217">
        <v>155</v>
      </c>
      <c r="H24217" t="s">
        <v>2020</v>
      </c>
      <c r="I24217" s="13">
        <v>43502</v>
      </c>
      <c r="J24217">
        <v>9</v>
      </c>
      <c r="K24217">
        <v>-8.1300000000000008</v>
      </c>
    </row>
    <row r="24218" spans="2:11">
      <c r="B24218" t="s">
        <v>2033</v>
      </c>
      <c r="C24218" t="s">
        <v>2405</v>
      </c>
      <c r="D24218" t="s">
        <v>2035</v>
      </c>
      <c r="E24218">
        <v>5</v>
      </c>
      <c r="F24218" t="s">
        <v>2016</v>
      </c>
      <c r="G24218">
        <v>195</v>
      </c>
      <c r="H24218" t="s">
        <v>2036</v>
      </c>
      <c r="I24218" s="13">
        <v>43502</v>
      </c>
      <c r="J24218">
        <v>9</v>
      </c>
      <c r="K24218">
        <v>-8.1300000000000008</v>
      </c>
    </row>
    <row r="24219" spans="2:11">
      <c r="B24219" t="s">
        <v>3856</v>
      </c>
      <c r="C24219" t="s">
        <v>4206</v>
      </c>
      <c r="D24219" t="s">
        <v>2076</v>
      </c>
      <c r="E24219">
        <v>3</v>
      </c>
      <c r="F24219" t="s">
        <v>2016</v>
      </c>
      <c r="G24219">
        <v>160</v>
      </c>
      <c r="H24219" t="s">
        <v>2020</v>
      </c>
      <c r="I24219" s="13">
        <v>43502</v>
      </c>
      <c r="J24219">
        <v>6</v>
      </c>
      <c r="K24219">
        <v>0</v>
      </c>
    </row>
    <row r="24220" spans="2:11">
      <c r="B24220" t="s">
        <v>2118</v>
      </c>
      <c r="C24220" t="s">
        <v>3475</v>
      </c>
      <c r="D24220" t="s">
        <v>2026</v>
      </c>
      <c r="E24220">
        <v>5</v>
      </c>
      <c r="F24220" t="s">
        <v>2016</v>
      </c>
      <c r="G24220">
        <v>170</v>
      </c>
      <c r="H24220" t="s">
        <v>2017</v>
      </c>
      <c r="I24220" s="13">
        <v>43502</v>
      </c>
      <c r="J24220">
        <v>5</v>
      </c>
      <c r="K24220">
        <v>3.15</v>
      </c>
    </row>
    <row r="24221" spans="2:11">
      <c r="B24221" t="s">
        <v>2045</v>
      </c>
      <c r="C24221" t="s">
        <v>2495</v>
      </c>
      <c r="D24221" t="s">
        <v>2015</v>
      </c>
      <c r="E24221">
        <v>3</v>
      </c>
      <c r="F24221" t="s">
        <v>2016</v>
      </c>
      <c r="G24221" t="s">
        <v>2030</v>
      </c>
      <c r="H24221" t="s">
        <v>2017</v>
      </c>
      <c r="I24221" s="13">
        <v>43502</v>
      </c>
      <c r="J24221" t="s">
        <v>2030</v>
      </c>
      <c r="K24221" t="s">
        <v>2030</v>
      </c>
    </row>
    <row r="24222" spans="2:11">
      <c r="B24222" t="s">
        <v>2051</v>
      </c>
      <c r="C24222" t="s">
        <v>2459</v>
      </c>
      <c r="D24222" t="s">
        <v>2076</v>
      </c>
      <c r="E24222">
        <v>3</v>
      </c>
      <c r="F24222" t="s">
        <v>2016</v>
      </c>
      <c r="G24222">
        <v>130</v>
      </c>
      <c r="H24222" t="s">
        <v>2017</v>
      </c>
      <c r="I24222" s="13">
        <v>43502</v>
      </c>
      <c r="J24222">
        <v>3</v>
      </c>
      <c r="K24222">
        <v>6.48</v>
      </c>
    </row>
    <row r="24223" spans="2:11">
      <c r="B24223" t="s">
        <v>2120</v>
      </c>
      <c r="C24223" t="s">
        <v>3161</v>
      </c>
      <c r="D24223" t="s">
        <v>2026</v>
      </c>
      <c r="E24223">
        <v>5</v>
      </c>
      <c r="F24223" t="s">
        <v>2016</v>
      </c>
      <c r="G24223">
        <v>188</v>
      </c>
      <c r="H24223" t="s">
        <v>2017</v>
      </c>
      <c r="I24223" s="13">
        <v>43502</v>
      </c>
      <c r="J24223" t="s">
        <v>2030</v>
      </c>
      <c r="K24223" t="s">
        <v>2030</v>
      </c>
    </row>
    <row r="24224" spans="2:11">
      <c r="B24224" t="s">
        <v>2063</v>
      </c>
      <c r="C24224" t="s">
        <v>3162</v>
      </c>
      <c r="D24224" t="s">
        <v>2035</v>
      </c>
      <c r="E24224">
        <v>5</v>
      </c>
      <c r="F24224" t="s">
        <v>2016</v>
      </c>
      <c r="G24224">
        <v>190</v>
      </c>
      <c r="H24224" t="s">
        <v>2017</v>
      </c>
      <c r="I24224" s="13">
        <v>43502</v>
      </c>
      <c r="J24224" t="s">
        <v>2030</v>
      </c>
      <c r="K24224" t="s">
        <v>2030</v>
      </c>
    </row>
    <row r="24225" spans="2:11">
      <c r="B24225" t="s">
        <v>2858</v>
      </c>
      <c r="C24225" t="s">
        <v>3668</v>
      </c>
      <c r="D24225" t="s">
        <v>2026</v>
      </c>
      <c r="E24225">
        <v>5</v>
      </c>
      <c r="F24225" t="s">
        <v>2016</v>
      </c>
      <c r="G24225">
        <v>165</v>
      </c>
      <c r="H24225" t="s">
        <v>2020</v>
      </c>
      <c r="I24225" s="13">
        <v>43502</v>
      </c>
      <c r="J24225" t="s">
        <v>2030</v>
      </c>
      <c r="K24225" t="s">
        <v>2030</v>
      </c>
    </row>
    <row r="24226" spans="2:11">
      <c r="B24226" t="s">
        <v>2470</v>
      </c>
      <c r="C24226" t="s">
        <v>4207</v>
      </c>
      <c r="D24226" t="s">
        <v>2026</v>
      </c>
      <c r="E24226">
        <v>5</v>
      </c>
      <c r="F24226" t="s">
        <v>2016</v>
      </c>
      <c r="G24226" t="s">
        <v>2030</v>
      </c>
      <c r="H24226" t="s">
        <v>2017</v>
      </c>
      <c r="I24226" s="13">
        <v>43500</v>
      </c>
      <c r="J24226">
        <v>8</v>
      </c>
      <c r="K24226">
        <v>-6.74</v>
      </c>
    </row>
    <row r="24227" spans="2:11">
      <c r="B24227" t="s">
        <v>2091</v>
      </c>
      <c r="C24227" t="s">
        <v>3391</v>
      </c>
      <c r="D24227" t="s">
        <v>2093</v>
      </c>
      <c r="E24227" t="s">
        <v>2030</v>
      </c>
      <c r="F24227" t="s">
        <v>2016</v>
      </c>
      <c r="G24227" t="s">
        <v>2030</v>
      </c>
      <c r="H24227" t="s">
        <v>2017</v>
      </c>
      <c r="I24227" s="13">
        <v>43482</v>
      </c>
      <c r="J24227" t="s">
        <v>2030</v>
      </c>
      <c r="K24227" t="s">
        <v>2030</v>
      </c>
    </row>
    <row r="24228" spans="2:11">
      <c r="B24228" t="s">
        <v>2065</v>
      </c>
      <c r="C24228" t="s">
        <v>3803</v>
      </c>
      <c r="D24228" t="s">
        <v>2026</v>
      </c>
      <c r="E24228">
        <v>5</v>
      </c>
      <c r="F24228" t="s">
        <v>2016</v>
      </c>
      <c r="G24228">
        <v>171</v>
      </c>
      <c r="H24228" t="s">
        <v>2020</v>
      </c>
      <c r="I24228" s="13">
        <v>43472</v>
      </c>
      <c r="J24228" t="s">
        <v>2030</v>
      </c>
      <c r="K24228" t="s">
        <v>2030</v>
      </c>
    </row>
    <row r="24229" spans="2:11">
      <c r="B24229" t="s">
        <v>2083</v>
      </c>
      <c r="C24229" t="s">
        <v>2084</v>
      </c>
      <c r="D24229" t="s">
        <v>2053</v>
      </c>
      <c r="E24229">
        <v>1</v>
      </c>
      <c r="F24229" t="s">
        <v>2016</v>
      </c>
      <c r="G24229" t="s">
        <v>2030</v>
      </c>
      <c r="H24229" t="s">
        <v>2017</v>
      </c>
      <c r="I24229" s="13">
        <v>43372</v>
      </c>
      <c r="J24229" t="s">
        <v>2030</v>
      </c>
      <c r="K24229" t="s">
        <v>2030</v>
      </c>
    </row>
    <row r="24230" spans="2:11">
      <c r="B24230" t="s">
        <v>2411</v>
      </c>
      <c r="C24230" t="s">
        <v>3577</v>
      </c>
      <c r="D24230" t="s">
        <v>2026</v>
      </c>
      <c r="E24230">
        <v>5</v>
      </c>
      <c r="F24230" t="s">
        <v>2123</v>
      </c>
      <c r="G24230">
        <v>230</v>
      </c>
      <c r="H24230" t="s">
        <v>2020</v>
      </c>
      <c r="I24230" s="13">
        <v>43304</v>
      </c>
      <c r="J24230" t="s">
        <v>2030</v>
      </c>
      <c r="K24230" t="s">
        <v>2030</v>
      </c>
    </row>
    <row r="24231" spans="2:11">
      <c r="B24231" t="s">
        <v>4119</v>
      </c>
      <c r="C24231" t="s">
        <v>4208</v>
      </c>
      <c r="D24231" t="s">
        <v>2053</v>
      </c>
      <c r="E24231">
        <v>1</v>
      </c>
      <c r="F24231" t="s">
        <v>2088</v>
      </c>
      <c r="G24231">
        <v>80</v>
      </c>
      <c r="H24231" t="s">
        <v>2017</v>
      </c>
      <c r="I24231" s="13">
        <v>43202</v>
      </c>
      <c r="J24231">
        <v>1</v>
      </c>
      <c r="K24231">
        <v>13.34</v>
      </c>
    </row>
    <row r="24301" spans="1:11">
      <c r="A24301" t="s">
        <v>1256</v>
      </c>
      <c r="B24301" t="str">
        <f ca="1">_xll.BDS(OFFSET(INDIRECT(ADDRESS(ROW(), COLUMN())),0,-1),"BEST_ANALYST_RECS_BULK","cols=10;rows=32")</f>
        <v>Rosenblatt Securities</v>
      </c>
      <c r="C24301" t="s">
        <v>3803</v>
      </c>
      <c r="D24301" t="s">
        <v>2026</v>
      </c>
      <c r="E24301">
        <v>5</v>
      </c>
      <c r="F24301" t="s">
        <v>2016</v>
      </c>
      <c r="G24301">
        <v>212</v>
      </c>
      <c r="H24301" t="s">
        <v>2020</v>
      </c>
      <c r="I24301" s="13">
        <v>43510</v>
      </c>
      <c r="J24301" t="s">
        <v>2030</v>
      </c>
      <c r="K24301" t="s">
        <v>2030</v>
      </c>
    </row>
    <row r="24302" spans="1:11">
      <c r="B24302" t="s">
        <v>106</v>
      </c>
      <c r="C24302" t="s">
        <v>2493</v>
      </c>
      <c r="D24302" t="s">
        <v>2723</v>
      </c>
      <c r="E24302">
        <v>3</v>
      </c>
      <c r="F24302" t="s">
        <v>2016</v>
      </c>
      <c r="G24302">
        <v>173</v>
      </c>
      <c r="H24302" t="s">
        <v>2020</v>
      </c>
      <c r="I24302" s="13">
        <v>43509</v>
      </c>
      <c r="J24302">
        <v>6</v>
      </c>
      <c r="K24302">
        <v>0</v>
      </c>
    </row>
    <row r="24303" spans="1:11">
      <c r="B24303" t="s">
        <v>2067</v>
      </c>
      <c r="C24303" t="s">
        <v>3980</v>
      </c>
      <c r="D24303" t="s">
        <v>2029</v>
      </c>
      <c r="E24303">
        <v>5</v>
      </c>
      <c r="F24303" t="s">
        <v>2085</v>
      </c>
      <c r="G24303">
        <v>230</v>
      </c>
      <c r="H24303" t="s">
        <v>2020</v>
      </c>
      <c r="I24303" s="13">
        <v>43509</v>
      </c>
      <c r="J24303">
        <v>5</v>
      </c>
      <c r="K24303">
        <v>3.74</v>
      </c>
    </row>
    <row r="24304" spans="1:11">
      <c r="B24304" t="s">
        <v>2358</v>
      </c>
      <c r="C24304" t="s">
        <v>3521</v>
      </c>
      <c r="D24304" t="s">
        <v>2026</v>
      </c>
      <c r="E24304">
        <v>5</v>
      </c>
      <c r="F24304" t="s">
        <v>2016</v>
      </c>
      <c r="G24304">
        <v>200</v>
      </c>
      <c r="H24304" t="s">
        <v>2020</v>
      </c>
      <c r="I24304" s="13">
        <v>43509</v>
      </c>
      <c r="J24304">
        <v>4</v>
      </c>
      <c r="K24304">
        <v>37.31</v>
      </c>
    </row>
    <row r="24305" spans="2:11">
      <c r="B24305" t="s">
        <v>2131</v>
      </c>
      <c r="C24305" t="s">
        <v>3522</v>
      </c>
      <c r="D24305" t="s">
        <v>2026</v>
      </c>
      <c r="E24305">
        <v>5</v>
      </c>
      <c r="F24305" t="s">
        <v>2016</v>
      </c>
      <c r="G24305">
        <v>210</v>
      </c>
      <c r="H24305" t="s">
        <v>2133</v>
      </c>
      <c r="I24305" s="13">
        <v>43509</v>
      </c>
      <c r="J24305">
        <v>2</v>
      </c>
      <c r="K24305">
        <v>41.87</v>
      </c>
    </row>
    <row r="24306" spans="2:11">
      <c r="B24306" t="s">
        <v>2257</v>
      </c>
      <c r="C24306" t="s">
        <v>2494</v>
      </c>
      <c r="D24306" t="s">
        <v>2029</v>
      </c>
      <c r="E24306">
        <v>5</v>
      </c>
      <c r="F24306" t="s">
        <v>2016</v>
      </c>
      <c r="G24306">
        <v>200</v>
      </c>
      <c r="H24306" t="s">
        <v>2020</v>
      </c>
      <c r="I24306" s="13">
        <v>43509</v>
      </c>
      <c r="J24306" t="s">
        <v>2030</v>
      </c>
      <c r="K24306" t="s">
        <v>2030</v>
      </c>
    </row>
    <row r="24307" spans="2:11">
      <c r="B24307" t="s">
        <v>2069</v>
      </c>
      <c r="C24307" t="s">
        <v>3981</v>
      </c>
      <c r="D24307" t="s">
        <v>2035</v>
      </c>
      <c r="E24307">
        <v>5</v>
      </c>
      <c r="F24307" t="s">
        <v>2016</v>
      </c>
      <c r="G24307">
        <v>197</v>
      </c>
      <c r="H24307" t="s">
        <v>2020</v>
      </c>
      <c r="I24307" s="13">
        <v>43509</v>
      </c>
      <c r="J24307">
        <v>4</v>
      </c>
      <c r="K24307">
        <v>37.31</v>
      </c>
    </row>
    <row r="24308" spans="2:11">
      <c r="B24308" t="s">
        <v>2042</v>
      </c>
      <c r="C24308" t="s">
        <v>2559</v>
      </c>
      <c r="D24308" t="s">
        <v>2029</v>
      </c>
      <c r="E24308">
        <v>5</v>
      </c>
      <c r="F24308" t="s">
        <v>2016</v>
      </c>
      <c r="G24308">
        <v>204</v>
      </c>
      <c r="H24308" t="s">
        <v>2020</v>
      </c>
      <c r="I24308" s="13">
        <v>43509</v>
      </c>
      <c r="J24308">
        <v>4</v>
      </c>
      <c r="K24308">
        <v>37.31</v>
      </c>
    </row>
    <row r="24309" spans="2:11">
      <c r="B24309" t="s">
        <v>3338</v>
      </c>
      <c r="C24309" t="s">
        <v>3982</v>
      </c>
      <c r="D24309" t="s">
        <v>2026</v>
      </c>
      <c r="E24309">
        <v>5</v>
      </c>
      <c r="F24309" t="s">
        <v>2016</v>
      </c>
      <c r="G24309">
        <v>200</v>
      </c>
      <c r="H24309" t="s">
        <v>2020</v>
      </c>
      <c r="I24309" s="13">
        <v>43509</v>
      </c>
      <c r="J24309">
        <v>4</v>
      </c>
      <c r="K24309">
        <v>37.31</v>
      </c>
    </row>
    <row r="24310" spans="2:11">
      <c r="B24310" t="s">
        <v>3032</v>
      </c>
      <c r="C24310" t="s">
        <v>3983</v>
      </c>
      <c r="D24310" t="s">
        <v>2026</v>
      </c>
      <c r="E24310">
        <v>5</v>
      </c>
      <c r="F24310" t="s">
        <v>2016</v>
      </c>
      <c r="G24310">
        <v>200</v>
      </c>
      <c r="H24310" t="s">
        <v>2020</v>
      </c>
      <c r="I24310" s="13">
        <v>43509</v>
      </c>
      <c r="J24310">
        <v>4</v>
      </c>
      <c r="K24310">
        <v>37.31</v>
      </c>
    </row>
    <row r="24311" spans="2:11">
      <c r="B24311" t="s">
        <v>2079</v>
      </c>
      <c r="C24311" t="s">
        <v>3792</v>
      </c>
      <c r="D24311" t="s">
        <v>2029</v>
      </c>
      <c r="E24311">
        <v>5</v>
      </c>
      <c r="F24311" t="s">
        <v>2016</v>
      </c>
      <c r="G24311">
        <v>195</v>
      </c>
      <c r="H24311" t="s">
        <v>2017</v>
      </c>
      <c r="I24311" s="13">
        <v>43509</v>
      </c>
      <c r="J24311" t="s">
        <v>2030</v>
      </c>
      <c r="K24311" t="s">
        <v>2030</v>
      </c>
    </row>
    <row r="24312" spans="2:11">
      <c r="B24312" t="s">
        <v>2151</v>
      </c>
      <c r="C24312" t="s">
        <v>3984</v>
      </c>
      <c r="D24312" t="s">
        <v>2026</v>
      </c>
      <c r="E24312">
        <v>5</v>
      </c>
      <c r="F24312" t="s">
        <v>2016</v>
      </c>
      <c r="G24312">
        <v>200</v>
      </c>
      <c r="H24312" t="s">
        <v>2017</v>
      </c>
      <c r="I24312" s="13">
        <v>43509</v>
      </c>
      <c r="J24312" t="s">
        <v>2030</v>
      </c>
      <c r="K24312" t="s">
        <v>2030</v>
      </c>
    </row>
    <row r="24313" spans="2:11">
      <c r="B24313" t="s">
        <v>2367</v>
      </c>
      <c r="C24313" t="s">
        <v>3985</v>
      </c>
      <c r="D24313" t="s">
        <v>2029</v>
      </c>
      <c r="E24313">
        <v>5</v>
      </c>
      <c r="F24313" t="s">
        <v>2016</v>
      </c>
      <c r="G24313">
        <v>195</v>
      </c>
      <c r="H24313" t="s">
        <v>2020</v>
      </c>
      <c r="I24313" s="13">
        <v>43509</v>
      </c>
      <c r="J24313">
        <v>4</v>
      </c>
      <c r="K24313">
        <v>37.31</v>
      </c>
    </row>
    <row r="24314" spans="2:11">
      <c r="B24314" t="s">
        <v>2100</v>
      </c>
      <c r="C24314" t="s">
        <v>3159</v>
      </c>
      <c r="D24314" t="s">
        <v>2026</v>
      </c>
      <c r="E24314">
        <v>5</v>
      </c>
      <c r="F24314" t="s">
        <v>2016</v>
      </c>
      <c r="G24314">
        <v>185</v>
      </c>
      <c r="H24314" t="s">
        <v>2017</v>
      </c>
      <c r="I24314" s="13">
        <v>43509</v>
      </c>
      <c r="J24314" t="s">
        <v>2030</v>
      </c>
      <c r="K24314" t="s">
        <v>2030</v>
      </c>
    </row>
    <row r="24315" spans="2:11">
      <c r="B24315" t="s">
        <v>2027</v>
      </c>
      <c r="C24315" t="s">
        <v>2891</v>
      </c>
      <c r="D24315" t="s">
        <v>2029</v>
      </c>
      <c r="E24315">
        <v>5</v>
      </c>
      <c r="F24315" t="s">
        <v>2016</v>
      </c>
      <c r="G24315">
        <v>190</v>
      </c>
      <c r="H24315" t="s">
        <v>2017</v>
      </c>
      <c r="I24315" s="13">
        <v>43508</v>
      </c>
      <c r="J24315">
        <v>3</v>
      </c>
      <c r="K24315">
        <v>41.19</v>
      </c>
    </row>
    <row r="24316" spans="2:11">
      <c r="B24316" t="s">
        <v>2031</v>
      </c>
      <c r="C24316" t="s">
        <v>3986</v>
      </c>
      <c r="D24316" t="s">
        <v>2076</v>
      </c>
      <c r="E24316">
        <v>3</v>
      </c>
      <c r="F24316" t="s">
        <v>2016</v>
      </c>
      <c r="G24316">
        <v>170</v>
      </c>
      <c r="H24316" t="s">
        <v>2020</v>
      </c>
      <c r="I24316" s="13">
        <v>43508</v>
      </c>
      <c r="J24316">
        <v>6</v>
      </c>
      <c r="K24316">
        <v>0</v>
      </c>
    </row>
    <row r="24317" spans="2:11">
      <c r="B24317" t="s">
        <v>2037</v>
      </c>
      <c r="C24317" t="s">
        <v>3448</v>
      </c>
      <c r="D24317" t="s">
        <v>2076</v>
      </c>
      <c r="E24317">
        <v>3</v>
      </c>
      <c r="F24317" t="s">
        <v>2016</v>
      </c>
      <c r="G24317">
        <v>175</v>
      </c>
      <c r="H24317" t="s">
        <v>2020</v>
      </c>
      <c r="I24317" s="13">
        <v>43508</v>
      </c>
      <c r="J24317" t="s">
        <v>2030</v>
      </c>
      <c r="K24317" t="s">
        <v>2030</v>
      </c>
    </row>
    <row r="24318" spans="2:11">
      <c r="B24318" t="s">
        <v>2159</v>
      </c>
      <c r="C24318" t="s">
        <v>3387</v>
      </c>
      <c r="D24318" t="s">
        <v>2029</v>
      </c>
      <c r="E24318">
        <v>5</v>
      </c>
      <c r="F24318" t="s">
        <v>2016</v>
      </c>
      <c r="G24318">
        <v>188</v>
      </c>
      <c r="H24318" t="s">
        <v>2020</v>
      </c>
      <c r="I24318" s="13">
        <v>43508</v>
      </c>
      <c r="J24318">
        <v>4</v>
      </c>
      <c r="K24318">
        <v>37.31</v>
      </c>
    </row>
    <row r="24319" spans="2:11">
      <c r="B24319" t="s">
        <v>2232</v>
      </c>
      <c r="C24319" t="s">
        <v>3439</v>
      </c>
      <c r="D24319" t="s">
        <v>2015</v>
      </c>
      <c r="E24319">
        <v>3</v>
      </c>
      <c r="F24319" t="s">
        <v>2016</v>
      </c>
      <c r="G24319" t="s">
        <v>2030</v>
      </c>
      <c r="H24319" t="s">
        <v>2017</v>
      </c>
      <c r="I24319" s="13">
        <v>43508</v>
      </c>
      <c r="J24319">
        <v>6</v>
      </c>
      <c r="K24319">
        <v>0</v>
      </c>
    </row>
    <row r="24320" spans="2:11">
      <c r="B24320" t="s">
        <v>2072</v>
      </c>
      <c r="C24320" t="s">
        <v>3987</v>
      </c>
      <c r="D24320" t="s">
        <v>2029</v>
      </c>
      <c r="E24320">
        <v>5</v>
      </c>
      <c r="F24320" t="s">
        <v>2016</v>
      </c>
      <c r="G24320">
        <v>180</v>
      </c>
      <c r="H24320" t="s">
        <v>2020</v>
      </c>
      <c r="I24320" s="13">
        <v>43508</v>
      </c>
      <c r="J24320">
        <v>4</v>
      </c>
      <c r="K24320">
        <v>37.31</v>
      </c>
    </row>
    <row r="24321" spans="2:11">
      <c r="B24321" t="s">
        <v>2593</v>
      </c>
      <c r="C24321" t="s">
        <v>3988</v>
      </c>
      <c r="D24321" t="s">
        <v>2029</v>
      </c>
      <c r="E24321">
        <v>5</v>
      </c>
      <c r="F24321" t="s">
        <v>2016</v>
      </c>
      <c r="G24321">
        <v>210</v>
      </c>
      <c r="H24321" t="s">
        <v>2133</v>
      </c>
      <c r="I24321" s="13">
        <v>43508</v>
      </c>
      <c r="J24321">
        <v>4</v>
      </c>
      <c r="K24321">
        <v>37.31</v>
      </c>
    </row>
    <row r="24322" spans="2:11">
      <c r="B24322" t="s">
        <v>2118</v>
      </c>
      <c r="C24322" t="s">
        <v>3989</v>
      </c>
      <c r="D24322" t="s">
        <v>2026</v>
      </c>
      <c r="E24322">
        <v>5</v>
      </c>
      <c r="F24322" t="s">
        <v>2016</v>
      </c>
      <c r="G24322">
        <v>190</v>
      </c>
      <c r="H24322" t="s">
        <v>2017</v>
      </c>
      <c r="I24322" s="13">
        <v>43508</v>
      </c>
      <c r="J24322">
        <v>1</v>
      </c>
      <c r="K24322">
        <v>45.4</v>
      </c>
    </row>
    <row r="24323" spans="2:11">
      <c r="B24323" t="s">
        <v>2045</v>
      </c>
      <c r="C24323" t="s">
        <v>3990</v>
      </c>
      <c r="D24323" t="s">
        <v>2015</v>
      </c>
      <c r="E24323">
        <v>3</v>
      </c>
      <c r="F24323" t="s">
        <v>2016</v>
      </c>
      <c r="G24323" t="s">
        <v>2030</v>
      </c>
      <c r="H24323" t="s">
        <v>2017</v>
      </c>
      <c r="I24323" s="13">
        <v>43508</v>
      </c>
      <c r="J24323">
        <v>6</v>
      </c>
      <c r="K24323">
        <v>0</v>
      </c>
    </row>
    <row r="24324" spans="2:11">
      <c r="B24324" t="s">
        <v>3991</v>
      </c>
      <c r="C24324" t="s">
        <v>3992</v>
      </c>
      <c r="D24324" t="s">
        <v>2026</v>
      </c>
      <c r="E24324">
        <v>5</v>
      </c>
      <c r="F24324" t="s">
        <v>2016</v>
      </c>
      <c r="G24324">
        <v>210</v>
      </c>
      <c r="H24324" t="s">
        <v>2020</v>
      </c>
      <c r="I24324" s="13">
        <v>43508</v>
      </c>
      <c r="J24324">
        <v>4</v>
      </c>
      <c r="K24324">
        <v>37.31</v>
      </c>
    </row>
    <row r="24325" spans="2:11">
      <c r="B24325" t="s">
        <v>3014</v>
      </c>
      <c r="C24325" t="s">
        <v>3993</v>
      </c>
      <c r="D24325" t="s">
        <v>2029</v>
      </c>
      <c r="E24325">
        <v>5</v>
      </c>
      <c r="F24325" t="s">
        <v>2016</v>
      </c>
      <c r="G24325">
        <v>200</v>
      </c>
      <c r="H24325" t="s">
        <v>2020</v>
      </c>
      <c r="I24325" s="13">
        <v>43508</v>
      </c>
      <c r="J24325">
        <v>4</v>
      </c>
      <c r="K24325">
        <v>37.31</v>
      </c>
    </row>
    <row r="24326" spans="2:11">
      <c r="B24326" t="s">
        <v>2051</v>
      </c>
      <c r="C24326" t="s">
        <v>2346</v>
      </c>
      <c r="D24326" t="s">
        <v>2076</v>
      </c>
      <c r="E24326">
        <v>3</v>
      </c>
      <c r="F24326" t="s">
        <v>2016</v>
      </c>
      <c r="G24326">
        <v>150</v>
      </c>
      <c r="H24326" t="s">
        <v>2017</v>
      </c>
      <c r="I24326" s="13">
        <v>43508</v>
      </c>
      <c r="J24326" t="s">
        <v>2030</v>
      </c>
      <c r="K24326" t="s">
        <v>2030</v>
      </c>
    </row>
    <row r="24327" spans="2:11">
      <c r="B24327" t="s">
        <v>2198</v>
      </c>
      <c r="C24327" t="s">
        <v>2487</v>
      </c>
      <c r="D24327" t="s">
        <v>2044</v>
      </c>
      <c r="E24327">
        <v>3</v>
      </c>
      <c r="F24327" t="s">
        <v>2016</v>
      </c>
      <c r="G24327">
        <v>112.53</v>
      </c>
      <c r="H24327" t="s">
        <v>2020</v>
      </c>
      <c r="I24327" s="13">
        <v>43508</v>
      </c>
      <c r="J24327" t="s">
        <v>2030</v>
      </c>
      <c r="K24327" t="s">
        <v>2030</v>
      </c>
    </row>
    <row r="24328" spans="2:11">
      <c r="B24328" t="s">
        <v>2063</v>
      </c>
      <c r="C24328" t="s">
        <v>2490</v>
      </c>
      <c r="D24328" t="s">
        <v>2162</v>
      </c>
      <c r="E24328">
        <v>3</v>
      </c>
      <c r="F24328" t="s">
        <v>2016</v>
      </c>
      <c r="G24328">
        <v>155</v>
      </c>
      <c r="H24328" t="s">
        <v>2017</v>
      </c>
      <c r="I24328" s="13">
        <v>43508</v>
      </c>
      <c r="J24328">
        <v>6</v>
      </c>
      <c r="K24328">
        <v>0</v>
      </c>
    </row>
    <row r="24329" spans="2:11">
      <c r="B24329" t="s">
        <v>2091</v>
      </c>
      <c r="C24329" t="s">
        <v>2488</v>
      </c>
      <c r="D24329" t="s">
        <v>2093</v>
      </c>
      <c r="E24329" t="s">
        <v>2030</v>
      </c>
      <c r="F24329" t="s">
        <v>2016</v>
      </c>
      <c r="G24329" t="s">
        <v>2030</v>
      </c>
      <c r="H24329" t="s">
        <v>2017</v>
      </c>
      <c r="I24329" s="13">
        <v>43495</v>
      </c>
      <c r="J24329" t="s">
        <v>2030</v>
      </c>
      <c r="K24329" t="s">
        <v>2030</v>
      </c>
    </row>
    <row r="24330" spans="2:11">
      <c r="B24330" t="s">
        <v>2094</v>
      </c>
      <c r="C24330" t="s">
        <v>2095</v>
      </c>
      <c r="D24330" t="s">
        <v>2076</v>
      </c>
      <c r="E24330">
        <v>3</v>
      </c>
      <c r="F24330" t="s">
        <v>2085</v>
      </c>
      <c r="G24330" t="s">
        <v>2030</v>
      </c>
      <c r="H24330" t="s">
        <v>2017</v>
      </c>
      <c r="I24330" s="13">
        <v>43489</v>
      </c>
      <c r="J24330" t="s">
        <v>2030</v>
      </c>
      <c r="K24330" t="s">
        <v>2030</v>
      </c>
    </row>
    <row r="24331" spans="2:11">
      <c r="B24331" t="s">
        <v>2083</v>
      </c>
      <c r="C24331" t="s">
        <v>2084</v>
      </c>
      <c r="D24331" t="s">
        <v>2076</v>
      </c>
      <c r="E24331">
        <v>3</v>
      </c>
      <c r="F24331" t="s">
        <v>2085</v>
      </c>
      <c r="G24331" t="s">
        <v>2030</v>
      </c>
      <c r="H24331" t="s">
        <v>2017</v>
      </c>
      <c r="I24331" s="13">
        <v>43413</v>
      </c>
      <c r="J24331">
        <v>7</v>
      </c>
      <c r="K24331">
        <v>-6.84</v>
      </c>
    </row>
    <row r="24332" spans="2:11">
      <c r="B24332" t="s">
        <v>2059</v>
      </c>
      <c r="C24332" t="s">
        <v>3994</v>
      </c>
      <c r="D24332" t="s">
        <v>2076</v>
      </c>
      <c r="E24332">
        <v>3</v>
      </c>
      <c r="F24332" t="s">
        <v>2123</v>
      </c>
      <c r="G24332" t="s">
        <v>2030</v>
      </c>
      <c r="H24332" t="s">
        <v>2017</v>
      </c>
      <c r="I24332" s="13">
        <v>42928</v>
      </c>
      <c r="J24332">
        <v>6</v>
      </c>
      <c r="K24332">
        <v>0</v>
      </c>
    </row>
    <row r="24401" spans="1:11">
      <c r="A24401" t="s">
        <v>1257</v>
      </c>
      <c r="B24401" t="str">
        <f ca="1">_xll.BDS(OFFSET(INDIRECT(ADDRESS(ROW(), COLUMN())),0,-1),"BEST_ANALYST_RECS_BULK","cols=10;rows=27")</f>
        <v>Nomura Instinet</v>
      </c>
      <c r="C24401" t="s">
        <v>2121</v>
      </c>
      <c r="D24401" t="s">
        <v>2026</v>
      </c>
      <c r="E24401">
        <v>5</v>
      </c>
      <c r="F24401" t="s">
        <v>2016</v>
      </c>
      <c r="G24401">
        <v>76</v>
      </c>
      <c r="H24401" t="s">
        <v>2017</v>
      </c>
      <c r="I24401" s="13">
        <v>43510</v>
      </c>
      <c r="J24401">
        <v>6</v>
      </c>
      <c r="K24401">
        <v>-31.27</v>
      </c>
    </row>
    <row r="24402" spans="1:11">
      <c r="B24402" t="s">
        <v>2159</v>
      </c>
      <c r="C24402" t="s">
        <v>2950</v>
      </c>
      <c r="D24402" t="s">
        <v>2044</v>
      </c>
      <c r="E24402">
        <v>3</v>
      </c>
      <c r="F24402" t="s">
        <v>2016</v>
      </c>
      <c r="G24402">
        <v>50</v>
      </c>
      <c r="H24402" t="s">
        <v>2020</v>
      </c>
      <c r="I24402" s="13">
        <v>43509</v>
      </c>
      <c r="J24402">
        <v>3</v>
      </c>
      <c r="K24402">
        <v>0</v>
      </c>
    </row>
    <row r="24403" spans="1:11">
      <c r="B24403" t="s">
        <v>2118</v>
      </c>
      <c r="C24403" t="s">
        <v>2119</v>
      </c>
      <c r="D24403" t="s">
        <v>2026</v>
      </c>
      <c r="E24403">
        <v>5</v>
      </c>
      <c r="F24403" t="s">
        <v>2016</v>
      </c>
      <c r="G24403">
        <v>76</v>
      </c>
      <c r="H24403" t="s">
        <v>2017</v>
      </c>
      <c r="I24403" s="13">
        <v>43509</v>
      </c>
      <c r="J24403">
        <v>6</v>
      </c>
      <c r="K24403">
        <v>-31.27</v>
      </c>
    </row>
    <row r="24404" spans="1:11">
      <c r="B24404" t="s">
        <v>2267</v>
      </c>
      <c r="C24404" t="s">
        <v>2652</v>
      </c>
      <c r="D24404" t="s">
        <v>2029</v>
      </c>
      <c r="E24404">
        <v>5</v>
      </c>
      <c r="F24404" t="s">
        <v>2016</v>
      </c>
      <c r="G24404">
        <v>59</v>
      </c>
      <c r="H24404" t="s">
        <v>2020</v>
      </c>
      <c r="I24404" s="13">
        <v>43508</v>
      </c>
      <c r="J24404">
        <v>6</v>
      </c>
      <c r="K24404">
        <v>-31.27</v>
      </c>
    </row>
    <row r="24405" spans="1:11">
      <c r="B24405" t="s">
        <v>2061</v>
      </c>
      <c r="C24405" t="s">
        <v>2952</v>
      </c>
      <c r="D24405" t="s">
        <v>2044</v>
      </c>
      <c r="E24405">
        <v>3</v>
      </c>
      <c r="F24405" t="s">
        <v>2016</v>
      </c>
      <c r="G24405">
        <v>52</v>
      </c>
      <c r="H24405" t="s">
        <v>2020</v>
      </c>
      <c r="I24405" s="13">
        <v>43507</v>
      </c>
      <c r="J24405">
        <v>3</v>
      </c>
      <c r="K24405">
        <v>0</v>
      </c>
    </row>
    <row r="24406" spans="1:11">
      <c r="B24406" t="s">
        <v>2247</v>
      </c>
      <c r="C24406" t="s">
        <v>2248</v>
      </c>
      <c r="D24406" t="s">
        <v>2162</v>
      </c>
      <c r="E24406">
        <v>3</v>
      </c>
      <c r="F24406" t="s">
        <v>2016</v>
      </c>
      <c r="G24406">
        <v>55</v>
      </c>
      <c r="H24406" t="s">
        <v>2020</v>
      </c>
      <c r="I24406" s="13">
        <v>43506</v>
      </c>
      <c r="J24406">
        <v>3</v>
      </c>
      <c r="K24406">
        <v>0</v>
      </c>
    </row>
    <row r="24407" spans="1:11">
      <c r="B24407" t="s">
        <v>2094</v>
      </c>
      <c r="C24407" t="s">
        <v>2095</v>
      </c>
      <c r="D24407" t="s">
        <v>2076</v>
      </c>
      <c r="E24407">
        <v>3</v>
      </c>
      <c r="F24407" t="s">
        <v>2085</v>
      </c>
      <c r="G24407" t="s">
        <v>2030</v>
      </c>
      <c r="H24407" t="s">
        <v>2017</v>
      </c>
      <c r="I24407" s="13">
        <v>43504</v>
      </c>
      <c r="J24407" t="s">
        <v>2030</v>
      </c>
      <c r="K24407" t="s">
        <v>2030</v>
      </c>
    </row>
    <row r="24408" spans="1:11">
      <c r="B24408" t="s">
        <v>106</v>
      </c>
      <c r="C24408" t="s">
        <v>2955</v>
      </c>
      <c r="D24408" t="s">
        <v>2019</v>
      </c>
      <c r="E24408">
        <v>3</v>
      </c>
      <c r="F24408" t="s">
        <v>2016</v>
      </c>
      <c r="G24408">
        <v>54</v>
      </c>
      <c r="H24408" t="s">
        <v>2020</v>
      </c>
      <c r="I24408" s="13">
        <v>43503</v>
      </c>
      <c r="J24408">
        <v>3</v>
      </c>
      <c r="K24408">
        <v>0</v>
      </c>
    </row>
    <row r="24409" spans="1:11">
      <c r="B24409" t="s">
        <v>2021</v>
      </c>
      <c r="C24409" t="s">
        <v>2956</v>
      </c>
      <c r="D24409" t="s">
        <v>2216</v>
      </c>
      <c r="E24409">
        <v>3</v>
      </c>
      <c r="F24409" t="s">
        <v>2016</v>
      </c>
      <c r="G24409">
        <v>51</v>
      </c>
      <c r="H24409" t="s">
        <v>2020</v>
      </c>
      <c r="I24409" s="13">
        <v>43503</v>
      </c>
      <c r="J24409" t="s">
        <v>2030</v>
      </c>
      <c r="K24409" t="s">
        <v>2030</v>
      </c>
    </row>
    <row r="24410" spans="1:11">
      <c r="B24410" t="s">
        <v>2039</v>
      </c>
      <c r="C24410" t="s">
        <v>3226</v>
      </c>
      <c r="D24410" t="s">
        <v>2026</v>
      </c>
      <c r="E24410">
        <v>5</v>
      </c>
      <c r="F24410" t="s">
        <v>2016</v>
      </c>
      <c r="G24410">
        <v>61</v>
      </c>
      <c r="H24410" t="s">
        <v>2020</v>
      </c>
      <c r="I24410" s="13">
        <v>43503</v>
      </c>
      <c r="J24410">
        <v>6</v>
      </c>
      <c r="K24410">
        <v>-31.27</v>
      </c>
    </row>
    <row r="24411" spans="1:11">
      <c r="B24411" t="s">
        <v>2042</v>
      </c>
      <c r="C24411" t="s">
        <v>3225</v>
      </c>
      <c r="D24411" t="s">
        <v>2029</v>
      </c>
      <c r="E24411">
        <v>5</v>
      </c>
      <c r="F24411" t="s">
        <v>2016</v>
      </c>
      <c r="G24411">
        <v>75</v>
      </c>
      <c r="H24411" t="s">
        <v>2020</v>
      </c>
      <c r="I24411" s="13">
        <v>43503</v>
      </c>
      <c r="J24411" t="s">
        <v>2030</v>
      </c>
      <c r="K24411" t="s">
        <v>2030</v>
      </c>
    </row>
    <row r="24412" spans="1:11">
      <c r="B24412" t="s">
        <v>2234</v>
      </c>
      <c r="C24412" t="s">
        <v>2657</v>
      </c>
      <c r="D24412" t="s">
        <v>2026</v>
      </c>
      <c r="E24412">
        <v>5</v>
      </c>
      <c r="F24412" t="s">
        <v>2016</v>
      </c>
      <c r="G24412">
        <v>60</v>
      </c>
      <c r="H24412" t="s">
        <v>2020</v>
      </c>
      <c r="I24412" s="13">
        <v>43503</v>
      </c>
      <c r="J24412" t="s">
        <v>2030</v>
      </c>
      <c r="K24412" t="s">
        <v>2030</v>
      </c>
    </row>
    <row r="24413" spans="1:11">
      <c r="B24413" t="s">
        <v>2601</v>
      </c>
      <c r="C24413" t="s">
        <v>2953</v>
      </c>
      <c r="D24413" t="s">
        <v>2015</v>
      </c>
      <c r="E24413">
        <v>3</v>
      </c>
      <c r="F24413" t="s">
        <v>2016</v>
      </c>
      <c r="G24413">
        <v>46</v>
      </c>
      <c r="H24413" t="s">
        <v>2017</v>
      </c>
      <c r="I24413" s="13">
        <v>43503</v>
      </c>
      <c r="J24413">
        <v>3</v>
      </c>
      <c r="K24413">
        <v>0</v>
      </c>
    </row>
    <row r="24414" spans="1:11">
      <c r="B24414" t="s">
        <v>2027</v>
      </c>
      <c r="C24414" t="s">
        <v>2965</v>
      </c>
      <c r="D24414" t="s">
        <v>2044</v>
      </c>
      <c r="E24414">
        <v>3</v>
      </c>
      <c r="F24414" t="s">
        <v>2016</v>
      </c>
      <c r="G24414">
        <v>52</v>
      </c>
      <c r="H24414" t="s">
        <v>2017</v>
      </c>
      <c r="I24414" s="13">
        <v>43502</v>
      </c>
      <c r="J24414">
        <v>4</v>
      </c>
      <c r="K24414">
        <v>-22.2</v>
      </c>
    </row>
    <row r="24415" spans="1:11">
      <c r="B24415" t="s">
        <v>2033</v>
      </c>
      <c r="C24415" t="s">
        <v>2966</v>
      </c>
      <c r="D24415" t="s">
        <v>2044</v>
      </c>
      <c r="E24415">
        <v>3</v>
      </c>
      <c r="F24415" t="s">
        <v>2016</v>
      </c>
      <c r="G24415">
        <v>47</v>
      </c>
      <c r="H24415" t="s">
        <v>2036</v>
      </c>
      <c r="I24415" s="13">
        <v>43502</v>
      </c>
      <c r="J24415">
        <v>3</v>
      </c>
      <c r="K24415">
        <v>0</v>
      </c>
    </row>
    <row r="24416" spans="1:11">
      <c r="B24416" t="s">
        <v>2037</v>
      </c>
      <c r="C24416" t="s">
        <v>2958</v>
      </c>
      <c r="D24416" t="s">
        <v>2026</v>
      </c>
      <c r="E24416">
        <v>5</v>
      </c>
      <c r="F24416" t="s">
        <v>2016</v>
      </c>
      <c r="G24416">
        <v>89</v>
      </c>
      <c r="H24416" t="s">
        <v>2020</v>
      </c>
      <c r="I24416" s="13">
        <v>43502</v>
      </c>
      <c r="J24416">
        <v>6</v>
      </c>
      <c r="K24416">
        <v>-31.27</v>
      </c>
    </row>
    <row r="24417" spans="2:11">
      <c r="B24417" t="s">
        <v>2232</v>
      </c>
      <c r="C24417" t="s">
        <v>3227</v>
      </c>
      <c r="D24417" t="s">
        <v>2015</v>
      </c>
      <c r="E24417">
        <v>3</v>
      </c>
      <c r="F24417" t="s">
        <v>2016</v>
      </c>
      <c r="G24417" t="s">
        <v>2030</v>
      </c>
      <c r="H24417" t="s">
        <v>2017</v>
      </c>
      <c r="I24417" s="13">
        <v>43502</v>
      </c>
      <c r="J24417">
        <v>3</v>
      </c>
      <c r="K24417">
        <v>0</v>
      </c>
    </row>
    <row r="24418" spans="2:11">
      <c r="B24418" t="s">
        <v>2077</v>
      </c>
      <c r="C24418" t="s">
        <v>2116</v>
      </c>
      <c r="D24418" t="s">
        <v>2117</v>
      </c>
      <c r="E24418">
        <v>5</v>
      </c>
      <c r="F24418" t="s">
        <v>2016</v>
      </c>
      <c r="G24418" t="s">
        <v>2030</v>
      </c>
      <c r="H24418" t="s">
        <v>2017</v>
      </c>
      <c r="I24418" s="13">
        <v>43502</v>
      </c>
      <c r="J24418">
        <v>6</v>
      </c>
      <c r="K24418">
        <v>-31.27</v>
      </c>
    </row>
    <row r="24419" spans="2:11">
      <c r="B24419" t="s">
        <v>2045</v>
      </c>
      <c r="C24419" t="s">
        <v>2249</v>
      </c>
      <c r="D24419" t="s">
        <v>2015</v>
      </c>
      <c r="E24419">
        <v>3</v>
      </c>
      <c r="F24419" t="s">
        <v>2016</v>
      </c>
      <c r="G24419" t="s">
        <v>2030</v>
      </c>
      <c r="H24419" t="s">
        <v>2017</v>
      </c>
      <c r="I24419" s="13">
        <v>43502</v>
      </c>
      <c r="J24419" t="s">
        <v>2030</v>
      </c>
      <c r="K24419" t="s">
        <v>2030</v>
      </c>
    </row>
    <row r="24420" spans="2:11">
      <c r="B24420" t="s">
        <v>2079</v>
      </c>
      <c r="C24420" t="s">
        <v>2961</v>
      </c>
      <c r="D24420" t="s">
        <v>2015</v>
      </c>
      <c r="E24420">
        <v>3</v>
      </c>
      <c r="F24420" t="s">
        <v>2016</v>
      </c>
      <c r="G24420">
        <v>48</v>
      </c>
      <c r="H24420" t="s">
        <v>2017</v>
      </c>
      <c r="I24420" s="13">
        <v>43502</v>
      </c>
      <c r="J24420">
        <v>3</v>
      </c>
      <c r="K24420">
        <v>0</v>
      </c>
    </row>
    <row r="24421" spans="2:11">
      <c r="B24421" t="s">
        <v>2151</v>
      </c>
      <c r="C24421" t="s">
        <v>2968</v>
      </c>
      <c r="D24421" t="s">
        <v>2044</v>
      </c>
      <c r="E24421">
        <v>3</v>
      </c>
      <c r="F24421" t="s">
        <v>2016</v>
      </c>
      <c r="G24421" t="s">
        <v>2030</v>
      </c>
      <c r="H24421" t="s">
        <v>2017</v>
      </c>
      <c r="I24421" s="13">
        <v>43502</v>
      </c>
      <c r="J24421">
        <v>3</v>
      </c>
      <c r="K24421">
        <v>0</v>
      </c>
    </row>
    <row r="24422" spans="2:11">
      <c r="B24422" t="s">
        <v>2049</v>
      </c>
      <c r="C24422" t="s">
        <v>2962</v>
      </c>
      <c r="D24422" t="s">
        <v>2015</v>
      </c>
      <c r="E24422">
        <v>3</v>
      </c>
      <c r="F24422" t="s">
        <v>2016</v>
      </c>
      <c r="G24422">
        <v>50</v>
      </c>
      <c r="H24422" t="s">
        <v>2017</v>
      </c>
      <c r="I24422" s="13">
        <v>43502</v>
      </c>
      <c r="J24422">
        <v>3</v>
      </c>
      <c r="K24422">
        <v>0</v>
      </c>
    </row>
    <row r="24423" spans="2:11">
      <c r="B24423" t="s">
        <v>2198</v>
      </c>
      <c r="C24423" t="s">
        <v>3228</v>
      </c>
      <c r="D24423" t="s">
        <v>2035</v>
      </c>
      <c r="E24423">
        <v>5</v>
      </c>
      <c r="F24423" t="s">
        <v>2016</v>
      </c>
      <c r="G24423">
        <v>65</v>
      </c>
      <c r="H24423" t="s">
        <v>2020</v>
      </c>
      <c r="I24423" s="13">
        <v>43502</v>
      </c>
      <c r="J24423">
        <v>5</v>
      </c>
      <c r="K24423">
        <v>-22.46</v>
      </c>
    </row>
    <row r="24424" spans="2:11">
      <c r="B24424" t="s">
        <v>2091</v>
      </c>
      <c r="C24424" t="s">
        <v>3229</v>
      </c>
      <c r="D24424" t="s">
        <v>2093</v>
      </c>
      <c r="E24424" t="s">
        <v>2030</v>
      </c>
      <c r="F24424" t="s">
        <v>2016</v>
      </c>
      <c r="G24424" t="s">
        <v>2030</v>
      </c>
      <c r="H24424" t="s">
        <v>2017</v>
      </c>
      <c r="I24424" s="13">
        <v>43488</v>
      </c>
      <c r="J24424" t="s">
        <v>2030</v>
      </c>
      <c r="K24424" t="s">
        <v>2030</v>
      </c>
    </row>
    <row r="24425" spans="2:11">
      <c r="B24425" t="s">
        <v>2813</v>
      </c>
      <c r="C24425" t="s">
        <v>3230</v>
      </c>
      <c r="D24425" t="s">
        <v>2026</v>
      </c>
      <c r="E24425">
        <v>5</v>
      </c>
      <c r="F24425" t="s">
        <v>2016</v>
      </c>
      <c r="G24425">
        <v>87</v>
      </c>
      <c r="H24425" t="s">
        <v>2017</v>
      </c>
      <c r="I24425" s="13">
        <v>43483</v>
      </c>
      <c r="J24425" t="s">
        <v>2030</v>
      </c>
      <c r="K24425" t="s">
        <v>2030</v>
      </c>
    </row>
    <row r="24426" spans="2:11">
      <c r="B24426" t="s">
        <v>2083</v>
      </c>
      <c r="C24426" t="s">
        <v>2084</v>
      </c>
      <c r="D24426" t="s">
        <v>2053</v>
      </c>
      <c r="E24426">
        <v>1</v>
      </c>
      <c r="F24426" t="s">
        <v>2016</v>
      </c>
      <c r="G24426" t="s">
        <v>2030</v>
      </c>
      <c r="H24426" t="s">
        <v>2017</v>
      </c>
      <c r="I24426" s="13">
        <v>43482</v>
      </c>
      <c r="J24426">
        <v>1</v>
      </c>
      <c r="K24426">
        <v>27.18</v>
      </c>
    </row>
    <row r="24427" spans="2:11">
      <c r="B24427" t="s">
        <v>2063</v>
      </c>
      <c r="C24427" t="s">
        <v>2960</v>
      </c>
      <c r="D24427" t="s">
        <v>2179</v>
      </c>
      <c r="E24427" t="s">
        <v>2030</v>
      </c>
      <c r="F24427" t="s">
        <v>2016</v>
      </c>
      <c r="G24427" t="s">
        <v>2030</v>
      </c>
      <c r="H24427" t="s">
        <v>2017</v>
      </c>
      <c r="I24427" s="13">
        <v>43410</v>
      </c>
      <c r="J24427" t="s">
        <v>2030</v>
      </c>
      <c r="K24427" t="s">
        <v>2030</v>
      </c>
    </row>
    <row r="24501" spans="1:11">
      <c r="A24501" t="s">
        <v>1258</v>
      </c>
      <c r="B24501" t="str">
        <f ca="1">_xll.BDS(OFFSET(INDIRECT(ADDRESS(ROW(), COLUMN())),0,-1),"BEST_ANALYST_RECS_BULK","cols=10;rows=27")</f>
        <v>Jefferies</v>
      </c>
      <c r="C24501" t="s">
        <v>2816</v>
      </c>
      <c r="D24501" t="s">
        <v>2026</v>
      </c>
      <c r="E24501">
        <v>5</v>
      </c>
      <c r="F24501" t="s">
        <v>2016</v>
      </c>
      <c r="G24501">
        <v>166</v>
      </c>
      <c r="H24501" t="s">
        <v>2020</v>
      </c>
      <c r="I24501" s="13">
        <v>43511</v>
      </c>
      <c r="J24501">
        <v>3</v>
      </c>
      <c r="K24501">
        <v>6.51</v>
      </c>
    </row>
    <row r="24502" spans="1:11">
      <c r="B24502" t="s">
        <v>2051</v>
      </c>
      <c r="C24502" t="s">
        <v>3368</v>
      </c>
      <c r="D24502" t="s">
        <v>2076</v>
      </c>
      <c r="E24502">
        <v>3</v>
      </c>
      <c r="F24502" t="s">
        <v>2016</v>
      </c>
      <c r="G24502">
        <v>160</v>
      </c>
      <c r="H24502" t="s">
        <v>2017</v>
      </c>
      <c r="I24502" s="13">
        <v>43511</v>
      </c>
      <c r="J24502" t="s">
        <v>2030</v>
      </c>
      <c r="K24502" t="s">
        <v>2030</v>
      </c>
    </row>
    <row r="24503" spans="1:11">
      <c r="B24503" t="s">
        <v>2045</v>
      </c>
      <c r="C24503" t="s">
        <v>3369</v>
      </c>
      <c r="D24503" t="s">
        <v>2015</v>
      </c>
      <c r="E24503">
        <v>3</v>
      </c>
      <c r="F24503" t="s">
        <v>2016</v>
      </c>
      <c r="G24503" t="s">
        <v>2030</v>
      </c>
      <c r="H24503" t="s">
        <v>2017</v>
      </c>
      <c r="I24503" s="13">
        <v>43510</v>
      </c>
      <c r="J24503">
        <v>5</v>
      </c>
      <c r="K24503">
        <v>-5.96</v>
      </c>
    </row>
    <row r="24504" spans="1:11">
      <c r="B24504" t="s">
        <v>2274</v>
      </c>
      <c r="C24504" t="s">
        <v>2819</v>
      </c>
      <c r="D24504" t="s">
        <v>2026</v>
      </c>
      <c r="E24504">
        <v>5</v>
      </c>
      <c r="F24504" t="s">
        <v>2016</v>
      </c>
      <c r="G24504" t="s">
        <v>2030</v>
      </c>
      <c r="H24504" t="s">
        <v>2017</v>
      </c>
      <c r="I24504" s="13">
        <v>43509</v>
      </c>
      <c r="J24504">
        <v>3</v>
      </c>
      <c r="K24504">
        <v>6.51</v>
      </c>
    </row>
    <row r="24505" spans="1:11">
      <c r="B24505" t="s">
        <v>2267</v>
      </c>
      <c r="C24505" t="s">
        <v>2700</v>
      </c>
      <c r="D24505" t="s">
        <v>2029</v>
      </c>
      <c r="E24505">
        <v>5</v>
      </c>
      <c r="F24505" t="s">
        <v>2016</v>
      </c>
      <c r="G24505">
        <v>164</v>
      </c>
      <c r="H24505" t="s">
        <v>2017</v>
      </c>
      <c r="I24505" s="13">
        <v>43509</v>
      </c>
      <c r="J24505" t="s">
        <v>2030</v>
      </c>
      <c r="K24505" t="s">
        <v>2030</v>
      </c>
    </row>
    <row r="24506" spans="1:11">
      <c r="B24506" t="s">
        <v>2067</v>
      </c>
      <c r="C24506" t="s">
        <v>2703</v>
      </c>
      <c r="D24506" t="s">
        <v>2029</v>
      </c>
      <c r="E24506">
        <v>5</v>
      </c>
      <c r="F24506" t="s">
        <v>2016</v>
      </c>
      <c r="G24506">
        <v>151</v>
      </c>
      <c r="H24506" t="s">
        <v>2020</v>
      </c>
      <c r="I24506" s="13">
        <v>43507</v>
      </c>
      <c r="J24506">
        <v>2</v>
      </c>
      <c r="K24506">
        <v>17.88</v>
      </c>
    </row>
    <row r="24507" spans="1:11">
      <c r="B24507" t="s">
        <v>2063</v>
      </c>
      <c r="C24507" t="s">
        <v>2710</v>
      </c>
      <c r="D24507" t="s">
        <v>2035</v>
      </c>
      <c r="E24507">
        <v>5</v>
      </c>
      <c r="F24507" t="s">
        <v>2016</v>
      </c>
      <c r="G24507">
        <v>170</v>
      </c>
      <c r="H24507" t="s">
        <v>2017</v>
      </c>
      <c r="I24507" s="13">
        <v>43507</v>
      </c>
      <c r="J24507">
        <v>3</v>
      </c>
      <c r="K24507">
        <v>6.51</v>
      </c>
    </row>
    <row r="24508" spans="1:11">
      <c r="B24508" t="s">
        <v>2157</v>
      </c>
      <c r="C24508" t="s">
        <v>2711</v>
      </c>
      <c r="D24508" t="s">
        <v>2026</v>
      </c>
      <c r="E24508">
        <v>5</v>
      </c>
      <c r="F24508" t="s">
        <v>2016</v>
      </c>
      <c r="G24508">
        <v>160</v>
      </c>
      <c r="H24508" t="s">
        <v>2017</v>
      </c>
      <c r="I24508" s="13">
        <v>43507</v>
      </c>
      <c r="J24508">
        <v>3</v>
      </c>
      <c r="K24508">
        <v>6.51</v>
      </c>
    </row>
    <row r="24509" spans="1:11">
      <c r="B24509" t="s">
        <v>2094</v>
      </c>
      <c r="C24509" t="s">
        <v>2095</v>
      </c>
      <c r="D24509" t="s">
        <v>2076</v>
      </c>
      <c r="E24509">
        <v>3</v>
      </c>
      <c r="F24509" t="s">
        <v>2016</v>
      </c>
      <c r="G24509" t="s">
        <v>2030</v>
      </c>
      <c r="H24509" t="s">
        <v>2017</v>
      </c>
      <c r="I24509" s="13">
        <v>43504</v>
      </c>
      <c r="J24509" t="s">
        <v>2030</v>
      </c>
      <c r="K24509" t="s">
        <v>2030</v>
      </c>
    </row>
    <row r="24510" spans="1:11">
      <c r="B24510" t="s">
        <v>2033</v>
      </c>
      <c r="C24510" t="s">
        <v>2712</v>
      </c>
      <c r="D24510" t="s">
        <v>2035</v>
      </c>
      <c r="E24510">
        <v>5</v>
      </c>
      <c r="F24510" t="s">
        <v>2016</v>
      </c>
      <c r="G24510">
        <v>163</v>
      </c>
      <c r="H24510" t="s">
        <v>2036</v>
      </c>
      <c r="I24510" s="13">
        <v>43503</v>
      </c>
      <c r="J24510">
        <v>3</v>
      </c>
      <c r="K24510">
        <v>6.51</v>
      </c>
    </row>
    <row r="24511" spans="1:11">
      <c r="B24511" t="s">
        <v>2159</v>
      </c>
      <c r="C24511" t="s">
        <v>2823</v>
      </c>
      <c r="D24511" t="s">
        <v>2029</v>
      </c>
      <c r="E24511">
        <v>5</v>
      </c>
      <c r="F24511" t="s">
        <v>2016</v>
      </c>
      <c r="G24511">
        <v>172</v>
      </c>
      <c r="H24511" t="s">
        <v>2020</v>
      </c>
      <c r="I24511" s="13">
        <v>43501</v>
      </c>
      <c r="J24511">
        <v>3</v>
      </c>
      <c r="K24511">
        <v>6.51</v>
      </c>
    </row>
    <row r="24512" spans="1:11">
      <c r="B24512" t="s">
        <v>2777</v>
      </c>
      <c r="C24512" t="s">
        <v>3370</v>
      </c>
      <c r="D24512" t="s">
        <v>2026</v>
      </c>
      <c r="E24512">
        <v>5</v>
      </c>
      <c r="F24512" t="s">
        <v>2016</v>
      </c>
      <c r="G24512">
        <v>160</v>
      </c>
      <c r="H24512" t="s">
        <v>2017</v>
      </c>
      <c r="I24512" s="13">
        <v>43501</v>
      </c>
      <c r="J24512" t="s">
        <v>2030</v>
      </c>
      <c r="K24512" t="s">
        <v>2030</v>
      </c>
    </row>
    <row r="24513" spans="2:11">
      <c r="B24513" t="s">
        <v>2086</v>
      </c>
      <c r="C24513" t="s">
        <v>2827</v>
      </c>
      <c r="D24513" t="s">
        <v>2026</v>
      </c>
      <c r="E24513">
        <v>5</v>
      </c>
      <c r="F24513" t="s">
        <v>2016</v>
      </c>
      <c r="G24513">
        <v>176</v>
      </c>
      <c r="H24513" t="s">
        <v>2017</v>
      </c>
      <c r="I24513" s="13">
        <v>43501</v>
      </c>
      <c r="J24513">
        <v>1</v>
      </c>
      <c r="K24513">
        <v>18.71</v>
      </c>
    </row>
    <row r="24514" spans="2:11">
      <c r="B24514" t="s">
        <v>106</v>
      </c>
      <c r="C24514" t="s">
        <v>2701</v>
      </c>
      <c r="D24514" t="s">
        <v>2440</v>
      </c>
      <c r="E24514">
        <v>5</v>
      </c>
      <c r="F24514" t="s">
        <v>2016</v>
      </c>
      <c r="G24514">
        <v>165</v>
      </c>
      <c r="H24514" t="s">
        <v>2020</v>
      </c>
      <c r="I24514" s="13">
        <v>43500</v>
      </c>
      <c r="J24514" t="s">
        <v>2030</v>
      </c>
      <c r="K24514" t="s">
        <v>2030</v>
      </c>
    </row>
    <row r="24515" spans="2:11">
      <c r="B24515" t="s">
        <v>2260</v>
      </c>
      <c r="C24515" t="s">
        <v>3371</v>
      </c>
      <c r="D24515" t="s">
        <v>2035</v>
      </c>
      <c r="E24515">
        <v>5</v>
      </c>
      <c r="F24515" t="s">
        <v>2016</v>
      </c>
      <c r="G24515">
        <v>166.53</v>
      </c>
      <c r="H24515" t="s">
        <v>2020</v>
      </c>
      <c r="I24515" s="13">
        <v>43500</v>
      </c>
      <c r="J24515">
        <v>3</v>
      </c>
      <c r="K24515">
        <v>6.51</v>
      </c>
    </row>
    <row r="24516" spans="2:11">
      <c r="B24516" t="s">
        <v>2083</v>
      </c>
      <c r="C24516" t="s">
        <v>2084</v>
      </c>
      <c r="D24516" t="s">
        <v>2076</v>
      </c>
      <c r="E24516">
        <v>3</v>
      </c>
      <c r="F24516" t="s">
        <v>2088</v>
      </c>
      <c r="G24516" t="s">
        <v>2030</v>
      </c>
      <c r="H24516" t="s">
        <v>2017</v>
      </c>
      <c r="I24516" s="13">
        <v>43498</v>
      </c>
      <c r="J24516" t="s">
        <v>2030</v>
      </c>
      <c r="K24516" t="s">
        <v>2030</v>
      </c>
    </row>
    <row r="24517" spans="2:11">
      <c r="B24517" t="s">
        <v>2021</v>
      </c>
      <c r="C24517" t="s">
        <v>2713</v>
      </c>
      <c r="D24517" t="s">
        <v>2023</v>
      </c>
      <c r="E24517">
        <v>5</v>
      </c>
      <c r="F24517" t="s">
        <v>2016</v>
      </c>
      <c r="G24517">
        <v>161</v>
      </c>
      <c r="H24517" t="s">
        <v>2020</v>
      </c>
      <c r="I24517" s="13">
        <v>43497</v>
      </c>
      <c r="J24517">
        <v>3</v>
      </c>
      <c r="K24517">
        <v>6.51</v>
      </c>
    </row>
    <row r="24518" spans="2:11">
      <c r="B24518" t="s">
        <v>2027</v>
      </c>
      <c r="C24518" t="s">
        <v>2704</v>
      </c>
      <c r="D24518" t="s">
        <v>2029</v>
      </c>
      <c r="E24518">
        <v>5</v>
      </c>
      <c r="F24518" t="s">
        <v>2016</v>
      </c>
      <c r="G24518">
        <v>158</v>
      </c>
      <c r="H24518" t="s">
        <v>2017</v>
      </c>
      <c r="I24518" s="13">
        <v>43497</v>
      </c>
      <c r="J24518" t="s">
        <v>2030</v>
      </c>
      <c r="K24518" t="s">
        <v>2030</v>
      </c>
    </row>
    <row r="24519" spans="2:11">
      <c r="B24519" t="s">
        <v>2232</v>
      </c>
      <c r="C24519" t="s">
        <v>2706</v>
      </c>
      <c r="D24519" t="s">
        <v>2015</v>
      </c>
      <c r="E24519">
        <v>3</v>
      </c>
      <c r="F24519" t="s">
        <v>2016</v>
      </c>
      <c r="G24519" t="s">
        <v>2030</v>
      </c>
      <c r="H24519" t="s">
        <v>2017</v>
      </c>
      <c r="I24519" s="13">
        <v>43497</v>
      </c>
      <c r="J24519">
        <v>4</v>
      </c>
      <c r="K24519">
        <v>0</v>
      </c>
    </row>
    <row r="24520" spans="2:11">
      <c r="B24520" t="s">
        <v>2089</v>
      </c>
      <c r="C24520" t="s">
        <v>3372</v>
      </c>
      <c r="D24520" t="s">
        <v>2044</v>
      </c>
      <c r="E24520">
        <v>3</v>
      </c>
      <c r="F24520" t="s">
        <v>2016</v>
      </c>
      <c r="G24520">
        <v>150</v>
      </c>
      <c r="H24520" t="s">
        <v>2017</v>
      </c>
      <c r="I24520" s="13">
        <v>43497</v>
      </c>
      <c r="J24520">
        <v>4</v>
      </c>
      <c r="K24520">
        <v>0</v>
      </c>
    </row>
    <row r="24521" spans="2:11">
      <c r="B24521" t="s">
        <v>2049</v>
      </c>
      <c r="C24521" t="s">
        <v>2209</v>
      </c>
      <c r="D24521" t="s">
        <v>2029</v>
      </c>
      <c r="E24521">
        <v>5</v>
      </c>
      <c r="F24521" t="s">
        <v>2016</v>
      </c>
      <c r="G24521">
        <v>160.85</v>
      </c>
      <c r="H24521" t="s">
        <v>2017</v>
      </c>
      <c r="I24521" s="13">
        <v>43497</v>
      </c>
      <c r="J24521">
        <v>3</v>
      </c>
      <c r="K24521">
        <v>6.51</v>
      </c>
    </row>
    <row r="24522" spans="2:11">
      <c r="B24522" t="s">
        <v>2210</v>
      </c>
      <c r="C24522" t="s">
        <v>2714</v>
      </c>
      <c r="D24522" t="s">
        <v>2035</v>
      </c>
      <c r="E24522">
        <v>5</v>
      </c>
      <c r="F24522" t="s">
        <v>2016</v>
      </c>
      <c r="G24522">
        <v>169</v>
      </c>
      <c r="H24522" t="s">
        <v>2020</v>
      </c>
      <c r="I24522" s="13">
        <v>43497</v>
      </c>
      <c r="J24522">
        <v>3</v>
      </c>
      <c r="K24522">
        <v>6.51</v>
      </c>
    </row>
    <row r="24523" spans="2:11">
      <c r="B24523" t="s">
        <v>2813</v>
      </c>
      <c r="C24523" t="s">
        <v>3373</v>
      </c>
      <c r="D24523" t="s">
        <v>2076</v>
      </c>
      <c r="E24523">
        <v>3</v>
      </c>
      <c r="F24523" t="s">
        <v>2016</v>
      </c>
      <c r="G24523">
        <v>145</v>
      </c>
      <c r="H24523" t="s">
        <v>2017</v>
      </c>
      <c r="I24523" s="13">
        <v>43438</v>
      </c>
      <c r="J24523" t="s">
        <v>2030</v>
      </c>
      <c r="K24523" t="s">
        <v>2030</v>
      </c>
    </row>
    <row r="24524" spans="2:11">
      <c r="B24524" t="s">
        <v>2024</v>
      </c>
      <c r="C24524" t="s">
        <v>2217</v>
      </c>
      <c r="D24524" t="s">
        <v>2026</v>
      </c>
      <c r="E24524">
        <v>5</v>
      </c>
      <c r="F24524" t="s">
        <v>2016</v>
      </c>
      <c r="G24524">
        <v>180</v>
      </c>
      <c r="H24524" t="s">
        <v>2017</v>
      </c>
      <c r="I24524" s="13">
        <v>43417</v>
      </c>
      <c r="J24524">
        <v>3</v>
      </c>
      <c r="K24524">
        <v>6.51</v>
      </c>
    </row>
    <row r="24525" spans="2:11">
      <c r="B24525" t="s">
        <v>3289</v>
      </c>
      <c r="C24525" t="s">
        <v>2095</v>
      </c>
      <c r="D24525" t="s">
        <v>2076</v>
      </c>
      <c r="E24525">
        <v>3</v>
      </c>
      <c r="F24525" t="s">
        <v>2016</v>
      </c>
      <c r="G24525">
        <v>150</v>
      </c>
      <c r="H24525" t="s">
        <v>2017</v>
      </c>
      <c r="I24525" s="13">
        <v>43403</v>
      </c>
      <c r="J24525" t="s">
        <v>2030</v>
      </c>
      <c r="K24525" t="s">
        <v>2030</v>
      </c>
    </row>
    <row r="24526" spans="2:11">
      <c r="B24526" t="s">
        <v>2786</v>
      </c>
      <c r="C24526" t="s">
        <v>2095</v>
      </c>
      <c r="D24526" t="s">
        <v>3374</v>
      </c>
      <c r="E24526">
        <v>3</v>
      </c>
      <c r="F24526" t="s">
        <v>2016</v>
      </c>
      <c r="G24526">
        <v>145.72</v>
      </c>
      <c r="H24526" t="s">
        <v>2017</v>
      </c>
      <c r="I24526" s="13">
        <v>43389</v>
      </c>
      <c r="J24526">
        <v>4</v>
      </c>
      <c r="K24526">
        <v>0</v>
      </c>
    </row>
    <row r="24527" spans="2:11">
      <c r="B24527" t="s">
        <v>2111</v>
      </c>
      <c r="C24527" t="s">
        <v>2832</v>
      </c>
      <c r="D24527" t="s">
        <v>2026</v>
      </c>
      <c r="E24527">
        <v>5</v>
      </c>
      <c r="F24527" t="s">
        <v>2016</v>
      </c>
      <c r="G24527" t="s">
        <v>2030</v>
      </c>
      <c r="H24527" t="s">
        <v>2017</v>
      </c>
      <c r="I24527" s="13">
        <v>43208</v>
      </c>
      <c r="J24527">
        <v>3</v>
      </c>
      <c r="K24527">
        <v>6.51</v>
      </c>
    </row>
    <row r="24601" spans="1:11">
      <c r="A24601" t="s">
        <v>1259</v>
      </c>
      <c r="B24601" t="str">
        <f ca="1">_xll.BDS(OFFSET(INDIRECT(ADDRESS(ROW(), COLUMN())),0,-1),"BEST_ANALYST_RECS_BULK","cols=10;rows=22")</f>
        <v>Cowen</v>
      </c>
      <c r="C24601" t="s">
        <v>3630</v>
      </c>
      <c r="D24601" t="s">
        <v>2015</v>
      </c>
      <c r="E24601">
        <v>3</v>
      </c>
      <c r="F24601" t="s">
        <v>2016</v>
      </c>
      <c r="G24601">
        <v>58</v>
      </c>
      <c r="H24601" t="s">
        <v>2017</v>
      </c>
      <c r="I24601" s="13">
        <v>43511</v>
      </c>
      <c r="J24601">
        <v>6</v>
      </c>
      <c r="K24601">
        <v>-14.87</v>
      </c>
    </row>
    <row r="24602" spans="1:11">
      <c r="B24602" t="s">
        <v>2267</v>
      </c>
      <c r="C24602" t="s">
        <v>2821</v>
      </c>
      <c r="D24602" t="s">
        <v>2029</v>
      </c>
      <c r="E24602">
        <v>5</v>
      </c>
      <c r="F24602" t="s">
        <v>2016</v>
      </c>
      <c r="G24602">
        <v>62</v>
      </c>
      <c r="H24602" t="s">
        <v>2017</v>
      </c>
      <c r="I24602" s="13">
        <v>43511</v>
      </c>
      <c r="J24602">
        <v>1</v>
      </c>
      <c r="K24602">
        <v>18.010000000000002</v>
      </c>
    </row>
    <row r="24603" spans="1:11">
      <c r="B24603" t="s">
        <v>106</v>
      </c>
      <c r="C24603" t="s">
        <v>2205</v>
      </c>
      <c r="D24603" t="s">
        <v>2440</v>
      </c>
      <c r="E24603">
        <v>5</v>
      </c>
      <c r="F24603" t="s">
        <v>2016</v>
      </c>
      <c r="G24603">
        <v>68</v>
      </c>
      <c r="H24603" t="s">
        <v>2020</v>
      </c>
      <c r="I24603" s="13">
        <v>43509</v>
      </c>
      <c r="J24603">
        <v>3</v>
      </c>
      <c r="K24603">
        <v>0.26</v>
      </c>
    </row>
    <row r="24604" spans="1:11">
      <c r="B24604" t="s">
        <v>2274</v>
      </c>
      <c r="C24604" t="s">
        <v>2503</v>
      </c>
      <c r="D24604" t="s">
        <v>2026</v>
      </c>
      <c r="E24604">
        <v>5</v>
      </c>
      <c r="F24604" t="s">
        <v>2016</v>
      </c>
      <c r="G24604" t="s">
        <v>2030</v>
      </c>
      <c r="H24604" t="s">
        <v>2017</v>
      </c>
      <c r="I24604" s="13">
        <v>43509</v>
      </c>
      <c r="J24604" t="s">
        <v>2030</v>
      </c>
      <c r="K24604" t="s">
        <v>2030</v>
      </c>
    </row>
    <row r="24605" spans="1:11">
      <c r="B24605" t="s">
        <v>2042</v>
      </c>
      <c r="C24605" t="s">
        <v>3649</v>
      </c>
      <c r="D24605" t="s">
        <v>2029</v>
      </c>
      <c r="E24605">
        <v>5</v>
      </c>
      <c r="F24605" t="s">
        <v>2016</v>
      </c>
      <c r="G24605">
        <v>65</v>
      </c>
      <c r="H24605" t="s">
        <v>2020</v>
      </c>
      <c r="I24605" s="13">
        <v>43509</v>
      </c>
      <c r="J24605">
        <v>3</v>
      </c>
      <c r="K24605">
        <v>0.26</v>
      </c>
    </row>
    <row r="24606" spans="1:11">
      <c r="B24606" t="s">
        <v>2051</v>
      </c>
      <c r="C24606" t="s">
        <v>3656</v>
      </c>
      <c r="D24606" t="s">
        <v>2076</v>
      </c>
      <c r="E24606">
        <v>3</v>
      </c>
      <c r="F24606" t="s">
        <v>2016</v>
      </c>
      <c r="G24606">
        <v>59</v>
      </c>
      <c r="H24606" t="s">
        <v>2017</v>
      </c>
      <c r="I24606" s="13">
        <v>43504</v>
      </c>
      <c r="J24606" t="s">
        <v>2030</v>
      </c>
      <c r="K24606" t="s">
        <v>2030</v>
      </c>
    </row>
    <row r="24607" spans="1:11">
      <c r="B24607" t="s">
        <v>2054</v>
      </c>
      <c r="C24607" t="s">
        <v>3650</v>
      </c>
      <c r="D24607" t="s">
        <v>2044</v>
      </c>
      <c r="E24607">
        <v>3</v>
      </c>
      <c r="F24607" t="s">
        <v>2016</v>
      </c>
      <c r="G24607">
        <v>60</v>
      </c>
      <c r="H24607" t="s">
        <v>2020</v>
      </c>
      <c r="I24607" s="13">
        <v>43504</v>
      </c>
      <c r="J24607" t="s">
        <v>2030</v>
      </c>
      <c r="K24607" t="s">
        <v>2030</v>
      </c>
    </row>
    <row r="24608" spans="1:11">
      <c r="B24608" t="s">
        <v>2074</v>
      </c>
      <c r="C24608" t="s">
        <v>2820</v>
      </c>
      <c r="D24608" t="s">
        <v>2026</v>
      </c>
      <c r="E24608">
        <v>5</v>
      </c>
      <c r="F24608" t="s">
        <v>2016</v>
      </c>
      <c r="G24608">
        <v>75</v>
      </c>
      <c r="H24608" t="s">
        <v>2020</v>
      </c>
      <c r="I24608" s="13">
        <v>43501</v>
      </c>
      <c r="J24608">
        <v>3</v>
      </c>
      <c r="K24608">
        <v>0.26</v>
      </c>
    </row>
    <row r="24609" spans="2:11">
      <c r="B24609" t="s">
        <v>2157</v>
      </c>
      <c r="C24609" t="s">
        <v>3651</v>
      </c>
      <c r="D24609" t="s">
        <v>2026</v>
      </c>
      <c r="E24609">
        <v>5</v>
      </c>
      <c r="F24609" t="s">
        <v>2123</v>
      </c>
      <c r="G24609">
        <v>70</v>
      </c>
      <c r="H24609" t="s">
        <v>2017</v>
      </c>
      <c r="I24609" s="13">
        <v>43500</v>
      </c>
      <c r="J24609" t="s">
        <v>2030</v>
      </c>
      <c r="K24609" t="s">
        <v>2030</v>
      </c>
    </row>
    <row r="24610" spans="2:11">
      <c r="B24610" t="s">
        <v>2096</v>
      </c>
      <c r="C24610" t="s">
        <v>2097</v>
      </c>
      <c r="D24610" t="s">
        <v>2026</v>
      </c>
      <c r="E24610">
        <v>5</v>
      </c>
      <c r="F24610" t="s">
        <v>2016</v>
      </c>
      <c r="G24610" t="s">
        <v>2030</v>
      </c>
      <c r="H24610" t="s">
        <v>2017</v>
      </c>
      <c r="I24610" s="13">
        <v>43495</v>
      </c>
      <c r="J24610" t="s">
        <v>2030</v>
      </c>
      <c r="K24610" t="s">
        <v>2030</v>
      </c>
    </row>
    <row r="24611" spans="2:11">
      <c r="B24611" t="s">
        <v>2024</v>
      </c>
      <c r="C24611" t="s">
        <v>2768</v>
      </c>
      <c r="D24611" t="s">
        <v>2026</v>
      </c>
      <c r="E24611">
        <v>5</v>
      </c>
      <c r="F24611" t="s">
        <v>2016</v>
      </c>
      <c r="G24611">
        <v>64</v>
      </c>
      <c r="H24611" t="s">
        <v>2017</v>
      </c>
      <c r="I24611" s="13">
        <v>43493</v>
      </c>
      <c r="J24611">
        <v>7</v>
      </c>
      <c r="K24611">
        <v>-16.34</v>
      </c>
    </row>
    <row r="24612" spans="2:11">
      <c r="B24612" t="s">
        <v>2027</v>
      </c>
      <c r="C24612" t="s">
        <v>3654</v>
      </c>
      <c r="D24612" t="s">
        <v>2044</v>
      </c>
      <c r="E24612">
        <v>3</v>
      </c>
      <c r="F24612" t="s">
        <v>2016</v>
      </c>
      <c r="G24612">
        <v>60</v>
      </c>
      <c r="H24612" t="s">
        <v>2017</v>
      </c>
      <c r="I24612" s="13">
        <v>43493</v>
      </c>
      <c r="J24612" t="s">
        <v>2030</v>
      </c>
      <c r="K24612" t="s">
        <v>2030</v>
      </c>
    </row>
    <row r="24613" spans="2:11">
      <c r="B24613" t="s">
        <v>2033</v>
      </c>
      <c r="C24613" t="s">
        <v>3652</v>
      </c>
      <c r="D24613" t="s">
        <v>2184</v>
      </c>
      <c r="E24613">
        <v>1</v>
      </c>
      <c r="F24613" t="s">
        <v>2016</v>
      </c>
      <c r="G24613">
        <v>52</v>
      </c>
      <c r="H24613" t="s">
        <v>2036</v>
      </c>
      <c r="I24613" s="13">
        <v>43493</v>
      </c>
      <c r="J24613">
        <v>8</v>
      </c>
      <c r="K24613">
        <v>-17.75</v>
      </c>
    </row>
    <row r="24614" spans="2:11">
      <c r="B24614" t="s">
        <v>2077</v>
      </c>
      <c r="C24614" t="s">
        <v>3659</v>
      </c>
      <c r="D24614" t="s">
        <v>2029</v>
      </c>
      <c r="E24614">
        <v>5</v>
      </c>
      <c r="F24614" t="s">
        <v>2016</v>
      </c>
      <c r="G24614">
        <v>64</v>
      </c>
      <c r="H24614" t="s">
        <v>2020</v>
      </c>
      <c r="I24614" s="13">
        <v>43493</v>
      </c>
      <c r="J24614">
        <v>3</v>
      </c>
      <c r="K24614">
        <v>0.26</v>
      </c>
    </row>
    <row r="24615" spans="2:11">
      <c r="B24615" t="s">
        <v>2021</v>
      </c>
      <c r="C24615" t="s">
        <v>3657</v>
      </c>
      <c r="D24615" t="s">
        <v>2216</v>
      </c>
      <c r="E24615">
        <v>3</v>
      </c>
      <c r="F24615" t="s">
        <v>2016</v>
      </c>
      <c r="G24615">
        <v>66</v>
      </c>
      <c r="H24615" t="s">
        <v>2020</v>
      </c>
      <c r="I24615" s="13">
        <v>43490</v>
      </c>
      <c r="J24615" t="s">
        <v>2030</v>
      </c>
      <c r="K24615" t="s">
        <v>2030</v>
      </c>
    </row>
    <row r="24616" spans="2:11">
      <c r="B24616" t="s">
        <v>2072</v>
      </c>
      <c r="C24616" t="s">
        <v>3658</v>
      </c>
      <c r="D24616" t="s">
        <v>2029</v>
      </c>
      <c r="E24616">
        <v>5</v>
      </c>
      <c r="F24616" t="s">
        <v>2016</v>
      </c>
      <c r="G24616">
        <v>64</v>
      </c>
      <c r="H24616" t="s">
        <v>2020</v>
      </c>
      <c r="I24616" s="13">
        <v>43490</v>
      </c>
      <c r="J24616">
        <v>3</v>
      </c>
      <c r="K24616">
        <v>0.26</v>
      </c>
    </row>
    <row r="24617" spans="2:11">
      <c r="B24617" t="s">
        <v>2234</v>
      </c>
      <c r="C24617" t="s">
        <v>3653</v>
      </c>
      <c r="D24617" t="s">
        <v>2026</v>
      </c>
      <c r="E24617">
        <v>5</v>
      </c>
      <c r="F24617" t="s">
        <v>2016</v>
      </c>
      <c r="G24617">
        <v>67</v>
      </c>
      <c r="H24617" t="s">
        <v>2017</v>
      </c>
      <c r="I24617" s="13">
        <v>43490</v>
      </c>
      <c r="J24617">
        <v>2</v>
      </c>
      <c r="K24617">
        <v>2.12</v>
      </c>
    </row>
    <row r="24618" spans="2:11">
      <c r="B24618" t="s">
        <v>2382</v>
      </c>
      <c r="C24618" t="s">
        <v>3655</v>
      </c>
      <c r="D24618" t="s">
        <v>2227</v>
      </c>
      <c r="E24618">
        <v>3</v>
      </c>
      <c r="F24618" t="s">
        <v>2016</v>
      </c>
      <c r="G24618">
        <v>60</v>
      </c>
      <c r="H24618" t="s">
        <v>2020</v>
      </c>
      <c r="I24618" s="13">
        <v>43490</v>
      </c>
      <c r="J24618">
        <v>5</v>
      </c>
      <c r="K24618">
        <v>-12.22</v>
      </c>
    </row>
    <row r="24619" spans="2:11">
      <c r="B24619" t="s">
        <v>2063</v>
      </c>
      <c r="C24619" t="s">
        <v>2506</v>
      </c>
      <c r="D24619" t="s">
        <v>2162</v>
      </c>
      <c r="E24619">
        <v>3</v>
      </c>
      <c r="F24619" t="s">
        <v>2016</v>
      </c>
      <c r="G24619">
        <v>65</v>
      </c>
      <c r="H24619" t="s">
        <v>2017</v>
      </c>
      <c r="I24619" s="13">
        <v>43490</v>
      </c>
      <c r="J24619">
        <v>4</v>
      </c>
      <c r="K24619">
        <v>0</v>
      </c>
    </row>
    <row r="24620" spans="2:11">
      <c r="B24620" t="s">
        <v>2134</v>
      </c>
      <c r="C24620" t="s">
        <v>2516</v>
      </c>
      <c r="D24620" t="s">
        <v>2035</v>
      </c>
      <c r="E24620">
        <v>5</v>
      </c>
      <c r="F24620" t="s">
        <v>2016</v>
      </c>
      <c r="G24620">
        <v>68</v>
      </c>
      <c r="H24620" t="s">
        <v>2020</v>
      </c>
      <c r="I24620" s="13">
        <v>43489</v>
      </c>
      <c r="J24620">
        <v>3</v>
      </c>
      <c r="K24620">
        <v>0.26</v>
      </c>
    </row>
    <row r="24621" spans="2:11">
      <c r="B24621" t="s">
        <v>2094</v>
      </c>
      <c r="C24621" t="s">
        <v>2095</v>
      </c>
      <c r="D24621" t="s">
        <v>2026</v>
      </c>
      <c r="E24621">
        <v>5</v>
      </c>
      <c r="F24621" t="s">
        <v>2085</v>
      </c>
      <c r="G24621">
        <v>58</v>
      </c>
      <c r="H24621" t="s">
        <v>2020</v>
      </c>
      <c r="I24621" s="13">
        <v>43488</v>
      </c>
      <c r="J24621" t="s">
        <v>2030</v>
      </c>
      <c r="K24621" t="s">
        <v>2030</v>
      </c>
    </row>
    <row r="24622" spans="2:11">
      <c r="B24622" t="s">
        <v>2083</v>
      </c>
      <c r="C24622" t="s">
        <v>2084</v>
      </c>
      <c r="D24622" t="s">
        <v>2026</v>
      </c>
      <c r="E24622">
        <v>5</v>
      </c>
      <c r="F24622" t="s">
        <v>2016</v>
      </c>
      <c r="G24622" t="s">
        <v>2030</v>
      </c>
      <c r="H24622" t="s">
        <v>2017</v>
      </c>
      <c r="I24622" s="13">
        <v>43438</v>
      </c>
      <c r="J24622" t="s">
        <v>2030</v>
      </c>
      <c r="K24622" t="s">
        <v>2030</v>
      </c>
    </row>
    <row r="24701" spans="1:11">
      <c r="A24701" t="s">
        <v>1260</v>
      </c>
      <c r="B24701" t="str">
        <f ca="1">_xll.BDS(OFFSET(INDIRECT(ADDRESS(ROW(), COLUMN())),0,-1),"BEST_ANALYST_RECS_BULK","cols=10;rows=12")</f>
        <v>Jefferies</v>
      </c>
      <c r="C24701" t="s">
        <v>2450</v>
      </c>
      <c r="D24701" t="s">
        <v>2076</v>
      </c>
      <c r="E24701">
        <v>3</v>
      </c>
      <c r="F24701" t="s">
        <v>2016</v>
      </c>
      <c r="G24701">
        <v>29</v>
      </c>
      <c r="H24701" t="s">
        <v>2020</v>
      </c>
      <c r="I24701" s="13">
        <v>43508</v>
      </c>
      <c r="J24701">
        <v>4</v>
      </c>
      <c r="K24701">
        <v>0</v>
      </c>
    </row>
    <row r="24702" spans="1:11">
      <c r="B24702" t="s">
        <v>2277</v>
      </c>
      <c r="C24702" t="s">
        <v>2449</v>
      </c>
      <c r="D24702" t="s">
        <v>2029</v>
      </c>
      <c r="E24702">
        <v>5</v>
      </c>
      <c r="F24702" t="s">
        <v>2016</v>
      </c>
      <c r="G24702">
        <v>34</v>
      </c>
      <c r="H24702" t="s">
        <v>2017</v>
      </c>
      <c r="I24702" s="13">
        <v>43508</v>
      </c>
      <c r="J24702">
        <v>6</v>
      </c>
      <c r="K24702">
        <v>-18.14</v>
      </c>
    </row>
    <row r="24703" spans="1:11">
      <c r="B24703" t="s">
        <v>2077</v>
      </c>
      <c r="C24703" t="s">
        <v>2288</v>
      </c>
      <c r="D24703" t="s">
        <v>2041</v>
      </c>
      <c r="E24703">
        <v>1</v>
      </c>
      <c r="F24703" t="s">
        <v>2016</v>
      </c>
      <c r="G24703">
        <v>27</v>
      </c>
      <c r="H24703" t="s">
        <v>2020</v>
      </c>
      <c r="I24703" s="13">
        <v>43508</v>
      </c>
      <c r="J24703">
        <v>2</v>
      </c>
      <c r="K24703">
        <v>18.14</v>
      </c>
    </row>
    <row r="24704" spans="1:11">
      <c r="B24704" t="s">
        <v>2079</v>
      </c>
      <c r="C24704" t="s">
        <v>2446</v>
      </c>
      <c r="D24704" t="s">
        <v>2029</v>
      </c>
      <c r="E24704">
        <v>5</v>
      </c>
      <c r="F24704" t="s">
        <v>2016</v>
      </c>
      <c r="G24704">
        <v>34</v>
      </c>
      <c r="H24704" t="s">
        <v>2017</v>
      </c>
      <c r="I24704" s="13">
        <v>43508</v>
      </c>
      <c r="J24704">
        <v>6</v>
      </c>
      <c r="K24704">
        <v>-18.14</v>
      </c>
    </row>
    <row r="24705" spans="2:11">
      <c r="B24705" t="s">
        <v>2051</v>
      </c>
      <c r="C24705" t="s">
        <v>2448</v>
      </c>
      <c r="D24705" t="s">
        <v>2076</v>
      </c>
      <c r="E24705">
        <v>3</v>
      </c>
      <c r="F24705" t="s">
        <v>2016</v>
      </c>
      <c r="G24705">
        <v>30</v>
      </c>
      <c r="H24705" t="s">
        <v>2017</v>
      </c>
      <c r="I24705" s="13">
        <v>43508</v>
      </c>
      <c r="J24705">
        <v>7</v>
      </c>
      <c r="K24705">
        <v>-21.36</v>
      </c>
    </row>
    <row r="24706" spans="2:11">
      <c r="B24706" t="s">
        <v>2063</v>
      </c>
      <c r="C24706" t="s">
        <v>2453</v>
      </c>
      <c r="D24706" t="s">
        <v>2162</v>
      </c>
      <c r="E24706">
        <v>3</v>
      </c>
      <c r="F24706" t="s">
        <v>2016</v>
      </c>
      <c r="G24706">
        <v>27</v>
      </c>
      <c r="H24706" t="s">
        <v>2017</v>
      </c>
      <c r="I24706" s="13">
        <v>43508</v>
      </c>
      <c r="J24706">
        <v>4</v>
      </c>
      <c r="K24706">
        <v>0</v>
      </c>
    </row>
    <row r="24707" spans="2:11">
      <c r="B24707" t="s">
        <v>106</v>
      </c>
      <c r="C24707" t="s">
        <v>2447</v>
      </c>
      <c r="D24707" t="s">
        <v>2432</v>
      </c>
      <c r="E24707">
        <v>1</v>
      </c>
      <c r="F24707" t="s">
        <v>2016</v>
      </c>
      <c r="G24707">
        <v>24</v>
      </c>
      <c r="H24707" t="s">
        <v>2020</v>
      </c>
      <c r="I24707" s="13">
        <v>43504</v>
      </c>
      <c r="J24707">
        <v>2</v>
      </c>
      <c r="K24707">
        <v>18.14</v>
      </c>
    </row>
    <row r="24708" spans="2:11">
      <c r="B24708" t="s">
        <v>2067</v>
      </c>
      <c r="C24708" t="s">
        <v>4194</v>
      </c>
      <c r="D24708" t="s">
        <v>2029</v>
      </c>
      <c r="E24708">
        <v>5</v>
      </c>
      <c r="F24708" t="s">
        <v>2016</v>
      </c>
      <c r="G24708">
        <v>35</v>
      </c>
      <c r="H24708" t="s">
        <v>2020</v>
      </c>
      <c r="I24708" s="13">
        <v>43500</v>
      </c>
      <c r="J24708">
        <v>6</v>
      </c>
      <c r="K24708">
        <v>-18.14</v>
      </c>
    </row>
    <row r="24709" spans="2:11">
      <c r="B24709" t="s">
        <v>2027</v>
      </c>
      <c r="C24709" t="s">
        <v>2454</v>
      </c>
      <c r="D24709" t="s">
        <v>2044</v>
      </c>
      <c r="E24709">
        <v>3</v>
      </c>
      <c r="F24709" t="s">
        <v>2016</v>
      </c>
      <c r="G24709">
        <v>33</v>
      </c>
      <c r="H24709" t="s">
        <v>2017</v>
      </c>
      <c r="I24709" s="13">
        <v>43500</v>
      </c>
      <c r="J24709">
        <v>4</v>
      </c>
      <c r="K24709">
        <v>0</v>
      </c>
    </row>
    <row r="24710" spans="2:11">
      <c r="B24710" t="s">
        <v>2094</v>
      </c>
      <c r="C24710" t="s">
        <v>2095</v>
      </c>
      <c r="D24710" t="s">
        <v>2053</v>
      </c>
      <c r="E24710">
        <v>1</v>
      </c>
      <c r="F24710" t="s">
        <v>2016</v>
      </c>
      <c r="G24710" t="s">
        <v>2030</v>
      </c>
      <c r="H24710" t="s">
        <v>2017</v>
      </c>
      <c r="I24710" s="13">
        <v>43495</v>
      </c>
      <c r="J24710" t="s">
        <v>2030</v>
      </c>
      <c r="K24710" t="s">
        <v>2030</v>
      </c>
    </row>
    <row r="24711" spans="2:11">
      <c r="B24711" t="s">
        <v>2451</v>
      </c>
      <c r="C24711" t="s">
        <v>2452</v>
      </c>
      <c r="D24711" t="s">
        <v>2026</v>
      </c>
      <c r="E24711">
        <v>5</v>
      </c>
      <c r="F24711" t="s">
        <v>2016</v>
      </c>
      <c r="G24711" t="s">
        <v>2030</v>
      </c>
      <c r="H24711" t="s">
        <v>2017</v>
      </c>
      <c r="I24711" s="13">
        <v>43384</v>
      </c>
      <c r="J24711">
        <v>6</v>
      </c>
      <c r="K24711">
        <v>-18.14</v>
      </c>
    </row>
    <row r="24712" spans="2:11">
      <c r="B24712" t="s">
        <v>2083</v>
      </c>
      <c r="C24712" t="s">
        <v>2084</v>
      </c>
      <c r="D24712" t="s">
        <v>2076</v>
      </c>
      <c r="E24712">
        <v>3</v>
      </c>
      <c r="F24712" t="s">
        <v>2088</v>
      </c>
      <c r="G24712" t="s">
        <v>2030</v>
      </c>
      <c r="H24712" t="s">
        <v>2017</v>
      </c>
      <c r="I24712" s="13">
        <v>43259</v>
      </c>
      <c r="J24712">
        <v>5</v>
      </c>
      <c r="K24712">
        <v>-8.94</v>
      </c>
    </row>
    <row r="24801" spans="1:11">
      <c r="A24801" t="s">
        <v>1261</v>
      </c>
      <c r="B24801" t="str">
        <f ca="1">_xll.BDS(OFFSET(INDIRECT(ADDRESS(ROW(), COLUMN())),0,-1),"BEST_ANALYST_RECS_BULK","cols=10;rows=27")</f>
        <v>D.A. Davidson &amp; Co</v>
      </c>
      <c r="C24801" t="s">
        <v>3522</v>
      </c>
      <c r="D24801" t="s">
        <v>2041</v>
      </c>
      <c r="E24801">
        <v>1</v>
      </c>
      <c r="F24801" t="s">
        <v>2016</v>
      </c>
      <c r="G24801">
        <v>60</v>
      </c>
      <c r="H24801" t="s">
        <v>2133</v>
      </c>
      <c r="I24801" s="13">
        <v>43511</v>
      </c>
      <c r="J24801">
        <v>10</v>
      </c>
      <c r="K24801">
        <v>-54.67</v>
      </c>
    </row>
    <row r="24802" spans="1:11">
      <c r="B24802" t="s">
        <v>2033</v>
      </c>
      <c r="C24802" t="s">
        <v>2246</v>
      </c>
      <c r="D24802" t="s">
        <v>2044</v>
      </c>
      <c r="E24802">
        <v>3</v>
      </c>
      <c r="F24802" t="s">
        <v>2016</v>
      </c>
      <c r="G24802">
        <v>110</v>
      </c>
      <c r="H24802" t="s">
        <v>2036</v>
      </c>
      <c r="I24802" s="13">
        <v>43510</v>
      </c>
      <c r="J24802">
        <v>7</v>
      </c>
      <c r="K24802">
        <v>0</v>
      </c>
    </row>
    <row r="24803" spans="1:11">
      <c r="B24803" t="s">
        <v>2257</v>
      </c>
      <c r="C24803" t="s">
        <v>2258</v>
      </c>
      <c r="D24803" t="s">
        <v>2044</v>
      </c>
      <c r="E24803">
        <v>3</v>
      </c>
      <c r="F24803" t="s">
        <v>2016</v>
      </c>
      <c r="G24803">
        <v>100</v>
      </c>
      <c r="H24803" t="s">
        <v>2020</v>
      </c>
      <c r="I24803" s="13">
        <v>43510</v>
      </c>
      <c r="J24803">
        <v>8</v>
      </c>
      <c r="K24803">
        <v>-35.61</v>
      </c>
    </row>
    <row r="24804" spans="1:11">
      <c r="B24804" t="s">
        <v>2777</v>
      </c>
      <c r="C24804" t="s">
        <v>3041</v>
      </c>
      <c r="D24804" t="s">
        <v>2076</v>
      </c>
      <c r="E24804">
        <v>3</v>
      </c>
      <c r="F24804" t="s">
        <v>2016</v>
      </c>
      <c r="G24804">
        <v>125</v>
      </c>
      <c r="H24804" t="s">
        <v>2017</v>
      </c>
      <c r="I24804" s="13">
        <v>43510</v>
      </c>
      <c r="J24804">
        <v>2</v>
      </c>
      <c r="K24804">
        <v>26.59</v>
      </c>
    </row>
    <row r="24805" spans="1:11">
      <c r="B24805" t="s">
        <v>2267</v>
      </c>
      <c r="C24805" t="s">
        <v>2652</v>
      </c>
      <c r="D24805" t="s">
        <v>2029</v>
      </c>
      <c r="E24805">
        <v>5</v>
      </c>
      <c r="F24805" t="s">
        <v>2016</v>
      </c>
      <c r="G24805">
        <v>135</v>
      </c>
      <c r="H24805" t="s">
        <v>2017</v>
      </c>
      <c r="I24805" s="13">
        <v>43508</v>
      </c>
      <c r="J24805">
        <v>3</v>
      </c>
      <c r="K24805">
        <v>26.2</v>
      </c>
    </row>
    <row r="24806" spans="1:11">
      <c r="B24806" t="s">
        <v>2072</v>
      </c>
      <c r="C24806" t="s">
        <v>2486</v>
      </c>
      <c r="D24806" t="s">
        <v>2015</v>
      </c>
      <c r="E24806">
        <v>3</v>
      </c>
      <c r="F24806" t="s">
        <v>2016</v>
      </c>
      <c r="G24806" t="s">
        <v>2030</v>
      </c>
      <c r="H24806" t="s">
        <v>2017</v>
      </c>
      <c r="I24806" s="13">
        <v>43507</v>
      </c>
      <c r="J24806">
        <v>7</v>
      </c>
      <c r="K24806">
        <v>0</v>
      </c>
    </row>
    <row r="24807" spans="1:11">
      <c r="B24807" t="s">
        <v>2074</v>
      </c>
      <c r="C24807" t="s">
        <v>3046</v>
      </c>
      <c r="D24807" t="s">
        <v>2076</v>
      </c>
      <c r="E24807">
        <v>3</v>
      </c>
      <c r="F24807" t="s">
        <v>2016</v>
      </c>
      <c r="G24807">
        <v>115</v>
      </c>
      <c r="H24807" t="s">
        <v>2017</v>
      </c>
      <c r="I24807" s="13">
        <v>43507</v>
      </c>
      <c r="J24807">
        <v>7</v>
      </c>
      <c r="K24807">
        <v>0</v>
      </c>
    </row>
    <row r="24808" spans="1:11">
      <c r="B24808" t="s">
        <v>2094</v>
      </c>
      <c r="C24808" t="s">
        <v>2095</v>
      </c>
      <c r="D24808" t="s">
        <v>2076</v>
      </c>
      <c r="E24808">
        <v>3</v>
      </c>
      <c r="F24808" t="s">
        <v>2088</v>
      </c>
      <c r="G24808" t="s">
        <v>2030</v>
      </c>
      <c r="H24808" t="s">
        <v>2017</v>
      </c>
      <c r="I24808" s="13">
        <v>43507</v>
      </c>
      <c r="J24808" t="s">
        <v>2030</v>
      </c>
      <c r="K24808" t="s">
        <v>2030</v>
      </c>
    </row>
    <row r="24809" spans="1:11">
      <c r="B24809" t="s">
        <v>2045</v>
      </c>
      <c r="C24809" t="s">
        <v>2249</v>
      </c>
      <c r="D24809" t="s">
        <v>2029</v>
      </c>
      <c r="E24809">
        <v>5</v>
      </c>
      <c r="F24809" t="s">
        <v>2016</v>
      </c>
      <c r="G24809">
        <v>140</v>
      </c>
      <c r="H24809" t="s">
        <v>2020</v>
      </c>
      <c r="I24809" s="13">
        <v>43504</v>
      </c>
      <c r="J24809">
        <v>3</v>
      </c>
      <c r="K24809">
        <v>26.2</v>
      </c>
    </row>
    <row r="24810" spans="1:11">
      <c r="B24810" t="s">
        <v>2051</v>
      </c>
      <c r="C24810" t="s">
        <v>2969</v>
      </c>
      <c r="D24810" t="s">
        <v>2053</v>
      </c>
      <c r="E24810">
        <v>1</v>
      </c>
      <c r="F24810" t="s">
        <v>2016</v>
      </c>
      <c r="G24810">
        <v>76</v>
      </c>
      <c r="H24810" t="s">
        <v>2017</v>
      </c>
      <c r="I24810" s="13">
        <v>43504</v>
      </c>
      <c r="J24810">
        <v>6</v>
      </c>
      <c r="K24810">
        <v>15.39</v>
      </c>
    </row>
    <row r="24811" spans="1:11">
      <c r="B24811" t="s">
        <v>2234</v>
      </c>
      <c r="C24811" t="s">
        <v>2846</v>
      </c>
      <c r="D24811" t="s">
        <v>2026</v>
      </c>
      <c r="E24811">
        <v>5</v>
      </c>
      <c r="F24811" t="s">
        <v>2016</v>
      </c>
      <c r="G24811">
        <v>130</v>
      </c>
      <c r="H24811" t="s">
        <v>2020</v>
      </c>
      <c r="I24811" s="13">
        <v>43501</v>
      </c>
      <c r="J24811" t="s">
        <v>2030</v>
      </c>
      <c r="K24811" t="s">
        <v>2030</v>
      </c>
    </row>
    <row r="24812" spans="1:11">
      <c r="B24812" t="s">
        <v>2159</v>
      </c>
      <c r="C24812" t="s">
        <v>3387</v>
      </c>
      <c r="D24812" t="s">
        <v>2044</v>
      </c>
      <c r="E24812">
        <v>3</v>
      </c>
      <c r="F24812" t="s">
        <v>2016</v>
      </c>
      <c r="G24812">
        <v>108</v>
      </c>
      <c r="H24812" t="s">
        <v>2017</v>
      </c>
      <c r="I24812" s="13">
        <v>43500</v>
      </c>
      <c r="J24812">
        <v>7</v>
      </c>
      <c r="K24812">
        <v>0</v>
      </c>
    </row>
    <row r="24813" spans="1:11">
      <c r="B24813" t="s">
        <v>2198</v>
      </c>
      <c r="C24813" t="s">
        <v>3044</v>
      </c>
      <c r="D24813" t="s">
        <v>2035</v>
      </c>
      <c r="E24813">
        <v>5</v>
      </c>
      <c r="F24813" t="s">
        <v>2016</v>
      </c>
      <c r="G24813">
        <v>150</v>
      </c>
      <c r="H24813" t="s">
        <v>2020</v>
      </c>
      <c r="I24813" s="13">
        <v>43500</v>
      </c>
      <c r="J24813">
        <v>3</v>
      </c>
      <c r="K24813">
        <v>26.2</v>
      </c>
    </row>
    <row r="24814" spans="1:11">
      <c r="B24814" t="s">
        <v>2118</v>
      </c>
      <c r="C24814" t="s">
        <v>3475</v>
      </c>
      <c r="D24814" t="s">
        <v>2026</v>
      </c>
      <c r="E24814">
        <v>5</v>
      </c>
      <c r="F24814" t="s">
        <v>2016</v>
      </c>
      <c r="G24814">
        <v>130</v>
      </c>
      <c r="H24814" t="s">
        <v>2017</v>
      </c>
      <c r="I24814" s="13">
        <v>43499</v>
      </c>
      <c r="J24814" t="s">
        <v>2030</v>
      </c>
      <c r="K24814" t="s">
        <v>2030</v>
      </c>
    </row>
    <row r="24815" spans="1:11">
      <c r="B24815" t="s">
        <v>2027</v>
      </c>
      <c r="C24815" t="s">
        <v>3050</v>
      </c>
      <c r="D24815" t="s">
        <v>2029</v>
      </c>
      <c r="E24815">
        <v>5</v>
      </c>
      <c r="F24815" t="s">
        <v>2085</v>
      </c>
      <c r="G24815">
        <v>130</v>
      </c>
      <c r="H24815" t="s">
        <v>2017</v>
      </c>
      <c r="I24815" s="13">
        <v>43493</v>
      </c>
      <c r="J24815">
        <v>5</v>
      </c>
      <c r="K24815">
        <v>16.89</v>
      </c>
    </row>
    <row r="24816" spans="1:11">
      <c r="B24816" t="s">
        <v>2079</v>
      </c>
      <c r="C24816" t="s">
        <v>2254</v>
      </c>
      <c r="D24816" t="s">
        <v>2015</v>
      </c>
      <c r="E24816">
        <v>3</v>
      </c>
      <c r="F24816" t="s">
        <v>2016</v>
      </c>
      <c r="G24816">
        <v>105</v>
      </c>
      <c r="H24816" t="s">
        <v>2017</v>
      </c>
      <c r="I24816" s="13">
        <v>43493</v>
      </c>
      <c r="J24816" t="s">
        <v>2030</v>
      </c>
      <c r="K24816" t="s">
        <v>2030</v>
      </c>
    </row>
    <row r="24817" spans="2:11">
      <c r="B24817" t="s">
        <v>2091</v>
      </c>
      <c r="C24817" t="s">
        <v>3297</v>
      </c>
      <c r="D24817" t="s">
        <v>2093</v>
      </c>
      <c r="E24817" t="s">
        <v>2030</v>
      </c>
      <c r="F24817" t="s">
        <v>2016</v>
      </c>
      <c r="G24817" t="s">
        <v>2030</v>
      </c>
      <c r="H24817" t="s">
        <v>2017</v>
      </c>
      <c r="I24817" s="13">
        <v>43488</v>
      </c>
      <c r="J24817" t="s">
        <v>2030</v>
      </c>
      <c r="K24817" t="s">
        <v>2030</v>
      </c>
    </row>
    <row r="24818" spans="2:11">
      <c r="B24818" t="s">
        <v>106</v>
      </c>
      <c r="C24818" t="s">
        <v>2250</v>
      </c>
      <c r="D24818" t="s">
        <v>2114</v>
      </c>
      <c r="E24818">
        <v>3</v>
      </c>
      <c r="F24818" t="s">
        <v>2016</v>
      </c>
      <c r="G24818">
        <v>105</v>
      </c>
      <c r="H24818" t="s">
        <v>2020</v>
      </c>
      <c r="I24818" s="13">
        <v>43488</v>
      </c>
      <c r="J24818">
        <v>7</v>
      </c>
      <c r="K24818">
        <v>0</v>
      </c>
    </row>
    <row r="24819" spans="2:11">
      <c r="B24819" t="s">
        <v>2069</v>
      </c>
      <c r="C24819" t="s">
        <v>2959</v>
      </c>
      <c r="D24819" t="s">
        <v>2071</v>
      </c>
      <c r="E24819">
        <v>3</v>
      </c>
      <c r="F24819" t="s">
        <v>2016</v>
      </c>
      <c r="G24819" t="s">
        <v>2030</v>
      </c>
      <c r="H24819" t="s">
        <v>2017</v>
      </c>
      <c r="I24819" s="13">
        <v>43482</v>
      </c>
      <c r="J24819">
        <v>7</v>
      </c>
      <c r="K24819">
        <v>0</v>
      </c>
    </row>
    <row r="24820" spans="2:11">
      <c r="B24820" t="s">
        <v>2321</v>
      </c>
      <c r="C24820" t="s">
        <v>2967</v>
      </c>
      <c r="D24820" t="s">
        <v>2026</v>
      </c>
      <c r="E24820">
        <v>5</v>
      </c>
      <c r="F24820" t="s">
        <v>2016</v>
      </c>
      <c r="G24820">
        <v>145</v>
      </c>
      <c r="H24820" t="s">
        <v>2020</v>
      </c>
      <c r="I24820" s="13">
        <v>43473</v>
      </c>
      <c r="J24820">
        <v>1</v>
      </c>
      <c r="K24820">
        <v>54.02</v>
      </c>
    </row>
    <row r="24821" spans="2:11">
      <c r="B24821" t="s">
        <v>2049</v>
      </c>
      <c r="C24821" t="s">
        <v>2407</v>
      </c>
      <c r="D24821" t="s">
        <v>2029</v>
      </c>
      <c r="E24821">
        <v>5</v>
      </c>
      <c r="F24821" t="s">
        <v>2016</v>
      </c>
      <c r="G24821">
        <v>130</v>
      </c>
      <c r="H24821" t="s">
        <v>2020</v>
      </c>
      <c r="I24821" s="13">
        <v>43441</v>
      </c>
      <c r="J24821">
        <v>3</v>
      </c>
      <c r="K24821">
        <v>26.2</v>
      </c>
    </row>
    <row r="24822" spans="2:11">
      <c r="B24822" t="s">
        <v>2134</v>
      </c>
      <c r="C24822" t="s">
        <v>4017</v>
      </c>
      <c r="D24822" t="s">
        <v>2035</v>
      </c>
      <c r="E24822">
        <v>5</v>
      </c>
      <c r="F24822" t="s">
        <v>2016</v>
      </c>
      <c r="G24822">
        <v>135</v>
      </c>
      <c r="H24822" t="s">
        <v>2020</v>
      </c>
      <c r="I24822" s="13">
        <v>43432</v>
      </c>
      <c r="J24822">
        <v>3</v>
      </c>
      <c r="K24822">
        <v>26.2</v>
      </c>
    </row>
    <row r="24823" spans="2:11">
      <c r="B24823" t="s">
        <v>2232</v>
      </c>
      <c r="C24823" t="s">
        <v>2265</v>
      </c>
      <c r="D24823" t="s">
        <v>2015</v>
      </c>
      <c r="E24823">
        <v>3</v>
      </c>
      <c r="F24823" t="s">
        <v>2016</v>
      </c>
      <c r="G24823" t="s">
        <v>2030</v>
      </c>
      <c r="H24823" t="s">
        <v>2017</v>
      </c>
      <c r="I24823" s="13">
        <v>43409</v>
      </c>
      <c r="J24823" t="s">
        <v>2030</v>
      </c>
      <c r="K24823" t="s">
        <v>2030</v>
      </c>
    </row>
    <row r="24824" spans="2:11">
      <c r="B24824" t="s">
        <v>2367</v>
      </c>
      <c r="C24824" t="s">
        <v>3985</v>
      </c>
      <c r="D24824" t="s">
        <v>2015</v>
      </c>
      <c r="E24824">
        <v>3</v>
      </c>
      <c r="F24824" t="s">
        <v>2016</v>
      </c>
      <c r="G24824">
        <v>100</v>
      </c>
      <c r="H24824" t="s">
        <v>2020</v>
      </c>
      <c r="I24824" s="13">
        <v>43406</v>
      </c>
      <c r="J24824">
        <v>4</v>
      </c>
      <c r="K24824">
        <v>25.18</v>
      </c>
    </row>
    <row r="24825" spans="2:11">
      <c r="B24825" t="s">
        <v>3660</v>
      </c>
      <c r="C24825" t="s">
        <v>3661</v>
      </c>
      <c r="D24825" t="s">
        <v>2093</v>
      </c>
      <c r="E24825" t="s">
        <v>2030</v>
      </c>
      <c r="F24825" t="s">
        <v>2016</v>
      </c>
      <c r="G24825" t="s">
        <v>2030</v>
      </c>
      <c r="H24825" t="s">
        <v>2017</v>
      </c>
      <c r="I24825" s="13">
        <v>43307</v>
      </c>
      <c r="J24825" t="s">
        <v>2030</v>
      </c>
      <c r="K24825" t="s">
        <v>2030</v>
      </c>
    </row>
    <row r="24826" spans="2:11">
      <c r="B24826" t="s">
        <v>2083</v>
      </c>
      <c r="C24826" t="s">
        <v>2084</v>
      </c>
      <c r="D24826" t="s">
        <v>2053</v>
      </c>
      <c r="E24826">
        <v>1</v>
      </c>
      <c r="F24826" t="s">
        <v>2016</v>
      </c>
      <c r="G24826" t="s">
        <v>2030</v>
      </c>
      <c r="H24826" t="s">
        <v>2017</v>
      </c>
      <c r="I24826" s="13">
        <v>43217</v>
      </c>
      <c r="J24826">
        <v>9</v>
      </c>
      <c r="K24826">
        <v>-43.9</v>
      </c>
    </row>
    <row r="24827" spans="2:11">
      <c r="B24827" t="s">
        <v>2203</v>
      </c>
      <c r="C24827" t="s">
        <v>2546</v>
      </c>
      <c r="D24827" t="s">
        <v>2179</v>
      </c>
      <c r="E24827" t="s">
        <v>2030</v>
      </c>
      <c r="F24827" t="s">
        <v>2016</v>
      </c>
      <c r="G24827" t="s">
        <v>2030</v>
      </c>
      <c r="H24827" t="s">
        <v>2017</v>
      </c>
      <c r="I24827" s="13">
        <v>42677</v>
      </c>
      <c r="J24827" t="s">
        <v>2030</v>
      </c>
      <c r="K24827" t="s">
        <v>2030</v>
      </c>
    </row>
    <row r="24901" spans="1:11">
      <c r="A24901" t="s">
        <v>1262</v>
      </c>
      <c r="B24901" t="str">
        <f ca="1">_xll.BDS(OFFSET(INDIRECT(ADDRESS(ROW(), COLUMN())),0,-1),"BEST_ANALYST_RECS_BULK","cols=10;rows=34")</f>
        <v>Baird</v>
      </c>
      <c r="C24901" t="s">
        <v>3110</v>
      </c>
      <c r="D24901" t="s">
        <v>2029</v>
      </c>
      <c r="E24901">
        <v>5</v>
      </c>
      <c r="F24901" t="s">
        <v>2016</v>
      </c>
      <c r="G24901">
        <v>225</v>
      </c>
      <c r="H24901" t="s">
        <v>2017</v>
      </c>
      <c r="I24901" s="13">
        <v>43511</v>
      </c>
      <c r="J24901">
        <v>2</v>
      </c>
      <c r="K24901">
        <v>53.99</v>
      </c>
    </row>
    <row r="24902" spans="1:11">
      <c r="B24902" t="s">
        <v>2232</v>
      </c>
      <c r="C24902" t="s">
        <v>3439</v>
      </c>
      <c r="D24902" t="s">
        <v>2029</v>
      </c>
      <c r="E24902">
        <v>5</v>
      </c>
      <c r="F24902" t="s">
        <v>2016</v>
      </c>
      <c r="G24902" t="s">
        <v>2030</v>
      </c>
      <c r="H24902" t="s">
        <v>2017</v>
      </c>
      <c r="I24902" s="13">
        <v>43505</v>
      </c>
      <c r="J24902">
        <v>1</v>
      </c>
      <c r="K24902">
        <v>55.48</v>
      </c>
    </row>
    <row r="24903" spans="1:11">
      <c r="B24903" t="s">
        <v>2024</v>
      </c>
      <c r="C24903" t="s">
        <v>3440</v>
      </c>
      <c r="D24903" t="s">
        <v>2026</v>
      </c>
      <c r="E24903">
        <v>5</v>
      </c>
      <c r="F24903" t="s">
        <v>2016</v>
      </c>
      <c r="G24903">
        <v>260</v>
      </c>
      <c r="H24903" t="s">
        <v>2017</v>
      </c>
      <c r="I24903" s="13">
        <v>43504</v>
      </c>
      <c r="J24903">
        <v>2</v>
      </c>
      <c r="K24903">
        <v>53.99</v>
      </c>
    </row>
    <row r="24904" spans="1:11">
      <c r="B24904" t="s">
        <v>2094</v>
      </c>
      <c r="C24904" t="s">
        <v>2095</v>
      </c>
      <c r="D24904" t="s">
        <v>2076</v>
      </c>
      <c r="E24904">
        <v>3</v>
      </c>
      <c r="F24904" t="s">
        <v>2016</v>
      </c>
      <c r="G24904" t="s">
        <v>2030</v>
      </c>
      <c r="H24904" t="s">
        <v>2017</v>
      </c>
      <c r="I24904" s="13">
        <v>43501</v>
      </c>
      <c r="J24904" t="s">
        <v>2030</v>
      </c>
      <c r="K24904" t="s">
        <v>2030</v>
      </c>
    </row>
    <row r="24905" spans="1:11">
      <c r="B24905" t="s">
        <v>2072</v>
      </c>
      <c r="C24905" t="s">
        <v>2887</v>
      </c>
      <c r="D24905" t="s">
        <v>2189</v>
      </c>
      <c r="E24905">
        <v>5</v>
      </c>
      <c r="F24905" t="s">
        <v>2016</v>
      </c>
      <c r="G24905">
        <v>235</v>
      </c>
      <c r="H24905" t="s">
        <v>2017</v>
      </c>
      <c r="I24905" s="13">
        <v>43500</v>
      </c>
      <c r="J24905">
        <v>2</v>
      </c>
      <c r="K24905">
        <v>53.99</v>
      </c>
    </row>
    <row r="24906" spans="1:11">
      <c r="B24906" t="s">
        <v>2411</v>
      </c>
      <c r="C24906" t="s">
        <v>3118</v>
      </c>
      <c r="D24906" t="s">
        <v>2026</v>
      </c>
      <c r="E24906">
        <v>5</v>
      </c>
      <c r="F24906" t="s">
        <v>2016</v>
      </c>
      <c r="G24906">
        <v>225</v>
      </c>
      <c r="H24906" t="s">
        <v>2017</v>
      </c>
      <c r="I24906" s="13">
        <v>43499</v>
      </c>
      <c r="J24906">
        <v>2</v>
      </c>
      <c r="K24906">
        <v>53.99</v>
      </c>
    </row>
    <row r="24907" spans="1:11">
      <c r="B24907" t="s">
        <v>2021</v>
      </c>
      <c r="C24907" t="s">
        <v>3441</v>
      </c>
      <c r="D24907" t="s">
        <v>2166</v>
      </c>
      <c r="E24907">
        <v>5</v>
      </c>
      <c r="F24907" t="s">
        <v>2016</v>
      </c>
      <c r="G24907">
        <v>260</v>
      </c>
      <c r="H24907" t="s">
        <v>2020</v>
      </c>
      <c r="I24907" s="13">
        <v>43497</v>
      </c>
      <c r="J24907" t="s">
        <v>2030</v>
      </c>
      <c r="K24907" t="s">
        <v>2030</v>
      </c>
    </row>
    <row r="24908" spans="1:11">
      <c r="B24908" t="s">
        <v>106</v>
      </c>
      <c r="C24908" t="s">
        <v>2884</v>
      </c>
      <c r="D24908" t="s">
        <v>2229</v>
      </c>
      <c r="E24908">
        <v>5</v>
      </c>
      <c r="F24908" t="s">
        <v>2016</v>
      </c>
      <c r="G24908">
        <v>250</v>
      </c>
      <c r="H24908" t="s">
        <v>2020</v>
      </c>
      <c r="I24908" s="13">
        <v>43496</v>
      </c>
      <c r="J24908">
        <v>3</v>
      </c>
      <c r="K24908">
        <v>36.869999999999997</v>
      </c>
    </row>
    <row r="24909" spans="1:11">
      <c r="B24909" t="s">
        <v>2067</v>
      </c>
      <c r="C24909" t="s">
        <v>2839</v>
      </c>
      <c r="D24909" t="s">
        <v>3104</v>
      </c>
      <c r="E24909">
        <v>5</v>
      </c>
      <c r="F24909" t="s">
        <v>2016</v>
      </c>
      <c r="G24909">
        <v>230</v>
      </c>
      <c r="H24909" t="s">
        <v>2020</v>
      </c>
      <c r="I24909" s="13">
        <v>43496</v>
      </c>
      <c r="J24909">
        <v>2</v>
      </c>
      <c r="K24909">
        <v>53.99</v>
      </c>
    </row>
    <row r="24910" spans="1:11">
      <c r="B24910" t="s">
        <v>2033</v>
      </c>
      <c r="C24910" t="s">
        <v>2485</v>
      </c>
      <c r="D24910" t="s">
        <v>2044</v>
      </c>
      <c r="E24910">
        <v>3</v>
      </c>
      <c r="F24910" t="s">
        <v>2016</v>
      </c>
      <c r="G24910">
        <v>245</v>
      </c>
      <c r="H24910" t="s">
        <v>2036</v>
      </c>
      <c r="I24910" s="13">
        <v>43496</v>
      </c>
      <c r="J24910">
        <v>4</v>
      </c>
      <c r="K24910">
        <v>0</v>
      </c>
    </row>
    <row r="24911" spans="1:11">
      <c r="B24911" t="s">
        <v>2039</v>
      </c>
      <c r="C24911" t="s">
        <v>3442</v>
      </c>
      <c r="D24911" t="s">
        <v>2026</v>
      </c>
      <c r="E24911">
        <v>5</v>
      </c>
      <c r="F24911" t="s">
        <v>2016</v>
      </c>
      <c r="G24911">
        <v>243</v>
      </c>
      <c r="H24911" t="s">
        <v>2020</v>
      </c>
      <c r="I24911" s="13">
        <v>43496</v>
      </c>
      <c r="J24911" t="s">
        <v>2030</v>
      </c>
      <c r="K24911" t="s">
        <v>2030</v>
      </c>
    </row>
    <row r="24912" spans="1:11">
      <c r="B24912" t="s">
        <v>2042</v>
      </c>
      <c r="C24912" t="s">
        <v>3443</v>
      </c>
      <c r="D24912" t="s">
        <v>2029</v>
      </c>
      <c r="E24912">
        <v>5</v>
      </c>
      <c r="F24912" t="s">
        <v>2016</v>
      </c>
      <c r="G24912">
        <v>225</v>
      </c>
      <c r="H24912" t="s">
        <v>2020</v>
      </c>
      <c r="I24912" s="13">
        <v>43496</v>
      </c>
      <c r="J24912">
        <v>2</v>
      </c>
      <c r="K24912">
        <v>53.99</v>
      </c>
    </row>
    <row r="24913" spans="2:11">
      <c r="B24913" t="s">
        <v>2077</v>
      </c>
      <c r="C24913" t="s">
        <v>3111</v>
      </c>
      <c r="D24913" t="s">
        <v>2029</v>
      </c>
      <c r="E24913">
        <v>5</v>
      </c>
      <c r="F24913" t="s">
        <v>2016</v>
      </c>
      <c r="G24913">
        <v>230</v>
      </c>
      <c r="H24913" t="s">
        <v>2020</v>
      </c>
      <c r="I24913" s="13">
        <v>43496</v>
      </c>
      <c r="J24913">
        <v>2</v>
      </c>
      <c r="K24913">
        <v>53.99</v>
      </c>
    </row>
    <row r="24914" spans="2:11">
      <c r="B24914" t="s">
        <v>2045</v>
      </c>
      <c r="C24914" t="s">
        <v>3444</v>
      </c>
      <c r="D24914" t="s">
        <v>2015</v>
      </c>
      <c r="E24914">
        <v>3</v>
      </c>
      <c r="F24914" t="s">
        <v>2016</v>
      </c>
      <c r="G24914" t="s">
        <v>2030</v>
      </c>
      <c r="H24914" t="s">
        <v>2017</v>
      </c>
      <c r="I24914" s="13">
        <v>43496</v>
      </c>
      <c r="J24914">
        <v>4</v>
      </c>
      <c r="K24914">
        <v>0</v>
      </c>
    </row>
    <row r="24915" spans="2:11">
      <c r="B24915" t="s">
        <v>2049</v>
      </c>
      <c r="C24915" t="s">
        <v>3445</v>
      </c>
      <c r="D24915" t="s">
        <v>2029</v>
      </c>
      <c r="E24915">
        <v>5</v>
      </c>
      <c r="F24915" t="s">
        <v>2016</v>
      </c>
      <c r="G24915">
        <v>235</v>
      </c>
      <c r="H24915" t="s">
        <v>2020</v>
      </c>
      <c r="I24915" s="13">
        <v>43496</v>
      </c>
      <c r="J24915">
        <v>2</v>
      </c>
      <c r="K24915">
        <v>53.99</v>
      </c>
    </row>
    <row r="24916" spans="2:11">
      <c r="B24916" t="s">
        <v>2102</v>
      </c>
      <c r="C24916" t="s">
        <v>2842</v>
      </c>
      <c r="D24916" t="s">
        <v>2026</v>
      </c>
      <c r="E24916">
        <v>5</v>
      </c>
      <c r="F24916" t="s">
        <v>2016</v>
      </c>
      <c r="G24916" t="s">
        <v>2030</v>
      </c>
      <c r="H24916" t="s">
        <v>2017</v>
      </c>
      <c r="I24916" s="13">
        <v>43496</v>
      </c>
      <c r="J24916" t="s">
        <v>2030</v>
      </c>
      <c r="K24916" t="s">
        <v>2030</v>
      </c>
    </row>
    <row r="24917" spans="2:11">
      <c r="B24917" t="s">
        <v>2236</v>
      </c>
      <c r="C24917" t="s">
        <v>3446</v>
      </c>
      <c r="D24917" t="s">
        <v>2238</v>
      </c>
      <c r="E24917">
        <v>4</v>
      </c>
      <c r="F24917" t="s">
        <v>2016</v>
      </c>
      <c r="G24917">
        <v>225</v>
      </c>
      <c r="H24917" t="s">
        <v>2020</v>
      </c>
      <c r="I24917" s="13">
        <v>43496</v>
      </c>
      <c r="J24917" t="s">
        <v>2030</v>
      </c>
      <c r="K24917" t="s">
        <v>2030</v>
      </c>
    </row>
    <row r="24918" spans="2:11">
      <c r="B24918" t="s">
        <v>2051</v>
      </c>
      <c r="C24918" t="s">
        <v>2794</v>
      </c>
      <c r="D24918" t="s">
        <v>2076</v>
      </c>
      <c r="E24918">
        <v>3</v>
      </c>
      <c r="F24918" t="s">
        <v>2088</v>
      </c>
      <c r="G24918">
        <v>221</v>
      </c>
      <c r="H24918" t="s">
        <v>2017</v>
      </c>
      <c r="I24918" s="13">
        <v>43496</v>
      </c>
      <c r="J24918" t="s">
        <v>2030</v>
      </c>
      <c r="K24918" t="s">
        <v>2030</v>
      </c>
    </row>
    <row r="24919" spans="2:11">
      <c r="B24919" t="s">
        <v>2260</v>
      </c>
      <c r="C24919" t="s">
        <v>3447</v>
      </c>
      <c r="D24919" t="s">
        <v>2044</v>
      </c>
      <c r="E24919">
        <v>3</v>
      </c>
      <c r="F24919" t="s">
        <v>2016</v>
      </c>
      <c r="G24919">
        <v>218</v>
      </c>
      <c r="H24919" t="s">
        <v>2020</v>
      </c>
      <c r="I24919" s="13">
        <v>43496</v>
      </c>
      <c r="J24919" t="s">
        <v>2030</v>
      </c>
      <c r="K24919" t="s">
        <v>2030</v>
      </c>
    </row>
    <row r="24920" spans="2:11">
      <c r="B24920" t="s">
        <v>2198</v>
      </c>
      <c r="C24920" t="s">
        <v>2841</v>
      </c>
      <c r="D24920" t="s">
        <v>2035</v>
      </c>
      <c r="E24920">
        <v>5</v>
      </c>
      <c r="F24920" t="s">
        <v>2016</v>
      </c>
      <c r="G24920">
        <v>230</v>
      </c>
      <c r="H24920" t="s">
        <v>2020</v>
      </c>
      <c r="I24920" s="13">
        <v>43496</v>
      </c>
      <c r="J24920">
        <v>2</v>
      </c>
      <c r="K24920">
        <v>53.99</v>
      </c>
    </row>
    <row r="24921" spans="2:11">
      <c r="B24921" t="s">
        <v>2186</v>
      </c>
      <c r="C24921" t="s">
        <v>2837</v>
      </c>
      <c r="D24921" t="s">
        <v>2029</v>
      </c>
      <c r="E24921">
        <v>5</v>
      </c>
      <c r="F24921" t="s">
        <v>2016</v>
      </c>
      <c r="G24921">
        <v>250</v>
      </c>
      <c r="H24921" t="s">
        <v>2020</v>
      </c>
      <c r="I24921" s="13">
        <v>43496</v>
      </c>
      <c r="J24921">
        <v>2</v>
      </c>
      <c r="K24921">
        <v>53.99</v>
      </c>
    </row>
    <row r="24922" spans="2:11">
      <c r="B24922" t="s">
        <v>2063</v>
      </c>
      <c r="C24922" t="s">
        <v>2838</v>
      </c>
      <c r="D24922" t="s">
        <v>2035</v>
      </c>
      <c r="E24922">
        <v>5</v>
      </c>
      <c r="F24922" t="s">
        <v>2016</v>
      </c>
      <c r="G24922">
        <v>235</v>
      </c>
      <c r="H24922" t="s">
        <v>2017</v>
      </c>
      <c r="I24922" s="13">
        <v>43496</v>
      </c>
      <c r="J24922">
        <v>2</v>
      </c>
      <c r="K24922">
        <v>53.99</v>
      </c>
    </row>
    <row r="24923" spans="2:11">
      <c r="B24923" t="s">
        <v>2098</v>
      </c>
      <c r="C24923" t="s">
        <v>2099</v>
      </c>
      <c r="D24923" t="s">
        <v>2029</v>
      </c>
      <c r="E24923">
        <v>5</v>
      </c>
      <c r="F24923" t="s">
        <v>2016</v>
      </c>
      <c r="G24923">
        <v>260</v>
      </c>
      <c r="H24923" t="s">
        <v>2020</v>
      </c>
      <c r="I24923" s="13">
        <v>43496</v>
      </c>
      <c r="J24923">
        <v>2</v>
      </c>
      <c r="K24923">
        <v>53.99</v>
      </c>
    </row>
    <row r="24924" spans="2:11">
      <c r="B24924" t="s">
        <v>2100</v>
      </c>
      <c r="C24924" t="s">
        <v>3159</v>
      </c>
      <c r="D24924" t="s">
        <v>2026</v>
      </c>
      <c r="E24924">
        <v>5</v>
      </c>
      <c r="F24924" t="s">
        <v>2016</v>
      </c>
      <c r="G24924">
        <v>225</v>
      </c>
      <c r="H24924" t="s">
        <v>2017</v>
      </c>
      <c r="I24924" s="13">
        <v>43496</v>
      </c>
      <c r="J24924" t="s">
        <v>2030</v>
      </c>
      <c r="K24924" t="s">
        <v>2030</v>
      </c>
    </row>
    <row r="24925" spans="2:11">
      <c r="B24925" t="s">
        <v>2174</v>
      </c>
      <c r="C24925" t="s">
        <v>2800</v>
      </c>
      <c r="D24925" t="s">
        <v>2029</v>
      </c>
      <c r="E24925">
        <v>5</v>
      </c>
      <c r="F24925" t="s">
        <v>2016</v>
      </c>
      <c r="G24925">
        <v>235</v>
      </c>
      <c r="H24925" t="s">
        <v>2017</v>
      </c>
      <c r="I24925" s="13">
        <v>43495</v>
      </c>
      <c r="J24925">
        <v>2</v>
      </c>
      <c r="K24925">
        <v>53.99</v>
      </c>
    </row>
    <row r="24926" spans="2:11">
      <c r="B24926" t="s">
        <v>2027</v>
      </c>
      <c r="C24926" t="s">
        <v>2891</v>
      </c>
      <c r="D24926" t="s">
        <v>2029</v>
      </c>
      <c r="E24926">
        <v>5</v>
      </c>
      <c r="F24926" t="s">
        <v>2016</v>
      </c>
      <c r="G24926">
        <v>225</v>
      </c>
      <c r="H24926" t="s">
        <v>2017</v>
      </c>
      <c r="I24926" s="13">
        <v>43495</v>
      </c>
      <c r="J24926">
        <v>2</v>
      </c>
      <c r="K24926">
        <v>53.99</v>
      </c>
    </row>
    <row r="24927" spans="2:11">
      <c r="B24927" t="s">
        <v>2037</v>
      </c>
      <c r="C24927" t="s">
        <v>3448</v>
      </c>
      <c r="D24927" t="s">
        <v>2026</v>
      </c>
      <c r="E24927">
        <v>5</v>
      </c>
      <c r="F24927" t="s">
        <v>2016</v>
      </c>
      <c r="G24927">
        <v>242</v>
      </c>
      <c r="H24927" t="s">
        <v>2020</v>
      </c>
      <c r="I24927" s="13">
        <v>43495</v>
      </c>
      <c r="J24927" t="s">
        <v>2030</v>
      </c>
      <c r="K24927" t="s">
        <v>2030</v>
      </c>
    </row>
    <row r="24928" spans="2:11">
      <c r="B24928" t="s">
        <v>2069</v>
      </c>
      <c r="C24928" t="s">
        <v>3449</v>
      </c>
      <c r="D24928" t="s">
        <v>2035</v>
      </c>
      <c r="E24928">
        <v>5</v>
      </c>
      <c r="F24928" t="s">
        <v>2016</v>
      </c>
      <c r="G24928">
        <v>250</v>
      </c>
      <c r="H24928" t="s">
        <v>2017</v>
      </c>
      <c r="I24928" s="13">
        <v>43495</v>
      </c>
      <c r="J24928">
        <v>2</v>
      </c>
      <c r="K24928">
        <v>53.99</v>
      </c>
    </row>
    <row r="24929" spans="2:11">
      <c r="B24929" t="s">
        <v>2074</v>
      </c>
      <c r="C24929" t="s">
        <v>3450</v>
      </c>
      <c r="D24929" t="s">
        <v>2076</v>
      </c>
      <c r="E24929">
        <v>3</v>
      </c>
      <c r="F24929" t="s">
        <v>2016</v>
      </c>
      <c r="G24929">
        <v>210</v>
      </c>
      <c r="H24929" t="s">
        <v>2020</v>
      </c>
      <c r="I24929" s="13">
        <v>43495</v>
      </c>
      <c r="J24929">
        <v>4</v>
      </c>
      <c r="K24929">
        <v>0</v>
      </c>
    </row>
    <row r="24930" spans="2:11">
      <c r="B24930" t="s">
        <v>2118</v>
      </c>
      <c r="C24930" t="s">
        <v>3451</v>
      </c>
      <c r="D24930" t="s">
        <v>2026</v>
      </c>
      <c r="E24930">
        <v>5</v>
      </c>
      <c r="F24930" t="s">
        <v>2016</v>
      </c>
      <c r="G24930">
        <v>240</v>
      </c>
      <c r="H24930" t="s">
        <v>2017</v>
      </c>
      <c r="I24930" s="13">
        <v>43495</v>
      </c>
      <c r="J24930">
        <v>2</v>
      </c>
      <c r="K24930">
        <v>53.99</v>
      </c>
    </row>
    <row r="24931" spans="2:11">
      <c r="B24931" t="s">
        <v>2079</v>
      </c>
      <c r="C24931" t="s">
        <v>3117</v>
      </c>
      <c r="D24931" t="s">
        <v>2015</v>
      </c>
      <c r="E24931">
        <v>3</v>
      </c>
      <c r="F24931" t="s">
        <v>2016</v>
      </c>
      <c r="G24931">
        <v>200</v>
      </c>
      <c r="H24931" t="s">
        <v>2017</v>
      </c>
      <c r="I24931" s="13">
        <v>43495</v>
      </c>
      <c r="J24931">
        <v>4</v>
      </c>
      <c r="K24931">
        <v>0</v>
      </c>
    </row>
    <row r="24932" spans="2:11">
      <c r="B24932" t="s">
        <v>2461</v>
      </c>
      <c r="C24932" t="s">
        <v>3452</v>
      </c>
      <c r="D24932" t="s">
        <v>2179</v>
      </c>
      <c r="E24932" t="s">
        <v>2030</v>
      </c>
      <c r="F24932" t="s">
        <v>2016</v>
      </c>
      <c r="G24932" t="s">
        <v>2030</v>
      </c>
      <c r="H24932" t="s">
        <v>2017</v>
      </c>
      <c r="I24932" s="13">
        <v>43264</v>
      </c>
      <c r="J24932" t="s">
        <v>2030</v>
      </c>
      <c r="K24932" t="s">
        <v>2030</v>
      </c>
    </row>
    <row r="24933" spans="2:11">
      <c r="B24933" t="s">
        <v>2151</v>
      </c>
      <c r="C24933" t="s">
        <v>2095</v>
      </c>
      <c r="D24933" t="s">
        <v>2179</v>
      </c>
      <c r="E24933" t="s">
        <v>2030</v>
      </c>
      <c r="F24933" t="s">
        <v>2016</v>
      </c>
      <c r="G24933" t="s">
        <v>2030</v>
      </c>
      <c r="H24933" t="s">
        <v>2017</v>
      </c>
      <c r="I24933" s="13">
        <v>43220</v>
      </c>
      <c r="J24933" t="s">
        <v>2030</v>
      </c>
      <c r="K24933" t="s">
        <v>2030</v>
      </c>
    </row>
    <row r="24934" spans="2:11">
      <c r="B24934" t="s">
        <v>2083</v>
      </c>
      <c r="C24934" t="s">
        <v>2084</v>
      </c>
      <c r="D24934" t="s">
        <v>2076</v>
      </c>
      <c r="E24934">
        <v>3</v>
      </c>
      <c r="F24934" t="s">
        <v>2016</v>
      </c>
      <c r="G24934" t="s">
        <v>2030</v>
      </c>
      <c r="H24934" t="s">
        <v>2017</v>
      </c>
      <c r="I24934" s="13">
        <v>43181</v>
      </c>
      <c r="J24934">
        <v>4</v>
      </c>
      <c r="K24934">
        <v>0</v>
      </c>
    </row>
    <row r="25001" spans="1:11">
      <c r="A25001" t="s">
        <v>1263</v>
      </c>
      <c r="B25001" t="str">
        <f ca="1">_xll.BDS(OFFSET(INDIRECT(ADDRESS(ROW(), COLUMN())),0,-1),"BEST_ANALYST_RECS_BULK","cols=10;rows=21")</f>
        <v>Guggenheim Securities</v>
      </c>
      <c r="C25001" t="s">
        <v>2520</v>
      </c>
      <c r="D25001" t="s">
        <v>2026</v>
      </c>
      <c r="E25001">
        <v>5</v>
      </c>
      <c r="F25001" t="s">
        <v>2016</v>
      </c>
      <c r="G25001">
        <v>53</v>
      </c>
      <c r="H25001" t="s">
        <v>2020</v>
      </c>
      <c r="I25001" s="13">
        <v>43511</v>
      </c>
      <c r="J25001">
        <v>1</v>
      </c>
      <c r="K25001">
        <v>31.83</v>
      </c>
    </row>
    <row r="25002" spans="1:11">
      <c r="B25002" t="s">
        <v>2067</v>
      </c>
      <c r="C25002" t="s">
        <v>3315</v>
      </c>
      <c r="D25002" t="s">
        <v>2029</v>
      </c>
      <c r="E25002">
        <v>5</v>
      </c>
      <c r="F25002" t="s">
        <v>2016</v>
      </c>
      <c r="G25002">
        <v>51</v>
      </c>
      <c r="H25002" t="s">
        <v>2020</v>
      </c>
      <c r="I25002" s="13">
        <v>43509</v>
      </c>
      <c r="J25002">
        <v>1</v>
      </c>
      <c r="K25002">
        <v>31.83</v>
      </c>
    </row>
    <row r="25003" spans="1:11">
      <c r="B25003" t="s">
        <v>2274</v>
      </c>
      <c r="C25003" t="s">
        <v>4393</v>
      </c>
      <c r="D25003" t="s">
        <v>2076</v>
      </c>
      <c r="E25003">
        <v>3</v>
      </c>
      <c r="F25003" t="s">
        <v>2016</v>
      </c>
      <c r="G25003" t="s">
        <v>2030</v>
      </c>
      <c r="H25003" t="s">
        <v>2017</v>
      </c>
      <c r="I25003" s="13">
        <v>43509</v>
      </c>
      <c r="J25003">
        <v>6</v>
      </c>
      <c r="K25003">
        <v>0</v>
      </c>
    </row>
    <row r="25004" spans="1:11">
      <c r="B25004" t="s">
        <v>106</v>
      </c>
      <c r="C25004" t="s">
        <v>2527</v>
      </c>
      <c r="D25004" t="s">
        <v>2723</v>
      </c>
      <c r="E25004">
        <v>3</v>
      </c>
      <c r="F25004" t="s">
        <v>2016</v>
      </c>
      <c r="G25004">
        <v>49</v>
      </c>
      <c r="H25004" t="s">
        <v>2020</v>
      </c>
      <c r="I25004" s="13">
        <v>43508</v>
      </c>
      <c r="J25004">
        <v>6</v>
      </c>
      <c r="K25004">
        <v>0</v>
      </c>
    </row>
    <row r="25005" spans="1:11">
      <c r="B25005" t="s">
        <v>2042</v>
      </c>
      <c r="C25005" t="s">
        <v>2523</v>
      </c>
      <c r="D25005" t="s">
        <v>2029</v>
      </c>
      <c r="E25005">
        <v>5</v>
      </c>
      <c r="F25005" t="s">
        <v>2016</v>
      </c>
      <c r="G25005">
        <v>50</v>
      </c>
      <c r="H25005" t="s">
        <v>2020</v>
      </c>
      <c r="I25005" s="13">
        <v>43508</v>
      </c>
      <c r="J25005">
        <v>1</v>
      </c>
      <c r="K25005">
        <v>31.83</v>
      </c>
    </row>
    <row r="25006" spans="1:11">
      <c r="B25006" t="s">
        <v>2051</v>
      </c>
      <c r="C25006" t="s">
        <v>4199</v>
      </c>
      <c r="D25006" t="s">
        <v>2053</v>
      </c>
      <c r="E25006">
        <v>1</v>
      </c>
      <c r="F25006" t="s">
        <v>2016</v>
      </c>
      <c r="G25006">
        <v>43</v>
      </c>
      <c r="H25006" t="s">
        <v>2017</v>
      </c>
      <c r="I25006" s="13">
        <v>43508</v>
      </c>
      <c r="J25006" t="s">
        <v>2030</v>
      </c>
      <c r="K25006" t="s">
        <v>2030</v>
      </c>
    </row>
    <row r="25007" spans="1:11">
      <c r="B25007" t="s">
        <v>2027</v>
      </c>
      <c r="C25007" t="s">
        <v>3313</v>
      </c>
      <c r="D25007" t="s">
        <v>2029</v>
      </c>
      <c r="E25007">
        <v>5</v>
      </c>
      <c r="F25007" t="s">
        <v>2016</v>
      </c>
      <c r="G25007">
        <v>51</v>
      </c>
      <c r="H25007" t="s">
        <v>2017</v>
      </c>
      <c r="I25007" s="13">
        <v>43507</v>
      </c>
      <c r="J25007">
        <v>1</v>
      </c>
      <c r="K25007">
        <v>31.83</v>
      </c>
    </row>
    <row r="25008" spans="1:11">
      <c r="B25008" t="s">
        <v>2031</v>
      </c>
      <c r="C25008" t="s">
        <v>2521</v>
      </c>
      <c r="D25008" t="s">
        <v>2076</v>
      </c>
      <c r="E25008">
        <v>3</v>
      </c>
      <c r="F25008" t="s">
        <v>2016</v>
      </c>
      <c r="G25008">
        <v>49</v>
      </c>
      <c r="H25008" t="s">
        <v>2017</v>
      </c>
      <c r="I25008" s="13">
        <v>43507</v>
      </c>
      <c r="J25008">
        <v>3</v>
      </c>
      <c r="K25008">
        <v>19.82</v>
      </c>
    </row>
    <row r="25009" spans="2:11">
      <c r="B25009" t="s">
        <v>2393</v>
      </c>
      <c r="C25009" t="s">
        <v>3316</v>
      </c>
      <c r="D25009" t="s">
        <v>2362</v>
      </c>
      <c r="E25009">
        <v>5</v>
      </c>
      <c r="F25009" t="s">
        <v>2016</v>
      </c>
      <c r="G25009">
        <v>50</v>
      </c>
      <c r="H25009" t="s">
        <v>2017</v>
      </c>
      <c r="I25009" s="13">
        <v>43507</v>
      </c>
      <c r="J25009" t="s">
        <v>2030</v>
      </c>
      <c r="K25009" t="s">
        <v>2030</v>
      </c>
    </row>
    <row r="25010" spans="2:11">
      <c r="B25010" t="s">
        <v>2077</v>
      </c>
      <c r="C25010" t="s">
        <v>2524</v>
      </c>
      <c r="D25010" t="s">
        <v>2029</v>
      </c>
      <c r="E25010">
        <v>5</v>
      </c>
      <c r="F25010" t="s">
        <v>2016</v>
      </c>
      <c r="G25010">
        <v>50.5</v>
      </c>
      <c r="H25010" t="s">
        <v>2020</v>
      </c>
      <c r="I25010" s="13">
        <v>43507</v>
      </c>
      <c r="J25010">
        <v>1</v>
      </c>
      <c r="K25010">
        <v>31.83</v>
      </c>
    </row>
    <row r="25011" spans="2:11">
      <c r="B25011" t="s">
        <v>2079</v>
      </c>
      <c r="C25011" t="s">
        <v>3319</v>
      </c>
      <c r="D25011" t="s">
        <v>2015</v>
      </c>
      <c r="E25011">
        <v>3</v>
      </c>
      <c r="F25011" t="s">
        <v>2016</v>
      </c>
      <c r="G25011">
        <v>50</v>
      </c>
      <c r="H25011" t="s">
        <v>2017</v>
      </c>
      <c r="I25011" s="13">
        <v>43507</v>
      </c>
      <c r="J25011">
        <v>6</v>
      </c>
      <c r="K25011">
        <v>0</v>
      </c>
    </row>
    <row r="25012" spans="2:11">
      <c r="B25012" t="s">
        <v>2267</v>
      </c>
      <c r="C25012" t="s">
        <v>2522</v>
      </c>
      <c r="D25012" t="s">
        <v>2029</v>
      </c>
      <c r="E25012">
        <v>5</v>
      </c>
      <c r="F25012" t="s">
        <v>2016</v>
      </c>
      <c r="G25012">
        <v>51</v>
      </c>
      <c r="H25012" t="s">
        <v>2017</v>
      </c>
      <c r="I25012" s="13">
        <v>43506</v>
      </c>
      <c r="J25012">
        <v>1</v>
      </c>
      <c r="K25012">
        <v>31.83</v>
      </c>
    </row>
    <row r="25013" spans="2:11">
      <c r="B25013" t="s">
        <v>2083</v>
      </c>
      <c r="C25013" t="s">
        <v>2084</v>
      </c>
      <c r="D25013" t="s">
        <v>2184</v>
      </c>
      <c r="E25013">
        <v>1</v>
      </c>
      <c r="F25013" t="s">
        <v>2088</v>
      </c>
      <c r="G25013" t="s">
        <v>2030</v>
      </c>
      <c r="H25013" t="s">
        <v>2017</v>
      </c>
      <c r="I25013" s="13">
        <v>43505</v>
      </c>
      <c r="J25013">
        <v>2</v>
      </c>
      <c r="K25013">
        <v>28.08</v>
      </c>
    </row>
    <row r="25014" spans="2:11">
      <c r="B25014" t="s">
        <v>2063</v>
      </c>
      <c r="C25014" t="s">
        <v>3320</v>
      </c>
      <c r="D25014" t="s">
        <v>2162</v>
      </c>
      <c r="E25014">
        <v>3</v>
      </c>
      <c r="F25014" t="s">
        <v>2016</v>
      </c>
      <c r="G25014">
        <v>47</v>
      </c>
      <c r="H25014" t="s">
        <v>2017</v>
      </c>
      <c r="I25014" s="13">
        <v>43504</v>
      </c>
      <c r="J25014" t="s">
        <v>2030</v>
      </c>
      <c r="K25014" t="s">
        <v>2030</v>
      </c>
    </row>
    <row r="25015" spans="2:11">
      <c r="B25015" t="s">
        <v>2047</v>
      </c>
      <c r="C25015" t="s">
        <v>3312</v>
      </c>
      <c r="D25015" t="s">
        <v>2044</v>
      </c>
      <c r="E25015">
        <v>3</v>
      </c>
      <c r="F25015" t="s">
        <v>2016</v>
      </c>
      <c r="G25015">
        <v>47.5</v>
      </c>
      <c r="H25015" t="s">
        <v>2017</v>
      </c>
      <c r="I25015" s="13">
        <v>43500</v>
      </c>
      <c r="J25015">
        <v>6</v>
      </c>
      <c r="K25015">
        <v>0</v>
      </c>
    </row>
    <row r="25016" spans="2:11">
      <c r="B25016" t="s">
        <v>2069</v>
      </c>
      <c r="C25016" t="s">
        <v>3314</v>
      </c>
      <c r="D25016" t="s">
        <v>2035</v>
      </c>
      <c r="E25016">
        <v>5</v>
      </c>
      <c r="F25016" t="s">
        <v>2016</v>
      </c>
      <c r="G25016">
        <v>49</v>
      </c>
      <c r="H25016" t="s">
        <v>2017</v>
      </c>
      <c r="I25016" s="13">
        <v>43488</v>
      </c>
      <c r="J25016">
        <v>1</v>
      </c>
      <c r="K25016">
        <v>31.83</v>
      </c>
    </row>
    <row r="25017" spans="2:11">
      <c r="B25017" t="s">
        <v>2033</v>
      </c>
      <c r="C25017" t="s">
        <v>3317</v>
      </c>
      <c r="D25017" t="s">
        <v>2044</v>
      </c>
      <c r="E25017">
        <v>3</v>
      </c>
      <c r="F25017" t="s">
        <v>2016</v>
      </c>
      <c r="G25017">
        <v>48</v>
      </c>
      <c r="H25017" t="s">
        <v>2020</v>
      </c>
      <c r="I25017" s="13">
        <v>43479</v>
      </c>
      <c r="J25017">
        <v>4</v>
      </c>
      <c r="K25017">
        <v>19.329999999999998</v>
      </c>
    </row>
    <row r="25018" spans="2:11">
      <c r="B25018" t="s">
        <v>2094</v>
      </c>
      <c r="C25018" t="s">
        <v>2095</v>
      </c>
      <c r="D25018" t="s">
        <v>2076</v>
      </c>
      <c r="E25018">
        <v>3</v>
      </c>
      <c r="F25018" t="s">
        <v>2088</v>
      </c>
      <c r="G25018" t="s">
        <v>2030</v>
      </c>
      <c r="H25018" t="s">
        <v>2017</v>
      </c>
      <c r="I25018" s="13">
        <v>43474</v>
      </c>
      <c r="J25018" t="s">
        <v>2030</v>
      </c>
      <c r="K25018" t="s">
        <v>2030</v>
      </c>
    </row>
    <row r="25019" spans="2:11">
      <c r="B25019" t="s">
        <v>2021</v>
      </c>
      <c r="C25019" t="s">
        <v>2526</v>
      </c>
      <c r="D25019" t="s">
        <v>2348</v>
      </c>
      <c r="E25019">
        <v>1</v>
      </c>
      <c r="F25019" t="s">
        <v>2088</v>
      </c>
      <c r="G25019">
        <v>43</v>
      </c>
      <c r="H25019" t="s">
        <v>2020</v>
      </c>
      <c r="I25019" s="13">
        <v>43468</v>
      </c>
      <c r="J25019">
        <v>7</v>
      </c>
      <c r="K25019">
        <v>-12.16</v>
      </c>
    </row>
    <row r="25020" spans="2:11">
      <c r="B25020" t="s">
        <v>2024</v>
      </c>
      <c r="C25020" t="s">
        <v>3318</v>
      </c>
      <c r="D25020" t="s">
        <v>2026</v>
      </c>
      <c r="E25020">
        <v>5</v>
      </c>
      <c r="F25020" t="s">
        <v>2016</v>
      </c>
      <c r="G25020">
        <v>51</v>
      </c>
      <c r="H25020" t="s">
        <v>2017</v>
      </c>
      <c r="I25020" s="13">
        <v>43445</v>
      </c>
      <c r="J25020">
        <v>1</v>
      </c>
      <c r="K25020">
        <v>31.83</v>
      </c>
    </row>
    <row r="25021" spans="2:11">
      <c r="B25021" t="s">
        <v>2111</v>
      </c>
      <c r="C25021" t="s">
        <v>2112</v>
      </c>
      <c r="D25021" t="s">
        <v>2026</v>
      </c>
      <c r="E25021">
        <v>5</v>
      </c>
      <c r="F25021" t="s">
        <v>2016</v>
      </c>
      <c r="G25021" t="s">
        <v>2030</v>
      </c>
      <c r="H25021" t="s">
        <v>2017</v>
      </c>
      <c r="I25021" s="13">
        <v>43138</v>
      </c>
      <c r="J25021">
        <v>1</v>
      </c>
      <c r="K25021">
        <v>31.83</v>
      </c>
    </row>
    <row r="25101" spans="1:11">
      <c r="A25101" t="s">
        <v>1264</v>
      </c>
      <c r="B25101" t="str">
        <f ca="1">_xll.BDS(OFFSET(INDIRECT(ADDRESS(ROW(), COLUMN())),0,-1),"BEST_ANALYST_RECS_BULK","cols=10;rows=17")</f>
        <v>Morgan Stanley</v>
      </c>
      <c r="C25101" t="s">
        <v>2401</v>
      </c>
      <c r="D25101" t="s">
        <v>2114</v>
      </c>
      <c r="E25101">
        <v>3</v>
      </c>
      <c r="F25101" t="s">
        <v>2016</v>
      </c>
      <c r="G25101">
        <v>3.6</v>
      </c>
      <c r="H25101" t="s">
        <v>2020</v>
      </c>
      <c r="I25101" s="13">
        <v>43510</v>
      </c>
      <c r="J25101" t="s">
        <v>2030</v>
      </c>
      <c r="K25101" t="s">
        <v>2030</v>
      </c>
    </row>
    <row r="25102" spans="1:11">
      <c r="B25102" t="s">
        <v>2021</v>
      </c>
      <c r="C25102" t="s">
        <v>3156</v>
      </c>
      <c r="D25102" t="s">
        <v>2296</v>
      </c>
      <c r="E25102">
        <v>3</v>
      </c>
      <c r="F25102" t="s">
        <v>2016</v>
      </c>
      <c r="G25102">
        <v>3.4</v>
      </c>
      <c r="H25102" t="s">
        <v>2020</v>
      </c>
      <c r="I25102" s="13">
        <v>43510</v>
      </c>
      <c r="J25102" t="s">
        <v>2030</v>
      </c>
      <c r="K25102" t="s">
        <v>2030</v>
      </c>
    </row>
    <row r="25103" spans="1:11">
      <c r="B25103" t="s">
        <v>2027</v>
      </c>
      <c r="C25103" t="s">
        <v>3050</v>
      </c>
      <c r="D25103" t="s">
        <v>2044</v>
      </c>
      <c r="E25103">
        <v>3</v>
      </c>
      <c r="F25103" t="s">
        <v>2016</v>
      </c>
      <c r="G25103">
        <v>4</v>
      </c>
      <c r="H25103" t="s">
        <v>2017</v>
      </c>
      <c r="I25103" s="13">
        <v>43510</v>
      </c>
      <c r="J25103">
        <v>4</v>
      </c>
      <c r="K25103">
        <v>0</v>
      </c>
    </row>
    <row r="25104" spans="1:11">
      <c r="B25104" t="s">
        <v>2131</v>
      </c>
      <c r="C25104" t="s">
        <v>3522</v>
      </c>
      <c r="D25104" t="s">
        <v>2026</v>
      </c>
      <c r="E25104">
        <v>5</v>
      </c>
      <c r="F25104" t="s">
        <v>2016</v>
      </c>
      <c r="G25104">
        <v>5.5</v>
      </c>
      <c r="H25104" t="s">
        <v>2133</v>
      </c>
      <c r="I25104" s="13">
        <v>43510</v>
      </c>
      <c r="J25104">
        <v>6</v>
      </c>
      <c r="K25104">
        <v>-23.63</v>
      </c>
    </row>
    <row r="25105" spans="2:11">
      <c r="B25105" t="s">
        <v>2257</v>
      </c>
      <c r="C25105" t="s">
        <v>2494</v>
      </c>
      <c r="D25105" t="s">
        <v>2044</v>
      </c>
      <c r="E25105">
        <v>3</v>
      </c>
      <c r="F25105" t="s">
        <v>2016</v>
      </c>
      <c r="G25105">
        <v>3</v>
      </c>
      <c r="H25105" t="s">
        <v>2020</v>
      </c>
      <c r="I25105" s="13">
        <v>43510</v>
      </c>
      <c r="J25105" t="s">
        <v>2030</v>
      </c>
      <c r="K25105" t="s">
        <v>2030</v>
      </c>
    </row>
    <row r="25106" spans="2:11">
      <c r="B25106" t="s">
        <v>2451</v>
      </c>
      <c r="C25106" t="s">
        <v>3523</v>
      </c>
      <c r="D25106" t="s">
        <v>2026</v>
      </c>
      <c r="E25106">
        <v>5</v>
      </c>
      <c r="F25106" t="s">
        <v>2016</v>
      </c>
      <c r="G25106" t="s">
        <v>2030</v>
      </c>
      <c r="H25106" t="s">
        <v>2017</v>
      </c>
      <c r="I25106" s="13">
        <v>43510</v>
      </c>
      <c r="J25106">
        <v>6</v>
      </c>
      <c r="K25106">
        <v>-23.63</v>
      </c>
    </row>
    <row r="25107" spans="2:11">
      <c r="B25107" t="s">
        <v>2051</v>
      </c>
      <c r="C25107" t="s">
        <v>2459</v>
      </c>
      <c r="D25107" t="s">
        <v>2076</v>
      </c>
      <c r="E25107">
        <v>3</v>
      </c>
      <c r="F25107" t="s">
        <v>2016</v>
      </c>
      <c r="G25107">
        <v>4.2</v>
      </c>
      <c r="H25107" t="s">
        <v>2017</v>
      </c>
      <c r="I25107" s="13">
        <v>43510</v>
      </c>
      <c r="J25107">
        <v>2</v>
      </c>
      <c r="K25107">
        <v>19.64</v>
      </c>
    </row>
    <row r="25108" spans="2:11">
      <c r="B25108" t="s">
        <v>2136</v>
      </c>
      <c r="C25108" t="s">
        <v>2413</v>
      </c>
      <c r="D25108" t="s">
        <v>2026</v>
      </c>
      <c r="E25108">
        <v>5</v>
      </c>
      <c r="F25108" t="s">
        <v>2016</v>
      </c>
      <c r="G25108">
        <v>5</v>
      </c>
      <c r="H25108" t="s">
        <v>2020</v>
      </c>
      <c r="I25108" s="13">
        <v>43510</v>
      </c>
      <c r="J25108">
        <v>6</v>
      </c>
      <c r="K25108">
        <v>-23.63</v>
      </c>
    </row>
    <row r="25109" spans="2:11">
      <c r="B25109" t="s">
        <v>2033</v>
      </c>
      <c r="C25109" t="s">
        <v>2405</v>
      </c>
      <c r="D25109" t="s">
        <v>2044</v>
      </c>
      <c r="E25109">
        <v>3</v>
      </c>
      <c r="F25109" t="s">
        <v>2016</v>
      </c>
      <c r="G25109" t="s">
        <v>2030</v>
      </c>
      <c r="H25109" t="s">
        <v>2017</v>
      </c>
      <c r="I25109" s="13">
        <v>43509</v>
      </c>
      <c r="J25109">
        <v>4</v>
      </c>
      <c r="K25109">
        <v>0</v>
      </c>
    </row>
    <row r="25110" spans="2:11">
      <c r="B25110" t="s">
        <v>2232</v>
      </c>
      <c r="C25110" t="s">
        <v>3298</v>
      </c>
      <c r="D25110" t="s">
        <v>2015</v>
      </c>
      <c r="E25110">
        <v>3</v>
      </c>
      <c r="F25110" t="s">
        <v>2016</v>
      </c>
      <c r="G25110" t="s">
        <v>2030</v>
      </c>
      <c r="H25110" t="s">
        <v>2017</v>
      </c>
      <c r="I25110" s="13">
        <v>43509</v>
      </c>
      <c r="J25110">
        <v>4</v>
      </c>
      <c r="K25110">
        <v>0</v>
      </c>
    </row>
    <row r="25111" spans="2:11">
      <c r="B25111" t="s">
        <v>2049</v>
      </c>
      <c r="C25111" t="s">
        <v>3476</v>
      </c>
      <c r="D25111" t="s">
        <v>2015</v>
      </c>
      <c r="E25111">
        <v>3</v>
      </c>
      <c r="F25111" t="s">
        <v>2016</v>
      </c>
      <c r="G25111">
        <v>3.8</v>
      </c>
      <c r="H25111" t="s">
        <v>2020</v>
      </c>
      <c r="I25111" s="13">
        <v>43509</v>
      </c>
      <c r="J25111">
        <v>4</v>
      </c>
      <c r="K25111">
        <v>0</v>
      </c>
    </row>
    <row r="25112" spans="2:11">
      <c r="B25112" t="s">
        <v>2063</v>
      </c>
      <c r="C25112" t="s">
        <v>2490</v>
      </c>
      <c r="D25112" t="s">
        <v>2184</v>
      </c>
      <c r="E25112">
        <v>1</v>
      </c>
      <c r="F25112" t="s">
        <v>2016</v>
      </c>
      <c r="G25112">
        <v>3.1</v>
      </c>
      <c r="H25112" t="s">
        <v>2017</v>
      </c>
      <c r="I25112" s="13">
        <v>43509</v>
      </c>
      <c r="J25112">
        <v>1</v>
      </c>
      <c r="K25112">
        <v>23.63</v>
      </c>
    </row>
    <row r="25113" spans="2:11">
      <c r="B25113" t="s">
        <v>2072</v>
      </c>
      <c r="C25113" t="s">
        <v>3045</v>
      </c>
      <c r="D25113" t="s">
        <v>2015</v>
      </c>
      <c r="E25113">
        <v>3</v>
      </c>
      <c r="F25113" t="s">
        <v>2016</v>
      </c>
      <c r="G25113" t="s">
        <v>2030</v>
      </c>
      <c r="H25113" t="s">
        <v>2017</v>
      </c>
      <c r="I25113" s="13">
        <v>43507</v>
      </c>
      <c r="J25113" t="s">
        <v>2030</v>
      </c>
      <c r="K25113" t="s">
        <v>2030</v>
      </c>
    </row>
    <row r="25114" spans="2:11">
      <c r="B25114" t="s">
        <v>2094</v>
      </c>
      <c r="C25114" t="s">
        <v>2095</v>
      </c>
      <c r="D25114" t="s">
        <v>2026</v>
      </c>
      <c r="E25114">
        <v>5</v>
      </c>
      <c r="F25114" t="s">
        <v>2016</v>
      </c>
      <c r="G25114">
        <v>4.25</v>
      </c>
      <c r="H25114" t="s">
        <v>2020</v>
      </c>
      <c r="I25114" s="13">
        <v>43500</v>
      </c>
      <c r="J25114" t="s">
        <v>2030</v>
      </c>
      <c r="K25114" t="s">
        <v>2030</v>
      </c>
    </row>
    <row r="25115" spans="2:11">
      <c r="B25115" t="s">
        <v>2091</v>
      </c>
      <c r="C25115" t="s">
        <v>3297</v>
      </c>
      <c r="D25115" t="s">
        <v>2093</v>
      </c>
      <c r="E25115" t="s">
        <v>2030</v>
      </c>
      <c r="F25115" t="s">
        <v>2016</v>
      </c>
      <c r="G25115" t="s">
        <v>2030</v>
      </c>
      <c r="H25115" t="s">
        <v>2017</v>
      </c>
      <c r="I25115" s="13">
        <v>43490</v>
      </c>
      <c r="J25115" t="s">
        <v>2030</v>
      </c>
      <c r="K25115" t="s">
        <v>2030</v>
      </c>
    </row>
    <row r="25116" spans="2:11">
      <c r="B25116" t="s">
        <v>2083</v>
      </c>
      <c r="C25116" t="s">
        <v>2084</v>
      </c>
      <c r="D25116" t="s">
        <v>2184</v>
      </c>
      <c r="E25116">
        <v>1</v>
      </c>
      <c r="F25116" t="s">
        <v>2088</v>
      </c>
      <c r="G25116" t="s">
        <v>2030</v>
      </c>
      <c r="H25116" t="s">
        <v>2017</v>
      </c>
      <c r="I25116" s="13">
        <v>43480</v>
      </c>
      <c r="J25116">
        <v>3</v>
      </c>
      <c r="K25116">
        <v>6.68</v>
      </c>
    </row>
    <row r="25117" spans="2:11">
      <c r="B25117" t="s">
        <v>3060</v>
      </c>
      <c r="C25117" t="s">
        <v>3061</v>
      </c>
      <c r="D25117" t="s">
        <v>2026</v>
      </c>
      <c r="E25117">
        <v>5</v>
      </c>
      <c r="F25117" t="s">
        <v>2016</v>
      </c>
      <c r="G25117">
        <v>5</v>
      </c>
      <c r="H25117" t="s">
        <v>2020</v>
      </c>
      <c r="I25117" s="13">
        <v>43417</v>
      </c>
      <c r="J25117">
        <v>6</v>
      </c>
      <c r="K25117">
        <v>-23.63</v>
      </c>
    </row>
    <row r="25201" spans="1:11">
      <c r="A25201" t="s">
        <v>1265</v>
      </c>
      <c r="B25201" t="str">
        <f ca="1">_xll.BDS(OFFSET(INDIRECT(ADDRESS(ROW(), COLUMN())),0,-1),"BEST_ANALYST_RECS_BULK","cols=10;rows=14")</f>
        <v>J.P. Morgan</v>
      </c>
      <c r="C25201" t="s">
        <v>2769</v>
      </c>
      <c r="D25201" t="s">
        <v>2035</v>
      </c>
      <c r="E25201">
        <v>5</v>
      </c>
      <c r="F25201" t="s">
        <v>2016</v>
      </c>
      <c r="G25201">
        <v>23</v>
      </c>
      <c r="H25201" t="s">
        <v>2036</v>
      </c>
      <c r="I25201" s="13">
        <v>43511</v>
      </c>
      <c r="J25201">
        <v>3</v>
      </c>
      <c r="K25201">
        <v>8.02</v>
      </c>
    </row>
    <row r="25202" spans="1:11">
      <c r="B25202" t="s">
        <v>2777</v>
      </c>
      <c r="C25202" t="s">
        <v>2778</v>
      </c>
      <c r="D25202" t="s">
        <v>2026</v>
      </c>
      <c r="E25202">
        <v>5</v>
      </c>
      <c r="F25202" t="s">
        <v>2016</v>
      </c>
      <c r="G25202">
        <v>23</v>
      </c>
      <c r="H25202" t="s">
        <v>2017</v>
      </c>
      <c r="I25202" s="13">
        <v>43511</v>
      </c>
      <c r="J25202" t="s">
        <v>2030</v>
      </c>
      <c r="K25202" t="s">
        <v>2030</v>
      </c>
    </row>
    <row r="25203" spans="1:11">
      <c r="B25203" t="s">
        <v>2174</v>
      </c>
      <c r="C25203" t="s">
        <v>2771</v>
      </c>
      <c r="D25203" t="s">
        <v>2015</v>
      </c>
      <c r="E25203">
        <v>3</v>
      </c>
      <c r="F25203" t="s">
        <v>2016</v>
      </c>
      <c r="G25203">
        <v>22</v>
      </c>
      <c r="H25203" t="s">
        <v>2017</v>
      </c>
      <c r="I25203" s="13">
        <v>43510</v>
      </c>
      <c r="J25203">
        <v>8</v>
      </c>
      <c r="K25203">
        <v>-7.92</v>
      </c>
    </row>
    <row r="25204" spans="1:11">
      <c r="B25204" t="s">
        <v>106</v>
      </c>
      <c r="C25204" t="s">
        <v>2772</v>
      </c>
      <c r="D25204" t="s">
        <v>2114</v>
      </c>
      <c r="E25204">
        <v>3</v>
      </c>
      <c r="F25204" t="s">
        <v>2016</v>
      </c>
      <c r="G25204">
        <v>23</v>
      </c>
      <c r="H25204" t="s">
        <v>2020</v>
      </c>
      <c r="I25204" s="13">
        <v>43510</v>
      </c>
      <c r="J25204">
        <v>1</v>
      </c>
      <c r="K25204">
        <v>15.66</v>
      </c>
    </row>
    <row r="25205" spans="1:11">
      <c r="B25205" t="s">
        <v>2037</v>
      </c>
      <c r="C25205" t="s">
        <v>3119</v>
      </c>
      <c r="D25205" t="s">
        <v>2076</v>
      </c>
      <c r="E25205">
        <v>3</v>
      </c>
      <c r="F25205" t="s">
        <v>2016</v>
      </c>
      <c r="G25205">
        <v>21</v>
      </c>
      <c r="H25205" t="s">
        <v>2020</v>
      </c>
      <c r="I25205" s="13">
        <v>43510</v>
      </c>
      <c r="J25205" t="s">
        <v>2030</v>
      </c>
      <c r="K25205" t="s">
        <v>2030</v>
      </c>
    </row>
    <row r="25206" spans="1:11">
      <c r="B25206" t="s">
        <v>2232</v>
      </c>
      <c r="C25206" t="s">
        <v>3584</v>
      </c>
      <c r="D25206" t="s">
        <v>2029</v>
      </c>
      <c r="E25206">
        <v>5</v>
      </c>
      <c r="F25206" t="s">
        <v>2085</v>
      </c>
      <c r="G25206" t="s">
        <v>2030</v>
      </c>
      <c r="H25206" t="s">
        <v>2017</v>
      </c>
      <c r="I25206" s="13">
        <v>43510</v>
      </c>
      <c r="J25206">
        <v>5</v>
      </c>
      <c r="K25206">
        <v>2.99</v>
      </c>
    </row>
    <row r="25207" spans="1:11">
      <c r="B25207" t="s">
        <v>2072</v>
      </c>
      <c r="C25207" t="s">
        <v>3580</v>
      </c>
      <c r="D25207" t="s">
        <v>2029</v>
      </c>
      <c r="E25207">
        <v>5</v>
      </c>
      <c r="F25207" t="s">
        <v>2016</v>
      </c>
      <c r="G25207">
        <v>25</v>
      </c>
      <c r="H25207" t="s">
        <v>2017</v>
      </c>
      <c r="I25207" s="13">
        <v>43510</v>
      </c>
      <c r="J25207">
        <v>4</v>
      </c>
      <c r="K25207">
        <v>5.33</v>
      </c>
    </row>
    <row r="25208" spans="1:11">
      <c r="B25208" t="s">
        <v>4133</v>
      </c>
      <c r="C25208" t="s">
        <v>4195</v>
      </c>
      <c r="D25208" t="s">
        <v>2189</v>
      </c>
      <c r="E25208">
        <v>5</v>
      </c>
      <c r="F25208" t="s">
        <v>2016</v>
      </c>
      <c r="G25208">
        <v>28</v>
      </c>
      <c r="H25208" t="s">
        <v>2020</v>
      </c>
      <c r="I25208" s="13">
        <v>43510</v>
      </c>
      <c r="J25208">
        <v>6</v>
      </c>
      <c r="K25208">
        <v>0.73</v>
      </c>
    </row>
    <row r="25209" spans="1:11">
      <c r="B25209" t="s">
        <v>2079</v>
      </c>
      <c r="C25209" t="s">
        <v>2776</v>
      </c>
      <c r="D25209" t="s">
        <v>2015</v>
      </c>
      <c r="E25209">
        <v>3</v>
      </c>
      <c r="F25209" t="s">
        <v>2016</v>
      </c>
      <c r="G25209">
        <v>20</v>
      </c>
      <c r="H25209" t="s">
        <v>2017</v>
      </c>
      <c r="I25209" s="13">
        <v>43510</v>
      </c>
      <c r="J25209" t="s">
        <v>2030</v>
      </c>
      <c r="K25209" t="s">
        <v>2030</v>
      </c>
    </row>
    <row r="25210" spans="1:11">
      <c r="B25210" t="s">
        <v>2151</v>
      </c>
      <c r="C25210" t="s">
        <v>3520</v>
      </c>
      <c r="D25210" t="s">
        <v>2044</v>
      </c>
      <c r="E25210">
        <v>3</v>
      </c>
      <c r="F25210" t="s">
        <v>2016</v>
      </c>
      <c r="G25210" t="s">
        <v>2030</v>
      </c>
      <c r="H25210" t="s">
        <v>2017</v>
      </c>
      <c r="I25210" s="13">
        <v>43510</v>
      </c>
      <c r="J25210">
        <v>7</v>
      </c>
      <c r="K25210">
        <v>0</v>
      </c>
    </row>
    <row r="25211" spans="1:11">
      <c r="B25211" t="s">
        <v>2063</v>
      </c>
      <c r="C25211" t="s">
        <v>2782</v>
      </c>
      <c r="D25211" t="s">
        <v>2035</v>
      </c>
      <c r="E25211">
        <v>5</v>
      </c>
      <c r="F25211" t="s">
        <v>2016</v>
      </c>
      <c r="G25211">
        <v>26</v>
      </c>
      <c r="H25211" t="s">
        <v>2017</v>
      </c>
      <c r="I25211" s="13">
        <v>43510</v>
      </c>
      <c r="J25211">
        <v>6</v>
      </c>
      <c r="K25211">
        <v>0.73</v>
      </c>
    </row>
    <row r="25212" spans="1:11">
      <c r="B25212" t="s">
        <v>2021</v>
      </c>
      <c r="C25212" t="s">
        <v>2784</v>
      </c>
      <c r="D25212" t="s">
        <v>2296</v>
      </c>
      <c r="E25212">
        <v>3</v>
      </c>
      <c r="F25212" t="s">
        <v>2016</v>
      </c>
      <c r="G25212">
        <v>20</v>
      </c>
      <c r="H25212" t="s">
        <v>2020</v>
      </c>
      <c r="I25212" s="13">
        <v>43413</v>
      </c>
      <c r="J25212">
        <v>2</v>
      </c>
      <c r="K25212">
        <v>13.47</v>
      </c>
    </row>
    <row r="25213" spans="1:11">
      <c r="B25213" t="s">
        <v>2083</v>
      </c>
      <c r="C25213" t="s">
        <v>2084</v>
      </c>
      <c r="D25213" t="s">
        <v>2076</v>
      </c>
      <c r="E25213">
        <v>3</v>
      </c>
      <c r="F25213" t="s">
        <v>2088</v>
      </c>
      <c r="G25213" t="s">
        <v>2030</v>
      </c>
      <c r="H25213" t="s">
        <v>2017</v>
      </c>
      <c r="I25213" s="13">
        <v>43406</v>
      </c>
      <c r="J25213">
        <v>9</v>
      </c>
      <c r="K25213">
        <v>-10.76</v>
      </c>
    </row>
    <row r="25214" spans="1:11">
      <c r="B25214" t="s">
        <v>2096</v>
      </c>
      <c r="C25214" t="s">
        <v>2097</v>
      </c>
      <c r="D25214" t="s">
        <v>2026</v>
      </c>
      <c r="E25214">
        <v>5</v>
      </c>
      <c r="F25214" t="s">
        <v>2016</v>
      </c>
      <c r="G25214" t="s">
        <v>2030</v>
      </c>
      <c r="H25214" t="s">
        <v>2017</v>
      </c>
      <c r="I25214" s="13">
        <v>43298</v>
      </c>
      <c r="J25214">
        <v>6</v>
      </c>
      <c r="K25214">
        <v>0.73</v>
      </c>
    </row>
    <row r="25301" spans="1:11">
      <c r="A25301" t="s">
        <v>1266</v>
      </c>
      <c r="B25301" t="str">
        <f ca="1">_xll.BDS(OFFSET(INDIRECT(ADDRESS(ROW(), COLUMN())),0,-1),"BEST_ANALYST_RECS_BULK","cols=10;rows=35")</f>
        <v>Goldman Sachs</v>
      </c>
      <c r="C25301" t="s">
        <v>2350</v>
      </c>
      <c r="D25301" t="s">
        <v>2216</v>
      </c>
      <c r="E25301">
        <v>3</v>
      </c>
      <c r="F25301" t="s">
        <v>2016</v>
      </c>
      <c r="G25301">
        <v>16</v>
      </c>
      <c r="H25301" t="s">
        <v>2020</v>
      </c>
      <c r="I25301" s="13">
        <v>43511</v>
      </c>
      <c r="J25301">
        <v>1</v>
      </c>
      <c r="K25301">
        <v>32.76</v>
      </c>
    </row>
    <row r="25302" spans="1:11">
      <c r="B25302" t="s">
        <v>2352</v>
      </c>
      <c r="C25302" t="s">
        <v>2988</v>
      </c>
      <c r="D25302" t="s">
        <v>2026</v>
      </c>
      <c r="E25302">
        <v>5</v>
      </c>
      <c r="F25302" t="s">
        <v>2016</v>
      </c>
      <c r="G25302">
        <v>25</v>
      </c>
      <c r="H25302" t="s">
        <v>2017</v>
      </c>
      <c r="I25302" s="13">
        <v>43511</v>
      </c>
      <c r="J25302">
        <v>4</v>
      </c>
      <c r="K25302">
        <v>-4.6900000000000004</v>
      </c>
    </row>
    <row r="25303" spans="1:11">
      <c r="B25303" t="s">
        <v>2031</v>
      </c>
      <c r="C25303" t="s">
        <v>2355</v>
      </c>
      <c r="D25303" t="s">
        <v>2026</v>
      </c>
      <c r="E25303">
        <v>5</v>
      </c>
      <c r="F25303" t="s">
        <v>2016</v>
      </c>
      <c r="G25303">
        <v>19</v>
      </c>
      <c r="H25303" t="s">
        <v>2017</v>
      </c>
      <c r="I25303" s="13">
        <v>43510</v>
      </c>
      <c r="J25303">
        <v>4</v>
      </c>
      <c r="K25303">
        <v>-4.6900000000000004</v>
      </c>
    </row>
    <row r="25304" spans="1:11">
      <c r="B25304" t="s">
        <v>2051</v>
      </c>
      <c r="C25304" t="s">
        <v>2354</v>
      </c>
      <c r="D25304" t="s">
        <v>2053</v>
      </c>
      <c r="E25304">
        <v>1</v>
      </c>
      <c r="F25304" t="s">
        <v>2088</v>
      </c>
      <c r="G25304">
        <v>10</v>
      </c>
      <c r="H25304" t="s">
        <v>2017</v>
      </c>
      <c r="I25304" s="13">
        <v>43510</v>
      </c>
      <c r="J25304">
        <v>5</v>
      </c>
      <c r="K25304">
        <v>-4.88</v>
      </c>
    </row>
    <row r="25305" spans="1:11">
      <c r="B25305" t="s">
        <v>2037</v>
      </c>
      <c r="C25305" t="s">
        <v>3453</v>
      </c>
      <c r="D25305" t="s">
        <v>2026</v>
      </c>
      <c r="E25305">
        <v>5</v>
      </c>
      <c r="F25305" t="s">
        <v>2016</v>
      </c>
      <c r="G25305">
        <v>23</v>
      </c>
      <c r="H25305" t="s">
        <v>2020</v>
      </c>
      <c r="I25305" s="13">
        <v>43509</v>
      </c>
      <c r="J25305" t="s">
        <v>2030</v>
      </c>
      <c r="K25305" t="s">
        <v>2030</v>
      </c>
    </row>
    <row r="25306" spans="1:11">
      <c r="B25306" t="s">
        <v>2047</v>
      </c>
      <c r="C25306" t="s">
        <v>2356</v>
      </c>
      <c r="D25306" t="s">
        <v>2044</v>
      </c>
      <c r="E25306">
        <v>3</v>
      </c>
      <c r="F25306" t="s">
        <v>2016</v>
      </c>
      <c r="G25306">
        <v>14</v>
      </c>
      <c r="H25306" t="s">
        <v>2020</v>
      </c>
      <c r="I25306" s="13">
        <v>43508</v>
      </c>
      <c r="J25306" t="s">
        <v>2030</v>
      </c>
      <c r="K25306" t="s">
        <v>2030</v>
      </c>
    </row>
    <row r="25307" spans="1:11">
      <c r="B25307" t="s">
        <v>2174</v>
      </c>
      <c r="C25307" t="s">
        <v>2357</v>
      </c>
      <c r="D25307" t="s">
        <v>2029</v>
      </c>
      <c r="E25307">
        <v>5</v>
      </c>
      <c r="F25307" t="s">
        <v>2016</v>
      </c>
      <c r="G25307">
        <v>15</v>
      </c>
      <c r="H25307" t="s">
        <v>2017</v>
      </c>
      <c r="I25307" s="13">
        <v>43507</v>
      </c>
      <c r="J25307">
        <v>4</v>
      </c>
      <c r="K25307">
        <v>-4.6900000000000004</v>
      </c>
    </row>
    <row r="25308" spans="1:11">
      <c r="B25308" t="s">
        <v>2027</v>
      </c>
      <c r="C25308" t="s">
        <v>2381</v>
      </c>
      <c r="D25308" t="s">
        <v>2029</v>
      </c>
      <c r="E25308">
        <v>5</v>
      </c>
      <c r="F25308" t="s">
        <v>2016</v>
      </c>
      <c r="G25308">
        <v>16</v>
      </c>
      <c r="H25308" t="s">
        <v>2017</v>
      </c>
      <c r="I25308" s="13">
        <v>43507</v>
      </c>
      <c r="J25308">
        <v>4</v>
      </c>
      <c r="K25308">
        <v>-4.6900000000000004</v>
      </c>
    </row>
    <row r="25309" spans="1:11">
      <c r="B25309" t="s">
        <v>2077</v>
      </c>
      <c r="C25309" t="s">
        <v>2363</v>
      </c>
      <c r="D25309" t="s">
        <v>2029</v>
      </c>
      <c r="E25309">
        <v>5</v>
      </c>
      <c r="F25309" t="s">
        <v>2016</v>
      </c>
      <c r="G25309">
        <v>22</v>
      </c>
      <c r="H25309" t="s">
        <v>2020</v>
      </c>
      <c r="I25309" s="13">
        <v>43507</v>
      </c>
      <c r="J25309">
        <v>4</v>
      </c>
      <c r="K25309">
        <v>-4.6900000000000004</v>
      </c>
    </row>
    <row r="25310" spans="1:11">
      <c r="B25310" t="s">
        <v>2364</v>
      </c>
      <c r="C25310" t="s">
        <v>2365</v>
      </c>
      <c r="D25310" t="s">
        <v>2026</v>
      </c>
      <c r="E25310">
        <v>5</v>
      </c>
      <c r="F25310" t="s">
        <v>2016</v>
      </c>
      <c r="G25310">
        <v>21</v>
      </c>
      <c r="H25310" t="s">
        <v>2017</v>
      </c>
      <c r="I25310" s="13">
        <v>43507</v>
      </c>
      <c r="J25310" t="s">
        <v>2030</v>
      </c>
      <c r="K25310" t="s">
        <v>2030</v>
      </c>
    </row>
    <row r="25311" spans="1:11">
      <c r="B25311" t="s">
        <v>2186</v>
      </c>
      <c r="C25311" t="s">
        <v>2366</v>
      </c>
      <c r="D25311" t="s">
        <v>2029</v>
      </c>
      <c r="E25311">
        <v>5</v>
      </c>
      <c r="F25311" t="s">
        <v>2016</v>
      </c>
      <c r="G25311">
        <v>20</v>
      </c>
      <c r="H25311" t="s">
        <v>2017</v>
      </c>
      <c r="I25311" s="13">
        <v>43507</v>
      </c>
      <c r="J25311">
        <v>4</v>
      </c>
      <c r="K25311">
        <v>-4.6900000000000004</v>
      </c>
    </row>
    <row r="25312" spans="1:11">
      <c r="B25312" t="s">
        <v>2267</v>
      </c>
      <c r="C25312" t="s">
        <v>2369</v>
      </c>
      <c r="D25312" t="s">
        <v>2029</v>
      </c>
      <c r="E25312">
        <v>5</v>
      </c>
      <c r="F25312" t="s">
        <v>2016</v>
      </c>
      <c r="G25312">
        <v>19</v>
      </c>
      <c r="H25312" t="s">
        <v>2017</v>
      </c>
      <c r="I25312" s="13">
        <v>43506</v>
      </c>
      <c r="J25312">
        <v>4</v>
      </c>
      <c r="K25312">
        <v>-4.6900000000000004</v>
      </c>
    </row>
    <row r="25313" spans="2:11">
      <c r="B25313" t="s">
        <v>2054</v>
      </c>
      <c r="C25313" t="s">
        <v>2370</v>
      </c>
      <c r="D25313" t="s">
        <v>2056</v>
      </c>
      <c r="E25313">
        <v>4</v>
      </c>
      <c r="F25313" t="s">
        <v>2016</v>
      </c>
      <c r="G25313">
        <v>16</v>
      </c>
      <c r="H25313" t="s">
        <v>2020</v>
      </c>
      <c r="I25313" s="13">
        <v>43504</v>
      </c>
      <c r="J25313">
        <v>4</v>
      </c>
      <c r="K25313">
        <v>-4.6900000000000004</v>
      </c>
    </row>
    <row r="25314" spans="2:11">
      <c r="B25314" t="s">
        <v>2067</v>
      </c>
      <c r="C25314" t="s">
        <v>2910</v>
      </c>
      <c r="D25314" t="s">
        <v>2029</v>
      </c>
      <c r="E25314">
        <v>5</v>
      </c>
      <c r="F25314" t="s">
        <v>2016</v>
      </c>
      <c r="G25314">
        <v>17</v>
      </c>
      <c r="H25314" t="s">
        <v>2020</v>
      </c>
      <c r="I25314" s="13">
        <v>43503</v>
      </c>
      <c r="J25314">
        <v>6</v>
      </c>
      <c r="K25314">
        <v>-21.49</v>
      </c>
    </row>
    <row r="25315" spans="2:11">
      <c r="B25315" t="s">
        <v>2049</v>
      </c>
      <c r="C25315" t="s">
        <v>2906</v>
      </c>
      <c r="D25315" t="s">
        <v>2029</v>
      </c>
      <c r="E25315">
        <v>5</v>
      </c>
      <c r="F25315" t="s">
        <v>2016</v>
      </c>
      <c r="G25315">
        <v>19</v>
      </c>
      <c r="H25315" t="s">
        <v>2020</v>
      </c>
      <c r="I25315" s="13">
        <v>43503</v>
      </c>
      <c r="J25315" t="s">
        <v>2030</v>
      </c>
      <c r="K25315" t="s">
        <v>2030</v>
      </c>
    </row>
    <row r="25316" spans="2:11">
      <c r="B25316" t="s">
        <v>2371</v>
      </c>
      <c r="C25316" t="s">
        <v>3095</v>
      </c>
      <c r="D25316" t="s">
        <v>2035</v>
      </c>
      <c r="E25316">
        <v>5</v>
      </c>
      <c r="F25316" t="s">
        <v>2016</v>
      </c>
      <c r="G25316">
        <v>19</v>
      </c>
      <c r="H25316" t="s">
        <v>2017</v>
      </c>
      <c r="I25316" s="13">
        <v>43502</v>
      </c>
      <c r="J25316">
        <v>4</v>
      </c>
      <c r="K25316">
        <v>-4.6900000000000004</v>
      </c>
    </row>
    <row r="25317" spans="2:11">
      <c r="B25317" t="s">
        <v>2069</v>
      </c>
      <c r="C25317" t="s">
        <v>2373</v>
      </c>
      <c r="D25317" t="s">
        <v>2035</v>
      </c>
      <c r="E25317">
        <v>5</v>
      </c>
      <c r="F25317" t="s">
        <v>2016</v>
      </c>
      <c r="G25317">
        <v>16</v>
      </c>
      <c r="H25317" t="s">
        <v>2017</v>
      </c>
      <c r="I25317" s="13">
        <v>43502</v>
      </c>
      <c r="J25317" t="s">
        <v>2030</v>
      </c>
      <c r="K25317" t="s">
        <v>2030</v>
      </c>
    </row>
    <row r="25318" spans="2:11">
      <c r="B25318" t="s">
        <v>2094</v>
      </c>
      <c r="C25318" t="s">
        <v>2095</v>
      </c>
      <c r="D25318" t="s">
        <v>2076</v>
      </c>
      <c r="E25318">
        <v>3</v>
      </c>
      <c r="F25318" t="s">
        <v>2085</v>
      </c>
      <c r="G25318" t="s">
        <v>2030</v>
      </c>
      <c r="H25318" t="s">
        <v>2017</v>
      </c>
      <c r="I25318" s="13">
        <v>43502</v>
      </c>
      <c r="J25318" t="s">
        <v>2030</v>
      </c>
      <c r="K25318" t="s">
        <v>2030</v>
      </c>
    </row>
    <row r="25319" spans="2:11">
      <c r="B25319" t="s">
        <v>2198</v>
      </c>
      <c r="C25319" t="s">
        <v>2913</v>
      </c>
      <c r="D25319" t="s">
        <v>2035</v>
      </c>
      <c r="E25319">
        <v>5</v>
      </c>
      <c r="F25319" t="s">
        <v>2016</v>
      </c>
      <c r="G25319">
        <v>15</v>
      </c>
      <c r="H25319" t="s">
        <v>2020</v>
      </c>
      <c r="I25319" s="13">
        <v>43502</v>
      </c>
      <c r="J25319">
        <v>3</v>
      </c>
      <c r="K25319">
        <v>-4.42</v>
      </c>
    </row>
    <row r="25320" spans="2:11">
      <c r="B25320" t="s">
        <v>2374</v>
      </c>
      <c r="C25320" t="s">
        <v>2375</v>
      </c>
      <c r="D25320" t="s">
        <v>2026</v>
      </c>
      <c r="E25320">
        <v>5</v>
      </c>
      <c r="F25320" t="s">
        <v>2016</v>
      </c>
      <c r="G25320">
        <v>24</v>
      </c>
      <c r="H25320" t="s">
        <v>2017</v>
      </c>
      <c r="I25320" s="13">
        <v>43502</v>
      </c>
      <c r="J25320" t="s">
        <v>2030</v>
      </c>
      <c r="K25320" t="s">
        <v>2030</v>
      </c>
    </row>
    <row r="25321" spans="2:11">
      <c r="B25321" t="s">
        <v>2033</v>
      </c>
      <c r="C25321" t="s">
        <v>2397</v>
      </c>
      <c r="D25321" t="s">
        <v>2035</v>
      </c>
      <c r="E25321">
        <v>5</v>
      </c>
      <c r="F25321" t="s">
        <v>2016</v>
      </c>
      <c r="G25321">
        <v>17</v>
      </c>
      <c r="H25321" t="s">
        <v>2036</v>
      </c>
      <c r="I25321" s="13">
        <v>43501</v>
      </c>
      <c r="J25321">
        <v>4</v>
      </c>
      <c r="K25321">
        <v>-4.6900000000000004</v>
      </c>
    </row>
    <row r="25322" spans="2:11">
      <c r="B25322" t="s">
        <v>2072</v>
      </c>
      <c r="C25322" t="s">
        <v>2385</v>
      </c>
      <c r="D25322" t="s">
        <v>2189</v>
      </c>
      <c r="E25322">
        <v>5</v>
      </c>
      <c r="F25322" t="s">
        <v>2016</v>
      </c>
      <c r="G25322">
        <v>21</v>
      </c>
      <c r="H25322" t="s">
        <v>2017</v>
      </c>
      <c r="I25322" s="13">
        <v>43501</v>
      </c>
      <c r="J25322">
        <v>4</v>
      </c>
      <c r="K25322">
        <v>-4.6900000000000004</v>
      </c>
    </row>
    <row r="25323" spans="2:11">
      <c r="B25323" t="s">
        <v>2382</v>
      </c>
      <c r="C25323" t="s">
        <v>2909</v>
      </c>
      <c r="D25323" t="s">
        <v>2029</v>
      </c>
      <c r="E25323">
        <v>5</v>
      </c>
      <c r="F25323" t="s">
        <v>2016</v>
      </c>
      <c r="G25323">
        <v>19</v>
      </c>
      <c r="H25323" t="s">
        <v>2017</v>
      </c>
      <c r="I25323" s="13">
        <v>43501</v>
      </c>
      <c r="J25323">
        <v>4</v>
      </c>
      <c r="K25323">
        <v>-4.6900000000000004</v>
      </c>
    </row>
    <row r="25324" spans="2:11">
      <c r="B25324" t="s">
        <v>2063</v>
      </c>
      <c r="C25324" t="s">
        <v>2914</v>
      </c>
      <c r="D25324" t="s">
        <v>2035</v>
      </c>
      <c r="E25324">
        <v>5</v>
      </c>
      <c r="F25324" t="s">
        <v>2016</v>
      </c>
      <c r="G25324">
        <v>19</v>
      </c>
      <c r="H25324" t="s">
        <v>2017</v>
      </c>
      <c r="I25324" s="13">
        <v>43501</v>
      </c>
      <c r="J25324" t="s">
        <v>2030</v>
      </c>
      <c r="K25324" t="s">
        <v>2030</v>
      </c>
    </row>
    <row r="25325" spans="2:11">
      <c r="B25325" t="s">
        <v>2159</v>
      </c>
      <c r="C25325" t="s">
        <v>3295</v>
      </c>
      <c r="D25325" t="s">
        <v>2029</v>
      </c>
      <c r="E25325">
        <v>5</v>
      </c>
      <c r="F25325" t="s">
        <v>2016</v>
      </c>
      <c r="G25325">
        <v>18</v>
      </c>
      <c r="H25325" t="s">
        <v>2017</v>
      </c>
      <c r="I25325" s="13">
        <v>43500</v>
      </c>
      <c r="J25325">
        <v>4</v>
      </c>
      <c r="K25325">
        <v>-4.6900000000000004</v>
      </c>
    </row>
    <row r="25326" spans="2:11">
      <c r="B25326" t="s">
        <v>2134</v>
      </c>
      <c r="C25326" t="s">
        <v>2379</v>
      </c>
      <c r="D25326" t="s">
        <v>2035</v>
      </c>
      <c r="E25326">
        <v>5</v>
      </c>
      <c r="F25326" t="s">
        <v>2016</v>
      </c>
      <c r="G25326">
        <v>19</v>
      </c>
      <c r="H25326" t="s">
        <v>2017</v>
      </c>
      <c r="I25326" s="13">
        <v>43500</v>
      </c>
      <c r="J25326" t="s">
        <v>2030</v>
      </c>
      <c r="K25326" t="s">
        <v>2030</v>
      </c>
    </row>
    <row r="25327" spans="2:11">
      <c r="B25327" t="s">
        <v>2074</v>
      </c>
      <c r="C25327" t="s">
        <v>2376</v>
      </c>
      <c r="D25327" t="s">
        <v>2026</v>
      </c>
      <c r="E25327">
        <v>5</v>
      </c>
      <c r="F25327" t="s">
        <v>2016</v>
      </c>
      <c r="G25327">
        <v>26</v>
      </c>
      <c r="H25327" t="s">
        <v>2020</v>
      </c>
      <c r="I25327" s="13">
        <v>43500</v>
      </c>
      <c r="J25327">
        <v>4</v>
      </c>
      <c r="K25327">
        <v>-4.6900000000000004</v>
      </c>
    </row>
    <row r="25328" spans="2:11">
      <c r="B25328" t="s">
        <v>2390</v>
      </c>
      <c r="C25328" t="s">
        <v>3034</v>
      </c>
      <c r="D25328" t="s">
        <v>2026</v>
      </c>
      <c r="E25328">
        <v>5</v>
      </c>
      <c r="F25328" t="s">
        <v>2016</v>
      </c>
      <c r="G25328">
        <v>18</v>
      </c>
      <c r="H25328" t="s">
        <v>2020</v>
      </c>
      <c r="I25328" s="13">
        <v>43500</v>
      </c>
      <c r="J25328" t="s">
        <v>2030</v>
      </c>
      <c r="K25328" t="s">
        <v>2030</v>
      </c>
    </row>
    <row r="25329" spans="2:11">
      <c r="B25329" t="s">
        <v>2079</v>
      </c>
      <c r="C25329" t="s">
        <v>2384</v>
      </c>
      <c r="D25329" t="s">
        <v>2029</v>
      </c>
      <c r="E25329">
        <v>5</v>
      </c>
      <c r="F25329" t="s">
        <v>2016</v>
      </c>
      <c r="G25329">
        <v>19</v>
      </c>
      <c r="H25329" t="s">
        <v>2017</v>
      </c>
      <c r="I25329" s="13">
        <v>43500</v>
      </c>
      <c r="J25329" t="s">
        <v>2030</v>
      </c>
      <c r="K25329" t="s">
        <v>2030</v>
      </c>
    </row>
    <row r="25330" spans="2:11">
      <c r="B25330" t="s">
        <v>2151</v>
      </c>
      <c r="C25330" t="s">
        <v>3098</v>
      </c>
      <c r="D25330" t="s">
        <v>2026</v>
      </c>
      <c r="E25330">
        <v>5</v>
      </c>
      <c r="F25330" t="s">
        <v>2016</v>
      </c>
      <c r="G25330">
        <v>20</v>
      </c>
      <c r="H25330" t="s">
        <v>2020</v>
      </c>
      <c r="I25330" s="13">
        <v>43500</v>
      </c>
      <c r="J25330">
        <v>4</v>
      </c>
      <c r="K25330">
        <v>-4.6900000000000004</v>
      </c>
    </row>
    <row r="25331" spans="2:11">
      <c r="B25331" t="s">
        <v>2207</v>
      </c>
      <c r="C25331" t="s">
        <v>2380</v>
      </c>
      <c r="D25331" t="s">
        <v>2026</v>
      </c>
      <c r="E25331">
        <v>5</v>
      </c>
      <c r="F25331" t="s">
        <v>2016</v>
      </c>
      <c r="G25331">
        <v>20</v>
      </c>
      <c r="H25331" t="s">
        <v>2017</v>
      </c>
      <c r="I25331" s="13">
        <v>43500</v>
      </c>
      <c r="J25331">
        <v>7</v>
      </c>
      <c r="K25331">
        <v>-26.28</v>
      </c>
    </row>
    <row r="25332" spans="2:11">
      <c r="B25332" t="s">
        <v>2388</v>
      </c>
      <c r="C25332" t="s">
        <v>3208</v>
      </c>
      <c r="D25332" t="s">
        <v>2026</v>
      </c>
      <c r="E25332">
        <v>5</v>
      </c>
      <c r="F25332" t="s">
        <v>2016</v>
      </c>
      <c r="G25332">
        <v>25</v>
      </c>
      <c r="H25332" t="s">
        <v>2020</v>
      </c>
      <c r="I25332" s="13">
        <v>43472</v>
      </c>
      <c r="J25332" t="s">
        <v>2030</v>
      </c>
      <c r="K25332" t="s">
        <v>2030</v>
      </c>
    </row>
    <row r="25333" spans="2:11">
      <c r="B25333" t="s">
        <v>2136</v>
      </c>
      <c r="C25333" t="s">
        <v>2915</v>
      </c>
      <c r="D25333" t="s">
        <v>2026</v>
      </c>
      <c r="E25333">
        <v>5</v>
      </c>
      <c r="F25333" t="s">
        <v>2016</v>
      </c>
      <c r="G25333">
        <v>13</v>
      </c>
      <c r="H25333" t="s">
        <v>2017</v>
      </c>
      <c r="I25333" s="13">
        <v>43455</v>
      </c>
      <c r="J25333">
        <v>4</v>
      </c>
      <c r="K25333">
        <v>-4.6900000000000004</v>
      </c>
    </row>
    <row r="25334" spans="2:11">
      <c r="B25334" t="s">
        <v>2393</v>
      </c>
      <c r="C25334" t="s">
        <v>2394</v>
      </c>
      <c r="D25334" t="s">
        <v>2362</v>
      </c>
      <c r="E25334">
        <v>5</v>
      </c>
      <c r="F25334" t="s">
        <v>2016</v>
      </c>
      <c r="G25334">
        <v>22</v>
      </c>
      <c r="H25334" t="s">
        <v>2017</v>
      </c>
      <c r="I25334" s="13">
        <v>43454</v>
      </c>
      <c r="J25334">
        <v>4</v>
      </c>
      <c r="K25334">
        <v>-4.6900000000000004</v>
      </c>
    </row>
    <row r="25335" spans="2:11">
      <c r="B25335" t="s">
        <v>2083</v>
      </c>
      <c r="C25335" t="s">
        <v>2084</v>
      </c>
      <c r="D25335" t="s">
        <v>2184</v>
      </c>
      <c r="E25335">
        <v>1</v>
      </c>
      <c r="F25335" t="s">
        <v>2088</v>
      </c>
      <c r="G25335" t="s">
        <v>2030</v>
      </c>
      <c r="H25335" t="s">
        <v>2017</v>
      </c>
      <c r="I25335" s="13">
        <v>43417</v>
      </c>
      <c r="J25335">
        <v>2</v>
      </c>
      <c r="K25335">
        <v>2.13</v>
      </c>
    </row>
    <row r="25401" spans="1:11">
      <c r="A25401" t="s">
        <v>1267</v>
      </c>
      <c r="B25401" t="str">
        <f ca="1">_xll.BDS(OFFSET(INDIRECT(ADDRESS(ROW(), COLUMN())),0,-1),"BEST_ANALYST_RECS_BULK","cols=10;rows=29")</f>
        <v>Credit Suisse</v>
      </c>
      <c r="C25401" t="s">
        <v>3007</v>
      </c>
      <c r="D25401" t="s">
        <v>2029</v>
      </c>
      <c r="E25401">
        <v>5</v>
      </c>
      <c r="F25401" t="s">
        <v>2016</v>
      </c>
      <c r="G25401">
        <v>11.3</v>
      </c>
      <c r="H25401" t="s">
        <v>2017</v>
      </c>
      <c r="I25401" s="13">
        <v>43511</v>
      </c>
      <c r="J25401" t="s">
        <v>2030</v>
      </c>
      <c r="K25401" t="s">
        <v>2030</v>
      </c>
    </row>
    <row r="25402" spans="1:11">
      <c r="B25402" t="s">
        <v>3008</v>
      </c>
      <c r="C25402" t="s">
        <v>3009</v>
      </c>
      <c r="D25402" t="s">
        <v>2026</v>
      </c>
      <c r="E25402">
        <v>5</v>
      </c>
      <c r="F25402" t="s">
        <v>2016</v>
      </c>
      <c r="G25402">
        <v>10.92</v>
      </c>
      <c r="H25402" t="s">
        <v>2017</v>
      </c>
      <c r="I25402" s="13">
        <v>43511</v>
      </c>
      <c r="J25402">
        <v>3</v>
      </c>
      <c r="K25402">
        <v>24.85</v>
      </c>
    </row>
    <row r="25403" spans="1:11">
      <c r="B25403" t="s">
        <v>2094</v>
      </c>
      <c r="C25403" t="s">
        <v>2095</v>
      </c>
      <c r="D25403" t="s">
        <v>2076</v>
      </c>
      <c r="E25403">
        <v>3</v>
      </c>
      <c r="F25403" t="s">
        <v>2085</v>
      </c>
      <c r="G25403" t="s">
        <v>2030</v>
      </c>
      <c r="H25403" t="s">
        <v>2017</v>
      </c>
      <c r="I25403" s="13">
        <v>43511</v>
      </c>
      <c r="J25403" t="s">
        <v>2030</v>
      </c>
      <c r="K25403" t="s">
        <v>2030</v>
      </c>
    </row>
    <row r="25404" spans="1:11">
      <c r="B25404" t="s">
        <v>2551</v>
      </c>
      <c r="C25404" t="s">
        <v>3023</v>
      </c>
      <c r="D25404" t="s">
        <v>2026</v>
      </c>
      <c r="E25404">
        <v>5</v>
      </c>
      <c r="F25404" t="s">
        <v>2016</v>
      </c>
      <c r="G25404">
        <v>12.05</v>
      </c>
      <c r="H25404" t="s">
        <v>2017</v>
      </c>
      <c r="I25404" s="13">
        <v>43511</v>
      </c>
      <c r="J25404" t="s">
        <v>2030</v>
      </c>
      <c r="K25404" t="s">
        <v>2030</v>
      </c>
    </row>
    <row r="25405" spans="1:11">
      <c r="B25405" t="s">
        <v>2352</v>
      </c>
      <c r="C25405" t="s">
        <v>3010</v>
      </c>
      <c r="D25405" t="s">
        <v>2026</v>
      </c>
      <c r="E25405">
        <v>5</v>
      </c>
      <c r="F25405" t="s">
        <v>2016</v>
      </c>
      <c r="G25405">
        <v>10.55</v>
      </c>
      <c r="H25405" t="s">
        <v>2017</v>
      </c>
      <c r="I25405" s="13">
        <v>43511</v>
      </c>
      <c r="J25405">
        <v>2</v>
      </c>
      <c r="K25405">
        <v>26.09</v>
      </c>
    </row>
    <row r="25406" spans="1:11">
      <c r="B25406" t="s">
        <v>2042</v>
      </c>
      <c r="C25406" t="s">
        <v>3019</v>
      </c>
      <c r="D25406" t="s">
        <v>2044</v>
      </c>
      <c r="E25406">
        <v>3</v>
      </c>
      <c r="F25406" t="s">
        <v>2016</v>
      </c>
      <c r="G25406">
        <v>7.91</v>
      </c>
      <c r="H25406" t="s">
        <v>2020</v>
      </c>
      <c r="I25406" s="13">
        <v>43510</v>
      </c>
      <c r="J25406">
        <v>18</v>
      </c>
      <c r="K25406">
        <v>-40.44</v>
      </c>
    </row>
    <row r="25407" spans="1:11">
      <c r="B25407" t="s">
        <v>3016</v>
      </c>
      <c r="C25407" t="s">
        <v>3017</v>
      </c>
      <c r="D25407" t="s">
        <v>2015</v>
      </c>
      <c r="E25407">
        <v>3</v>
      </c>
      <c r="F25407" t="s">
        <v>2016</v>
      </c>
      <c r="G25407">
        <v>9.41</v>
      </c>
      <c r="H25407" t="s">
        <v>2017</v>
      </c>
      <c r="I25407" s="13">
        <v>43510</v>
      </c>
      <c r="J25407">
        <v>7</v>
      </c>
      <c r="K25407">
        <v>10.06</v>
      </c>
    </row>
    <row r="25408" spans="1:11">
      <c r="B25408" t="s">
        <v>3020</v>
      </c>
      <c r="C25408" t="s">
        <v>3021</v>
      </c>
      <c r="D25408" t="s">
        <v>2026</v>
      </c>
      <c r="E25408">
        <v>5</v>
      </c>
      <c r="F25408" t="s">
        <v>2016</v>
      </c>
      <c r="G25408">
        <v>9.0299999999999994</v>
      </c>
      <c r="H25408" t="s">
        <v>2017</v>
      </c>
      <c r="I25408" s="13">
        <v>43510</v>
      </c>
      <c r="J25408">
        <v>14</v>
      </c>
      <c r="K25408">
        <v>-6.73</v>
      </c>
    </row>
    <row r="25409" spans="2:11">
      <c r="B25409" t="s">
        <v>2063</v>
      </c>
      <c r="C25409" t="s">
        <v>3024</v>
      </c>
      <c r="D25409" t="s">
        <v>2035</v>
      </c>
      <c r="E25409">
        <v>5</v>
      </c>
      <c r="F25409" t="s">
        <v>2016</v>
      </c>
      <c r="G25409">
        <v>12.05</v>
      </c>
      <c r="H25409" t="s">
        <v>2017</v>
      </c>
      <c r="I25409" s="13">
        <v>43510</v>
      </c>
      <c r="J25409">
        <v>3</v>
      </c>
      <c r="K25409">
        <v>24.85</v>
      </c>
    </row>
    <row r="25410" spans="2:11">
      <c r="B25410" t="s">
        <v>3036</v>
      </c>
      <c r="C25410" t="s">
        <v>3037</v>
      </c>
      <c r="D25410" t="s">
        <v>2252</v>
      </c>
      <c r="E25410">
        <v>3</v>
      </c>
      <c r="F25410" t="s">
        <v>2016</v>
      </c>
      <c r="G25410">
        <v>10.16</v>
      </c>
      <c r="H25410" t="s">
        <v>2020</v>
      </c>
      <c r="I25410" s="13">
        <v>43510</v>
      </c>
      <c r="J25410">
        <v>6</v>
      </c>
      <c r="K25410">
        <v>11.86</v>
      </c>
    </row>
    <row r="25411" spans="2:11">
      <c r="B25411" t="s">
        <v>2174</v>
      </c>
      <c r="C25411" t="s">
        <v>3018</v>
      </c>
      <c r="D25411" t="s">
        <v>2029</v>
      </c>
      <c r="E25411">
        <v>5</v>
      </c>
      <c r="F25411" t="s">
        <v>2016</v>
      </c>
      <c r="G25411">
        <v>11.33</v>
      </c>
      <c r="H25411" t="s">
        <v>2017</v>
      </c>
      <c r="I25411" s="13">
        <v>43509</v>
      </c>
      <c r="J25411">
        <v>16</v>
      </c>
      <c r="K25411">
        <v>-18.78</v>
      </c>
    </row>
    <row r="25412" spans="2:11">
      <c r="B25412" t="s">
        <v>2792</v>
      </c>
      <c r="C25412" t="s">
        <v>3290</v>
      </c>
      <c r="D25412" t="s">
        <v>2026</v>
      </c>
      <c r="E25412">
        <v>5</v>
      </c>
      <c r="F25412" t="s">
        <v>2016</v>
      </c>
      <c r="G25412">
        <v>8.84</v>
      </c>
      <c r="H25412" t="s">
        <v>2020</v>
      </c>
      <c r="I25412" s="13">
        <v>43509</v>
      </c>
      <c r="J25412">
        <v>3</v>
      </c>
      <c r="K25412">
        <v>24.85</v>
      </c>
    </row>
    <row r="25413" spans="2:11">
      <c r="B25413" t="s">
        <v>106</v>
      </c>
      <c r="C25413" t="s">
        <v>3025</v>
      </c>
      <c r="D25413" t="s">
        <v>2114</v>
      </c>
      <c r="E25413">
        <v>3</v>
      </c>
      <c r="F25413" t="s">
        <v>2016</v>
      </c>
      <c r="G25413">
        <v>9.07</v>
      </c>
      <c r="H25413" t="s">
        <v>2020</v>
      </c>
      <c r="I25413" s="13">
        <v>43509</v>
      </c>
      <c r="J25413">
        <v>11</v>
      </c>
      <c r="K25413">
        <v>0</v>
      </c>
    </row>
    <row r="25414" spans="2:11">
      <c r="B25414" t="s">
        <v>2021</v>
      </c>
      <c r="C25414" t="s">
        <v>3039</v>
      </c>
      <c r="D25414" t="s">
        <v>2403</v>
      </c>
      <c r="E25414">
        <v>1</v>
      </c>
      <c r="F25414" t="s">
        <v>2016</v>
      </c>
      <c r="G25414">
        <v>7.5</v>
      </c>
      <c r="H25414" t="s">
        <v>2020</v>
      </c>
      <c r="I25414" s="13">
        <v>43509</v>
      </c>
      <c r="J25414">
        <v>10</v>
      </c>
      <c r="K25414">
        <v>1.08</v>
      </c>
    </row>
    <row r="25415" spans="2:11">
      <c r="B25415" t="s">
        <v>2067</v>
      </c>
      <c r="C25415" t="s">
        <v>3026</v>
      </c>
      <c r="D25415" t="s">
        <v>2029</v>
      </c>
      <c r="E25415">
        <v>5</v>
      </c>
      <c r="F25415" t="s">
        <v>2016</v>
      </c>
      <c r="G25415">
        <v>9.82</v>
      </c>
      <c r="H25415" t="s">
        <v>2020</v>
      </c>
      <c r="I25415" s="13">
        <v>43509</v>
      </c>
      <c r="J25415">
        <v>3</v>
      </c>
      <c r="K25415">
        <v>24.85</v>
      </c>
    </row>
    <row r="25416" spans="2:11">
      <c r="B25416" t="s">
        <v>2274</v>
      </c>
      <c r="C25416" t="s">
        <v>3011</v>
      </c>
      <c r="D25416" t="s">
        <v>2076</v>
      </c>
      <c r="E25416">
        <v>3</v>
      </c>
      <c r="F25416" t="s">
        <v>2016</v>
      </c>
      <c r="G25416" t="s">
        <v>2030</v>
      </c>
      <c r="H25416" t="s">
        <v>2017</v>
      </c>
      <c r="I25416" s="13">
        <v>43509</v>
      </c>
      <c r="J25416">
        <v>11</v>
      </c>
      <c r="K25416">
        <v>0</v>
      </c>
    </row>
    <row r="25417" spans="2:11">
      <c r="B25417" t="s">
        <v>2033</v>
      </c>
      <c r="C25417" t="s">
        <v>3027</v>
      </c>
      <c r="D25417" t="s">
        <v>2035</v>
      </c>
      <c r="E25417">
        <v>5</v>
      </c>
      <c r="F25417" t="s">
        <v>2016</v>
      </c>
      <c r="G25417">
        <v>10.95</v>
      </c>
      <c r="H25417" t="s">
        <v>2020</v>
      </c>
      <c r="I25417" s="13">
        <v>43509</v>
      </c>
      <c r="J25417">
        <v>12</v>
      </c>
      <c r="K25417">
        <v>-2.17</v>
      </c>
    </row>
    <row r="25418" spans="2:11">
      <c r="B25418" t="s">
        <v>2072</v>
      </c>
      <c r="C25418" t="s">
        <v>3028</v>
      </c>
      <c r="D25418" t="s">
        <v>2015</v>
      </c>
      <c r="E25418">
        <v>3</v>
      </c>
      <c r="F25418" t="s">
        <v>2016</v>
      </c>
      <c r="G25418">
        <v>9.07</v>
      </c>
      <c r="H25418" t="s">
        <v>2017</v>
      </c>
      <c r="I25418" s="13">
        <v>43509</v>
      </c>
      <c r="J25418">
        <v>17</v>
      </c>
      <c r="K25418">
        <v>-30.86</v>
      </c>
    </row>
    <row r="25419" spans="2:11">
      <c r="B25419" t="s">
        <v>2593</v>
      </c>
      <c r="C25419" t="s">
        <v>3029</v>
      </c>
      <c r="D25419" t="s">
        <v>2044</v>
      </c>
      <c r="E25419">
        <v>3</v>
      </c>
      <c r="F25419" t="s">
        <v>2016</v>
      </c>
      <c r="G25419">
        <v>9.44</v>
      </c>
      <c r="H25419" t="s">
        <v>2133</v>
      </c>
      <c r="I25419" s="13">
        <v>43509</v>
      </c>
      <c r="J25419" t="s">
        <v>2030</v>
      </c>
      <c r="K25419" t="s">
        <v>2030</v>
      </c>
    </row>
    <row r="25420" spans="2:11">
      <c r="B25420" t="s">
        <v>2360</v>
      </c>
      <c r="C25420" t="s">
        <v>3012</v>
      </c>
      <c r="D25420" t="s">
        <v>2362</v>
      </c>
      <c r="E25420">
        <v>5</v>
      </c>
      <c r="F25420" t="s">
        <v>2016</v>
      </c>
      <c r="G25420">
        <v>11.33</v>
      </c>
      <c r="H25420" t="s">
        <v>2017</v>
      </c>
      <c r="I25420" s="13">
        <v>43509</v>
      </c>
      <c r="J25420">
        <v>3</v>
      </c>
      <c r="K25420">
        <v>24.85</v>
      </c>
    </row>
    <row r="25421" spans="2:11">
      <c r="B25421" t="s">
        <v>2595</v>
      </c>
      <c r="C25421" t="s">
        <v>3013</v>
      </c>
      <c r="D25421" t="s">
        <v>2362</v>
      </c>
      <c r="E25421">
        <v>5</v>
      </c>
      <c r="F25421" t="s">
        <v>2016</v>
      </c>
      <c r="G25421">
        <v>11.33</v>
      </c>
      <c r="H25421" t="s">
        <v>2020</v>
      </c>
      <c r="I25421" s="13">
        <v>43509</v>
      </c>
      <c r="J25421">
        <v>8</v>
      </c>
      <c r="K25421">
        <v>4</v>
      </c>
    </row>
    <row r="25422" spans="2:11">
      <c r="B25422" t="s">
        <v>3030</v>
      </c>
      <c r="C25422" t="s">
        <v>3031</v>
      </c>
      <c r="D25422" t="s">
        <v>2076</v>
      </c>
      <c r="E25422">
        <v>3</v>
      </c>
      <c r="F25422" t="s">
        <v>2016</v>
      </c>
      <c r="G25422">
        <v>9.82</v>
      </c>
      <c r="H25422" t="s">
        <v>2020</v>
      </c>
      <c r="I25422" s="13">
        <v>43509</v>
      </c>
      <c r="J25422">
        <v>11</v>
      </c>
      <c r="K25422">
        <v>0</v>
      </c>
    </row>
    <row r="25423" spans="2:11">
      <c r="B25423" t="s">
        <v>3032</v>
      </c>
      <c r="C25423" t="s">
        <v>3033</v>
      </c>
      <c r="D25423" t="s">
        <v>2026</v>
      </c>
      <c r="E25423">
        <v>5</v>
      </c>
      <c r="F25423" t="s">
        <v>2016</v>
      </c>
      <c r="G25423">
        <v>12.09</v>
      </c>
      <c r="H25423" t="s">
        <v>2017</v>
      </c>
      <c r="I25423" s="13">
        <v>43509</v>
      </c>
      <c r="J25423">
        <v>13</v>
      </c>
      <c r="K25423">
        <v>-2.59</v>
      </c>
    </row>
    <row r="25424" spans="2:11">
      <c r="B25424" t="s">
        <v>2118</v>
      </c>
      <c r="C25424" t="s">
        <v>3038</v>
      </c>
      <c r="D25424" t="s">
        <v>2076</v>
      </c>
      <c r="E25424">
        <v>3</v>
      </c>
      <c r="F25424" t="s">
        <v>2016</v>
      </c>
      <c r="G25424">
        <v>9.07</v>
      </c>
      <c r="H25424" t="s">
        <v>2017</v>
      </c>
      <c r="I25424" s="13">
        <v>43509</v>
      </c>
      <c r="J25424">
        <v>1</v>
      </c>
      <c r="K25424">
        <v>26.75</v>
      </c>
    </row>
    <row r="25425" spans="2:11">
      <c r="B25425" t="s">
        <v>2390</v>
      </c>
      <c r="C25425" t="s">
        <v>3034</v>
      </c>
      <c r="D25425" t="s">
        <v>2026</v>
      </c>
      <c r="E25425">
        <v>5</v>
      </c>
      <c r="F25425" t="s">
        <v>2016</v>
      </c>
      <c r="G25425">
        <v>10.199999999999999</v>
      </c>
      <c r="H25425" t="s">
        <v>2020</v>
      </c>
      <c r="I25425" s="13">
        <v>43509</v>
      </c>
      <c r="J25425">
        <v>9</v>
      </c>
      <c r="K25425">
        <v>2.34</v>
      </c>
    </row>
    <row r="25426" spans="2:11">
      <c r="B25426" t="s">
        <v>3014</v>
      </c>
      <c r="C25426" t="s">
        <v>3015</v>
      </c>
      <c r="D25426" t="s">
        <v>2029</v>
      </c>
      <c r="E25426">
        <v>5</v>
      </c>
      <c r="F25426" t="s">
        <v>2016</v>
      </c>
      <c r="G25426">
        <v>10.95</v>
      </c>
      <c r="H25426" t="s">
        <v>2020</v>
      </c>
      <c r="I25426" s="13">
        <v>43509</v>
      </c>
      <c r="J25426">
        <v>15</v>
      </c>
      <c r="K25426">
        <v>-14.29</v>
      </c>
    </row>
    <row r="25427" spans="2:11">
      <c r="B25427" t="s">
        <v>2051</v>
      </c>
      <c r="C25427" t="s">
        <v>3022</v>
      </c>
      <c r="D25427" t="s">
        <v>2026</v>
      </c>
      <c r="E25427">
        <v>5</v>
      </c>
      <c r="F25427" t="s">
        <v>2016</v>
      </c>
      <c r="G25427">
        <v>14</v>
      </c>
      <c r="H25427" t="s">
        <v>2017</v>
      </c>
      <c r="I25427" s="13">
        <v>43509</v>
      </c>
      <c r="J25427">
        <v>4</v>
      </c>
      <c r="K25427">
        <v>17.95</v>
      </c>
    </row>
    <row r="25428" spans="2:11">
      <c r="B25428" t="s">
        <v>2083</v>
      </c>
      <c r="C25428" t="s">
        <v>2084</v>
      </c>
      <c r="D25428" t="s">
        <v>2184</v>
      </c>
      <c r="E25428">
        <v>1</v>
      </c>
      <c r="F25428" t="s">
        <v>2016</v>
      </c>
      <c r="G25428" t="s">
        <v>2030</v>
      </c>
      <c r="H25428" t="s">
        <v>2017</v>
      </c>
      <c r="I25428" s="13">
        <v>43326</v>
      </c>
      <c r="J25428">
        <v>5</v>
      </c>
      <c r="K25428">
        <v>17.57</v>
      </c>
    </row>
    <row r="25429" spans="2:11">
      <c r="B25429" t="s">
        <v>2051</v>
      </c>
      <c r="C25429" t="s">
        <v>3099</v>
      </c>
      <c r="D25429" t="s">
        <v>2026</v>
      </c>
      <c r="E25429">
        <v>5</v>
      </c>
      <c r="F25429" t="s">
        <v>2016</v>
      </c>
      <c r="G25429" t="s">
        <v>2030</v>
      </c>
      <c r="H25429" t="s">
        <v>2017</v>
      </c>
      <c r="I25429" s="13">
        <v>42907</v>
      </c>
      <c r="J25429">
        <v>3</v>
      </c>
      <c r="K25429">
        <v>24.85</v>
      </c>
    </row>
    <row r="25501" spans="1:11">
      <c r="A25501" t="s">
        <v>1268</v>
      </c>
      <c r="B25501" t="str">
        <f ca="1">_xll.BDS(OFFSET(INDIRECT(ADDRESS(ROW(), COLUMN())),0,-1),"BEST_ANALYST_RECS_BULK","cols=10;rows=21")</f>
        <v>J.P. Morgan</v>
      </c>
      <c r="C25501" t="s">
        <v>2271</v>
      </c>
      <c r="D25501" t="s">
        <v>2184</v>
      </c>
      <c r="E25501">
        <v>1</v>
      </c>
      <c r="F25501" t="s">
        <v>2016</v>
      </c>
      <c r="G25501">
        <v>50.5</v>
      </c>
      <c r="H25501" t="s">
        <v>2036</v>
      </c>
      <c r="I25501" s="13">
        <v>43510</v>
      </c>
      <c r="J25501">
        <v>3</v>
      </c>
      <c r="K25501">
        <v>3.65</v>
      </c>
    </row>
    <row r="25502" spans="1:11">
      <c r="B25502" t="s">
        <v>2267</v>
      </c>
      <c r="C25502" t="s">
        <v>2272</v>
      </c>
      <c r="D25502" t="s">
        <v>2041</v>
      </c>
      <c r="E25502">
        <v>1</v>
      </c>
      <c r="F25502" t="s">
        <v>2016</v>
      </c>
      <c r="G25502">
        <v>46</v>
      </c>
      <c r="H25502" t="s">
        <v>2017</v>
      </c>
      <c r="I25502" s="13">
        <v>43510</v>
      </c>
      <c r="J25502" t="s">
        <v>2030</v>
      </c>
      <c r="K25502" t="s">
        <v>2030</v>
      </c>
    </row>
    <row r="25503" spans="1:11">
      <c r="B25503" t="s">
        <v>2274</v>
      </c>
      <c r="C25503" t="s">
        <v>2275</v>
      </c>
      <c r="D25503" t="s">
        <v>2076</v>
      </c>
      <c r="E25503">
        <v>3</v>
      </c>
      <c r="F25503" t="s">
        <v>2016</v>
      </c>
      <c r="G25503" t="s">
        <v>2030</v>
      </c>
      <c r="H25503" t="s">
        <v>2017</v>
      </c>
      <c r="I25503" s="13">
        <v>43509</v>
      </c>
      <c r="J25503">
        <v>5</v>
      </c>
      <c r="K25503">
        <v>0</v>
      </c>
    </row>
    <row r="25504" spans="1:11">
      <c r="B25504" t="s">
        <v>2277</v>
      </c>
      <c r="C25504" t="s">
        <v>2278</v>
      </c>
      <c r="D25504" t="s">
        <v>2041</v>
      </c>
      <c r="E25504">
        <v>1</v>
      </c>
      <c r="F25504" t="s">
        <v>2016</v>
      </c>
      <c r="G25504">
        <v>48</v>
      </c>
      <c r="H25504" t="s">
        <v>2017</v>
      </c>
      <c r="I25504" s="13">
        <v>43504</v>
      </c>
      <c r="J25504">
        <v>11</v>
      </c>
      <c r="K25504">
        <v>-12.14</v>
      </c>
    </row>
    <row r="25505" spans="2:11">
      <c r="B25505" t="s">
        <v>2089</v>
      </c>
      <c r="C25505" t="s">
        <v>2279</v>
      </c>
      <c r="D25505" t="s">
        <v>2044</v>
      </c>
      <c r="E25505">
        <v>3</v>
      </c>
      <c r="F25505" t="s">
        <v>2016</v>
      </c>
      <c r="G25505">
        <v>53</v>
      </c>
      <c r="H25505" t="s">
        <v>2017</v>
      </c>
      <c r="I25505" s="13">
        <v>43503</v>
      </c>
      <c r="J25505">
        <v>10</v>
      </c>
      <c r="K25505">
        <v>-4.46</v>
      </c>
    </row>
    <row r="25506" spans="2:11">
      <c r="B25506" t="s">
        <v>2220</v>
      </c>
      <c r="C25506" t="s">
        <v>2280</v>
      </c>
      <c r="D25506" t="s">
        <v>2076</v>
      </c>
      <c r="E25506">
        <v>3</v>
      </c>
      <c r="F25506" t="s">
        <v>2016</v>
      </c>
      <c r="G25506">
        <v>53</v>
      </c>
      <c r="H25506" t="s">
        <v>2020</v>
      </c>
      <c r="I25506" s="13">
        <v>43493</v>
      </c>
      <c r="J25506">
        <v>5</v>
      </c>
      <c r="K25506">
        <v>0</v>
      </c>
    </row>
    <row r="25507" spans="2:11">
      <c r="B25507" t="s">
        <v>2067</v>
      </c>
      <c r="C25507" t="s">
        <v>2281</v>
      </c>
      <c r="D25507" t="s">
        <v>2252</v>
      </c>
      <c r="E25507">
        <v>3</v>
      </c>
      <c r="F25507" t="s">
        <v>2016</v>
      </c>
      <c r="G25507">
        <v>58</v>
      </c>
      <c r="H25507" t="s">
        <v>2020</v>
      </c>
      <c r="I25507" s="13">
        <v>43490</v>
      </c>
      <c r="J25507">
        <v>5</v>
      </c>
      <c r="K25507">
        <v>0</v>
      </c>
    </row>
    <row r="25508" spans="2:11">
      <c r="B25508" t="s">
        <v>2283</v>
      </c>
      <c r="C25508" t="s">
        <v>2284</v>
      </c>
      <c r="D25508" t="s">
        <v>2238</v>
      </c>
      <c r="E25508">
        <v>4</v>
      </c>
      <c r="F25508" t="s">
        <v>2016</v>
      </c>
      <c r="G25508">
        <v>55</v>
      </c>
      <c r="H25508" t="s">
        <v>2017</v>
      </c>
      <c r="I25508" s="13">
        <v>43488</v>
      </c>
      <c r="J25508">
        <v>2</v>
      </c>
      <c r="K25508">
        <v>7.47</v>
      </c>
    </row>
    <row r="25509" spans="2:11">
      <c r="B25509" t="s">
        <v>2094</v>
      </c>
      <c r="C25509" t="s">
        <v>2095</v>
      </c>
      <c r="D25509" t="s">
        <v>2076</v>
      </c>
      <c r="E25509">
        <v>3</v>
      </c>
      <c r="F25509" t="s">
        <v>2085</v>
      </c>
      <c r="G25509" t="s">
        <v>2030</v>
      </c>
      <c r="H25509" t="s">
        <v>2017</v>
      </c>
      <c r="I25509" s="13">
        <v>43486</v>
      </c>
      <c r="J25509" t="s">
        <v>2030</v>
      </c>
      <c r="K25509" t="s">
        <v>2030</v>
      </c>
    </row>
    <row r="25510" spans="2:11">
      <c r="B25510" t="s">
        <v>106</v>
      </c>
      <c r="C25510" t="s">
        <v>2228</v>
      </c>
      <c r="D25510" t="s">
        <v>2229</v>
      </c>
      <c r="E25510">
        <v>5</v>
      </c>
      <c r="F25510" t="s">
        <v>2016</v>
      </c>
      <c r="G25510">
        <v>59</v>
      </c>
      <c r="H25510" t="s">
        <v>2020</v>
      </c>
      <c r="I25510" s="13">
        <v>43482</v>
      </c>
      <c r="J25510">
        <v>8</v>
      </c>
      <c r="K25510">
        <v>-3.65</v>
      </c>
    </row>
    <row r="25511" spans="2:11">
      <c r="B25511" t="s">
        <v>2024</v>
      </c>
      <c r="C25511" t="s">
        <v>2243</v>
      </c>
      <c r="D25511" t="s">
        <v>2076</v>
      </c>
      <c r="E25511">
        <v>3</v>
      </c>
      <c r="F25511" t="s">
        <v>2016</v>
      </c>
      <c r="G25511" t="s">
        <v>2030</v>
      </c>
      <c r="H25511" t="s">
        <v>2017</v>
      </c>
      <c r="I25511" s="13">
        <v>43482</v>
      </c>
      <c r="J25511">
        <v>5</v>
      </c>
      <c r="K25511">
        <v>0</v>
      </c>
    </row>
    <row r="25512" spans="2:11">
      <c r="B25512" t="s">
        <v>2037</v>
      </c>
      <c r="C25512" t="s">
        <v>2286</v>
      </c>
      <c r="D25512" t="s">
        <v>2076</v>
      </c>
      <c r="E25512">
        <v>3</v>
      </c>
      <c r="F25512" t="s">
        <v>2016</v>
      </c>
      <c r="G25512">
        <v>50</v>
      </c>
      <c r="H25512" t="s">
        <v>2020</v>
      </c>
      <c r="I25512" s="13">
        <v>43482</v>
      </c>
      <c r="J25512">
        <v>5</v>
      </c>
      <c r="K25512">
        <v>0</v>
      </c>
    </row>
    <row r="25513" spans="2:11">
      <c r="B25513" t="s">
        <v>2072</v>
      </c>
      <c r="C25513" t="s">
        <v>2287</v>
      </c>
      <c r="D25513" t="s">
        <v>2015</v>
      </c>
      <c r="E25513">
        <v>3</v>
      </c>
      <c r="F25513" t="s">
        <v>2016</v>
      </c>
      <c r="G25513" t="s">
        <v>2030</v>
      </c>
      <c r="H25513" t="s">
        <v>2017</v>
      </c>
      <c r="I25513" s="13">
        <v>43482</v>
      </c>
      <c r="J25513">
        <v>9</v>
      </c>
      <c r="K25513">
        <v>-4.32</v>
      </c>
    </row>
    <row r="25514" spans="2:11">
      <c r="B25514" t="s">
        <v>2051</v>
      </c>
      <c r="C25514" t="s">
        <v>2290</v>
      </c>
      <c r="D25514" t="s">
        <v>2076</v>
      </c>
      <c r="E25514">
        <v>3</v>
      </c>
      <c r="F25514" t="s">
        <v>2088</v>
      </c>
      <c r="G25514">
        <v>51</v>
      </c>
      <c r="H25514" t="s">
        <v>2017</v>
      </c>
      <c r="I25514" s="13">
        <v>43482</v>
      </c>
      <c r="J25514">
        <v>1</v>
      </c>
      <c r="K25514">
        <v>12.78</v>
      </c>
    </row>
    <row r="25515" spans="2:11">
      <c r="B25515" t="s">
        <v>2021</v>
      </c>
      <c r="C25515" t="s">
        <v>2285</v>
      </c>
      <c r="D25515" t="s">
        <v>2216</v>
      </c>
      <c r="E25515">
        <v>3</v>
      </c>
      <c r="F25515" t="s">
        <v>2016</v>
      </c>
      <c r="G25515">
        <v>46</v>
      </c>
      <c r="H25515" t="s">
        <v>2020</v>
      </c>
      <c r="I25515" s="13">
        <v>43481</v>
      </c>
      <c r="J25515">
        <v>4</v>
      </c>
      <c r="K25515">
        <v>0.5</v>
      </c>
    </row>
    <row r="25516" spans="2:11">
      <c r="B25516" t="s">
        <v>2027</v>
      </c>
      <c r="C25516" t="s">
        <v>2276</v>
      </c>
      <c r="D25516" t="s">
        <v>2044</v>
      </c>
      <c r="E25516">
        <v>3</v>
      </c>
      <c r="F25516" t="s">
        <v>2016</v>
      </c>
      <c r="G25516">
        <v>53</v>
      </c>
      <c r="H25516" t="s">
        <v>2017</v>
      </c>
      <c r="I25516" s="13">
        <v>43481</v>
      </c>
      <c r="J25516">
        <v>5</v>
      </c>
      <c r="K25516">
        <v>0</v>
      </c>
    </row>
    <row r="25517" spans="2:11">
      <c r="B25517" t="s">
        <v>2234</v>
      </c>
      <c r="C25517" t="s">
        <v>2289</v>
      </c>
      <c r="D25517" t="s">
        <v>2044</v>
      </c>
      <c r="E25517">
        <v>3</v>
      </c>
      <c r="F25517" t="s">
        <v>2016</v>
      </c>
      <c r="G25517">
        <v>56</v>
      </c>
      <c r="H25517" t="s">
        <v>2020</v>
      </c>
      <c r="I25517" s="13">
        <v>43481</v>
      </c>
      <c r="J25517">
        <v>5</v>
      </c>
      <c r="K25517">
        <v>0</v>
      </c>
    </row>
    <row r="25518" spans="2:11">
      <c r="B25518" t="s">
        <v>2077</v>
      </c>
      <c r="C25518" t="s">
        <v>2288</v>
      </c>
      <c r="D25518" t="s">
        <v>2041</v>
      </c>
      <c r="E25518">
        <v>1</v>
      </c>
      <c r="F25518" t="s">
        <v>2016</v>
      </c>
      <c r="G25518">
        <v>52</v>
      </c>
      <c r="H25518" t="s">
        <v>2020</v>
      </c>
      <c r="I25518" s="13">
        <v>43481</v>
      </c>
      <c r="J25518">
        <v>3</v>
      </c>
      <c r="K25518">
        <v>3.65</v>
      </c>
    </row>
    <row r="25519" spans="2:11">
      <c r="B25519" t="s">
        <v>2079</v>
      </c>
      <c r="C25519" t="s">
        <v>2282</v>
      </c>
      <c r="D25519" t="s">
        <v>2015</v>
      </c>
      <c r="E25519">
        <v>3</v>
      </c>
      <c r="F25519" t="s">
        <v>2016</v>
      </c>
      <c r="G25519">
        <v>56</v>
      </c>
      <c r="H25519" t="s">
        <v>2017</v>
      </c>
      <c r="I25519" s="13">
        <v>43481</v>
      </c>
      <c r="J25519">
        <v>5</v>
      </c>
      <c r="K25519">
        <v>0</v>
      </c>
    </row>
    <row r="25520" spans="2:11">
      <c r="B25520" t="s">
        <v>2063</v>
      </c>
      <c r="C25520" t="s">
        <v>2291</v>
      </c>
      <c r="D25520" t="s">
        <v>2035</v>
      </c>
      <c r="E25520">
        <v>5</v>
      </c>
      <c r="F25520" t="s">
        <v>2016</v>
      </c>
      <c r="G25520">
        <v>67</v>
      </c>
      <c r="H25520" t="s">
        <v>2017</v>
      </c>
      <c r="I25520" s="13">
        <v>43481</v>
      </c>
      <c r="J25520">
        <v>8</v>
      </c>
      <c r="K25520">
        <v>-3.65</v>
      </c>
    </row>
    <row r="25521" spans="2:11">
      <c r="B25521" t="s">
        <v>2083</v>
      </c>
      <c r="C25521" t="s">
        <v>2084</v>
      </c>
      <c r="D25521" t="s">
        <v>2035</v>
      </c>
      <c r="E25521">
        <v>5</v>
      </c>
      <c r="F25521" t="s">
        <v>2085</v>
      </c>
      <c r="G25521" t="s">
        <v>2030</v>
      </c>
      <c r="H25521" t="s">
        <v>2017</v>
      </c>
      <c r="I25521" s="13">
        <v>43469</v>
      </c>
      <c r="J25521">
        <v>7</v>
      </c>
      <c r="K25521">
        <v>-2.2999999999999998</v>
      </c>
    </row>
    <row r="25601" spans="1:11">
      <c r="A25601" t="s">
        <v>1269</v>
      </c>
      <c r="B25601" t="str">
        <f ca="1">_xll.BDS(OFFSET(INDIRECT(ADDRESS(ROW(), COLUMN())),0,-1),"BEST_ANALYST_RECS_BULK","cols=10;rows=18")</f>
        <v>Baird</v>
      </c>
      <c r="C25601" t="s">
        <v>2416</v>
      </c>
      <c r="D25601" t="s">
        <v>2044</v>
      </c>
      <c r="E25601">
        <v>3</v>
      </c>
      <c r="F25601" t="s">
        <v>2016</v>
      </c>
      <c r="G25601">
        <v>4</v>
      </c>
      <c r="H25601" t="s">
        <v>2017</v>
      </c>
      <c r="I25601" s="13">
        <v>43511</v>
      </c>
      <c r="J25601">
        <v>2</v>
      </c>
      <c r="K25601">
        <v>0</v>
      </c>
    </row>
    <row r="25602" spans="1:11">
      <c r="B25602" t="s">
        <v>2045</v>
      </c>
      <c r="C25602" t="s">
        <v>3364</v>
      </c>
      <c r="D25602" t="s">
        <v>2029</v>
      </c>
      <c r="E25602">
        <v>5</v>
      </c>
      <c r="F25602" t="s">
        <v>2016</v>
      </c>
      <c r="G25602">
        <v>4.5</v>
      </c>
      <c r="H25602" t="s">
        <v>2020</v>
      </c>
      <c r="I25602" s="13">
        <v>43511</v>
      </c>
      <c r="J25602">
        <v>4</v>
      </c>
      <c r="K25602">
        <v>-31.06</v>
      </c>
    </row>
    <row r="25603" spans="1:11">
      <c r="B25603" t="s">
        <v>2037</v>
      </c>
      <c r="C25603" t="s">
        <v>2417</v>
      </c>
      <c r="D25603" t="s">
        <v>2076</v>
      </c>
      <c r="E25603">
        <v>3</v>
      </c>
      <c r="F25603" t="s">
        <v>2016</v>
      </c>
      <c r="G25603">
        <v>3.5</v>
      </c>
      <c r="H25603" t="s">
        <v>2020</v>
      </c>
      <c r="I25603" s="13">
        <v>43508</v>
      </c>
      <c r="J25603">
        <v>2</v>
      </c>
      <c r="K25603">
        <v>0</v>
      </c>
    </row>
    <row r="25604" spans="1:11">
      <c r="B25604" t="s">
        <v>2067</v>
      </c>
      <c r="C25604" t="s">
        <v>2418</v>
      </c>
      <c r="D25604" t="s">
        <v>2252</v>
      </c>
      <c r="E25604">
        <v>3</v>
      </c>
      <c r="F25604" t="s">
        <v>2016</v>
      </c>
      <c r="G25604">
        <v>4</v>
      </c>
      <c r="H25604" t="s">
        <v>2020</v>
      </c>
      <c r="I25604" s="13">
        <v>43507</v>
      </c>
      <c r="J25604">
        <v>2</v>
      </c>
      <c r="K25604">
        <v>0</v>
      </c>
    </row>
    <row r="25605" spans="1:11">
      <c r="B25605" t="s">
        <v>2198</v>
      </c>
      <c r="C25605" t="s">
        <v>2420</v>
      </c>
      <c r="D25605" t="s">
        <v>2184</v>
      </c>
      <c r="E25605">
        <v>1</v>
      </c>
      <c r="F25605" t="s">
        <v>2016</v>
      </c>
      <c r="G25605">
        <v>3</v>
      </c>
      <c r="H25605" t="s">
        <v>2017</v>
      </c>
      <c r="I25605" s="13">
        <v>43503</v>
      </c>
      <c r="J25605">
        <v>1</v>
      </c>
      <c r="K25605">
        <v>31.06</v>
      </c>
    </row>
    <row r="25606" spans="1:11">
      <c r="B25606" t="s">
        <v>2148</v>
      </c>
      <c r="C25606" t="s">
        <v>2423</v>
      </c>
      <c r="D25606" t="s">
        <v>2015</v>
      </c>
      <c r="E25606">
        <v>3</v>
      </c>
      <c r="F25606" t="s">
        <v>2016</v>
      </c>
      <c r="G25606">
        <v>5</v>
      </c>
      <c r="H25606" t="s">
        <v>2017</v>
      </c>
      <c r="I25606" s="13">
        <v>43496</v>
      </c>
      <c r="J25606">
        <v>2</v>
      </c>
      <c r="K25606">
        <v>0</v>
      </c>
    </row>
    <row r="25607" spans="1:11">
      <c r="B25607" t="s">
        <v>106</v>
      </c>
      <c r="C25607" t="s">
        <v>2431</v>
      </c>
      <c r="D25607" t="s">
        <v>2432</v>
      </c>
      <c r="E25607">
        <v>1</v>
      </c>
      <c r="F25607" t="s">
        <v>2016</v>
      </c>
      <c r="G25607">
        <v>3</v>
      </c>
      <c r="H25607" t="s">
        <v>2020</v>
      </c>
      <c r="I25607" s="13">
        <v>43495</v>
      </c>
      <c r="J25607">
        <v>1</v>
      </c>
      <c r="K25607">
        <v>31.06</v>
      </c>
    </row>
    <row r="25608" spans="1:11">
      <c r="B25608" t="s">
        <v>2094</v>
      </c>
      <c r="C25608" t="s">
        <v>2095</v>
      </c>
      <c r="D25608" t="s">
        <v>2076</v>
      </c>
      <c r="E25608">
        <v>3</v>
      </c>
      <c r="F25608" t="s">
        <v>2085</v>
      </c>
      <c r="G25608" t="s">
        <v>2030</v>
      </c>
      <c r="H25608" t="s">
        <v>2017</v>
      </c>
      <c r="I25608" s="13">
        <v>43489</v>
      </c>
      <c r="J25608" t="s">
        <v>2030</v>
      </c>
      <c r="K25608" t="s">
        <v>2030</v>
      </c>
    </row>
    <row r="25609" spans="1:11">
      <c r="B25609" t="s">
        <v>2079</v>
      </c>
      <c r="C25609" t="s">
        <v>2426</v>
      </c>
      <c r="D25609" t="s">
        <v>2041</v>
      </c>
      <c r="E25609">
        <v>1</v>
      </c>
      <c r="F25609" t="s">
        <v>2016</v>
      </c>
      <c r="G25609">
        <v>2.5</v>
      </c>
      <c r="H25609" t="s">
        <v>2017</v>
      </c>
      <c r="I25609" s="13">
        <v>43479</v>
      </c>
      <c r="J25609">
        <v>1</v>
      </c>
      <c r="K25609">
        <v>31.06</v>
      </c>
    </row>
    <row r="25610" spans="1:11">
      <c r="B25610" t="s">
        <v>2428</v>
      </c>
      <c r="C25610" t="s">
        <v>2429</v>
      </c>
      <c r="D25610" t="s">
        <v>2076</v>
      </c>
      <c r="E25610">
        <v>3</v>
      </c>
      <c r="F25610" t="s">
        <v>2016</v>
      </c>
      <c r="G25610">
        <v>5</v>
      </c>
      <c r="H25610" t="s">
        <v>2020</v>
      </c>
      <c r="I25610" s="13">
        <v>43453</v>
      </c>
      <c r="J25610">
        <v>2</v>
      </c>
      <c r="K25610">
        <v>0</v>
      </c>
    </row>
    <row r="25611" spans="1:11">
      <c r="B25611" t="s">
        <v>2021</v>
      </c>
      <c r="C25611" t="s">
        <v>2433</v>
      </c>
      <c r="D25611" t="s">
        <v>4138</v>
      </c>
      <c r="E25611">
        <v>1</v>
      </c>
      <c r="F25611" t="s">
        <v>2016</v>
      </c>
      <c r="G25611">
        <v>2.75</v>
      </c>
      <c r="H25611" t="s">
        <v>2020</v>
      </c>
      <c r="I25611" s="13">
        <v>43451</v>
      </c>
      <c r="J25611">
        <v>1</v>
      </c>
      <c r="K25611">
        <v>31.06</v>
      </c>
    </row>
    <row r="25612" spans="1:11">
      <c r="B25612" t="s">
        <v>2027</v>
      </c>
      <c r="C25612" t="s">
        <v>2435</v>
      </c>
      <c r="D25612" t="s">
        <v>2041</v>
      </c>
      <c r="E25612">
        <v>1</v>
      </c>
      <c r="F25612" t="s">
        <v>2016</v>
      </c>
      <c r="G25612">
        <v>2.75</v>
      </c>
      <c r="H25612" t="s">
        <v>2017</v>
      </c>
      <c r="I25612" s="13">
        <v>43444</v>
      </c>
      <c r="J25612">
        <v>1</v>
      </c>
      <c r="K25612">
        <v>31.06</v>
      </c>
    </row>
    <row r="25613" spans="1:11">
      <c r="B25613" t="s">
        <v>2031</v>
      </c>
      <c r="C25613" t="s">
        <v>2427</v>
      </c>
      <c r="D25613" t="s">
        <v>2076</v>
      </c>
      <c r="E25613">
        <v>3</v>
      </c>
      <c r="F25613" t="s">
        <v>2016</v>
      </c>
      <c r="G25613">
        <v>3.75</v>
      </c>
      <c r="H25613" t="s">
        <v>2020</v>
      </c>
      <c r="I25613" s="13">
        <v>43409</v>
      </c>
      <c r="J25613">
        <v>2</v>
      </c>
      <c r="K25613">
        <v>0</v>
      </c>
    </row>
    <row r="25614" spans="1:11">
      <c r="B25614" t="s">
        <v>2033</v>
      </c>
      <c r="C25614" t="s">
        <v>2436</v>
      </c>
      <c r="D25614" t="s">
        <v>2184</v>
      </c>
      <c r="E25614">
        <v>1</v>
      </c>
      <c r="F25614" t="s">
        <v>2016</v>
      </c>
      <c r="G25614" t="s">
        <v>2030</v>
      </c>
      <c r="H25614" t="s">
        <v>2017</v>
      </c>
      <c r="I25614" s="13">
        <v>43409</v>
      </c>
      <c r="J25614">
        <v>1</v>
      </c>
      <c r="K25614">
        <v>31.06</v>
      </c>
    </row>
    <row r="25615" spans="1:11">
      <c r="B25615" t="s">
        <v>2072</v>
      </c>
      <c r="C25615" t="s">
        <v>2437</v>
      </c>
      <c r="D25615" t="s">
        <v>2041</v>
      </c>
      <c r="E25615">
        <v>1</v>
      </c>
      <c r="F25615" t="s">
        <v>2016</v>
      </c>
      <c r="G25615" t="s">
        <v>2030</v>
      </c>
      <c r="H25615" t="s">
        <v>2017</v>
      </c>
      <c r="I25615" s="13">
        <v>43409</v>
      </c>
      <c r="J25615">
        <v>1</v>
      </c>
      <c r="K25615">
        <v>31.06</v>
      </c>
    </row>
    <row r="25616" spans="1:11">
      <c r="B25616" t="s">
        <v>2063</v>
      </c>
      <c r="C25616" t="s">
        <v>2430</v>
      </c>
      <c r="D25616" t="s">
        <v>2184</v>
      </c>
      <c r="E25616">
        <v>1</v>
      </c>
      <c r="F25616" t="s">
        <v>2016</v>
      </c>
      <c r="G25616">
        <v>3</v>
      </c>
      <c r="H25616" t="s">
        <v>2017</v>
      </c>
      <c r="I25616" s="13">
        <v>43403</v>
      </c>
      <c r="J25616" t="s">
        <v>2030</v>
      </c>
      <c r="K25616" t="s">
        <v>2030</v>
      </c>
    </row>
    <row r="25617" spans="2:11">
      <c r="B25617" t="s">
        <v>2083</v>
      </c>
      <c r="C25617" t="s">
        <v>2304</v>
      </c>
      <c r="D25617" t="s">
        <v>2184</v>
      </c>
      <c r="E25617">
        <v>1</v>
      </c>
      <c r="F25617" t="s">
        <v>2088</v>
      </c>
      <c r="G25617" t="s">
        <v>2030</v>
      </c>
      <c r="H25617" t="s">
        <v>2017</v>
      </c>
      <c r="I25617" s="13">
        <v>43323</v>
      </c>
      <c r="J25617">
        <v>3</v>
      </c>
      <c r="K25617">
        <v>-1.48</v>
      </c>
    </row>
    <row r="25618" spans="2:11">
      <c r="B25618" t="s">
        <v>2786</v>
      </c>
      <c r="C25618" t="s">
        <v>2095</v>
      </c>
      <c r="D25618" t="s">
        <v>2843</v>
      </c>
      <c r="E25618">
        <v>4</v>
      </c>
      <c r="F25618" t="s">
        <v>2016</v>
      </c>
      <c r="G25618">
        <v>19</v>
      </c>
      <c r="H25618" t="s">
        <v>2017</v>
      </c>
      <c r="I25618" s="13">
        <v>42548</v>
      </c>
      <c r="J25618">
        <v>4</v>
      </c>
      <c r="K25618">
        <v>-31.06</v>
      </c>
    </row>
    <row r="25701" spans="1:11">
      <c r="A25701" t="s">
        <v>1270</v>
      </c>
      <c r="B25701" t="str">
        <f ca="1">_xll.BDS(OFFSET(INDIRECT(ADDRESS(ROW(), COLUMN())),0,-1),"BEST_ANALYST_RECS_BULK","cols=10;rows=11")</f>
        <v>CIBC Capital Markets</v>
      </c>
      <c r="C25701" t="s">
        <v>3325</v>
      </c>
      <c r="D25701" t="s">
        <v>2044</v>
      </c>
      <c r="E25701">
        <v>3</v>
      </c>
      <c r="F25701" t="s">
        <v>2016</v>
      </c>
      <c r="G25701">
        <v>8.66</v>
      </c>
      <c r="H25701" t="s">
        <v>2133</v>
      </c>
      <c r="I25701" s="13">
        <v>43511</v>
      </c>
      <c r="J25701" t="s">
        <v>2030</v>
      </c>
      <c r="K25701" t="s">
        <v>2030</v>
      </c>
    </row>
    <row r="25702" spans="1:11">
      <c r="B25702" t="s">
        <v>2595</v>
      </c>
      <c r="C25702" t="s">
        <v>3148</v>
      </c>
      <c r="D25702" t="s">
        <v>2252</v>
      </c>
      <c r="E25702">
        <v>3</v>
      </c>
      <c r="F25702" t="s">
        <v>2016</v>
      </c>
      <c r="G25702">
        <v>9.0399999999999991</v>
      </c>
      <c r="H25702" t="s">
        <v>2020</v>
      </c>
      <c r="I25702" s="13">
        <v>43511</v>
      </c>
      <c r="J25702">
        <v>3</v>
      </c>
      <c r="K25702">
        <v>0</v>
      </c>
    </row>
    <row r="25703" spans="1:11">
      <c r="B25703" t="s">
        <v>2174</v>
      </c>
      <c r="C25703" t="s">
        <v>3326</v>
      </c>
      <c r="D25703" t="s">
        <v>3327</v>
      </c>
      <c r="E25703">
        <v>4</v>
      </c>
      <c r="F25703" t="s">
        <v>2016</v>
      </c>
      <c r="G25703">
        <v>11.67</v>
      </c>
      <c r="H25703" t="s">
        <v>2017</v>
      </c>
      <c r="I25703" s="13">
        <v>43510</v>
      </c>
      <c r="J25703">
        <v>1</v>
      </c>
      <c r="K25703">
        <v>7.76</v>
      </c>
    </row>
    <row r="25704" spans="1:11">
      <c r="B25704" t="s">
        <v>2067</v>
      </c>
      <c r="C25704" t="s">
        <v>3328</v>
      </c>
      <c r="D25704" t="s">
        <v>2029</v>
      </c>
      <c r="E25704">
        <v>5</v>
      </c>
      <c r="F25704" t="s">
        <v>2016</v>
      </c>
      <c r="G25704">
        <v>9.0299999999999994</v>
      </c>
      <c r="H25704" t="s">
        <v>2020</v>
      </c>
      <c r="I25704" s="13">
        <v>43510</v>
      </c>
      <c r="J25704">
        <v>1</v>
      </c>
      <c r="K25704">
        <v>7.76</v>
      </c>
    </row>
    <row r="25705" spans="1:11">
      <c r="B25705" t="s">
        <v>3016</v>
      </c>
      <c r="C25705" t="s">
        <v>3151</v>
      </c>
      <c r="D25705" t="s">
        <v>2026</v>
      </c>
      <c r="E25705">
        <v>5</v>
      </c>
      <c r="F25705" t="s">
        <v>2016</v>
      </c>
      <c r="G25705">
        <v>13.31</v>
      </c>
      <c r="H25705" t="s">
        <v>2017</v>
      </c>
      <c r="I25705" s="13">
        <v>43496</v>
      </c>
      <c r="J25705">
        <v>1</v>
      </c>
      <c r="K25705">
        <v>7.76</v>
      </c>
    </row>
    <row r="25706" spans="1:11">
      <c r="B25706" t="s">
        <v>3329</v>
      </c>
      <c r="C25706" t="s">
        <v>3330</v>
      </c>
      <c r="D25706" t="s">
        <v>2026</v>
      </c>
      <c r="E25706">
        <v>5</v>
      </c>
      <c r="F25706" t="s">
        <v>2016</v>
      </c>
      <c r="G25706">
        <v>9.06</v>
      </c>
      <c r="H25706" t="s">
        <v>2017</v>
      </c>
      <c r="I25706" s="13">
        <v>43491</v>
      </c>
      <c r="J25706" t="s">
        <v>2030</v>
      </c>
      <c r="K25706" t="s">
        <v>2030</v>
      </c>
    </row>
    <row r="25707" spans="1:11">
      <c r="B25707" t="s">
        <v>2358</v>
      </c>
      <c r="C25707" t="s">
        <v>3331</v>
      </c>
      <c r="D25707" t="s">
        <v>2026</v>
      </c>
      <c r="E25707">
        <v>5</v>
      </c>
      <c r="F25707" t="s">
        <v>2016</v>
      </c>
      <c r="G25707">
        <v>21</v>
      </c>
      <c r="H25707" t="s">
        <v>2020</v>
      </c>
      <c r="I25707" s="13">
        <v>43475</v>
      </c>
      <c r="J25707">
        <v>1</v>
      </c>
      <c r="K25707">
        <v>7.76</v>
      </c>
    </row>
    <row r="25708" spans="1:11">
      <c r="B25708" t="s">
        <v>2142</v>
      </c>
      <c r="C25708" t="s">
        <v>3153</v>
      </c>
      <c r="D25708" t="s">
        <v>2026</v>
      </c>
      <c r="E25708">
        <v>5</v>
      </c>
      <c r="F25708" t="s">
        <v>2016</v>
      </c>
      <c r="G25708">
        <v>16</v>
      </c>
      <c r="H25708" t="s">
        <v>2017</v>
      </c>
      <c r="I25708" s="13">
        <v>43475</v>
      </c>
      <c r="J25708">
        <v>2</v>
      </c>
      <c r="K25708">
        <v>1.83</v>
      </c>
    </row>
    <row r="25709" spans="1:11">
      <c r="B25709" t="s">
        <v>3332</v>
      </c>
      <c r="C25709" t="s">
        <v>3333</v>
      </c>
      <c r="D25709" t="s">
        <v>2026</v>
      </c>
      <c r="E25709">
        <v>5</v>
      </c>
      <c r="F25709" t="s">
        <v>2016</v>
      </c>
      <c r="G25709">
        <v>12.09</v>
      </c>
      <c r="H25709" t="s">
        <v>2020</v>
      </c>
      <c r="I25709" s="13">
        <v>43475</v>
      </c>
      <c r="J25709">
        <v>1</v>
      </c>
      <c r="K25709">
        <v>7.76</v>
      </c>
    </row>
    <row r="25710" spans="1:11">
      <c r="B25710" t="s">
        <v>2399</v>
      </c>
      <c r="C25710" t="s">
        <v>3334</v>
      </c>
      <c r="D25710" t="s">
        <v>2026</v>
      </c>
      <c r="E25710">
        <v>5</v>
      </c>
      <c r="F25710" t="s">
        <v>2016</v>
      </c>
      <c r="G25710">
        <v>14.65</v>
      </c>
      <c r="H25710" t="s">
        <v>2017</v>
      </c>
      <c r="I25710" s="13">
        <v>43475</v>
      </c>
      <c r="J25710" t="s">
        <v>2030</v>
      </c>
      <c r="K25710" t="s">
        <v>2030</v>
      </c>
    </row>
    <row r="25711" spans="1:11">
      <c r="B25711" t="s">
        <v>3133</v>
      </c>
      <c r="C25711" t="s">
        <v>3335</v>
      </c>
      <c r="D25711" t="s">
        <v>2026</v>
      </c>
      <c r="E25711">
        <v>5</v>
      </c>
      <c r="F25711" t="s">
        <v>2016</v>
      </c>
      <c r="G25711">
        <v>9.2799999999999994</v>
      </c>
      <c r="H25711" t="s">
        <v>3135</v>
      </c>
      <c r="I25711" s="13">
        <v>42503</v>
      </c>
      <c r="J25711">
        <v>1</v>
      </c>
      <c r="K25711">
        <v>7.76</v>
      </c>
    </row>
    <row r="25801" spans="1:2">
      <c r="A25801" t="s">
        <v>1271</v>
      </c>
      <c r="B25801" t="str">
        <f ca="1">_xll.BDS(OFFSET(INDIRECT(ADDRESS(ROW(), COLUMN())),0,-1),"BEST_ANALYST_RECS_BULK")</f>
        <v>#N/A N/A</v>
      </c>
    </row>
    <row r="25901" spans="1:11">
      <c r="A25901" t="s">
        <v>1272</v>
      </c>
      <c r="B25901" t="str">
        <f ca="1">_xll.BDS(OFFSET(INDIRECT(ADDRESS(ROW(), COLUMN())),0,-1),"BEST_ANALYST_RECS_BULK","cols=10;rows=15")</f>
        <v>Goldman Sachs</v>
      </c>
      <c r="C25901" t="s">
        <v>2402</v>
      </c>
      <c r="D25901" t="s">
        <v>2403</v>
      </c>
      <c r="E25901">
        <v>1</v>
      </c>
      <c r="F25901" t="s">
        <v>2016</v>
      </c>
      <c r="G25901">
        <v>16</v>
      </c>
      <c r="H25901" t="s">
        <v>2020</v>
      </c>
      <c r="I25901" s="13">
        <v>43511</v>
      </c>
      <c r="J25901">
        <v>3</v>
      </c>
      <c r="K25901">
        <v>10.119999999999999</v>
      </c>
    </row>
    <row r="25902" spans="1:11">
      <c r="B25902" t="s">
        <v>2131</v>
      </c>
      <c r="C25902" t="s">
        <v>2404</v>
      </c>
      <c r="D25902" t="s">
        <v>2041</v>
      </c>
      <c r="E25902">
        <v>1</v>
      </c>
      <c r="F25902" t="s">
        <v>2016</v>
      </c>
      <c r="G25902">
        <v>16</v>
      </c>
      <c r="H25902" t="s">
        <v>2133</v>
      </c>
      <c r="I25902" s="13">
        <v>43511</v>
      </c>
      <c r="J25902">
        <v>8</v>
      </c>
      <c r="K25902">
        <v>-45.61</v>
      </c>
    </row>
    <row r="25903" spans="1:11">
      <c r="B25903" t="s">
        <v>2039</v>
      </c>
      <c r="C25903" t="s">
        <v>3524</v>
      </c>
      <c r="D25903" t="s">
        <v>2041</v>
      </c>
      <c r="E25903">
        <v>1</v>
      </c>
      <c r="F25903" t="s">
        <v>2016</v>
      </c>
      <c r="G25903" t="s">
        <v>2030</v>
      </c>
      <c r="H25903" t="s">
        <v>2017</v>
      </c>
      <c r="I25903" s="13">
        <v>43511</v>
      </c>
      <c r="J25903" t="s">
        <v>2030</v>
      </c>
      <c r="K25903" t="s">
        <v>2030</v>
      </c>
    </row>
    <row r="25904" spans="1:11">
      <c r="B25904" t="s">
        <v>2134</v>
      </c>
      <c r="C25904" t="s">
        <v>3956</v>
      </c>
      <c r="D25904" t="s">
        <v>2184</v>
      </c>
      <c r="E25904">
        <v>1</v>
      </c>
      <c r="F25904" t="s">
        <v>2016</v>
      </c>
      <c r="G25904">
        <v>15</v>
      </c>
      <c r="H25904" t="s">
        <v>2020</v>
      </c>
      <c r="I25904" s="13">
        <v>43511</v>
      </c>
      <c r="J25904">
        <v>1</v>
      </c>
      <c r="K25904">
        <v>12.05</v>
      </c>
    </row>
    <row r="25905" spans="2:11">
      <c r="B25905" t="s">
        <v>2045</v>
      </c>
      <c r="C25905" t="s">
        <v>2495</v>
      </c>
      <c r="D25905" t="s">
        <v>2029</v>
      </c>
      <c r="E25905">
        <v>5</v>
      </c>
      <c r="F25905" t="s">
        <v>2016</v>
      </c>
      <c r="G25905">
        <v>21</v>
      </c>
      <c r="H25905" t="s">
        <v>2020</v>
      </c>
      <c r="I25905" s="13">
        <v>43511</v>
      </c>
      <c r="J25905">
        <v>5</v>
      </c>
      <c r="K25905">
        <v>-12.05</v>
      </c>
    </row>
    <row r="25906" spans="2:11">
      <c r="B25906" t="s">
        <v>2054</v>
      </c>
      <c r="C25906" t="s">
        <v>2636</v>
      </c>
      <c r="D25906" t="s">
        <v>2056</v>
      </c>
      <c r="E25906">
        <v>4</v>
      </c>
      <c r="F25906" t="s">
        <v>2016</v>
      </c>
      <c r="G25906">
        <v>23</v>
      </c>
      <c r="H25906" t="s">
        <v>2020</v>
      </c>
      <c r="I25906" s="13">
        <v>43511</v>
      </c>
      <c r="J25906" t="s">
        <v>2030</v>
      </c>
      <c r="K25906" t="s">
        <v>2030</v>
      </c>
    </row>
    <row r="25907" spans="2:11">
      <c r="B25907" t="s">
        <v>2240</v>
      </c>
      <c r="C25907" t="s">
        <v>2637</v>
      </c>
      <c r="D25907" t="s">
        <v>2026</v>
      </c>
      <c r="E25907">
        <v>5</v>
      </c>
      <c r="F25907" t="s">
        <v>2016</v>
      </c>
      <c r="G25907">
        <v>22.75</v>
      </c>
      <c r="H25907" t="s">
        <v>2020</v>
      </c>
      <c r="I25907" s="13">
        <v>43511</v>
      </c>
      <c r="J25907" t="s">
        <v>2030</v>
      </c>
      <c r="K25907" t="s">
        <v>2030</v>
      </c>
    </row>
    <row r="25908" spans="2:11">
      <c r="B25908" t="s">
        <v>2067</v>
      </c>
      <c r="C25908" t="s">
        <v>2414</v>
      </c>
      <c r="D25908" t="s">
        <v>2029</v>
      </c>
      <c r="E25908">
        <v>5</v>
      </c>
      <c r="F25908" t="s">
        <v>2016</v>
      </c>
      <c r="G25908">
        <v>26</v>
      </c>
      <c r="H25908" t="s">
        <v>2020</v>
      </c>
      <c r="I25908" s="13">
        <v>43510</v>
      </c>
      <c r="J25908">
        <v>5</v>
      </c>
      <c r="K25908">
        <v>-12.05</v>
      </c>
    </row>
    <row r="25909" spans="2:11">
      <c r="B25909" t="s">
        <v>2037</v>
      </c>
      <c r="C25909" t="s">
        <v>2489</v>
      </c>
      <c r="D25909" t="s">
        <v>2076</v>
      </c>
      <c r="E25909">
        <v>3</v>
      </c>
      <c r="F25909" t="s">
        <v>2016</v>
      </c>
      <c r="G25909">
        <v>20</v>
      </c>
      <c r="H25909" t="s">
        <v>2020</v>
      </c>
      <c r="I25909" s="13">
        <v>43510</v>
      </c>
      <c r="J25909">
        <v>6</v>
      </c>
      <c r="K25909">
        <v>-30.58</v>
      </c>
    </row>
    <row r="25910" spans="2:11">
      <c r="B25910" t="s">
        <v>2232</v>
      </c>
      <c r="C25910" t="s">
        <v>3957</v>
      </c>
      <c r="D25910" t="s">
        <v>2015</v>
      </c>
      <c r="E25910">
        <v>3</v>
      </c>
      <c r="F25910" t="s">
        <v>2016</v>
      </c>
      <c r="G25910" t="s">
        <v>2030</v>
      </c>
      <c r="H25910" t="s">
        <v>2017</v>
      </c>
      <c r="I25910" s="13">
        <v>43510</v>
      </c>
      <c r="J25910">
        <v>7</v>
      </c>
      <c r="K25910">
        <v>-34.67</v>
      </c>
    </row>
    <row r="25911" spans="2:11">
      <c r="B25911" t="s">
        <v>2074</v>
      </c>
      <c r="C25911" t="s">
        <v>3284</v>
      </c>
      <c r="D25911" t="s">
        <v>2076</v>
      </c>
      <c r="E25911">
        <v>3</v>
      </c>
      <c r="F25911" t="s">
        <v>2016</v>
      </c>
      <c r="G25911">
        <v>18</v>
      </c>
      <c r="H25911" t="s">
        <v>2020</v>
      </c>
      <c r="I25911" s="13">
        <v>43510</v>
      </c>
      <c r="J25911">
        <v>4</v>
      </c>
      <c r="K25911">
        <v>0</v>
      </c>
    </row>
    <row r="25912" spans="2:11">
      <c r="B25912" t="s">
        <v>2049</v>
      </c>
      <c r="C25912" t="s">
        <v>3476</v>
      </c>
      <c r="D25912" t="s">
        <v>2029</v>
      </c>
      <c r="E25912">
        <v>5</v>
      </c>
      <c r="F25912" t="s">
        <v>2016</v>
      </c>
      <c r="G25912">
        <v>24</v>
      </c>
      <c r="H25912" t="s">
        <v>2020</v>
      </c>
      <c r="I25912" s="13">
        <v>43510</v>
      </c>
      <c r="J25912">
        <v>5</v>
      </c>
      <c r="K25912">
        <v>-12.05</v>
      </c>
    </row>
    <row r="25913" spans="2:11">
      <c r="B25913" t="s">
        <v>2198</v>
      </c>
      <c r="C25913" t="s">
        <v>3636</v>
      </c>
      <c r="D25913" t="s">
        <v>2044</v>
      </c>
      <c r="E25913">
        <v>3</v>
      </c>
      <c r="F25913" t="s">
        <v>2016</v>
      </c>
      <c r="G25913">
        <v>17</v>
      </c>
      <c r="H25913" t="s">
        <v>2020</v>
      </c>
      <c r="I25913" s="13">
        <v>43510</v>
      </c>
      <c r="J25913">
        <v>4</v>
      </c>
      <c r="K25913">
        <v>0</v>
      </c>
    </row>
    <row r="25914" spans="2:11">
      <c r="B25914" t="s">
        <v>2083</v>
      </c>
      <c r="C25914" t="s">
        <v>2084</v>
      </c>
      <c r="D25914" t="s">
        <v>2053</v>
      </c>
      <c r="E25914">
        <v>1</v>
      </c>
      <c r="F25914" t="s">
        <v>2016</v>
      </c>
      <c r="G25914" t="s">
        <v>2030</v>
      </c>
      <c r="H25914" t="s">
        <v>2017</v>
      </c>
      <c r="I25914" s="13">
        <v>43425</v>
      </c>
      <c r="J25914">
        <v>2</v>
      </c>
      <c r="K25914">
        <v>10.16</v>
      </c>
    </row>
    <row r="25915" spans="2:11">
      <c r="B25915" t="s">
        <v>2042</v>
      </c>
      <c r="C25915" t="s">
        <v>2689</v>
      </c>
      <c r="D25915" t="s">
        <v>2044</v>
      </c>
      <c r="E25915">
        <v>3</v>
      </c>
      <c r="F25915" t="s">
        <v>2016</v>
      </c>
      <c r="G25915">
        <v>15</v>
      </c>
      <c r="H25915" t="s">
        <v>2020</v>
      </c>
      <c r="I25915" s="13">
        <v>43415</v>
      </c>
      <c r="J25915" t="s">
        <v>2030</v>
      </c>
      <c r="K25915" t="s">
        <v>2030</v>
      </c>
    </row>
    <row r="26001" spans="1:11">
      <c r="A26001" t="s">
        <v>1273</v>
      </c>
      <c r="B26001" t="str">
        <f ca="1">_xll.BDS(OFFSET(INDIRECT(ADDRESS(ROW(), COLUMN())),0,-1),"BEST_ANALYST_RECS_BULK","cols=10;rows=19")</f>
        <v>Jefferies</v>
      </c>
      <c r="C26001" t="s">
        <v>2816</v>
      </c>
      <c r="D26001" t="s">
        <v>2026</v>
      </c>
      <c r="E26001">
        <v>5</v>
      </c>
      <c r="F26001" t="s">
        <v>2016</v>
      </c>
      <c r="G26001">
        <v>202</v>
      </c>
      <c r="H26001" t="s">
        <v>2020</v>
      </c>
      <c r="I26001" s="13">
        <v>43511</v>
      </c>
      <c r="J26001">
        <v>5</v>
      </c>
      <c r="K26001">
        <v>-13.83</v>
      </c>
    </row>
    <row r="26002" spans="1:11">
      <c r="B26002" t="s">
        <v>2157</v>
      </c>
      <c r="C26002" t="s">
        <v>2817</v>
      </c>
      <c r="D26002" t="s">
        <v>2026</v>
      </c>
      <c r="E26002">
        <v>5</v>
      </c>
      <c r="F26002" t="s">
        <v>2016</v>
      </c>
      <c r="G26002">
        <v>216</v>
      </c>
      <c r="H26002" t="s">
        <v>2017</v>
      </c>
      <c r="I26002" s="13">
        <v>43511</v>
      </c>
      <c r="J26002">
        <v>5</v>
      </c>
      <c r="K26002">
        <v>-13.83</v>
      </c>
    </row>
    <row r="26003" spans="1:11">
      <c r="B26003" t="s">
        <v>2234</v>
      </c>
      <c r="C26003" t="s">
        <v>2818</v>
      </c>
      <c r="D26003" t="s">
        <v>2026</v>
      </c>
      <c r="E26003">
        <v>5</v>
      </c>
      <c r="F26003" t="s">
        <v>2016</v>
      </c>
      <c r="G26003">
        <v>265</v>
      </c>
      <c r="H26003" t="s">
        <v>2020</v>
      </c>
      <c r="I26003" s="13">
        <v>43510</v>
      </c>
      <c r="J26003">
        <v>5</v>
      </c>
      <c r="K26003">
        <v>-13.83</v>
      </c>
    </row>
    <row r="26004" spans="1:11">
      <c r="B26004" t="s">
        <v>2051</v>
      </c>
      <c r="C26004" t="s">
        <v>2822</v>
      </c>
      <c r="D26004" t="s">
        <v>2026</v>
      </c>
      <c r="E26004">
        <v>5</v>
      </c>
      <c r="F26004" t="s">
        <v>2016</v>
      </c>
      <c r="G26004">
        <v>213</v>
      </c>
      <c r="H26004" t="s">
        <v>2017</v>
      </c>
      <c r="I26004" s="13">
        <v>43509</v>
      </c>
      <c r="J26004">
        <v>1</v>
      </c>
      <c r="K26004">
        <v>1.95</v>
      </c>
    </row>
    <row r="26005" spans="1:11">
      <c r="B26005" t="s">
        <v>2074</v>
      </c>
      <c r="C26005" t="s">
        <v>2820</v>
      </c>
      <c r="D26005" t="s">
        <v>2026</v>
      </c>
      <c r="E26005">
        <v>5</v>
      </c>
      <c r="F26005" t="s">
        <v>2016</v>
      </c>
      <c r="G26005">
        <v>205</v>
      </c>
      <c r="H26005" t="s">
        <v>2020</v>
      </c>
      <c r="I26005" s="13">
        <v>43508</v>
      </c>
      <c r="J26005">
        <v>5</v>
      </c>
      <c r="K26005">
        <v>-13.83</v>
      </c>
    </row>
    <row r="26006" spans="1:11">
      <c r="B26006" t="s">
        <v>2267</v>
      </c>
      <c r="C26006" t="s">
        <v>2821</v>
      </c>
      <c r="D26006" t="s">
        <v>2029</v>
      </c>
      <c r="E26006">
        <v>5</v>
      </c>
      <c r="F26006" t="s">
        <v>2016</v>
      </c>
      <c r="G26006">
        <v>215</v>
      </c>
      <c r="H26006" t="s">
        <v>2017</v>
      </c>
      <c r="I26006" s="13">
        <v>43508</v>
      </c>
      <c r="J26006">
        <v>4</v>
      </c>
      <c r="K26006">
        <v>-10.99</v>
      </c>
    </row>
    <row r="26007" spans="1:11">
      <c r="B26007" t="s">
        <v>2054</v>
      </c>
      <c r="C26007" t="s">
        <v>2824</v>
      </c>
      <c r="D26007" t="s">
        <v>2056</v>
      </c>
      <c r="E26007">
        <v>4</v>
      </c>
      <c r="F26007" t="s">
        <v>2016</v>
      </c>
      <c r="G26007">
        <v>207</v>
      </c>
      <c r="H26007" t="s">
        <v>2020</v>
      </c>
      <c r="I26007" s="13">
        <v>43507</v>
      </c>
      <c r="J26007" t="s">
        <v>2030</v>
      </c>
      <c r="K26007" t="s">
        <v>2030</v>
      </c>
    </row>
    <row r="26008" spans="1:11">
      <c r="B26008" t="s">
        <v>2159</v>
      </c>
      <c r="C26008" t="s">
        <v>2823</v>
      </c>
      <c r="D26008" t="s">
        <v>2029</v>
      </c>
      <c r="E26008">
        <v>5</v>
      </c>
      <c r="F26008" t="s">
        <v>2016</v>
      </c>
      <c r="G26008">
        <v>182</v>
      </c>
      <c r="H26008" t="s">
        <v>2020</v>
      </c>
      <c r="I26008" s="13">
        <v>43503</v>
      </c>
      <c r="J26008">
        <v>5</v>
      </c>
      <c r="K26008">
        <v>-13.83</v>
      </c>
    </row>
    <row r="26009" spans="1:11">
      <c r="B26009" t="s">
        <v>2094</v>
      </c>
      <c r="C26009" t="s">
        <v>2095</v>
      </c>
      <c r="D26009" t="s">
        <v>2076</v>
      </c>
      <c r="E26009">
        <v>3</v>
      </c>
      <c r="F26009" t="s">
        <v>2016</v>
      </c>
      <c r="G26009" t="s">
        <v>2030</v>
      </c>
      <c r="H26009" t="s">
        <v>2017</v>
      </c>
      <c r="I26009" s="13">
        <v>43502</v>
      </c>
      <c r="J26009" t="s">
        <v>2030</v>
      </c>
      <c r="K26009" t="s">
        <v>2030</v>
      </c>
    </row>
    <row r="26010" spans="1:11">
      <c r="B26010" t="s">
        <v>2024</v>
      </c>
      <c r="C26010" t="s">
        <v>2217</v>
      </c>
      <c r="D26010" t="s">
        <v>2026</v>
      </c>
      <c r="E26010">
        <v>5</v>
      </c>
      <c r="F26010" t="s">
        <v>2016</v>
      </c>
      <c r="G26010">
        <v>200</v>
      </c>
      <c r="H26010" t="s">
        <v>2017</v>
      </c>
      <c r="I26010" s="13">
        <v>43501</v>
      </c>
      <c r="J26010">
        <v>5</v>
      </c>
      <c r="K26010">
        <v>-13.83</v>
      </c>
    </row>
    <row r="26011" spans="1:11">
      <c r="B26011" t="s">
        <v>2825</v>
      </c>
      <c r="C26011" t="s">
        <v>2826</v>
      </c>
      <c r="D26011" t="s">
        <v>2035</v>
      </c>
      <c r="E26011">
        <v>5</v>
      </c>
      <c r="F26011" t="s">
        <v>2085</v>
      </c>
      <c r="G26011">
        <v>214</v>
      </c>
      <c r="H26011" t="s">
        <v>2020</v>
      </c>
      <c r="I26011" s="13">
        <v>43501</v>
      </c>
      <c r="J26011" t="s">
        <v>2030</v>
      </c>
      <c r="K26011" t="s">
        <v>2030</v>
      </c>
    </row>
    <row r="26012" spans="1:11">
      <c r="B26012" t="s">
        <v>2021</v>
      </c>
      <c r="C26012" t="s">
        <v>2828</v>
      </c>
      <c r="D26012" t="s">
        <v>2216</v>
      </c>
      <c r="E26012">
        <v>3</v>
      </c>
      <c r="F26012" t="s">
        <v>2016</v>
      </c>
      <c r="G26012">
        <v>201</v>
      </c>
      <c r="H26012" t="s">
        <v>2020</v>
      </c>
      <c r="I26012" s="13">
        <v>43497</v>
      </c>
      <c r="J26012">
        <v>2</v>
      </c>
      <c r="K26012">
        <v>0</v>
      </c>
    </row>
    <row r="26013" spans="1:11">
      <c r="B26013" t="s">
        <v>2033</v>
      </c>
      <c r="C26013" t="s">
        <v>2202</v>
      </c>
      <c r="D26013" t="s">
        <v>2044</v>
      </c>
      <c r="E26013">
        <v>3</v>
      </c>
      <c r="F26013" t="s">
        <v>2016</v>
      </c>
      <c r="G26013">
        <v>202</v>
      </c>
      <c r="H26013" t="s">
        <v>2036</v>
      </c>
      <c r="I26013" s="13">
        <v>43497</v>
      </c>
      <c r="J26013">
        <v>2</v>
      </c>
      <c r="K26013">
        <v>0</v>
      </c>
    </row>
    <row r="26014" spans="1:11">
      <c r="B26014" t="s">
        <v>2063</v>
      </c>
      <c r="C26014" t="s">
        <v>2214</v>
      </c>
      <c r="D26014" t="s">
        <v>2162</v>
      </c>
      <c r="E26014">
        <v>3</v>
      </c>
      <c r="F26014" t="s">
        <v>2016</v>
      </c>
      <c r="G26014">
        <v>195</v>
      </c>
      <c r="H26014" t="s">
        <v>2017</v>
      </c>
      <c r="I26014" s="13">
        <v>43497</v>
      </c>
      <c r="J26014">
        <v>2</v>
      </c>
      <c r="K26014">
        <v>0</v>
      </c>
    </row>
    <row r="26015" spans="1:11">
      <c r="B26015" t="s">
        <v>2027</v>
      </c>
      <c r="C26015" t="s">
        <v>2831</v>
      </c>
      <c r="D26015" t="s">
        <v>2044</v>
      </c>
      <c r="E26015">
        <v>3</v>
      </c>
      <c r="F26015" t="s">
        <v>2016</v>
      </c>
      <c r="G26015">
        <v>175</v>
      </c>
      <c r="H26015" t="s">
        <v>2017</v>
      </c>
      <c r="I26015" s="13">
        <v>43496</v>
      </c>
      <c r="J26015">
        <v>3</v>
      </c>
      <c r="K26015">
        <v>-4.41</v>
      </c>
    </row>
    <row r="26016" spans="1:11">
      <c r="B26016" t="s">
        <v>2049</v>
      </c>
      <c r="C26016" t="s">
        <v>2830</v>
      </c>
      <c r="D26016" t="s">
        <v>2029</v>
      </c>
      <c r="E26016">
        <v>5</v>
      </c>
      <c r="F26016" t="s">
        <v>2016</v>
      </c>
      <c r="G26016">
        <v>215</v>
      </c>
      <c r="H26016" t="s">
        <v>2020</v>
      </c>
      <c r="I26016" s="13">
        <v>43496</v>
      </c>
      <c r="J26016">
        <v>5</v>
      </c>
      <c r="K26016">
        <v>-13.83</v>
      </c>
    </row>
    <row r="26017" spans="2:11">
      <c r="B26017" t="s">
        <v>2210</v>
      </c>
      <c r="C26017" t="s">
        <v>2211</v>
      </c>
      <c r="D26017" t="s">
        <v>2044</v>
      </c>
      <c r="E26017">
        <v>3</v>
      </c>
      <c r="F26017" t="s">
        <v>2016</v>
      </c>
      <c r="G26017">
        <v>187</v>
      </c>
      <c r="H26017" t="s">
        <v>2020</v>
      </c>
      <c r="I26017" s="13">
        <v>43496</v>
      </c>
      <c r="J26017">
        <v>2</v>
      </c>
      <c r="K26017">
        <v>0</v>
      </c>
    </row>
    <row r="26018" spans="2:11">
      <c r="B26018" t="s">
        <v>106</v>
      </c>
      <c r="C26018" t="s">
        <v>2205</v>
      </c>
      <c r="D26018" t="s">
        <v>2440</v>
      </c>
      <c r="E26018">
        <v>5</v>
      </c>
      <c r="F26018" t="s">
        <v>2016</v>
      </c>
      <c r="G26018">
        <v>215</v>
      </c>
      <c r="H26018" t="s">
        <v>2020</v>
      </c>
      <c r="I26018" s="13">
        <v>43474</v>
      </c>
      <c r="J26018">
        <v>5</v>
      </c>
      <c r="K26018">
        <v>-13.83</v>
      </c>
    </row>
    <row r="26019" spans="2:11">
      <c r="B26019" t="s">
        <v>2083</v>
      </c>
      <c r="C26019" t="s">
        <v>2084</v>
      </c>
      <c r="D26019" t="s">
        <v>2026</v>
      </c>
      <c r="E26019">
        <v>5</v>
      </c>
      <c r="F26019" t="s">
        <v>2016</v>
      </c>
      <c r="G26019" t="s">
        <v>2030</v>
      </c>
      <c r="H26019" t="s">
        <v>2017</v>
      </c>
      <c r="I26019" s="13">
        <v>43433</v>
      </c>
      <c r="J26019" t="s">
        <v>2030</v>
      </c>
      <c r="K26019" t="s">
        <v>2030</v>
      </c>
    </row>
    <row r="26101" spans="1:11">
      <c r="A26101" t="s">
        <v>1274</v>
      </c>
      <c r="B26101" t="str">
        <f ca="1">_xll.BDS(OFFSET(INDIRECT(ADDRESS(ROW(), COLUMN())),0,-1),"BEST_ANALYST_RECS_BULK","cols=10;rows=24")</f>
        <v>Jefferies</v>
      </c>
      <c r="C26101" t="s">
        <v>3420</v>
      </c>
      <c r="D26101" t="s">
        <v>2076</v>
      </c>
      <c r="E26101">
        <v>3</v>
      </c>
      <c r="F26101" t="s">
        <v>2016</v>
      </c>
      <c r="G26101">
        <v>0.75</v>
      </c>
      <c r="H26101" t="s">
        <v>2020</v>
      </c>
      <c r="I26101" s="13">
        <v>43511</v>
      </c>
      <c r="J26101">
        <v>2</v>
      </c>
      <c r="K26101">
        <v>21.45</v>
      </c>
    </row>
    <row r="26102" spans="1:11">
      <c r="B26102" t="s">
        <v>2267</v>
      </c>
      <c r="C26102" t="s">
        <v>3421</v>
      </c>
      <c r="D26102" t="s">
        <v>2273</v>
      </c>
      <c r="E26102">
        <v>3</v>
      </c>
      <c r="F26102" t="s">
        <v>2016</v>
      </c>
      <c r="G26102">
        <v>0.6</v>
      </c>
      <c r="H26102" t="s">
        <v>2017</v>
      </c>
      <c r="I26102" s="13">
        <v>43509</v>
      </c>
      <c r="J26102" t="s">
        <v>2030</v>
      </c>
      <c r="K26102" t="s">
        <v>2030</v>
      </c>
    </row>
    <row r="26103" spans="1:11">
      <c r="B26103" t="s">
        <v>2079</v>
      </c>
      <c r="C26103" t="s">
        <v>3394</v>
      </c>
      <c r="D26103" t="s">
        <v>2015</v>
      </c>
      <c r="E26103">
        <v>3</v>
      </c>
      <c r="F26103" t="s">
        <v>2016</v>
      </c>
      <c r="G26103">
        <v>0.5</v>
      </c>
      <c r="H26103" t="s">
        <v>2017</v>
      </c>
      <c r="I26103" s="13">
        <v>43508</v>
      </c>
      <c r="J26103">
        <v>11</v>
      </c>
      <c r="K26103">
        <v>-83.6</v>
      </c>
    </row>
    <row r="26104" spans="1:11">
      <c r="B26104" t="s">
        <v>2207</v>
      </c>
      <c r="C26104" t="s">
        <v>3413</v>
      </c>
      <c r="D26104" t="s">
        <v>2026</v>
      </c>
      <c r="E26104">
        <v>5</v>
      </c>
      <c r="F26104" t="s">
        <v>2016</v>
      </c>
      <c r="G26104">
        <v>5</v>
      </c>
      <c r="H26104" t="s">
        <v>2017</v>
      </c>
      <c r="I26104" s="13">
        <v>43504</v>
      </c>
      <c r="J26104">
        <v>8</v>
      </c>
      <c r="K26104">
        <v>-68.77</v>
      </c>
    </row>
    <row r="26105" spans="1:11">
      <c r="B26105" t="s">
        <v>2388</v>
      </c>
      <c r="C26105" t="s">
        <v>3422</v>
      </c>
      <c r="D26105" t="s">
        <v>2570</v>
      </c>
      <c r="E26105">
        <v>4</v>
      </c>
      <c r="F26105" t="s">
        <v>2016</v>
      </c>
      <c r="G26105">
        <v>2.6</v>
      </c>
      <c r="H26105" t="s">
        <v>2020</v>
      </c>
      <c r="I26105" s="13">
        <v>43501</v>
      </c>
      <c r="J26105">
        <v>8</v>
      </c>
      <c r="K26105">
        <v>-68.77</v>
      </c>
    </row>
    <row r="26106" spans="1:11">
      <c r="B26106" t="s">
        <v>2074</v>
      </c>
      <c r="C26106" t="s">
        <v>3423</v>
      </c>
      <c r="D26106" t="s">
        <v>2076</v>
      </c>
      <c r="E26106">
        <v>3</v>
      </c>
      <c r="F26106" t="s">
        <v>2016</v>
      </c>
      <c r="G26106">
        <v>1.5</v>
      </c>
      <c r="H26106" t="s">
        <v>2017</v>
      </c>
      <c r="I26106" s="13">
        <v>43501</v>
      </c>
      <c r="J26106" t="s">
        <v>2030</v>
      </c>
      <c r="K26106" t="s">
        <v>2030</v>
      </c>
    </row>
    <row r="26107" spans="1:11">
      <c r="B26107" t="s">
        <v>2031</v>
      </c>
      <c r="C26107" t="s">
        <v>3424</v>
      </c>
      <c r="D26107" t="s">
        <v>2026</v>
      </c>
      <c r="E26107">
        <v>5</v>
      </c>
      <c r="F26107" t="s">
        <v>2016</v>
      </c>
      <c r="G26107">
        <v>6</v>
      </c>
      <c r="H26107" t="s">
        <v>2020</v>
      </c>
      <c r="I26107" s="13">
        <v>43500</v>
      </c>
      <c r="J26107">
        <v>8</v>
      </c>
      <c r="K26107">
        <v>-68.77</v>
      </c>
    </row>
    <row r="26108" spans="1:11">
      <c r="B26108" t="s">
        <v>2033</v>
      </c>
      <c r="C26108" t="s">
        <v>3404</v>
      </c>
      <c r="D26108" t="s">
        <v>2044</v>
      </c>
      <c r="E26108">
        <v>3</v>
      </c>
      <c r="F26108" t="s">
        <v>2016</v>
      </c>
      <c r="G26108" t="s">
        <v>2030</v>
      </c>
      <c r="H26108" t="s">
        <v>2017</v>
      </c>
      <c r="I26108" s="13">
        <v>43500</v>
      </c>
      <c r="J26108">
        <v>11</v>
      </c>
      <c r="K26108">
        <v>-83.6</v>
      </c>
    </row>
    <row r="26109" spans="1:11">
      <c r="B26109" t="s">
        <v>2072</v>
      </c>
      <c r="C26109" t="s">
        <v>3425</v>
      </c>
      <c r="D26109" t="s">
        <v>2041</v>
      </c>
      <c r="E26109">
        <v>1</v>
      </c>
      <c r="F26109" t="s">
        <v>2016</v>
      </c>
      <c r="G26109" t="s">
        <v>2030</v>
      </c>
      <c r="H26109" t="s">
        <v>2017</v>
      </c>
      <c r="I26109" s="13">
        <v>43500</v>
      </c>
      <c r="J26109">
        <v>12</v>
      </c>
      <c r="K26109">
        <v>-155.87</v>
      </c>
    </row>
    <row r="26110" spans="1:11">
      <c r="B26110" t="s">
        <v>2077</v>
      </c>
      <c r="C26110" t="s">
        <v>3401</v>
      </c>
      <c r="D26110" t="s">
        <v>2029</v>
      </c>
      <c r="E26110">
        <v>5</v>
      </c>
      <c r="F26110" t="s">
        <v>2016</v>
      </c>
      <c r="G26110">
        <v>3</v>
      </c>
      <c r="H26110" t="s">
        <v>2020</v>
      </c>
      <c r="I26110" s="13">
        <v>43500</v>
      </c>
      <c r="J26110">
        <v>8</v>
      </c>
      <c r="K26110">
        <v>-68.77</v>
      </c>
    </row>
    <row r="26111" spans="1:11">
      <c r="B26111" t="s">
        <v>2451</v>
      </c>
      <c r="C26111" t="s">
        <v>3426</v>
      </c>
      <c r="D26111" t="s">
        <v>2026</v>
      </c>
      <c r="E26111">
        <v>5</v>
      </c>
      <c r="F26111" t="s">
        <v>2016</v>
      </c>
      <c r="G26111" t="s">
        <v>2030</v>
      </c>
      <c r="H26111" t="s">
        <v>2017</v>
      </c>
      <c r="I26111" s="13">
        <v>43500</v>
      </c>
      <c r="J26111">
        <v>8</v>
      </c>
      <c r="K26111">
        <v>-68.77</v>
      </c>
    </row>
    <row r="26112" spans="1:11">
      <c r="B26112" t="s">
        <v>2051</v>
      </c>
      <c r="C26112" t="s">
        <v>3410</v>
      </c>
      <c r="D26112" t="s">
        <v>2026</v>
      </c>
      <c r="E26112">
        <v>5</v>
      </c>
      <c r="F26112" t="s">
        <v>2016</v>
      </c>
      <c r="G26112">
        <v>2</v>
      </c>
      <c r="H26112" t="s">
        <v>2017</v>
      </c>
      <c r="I26112" s="13">
        <v>43500</v>
      </c>
      <c r="J26112">
        <v>6</v>
      </c>
      <c r="K26112">
        <v>-58.32</v>
      </c>
    </row>
    <row r="26113" spans="2:11">
      <c r="B26113" t="s">
        <v>2198</v>
      </c>
      <c r="C26113" t="s">
        <v>3427</v>
      </c>
      <c r="D26113" t="s">
        <v>2044</v>
      </c>
      <c r="E26113">
        <v>3</v>
      </c>
      <c r="F26113" t="s">
        <v>2016</v>
      </c>
      <c r="G26113">
        <v>1.44</v>
      </c>
      <c r="H26113" t="s">
        <v>2020</v>
      </c>
      <c r="I26113" s="13">
        <v>43500</v>
      </c>
      <c r="J26113">
        <v>5</v>
      </c>
      <c r="K26113">
        <v>-21.45</v>
      </c>
    </row>
    <row r="26114" spans="2:11">
      <c r="B26114" t="s">
        <v>2352</v>
      </c>
      <c r="C26114" t="s">
        <v>3419</v>
      </c>
      <c r="D26114" t="s">
        <v>2026</v>
      </c>
      <c r="E26114">
        <v>5</v>
      </c>
      <c r="F26114" t="s">
        <v>2016</v>
      </c>
      <c r="G26114" t="s">
        <v>2030</v>
      </c>
      <c r="H26114" t="s">
        <v>2017</v>
      </c>
      <c r="I26114" s="13">
        <v>43500</v>
      </c>
      <c r="J26114">
        <v>7</v>
      </c>
      <c r="K26114">
        <v>-65.900000000000006</v>
      </c>
    </row>
    <row r="26115" spans="2:11">
      <c r="B26115" t="s">
        <v>2067</v>
      </c>
      <c r="C26115" t="s">
        <v>3428</v>
      </c>
      <c r="D26115" t="s">
        <v>2029</v>
      </c>
      <c r="E26115">
        <v>5</v>
      </c>
      <c r="F26115" t="s">
        <v>2016</v>
      </c>
      <c r="G26115">
        <v>5</v>
      </c>
      <c r="H26115" t="s">
        <v>2020</v>
      </c>
      <c r="I26115" s="13">
        <v>43497</v>
      </c>
      <c r="J26115">
        <v>8</v>
      </c>
      <c r="K26115">
        <v>-68.77</v>
      </c>
    </row>
    <row r="26116" spans="2:11">
      <c r="B26116" t="s">
        <v>2027</v>
      </c>
      <c r="C26116" t="s">
        <v>3399</v>
      </c>
      <c r="D26116" t="s">
        <v>2029</v>
      </c>
      <c r="E26116">
        <v>5</v>
      </c>
      <c r="F26116" t="s">
        <v>2016</v>
      </c>
      <c r="G26116">
        <v>1</v>
      </c>
      <c r="H26116" t="s">
        <v>2017</v>
      </c>
      <c r="I26116" s="13">
        <v>43497</v>
      </c>
      <c r="J26116">
        <v>8</v>
      </c>
      <c r="K26116">
        <v>-68.77</v>
      </c>
    </row>
    <row r="26117" spans="2:11">
      <c r="B26117" t="s">
        <v>2371</v>
      </c>
      <c r="C26117" t="s">
        <v>3400</v>
      </c>
      <c r="D26117" t="s">
        <v>2162</v>
      </c>
      <c r="E26117">
        <v>3</v>
      </c>
      <c r="F26117" t="s">
        <v>2016</v>
      </c>
      <c r="G26117">
        <v>1</v>
      </c>
      <c r="H26117" t="s">
        <v>2020</v>
      </c>
      <c r="I26117" s="13">
        <v>43497</v>
      </c>
      <c r="J26117">
        <v>10</v>
      </c>
      <c r="K26117">
        <v>-81.39</v>
      </c>
    </row>
    <row r="26118" spans="2:11">
      <c r="B26118" t="s">
        <v>2063</v>
      </c>
      <c r="C26118" t="s">
        <v>3411</v>
      </c>
      <c r="D26118" t="s">
        <v>2162</v>
      </c>
      <c r="E26118">
        <v>3</v>
      </c>
      <c r="F26118" t="s">
        <v>2016</v>
      </c>
      <c r="G26118">
        <v>1</v>
      </c>
      <c r="H26118" t="s">
        <v>2017</v>
      </c>
      <c r="I26118" s="13">
        <v>43497</v>
      </c>
      <c r="J26118">
        <v>4</v>
      </c>
      <c r="K26118">
        <v>0</v>
      </c>
    </row>
    <row r="26119" spans="2:11">
      <c r="B26119" t="s">
        <v>2094</v>
      </c>
      <c r="C26119" t="s">
        <v>2095</v>
      </c>
      <c r="D26119" t="s">
        <v>2053</v>
      </c>
      <c r="E26119">
        <v>1</v>
      </c>
      <c r="F26119" t="s">
        <v>2016</v>
      </c>
      <c r="G26119" t="s">
        <v>2030</v>
      </c>
      <c r="H26119" t="s">
        <v>2017</v>
      </c>
      <c r="I26119" s="13">
        <v>43494</v>
      </c>
      <c r="J26119" t="s">
        <v>2030</v>
      </c>
      <c r="K26119" t="s">
        <v>2030</v>
      </c>
    </row>
    <row r="26120" spans="2:11">
      <c r="B26120" t="s">
        <v>2174</v>
      </c>
      <c r="C26120" t="s">
        <v>3408</v>
      </c>
      <c r="D26120" t="s">
        <v>2015</v>
      </c>
      <c r="E26120">
        <v>3</v>
      </c>
      <c r="F26120" t="s">
        <v>2016</v>
      </c>
      <c r="G26120">
        <v>1</v>
      </c>
      <c r="H26120" t="s">
        <v>2017</v>
      </c>
      <c r="I26120" s="13">
        <v>43475</v>
      </c>
      <c r="J26120">
        <v>9</v>
      </c>
      <c r="K26120">
        <v>-79.959999999999994</v>
      </c>
    </row>
    <row r="26121" spans="2:11">
      <c r="B26121" t="s">
        <v>106</v>
      </c>
      <c r="C26121" t="s">
        <v>3429</v>
      </c>
      <c r="D26121" t="s">
        <v>2723</v>
      </c>
      <c r="E26121">
        <v>3</v>
      </c>
      <c r="F26121" t="s">
        <v>2016</v>
      </c>
      <c r="G26121">
        <v>1</v>
      </c>
      <c r="H26121" t="s">
        <v>2020</v>
      </c>
      <c r="I26121" s="13">
        <v>43474</v>
      </c>
      <c r="J26121" t="s">
        <v>2030</v>
      </c>
      <c r="K26121" t="s">
        <v>2030</v>
      </c>
    </row>
    <row r="26122" spans="2:11">
      <c r="B26122" t="s">
        <v>2049</v>
      </c>
      <c r="C26122" t="s">
        <v>3405</v>
      </c>
      <c r="D26122" t="s">
        <v>2179</v>
      </c>
      <c r="E26122" t="s">
        <v>2030</v>
      </c>
      <c r="F26122" t="s">
        <v>2016</v>
      </c>
      <c r="G26122" t="s">
        <v>2030</v>
      </c>
      <c r="H26122" t="s">
        <v>2017</v>
      </c>
      <c r="I26122" s="13">
        <v>43451</v>
      </c>
      <c r="J26122" t="s">
        <v>2030</v>
      </c>
      <c r="K26122" t="s">
        <v>2030</v>
      </c>
    </row>
    <row r="26123" spans="2:11">
      <c r="B26123" t="s">
        <v>2083</v>
      </c>
      <c r="C26123" t="s">
        <v>2084</v>
      </c>
      <c r="D26123" t="s">
        <v>2035</v>
      </c>
      <c r="E26123">
        <v>5</v>
      </c>
      <c r="F26123" t="s">
        <v>2085</v>
      </c>
      <c r="G26123" t="s">
        <v>2030</v>
      </c>
      <c r="H26123" t="s">
        <v>2017</v>
      </c>
      <c r="I26123" s="13">
        <v>43421</v>
      </c>
      <c r="J26123">
        <v>3</v>
      </c>
      <c r="K26123">
        <v>2.4</v>
      </c>
    </row>
    <row r="26124" spans="2:11">
      <c r="B26124" t="s">
        <v>3430</v>
      </c>
      <c r="C26124" t="s">
        <v>3431</v>
      </c>
      <c r="D26124" t="s">
        <v>2026</v>
      </c>
      <c r="E26124">
        <v>5</v>
      </c>
      <c r="F26124" t="s">
        <v>2016</v>
      </c>
      <c r="G26124">
        <v>6</v>
      </c>
      <c r="H26124" t="s">
        <v>2020</v>
      </c>
      <c r="I26124" s="13">
        <v>43215</v>
      </c>
      <c r="J26124">
        <v>8</v>
      </c>
      <c r="K26124">
        <v>-68.77</v>
      </c>
    </row>
    <row r="26201" spans="1:11">
      <c r="A26201" t="s">
        <v>1275</v>
      </c>
      <c r="B26201" t="str">
        <f ca="1">_xll.BDS(OFFSET(INDIRECT(ADDRESS(ROW(), COLUMN())),0,-1),"BEST_ANALYST_RECS_BULK","cols=10;rows=37")</f>
        <v>Piper Jaffray</v>
      </c>
      <c r="C26201" t="s">
        <v>3474</v>
      </c>
      <c r="D26201" t="s">
        <v>2035</v>
      </c>
      <c r="E26201">
        <v>5</v>
      </c>
      <c r="F26201" t="s">
        <v>2016</v>
      </c>
      <c r="G26201">
        <v>230</v>
      </c>
      <c r="H26201" t="s">
        <v>2020</v>
      </c>
      <c r="I26201" s="13">
        <v>43511</v>
      </c>
      <c r="J26201">
        <v>2</v>
      </c>
      <c r="K26201">
        <v>41.21</v>
      </c>
    </row>
    <row r="26202" spans="1:11">
      <c r="B26202" t="s">
        <v>2077</v>
      </c>
      <c r="C26202" t="s">
        <v>3461</v>
      </c>
      <c r="D26202" t="s">
        <v>2029</v>
      </c>
      <c r="E26202">
        <v>5</v>
      </c>
      <c r="F26202" t="s">
        <v>2016</v>
      </c>
      <c r="G26202">
        <v>270</v>
      </c>
      <c r="H26202" t="s">
        <v>2020</v>
      </c>
      <c r="I26202" s="13">
        <v>43508</v>
      </c>
      <c r="J26202">
        <v>2</v>
      </c>
      <c r="K26202">
        <v>41.21</v>
      </c>
    </row>
    <row r="26203" spans="1:11">
      <c r="B26203" t="s">
        <v>2151</v>
      </c>
      <c r="C26203" t="s">
        <v>3967</v>
      </c>
      <c r="D26203" t="s">
        <v>2026</v>
      </c>
      <c r="E26203">
        <v>5</v>
      </c>
      <c r="F26203" t="s">
        <v>2016</v>
      </c>
      <c r="G26203">
        <v>256</v>
      </c>
      <c r="H26203" t="s">
        <v>2017</v>
      </c>
      <c r="I26203" s="13">
        <v>43508</v>
      </c>
      <c r="J26203" t="s">
        <v>2030</v>
      </c>
      <c r="K26203" t="s">
        <v>2030</v>
      </c>
    </row>
    <row r="26204" spans="1:11">
      <c r="B26204" t="s">
        <v>2621</v>
      </c>
      <c r="C26204" t="s">
        <v>4198</v>
      </c>
      <c r="D26204" t="s">
        <v>2026</v>
      </c>
      <c r="E26204">
        <v>5</v>
      </c>
      <c r="F26204" t="s">
        <v>2016</v>
      </c>
      <c r="G26204">
        <v>235</v>
      </c>
      <c r="H26204" t="s">
        <v>2017</v>
      </c>
      <c r="I26204" s="13">
        <v>43507</v>
      </c>
      <c r="J26204">
        <v>2</v>
      </c>
      <c r="K26204">
        <v>41.21</v>
      </c>
    </row>
    <row r="26205" spans="1:11">
      <c r="B26205" t="s">
        <v>2094</v>
      </c>
      <c r="C26205" t="s">
        <v>2095</v>
      </c>
      <c r="D26205" t="s">
        <v>2076</v>
      </c>
      <c r="E26205">
        <v>3</v>
      </c>
      <c r="F26205" t="s">
        <v>2088</v>
      </c>
      <c r="G26205" t="s">
        <v>2030</v>
      </c>
      <c r="H26205" t="s">
        <v>2017</v>
      </c>
      <c r="I26205" s="13">
        <v>43507</v>
      </c>
      <c r="J26205" t="s">
        <v>2030</v>
      </c>
      <c r="K26205" t="s">
        <v>2030</v>
      </c>
    </row>
    <row r="26206" spans="1:11">
      <c r="B26206" t="s">
        <v>2069</v>
      </c>
      <c r="C26206" t="s">
        <v>3449</v>
      </c>
      <c r="D26206" t="s">
        <v>2035</v>
      </c>
      <c r="E26206">
        <v>5</v>
      </c>
      <c r="F26206" t="s">
        <v>2016</v>
      </c>
      <c r="G26206">
        <v>250</v>
      </c>
      <c r="H26206" t="s">
        <v>2017</v>
      </c>
      <c r="I26206" s="13">
        <v>43501</v>
      </c>
      <c r="J26206">
        <v>2</v>
      </c>
      <c r="K26206">
        <v>41.21</v>
      </c>
    </row>
    <row r="26207" spans="1:11">
      <c r="B26207" t="s">
        <v>2102</v>
      </c>
      <c r="C26207" t="s">
        <v>2842</v>
      </c>
      <c r="D26207" t="s">
        <v>2026</v>
      </c>
      <c r="E26207">
        <v>5</v>
      </c>
      <c r="F26207" t="s">
        <v>2016</v>
      </c>
      <c r="G26207" t="s">
        <v>2030</v>
      </c>
      <c r="H26207" t="s">
        <v>2017</v>
      </c>
      <c r="I26207" s="13">
        <v>43500</v>
      </c>
      <c r="J26207" t="s">
        <v>2030</v>
      </c>
      <c r="K26207" t="s">
        <v>2030</v>
      </c>
    </row>
    <row r="26208" spans="1:11">
      <c r="B26208" t="s">
        <v>2074</v>
      </c>
      <c r="C26208" t="s">
        <v>3473</v>
      </c>
      <c r="D26208" t="s">
        <v>2026</v>
      </c>
      <c r="E26208">
        <v>5</v>
      </c>
      <c r="F26208" t="s">
        <v>2016</v>
      </c>
      <c r="G26208">
        <v>240</v>
      </c>
      <c r="H26208" t="s">
        <v>2017</v>
      </c>
      <c r="I26208" s="13">
        <v>43499</v>
      </c>
      <c r="J26208">
        <v>2</v>
      </c>
      <c r="K26208">
        <v>41.21</v>
      </c>
    </row>
    <row r="26209" spans="2:11">
      <c r="B26209" t="s">
        <v>106</v>
      </c>
      <c r="C26209" t="s">
        <v>2884</v>
      </c>
      <c r="D26209" t="s">
        <v>2229</v>
      </c>
      <c r="E26209">
        <v>5</v>
      </c>
      <c r="F26209" t="s">
        <v>2016</v>
      </c>
      <c r="G26209">
        <v>266</v>
      </c>
      <c r="H26209" t="s">
        <v>2020</v>
      </c>
      <c r="I26209" s="13">
        <v>43495</v>
      </c>
      <c r="J26209">
        <v>2</v>
      </c>
      <c r="K26209">
        <v>41.21</v>
      </c>
    </row>
    <row r="26210" spans="2:11">
      <c r="B26210" t="s">
        <v>2072</v>
      </c>
      <c r="C26210" t="s">
        <v>2887</v>
      </c>
      <c r="D26210" t="s">
        <v>2029</v>
      </c>
      <c r="E26210">
        <v>5</v>
      </c>
      <c r="F26210" t="s">
        <v>2016</v>
      </c>
      <c r="G26210">
        <v>220</v>
      </c>
      <c r="H26210" t="s">
        <v>2017</v>
      </c>
      <c r="I26210" s="13">
        <v>43493</v>
      </c>
      <c r="J26210">
        <v>2</v>
      </c>
      <c r="K26210">
        <v>41.21</v>
      </c>
    </row>
    <row r="26211" spans="2:11">
      <c r="B26211" t="s">
        <v>2037</v>
      </c>
      <c r="C26211" t="s">
        <v>3113</v>
      </c>
      <c r="D26211" t="s">
        <v>2026</v>
      </c>
      <c r="E26211">
        <v>5</v>
      </c>
      <c r="F26211" t="s">
        <v>2016</v>
      </c>
      <c r="G26211">
        <v>249</v>
      </c>
      <c r="H26211" t="s">
        <v>2017</v>
      </c>
      <c r="I26211" s="13">
        <v>43490</v>
      </c>
      <c r="J26211">
        <v>2</v>
      </c>
      <c r="K26211">
        <v>41.21</v>
      </c>
    </row>
    <row r="26212" spans="2:11">
      <c r="B26212" t="s">
        <v>2079</v>
      </c>
      <c r="C26212" t="s">
        <v>3117</v>
      </c>
      <c r="D26212" t="s">
        <v>2029</v>
      </c>
      <c r="E26212">
        <v>5</v>
      </c>
      <c r="F26212" t="s">
        <v>2016</v>
      </c>
      <c r="G26212">
        <v>275</v>
      </c>
      <c r="H26212" t="s">
        <v>2017</v>
      </c>
      <c r="I26212" s="13">
        <v>43490</v>
      </c>
      <c r="J26212">
        <v>2</v>
      </c>
      <c r="K26212">
        <v>41.21</v>
      </c>
    </row>
    <row r="26213" spans="2:11">
      <c r="B26213" t="s">
        <v>2257</v>
      </c>
      <c r="C26213" t="s">
        <v>3114</v>
      </c>
      <c r="D26213" t="s">
        <v>2029</v>
      </c>
      <c r="E26213">
        <v>5</v>
      </c>
      <c r="F26213" t="s">
        <v>2085</v>
      </c>
      <c r="G26213">
        <v>265</v>
      </c>
      <c r="H26213" t="s">
        <v>2020</v>
      </c>
      <c r="I26213" s="13">
        <v>43489</v>
      </c>
      <c r="J26213" t="s">
        <v>2030</v>
      </c>
      <c r="K26213" t="s">
        <v>2030</v>
      </c>
    </row>
    <row r="26214" spans="2:11">
      <c r="B26214" t="s">
        <v>2159</v>
      </c>
      <c r="C26214" t="s">
        <v>3465</v>
      </c>
      <c r="D26214" t="s">
        <v>2029</v>
      </c>
      <c r="E26214">
        <v>5</v>
      </c>
      <c r="F26214" t="s">
        <v>2016</v>
      </c>
      <c r="G26214">
        <v>250</v>
      </c>
      <c r="H26214" t="s">
        <v>2017</v>
      </c>
      <c r="I26214" s="13">
        <v>43488</v>
      </c>
      <c r="J26214" t="s">
        <v>2030</v>
      </c>
      <c r="K26214" t="s">
        <v>2030</v>
      </c>
    </row>
    <row r="26215" spans="2:11">
      <c r="B26215" t="s">
        <v>2174</v>
      </c>
      <c r="C26215" t="s">
        <v>2800</v>
      </c>
      <c r="D26215" t="s">
        <v>2029</v>
      </c>
      <c r="E26215">
        <v>5</v>
      </c>
      <c r="F26215" t="s">
        <v>2085</v>
      </c>
      <c r="G26215">
        <v>240</v>
      </c>
      <c r="H26215" t="s">
        <v>2017</v>
      </c>
      <c r="I26215" s="13">
        <v>43486</v>
      </c>
      <c r="J26215">
        <v>5</v>
      </c>
      <c r="K26215">
        <v>11.54</v>
      </c>
    </row>
    <row r="26216" spans="2:11">
      <c r="B26216" t="s">
        <v>2411</v>
      </c>
      <c r="C26216" t="s">
        <v>3118</v>
      </c>
      <c r="D26216" t="s">
        <v>2026</v>
      </c>
      <c r="E26216">
        <v>5</v>
      </c>
      <c r="F26216" t="s">
        <v>2016</v>
      </c>
      <c r="G26216">
        <v>270</v>
      </c>
      <c r="H26216" t="s">
        <v>2020</v>
      </c>
      <c r="I26216" s="13">
        <v>43481</v>
      </c>
      <c r="J26216">
        <v>2</v>
      </c>
      <c r="K26216">
        <v>41.21</v>
      </c>
    </row>
    <row r="26217" spans="2:11">
      <c r="B26217" t="s">
        <v>2065</v>
      </c>
      <c r="C26217" t="s">
        <v>3970</v>
      </c>
      <c r="D26217" t="s">
        <v>2026</v>
      </c>
      <c r="E26217">
        <v>5</v>
      </c>
      <c r="F26217" t="s">
        <v>2016</v>
      </c>
      <c r="G26217">
        <v>280</v>
      </c>
      <c r="H26217" t="s">
        <v>2020</v>
      </c>
      <c r="I26217" s="13">
        <v>43476</v>
      </c>
      <c r="J26217">
        <v>2</v>
      </c>
      <c r="K26217">
        <v>41.21</v>
      </c>
    </row>
    <row r="26218" spans="2:11">
      <c r="B26218" t="s">
        <v>2051</v>
      </c>
      <c r="C26218" t="s">
        <v>4309</v>
      </c>
      <c r="D26218" t="s">
        <v>2076</v>
      </c>
      <c r="E26218">
        <v>3</v>
      </c>
      <c r="F26218" t="s">
        <v>2088</v>
      </c>
      <c r="G26218">
        <v>217</v>
      </c>
      <c r="H26218" t="s">
        <v>2017</v>
      </c>
      <c r="I26218" s="13">
        <v>43474</v>
      </c>
      <c r="J26218">
        <v>6</v>
      </c>
      <c r="K26218">
        <v>8.6999999999999993</v>
      </c>
    </row>
    <row r="26219" spans="2:11">
      <c r="B26219" t="s">
        <v>2042</v>
      </c>
      <c r="C26219" t="s">
        <v>3443</v>
      </c>
      <c r="D26219" t="s">
        <v>2044</v>
      </c>
      <c r="E26219">
        <v>3</v>
      </c>
      <c r="F26219" t="s">
        <v>2016</v>
      </c>
      <c r="G26219">
        <v>220</v>
      </c>
      <c r="H26219" t="s">
        <v>2020</v>
      </c>
      <c r="I26219" s="13">
        <v>43472</v>
      </c>
      <c r="J26219">
        <v>7</v>
      </c>
      <c r="K26219">
        <v>0</v>
      </c>
    </row>
    <row r="26220" spans="2:11">
      <c r="B26220" t="s">
        <v>2067</v>
      </c>
      <c r="C26220" t="s">
        <v>2839</v>
      </c>
      <c r="D26220" t="s">
        <v>2029</v>
      </c>
      <c r="E26220">
        <v>5</v>
      </c>
      <c r="F26220" t="s">
        <v>2016</v>
      </c>
      <c r="G26220">
        <v>250</v>
      </c>
      <c r="H26220" t="s">
        <v>2020</v>
      </c>
      <c r="I26220" s="13">
        <v>43469</v>
      </c>
      <c r="J26220">
        <v>2</v>
      </c>
      <c r="K26220">
        <v>41.21</v>
      </c>
    </row>
    <row r="26221" spans="2:11">
      <c r="B26221" t="s">
        <v>2045</v>
      </c>
      <c r="C26221" t="s">
        <v>2836</v>
      </c>
      <c r="D26221" t="s">
        <v>2029</v>
      </c>
      <c r="E26221">
        <v>5</v>
      </c>
      <c r="F26221" t="s">
        <v>2016</v>
      </c>
      <c r="G26221">
        <v>250</v>
      </c>
      <c r="H26221" t="s">
        <v>2020</v>
      </c>
      <c r="I26221" s="13">
        <v>43468</v>
      </c>
      <c r="J26221">
        <v>2</v>
      </c>
      <c r="K26221">
        <v>41.21</v>
      </c>
    </row>
    <row r="26222" spans="2:11">
      <c r="B26222" t="s">
        <v>2083</v>
      </c>
      <c r="C26222" t="s">
        <v>2084</v>
      </c>
      <c r="D26222" t="s">
        <v>2035</v>
      </c>
      <c r="E26222">
        <v>5</v>
      </c>
      <c r="F26222" t="s">
        <v>2085</v>
      </c>
      <c r="G26222" t="s">
        <v>2030</v>
      </c>
      <c r="H26222" t="s">
        <v>2017</v>
      </c>
      <c r="I26222" s="13">
        <v>43466</v>
      </c>
      <c r="J26222">
        <v>8</v>
      </c>
      <c r="K26222">
        <v>-10.58</v>
      </c>
    </row>
    <row r="26223" spans="2:11">
      <c r="B26223" t="s">
        <v>2232</v>
      </c>
      <c r="C26223" t="s">
        <v>3466</v>
      </c>
      <c r="D26223" t="s">
        <v>2029</v>
      </c>
      <c r="E26223">
        <v>5</v>
      </c>
      <c r="F26223" t="s">
        <v>2016</v>
      </c>
      <c r="G26223" t="s">
        <v>2030</v>
      </c>
      <c r="H26223" t="s">
        <v>2017</v>
      </c>
      <c r="I26223" s="13">
        <v>43453</v>
      </c>
      <c r="J26223">
        <v>2</v>
      </c>
      <c r="K26223">
        <v>41.21</v>
      </c>
    </row>
    <row r="26224" spans="2:11">
      <c r="B26224" t="s">
        <v>2027</v>
      </c>
      <c r="C26224" t="s">
        <v>2891</v>
      </c>
      <c r="D26224" t="s">
        <v>2041</v>
      </c>
      <c r="E26224">
        <v>1</v>
      </c>
      <c r="F26224" t="s">
        <v>2016</v>
      </c>
      <c r="G26224">
        <v>160</v>
      </c>
      <c r="H26224" t="s">
        <v>2017</v>
      </c>
      <c r="I26224" s="13">
        <v>43452</v>
      </c>
      <c r="J26224">
        <v>9</v>
      </c>
      <c r="K26224">
        <v>-36.020000000000003</v>
      </c>
    </row>
    <row r="26225" spans="2:11">
      <c r="B26225" t="s">
        <v>2033</v>
      </c>
      <c r="C26225" t="s">
        <v>2485</v>
      </c>
      <c r="D26225" t="s">
        <v>2035</v>
      </c>
      <c r="E26225">
        <v>5</v>
      </c>
      <c r="F26225" t="s">
        <v>2016</v>
      </c>
      <c r="G26225">
        <v>287</v>
      </c>
      <c r="H26225" t="s">
        <v>2133</v>
      </c>
      <c r="I26225" s="13">
        <v>43452</v>
      </c>
      <c r="J26225">
        <v>2</v>
      </c>
      <c r="K26225">
        <v>41.21</v>
      </c>
    </row>
    <row r="26226" spans="2:11">
      <c r="B26226" t="s">
        <v>2063</v>
      </c>
      <c r="C26226" t="s">
        <v>3471</v>
      </c>
      <c r="D26226" t="s">
        <v>2035</v>
      </c>
      <c r="E26226">
        <v>5</v>
      </c>
      <c r="F26226" t="s">
        <v>2016</v>
      </c>
      <c r="G26226">
        <v>263</v>
      </c>
      <c r="H26226" t="s">
        <v>2017</v>
      </c>
      <c r="I26226" s="13">
        <v>43452</v>
      </c>
      <c r="J26226">
        <v>2</v>
      </c>
      <c r="K26226">
        <v>41.21</v>
      </c>
    </row>
    <row r="26227" spans="2:11">
      <c r="B26227" t="s">
        <v>2236</v>
      </c>
      <c r="C26227" t="s">
        <v>3467</v>
      </c>
      <c r="D26227" t="s">
        <v>2238</v>
      </c>
      <c r="E26227">
        <v>4</v>
      </c>
      <c r="F26227" t="s">
        <v>2016</v>
      </c>
      <c r="G26227">
        <v>270</v>
      </c>
      <c r="H26227" t="s">
        <v>2020</v>
      </c>
      <c r="I26227" s="13">
        <v>43446</v>
      </c>
      <c r="J26227">
        <v>2</v>
      </c>
      <c r="K26227">
        <v>41.21</v>
      </c>
    </row>
    <row r="26228" spans="2:11">
      <c r="B26228" t="s">
        <v>2024</v>
      </c>
      <c r="C26228" t="s">
        <v>3440</v>
      </c>
      <c r="D26228" t="s">
        <v>2026</v>
      </c>
      <c r="E26228">
        <v>5</v>
      </c>
      <c r="F26228" t="s">
        <v>2016</v>
      </c>
      <c r="G26228">
        <v>275</v>
      </c>
      <c r="H26228" t="s">
        <v>2017</v>
      </c>
      <c r="I26228" s="13">
        <v>43438</v>
      </c>
      <c r="J26228">
        <v>2</v>
      </c>
      <c r="K26228">
        <v>41.21</v>
      </c>
    </row>
    <row r="26229" spans="2:11">
      <c r="B26229" t="s">
        <v>2878</v>
      </c>
      <c r="C26229" t="s">
        <v>3279</v>
      </c>
      <c r="D26229" t="s">
        <v>2026</v>
      </c>
      <c r="E26229">
        <v>5</v>
      </c>
      <c r="F26229" t="s">
        <v>2016</v>
      </c>
      <c r="G26229">
        <v>260</v>
      </c>
      <c r="H26229" t="s">
        <v>2020</v>
      </c>
      <c r="I26229" s="13">
        <v>43434</v>
      </c>
      <c r="J26229">
        <v>2</v>
      </c>
      <c r="K26229">
        <v>41.21</v>
      </c>
    </row>
    <row r="26230" spans="2:11">
      <c r="B26230" t="s">
        <v>2451</v>
      </c>
      <c r="C26230" t="s">
        <v>3468</v>
      </c>
      <c r="D26230" t="s">
        <v>2026</v>
      </c>
      <c r="E26230">
        <v>5</v>
      </c>
      <c r="F26230" t="s">
        <v>2085</v>
      </c>
      <c r="G26230" t="s">
        <v>2030</v>
      </c>
      <c r="H26230" t="s">
        <v>2017</v>
      </c>
      <c r="I26230" s="13">
        <v>43434</v>
      </c>
      <c r="J26230">
        <v>1</v>
      </c>
      <c r="K26230">
        <v>51</v>
      </c>
    </row>
    <row r="26231" spans="2:11">
      <c r="B26231" t="s">
        <v>3255</v>
      </c>
      <c r="C26231" t="s">
        <v>3973</v>
      </c>
      <c r="D26231" t="s">
        <v>2026</v>
      </c>
      <c r="E26231">
        <v>5</v>
      </c>
      <c r="F26231" t="s">
        <v>2016</v>
      </c>
      <c r="G26231">
        <v>280</v>
      </c>
      <c r="H26231" t="s">
        <v>2020</v>
      </c>
      <c r="I26231" s="13">
        <v>43434</v>
      </c>
      <c r="J26231">
        <v>2</v>
      </c>
      <c r="K26231">
        <v>41.21</v>
      </c>
    </row>
    <row r="26232" spans="2:11">
      <c r="B26232" t="s">
        <v>2057</v>
      </c>
      <c r="C26232" t="s">
        <v>2058</v>
      </c>
      <c r="D26232" t="s">
        <v>2026</v>
      </c>
      <c r="E26232">
        <v>5</v>
      </c>
      <c r="F26232" t="s">
        <v>2016</v>
      </c>
      <c r="G26232">
        <v>260</v>
      </c>
      <c r="H26232" t="s">
        <v>2017</v>
      </c>
      <c r="I26232" s="13">
        <v>43434</v>
      </c>
      <c r="J26232">
        <v>3</v>
      </c>
      <c r="K26232">
        <v>17.239999999999998</v>
      </c>
    </row>
    <row r="26233" spans="2:11">
      <c r="B26233" t="s">
        <v>2186</v>
      </c>
      <c r="C26233" t="s">
        <v>3470</v>
      </c>
      <c r="D26233" t="s">
        <v>2029</v>
      </c>
      <c r="E26233">
        <v>5</v>
      </c>
      <c r="F26233" t="s">
        <v>2016</v>
      </c>
      <c r="G26233">
        <v>240</v>
      </c>
      <c r="H26233" t="s">
        <v>2020</v>
      </c>
      <c r="I26233" s="13">
        <v>43434</v>
      </c>
      <c r="J26233">
        <v>2</v>
      </c>
      <c r="K26233">
        <v>41.21</v>
      </c>
    </row>
    <row r="26234" spans="2:11">
      <c r="B26234" t="s">
        <v>2098</v>
      </c>
      <c r="C26234" t="s">
        <v>2099</v>
      </c>
      <c r="D26234" t="s">
        <v>2029</v>
      </c>
      <c r="E26234">
        <v>5</v>
      </c>
      <c r="F26234" t="s">
        <v>2016</v>
      </c>
      <c r="G26234">
        <v>260</v>
      </c>
      <c r="H26234" t="s">
        <v>2020</v>
      </c>
      <c r="I26234" s="13">
        <v>43434</v>
      </c>
      <c r="J26234">
        <v>2</v>
      </c>
      <c r="K26234">
        <v>41.21</v>
      </c>
    </row>
    <row r="26235" spans="2:11">
      <c r="B26235" t="s">
        <v>2100</v>
      </c>
      <c r="C26235" t="s">
        <v>3974</v>
      </c>
      <c r="D26235" t="s">
        <v>2076</v>
      </c>
      <c r="E26235">
        <v>3</v>
      </c>
      <c r="F26235" t="s">
        <v>2016</v>
      </c>
      <c r="G26235">
        <v>160</v>
      </c>
      <c r="H26235" t="s">
        <v>2017</v>
      </c>
      <c r="I26235" s="13">
        <v>43434</v>
      </c>
      <c r="J26235" t="s">
        <v>2030</v>
      </c>
      <c r="K26235" t="s">
        <v>2030</v>
      </c>
    </row>
    <row r="26236" spans="2:11">
      <c r="B26236" t="s">
        <v>2021</v>
      </c>
      <c r="C26236" t="s">
        <v>3472</v>
      </c>
      <c r="D26236" t="s">
        <v>2216</v>
      </c>
      <c r="E26236">
        <v>3</v>
      </c>
      <c r="F26236" t="s">
        <v>2016</v>
      </c>
      <c r="G26236">
        <v>212</v>
      </c>
      <c r="H26236" t="s">
        <v>2020</v>
      </c>
      <c r="I26236" s="13">
        <v>43433</v>
      </c>
      <c r="J26236">
        <v>7</v>
      </c>
      <c r="K26236">
        <v>0</v>
      </c>
    </row>
    <row r="26237" spans="2:11">
      <c r="B26237" t="s">
        <v>3081</v>
      </c>
      <c r="C26237" t="s">
        <v>3464</v>
      </c>
      <c r="D26237" t="s">
        <v>2189</v>
      </c>
      <c r="E26237">
        <v>5</v>
      </c>
      <c r="F26237" t="s">
        <v>2085</v>
      </c>
      <c r="G26237">
        <v>240</v>
      </c>
      <c r="H26237" t="s">
        <v>2020</v>
      </c>
      <c r="I26237" s="13">
        <v>43433</v>
      </c>
      <c r="J26237">
        <v>2</v>
      </c>
      <c r="K26237">
        <v>41.21</v>
      </c>
    </row>
    <row r="26301" spans="1:11">
      <c r="A26301" t="s">
        <v>1276</v>
      </c>
      <c r="B26301" t="str">
        <f ca="1">_xll.BDS(OFFSET(INDIRECT(ADDRESS(ROW(), COLUMN())),0,-1),"BEST_ANALYST_RECS_BULK","cols=10;rows=27")</f>
        <v>Tudor Pickering &amp; Co</v>
      </c>
      <c r="C26301" t="s">
        <v>2353</v>
      </c>
      <c r="D26301" t="s">
        <v>2076</v>
      </c>
      <c r="E26301">
        <v>3</v>
      </c>
      <c r="F26301" t="s">
        <v>2016</v>
      </c>
      <c r="G26301">
        <v>6</v>
      </c>
      <c r="H26301" t="s">
        <v>2017</v>
      </c>
      <c r="I26301" s="13">
        <v>43511</v>
      </c>
      <c r="J26301">
        <v>4</v>
      </c>
      <c r="K26301">
        <v>0</v>
      </c>
    </row>
    <row r="26302" spans="1:11">
      <c r="B26302" t="s">
        <v>2094</v>
      </c>
      <c r="C26302" t="s">
        <v>2095</v>
      </c>
      <c r="D26302" t="s">
        <v>2076</v>
      </c>
      <c r="E26302">
        <v>3</v>
      </c>
      <c r="F26302" t="s">
        <v>2088</v>
      </c>
      <c r="G26302" t="s">
        <v>2030</v>
      </c>
      <c r="H26302" t="s">
        <v>2017</v>
      </c>
      <c r="I26302" s="13">
        <v>43509</v>
      </c>
      <c r="J26302" t="s">
        <v>2030</v>
      </c>
      <c r="K26302" t="s">
        <v>2030</v>
      </c>
    </row>
    <row r="26303" spans="1:11">
      <c r="B26303" t="s">
        <v>2061</v>
      </c>
      <c r="C26303" t="s">
        <v>2990</v>
      </c>
      <c r="D26303" t="s">
        <v>2044</v>
      </c>
      <c r="E26303">
        <v>3</v>
      </c>
      <c r="F26303" t="s">
        <v>2016</v>
      </c>
      <c r="G26303">
        <v>4</v>
      </c>
      <c r="H26303" t="s">
        <v>2017</v>
      </c>
      <c r="I26303" s="13">
        <v>43509</v>
      </c>
      <c r="J26303" t="s">
        <v>2030</v>
      </c>
      <c r="K26303" t="s">
        <v>2030</v>
      </c>
    </row>
    <row r="26304" spans="1:11">
      <c r="B26304" t="s">
        <v>2907</v>
      </c>
      <c r="C26304" t="s">
        <v>2908</v>
      </c>
      <c r="D26304" t="s">
        <v>2104</v>
      </c>
      <c r="E26304" t="s">
        <v>2030</v>
      </c>
      <c r="F26304" t="s">
        <v>2016</v>
      </c>
      <c r="G26304">
        <v>4.42</v>
      </c>
      <c r="H26304" t="s">
        <v>2020</v>
      </c>
      <c r="I26304" s="13">
        <v>43509</v>
      </c>
      <c r="J26304" t="s">
        <v>2030</v>
      </c>
      <c r="K26304" t="s">
        <v>2030</v>
      </c>
    </row>
    <row r="26305" spans="2:11">
      <c r="B26305" t="s">
        <v>2393</v>
      </c>
      <c r="C26305" t="s">
        <v>3094</v>
      </c>
      <c r="D26305" t="s">
        <v>2252</v>
      </c>
      <c r="E26305">
        <v>3</v>
      </c>
      <c r="F26305" t="s">
        <v>2016</v>
      </c>
      <c r="G26305">
        <v>5.5</v>
      </c>
      <c r="H26305" t="s">
        <v>2017</v>
      </c>
      <c r="I26305" s="13">
        <v>43508</v>
      </c>
      <c r="J26305">
        <v>4</v>
      </c>
      <c r="K26305">
        <v>0</v>
      </c>
    </row>
    <row r="26306" spans="2:11">
      <c r="B26306" t="s">
        <v>2136</v>
      </c>
      <c r="C26306" t="s">
        <v>2915</v>
      </c>
      <c r="D26306" t="s">
        <v>2026</v>
      </c>
      <c r="E26306">
        <v>5</v>
      </c>
      <c r="F26306" t="s">
        <v>2016</v>
      </c>
      <c r="G26306">
        <v>7.3</v>
      </c>
      <c r="H26306" t="s">
        <v>2017</v>
      </c>
      <c r="I26306" s="13">
        <v>43508</v>
      </c>
      <c r="J26306">
        <v>3</v>
      </c>
      <c r="K26306">
        <v>12.94</v>
      </c>
    </row>
    <row r="26307" spans="2:11">
      <c r="B26307" t="s">
        <v>2174</v>
      </c>
      <c r="C26307" t="s">
        <v>2357</v>
      </c>
      <c r="D26307" t="s">
        <v>2015</v>
      </c>
      <c r="E26307">
        <v>3</v>
      </c>
      <c r="F26307" t="s">
        <v>2016</v>
      </c>
      <c r="G26307">
        <v>5</v>
      </c>
      <c r="H26307" t="s">
        <v>2017</v>
      </c>
      <c r="I26307" s="13">
        <v>43507</v>
      </c>
      <c r="J26307" t="s">
        <v>2030</v>
      </c>
      <c r="K26307" t="s">
        <v>2030</v>
      </c>
    </row>
    <row r="26308" spans="2:11">
      <c r="B26308" t="s">
        <v>2267</v>
      </c>
      <c r="C26308" t="s">
        <v>2369</v>
      </c>
      <c r="D26308" t="s">
        <v>2273</v>
      </c>
      <c r="E26308">
        <v>3</v>
      </c>
      <c r="F26308" t="s">
        <v>2016</v>
      </c>
      <c r="G26308">
        <v>5</v>
      </c>
      <c r="H26308" t="s">
        <v>2017</v>
      </c>
      <c r="I26308" s="13">
        <v>43506</v>
      </c>
      <c r="J26308">
        <v>4</v>
      </c>
      <c r="K26308">
        <v>0</v>
      </c>
    </row>
    <row r="26309" spans="2:11">
      <c r="B26309" t="s">
        <v>2054</v>
      </c>
      <c r="C26309" t="s">
        <v>2370</v>
      </c>
      <c r="D26309" t="s">
        <v>2044</v>
      </c>
      <c r="E26309">
        <v>3</v>
      </c>
      <c r="F26309" t="s">
        <v>2016</v>
      </c>
      <c r="G26309">
        <v>4</v>
      </c>
      <c r="H26309" t="s">
        <v>2020</v>
      </c>
      <c r="I26309" s="13">
        <v>43504</v>
      </c>
      <c r="J26309">
        <v>4</v>
      </c>
      <c r="K26309">
        <v>0</v>
      </c>
    </row>
    <row r="26310" spans="2:11">
      <c r="B26310" t="s">
        <v>2067</v>
      </c>
      <c r="C26310" t="s">
        <v>2991</v>
      </c>
      <c r="D26310" t="s">
        <v>2252</v>
      </c>
      <c r="E26310">
        <v>3</v>
      </c>
      <c r="F26310" t="s">
        <v>2016</v>
      </c>
      <c r="G26310">
        <v>5</v>
      </c>
      <c r="H26310" t="s">
        <v>2020</v>
      </c>
      <c r="I26310" s="13">
        <v>43503</v>
      </c>
      <c r="J26310">
        <v>4</v>
      </c>
      <c r="K26310">
        <v>0</v>
      </c>
    </row>
    <row r="26311" spans="2:11">
      <c r="B26311" t="s">
        <v>2072</v>
      </c>
      <c r="C26311" t="s">
        <v>2385</v>
      </c>
      <c r="D26311" t="s">
        <v>2041</v>
      </c>
      <c r="E26311">
        <v>1</v>
      </c>
      <c r="F26311" t="s">
        <v>2016</v>
      </c>
      <c r="G26311" t="s">
        <v>2030</v>
      </c>
      <c r="H26311" t="s">
        <v>2017</v>
      </c>
      <c r="I26311" s="13">
        <v>43503</v>
      </c>
      <c r="J26311">
        <v>6</v>
      </c>
      <c r="K26311">
        <v>-12.94</v>
      </c>
    </row>
    <row r="26312" spans="2:11">
      <c r="B26312" t="s">
        <v>2996</v>
      </c>
      <c r="C26312" t="s">
        <v>2997</v>
      </c>
      <c r="D26312" t="s">
        <v>2044</v>
      </c>
      <c r="E26312">
        <v>3</v>
      </c>
      <c r="F26312" t="s">
        <v>2016</v>
      </c>
      <c r="G26312">
        <v>6</v>
      </c>
      <c r="H26312" t="s">
        <v>2020</v>
      </c>
      <c r="I26312" s="13">
        <v>43503</v>
      </c>
      <c r="J26312">
        <v>4</v>
      </c>
      <c r="K26312">
        <v>0</v>
      </c>
    </row>
    <row r="26313" spans="2:11">
      <c r="B26313" t="s">
        <v>106</v>
      </c>
      <c r="C26313" t="s">
        <v>2378</v>
      </c>
      <c r="D26313" t="s">
        <v>3093</v>
      </c>
      <c r="E26313">
        <v>1</v>
      </c>
      <c r="F26313" t="s">
        <v>2016</v>
      </c>
      <c r="G26313">
        <v>3.5</v>
      </c>
      <c r="H26313" t="s">
        <v>2020</v>
      </c>
      <c r="I26313" s="13">
        <v>43502</v>
      </c>
      <c r="J26313">
        <v>6</v>
      </c>
      <c r="K26313">
        <v>-12.94</v>
      </c>
    </row>
    <row r="26314" spans="2:11">
      <c r="B26314" t="s">
        <v>2027</v>
      </c>
      <c r="C26314" t="s">
        <v>2994</v>
      </c>
      <c r="D26314" t="s">
        <v>2044</v>
      </c>
      <c r="E26314">
        <v>3</v>
      </c>
      <c r="F26314" t="s">
        <v>2016</v>
      </c>
      <c r="G26314">
        <v>4</v>
      </c>
      <c r="H26314" t="s">
        <v>2017</v>
      </c>
      <c r="I26314" s="13">
        <v>43502</v>
      </c>
      <c r="J26314">
        <v>4</v>
      </c>
      <c r="K26314">
        <v>0</v>
      </c>
    </row>
    <row r="26315" spans="2:11">
      <c r="B26315" t="s">
        <v>2614</v>
      </c>
      <c r="C26315" t="s">
        <v>2992</v>
      </c>
      <c r="D26315" t="s">
        <v>2044</v>
      </c>
      <c r="E26315">
        <v>3</v>
      </c>
      <c r="F26315" t="s">
        <v>2016</v>
      </c>
      <c r="G26315">
        <v>5</v>
      </c>
      <c r="H26315" t="s">
        <v>2017</v>
      </c>
      <c r="I26315" s="13">
        <v>43502</v>
      </c>
      <c r="J26315">
        <v>4</v>
      </c>
      <c r="K26315">
        <v>0</v>
      </c>
    </row>
    <row r="26316" spans="2:11">
      <c r="B26316" t="s">
        <v>2371</v>
      </c>
      <c r="C26316" t="s">
        <v>3095</v>
      </c>
      <c r="D26316" t="s">
        <v>2184</v>
      </c>
      <c r="E26316">
        <v>1</v>
      </c>
      <c r="F26316" t="s">
        <v>2016</v>
      </c>
      <c r="G26316">
        <v>5.5</v>
      </c>
      <c r="H26316" t="s">
        <v>2017</v>
      </c>
      <c r="I26316" s="13">
        <v>43502</v>
      </c>
      <c r="J26316">
        <v>7</v>
      </c>
      <c r="K26316">
        <v>-21.1</v>
      </c>
    </row>
    <row r="26317" spans="2:11">
      <c r="B26317" t="s">
        <v>2042</v>
      </c>
      <c r="C26317" t="s">
        <v>2989</v>
      </c>
      <c r="D26317" t="s">
        <v>2044</v>
      </c>
      <c r="E26317">
        <v>3</v>
      </c>
      <c r="F26317" t="s">
        <v>2016</v>
      </c>
      <c r="G26317">
        <v>4.5</v>
      </c>
      <c r="H26317" t="s">
        <v>2020</v>
      </c>
      <c r="I26317" s="13">
        <v>43502</v>
      </c>
      <c r="J26317">
        <v>4</v>
      </c>
      <c r="K26317">
        <v>0</v>
      </c>
    </row>
    <row r="26318" spans="2:11">
      <c r="B26318" t="s">
        <v>2077</v>
      </c>
      <c r="C26318" t="s">
        <v>2363</v>
      </c>
      <c r="D26318" t="s">
        <v>2227</v>
      </c>
      <c r="E26318">
        <v>3</v>
      </c>
      <c r="F26318" t="s">
        <v>2016</v>
      </c>
      <c r="G26318">
        <v>6</v>
      </c>
      <c r="H26318" t="s">
        <v>2020</v>
      </c>
      <c r="I26318" s="13">
        <v>43502</v>
      </c>
      <c r="J26318">
        <v>4</v>
      </c>
      <c r="K26318">
        <v>0</v>
      </c>
    </row>
    <row r="26319" spans="2:11">
      <c r="B26319" t="s">
        <v>2374</v>
      </c>
      <c r="C26319" t="s">
        <v>2375</v>
      </c>
      <c r="D26319" t="s">
        <v>2076</v>
      </c>
      <c r="E26319">
        <v>3</v>
      </c>
      <c r="F26319" t="s">
        <v>2016</v>
      </c>
      <c r="G26319">
        <v>5</v>
      </c>
      <c r="H26319" t="s">
        <v>2017</v>
      </c>
      <c r="I26319" s="13">
        <v>43502</v>
      </c>
      <c r="J26319">
        <v>4</v>
      </c>
      <c r="K26319">
        <v>0</v>
      </c>
    </row>
    <row r="26320" spans="2:11">
      <c r="B26320" t="s">
        <v>2388</v>
      </c>
      <c r="C26320" t="s">
        <v>2389</v>
      </c>
      <c r="D26320" t="s">
        <v>2570</v>
      </c>
      <c r="E26320">
        <v>4</v>
      </c>
      <c r="F26320" t="s">
        <v>2016</v>
      </c>
      <c r="G26320">
        <v>7.25</v>
      </c>
      <c r="H26320" t="s">
        <v>2017</v>
      </c>
      <c r="I26320" s="13">
        <v>43501</v>
      </c>
      <c r="J26320">
        <v>3</v>
      </c>
      <c r="K26320">
        <v>12.94</v>
      </c>
    </row>
    <row r="26321" spans="2:11">
      <c r="B26321" t="s">
        <v>2074</v>
      </c>
      <c r="C26321" t="s">
        <v>3096</v>
      </c>
      <c r="D26321" t="s">
        <v>2076</v>
      </c>
      <c r="E26321">
        <v>3</v>
      </c>
      <c r="F26321" t="s">
        <v>2016</v>
      </c>
      <c r="G26321">
        <v>5.3</v>
      </c>
      <c r="H26321" t="s">
        <v>2020</v>
      </c>
      <c r="I26321" s="13">
        <v>43501</v>
      </c>
      <c r="J26321" t="s">
        <v>2030</v>
      </c>
      <c r="K26321" t="s">
        <v>2030</v>
      </c>
    </row>
    <row r="26322" spans="2:11">
      <c r="B26322" t="s">
        <v>2198</v>
      </c>
      <c r="C26322" t="s">
        <v>2913</v>
      </c>
      <c r="D26322" t="s">
        <v>2044</v>
      </c>
      <c r="E26322">
        <v>3</v>
      </c>
      <c r="F26322" t="s">
        <v>2016</v>
      </c>
      <c r="G26322">
        <v>3</v>
      </c>
      <c r="H26322" t="s">
        <v>2020</v>
      </c>
      <c r="I26322" s="13">
        <v>43501</v>
      </c>
      <c r="J26322">
        <v>4</v>
      </c>
      <c r="K26322">
        <v>0</v>
      </c>
    </row>
    <row r="26323" spans="2:11">
      <c r="B26323" t="s">
        <v>2037</v>
      </c>
      <c r="C26323" t="s">
        <v>3940</v>
      </c>
      <c r="D26323" t="s">
        <v>2076</v>
      </c>
      <c r="E26323">
        <v>3</v>
      </c>
      <c r="F26323" t="s">
        <v>2016</v>
      </c>
      <c r="G26323">
        <v>5</v>
      </c>
      <c r="H26323" t="s">
        <v>2020</v>
      </c>
      <c r="I26323" s="13">
        <v>43495</v>
      </c>
      <c r="J26323">
        <v>4</v>
      </c>
      <c r="K26323">
        <v>0</v>
      </c>
    </row>
    <row r="26324" spans="2:11">
      <c r="B26324" t="s">
        <v>2033</v>
      </c>
      <c r="C26324" t="s">
        <v>2993</v>
      </c>
      <c r="D26324" t="s">
        <v>2044</v>
      </c>
      <c r="E26324">
        <v>3</v>
      </c>
      <c r="F26324" t="s">
        <v>2016</v>
      </c>
      <c r="G26324">
        <v>7</v>
      </c>
      <c r="H26324" t="s">
        <v>2020</v>
      </c>
      <c r="I26324" s="13">
        <v>43482</v>
      </c>
      <c r="J26324">
        <v>4</v>
      </c>
      <c r="K26324">
        <v>0</v>
      </c>
    </row>
    <row r="26325" spans="2:11">
      <c r="B26325" t="s">
        <v>2151</v>
      </c>
      <c r="C26325" t="s">
        <v>3098</v>
      </c>
      <c r="D26325" t="s">
        <v>2044</v>
      </c>
      <c r="E26325">
        <v>3</v>
      </c>
      <c r="F26325" t="s">
        <v>2016</v>
      </c>
      <c r="G26325" t="s">
        <v>2030</v>
      </c>
      <c r="H26325" t="s">
        <v>2017</v>
      </c>
      <c r="I26325" s="13">
        <v>43481</v>
      </c>
      <c r="J26325">
        <v>4</v>
      </c>
      <c r="K26325">
        <v>0</v>
      </c>
    </row>
    <row r="26326" spans="2:11">
      <c r="B26326" t="s">
        <v>2021</v>
      </c>
      <c r="C26326" t="s">
        <v>2995</v>
      </c>
      <c r="D26326" t="s">
        <v>2403</v>
      </c>
      <c r="E26326">
        <v>1</v>
      </c>
      <c r="F26326" t="s">
        <v>2016</v>
      </c>
      <c r="G26326">
        <v>4</v>
      </c>
      <c r="H26326" t="s">
        <v>2020</v>
      </c>
      <c r="I26326" s="13">
        <v>43451</v>
      </c>
      <c r="J26326">
        <v>6</v>
      </c>
      <c r="K26326">
        <v>-12.94</v>
      </c>
    </row>
    <row r="26327" spans="2:11">
      <c r="B26327" t="s">
        <v>2083</v>
      </c>
      <c r="C26327" t="s">
        <v>2084</v>
      </c>
      <c r="D26327" t="s">
        <v>2035</v>
      </c>
      <c r="E26327">
        <v>5</v>
      </c>
      <c r="F26327" t="s">
        <v>2016</v>
      </c>
      <c r="G26327" t="s">
        <v>2030</v>
      </c>
      <c r="H26327" t="s">
        <v>2017</v>
      </c>
      <c r="I26327" s="13">
        <v>43406</v>
      </c>
      <c r="J26327">
        <v>5</v>
      </c>
      <c r="K26327">
        <v>-5.42</v>
      </c>
    </row>
    <row r="26401" spans="1:11">
      <c r="A26401" t="s">
        <v>1277</v>
      </c>
      <c r="B26401" t="str">
        <f ca="1">_xll.BDS(OFFSET(INDIRECT(ADDRESS(ROW(), COLUMN())),0,-1),"BEST_ANALYST_RECS_BULK","cols=10;rows=3")</f>
        <v>D.A. Davidson &amp; Co</v>
      </c>
      <c r="C26401" t="s">
        <v>3522</v>
      </c>
      <c r="D26401" t="s">
        <v>2026</v>
      </c>
      <c r="E26401">
        <v>5</v>
      </c>
      <c r="F26401" t="s">
        <v>2016</v>
      </c>
      <c r="G26401">
        <v>58</v>
      </c>
      <c r="H26401" t="s">
        <v>2020</v>
      </c>
      <c r="I26401" s="13">
        <v>43490</v>
      </c>
      <c r="J26401">
        <v>2</v>
      </c>
      <c r="K26401">
        <v>-70.599999999999994</v>
      </c>
    </row>
    <row r="26402" spans="1:11">
      <c r="B26402" t="s">
        <v>3255</v>
      </c>
      <c r="C26402" t="s">
        <v>3862</v>
      </c>
      <c r="D26402" t="s">
        <v>2026</v>
      </c>
      <c r="E26402">
        <v>5</v>
      </c>
      <c r="F26402" t="s">
        <v>2016</v>
      </c>
      <c r="G26402">
        <v>75</v>
      </c>
      <c r="H26402" t="s">
        <v>2020</v>
      </c>
      <c r="I26402" s="13">
        <v>43455</v>
      </c>
      <c r="J26402" t="s">
        <v>2030</v>
      </c>
      <c r="K26402" t="s">
        <v>2030</v>
      </c>
    </row>
    <row r="26403" spans="1:11">
      <c r="B26403" t="s">
        <v>2083</v>
      </c>
      <c r="C26403" t="s">
        <v>2084</v>
      </c>
      <c r="D26403" t="s">
        <v>2053</v>
      </c>
      <c r="E26403">
        <v>1</v>
      </c>
      <c r="F26403" t="s">
        <v>2016</v>
      </c>
      <c r="G26403" t="s">
        <v>2030</v>
      </c>
      <c r="H26403" t="s">
        <v>2017</v>
      </c>
      <c r="I26403" s="13">
        <v>43181</v>
      </c>
      <c r="J26403">
        <v>1</v>
      </c>
      <c r="K26403">
        <v>56.83</v>
      </c>
    </row>
    <row r="26501" spans="1:11">
      <c r="A26501" t="s">
        <v>1278</v>
      </c>
      <c r="B26501" t="str">
        <f ca="1">_xll.BDS(OFFSET(INDIRECT(ADDRESS(ROW(), COLUMN())),0,-1),"BEST_ANALYST_RECS_BULK","cols=10;rows=13")</f>
        <v>Wolfe Research</v>
      </c>
      <c r="C26501" t="s">
        <v>2652</v>
      </c>
      <c r="D26501" t="s">
        <v>2273</v>
      </c>
      <c r="E26501">
        <v>3</v>
      </c>
      <c r="F26501" t="s">
        <v>2016</v>
      </c>
      <c r="G26501" t="s">
        <v>2030</v>
      </c>
      <c r="H26501" t="s">
        <v>2017</v>
      </c>
      <c r="I26501" s="13">
        <v>43508</v>
      </c>
      <c r="J26501" t="s">
        <v>2030</v>
      </c>
      <c r="K26501" t="s">
        <v>2030</v>
      </c>
    </row>
    <row r="26502" spans="1:11">
      <c r="B26502" t="s">
        <v>2031</v>
      </c>
      <c r="C26502" t="s">
        <v>3157</v>
      </c>
      <c r="D26502" t="s">
        <v>2026</v>
      </c>
      <c r="E26502">
        <v>5</v>
      </c>
      <c r="F26502" t="s">
        <v>2016</v>
      </c>
      <c r="G26502">
        <v>40</v>
      </c>
      <c r="H26502" t="s">
        <v>2017</v>
      </c>
      <c r="I26502" s="13">
        <v>43507</v>
      </c>
      <c r="J26502" t="s">
        <v>2030</v>
      </c>
      <c r="K26502" t="s">
        <v>2030</v>
      </c>
    </row>
    <row r="26503" spans="1:11">
      <c r="B26503" t="s">
        <v>2074</v>
      </c>
      <c r="C26503" t="s">
        <v>3046</v>
      </c>
      <c r="D26503" t="s">
        <v>2076</v>
      </c>
      <c r="E26503">
        <v>3</v>
      </c>
      <c r="F26503" t="s">
        <v>2016</v>
      </c>
      <c r="G26503">
        <v>28</v>
      </c>
      <c r="H26503" t="s">
        <v>2017</v>
      </c>
      <c r="I26503" s="13">
        <v>43507</v>
      </c>
      <c r="J26503">
        <v>3</v>
      </c>
      <c r="K26503">
        <v>0</v>
      </c>
    </row>
    <row r="26504" spans="1:11">
      <c r="B26504" t="s">
        <v>2069</v>
      </c>
      <c r="C26504" t="s">
        <v>2959</v>
      </c>
      <c r="D26504" t="s">
        <v>2035</v>
      </c>
      <c r="E26504">
        <v>5</v>
      </c>
      <c r="F26504" t="s">
        <v>2016</v>
      </c>
      <c r="G26504">
        <v>38</v>
      </c>
      <c r="H26504" t="s">
        <v>2017</v>
      </c>
      <c r="I26504" s="13">
        <v>43482</v>
      </c>
      <c r="J26504" t="s">
        <v>2030</v>
      </c>
      <c r="K26504" t="s">
        <v>2030</v>
      </c>
    </row>
    <row r="26505" spans="1:11">
      <c r="B26505" t="s">
        <v>2091</v>
      </c>
      <c r="C26505" t="s">
        <v>3297</v>
      </c>
      <c r="D26505" t="s">
        <v>2093</v>
      </c>
      <c r="E26505" t="s">
        <v>2030</v>
      </c>
      <c r="F26505" t="s">
        <v>2016</v>
      </c>
      <c r="G26505" t="s">
        <v>2030</v>
      </c>
      <c r="H26505" t="s">
        <v>2017</v>
      </c>
      <c r="I26505" s="13">
        <v>43472</v>
      </c>
      <c r="J26505" t="s">
        <v>2030</v>
      </c>
      <c r="K26505" t="s">
        <v>2030</v>
      </c>
    </row>
    <row r="26506" spans="1:11">
      <c r="B26506" t="s">
        <v>2021</v>
      </c>
      <c r="C26506" t="s">
        <v>2402</v>
      </c>
      <c r="D26506" t="s">
        <v>2216</v>
      </c>
      <c r="E26506">
        <v>3</v>
      </c>
      <c r="F26506" t="s">
        <v>2016</v>
      </c>
      <c r="G26506">
        <v>20</v>
      </c>
      <c r="H26506" t="s">
        <v>2020</v>
      </c>
      <c r="I26506" s="13">
        <v>43469</v>
      </c>
      <c r="J26506" t="s">
        <v>2030</v>
      </c>
      <c r="K26506" t="s">
        <v>2030</v>
      </c>
    </row>
    <row r="26507" spans="1:11">
      <c r="B26507" t="s">
        <v>2198</v>
      </c>
      <c r="C26507" t="s">
        <v>3228</v>
      </c>
      <c r="D26507" t="s">
        <v>2044</v>
      </c>
      <c r="E26507">
        <v>3</v>
      </c>
      <c r="F26507" t="s">
        <v>2016</v>
      </c>
      <c r="G26507">
        <v>20</v>
      </c>
      <c r="H26507" t="s">
        <v>2017</v>
      </c>
      <c r="I26507" s="13">
        <v>43465</v>
      </c>
      <c r="J26507">
        <v>1</v>
      </c>
      <c r="K26507">
        <v>126.27</v>
      </c>
    </row>
    <row r="26508" spans="1:11">
      <c r="B26508" t="s">
        <v>2079</v>
      </c>
      <c r="C26508" t="s">
        <v>2961</v>
      </c>
      <c r="D26508" t="s">
        <v>2015</v>
      </c>
      <c r="E26508">
        <v>3</v>
      </c>
      <c r="F26508" t="s">
        <v>2016</v>
      </c>
      <c r="G26508">
        <v>22</v>
      </c>
      <c r="H26508" t="s">
        <v>2017</v>
      </c>
      <c r="I26508" s="13">
        <v>43451</v>
      </c>
      <c r="J26508" t="s">
        <v>2030</v>
      </c>
      <c r="K26508" t="s">
        <v>2030</v>
      </c>
    </row>
    <row r="26509" spans="1:11">
      <c r="B26509" t="s">
        <v>2067</v>
      </c>
      <c r="C26509" t="s">
        <v>2414</v>
      </c>
      <c r="D26509" t="s">
        <v>2029</v>
      </c>
      <c r="E26509">
        <v>5</v>
      </c>
      <c r="F26509" t="s">
        <v>2016</v>
      </c>
      <c r="G26509">
        <v>39</v>
      </c>
      <c r="H26509" t="s">
        <v>2020</v>
      </c>
      <c r="I26509" s="13">
        <v>43445</v>
      </c>
      <c r="J26509">
        <v>2</v>
      </c>
      <c r="K26509">
        <v>21.04</v>
      </c>
    </row>
    <row r="26510" spans="1:11">
      <c r="B26510" t="s">
        <v>2033</v>
      </c>
      <c r="C26510" t="s">
        <v>2405</v>
      </c>
      <c r="D26510" t="s">
        <v>2044</v>
      </c>
      <c r="E26510">
        <v>3</v>
      </c>
      <c r="F26510" t="s">
        <v>2016</v>
      </c>
      <c r="G26510">
        <v>25</v>
      </c>
      <c r="H26510" t="s">
        <v>2020</v>
      </c>
      <c r="I26510" s="13">
        <v>43445</v>
      </c>
      <c r="J26510">
        <v>3</v>
      </c>
      <c r="K26510">
        <v>0</v>
      </c>
    </row>
    <row r="26511" spans="1:11">
      <c r="B26511" t="s">
        <v>2232</v>
      </c>
      <c r="C26511" t="s">
        <v>3298</v>
      </c>
      <c r="D26511" t="s">
        <v>2015</v>
      </c>
      <c r="E26511">
        <v>3</v>
      </c>
      <c r="F26511" t="s">
        <v>2088</v>
      </c>
      <c r="G26511" t="s">
        <v>2030</v>
      </c>
      <c r="H26511" t="s">
        <v>2017</v>
      </c>
      <c r="I26511" s="13">
        <v>43445</v>
      </c>
      <c r="J26511">
        <v>4</v>
      </c>
      <c r="K26511">
        <v>-1.34</v>
      </c>
    </row>
    <row r="26512" spans="1:11">
      <c r="B26512" t="s">
        <v>2063</v>
      </c>
      <c r="C26512" t="s">
        <v>3162</v>
      </c>
      <c r="D26512" t="s">
        <v>2162</v>
      </c>
      <c r="E26512">
        <v>3</v>
      </c>
      <c r="F26512" t="s">
        <v>2016</v>
      </c>
      <c r="G26512">
        <v>26</v>
      </c>
      <c r="H26512" t="s">
        <v>2017</v>
      </c>
      <c r="I26512" s="13">
        <v>43444</v>
      </c>
      <c r="J26512">
        <v>3</v>
      </c>
      <c r="K26512">
        <v>0</v>
      </c>
    </row>
    <row r="26513" spans="2:11">
      <c r="B26513" t="s">
        <v>2083</v>
      </c>
      <c r="C26513" t="s">
        <v>2084</v>
      </c>
      <c r="D26513" t="s">
        <v>2184</v>
      </c>
      <c r="E26513">
        <v>1</v>
      </c>
      <c r="F26513" t="s">
        <v>2016</v>
      </c>
      <c r="G26513" t="s">
        <v>2030</v>
      </c>
      <c r="H26513" t="s">
        <v>2017</v>
      </c>
      <c r="I26513" s="13">
        <v>43260</v>
      </c>
      <c r="J26513">
        <v>5</v>
      </c>
      <c r="K26513">
        <v>-15.86</v>
      </c>
    </row>
    <row r="26601" spans="1:11">
      <c r="A26601" t="s">
        <v>1279</v>
      </c>
      <c r="B26601" t="str">
        <f ca="1">_xll.BDS(OFFSET(INDIRECT(ADDRESS(ROW(), COLUMN())),0,-1),"BEST_ANALYST_RECS_BULK","cols=10;rows=17")</f>
        <v>Zacks Investment Research</v>
      </c>
      <c r="C26601" t="s">
        <v>2095</v>
      </c>
      <c r="D26601" t="s">
        <v>2053</v>
      </c>
      <c r="E26601">
        <v>1</v>
      </c>
      <c r="F26601" t="s">
        <v>2088</v>
      </c>
      <c r="G26601" t="s">
        <v>2030</v>
      </c>
      <c r="H26601" t="s">
        <v>2017</v>
      </c>
      <c r="I26601" s="13">
        <v>43511</v>
      </c>
      <c r="J26601" t="s">
        <v>2030</v>
      </c>
      <c r="K26601" t="s">
        <v>2030</v>
      </c>
    </row>
    <row r="26602" spans="1:11">
      <c r="B26602" t="s">
        <v>2136</v>
      </c>
      <c r="C26602" t="s">
        <v>2632</v>
      </c>
      <c r="D26602" t="s">
        <v>2026</v>
      </c>
      <c r="E26602">
        <v>5</v>
      </c>
      <c r="F26602" t="s">
        <v>2016</v>
      </c>
      <c r="G26602">
        <v>113</v>
      </c>
      <c r="H26602" t="s">
        <v>2017</v>
      </c>
      <c r="I26602" s="13">
        <v>43510</v>
      </c>
      <c r="J26602">
        <v>7</v>
      </c>
      <c r="K26602">
        <v>-11.04</v>
      </c>
    </row>
    <row r="26603" spans="1:11">
      <c r="B26603" t="s">
        <v>2024</v>
      </c>
      <c r="C26603" t="s">
        <v>3318</v>
      </c>
      <c r="D26603" t="s">
        <v>2026</v>
      </c>
      <c r="E26603">
        <v>5</v>
      </c>
      <c r="F26603" t="s">
        <v>2016</v>
      </c>
      <c r="G26603">
        <v>107</v>
      </c>
      <c r="H26603" t="s">
        <v>2017</v>
      </c>
      <c r="I26603" s="13">
        <v>43509</v>
      </c>
      <c r="J26603">
        <v>7</v>
      </c>
      <c r="K26603">
        <v>-11.04</v>
      </c>
    </row>
    <row r="26604" spans="1:11">
      <c r="B26604" t="s">
        <v>2277</v>
      </c>
      <c r="C26604" t="s">
        <v>2971</v>
      </c>
      <c r="D26604" t="s">
        <v>2029</v>
      </c>
      <c r="E26604">
        <v>5</v>
      </c>
      <c r="F26604" t="s">
        <v>2016</v>
      </c>
      <c r="G26604">
        <v>115</v>
      </c>
      <c r="H26604" t="s">
        <v>2017</v>
      </c>
      <c r="I26604" s="13">
        <v>43508</v>
      </c>
      <c r="J26604">
        <v>7</v>
      </c>
      <c r="K26604">
        <v>-11.04</v>
      </c>
    </row>
    <row r="26605" spans="1:11">
      <c r="B26605" t="s">
        <v>2083</v>
      </c>
      <c r="C26605" t="s">
        <v>2084</v>
      </c>
      <c r="D26605" t="s">
        <v>2035</v>
      </c>
      <c r="E26605">
        <v>5</v>
      </c>
      <c r="F26605" t="s">
        <v>2085</v>
      </c>
      <c r="G26605" t="s">
        <v>2030</v>
      </c>
      <c r="H26605" t="s">
        <v>2017</v>
      </c>
      <c r="I26605" s="13">
        <v>43508</v>
      </c>
      <c r="J26605">
        <v>6</v>
      </c>
      <c r="K26605">
        <v>-10.49</v>
      </c>
    </row>
    <row r="26606" spans="1:11">
      <c r="B26606" t="s">
        <v>2220</v>
      </c>
      <c r="C26606" t="s">
        <v>3192</v>
      </c>
      <c r="D26606" t="s">
        <v>2026</v>
      </c>
      <c r="E26606">
        <v>5</v>
      </c>
      <c r="F26606" t="s">
        <v>2016</v>
      </c>
      <c r="G26606">
        <v>100</v>
      </c>
      <c r="H26606" t="s">
        <v>2020</v>
      </c>
      <c r="I26606" s="13">
        <v>43507</v>
      </c>
      <c r="J26606">
        <v>7</v>
      </c>
      <c r="K26606">
        <v>-11.04</v>
      </c>
    </row>
    <row r="26607" spans="1:11">
      <c r="B26607" t="s">
        <v>2146</v>
      </c>
      <c r="C26607" t="s">
        <v>3195</v>
      </c>
      <c r="D26607" t="s">
        <v>2044</v>
      </c>
      <c r="E26607">
        <v>3</v>
      </c>
      <c r="F26607" t="s">
        <v>2016</v>
      </c>
      <c r="G26607" t="s">
        <v>2030</v>
      </c>
      <c r="H26607" t="s">
        <v>2017</v>
      </c>
      <c r="I26607" s="13">
        <v>43504</v>
      </c>
      <c r="J26607">
        <v>2</v>
      </c>
      <c r="K26607">
        <v>0</v>
      </c>
    </row>
    <row r="26608" spans="1:11">
      <c r="B26608" t="s">
        <v>106</v>
      </c>
      <c r="C26608" t="s">
        <v>3193</v>
      </c>
      <c r="D26608" t="s">
        <v>2114</v>
      </c>
      <c r="E26608">
        <v>3</v>
      </c>
      <c r="F26608" t="s">
        <v>2016</v>
      </c>
      <c r="G26608">
        <v>110</v>
      </c>
      <c r="H26608" t="s">
        <v>2020</v>
      </c>
      <c r="I26608" s="13">
        <v>43503</v>
      </c>
      <c r="J26608">
        <v>2</v>
      </c>
      <c r="K26608">
        <v>0</v>
      </c>
    </row>
    <row r="26609" spans="2:11">
      <c r="B26609" t="s">
        <v>2067</v>
      </c>
      <c r="C26609" t="s">
        <v>2638</v>
      </c>
      <c r="D26609" t="s">
        <v>2029</v>
      </c>
      <c r="E26609">
        <v>5</v>
      </c>
      <c r="F26609" t="s">
        <v>2016</v>
      </c>
      <c r="G26609">
        <v>120</v>
      </c>
      <c r="H26609" t="s">
        <v>2020</v>
      </c>
      <c r="I26609" s="13">
        <v>43503</v>
      </c>
      <c r="J26609">
        <v>7</v>
      </c>
      <c r="K26609">
        <v>-11.04</v>
      </c>
    </row>
    <row r="26610" spans="2:11">
      <c r="B26610" t="s">
        <v>2033</v>
      </c>
      <c r="C26610" t="s">
        <v>2972</v>
      </c>
      <c r="D26610" t="s">
        <v>2035</v>
      </c>
      <c r="E26610">
        <v>5</v>
      </c>
      <c r="F26610" t="s">
        <v>2016</v>
      </c>
      <c r="G26610">
        <v>128</v>
      </c>
      <c r="H26610" t="s">
        <v>2036</v>
      </c>
      <c r="I26610" s="13">
        <v>43503</v>
      </c>
      <c r="J26610">
        <v>7</v>
      </c>
      <c r="K26610">
        <v>-11.04</v>
      </c>
    </row>
    <row r="26611" spans="2:11">
      <c r="B26611" t="s">
        <v>2079</v>
      </c>
      <c r="C26611" t="s">
        <v>3764</v>
      </c>
      <c r="D26611" t="s">
        <v>2029</v>
      </c>
      <c r="E26611">
        <v>5</v>
      </c>
      <c r="F26611" t="s">
        <v>2016</v>
      </c>
      <c r="G26611">
        <v>105</v>
      </c>
      <c r="H26611" t="s">
        <v>2017</v>
      </c>
      <c r="I26611" s="13">
        <v>43503</v>
      </c>
      <c r="J26611" t="s">
        <v>2030</v>
      </c>
      <c r="K26611" t="s">
        <v>2030</v>
      </c>
    </row>
    <row r="26612" spans="2:11">
      <c r="B26612" t="s">
        <v>2051</v>
      </c>
      <c r="C26612" t="s">
        <v>3645</v>
      </c>
      <c r="D26612" t="s">
        <v>2026</v>
      </c>
      <c r="E26612">
        <v>5</v>
      </c>
      <c r="F26612" t="s">
        <v>2016</v>
      </c>
      <c r="G26612">
        <v>118</v>
      </c>
      <c r="H26612" t="s">
        <v>2017</v>
      </c>
      <c r="I26612" s="13">
        <v>43503</v>
      </c>
      <c r="J26612">
        <v>1</v>
      </c>
      <c r="K26612">
        <v>10.11</v>
      </c>
    </row>
    <row r="26613" spans="2:11">
      <c r="B26613" t="s">
        <v>2260</v>
      </c>
      <c r="C26613" t="s">
        <v>4095</v>
      </c>
      <c r="D26613" t="s">
        <v>2035</v>
      </c>
      <c r="E26613">
        <v>5</v>
      </c>
      <c r="F26613" t="s">
        <v>2016</v>
      </c>
      <c r="G26613">
        <v>130</v>
      </c>
      <c r="H26613" t="s">
        <v>2020</v>
      </c>
      <c r="I26613" s="13">
        <v>43503</v>
      </c>
      <c r="J26613">
        <v>7</v>
      </c>
      <c r="K26613">
        <v>-11.04</v>
      </c>
    </row>
    <row r="26614" spans="2:11">
      <c r="B26614" t="s">
        <v>2027</v>
      </c>
      <c r="C26614" t="s">
        <v>3190</v>
      </c>
      <c r="D26614" t="s">
        <v>2044</v>
      </c>
      <c r="E26614">
        <v>3</v>
      </c>
      <c r="F26614" t="s">
        <v>2016</v>
      </c>
      <c r="G26614">
        <v>98</v>
      </c>
      <c r="H26614" t="s">
        <v>2017</v>
      </c>
      <c r="I26614" s="13">
        <v>43502</v>
      </c>
      <c r="J26614">
        <v>2</v>
      </c>
      <c r="K26614">
        <v>0</v>
      </c>
    </row>
    <row r="26615" spans="2:11">
      <c r="B26615" t="s">
        <v>2077</v>
      </c>
      <c r="C26615" t="s">
        <v>3196</v>
      </c>
      <c r="D26615" t="s">
        <v>2227</v>
      </c>
      <c r="E26615">
        <v>3</v>
      </c>
      <c r="F26615" t="s">
        <v>2016</v>
      </c>
      <c r="G26615">
        <v>90</v>
      </c>
      <c r="H26615" t="s">
        <v>2020</v>
      </c>
      <c r="I26615" s="13">
        <v>43502</v>
      </c>
      <c r="J26615">
        <v>2</v>
      </c>
      <c r="K26615">
        <v>0</v>
      </c>
    </row>
    <row r="26616" spans="2:11">
      <c r="B26616" t="s">
        <v>2063</v>
      </c>
      <c r="C26616" t="s">
        <v>3197</v>
      </c>
      <c r="D26616" t="s">
        <v>2035</v>
      </c>
      <c r="E26616">
        <v>5</v>
      </c>
      <c r="F26616" t="s">
        <v>2016</v>
      </c>
      <c r="G26616">
        <v>105</v>
      </c>
      <c r="H26616" t="s">
        <v>2017</v>
      </c>
      <c r="I26616" s="13">
        <v>43502</v>
      </c>
      <c r="J26616">
        <v>7</v>
      </c>
      <c r="K26616">
        <v>-11.04</v>
      </c>
    </row>
    <row r="26617" spans="2:11">
      <c r="B26617" t="s">
        <v>2021</v>
      </c>
      <c r="C26617" t="s">
        <v>3198</v>
      </c>
      <c r="D26617" t="s">
        <v>2023</v>
      </c>
      <c r="E26617">
        <v>5</v>
      </c>
      <c r="F26617" t="s">
        <v>2016</v>
      </c>
      <c r="G26617">
        <v>110</v>
      </c>
      <c r="H26617" t="s">
        <v>2020</v>
      </c>
      <c r="I26617" s="13">
        <v>43473</v>
      </c>
      <c r="J26617">
        <v>3</v>
      </c>
      <c r="K26617">
        <v>-3.23</v>
      </c>
    </row>
    <row r="26701" spans="1:11">
      <c r="A26701" t="s">
        <v>1280</v>
      </c>
      <c r="B26701" t="str">
        <f ca="1">_xll.BDS(OFFSET(INDIRECT(ADDRESS(ROW(), COLUMN())),0,-1),"BEST_ANALYST_RECS_BULK","cols=10;rows=36")</f>
        <v>Baird</v>
      </c>
      <c r="C26701" t="s">
        <v>3110</v>
      </c>
      <c r="D26701" t="s">
        <v>2029</v>
      </c>
      <c r="E26701">
        <v>5</v>
      </c>
      <c r="F26701" t="s">
        <v>2016</v>
      </c>
      <c r="G26701">
        <v>127</v>
      </c>
      <c r="H26701" t="s">
        <v>2017</v>
      </c>
      <c r="I26701" s="13">
        <v>43511</v>
      </c>
      <c r="J26701">
        <v>3</v>
      </c>
      <c r="K26701">
        <v>41.41</v>
      </c>
    </row>
    <row r="26702" spans="1:11">
      <c r="B26702" t="s">
        <v>2257</v>
      </c>
      <c r="C26702" t="s">
        <v>3462</v>
      </c>
      <c r="D26702" t="s">
        <v>2029</v>
      </c>
      <c r="E26702">
        <v>5</v>
      </c>
      <c r="F26702" t="s">
        <v>2016</v>
      </c>
      <c r="G26702">
        <v>146</v>
      </c>
      <c r="H26702" t="s">
        <v>2020</v>
      </c>
      <c r="I26702" s="13">
        <v>43510</v>
      </c>
      <c r="J26702">
        <v>5</v>
      </c>
      <c r="K26702">
        <v>33.380000000000003</v>
      </c>
    </row>
    <row r="26703" spans="1:11">
      <c r="B26703" t="s">
        <v>2102</v>
      </c>
      <c r="C26703" t="s">
        <v>2842</v>
      </c>
      <c r="D26703" t="s">
        <v>2026</v>
      </c>
      <c r="E26703">
        <v>5</v>
      </c>
      <c r="F26703" t="s">
        <v>2016</v>
      </c>
      <c r="G26703" t="s">
        <v>2030</v>
      </c>
      <c r="H26703" t="s">
        <v>2017</v>
      </c>
      <c r="I26703" s="13">
        <v>43508</v>
      </c>
      <c r="J26703" t="s">
        <v>2030</v>
      </c>
      <c r="K26703" t="s">
        <v>2030</v>
      </c>
    </row>
    <row r="26704" spans="1:11">
      <c r="B26704" t="s">
        <v>2621</v>
      </c>
      <c r="C26704" t="s">
        <v>3966</v>
      </c>
      <c r="D26704" t="s">
        <v>2026</v>
      </c>
      <c r="E26704">
        <v>5</v>
      </c>
      <c r="F26704" t="s">
        <v>2016</v>
      </c>
      <c r="G26704">
        <v>170</v>
      </c>
      <c r="H26704" t="s">
        <v>2017</v>
      </c>
      <c r="I26704" s="13">
        <v>43507</v>
      </c>
      <c r="J26704">
        <v>4</v>
      </c>
      <c r="K26704">
        <v>33.409999999999997</v>
      </c>
    </row>
    <row r="26705" spans="2:11">
      <c r="B26705" t="s">
        <v>2077</v>
      </c>
      <c r="C26705" t="s">
        <v>3111</v>
      </c>
      <c r="D26705" t="s">
        <v>2227</v>
      </c>
      <c r="E26705">
        <v>3</v>
      </c>
      <c r="F26705" t="s">
        <v>2016</v>
      </c>
      <c r="G26705">
        <v>110</v>
      </c>
      <c r="H26705" t="s">
        <v>2017</v>
      </c>
      <c r="I26705" s="13">
        <v>43505</v>
      </c>
      <c r="J26705">
        <v>8</v>
      </c>
      <c r="K26705">
        <v>4</v>
      </c>
    </row>
    <row r="26706" spans="2:11">
      <c r="B26706" t="s">
        <v>2063</v>
      </c>
      <c r="C26706" t="s">
        <v>2838</v>
      </c>
      <c r="D26706" t="s">
        <v>2035</v>
      </c>
      <c r="E26706">
        <v>5</v>
      </c>
      <c r="F26706" t="s">
        <v>2016</v>
      </c>
      <c r="G26706">
        <v>154</v>
      </c>
      <c r="H26706" t="s">
        <v>2017</v>
      </c>
      <c r="I26706" s="13">
        <v>43504</v>
      </c>
      <c r="J26706">
        <v>3</v>
      </c>
      <c r="K26706">
        <v>41.41</v>
      </c>
    </row>
    <row r="26707" spans="2:11">
      <c r="B26707" t="s">
        <v>2069</v>
      </c>
      <c r="C26707" t="s">
        <v>3449</v>
      </c>
      <c r="D26707" t="s">
        <v>2035</v>
      </c>
      <c r="E26707">
        <v>5</v>
      </c>
      <c r="F26707" t="s">
        <v>2016</v>
      </c>
      <c r="G26707">
        <v>132</v>
      </c>
      <c r="H26707" t="s">
        <v>2017</v>
      </c>
      <c r="I26707" s="13">
        <v>43501</v>
      </c>
      <c r="J26707">
        <v>3</v>
      </c>
      <c r="K26707">
        <v>41.41</v>
      </c>
    </row>
    <row r="26708" spans="2:11">
      <c r="B26708" t="s">
        <v>2074</v>
      </c>
      <c r="C26708" t="s">
        <v>3115</v>
      </c>
      <c r="D26708" t="s">
        <v>2026</v>
      </c>
      <c r="E26708">
        <v>5</v>
      </c>
      <c r="F26708" t="s">
        <v>2016</v>
      </c>
      <c r="G26708">
        <v>138</v>
      </c>
      <c r="H26708" t="s">
        <v>2017</v>
      </c>
      <c r="I26708" s="13">
        <v>43499</v>
      </c>
      <c r="J26708">
        <v>1</v>
      </c>
      <c r="K26708">
        <v>45.5</v>
      </c>
    </row>
    <row r="26709" spans="2:11">
      <c r="B26709" t="s">
        <v>2037</v>
      </c>
      <c r="C26709" t="s">
        <v>3113</v>
      </c>
      <c r="D26709" t="s">
        <v>2026</v>
      </c>
      <c r="E26709">
        <v>5</v>
      </c>
      <c r="F26709" t="s">
        <v>2016</v>
      </c>
      <c r="G26709">
        <v>137</v>
      </c>
      <c r="H26709" t="s">
        <v>2017</v>
      </c>
      <c r="I26709" s="13">
        <v>43490</v>
      </c>
      <c r="J26709">
        <v>3</v>
      </c>
      <c r="K26709">
        <v>41.41</v>
      </c>
    </row>
    <row r="26710" spans="2:11">
      <c r="B26710" t="s">
        <v>2049</v>
      </c>
      <c r="C26710" t="s">
        <v>3445</v>
      </c>
      <c r="D26710" t="s">
        <v>2029</v>
      </c>
      <c r="E26710">
        <v>5</v>
      </c>
      <c r="F26710" t="s">
        <v>2016</v>
      </c>
      <c r="G26710">
        <v>133</v>
      </c>
      <c r="H26710" t="s">
        <v>2017</v>
      </c>
      <c r="I26710" s="13">
        <v>43488</v>
      </c>
      <c r="J26710" t="s">
        <v>2030</v>
      </c>
      <c r="K26710" t="s">
        <v>2030</v>
      </c>
    </row>
    <row r="26711" spans="2:11">
      <c r="B26711" t="s">
        <v>2079</v>
      </c>
      <c r="C26711" t="s">
        <v>3117</v>
      </c>
      <c r="D26711" t="s">
        <v>2029</v>
      </c>
      <c r="E26711">
        <v>5</v>
      </c>
      <c r="F26711" t="s">
        <v>2016</v>
      </c>
      <c r="G26711">
        <v>145</v>
      </c>
      <c r="H26711" t="s">
        <v>2017</v>
      </c>
      <c r="I26711" s="13">
        <v>43487</v>
      </c>
      <c r="J26711">
        <v>3</v>
      </c>
      <c r="K26711">
        <v>41.41</v>
      </c>
    </row>
    <row r="26712" spans="2:11">
      <c r="B26712" t="s">
        <v>2151</v>
      </c>
      <c r="C26712" t="s">
        <v>3967</v>
      </c>
      <c r="D26712" t="s">
        <v>2044</v>
      </c>
      <c r="E26712">
        <v>3</v>
      </c>
      <c r="F26712" t="s">
        <v>2016</v>
      </c>
      <c r="G26712">
        <v>117</v>
      </c>
      <c r="H26712" t="s">
        <v>2020</v>
      </c>
      <c r="I26712" s="13">
        <v>43481</v>
      </c>
      <c r="J26712" t="s">
        <v>2030</v>
      </c>
      <c r="K26712" t="s">
        <v>2030</v>
      </c>
    </row>
    <row r="26713" spans="2:11">
      <c r="B26713" t="s">
        <v>2411</v>
      </c>
      <c r="C26713" t="s">
        <v>3968</v>
      </c>
      <c r="D26713" t="s">
        <v>2026</v>
      </c>
      <c r="E26713">
        <v>5</v>
      </c>
      <c r="F26713" t="s">
        <v>2016</v>
      </c>
      <c r="G26713">
        <v>130</v>
      </c>
      <c r="H26713" t="s">
        <v>2020</v>
      </c>
      <c r="I26713" s="13">
        <v>43481</v>
      </c>
      <c r="J26713">
        <v>3</v>
      </c>
      <c r="K26713">
        <v>41.41</v>
      </c>
    </row>
    <row r="26714" spans="2:11">
      <c r="B26714" t="s">
        <v>2996</v>
      </c>
      <c r="C26714" t="s">
        <v>3969</v>
      </c>
      <c r="D26714" t="s">
        <v>2035</v>
      </c>
      <c r="E26714">
        <v>5</v>
      </c>
      <c r="F26714" t="s">
        <v>2016</v>
      </c>
      <c r="G26714">
        <v>130</v>
      </c>
      <c r="H26714" t="s">
        <v>2020</v>
      </c>
      <c r="I26714" s="13">
        <v>43479</v>
      </c>
      <c r="J26714">
        <v>3</v>
      </c>
      <c r="K26714">
        <v>41.41</v>
      </c>
    </row>
    <row r="26715" spans="2:11">
      <c r="B26715" t="s">
        <v>2065</v>
      </c>
      <c r="C26715" t="s">
        <v>3970</v>
      </c>
      <c r="D26715" t="s">
        <v>2026</v>
      </c>
      <c r="E26715">
        <v>5</v>
      </c>
      <c r="F26715" t="s">
        <v>2016</v>
      </c>
      <c r="G26715">
        <v>135</v>
      </c>
      <c r="H26715" t="s">
        <v>2020</v>
      </c>
      <c r="I26715" s="13">
        <v>43476</v>
      </c>
      <c r="J26715">
        <v>3</v>
      </c>
      <c r="K26715">
        <v>41.41</v>
      </c>
    </row>
    <row r="26716" spans="2:11">
      <c r="B26716" t="s">
        <v>2042</v>
      </c>
      <c r="C26716" t="s">
        <v>3443</v>
      </c>
      <c r="D26716" t="s">
        <v>2029</v>
      </c>
      <c r="E26716">
        <v>5</v>
      </c>
      <c r="F26716" t="s">
        <v>2016</v>
      </c>
      <c r="G26716">
        <v>136</v>
      </c>
      <c r="H26716" t="s">
        <v>2020</v>
      </c>
      <c r="I26716" s="13">
        <v>43472</v>
      </c>
      <c r="J26716">
        <v>3</v>
      </c>
      <c r="K26716">
        <v>41.41</v>
      </c>
    </row>
    <row r="26717" spans="2:11">
      <c r="B26717" t="s">
        <v>2045</v>
      </c>
      <c r="C26717" t="s">
        <v>2836</v>
      </c>
      <c r="D26717" t="s">
        <v>2029</v>
      </c>
      <c r="E26717">
        <v>5</v>
      </c>
      <c r="F26717" t="s">
        <v>2016</v>
      </c>
      <c r="G26717">
        <v>130</v>
      </c>
      <c r="H26717" t="s">
        <v>2020</v>
      </c>
      <c r="I26717" s="13">
        <v>43468</v>
      </c>
      <c r="J26717">
        <v>3</v>
      </c>
      <c r="K26717">
        <v>41.41</v>
      </c>
    </row>
    <row r="26718" spans="2:11">
      <c r="B26718" t="s">
        <v>2072</v>
      </c>
      <c r="C26718" t="s">
        <v>2887</v>
      </c>
      <c r="D26718" t="s">
        <v>2029</v>
      </c>
      <c r="E26718">
        <v>5</v>
      </c>
      <c r="F26718" t="s">
        <v>2016</v>
      </c>
      <c r="G26718">
        <v>122</v>
      </c>
      <c r="H26718" t="s">
        <v>2020</v>
      </c>
      <c r="I26718" s="13">
        <v>43452</v>
      </c>
      <c r="J26718">
        <v>3</v>
      </c>
      <c r="K26718">
        <v>41.41</v>
      </c>
    </row>
    <row r="26719" spans="2:11">
      <c r="B26719" t="s">
        <v>2024</v>
      </c>
      <c r="C26719" t="s">
        <v>3440</v>
      </c>
      <c r="D26719" t="s">
        <v>2026</v>
      </c>
      <c r="E26719">
        <v>5</v>
      </c>
      <c r="F26719" t="s">
        <v>2016</v>
      </c>
      <c r="G26719">
        <v>135</v>
      </c>
      <c r="H26719" t="s">
        <v>2017</v>
      </c>
      <c r="I26719" s="13">
        <v>43437</v>
      </c>
      <c r="J26719">
        <v>6</v>
      </c>
      <c r="K26719">
        <v>27.98</v>
      </c>
    </row>
    <row r="26720" spans="2:11">
      <c r="B26720" t="s">
        <v>2198</v>
      </c>
      <c r="C26720" t="s">
        <v>2841</v>
      </c>
      <c r="D26720" t="s">
        <v>2035</v>
      </c>
      <c r="E26720">
        <v>5</v>
      </c>
      <c r="F26720" t="s">
        <v>2016</v>
      </c>
      <c r="G26720">
        <v>130</v>
      </c>
      <c r="H26720" t="s">
        <v>2017</v>
      </c>
      <c r="I26720" s="13">
        <v>43437</v>
      </c>
      <c r="J26720">
        <v>3</v>
      </c>
      <c r="K26720">
        <v>41.41</v>
      </c>
    </row>
    <row r="26721" spans="2:11">
      <c r="B26721" t="s">
        <v>2098</v>
      </c>
      <c r="C26721" t="s">
        <v>2099</v>
      </c>
      <c r="D26721" t="s">
        <v>2029</v>
      </c>
      <c r="E26721">
        <v>5</v>
      </c>
      <c r="F26721" t="s">
        <v>2016</v>
      </c>
      <c r="G26721">
        <v>135</v>
      </c>
      <c r="H26721" t="s">
        <v>2020</v>
      </c>
      <c r="I26721" s="13">
        <v>43437</v>
      </c>
      <c r="J26721">
        <v>3</v>
      </c>
      <c r="K26721">
        <v>41.41</v>
      </c>
    </row>
    <row r="26722" spans="2:11">
      <c r="B26722" t="s">
        <v>2174</v>
      </c>
      <c r="C26722" t="s">
        <v>2800</v>
      </c>
      <c r="D26722" t="s">
        <v>2029</v>
      </c>
      <c r="E26722">
        <v>5</v>
      </c>
      <c r="F26722" t="s">
        <v>2016</v>
      </c>
      <c r="G26722">
        <v>132</v>
      </c>
      <c r="H26722" t="s">
        <v>2017</v>
      </c>
      <c r="I26722" s="13">
        <v>43434</v>
      </c>
      <c r="J26722">
        <v>3</v>
      </c>
      <c r="K26722">
        <v>41.41</v>
      </c>
    </row>
    <row r="26723" spans="2:11">
      <c r="B26723" t="s">
        <v>106</v>
      </c>
      <c r="C26723" t="s">
        <v>3463</v>
      </c>
      <c r="D26723" t="s">
        <v>2723</v>
      </c>
      <c r="E26723">
        <v>3</v>
      </c>
      <c r="F26723" t="s">
        <v>2016</v>
      </c>
      <c r="G26723">
        <v>110</v>
      </c>
      <c r="H26723" t="s">
        <v>2020</v>
      </c>
      <c r="I26723" s="13">
        <v>43434</v>
      </c>
      <c r="J26723">
        <v>9</v>
      </c>
      <c r="K26723">
        <v>0</v>
      </c>
    </row>
    <row r="26724" spans="2:11">
      <c r="B26724" t="s">
        <v>2067</v>
      </c>
      <c r="C26724" t="s">
        <v>2839</v>
      </c>
      <c r="D26724" t="s">
        <v>2029</v>
      </c>
      <c r="E26724">
        <v>5</v>
      </c>
      <c r="F26724" t="s">
        <v>2016</v>
      </c>
      <c r="G26724">
        <v>130</v>
      </c>
      <c r="H26724" t="s">
        <v>2020</v>
      </c>
      <c r="I26724" s="13">
        <v>43434</v>
      </c>
      <c r="J26724">
        <v>3</v>
      </c>
      <c r="K26724">
        <v>41.41</v>
      </c>
    </row>
    <row r="26725" spans="2:11">
      <c r="B26725" t="s">
        <v>3081</v>
      </c>
      <c r="C26725" t="s">
        <v>3464</v>
      </c>
      <c r="D26725" t="s">
        <v>2029</v>
      </c>
      <c r="E26725">
        <v>5</v>
      </c>
      <c r="F26725" t="s">
        <v>2016</v>
      </c>
      <c r="G26725">
        <v>129</v>
      </c>
      <c r="H26725" t="s">
        <v>2020</v>
      </c>
      <c r="I26725" s="13">
        <v>43434</v>
      </c>
      <c r="J26725">
        <v>7</v>
      </c>
      <c r="K26725">
        <v>6.32</v>
      </c>
    </row>
    <row r="26726" spans="2:11">
      <c r="B26726" t="s">
        <v>2033</v>
      </c>
      <c r="C26726" t="s">
        <v>3971</v>
      </c>
      <c r="D26726" t="s">
        <v>2044</v>
      </c>
      <c r="E26726">
        <v>3</v>
      </c>
      <c r="F26726" t="s">
        <v>2016</v>
      </c>
      <c r="G26726">
        <v>115</v>
      </c>
      <c r="H26726" t="s">
        <v>2020</v>
      </c>
      <c r="I26726" s="13">
        <v>43434</v>
      </c>
      <c r="J26726">
        <v>9</v>
      </c>
      <c r="K26726">
        <v>0</v>
      </c>
    </row>
    <row r="26727" spans="2:11">
      <c r="B26727" t="s">
        <v>2039</v>
      </c>
      <c r="C26727" t="s">
        <v>3442</v>
      </c>
      <c r="D26727" t="s">
        <v>2026</v>
      </c>
      <c r="E26727">
        <v>5</v>
      </c>
      <c r="F26727" t="s">
        <v>2016</v>
      </c>
      <c r="G26727">
        <v>148</v>
      </c>
      <c r="H26727" t="s">
        <v>2020</v>
      </c>
      <c r="I26727" s="13">
        <v>43434</v>
      </c>
      <c r="J26727">
        <v>3</v>
      </c>
      <c r="K26727">
        <v>41.41</v>
      </c>
    </row>
    <row r="26728" spans="2:11">
      <c r="B26728" t="s">
        <v>2232</v>
      </c>
      <c r="C26728" t="s">
        <v>3972</v>
      </c>
      <c r="D26728" t="s">
        <v>2029</v>
      </c>
      <c r="E26728">
        <v>5</v>
      </c>
      <c r="F26728" t="s">
        <v>2016</v>
      </c>
      <c r="G26728" t="s">
        <v>2030</v>
      </c>
      <c r="H26728" t="s">
        <v>2017</v>
      </c>
      <c r="I26728" s="13">
        <v>43434</v>
      </c>
      <c r="J26728">
        <v>3</v>
      </c>
      <c r="K26728">
        <v>41.41</v>
      </c>
    </row>
    <row r="26729" spans="2:11">
      <c r="B26729" t="s">
        <v>2236</v>
      </c>
      <c r="C26729" t="s">
        <v>3467</v>
      </c>
      <c r="D26729" t="s">
        <v>2238</v>
      </c>
      <c r="E26729">
        <v>4</v>
      </c>
      <c r="F26729" t="s">
        <v>2016</v>
      </c>
      <c r="G26729">
        <v>135</v>
      </c>
      <c r="H26729" t="s">
        <v>2020</v>
      </c>
      <c r="I26729" s="13">
        <v>43434</v>
      </c>
      <c r="J26729" t="s">
        <v>2030</v>
      </c>
      <c r="K26729" t="s">
        <v>2030</v>
      </c>
    </row>
    <row r="26730" spans="2:11">
      <c r="B26730" t="s">
        <v>3255</v>
      </c>
      <c r="C26730" t="s">
        <v>3973</v>
      </c>
      <c r="D26730" t="s">
        <v>2026</v>
      </c>
      <c r="E26730">
        <v>5</v>
      </c>
      <c r="F26730" t="s">
        <v>2016</v>
      </c>
      <c r="G26730">
        <v>133</v>
      </c>
      <c r="H26730" t="s">
        <v>2020</v>
      </c>
      <c r="I26730" s="13">
        <v>43434</v>
      </c>
      <c r="J26730">
        <v>3</v>
      </c>
      <c r="K26730">
        <v>41.41</v>
      </c>
    </row>
    <row r="26731" spans="2:11">
      <c r="B26731" t="s">
        <v>2186</v>
      </c>
      <c r="C26731" t="s">
        <v>2837</v>
      </c>
      <c r="D26731" t="s">
        <v>2029</v>
      </c>
      <c r="E26731">
        <v>5</v>
      </c>
      <c r="F26731" t="s">
        <v>2016</v>
      </c>
      <c r="G26731">
        <v>135</v>
      </c>
      <c r="H26731" t="s">
        <v>2020</v>
      </c>
      <c r="I26731" s="13">
        <v>43434</v>
      </c>
      <c r="J26731">
        <v>3</v>
      </c>
      <c r="K26731">
        <v>41.41</v>
      </c>
    </row>
    <row r="26732" spans="2:11">
      <c r="B26732" t="s">
        <v>2100</v>
      </c>
      <c r="C26732" t="s">
        <v>3974</v>
      </c>
      <c r="D26732" t="s">
        <v>2026</v>
      </c>
      <c r="E26732">
        <v>5</v>
      </c>
      <c r="F26732" t="s">
        <v>2016</v>
      </c>
      <c r="G26732">
        <v>130</v>
      </c>
      <c r="H26732" t="s">
        <v>2017</v>
      </c>
      <c r="I26732" s="13">
        <v>43434</v>
      </c>
      <c r="J26732" t="s">
        <v>2030</v>
      </c>
      <c r="K26732" t="s">
        <v>2030</v>
      </c>
    </row>
    <row r="26733" spans="2:11">
      <c r="B26733" t="s">
        <v>2027</v>
      </c>
      <c r="C26733" t="s">
        <v>2891</v>
      </c>
      <c r="D26733" t="s">
        <v>2029</v>
      </c>
      <c r="E26733">
        <v>5</v>
      </c>
      <c r="F26733" t="s">
        <v>2016</v>
      </c>
      <c r="G26733">
        <v>130</v>
      </c>
      <c r="H26733" t="s">
        <v>2017</v>
      </c>
      <c r="I26733" s="13">
        <v>43433</v>
      </c>
      <c r="J26733">
        <v>2</v>
      </c>
      <c r="K26733">
        <v>42.05</v>
      </c>
    </row>
    <row r="26734" spans="2:11">
      <c r="B26734" t="s">
        <v>2051</v>
      </c>
      <c r="C26734" t="s">
        <v>3861</v>
      </c>
      <c r="D26734" t="s">
        <v>2076</v>
      </c>
      <c r="E26734">
        <v>3</v>
      </c>
      <c r="F26734" t="s">
        <v>2016</v>
      </c>
      <c r="G26734">
        <v>112</v>
      </c>
      <c r="H26734" t="s">
        <v>2017</v>
      </c>
      <c r="I26734" s="13">
        <v>43433</v>
      </c>
      <c r="J26734" t="s">
        <v>2030</v>
      </c>
      <c r="K26734" t="s">
        <v>2030</v>
      </c>
    </row>
    <row r="26735" spans="2:11">
      <c r="B26735" t="s">
        <v>2461</v>
      </c>
      <c r="C26735" t="s">
        <v>3452</v>
      </c>
      <c r="D26735" t="s">
        <v>2179</v>
      </c>
      <c r="E26735" t="s">
        <v>2030</v>
      </c>
      <c r="F26735" t="s">
        <v>2016</v>
      </c>
      <c r="G26735" t="s">
        <v>2030</v>
      </c>
      <c r="H26735" t="s">
        <v>2017</v>
      </c>
      <c r="I26735" s="13">
        <v>43264</v>
      </c>
      <c r="J26735" t="s">
        <v>2030</v>
      </c>
      <c r="K26735" t="s">
        <v>2030</v>
      </c>
    </row>
    <row r="26736" spans="2:11">
      <c r="B26736" t="s">
        <v>2083</v>
      </c>
      <c r="C26736" t="s">
        <v>2084</v>
      </c>
      <c r="D26736" t="s">
        <v>2053</v>
      </c>
      <c r="E26736">
        <v>1</v>
      </c>
      <c r="F26736" t="s">
        <v>2016</v>
      </c>
      <c r="G26736" t="s">
        <v>2030</v>
      </c>
      <c r="H26736" t="s">
        <v>2017</v>
      </c>
      <c r="I26736" s="13">
        <v>43181</v>
      </c>
      <c r="J26736">
        <v>12</v>
      </c>
      <c r="K26736">
        <v>-41.41</v>
      </c>
    </row>
    <row r="26801" spans="1:11">
      <c r="A26801" t="s">
        <v>1281</v>
      </c>
      <c r="B26801" t="str">
        <f ca="1">_xll.BDS(OFFSET(INDIRECT(ADDRESS(ROW(), COLUMN())),0,-1),"BEST_ANALYST_RECS_BULK","cols=10;rows=35")</f>
        <v>Macquarie</v>
      </c>
      <c r="C26801" t="s">
        <v>3019</v>
      </c>
      <c r="D26801" t="s">
        <v>2044</v>
      </c>
      <c r="E26801">
        <v>3</v>
      </c>
      <c r="F26801" t="s">
        <v>2016</v>
      </c>
      <c r="G26801">
        <v>7.5</v>
      </c>
      <c r="H26801" t="s">
        <v>2020</v>
      </c>
      <c r="I26801" s="13">
        <v>43511</v>
      </c>
      <c r="J26801">
        <v>11</v>
      </c>
      <c r="K26801">
        <v>-33.64</v>
      </c>
    </row>
    <row r="26802" spans="1:11">
      <c r="B26802" t="s">
        <v>3008</v>
      </c>
      <c r="C26802" t="s">
        <v>3009</v>
      </c>
      <c r="D26802" t="s">
        <v>2026</v>
      </c>
      <c r="E26802">
        <v>5</v>
      </c>
      <c r="F26802" t="s">
        <v>2016</v>
      </c>
      <c r="G26802">
        <v>10.5</v>
      </c>
      <c r="H26802" t="s">
        <v>2017</v>
      </c>
      <c r="I26802" s="13">
        <v>43511</v>
      </c>
      <c r="J26802">
        <v>10</v>
      </c>
      <c r="K26802">
        <v>-33.549999999999997</v>
      </c>
    </row>
    <row r="26803" spans="1:11">
      <c r="B26803" t="s">
        <v>2352</v>
      </c>
      <c r="C26803" t="s">
        <v>2353</v>
      </c>
      <c r="D26803" t="s">
        <v>2076</v>
      </c>
      <c r="E26803">
        <v>3</v>
      </c>
      <c r="F26803" t="s">
        <v>2016</v>
      </c>
      <c r="G26803">
        <v>13</v>
      </c>
      <c r="H26803" t="s">
        <v>2017</v>
      </c>
      <c r="I26803" s="13">
        <v>43511</v>
      </c>
      <c r="J26803">
        <v>2</v>
      </c>
      <c r="K26803">
        <v>21.84</v>
      </c>
    </row>
    <row r="26804" spans="1:11">
      <c r="B26804" t="s">
        <v>2027</v>
      </c>
      <c r="C26804" t="s">
        <v>2994</v>
      </c>
      <c r="D26804" t="s">
        <v>2104</v>
      </c>
      <c r="E26804" t="s">
        <v>2030</v>
      </c>
      <c r="F26804" t="s">
        <v>2016</v>
      </c>
      <c r="G26804" t="s">
        <v>2030</v>
      </c>
      <c r="H26804" t="s">
        <v>2017</v>
      </c>
      <c r="I26804" s="13">
        <v>43510</v>
      </c>
      <c r="J26804" t="s">
        <v>2030</v>
      </c>
      <c r="K26804" t="s">
        <v>2030</v>
      </c>
    </row>
    <row r="26805" spans="1:11">
      <c r="B26805" t="s">
        <v>2390</v>
      </c>
      <c r="C26805" t="s">
        <v>3034</v>
      </c>
      <c r="D26805" t="s">
        <v>2026</v>
      </c>
      <c r="E26805">
        <v>5</v>
      </c>
      <c r="F26805" t="s">
        <v>2016</v>
      </c>
      <c r="G26805">
        <v>10</v>
      </c>
      <c r="H26805" t="s">
        <v>2017</v>
      </c>
      <c r="I26805" s="13">
        <v>43510</v>
      </c>
      <c r="J26805">
        <v>12</v>
      </c>
      <c r="K26805">
        <v>-34.26</v>
      </c>
    </row>
    <row r="26806" spans="1:11">
      <c r="B26806" t="s">
        <v>2792</v>
      </c>
      <c r="C26806" t="s">
        <v>3290</v>
      </c>
      <c r="D26806" t="s">
        <v>2026</v>
      </c>
      <c r="E26806">
        <v>5</v>
      </c>
      <c r="F26806" t="s">
        <v>2016</v>
      </c>
      <c r="G26806">
        <v>6.75</v>
      </c>
      <c r="H26806" t="s">
        <v>2020</v>
      </c>
      <c r="I26806" s="13">
        <v>43509</v>
      </c>
      <c r="J26806">
        <v>10</v>
      </c>
      <c r="K26806">
        <v>-33.549999999999997</v>
      </c>
    </row>
    <row r="26807" spans="1:11">
      <c r="B26807" t="s">
        <v>2067</v>
      </c>
      <c r="C26807" t="s">
        <v>3026</v>
      </c>
      <c r="D26807" t="s">
        <v>2029</v>
      </c>
      <c r="E26807">
        <v>5</v>
      </c>
      <c r="F26807" t="s">
        <v>2016</v>
      </c>
      <c r="G26807">
        <v>11</v>
      </c>
      <c r="H26807" t="s">
        <v>2020</v>
      </c>
      <c r="I26807" s="13">
        <v>43509</v>
      </c>
      <c r="J26807">
        <v>10</v>
      </c>
      <c r="K26807">
        <v>-33.549999999999997</v>
      </c>
    </row>
    <row r="26808" spans="1:11">
      <c r="B26808" t="s">
        <v>2274</v>
      </c>
      <c r="C26808" t="s">
        <v>3011</v>
      </c>
      <c r="D26808" t="s">
        <v>2026</v>
      </c>
      <c r="E26808">
        <v>5</v>
      </c>
      <c r="F26808" t="s">
        <v>2016</v>
      </c>
      <c r="G26808" t="s">
        <v>2030</v>
      </c>
      <c r="H26808" t="s">
        <v>2017</v>
      </c>
      <c r="I26808" s="13">
        <v>43509</v>
      </c>
      <c r="J26808">
        <v>10</v>
      </c>
      <c r="K26808">
        <v>-33.549999999999997</v>
      </c>
    </row>
    <row r="26809" spans="1:11">
      <c r="B26809" t="s">
        <v>2593</v>
      </c>
      <c r="C26809" t="s">
        <v>3029</v>
      </c>
      <c r="D26809" t="s">
        <v>2044</v>
      </c>
      <c r="E26809">
        <v>3</v>
      </c>
      <c r="F26809" t="s">
        <v>2016</v>
      </c>
      <c r="G26809">
        <v>8.5</v>
      </c>
      <c r="H26809" t="s">
        <v>2133</v>
      </c>
      <c r="I26809" s="13">
        <v>43509</v>
      </c>
      <c r="J26809" t="s">
        <v>2030</v>
      </c>
      <c r="K26809" t="s">
        <v>2030</v>
      </c>
    </row>
    <row r="26810" spans="1:11">
      <c r="B26810" t="s">
        <v>2595</v>
      </c>
      <c r="C26810" t="s">
        <v>3013</v>
      </c>
      <c r="D26810" t="s">
        <v>2362</v>
      </c>
      <c r="E26810">
        <v>5</v>
      </c>
      <c r="F26810" t="s">
        <v>2016</v>
      </c>
      <c r="G26810">
        <v>10</v>
      </c>
      <c r="H26810" t="s">
        <v>2020</v>
      </c>
      <c r="I26810" s="13">
        <v>43509</v>
      </c>
      <c r="J26810">
        <v>9</v>
      </c>
      <c r="K26810">
        <v>-33.31</v>
      </c>
    </row>
    <row r="26811" spans="1:11">
      <c r="B26811" t="s">
        <v>3032</v>
      </c>
      <c r="C26811" t="s">
        <v>3033</v>
      </c>
      <c r="D26811" t="s">
        <v>2026</v>
      </c>
      <c r="E26811">
        <v>5</v>
      </c>
      <c r="F26811" t="s">
        <v>2016</v>
      </c>
      <c r="G26811">
        <v>11</v>
      </c>
      <c r="H26811" t="s">
        <v>2017</v>
      </c>
      <c r="I26811" s="13">
        <v>43508</v>
      </c>
      <c r="J26811">
        <v>10</v>
      </c>
      <c r="K26811">
        <v>-33.549999999999997</v>
      </c>
    </row>
    <row r="26812" spans="1:11">
      <c r="B26812" t="s">
        <v>2047</v>
      </c>
      <c r="C26812" t="s">
        <v>2356</v>
      </c>
      <c r="D26812" t="s">
        <v>2044</v>
      </c>
      <c r="E26812">
        <v>3</v>
      </c>
      <c r="F26812" t="s">
        <v>2016</v>
      </c>
      <c r="G26812">
        <v>8</v>
      </c>
      <c r="H26812" t="s">
        <v>2020</v>
      </c>
      <c r="I26812" s="13">
        <v>43508</v>
      </c>
      <c r="J26812" t="s">
        <v>2030</v>
      </c>
      <c r="K26812" t="s">
        <v>2030</v>
      </c>
    </row>
    <row r="26813" spans="1:11">
      <c r="B26813" t="s">
        <v>3014</v>
      </c>
      <c r="C26813" t="s">
        <v>3015</v>
      </c>
      <c r="D26813" t="s">
        <v>2029</v>
      </c>
      <c r="E26813">
        <v>5</v>
      </c>
      <c r="F26813" t="s">
        <v>2016</v>
      </c>
      <c r="G26813">
        <v>10.5</v>
      </c>
      <c r="H26813" t="s">
        <v>2020</v>
      </c>
      <c r="I26813" s="13">
        <v>43508</v>
      </c>
      <c r="J26813" t="s">
        <v>2030</v>
      </c>
      <c r="K26813" t="s">
        <v>2030</v>
      </c>
    </row>
    <row r="26814" spans="1:11">
      <c r="B26814" t="s">
        <v>2360</v>
      </c>
      <c r="C26814" t="s">
        <v>3938</v>
      </c>
      <c r="D26814" t="s">
        <v>2252</v>
      </c>
      <c r="E26814">
        <v>3</v>
      </c>
      <c r="F26814" t="s">
        <v>2016</v>
      </c>
      <c r="G26814">
        <v>8</v>
      </c>
      <c r="H26814" t="s">
        <v>2017</v>
      </c>
      <c r="I26814" s="13">
        <v>43507</v>
      </c>
      <c r="J26814">
        <v>3</v>
      </c>
      <c r="K26814">
        <v>0</v>
      </c>
    </row>
    <row r="26815" spans="1:11">
      <c r="B26815" t="s">
        <v>2267</v>
      </c>
      <c r="C26815" t="s">
        <v>2369</v>
      </c>
      <c r="D26815" t="s">
        <v>2273</v>
      </c>
      <c r="E26815">
        <v>3</v>
      </c>
      <c r="F26815" t="s">
        <v>2016</v>
      </c>
      <c r="G26815">
        <v>9</v>
      </c>
      <c r="H26815" t="s">
        <v>2017</v>
      </c>
      <c r="I26815" s="13">
        <v>43506</v>
      </c>
      <c r="J26815">
        <v>7</v>
      </c>
      <c r="K26815">
        <v>-19.420000000000002</v>
      </c>
    </row>
    <row r="26816" spans="1:11">
      <c r="B26816" t="s">
        <v>3016</v>
      </c>
      <c r="C26816" t="s">
        <v>3017</v>
      </c>
      <c r="D26816" t="s">
        <v>2026</v>
      </c>
      <c r="E26816">
        <v>5</v>
      </c>
      <c r="F26816" t="s">
        <v>2016</v>
      </c>
      <c r="G26816">
        <v>11.3</v>
      </c>
      <c r="H26816" t="s">
        <v>2017</v>
      </c>
      <c r="I26816" s="13">
        <v>43504</v>
      </c>
      <c r="J26816">
        <v>10</v>
      </c>
      <c r="K26816">
        <v>-33.549999999999997</v>
      </c>
    </row>
    <row r="26817" spans="2:11">
      <c r="B26817" t="s">
        <v>2077</v>
      </c>
      <c r="C26817" t="s">
        <v>2363</v>
      </c>
      <c r="D26817" t="s">
        <v>2227</v>
      </c>
      <c r="E26817">
        <v>3</v>
      </c>
      <c r="F26817" t="s">
        <v>2016</v>
      </c>
      <c r="G26817">
        <v>9</v>
      </c>
      <c r="H26817" t="s">
        <v>2020</v>
      </c>
      <c r="I26817" s="13">
        <v>43504</v>
      </c>
      <c r="J26817">
        <v>5</v>
      </c>
      <c r="K26817">
        <v>-15.34</v>
      </c>
    </row>
    <row r="26818" spans="2:11">
      <c r="B26818" t="s">
        <v>2072</v>
      </c>
      <c r="C26818" t="s">
        <v>3028</v>
      </c>
      <c r="D26818" t="s">
        <v>2029</v>
      </c>
      <c r="E26818">
        <v>5</v>
      </c>
      <c r="F26818" t="s">
        <v>2016</v>
      </c>
      <c r="G26818">
        <v>11.5</v>
      </c>
      <c r="H26818" t="s">
        <v>2017</v>
      </c>
      <c r="I26818" s="13">
        <v>43502</v>
      </c>
      <c r="J26818">
        <v>10</v>
      </c>
      <c r="K26818">
        <v>-33.549999999999997</v>
      </c>
    </row>
    <row r="26819" spans="2:11">
      <c r="B26819" t="s">
        <v>2061</v>
      </c>
      <c r="C26819" t="s">
        <v>2990</v>
      </c>
      <c r="D26819" t="s">
        <v>2026</v>
      </c>
      <c r="E26819">
        <v>5</v>
      </c>
      <c r="F26819" t="s">
        <v>2016</v>
      </c>
      <c r="G26819">
        <v>10</v>
      </c>
      <c r="H26819" t="s">
        <v>2017</v>
      </c>
      <c r="I26819" s="13">
        <v>43500</v>
      </c>
      <c r="J26819" t="s">
        <v>2030</v>
      </c>
      <c r="K26819" t="s">
        <v>2030</v>
      </c>
    </row>
    <row r="26820" spans="2:11">
      <c r="B26820" t="s">
        <v>3030</v>
      </c>
      <c r="C26820" t="s">
        <v>3939</v>
      </c>
      <c r="D26820" t="s">
        <v>2076</v>
      </c>
      <c r="E26820">
        <v>3</v>
      </c>
      <c r="F26820" t="s">
        <v>2016</v>
      </c>
      <c r="G26820">
        <v>9.5</v>
      </c>
      <c r="H26820" t="s">
        <v>2017</v>
      </c>
      <c r="I26820" s="13">
        <v>43496</v>
      </c>
      <c r="J26820">
        <v>7</v>
      </c>
      <c r="K26820">
        <v>-19.420000000000002</v>
      </c>
    </row>
    <row r="26821" spans="2:11">
      <c r="B26821" t="s">
        <v>2174</v>
      </c>
      <c r="C26821" t="s">
        <v>3018</v>
      </c>
      <c r="D26821" t="s">
        <v>2029</v>
      </c>
      <c r="E26821">
        <v>5</v>
      </c>
      <c r="F26821" t="s">
        <v>2016</v>
      </c>
      <c r="G26821">
        <v>11</v>
      </c>
      <c r="H26821" t="s">
        <v>2017</v>
      </c>
      <c r="I26821" s="13">
        <v>43495</v>
      </c>
      <c r="J26821">
        <v>4</v>
      </c>
      <c r="K26821">
        <v>-9.6999999999999993</v>
      </c>
    </row>
    <row r="26822" spans="2:11">
      <c r="B26822" t="s">
        <v>2037</v>
      </c>
      <c r="C26822" t="s">
        <v>3940</v>
      </c>
      <c r="D26822" t="s">
        <v>2026</v>
      </c>
      <c r="E26822">
        <v>5</v>
      </c>
      <c r="F26822" t="s">
        <v>2016</v>
      </c>
      <c r="G26822">
        <v>10</v>
      </c>
      <c r="H26822" t="s">
        <v>2020</v>
      </c>
      <c r="I26822" s="13">
        <v>43495</v>
      </c>
      <c r="J26822">
        <v>10</v>
      </c>
      <c r="K26822">
        <v>-33.549999999999997</v>
      </c>
    </row>
    <row r="26823" spans="2:11">
      <c r="B26823" t="s">
        <v>106</v>
      </c>
      <c r="C26823" t="s">
        <v>3025</v>
      </c>
      <c r="D26823" t="s">
        <v>2114</v>
      </c>
      <c r="E26823">
        <v>3</v>
      </c>
      <c r="F26823" t="s">
        <v>2016</v>
      </c>
      <c r="G26823">
        <v>9</v>
      </c>
      <c r="H26823" t="s">
        <v>2020</v>
      </c>
      <c r="I26823" s="13">
        <v>43494</v>
      </c>
      <c r="J26823">
        <v>6</v>
      </c>
      <c r="K26823">
        <v>-15.8</v>
      </c>
    </row>
    <row r="26824" spans="2:11">
      <c r="B26824" t="s">
        <v>2083</v>
      </c>
      <c r="C26824" t="s">
        <v>2084</v>
      </c>
      <c r="D26824" t="s">
        <v>2184</v>
      </c>
      <c r="E26824">
        <v>1</v>
      </c>
      <c r="F26824" t="s">
        <v>2088</v>
      </c>
      <c r="G26824" t="s">
        <v>2030</v>
      </c>
      <c r="H26824" t="s">
        <v>2017</v>
      </c>
      <c r="I26824" s="13">
        <v>43490</v>
      </c>
      <c r="J26824">
        <v>1</v>
      </c>
      <c r="K26824">
        <v>66.03</v>
      </c>
    </row>
    <row r="26825" spans="2:11">
      <c r="B26825" t="s">
        <v>2118</v>
      </c>
      <c r="C26825" t="s">
        <v>3038</v>
      </c>
      <c r="D26825" t="s">
        <v>2026</v>
      </c>
      <c r="E26825">
        <v>5</v>
      </c>
      <c r="F26825" t="s">
        <v>2016</v>
      </c>
      <c r="G26825">
        <v>9</v>
      </c>
      <c r="H26825" t="s">
        <v>2020</v>
      </c>
      <c r="I26825" s="13">
        <v>43488</v>
      </c>
      <c r="J26825">
        <v>10</v>
      </c>
      <c r="K26825">
        <v>-33.549999999999997</v>
      </c>
    </row>
    <row r="26826" spans="2:11">
      <c r="B26826" t="s">
        <v>2094</v>
      </c>
      <c r="C26826" t="s">
        <v>2095</v>
      </c>
      <c r="D26826" t="s">
        <v>2076</v>
      </c>
      <c r="E26826">
        <v>3</v>
      </c>
      <c r="F26826" t="s">
        <v>2016</v>
      </c>
      <c r="G26826" t="s">
        <v>2030</v>
      </c>
      <c r="H26826" t="s">
        <v>2017</v>
      </c>
      <c r="I26826" s="13">
        <v>43487</v>
      </c>
      <c r="J26826" t="s">
        <v>2030</v>
      </c>
      <c r="K26826" t="s">
        <v>2030</v>
      </c>
    </row>
    <row r="26827" spans="2:11">
      <c r="B26827" t="s">
        <v>3020</v>
      </c>
      <c r="C26827" t="s">
        <v>3021</v>
      </c>
      <c r="D26827" t="s">
        <v>2026</v>
      </c>
      <c r="E26827">
        <v>5</v>
      </c>
      <c r="F26827" t="s">
        <v>2016</v>
      </c>
      <c r="G26827">
        <v>9</v>
      </c>
      <c r="H26827" t="s">
        <v>2017</v>
      </c>
      <c r="I26827" s="13">
        <v>43486</v>
      </c>
      <c r="J26827">
        <v>17</v>
      </c>
      <c r="K26827">
        <v>-44.87</v>
      </c>
    </row>
    <row r="26828" spans="2:11">
      <c r="B26828" t="s">
        <v>3036</v>
      </c>
      <c r="C26828" t="s">
        <v>3037</v>
      </c>
      <c r="D26828" t="s">
        <v>2029</v>
      </c>
      <c r="E26828">
        <v>5</v>
      </c>
      <c r="F26828" t="s">
        <v>2016</v>
      </c>
      <c r="G26828">
        <v>10</v>
      </c>
      <c r="H26828" t="s">
        <v>2017</v>
      </c>
      <c r="I26828" s="13">
        <v>43483</v>
      </c>
      <c r="J26828">
        <v>4</v>
      </c>
      <c r="K26828">
        <v>-9.6999999999999993</v>
      </c>
    </row>
    <row r="26829" spans="2:11">
      <c r="B26829" t="s">
        <v>2049</v>
      </c>
      <c r="C26829" t="s">
        <v>2906</v>
      </c>
      <c r="D26829" t="s">
        <v>2015</v>
      </c>
      <c r="E26829">
        <v>3</v>
      </c>
      <c r="F26829" t="s">
        <v>2016</v>
      </c>
      <c r="G26829">
        <v>9</v>
      </c>
      <c r="H26829" t="s">
        <v>2020</v>
      </c>
      <c r="I26829" s="13">
        <v>43474</v>
      </c>
      <c r="J26829" t="s">
        <v>2030</v>
      </c>
      <c r="K26829" t="s">
        <v>2030</v>
      </c>
    </row>
    <row r="26830" spans="2:11">
      <c r="B26830" t="s">
        <v>2051</v>
      </c>
      <c r="C26830" t="s">
        <v>3022</v>
      </c>
      <c r="D26830" t="s">
        <v>2076</v>
      </c>
      <c r="E26830">
        <v>3</v>
      </c>
      <c r="F26830" t="s">
        <v>2016</v>
      </c>
      <c r="G26830">
        <v>6</v>
      </c>
      <c r="H26830" t="s">
        <v>2017</v>
      </c>
      <c r="I26830" s="13">
        <v>43473</v>
      </c>
      <c r="J26830">
        <v>15</v>
      </c>
      <c r="K26830">
        <v>-37.72</v>
      </c>
    </row>
    <row r="26831" spans="2:11">
      <c r="B26831" t="s">
        <v>2551</v>
      </c>
      <c r="C26831" t="s">
        <v>3023</v>
      </c>
      <c r="D26831" t="s">
        <v>2026</v>
      </c>
      <c r="E26831">
        <v>5</v>
      </c>
      <c r="F26831" t="s">
        <v>2016</v>
      </c>
      <c r="G26831">
        <v>15.1</v>
      </c>
      <c r="H26831" t="s">
        <v>2020</v>
      </c>
      <c r="I26831" s="13">
        <v>43418</v>
      </c>
      <c r="J26831" t="s">
        <v>2030</v>
      </c>
      <c r="K26831" t="s">
        <v>2030</v>
      </c>
    </row>
    <row r="26832" spans="2:11">
      <c r="B26832" t="s">
        <v>2021</v>
      </c>
      <c r="C26832" t="s">
        <v>2995</v>
      </c>
      <c r="D26832" t="s">
        <v>2104</v>
      </c>
      <c r="E26832" t="s">
        <v>2030</v>
      </c>
      <c r="F26832" t="s">
        <v>2016</v>
      </c>
      <c r="G26832" t="s">
        <v>2030</v>
      </c>
      <c r="H26832" t="s">
        <v>2017</v>
      </c>
      <c r="I26832" s="13">
        <v>43405</v>
      </c>
      <c r="J26832" t="s">
        <v>2030</v>
      </c>
      <c r="K26832" t="s">
        <v>2030</v>
      </c>
    </row>
    <row r="26833" spans="2:11">
      <c r="B26833" t="s">
        <v>2033</v>
      </c>
      <c r="C26833" t="s">
        <v>2993</v>
      </c>
      <c r="D26833" t="s">
        <v>2398</v>
      </c>
      <c r="E26833" t="s">
        <v>2030</v>
      </c>
      <c r="F26833" t="s">
        <v>2016</v>
      </c>
      <c r="G26833" t="s">
        <v>2030</v>
      </c>
      <c r="H26833" t="s">
        <v>2017</v>
      </c>
      <c r="I26833" s="13">
        <v>43405</v>
      </c>
      <c r="J26833" t="s">
        <v>2030</v>
      </c>
      <c r="K26833" t="s">
        <v>2030</v>
      </c>
    </row>
    <row r="26834" spans="2:11">
      <c r="B26834" t="s">
        <v>3739</v>
      </c>
      <c r="C26834" t="s">
        <v>3740</v>
      </c>
      <c r="D26834" t="s">
        <v>2189</v>
      </c>
      <c r="E26834">
        <v>5</v>
      </c>
      <c r="F26834" t="s">
        <v>2016</v>
      </c>
      <c r="G26834">
        <v>15</v>
      </c>
      <c r="H26834" t="s">
        <v>2020</v>
      </c>
      <c r="I26834" s="13">
        <v>43352</v>
      </c>
      <c r="J26834">
        <v>16</v>
      </c>
      <c r="K26834">
        <v>-44.3</v>
      </c>
    </row>
    <row r="26835" spans="2:11">
      <c r="B26835" t="s">
        <v>2091</v>
      </c>
      <c r="C26835" t="s">
        <v>3941</v>
      </c>
      <c r="D26835" t="s">
        <v>2093</v>
      </c>
      <c r="E26835" t="s">
        <v>2030</v>
      </c>
      <c r="F26835" t="s">
        <v>2016</v>
      </c>
      <c r="G26835" t="s">
        <v>2030</v>
      </c>
      <c r="H26835" t="s">
        <v>2017</v>
      </c>
      <c r="I26835" s="13">
        <v>42352</v>
      </c>
      <c r="J26835" t="s">
        <v>2030</v>
      </c>
      <c r="K26835" t="s">
        <v>2030</v>
      </c>
    </row>
    <row r="26901" spans="1:11">
      <c r="A26901" t="s">
        <v>1282</v>
      </c>
      <c r="B26901" t="str">
        <f ca="1">_xll.BDS(OFFSET(INDIRECT(ADDRESS(ROW(), COLUMN())),0,-1),"BEST_ANALYST_RECS_BULK","cols=10;rows=10")</f>
        <v>Macquarie</v>
      </c>
      <c r="C26901" t="s">
        <v>3270</v>
      </c>
      <c r="D26901" t="s">
        <v>2029</v>
      </c>
      <c r="E26901">
        <v>5</v>
      </c>
      <c r="F26901" t="s">
        <v>2016</v>
      </c>
      <c r="G26901">
        <v>19.5</v>
      </c>
      <c r="H26901" t="s">
        <v>2020</v>
      </c>
      <c r="I26901" s="13">
        <v>43511</v>
      </c>
      <c r="J26901" t="s">
        <v>2030</v>
      </c>
      <c r="K26901" t="s">
        <v>2030</v>
      </c>
    </row>
    <row r="26902" spans="1:11">
      <c r="B26902" t="s">
        <v>2069</v>
      </c>
      <c r="C26902" t="s">
        <v>3265</v>
      </c>
      <c r="D26902" t="s">
        <v>2035</v>
      </c>
      <c r="E26902">
        <v>5</v>
      </c>
      <c r="F26902" t="s">
        <v>2016</v>
      </c>
      <c r="G26902">
        <v>19</v>
      </c>
      <c r="H26902" t="s">
        <v>2020</v>
      </c>
      <c r="I26902" s="13">
        <v>43510</v>
      </c>
      <c r="J26902" t="s">
        <v>2030</v>
      </c>
      <c r="K26902" t="s">
        <v>2030</v>
      </c>
    </row>
    <row r="26903" spans="1:11">
      <c r="B26903" t="s">
        <v>2074</v>
      </c>
      <c r="C26903" t="s">
        <v>3284</v>
      </c>
      <c r="D26903" t="s">
        <v>2076</v>
      </c>
      <c r="E26903">
        <v>3</v>
      </c>
      <c r="F26903" t="s">
        <v>2016</v>
      </c>
      <c r="G26903">
        <v>14</v>
      </c>
      <c r="H26903" t="s">
        <v>2017</v>
      </c>
      <c r="I26903" s="13">
        <v>43507</v>
      </c>
      <c r="J26903" t="s">
        <v>2030</v>
      </c>
      <c r="K26903" t="s">
        <v>2030</v>
      </c>
    </row>
    <row r="26904" spans="1:11">
      <c r="B26904" t="s">
        <v>2732</v>
      </c>
      <c r="C26904" t="s">
        <v>3285</v>
      </c>
      <c r="D26904" t="s">
        <v>2026</v>
      </c>
      <c r="E26904">
        <v>5</v>
      </c>
      <c r="F26904" t="s">
        <v>2123</v>
      </c>
      <c r="G26904">
        <v>17.3</v>
      </c>
      <c r="H26904" t="s">
        <v>2017</v>
      </c>
      <c r="I26904" s="13">
        <v>43489</v>
      </c>
      <c r="J26904" t="s">
        <v>2030</v>
      </c>
      <c r="K26904" t="s">
        <v>2030</v>
      </c>
    </row>
    <row r="26905" spans="1:11">
      <c r="B26905" t="s">
        <v>2033</v>
      </c>
      <c r="C26905" t="s">
        <v>3236</v>
      </c>
      <c r="D26905" t="s">
        <v>2035</v>
      </c>
      <c r="E26905">
        <v>5</v>
      </c>
      <c r="F26905" t="s">
        <v>2123</v>
      </c>
      <c r="G26905">
        <v>16</v>
      </c>
      <c r="H26905" t="s">
        <v>2020</v>
      </c>
      <c r="I26905" s="13">
        <v>43482</v>
      </c>
      <c r="J26905" t="s">
        <v>2030</v>
      </c>
      <c r="K26905" t="s">
        <v>2030</v>
      </c>
    </row>
    <row r="26906" spans="1:11">
      <c r="B26906" t="s">
        <v>2813</v>
      </c>
      <c r="C26906" t="s">
        <v>3286</v>
      </c>
      <c r="D26906" t="s">
        <v>2026</v>
      </c>
      <c r="E26906">
        <v>5</v>
      </c>
      <c r="F26906" t="s">
        <v>2123</v>
      </c>
      <c r="G26906">
        <v>16</v>
      </c>
      <c r="H26906" t="s">
        <v>2017</v>
      </c>
      <c r="I26906" s="13">
        <v>43482</v>
      </c>
      <c r="J26906" t="s">
        <v>2030</v>
      </c>
      <c r="K26906" t="s">
        <v>2030</v>
      </c>
    </row>
    <row r="26907" spans="1:11">
      <c r="B26907" t="s">
        <v>106</v>
      </c>
      <c r="C26907" t="s">
        <v>3287</v>
      </c>
      <c r="D26907" t="s">
        <v>2114</v>
      </c>
      <c r="E26907">
        <v>3</v>
      </c>
      <c r="F26907" t="s">
        <v>2016</v>
      </c>
      <c r="G26907">
        <v>15</v>
      </c>
      <c r="H26907" t="s">
        <v>2020</v>
      </c>
      <c r="I26907" s="13">
        <v>43480</v>
      </c>
      <c r="J26907" t="s">
        <v>2030</v>
      </c>
      <c r="K26907" t="s">
        <v>2030</v>
      </c>
    </row>
    <row r="26908" spans="1:11">
      <c r="B26908" t="s">
        <v>2021</v>
      </c>
      <c r="C26908" t="s">
        <v>3288</v>
      </c>
      <c r="D26908" t="s">
        <v>2023</v>
      </c>
      <c r="E26908">
        <v>5</v>
      </c>
      <c r="F26908" t="s">
        <v>2016</v>
      </c>
      <c r="G26908">
        <v>18.2</v>
      </c>
      <c r="H26908" t="s">
        <v>2020</v>
      </c>
      <c r="I26908" s="13">
        <v>43472</v>
      </c>
      <c r="J26908" t="s">
        <v>2030</v>
      </c>
      <c r="K26908" t="s">
        <v>2030</v>
      </c>
    </row>
    <row r="26909" spans="1:11">
      <c r="B26909" t="s">
        <v>2027</v>
      </c>
      <c r="C26909" t="s">
        <v>2730</v>
      </c>
      <c r="D26909" t="s">
        <v>2029</v>
      </c>
      <c r="E26909">
        <v>5</v>
      </c>
      <c r="F26909" t="s">
        <v>2123</v>
      </c>
      <c r="G26909">
        <v>16.100000000000001</v>
      </c>
      <c r="H26909" t="s">
        <v>2017</v>
      </c>
      <c r="I26909" s="13">
        <v>43472</v>
      </c>
      <c r="J26909" t="s">
        <v>2030</v>
      </c>
      <c r="K26909" t="s">
        <v>2030</v>
      </c>
    </row>
    <row r="26910" spans="1:11">
      <c r="B26910" t="s">
        <v>3289</v>
      </c>
      <c r="C26910" t="s">
        <v>2095</v>
      </c>
      <c r="D26910" t="s">
        <v>2026</v>
      </c>
      <c r="E26910">
        <v>5</v>
      </c>
      <c r="F26910" t="s">
        <v>2016</v>
      </c>
      <c r="G26910">
        <v>17</v>
      </c>
      <c r="H26910" t="s">
        <v>2017</v>
      </c>
      <c r="I26910" s="13">
        <v>43447</v>
      </c>
      <c r="J26910" t="s">
        <v>2030</v>
      </c>
      <c r="K26910" t="s">
        <v>2030</v>
      </c>
    </row>
    <row r="27001" spans="1:11">
      <c r="A27001" t="s">
        <v>1283</v>
      </c>
      <c r="B27001" t="str">
        <f ca="1">_xll.BDS(OFFSET(INDIRECT(ADDRESS(ROW(), COLUMN())),0,-1),"BEST_ANALYST_RECS_BULK","cols=10;rows=8")</f>
        <v>Zacks Investment Research</v>
      </c>
      <c r="C27001" t="s">
        <v>2095</v>
      </c>
      <c r="D27001" t="s">
        <v>2076</v>
      </c>
      <c r="E27001">
        <v>3</v>
      </c>
      <c r="F27001" t="s">
        <v>2088</v>
      </c>
      <c r="G27001" t="s">
        <v>2030</v>
      </c>
      <c r="H27001" t="s">
        <v>2017</v>
      </c>
      <c r="I27001" s="13">
        <v>43511</v>
      </c>
      <c r="J27001" t="s">
        <v>2030</v>
      </c>
      <c r="K27001" t="s">
        <v>2030</v>
      </c>
    </row>
    <row r="27002" spans="1:11">
      <c r="B27002" t="s">
        <v>2083</v>
      </c>
      <c r="C27002" t="s">
        <v>2084</v>
      </c>
      <c r="D27002" t="s">
        <v>2026</v>
      </c>
      <c r="E27002">
        <v>5</v>
      </c>
      <c r="F27002" t="s">
        <v>2016</v>
      </c>
      <c r="G27002" t="s">
        <v>2030</v>
      </c>
      <c r="H27002" t="s">
        <v>2017</v>
      </c>
      <c r="I27002" s="13">
        <v>43511</v>
      </c>
      <c r="J27002">
        <v>4</v>
      </c>
      <c r="K27002">
        <v>-80.92</v>
      </c>
    </row>
    <row r="27003" spans="1:11">
      <c r="B27003" t="s">
        <v>2042</v>
      </c>
      <c r="C27003" t="s">
        <v>3586</v>
      </c>
      <c r="D27003" t="s">
        <v>2041</v>
      </c>
      <c r="E27003">
        <v>1</v>
      </c>
      <c r="F27003" t="s">
        <v>2016</v>
      </c>
      <c r="G27003">
        <v>6</v>
      </c>
      <c r="H27003" t="s">
        <v>2020</v>
      </c>
      <c r="I27003" s="13">
        <v>43510</v>
      </c>
      <c r="J27003">
        <v>1</v>
      </c>
      <c r="K27003">
        <v>4.12</v>
      </c>
    </row>
    <row r="27004" spans="1:11">
      <c r="B27004" t="s">
        <v>2601</v>
      </c>
      <c r="C27004" t="s">
        <v>2953</v>
      </c>
      <c r="D27004" t="s">
        <v>2015</v>
      </c>
      <c r="E27004">
        <v>3</v>
      </c>
      <c r="F27004" t="s">
        <v>2016</v>
      </c>
      <c r="G27004">
        <v>15</v>
      </c>
      <c r="H27004" t="s">
        <v>2017</v>
      </c>
      <c r="I27004" s="13">
        <v>43510</v>
      </c>
      <c r="J27004">
        <v>2</v>
      </c>
      <c r="K27004">
        <v>0</v>
      </c>
    </row>
    <row r="27005" spans="1:11">
      <c r="B27005" t="s">
        <v>2069</v>
      </c>
      <c r="C27005" t="s">
        <v>2959</v>
      </c>
      <c r="D27005" t="s">
        <v>2035</v>
      </c>
      <c r="E27005">
        <v>5</v>
      </c>
      <c r="F27005" t="s">
        <v>2016</v>
      </c>
      <c r="G27005">
        <v>26</v>
      </c>
      <c r="H27005" t="s">
        <v>2017</v>
      </c>
      <c r="I27005" s="13">
        <v>43509</v>
      </c>
      <c r="J27005">
        <v>3</v>
      </c>
      <c r="K27005">
        <v>-4.12</v>
      </c>
    </row>
    <row r="27006" spans="1:11">
      <c r="B27006" t="s">
        <v>2077</v>
      </c>
      <c r="C27006" t="s">
        <v>2116</v>
      </c>
      <c r="D27006" t="s">
        <v>2662</v>
      </c>
      <c r="E27006">
        <v>3</v>
      </c>
      <c r="F27006" t="s">
        <v>2016</v>
      </c>
      <c r="G27006" t="s">
        <v>2030</v>
      </c>
      <c r="H27006" t="s">
        <v>2017</v>
      </c>
      <c r="I27006" s="13">
        <v>43509</v>
      </c>
      <c r="J27006">
        <v>2</v>
      </c>
      <c r="K27006">
        <v>0</v>
      </c>
    </row>
    <row r="27007" spans="1:11">
      <c r="B27007" t="s">
        <v>2079</v>
      </c>
      <c r="C27007" t="s">
        <v>2961</v>
      </c>
      <c r="D27007" t="s">
        <v>2041</v>
      </c>
      <c r="E27007">
        <v>1</v>
      </c>
      <c r="F27007" t="s">
        <v>2016</v>
      </c>
      <c r="G27007">
        <v>8</v>
      </c>
      <c r="H27007" t="s">
        <v>2017</v>
      </c>
      <c r="I27007" s="13">
        <v>43509</v>
      </c>
      <c r="J27007">
        <v>1</v>
      </c>
      <c r="K27007">
        <v>4.12</v>
      </c>
    </row>
    <row r="27008" spans="1:11">
      <c r="B27008" t="s">
        <v>2120</v>
      </c>
      <c r="C27008" t="s">
        <v>2121</v>
      </c>
      <c r="D27008" t="s">
        <v>2044</v>
      </c>
      <c r="E27008">
        <v>3</v>
      </c>
      <c r="F27008" t="s">
        <v>2016</v>
      </c>
      <c r="G27008">
        <v>21</v>
      </c>
      <c r="H27008" t="s">
        <v>2017</v>
      </c>
      <c r="I27008" s="13">
        <v>43438</v>
      </c>
      <c r="J27008">
        <v>2</v>
      </c>
      <c r="K27008">
        <v>0</v>
      </c>
    </row>
    <row r="27101" spans="1:11">
      <c r="A27101" t="s">
        <v>1284</v>
      </c>
      <c r="B27101" t="str">
        <f ca="1">_xll.BDS(OFFSET(INDIRECT(ADDRESS(ROW(), COLUMN())),0,-1),"BEST_ANALYST_RECS_BULK","cols=10;rows=32")</f>
        <v>Credit Suisse</v>
      </c>
      <c r="C27101" t="s">
        <v>2224</v>
      </c>
      <c r="D27101" t="s">
        <v>2041</v>
      </c>
      <c r="E27101">
        <v>1</v>
      </c>
      <c r="F27101" t="s">
        <v>2016</v>
      </c>
      <c r="G27101">
        <v>93</v>
      </c>
      <c r="H27101" t="s">
        <v>2017</v>
      </c>
      <c r="I27101" s="13">
        <v>43511</v>
      </c>
      <c r="J27101">
        <v>10</v>
      </c>
      <c r="K27101">
        <v>-12.89</v>
      </c>
    </row>
    <row r="27102" spans="1:11">
      <c r="B27102" t="s">
        <v>2277</v>
      </c>
      <c r="C27102" t="s">
        <v>2218</v>
      </c>
      <c r="D27102" t="s">
        <v>2029</v>
      </c>
      <c r="E27102">
        <v>5</v>
      </c>
      <c r="F27102" t="s">
        <v>2016</v>
      </c>
      <c r="G27102">
        <v>119</v>
      </c>
      <c r="H27102" t="s">
        <v>2020</v>
      </c>
      <c r="I27102" s="13">
        <v>43511</v>
      </c>
      <c r="J27102">
        <v>4</v>
      </c>
      <c r="K27102">
        <v>12.89</v>
      </c>
    </row>
    <row r="27103" spans="1:11">
      <c r="B27103" t="s">
        <v>2134</v>
      </c>
      <c r="C27103" t="s">
        <v>2219</v>
      </c>
      <c r="D27103" t="s">
        <v>2035</v>
      </c>
      <c r="E27103">
        <v>5</v>
      </c>
      <c r="F27103" t="s">
        <v>2016</v>
      </c>
      <c r="G27103">
        <v>131</v>
      </c>
      <c r="H27103" t="s">
        <v>2020</v>
      </c>
      <c r="I27103" s="13">
        <v>43511</v>
      </c>
      <c r="J27103">
        <v>9</v>
      </c>
      <c r="K27103">
        <v>-0.9</v>
      </c>
    </row>
    <row r="27104" spans="1:11">
      <c r="B27104" t="s">
        <v>2220</v>
      </c>
      <c r="C27104" t="s">
        <v>2221</v>
      </c>
      <c r="D27104" t="s">
        <v>2026</v>
      </c>
      <c r="E27104">
        <v>5</v>
      </c>
      <c r="F27104" t="s">
        <v>2016</v>
      </c>
      <c r="G27104">
        <v>127</v>
      </c>
      <c r="H27104" t="s">
        <v>2020</v>
      </c>
      <c r="I27104" s="13">
        <v>43511</v>
      </c>
      <c r="J27104">
        <v>4</v>
      </c>
      <c r="K27104">
        <v>12.89</v>
      </c>
    </row>
    <row r="27105" spans="2:11">
      <c r="B27105" t="s">
        <v>2089</v>
      </c>
      <c r="C27105" t="s">
        <v>2279</v>
      </c>
      <c r="D27105" t="s">
        <v>2029</v>
      </c>
      <c r="E27105">
        <v>5</v>
      </c>
      <c r="F27105" t="s">
        <v>2016</v>
      </c>
      <c r="G27105">
        <v>114</v>
      </c>
      <c r="H27105" t="s">
        <v>2017</v>
      </c>
      <c r="I27105" s="13">
        <v>43511</v>
      </c>
      <c r="J27105">
        <v>4</v>
      </c>
      <c r="K27105">
        <v>12.89</v>
      </c>
    </row>
    <row r="27106" spans="2:11">
      <c r="B27106" t="s">
        <v>2063</v>
      </c>
      <c r="C27106" t="s">
        <v>2223</v>
      </c>
      <c r="D27106" t="s">
        <v>2162</v>
      </c>
      <c r="E27106">
        <v>3</v>
      </c>
      <c r="F27106" t="s">
        <v>2016</v>
      </c>
      <c r="G27106">
        <v>118</v>
      </c>
      <c r="H27106" t="s">
        <v>2017</v>
      </c>
      <c r="I27106" s="13">
        <v>43511</v>
      </c>
      <c r="J27106">
        <v>8</v>
      </c>
      <c r="K27106">
        <v>0</v>
      </c>
    </row>
    <row r="27107" spans="2:11">
      <c r="B27107" t="s">
        <v>2037</v>
      </c>
      <c r="C27107" t="s">
        <v>2225</v>
      </c>
      <c r="D27107" t="s">
        <v>2076</v>
      </c>
      <c r="E27107">
        <v>3</v>
      </c>
      <c r="F27107" t="s">
        <v>2016</v>
      </c>
      <c r="G27107">
        <v>105</v>
      </c>
      <c r="H27107" t="s">
        <v>2020</v>
      </c>
      <c r="I27107" s="13">
        <v>43510</v>
      </c>
      <c r="J27107">
        <v>8</v>
      </c>
      <c r="K27107">
        <v>0</v>
      </c>
    </row>
    <row r="27108" spans="2:11">
      <c r="B27108" t="s">
        <v>2094</v>
      </c>
      <c r="C27108" t="s">
        <v>2095</v>
      </c>
      <c r="D27108" t="s">
        <v>2076</v>
      </c>
      <c r="E27108">
        <v>3</v>
      </c>
      <c r="F27108" t="s">
        <v>2016</v>
      </c>
      <c r="G27108" t="s">
        <v>2030</v>
      </c>
      <c r="H27108" t="s">
        <v>2017</v>
      </c>
      <c r="I27108" s="13">
        <v>43510</v>
      </c>
      <c r="J27108" t="s">
        <v>2030</v>
      </c>
      <c r="K27108" t="s">
        <v>2030</v>
      </c>
    </row>
    <row r="27109" spans="2:11">
      <c r="B27109" t="s">
        <v>2274</v>
      </c>
      <c r="C27109" t="s">
        <v>2275</v>
      </c>
      <c r="D27109" t="s">
        <v>2076</v>
      </c>
      <c r="E27109">
        <v>3</v>
      </c>
      <c r="F27109" t="s">
        <v>2016</v>
      </c>
      <c r="G27109" t="s">
        <v>2030</v>
      </c>
      <c r="H27109" t="s">
        <v>2017</v>
      </c>
      <c r="I27109" s="13">
        <v>43509</v>
      </c>
      <c r="J27109">
        <v>8</v>
      </c>
      <c r="K27109">
        <v>0</v>
      </c>
    </row>
    <row r="27110" spans="2:11">
      <c r="B27110" t="s">
        <v>2151</v>
      </c>
      <c r="C27110" t="s">
        <v>3633</v>
      </c>
      <c r="D27110" t="s">
        <v>2044</v>
      </c>
      <c r="E27110">
        <v>3</v>
      </c>
      <c r="F27110" t="s">
        <v>2016</v>
      </c>
      <c r="G27110" t="s">
        <v>2030</v>
      </c>
      <c r="H27110" t="s">
        <v>2017</v>
      </c>
      <c r="I27110" s="13">
        <v>43501</v>
      </c>
      <c r="J27110">
        <v>8</v>
      </c>
      <c r="K27110">
        <v>0</v>
      </c>
    </row>
    <row r="27111" spans="2:11">
      <c r="B27111" t="s">
        <v>2083</v>
      </c>
      <c r="C27111" t="s">
        <v>2084</v>
      </c>
      <c r="D27111" t="s">
        <v>2053</v>
      </c>
      <c r="E27111">
        <v>1</v>
      </c>
      <c r="F27111" t="s">
        <v>2016</v>
      </c>
      <c r="G27111" t="s">
        <v>2030</v>
      </c>
      <c r="H27111" t="s">
        <v>2017</v>
      </c>
      <c r="I27111" s="13">
        <v>43498</v>
      </c>
      <c r="J27111" t="s">
        <v>2030</v>
      </c>
      <c r="K27111" t="s">
        <v>2030</v>
      </c>
    </row>
    <row r="27112" spans="2:11">
      <c r="B27112" t="s">
        <v>2260</v>
      </c>
      <c r="C27112" t="s">
        <v>3638</v>
      </c>
      <c r="D27112" t="s">
        <v>2035</v>
      </c>
      <c r="E27112">
        <v>5</v>
      </c>
      <c r="F27112" t="s">
        <v>2085</v>
      </c>
      <c r="G27112">
        <v>128</v>
      </c>
      <c r="H27112" t="s">
        <v>2020</v>
      </c>
      <c r="I27112" s="13">
        <v>43494</v>
      </c>
      <c r="J27112">
        <v>5</v>
      </c>
      <c r="K27112">
        <v>6.36</v>
      </c>
    </row>
    <row r="27113" spans="2:11">
      <c r="B27113" t="s">
        <v>2079</v>
      </c>
      <c r="C27113" t="s">
        <v>2222</v>
      </c>
      <c r="D27113" t="s">
        <v>2029</v>
      </c>
      <c r="E27113">
        <v>5</v>
      </c>
      <c r="F27113" t="s">
        <v>2016</v>
      </c>
      <c r="G27113">
        <v>115</v>
      </c>
      <c r="H27113" t="s">
        <v>2017</v>
      </c>
      <c r="I27113" s="13">
        <v>43490</v>
      </c>
      <c r="J27113">
        <v>4</v>
      </c>
      <c r="K27113">
        <v>12.89</v>
      </c>
    </row>
    <row r="27114" spans="2:11">
      <c r="B27114" t="s">
        <v>2077</v>
      </c>
      <c r="C27114" t="s">
        <v>2807</v>
      </c>
      <c r="D27114" t="s">
        <v>2227</v>
      </c>
      <c r="E27114">
        <v>3</v>
      </c>
      <c r="F27114" t="s">
        <v>2016</v>
      </c>
      <c r="G27114">
        <v>116</v>
      </c>
      <c r="H27114" t="s">
        <v>2020</v>
      </c>
      <c r="I27114" s="13">
        <v>43489</v>
      </c>
      <c r="J27114">
        <v>8</v>
      </c>
      <c r="K27114">
        <v>0</v>
      </c>
    </row>
    <row r="27115" spans="2:11">
      <c r="B27115" t="s">
        <v>2240</v>
      </c>
      <c r="C27115" t="s">
        <v>2241</v>
      </c>
      <c r="D27115" t="s">
        <v>2044</v>
      </c>
      <c r="E27115">
        <v>3</v>
      </c>
      <c r="F27115" t="s">
        <v>2016</v>
      </c>
      <c r="G27115">
        <v>106</v>
      </c>
      <c r="H27115" t="s">
        <v>2020</v>
      </c>
      <c r="I27115" s="13">
        <v>43487</v>
      </c>
      <c r="J27115">
        <v>8</v>
      </c>
      <c r="K27115">
        <v>0</v>
      </c>
    </row>
    <row r="27116" spans="2:11">
      <c r="B27116" t="s">
        <v>2174</v>
      </c>
      <c r="C27116" t="s">
        <v>2242</v>
      </c>
      <c r="D27116" t="s">
        <v>2015</v>
      </c>
      <c r="E27116">
        <v>3</v>
      </c>
      <c r="F27116" t="s">
        <v>2016</v>
      </c>
      <c r="G27116">
        <v>114</v>
      </c>
      <c r="H27116" t="s">
        <v>2017</v>
      </c>
      <c r="I27116" s="13">
        <v>43483</v>
      </c>
      <c r="J27116">
        <v>8</v>
      </c>
      <c r="K27116">
        <v>0</v>
      </c>
    </row>
    <row r="27117" spans="2:11">
      <c r="B27117" t="s">
        <v>106</v>
      </c>
      <c r="C27117" t="s">
        <v>2228</v>
      </c>
      <c r="D27117" t="s">
        <v>2723</v>
      </c>
      <c r="E27117">
        <v>3</v>
      </c>
      <c r="F27117" t="s">
        <v>2016</v>
      </c>
      <c r="G27117">
        <v>113</v>
      </c>
      <c r="H27117" t="s">
        <v>2020</v>
      </c>
      <c r="I27117" s="13">
        <v>43483</v>
      </c>
      <c r="J27117">
        <v>8</v>
      </c>
      <c r="K27117">
        <v>0</v>
      </c>
    </row>
    <row r="27118" spans="2:11">
      <c r="B27118" t="s">
        <v>2033</v>
      </c>
      <c r="C27118" t="s">
        <v>2231</v>
      </c>
      <c r="D27118" t="s">
        <v>2044</v>
      </c>
      <c r="E27118">
        <v>3</v>
      </c>
      <c r="F27118" t="s">
        <v>2016</v>
      </c>
      <c r="G27118">
        <v>111</v>
      </c>
      <c r="H27118" t="s">
        <v>2020</v>
      </c>
      <c r="I27118" s="13">
        <v>43483</v>
      </c>
      <c r="J27118">
        <v>8</v>
      </c>
      <c r="K27118">
        <v>0</v>
      </c>
    </row>
    <row r="27119" spans="2:11">
      <c r="B27119" t="s">
        <v>2232</v>
      </c>
      <c r="C27119" t="s">
        <v>2233</v>
      </c>
      <c r="D27119" t="s">
        <v>2029</v>
      </c>
      <c r="E27119">
        <v>5</v>
      </c>
      <c r="F27119" t="s">
        <v>2016</v>
      </c>
      <c r="G27119" t="s">
        <v>2030</v>
      </c>
      <c r="H27119" t="s">
        <v>2017</v>
      </c>
      <c r="I27119" s="13">
        <v>43483</v>
      </c>
      <c r="J27119">
        <v>4</v>
      </c>
      <c r="K27119">
        <v>12.89</v>
      </c>
    </row>
    <row r="27120" spans="2:11">
      <c r="B27120" t="s">
        <v>2234</v>
      </c>
      <c r="C27120" t="s">
        <v>2235</v>
      </c>
      <c r="D27120" t="s">
        <v>2044</v>
      </c>
      <c r="E27120">
        <v>3</v>
      </c>
      <c r="F27120" t="s">
        <v>2016</v>
      </c>
      <c r="G27120">
        <v>105</v>
      </c>
      <c r="H27120" t="s">
        <v>2020</v>
      </c>
      <c r="I27120" s="13">
        <v>43483</v>
      </c>
      <c r="J27120">
        <v>3</v>
      </c>
      <c r="K27120">
        <v>14.4</v>
      </c>
    </row>
    <row r="27121" spans="2:11">
      <c r="B27121" t="s">
        <v>2236</v>
      </c>
      <c r="C27121" t="s">
        <v>2237</v>
      </c>
      <c r="D27121" t="s">
        <v>2015</v>
      </c>
      <c r="E27121">
        <v>3</v>
      </c>
      <c r="F27121" t="s">
        <v>2016</v>
      </c>
      <c r="G27121" t="s">
        <v>2030</v>
      </c>
      <c r="H27121" t="s">
        <v>2017</v>
      </c>
      <c r="I27121" s="13">
        <v>43483</v>
      </c>
      <c r="J27121">
        <v>8</v>
      </c>
      <c r="K27121">
        <v>0</v>
      </c>
    </row>
    <row r="27122" spans="2:11">
      <c r="B27122" t="s">
        <v>2051</v>
      </c>
      <c r="C27122" t="s">
        <v>2239</v>
      </c>
      <c r="D27122" t="s">
        <v>2076</v>
      </c>
      <c r="E27122">
        <v>3</v>
      </c>
      <c r="F27122" t="s">
        <v>2016</v>
      </c>
      <c r="G27122">
        <v>110</v>
      </c>
      <c r="H27122" t="s">
        <v>2017</v>
      </c>
      <c r="I27122" s="13">
        <v>43483</v>
      </c>
      <c r="J27122" t="s">
        <v>2030</v>
      </c>
      <c r="K27122" t="s">
        <v>2030</v>
      </c>
    </row>
    <row r="27123" spans="2:11">
      <c r="B27123" t="s">
        <v>2086</v>
      </c>
      <c r="C27123" t="s">
        <v>3641</v>
      </c>
      <c r="D27123" t="s">
        <v>2026</v>
      </c>
      <c r="E27123">
        <v>5</v>
      </c>
      <c r="F27123" t="s">
        <v>2016</v>
      </c>
      <c r="G27123">
        <v>113</v>
      </c>
      <c r="H27123" t="s">
        <v>2017</v>
      </c>
      <c r="I27123" s="13">
        <v>43483</v>
      </c>
      <c r="J27123">
        <v>7</v>
      </c>
      <c r="K27123">
        <v>1.62</v>
      </c>
    </row>
    <row r="27124" spans="2:11">
      <c r="B27124" t="s">
        <v>2054</v>
      </c>
      <c r="C27124" t="s">
        <v>2811</v>
      </c>
      <c r="D27124" t="s">
        <v>2056</v>
      </c>
      <c r="E27124">
        <v>4</v>
      </c>
      <c r="F27124" t="s">
        <v>2016</v>
      </c>
      <c r="G27124">
        <v>130</v>
      </c>
      <c r="H27124" t="s">
        <v>2020</v>
      </c>
      <c r="I27124" s="13">
        <v>43483</v>
      </c>
      <c r="J27124">
        <v>4</v>
      </c>
      <c r="K27124">
        <v>12.89</v>
      </c>
    </row>
    <row r="27125" spans="2:11">
      <c r="B27125" t="s">
        <v>2120</v>
      </c>
      <c r="C27125" t="s">
        <v>2245</v>
      </c>
      <c r="D27125" t="s">
        <v>2026</v>
      </c>
      <c r="E27125">
        <v>5</v>
      </c>
      <c r="F27125" t="s">
        <v>2016</v>
      </c>
      <c r="G27125">
        <v>130</v>
      </c>
      <c r="H27125" t="s">
        <v>2020</v>
      </c>
      <c r="I27125" s="13">
        <v>43483</v>
      </c>
      <c r="J27125">
        <v>4</v>
      </c>
      <c r="K27125">
        <v>12.89</v>
      </c>
    </row>
    <row r="27126" spans="2:11">
      <c r="B27126" t="s">
        <v>2024</v>
      </c>
      <c r="C27126" t="s">
        <v>2243</v>
      </c>
      <c r="D27126" t="s">
        <v>2076</v>
      </c>
      <c r="E27126">
        <v>3</v>
      </c>
      <c r="F27126" t="s">
        <v>2016</v>
      </c>
      <c r="G27126" t="s">
        <v>2030</v>
      </c>
      <c r="H27126" t="s">
        <v>2017</v>
      </c>
      <c r="I27126" s="13">
        <v>43482</v>
      </c>
      <c r="J27126">
        <v>8</v>
      </c>
      <c r="K27126">
        <v>0</v>
      </c>
    </row>
    <row r="27127" spans="2:11">
      <c r="B27127" t="s">
        <v>2069</v>
      </c>
      <c r="C27127" t="s">
        <v>3639</v>
      </c>
      <c r="D27127" t="s">
        <v>2071</v>
      </c>
      <c r="E27127">
        <v>3</v>
      </c>
      <c r="F27127" t="s">
        <v>2016</v>
      </c>
      <c r="G27127" t="s">
        <v>2030</v>
      </c>
      <c r="H27127" t="s">
        <v>2017</v>
      </c>
      <c r="I27127" s="13">
        <v>43482</v>
      </c>
      <c r="J27127">
        <v>8</v>
      </c>
      <c r="K27127">
        <v>0</v>
      </c>
    </row>
    <row r="27128" spans="2:11">
      <c r="B27128" t="s">
        <v>2045</v>
      </c>
      <c r="C27128" t="s">
        <v>2244</v>
      </c>
      <c r="D27128" t="s">
        <v>2029</v>
      </c>
      <c r="E27128">
        <v>5</v>
      </c>
      <c r="F27128" t="s">
        <v>2016</v>
      </c>
      <c r="G27128">
        <v>113</v>
      </c>
      <c r="H27128" t="s">
        <v>2020</v>
      </c>
      <c r="I27128" s="13">
        <v>43482</v>
      </c>
      <c r="J27128" t="s">
        <v>2030</v>
      </c>
      <c r="K27128" t="s">
        <v>2030</v>
      </c>
    </row>
    <row r="27129" spans="2:11">
      <c r="B27129" t="s">
        <v>2198</v>
      </c>
      <c r="C27129" t="s">
        <v>3636</v>
      </c>
      <c r="D27129" t="s">
        <v>2044</v>
      </c>
      <c r="E27129">
        <v>3</v>
      </c>
      <c r="F27129" t="s">
        <v>2016</v>
      </c>
      <c r="G27129">
        <v>117</v>
      </c>
      <c r="H27129" t="s">
        <v>2020</v>
      </c>
      <c r="I27129" s="13">
        <v>43482</v>
      </c>
      <c r="J27129">
        <v>8</v>
      </c>
      <c r="K27129">
        <v>0</v>
      </c>
    </row>
    <row r="27130" spans="2:11">
      <c r="B27130" t="s">
        <v>2021</v>
      </c>
      <c r="C27130" t="s">
        <v>2230</v>
      </c>
      <c r="D27130" t="s">
        <v>2216</v>
      </c>
      <c r="E27130">
        <v>3</v>
      </c>
      <c r="F27130" t="s">
        <v>2016</v>
      </c>
      <c r="G27130">
        <v>112</v>
      </c>
      <c r="H27130" t="s">
        <v>2020</v>
      </c>
      <c r="I27130" s="13">
        <v>43471</v>
      </c>
      <c r="J27130">
        <v>8</v>
      </c>
      <c r="K27130">
        <v>0</v>
      </c>
    </row>
    <row r="27131" spans="2:11">
      <c r="B27131" t="s">
        <v>2096</v>
      </c>
      <c r="C27131" t="s">
        <v>2097</v>
      </c>
      <c r="D27131" t="s">
        <v>2044</v>
      </c>
      <c r="E27131">
        <v>3</v>
      </c>
      <c r="F27131" t="s">
        <v>2123</v>
      </c>
      <c r="G27131" t="s">
        <v>2030</v>
      </c>
      <c r="H27131" t="s">
        <v>2017</v>
      </c>
      <c r="I27131" s="13">
        <v>42818</v>
      </c>
      <c r="J27131">
        <v>8</v>
      </c>
      <c r="K27131">
        <v>0</v>
      </c>
    </row>
    <row r="27132" spans="2:11">
      <c r="B27132" t="s">
        <v>3436</v>
      </c>
      <c r="C27132" t="s">
        <v>3647</v>
      </c>
      <c r="D27132" t="s">
        <v>2162</v>
      </c>
      <c r="E27132">
        <v>3</v>
      </c>
      <c r="F27132" t="s">
        <v>2123</v>
      </c>
      <c r="G27132">
        <v>70</v>
      </c>
      <c r="H27132" t="s">
        <v>2017</v>
      </c>
      <c r="I27132" s="13">
        <v>42761</v>
      </c>
      <c r="J27132">
        <v>8</v>
      </c>
      <c r="K27132">
        <v>0</v>
      </c>
    </row>
    <row r="27201" spans="1:11">
      <c r="A27201" t="s">
        <v>1285</v>
      </c>
      <c r="B27201" t="str">
        <f ca="1">_xll.BDS(OFFSET(INDIRECT(ADDRESS(ROW(), COLUMN())),0,-1),"BEST_ANALYST_RECS_BULK","cols=10;rows=18")</f>
        <v>CIBC Capital Markets</v>
      </c>
      <c r="C27201" t="s">
        <v>3893</v>
      </c>
      <c r="D27201" t="s">
        <v>2029</v>
      </c>
      <c r="E27201">
        <v>5</v>
      </c>
      <c r="F27201" t="s">
        <v>2016</v>
      </c>
      <c r="G27201">
        <v>3.75</v>
      </c>
      <c r="H27201" t="s">
        <v>2133</v>
      </c>
      <c r="I27201" s="13">
        <v>43511</v>
      </c>
      <c r="J27201" t="s">
        <v>2030</v>
      </c>
      <c r="K27201" t="s">
        <v>2030</v>
      </c>
    </row>
    <row r="27202" spans="1:11">
      <c r="B27202" t="s">
        <v>2174</v>
      </c>
      <c r="C27202" t="s">
        <v>3894</v>
      </c>
      <c r="D27202" t="s">
        <v>2029</v>
      </c>
      <c r="E27202">
        <v>5</v>
      </c>
      <c r="F27202" t="s">
        <v>2016</v>
      </c>
      <c r="G27202">
        <v>3.76</v>
      </c>
      <c r="H27202" t="s">
        <v>2017</v>
      </c>
      <c r="I27202" s="13">
        <v>43507</v>
      </c>
      <c r="J27202">
        <v>2</v>
      </c>
      <c r="K27202">
        <v>5.01</v>
      </c>
    </row>
    <row r="27203" spans="1:11">
      <c r="B27203" t="s">
        <v>2067</v>
      </c>
      <c r="C27203" t="s">
        <v>3328</v>
      </c>
      <c r="D27203" t="s">
        <v>2029</v>
      </c>
      <c r="E27203">
        <v>5</v>
      </c>
      <c r="F27203" t="s">
        <v>2016</v>
      </c>
      <c r="G27203">
        <v>3.2</v>
      </c>
      <c r="H27203" t="s">
        <v>2020</v>
      </c>
      <c r="I27203" s="13">
        <v>43507</v>
      </c>
      <c r="J27203" t="s">
        <v>2030</v>
      </c>
      <c r="K27203" t="s">
        <v>2030</v>
      </c>
    </row>
    <row r="27204" spans="1:11">
      <c r="B27204" t="s">
        <v>2595</v>
      </c>
      <c r="C27204" t="s">
        <v>3148</v>
      </c>
      <c r="D27204" t="s">
        <v>2362</v>
      </c>
      <c r="E27204">
        <v>5</v>
      </c>
      <c r="F27204" t="s">
        <v>2016</v>
      </c>
      <c r="G27204">
        <v>3.76</v>
      </c>
      <c r="H27204" t="s">
        <v>2020</v>
      </c>
      <c r="I27204" s="13">
        <v>43507</v>
      </c>
      <c r="J27204">
        <v>2</v>
      </c>
      <c r="K27204">
        <v>5.01</v>
      </c>
    </row>
    <row r="27205" spans="1:11">
      <c r="B27205" t="s">
        <v>2390</v>
      </c>
      <c r="C27205" t="s">
        <v>3895</v>
      </c>
      <c r="D27205" t="s">
        <v>2026</v>
      </c>
      <c r="E27205">
        <v>5</v>
      </c>
      <c r="F27205" t="s">
        <v>2016</v>
      </c>
      <c r="G27205">
        <v>4.17</v>
      </c>
      <c r="H27205" t="s">
        <v>2017</v>
      </c>
      <c r="I27205" s="13">
        <v>43502</v>
      </c>
      <c r="J27205">
        <v>2</v>
      </c>
      <c r="K27205">
        <v>5.01</v>
      </c>
    </row>
    <row r="27206" spans="1:11">
      <c r="B27206" t="s">
        <v>2094</v>
      </c>
      <c r="C27206" t="s">
        <v>2095</v>
      </c>
      <c r="D27206" t="s">
        <v>2076</v>
      </c>
      <c r="E27206">
        <v>3</v>
      </c>
      <c r="F27206" t="s">
        <v>2088</v>
      </c>
      <c r="G27206" t="s">
        <v>2030</v>
      </c>
      <c r="H27206" t="s">
        <v>2017</v>
      </c>
      <c r="I27206" s="13">
        <v>43502</v>
      </c>
      <c r="J27206" t="s">
        <v>2030</v>
      </c>
      <c r="K27206" t="s">
        <v>2030</v>
      </c>
    </row>
    <row r="27207" spans="1:11">
      <c r="B27207" t="s">
        <v>3008</v>
      </c>
      <c r="C27207" t="s">
        <v>3747</v>
      </c>
      <c r="D27207" t="s">
        <v>2026</v>
      </c>
      <c r="E27207">
        <v>5</v>
      </c>
      <c r="F27207" t="s">
        <v>2016</v>
      </c>
      <c r="G27207">
        <v>3.88</v>
      </c>
      <c r="H27207" t="s">
        <v>2017</v>
      </c>
      <c r="I27207" s="13">
        <v>43501</v>
      </c>
      <c r="J27207">
        <v>2</v>
      </c>
      <c r="K27207">
        <v>5.01</v>
      </c>
    </row>
    <row r="27208" spans="1:11">
      <c r="B27208" t="s">
        <v>3014</v>
      </c>
      <c r="C27208" t="s">
        <v>3150</v>
      </c>
      <c r="D27208" t="s">
        <v>2029</v>
      </c>
      <c r="E27208">
        <v>5</v>
      </c>
      <c r="F27208" t="s">
        <v>2016</v>
      </c>
      <c r="G27208">
        <v>5.16</v>
      </c>
      <c r="H27208" t="s">
        <v>2020</v>
      </c>
      <c r="I27208" s="13">
        <v>43499</v>
      </c>
      <c r="J27208">
        <v>2</v>
      </c>
      <c r="K27208">
        <v>5.01</v>
      </c>
    </row>
    <row r="27209" spans="1:11">
      <c r="B27209" t="s">
        <v>3016</v>
      </c>
      <c r="C27209" t="s">
        <v>3151</v>
      </c>
      <c r="D27209" t="s">
        <v>3104</v>
      </c>
      <c r="E27209">
        <v>5</v>
      </c>
      <c r="F27209" t="s">
        <v>2016</v>
      </c>
      <c r="G27209">
        <v>4.75</v>
      </c>
      <c r="H27209" t="s">
        <v>2017</v>
      </c>
      <c r="I27209" s="13">
        <v>43496</v>
      </c>
      <c r="J27209">
        <v>2</v>
      </c>
      <c r="K27209">
        <v>5.01</v>
      </c>
    </row>
    <row r="27210" spans="1:11">
      <c r="B27210" t="s">
        <v>3329</v>
      </c>
      <c r="C27210" t="s">
        <v>3330</v>
      </c>
      <c r="D27210" t="s">
        <v>2076</v>
      </c>
      <c r="E27210">
        <v>3</v>
      </c>
      <c r="F27210" t="s">
        <v>2016</v>
      </c>
      <c r="G27210">
        <v>2.8</v>
      </c>
      <c r="H27210" t="s">
        <v>2017</v>
      </c>
      <c r="I27210" s="13">
        <v>43495</v>
      </c>
      <c r="J27210" t="s">
        <v>2030</v>
      </c>
      <c r="K27210" t="s">
        <v>2030</v>
      </c>
    </row>
    <row r="27211" spans="1:11">
      <c r="B27211" t="s">
        <v>2042</v>
      </c>
      <c r="C27211" t="s">
        <v>3896</v>
      </c>
      <c r="D27211" t="s">
        <v>2029</v>
      </c>
      <c r="E27211">
        <v>5</v>
      </c>
      <c r="F27211" t="s">
        <v>2016</v>
      </c>
      <c r="G27211">
        <v>4.5199999999999996</v>
      </c>
      <c r="H27211" t="s">
        <v>2020</v>
      </c>
      <c r="I27211" s="13">
        <v>43493</v>
      </c>
      <c r="J27211">
        <v>2</v>
      </c>
      <c r="K27211">
        <v>5.01</v>
      </c>
    </row>
    <row r="27212" spans="1:11">
      <c r="B27212" t="s">
        <v>2033</v>
      </c>
      <c r="C27212" t="s">
        <v>3751</v>
      </c>
      <c r="D27212" t="s">
        <v>2035</v>
      </c>
      <c r="E27212">
        <v>5</v>
      </c>
      <c r="F27212" t="s">
        <v>2016</v>
      </c>
      <c r="G27212" t="s">
        <v>2030</v>
      </c>
      <c r="H27212" t="s">
        <v>2017</v>
      </c>
      <c r="I27212" s="13">
        <v>43489</v>
      </c>
      <c r="J27212">
        <v>2</v>
      </c>
      <c r="K27212">
        <v>5.01</v>
      </c>
    </row>
    <row r="27213" spans="1:11">
      <c r="B27213" t="s">
        <v>3032</v>
      </c>
      <c r="C27213" t="s">
        <v>3897</v>
      </c>
      <c r="D27213" t="s">
        <v>2026</v>
      </c>
      <c r="E27213">
        <v>5</v>
      </c>
      <c r="F27213" t="s">
        <v>2016</v>
      </c>
      <c r="G27213">
        <v>3.74</v>
      </c>
      <c r="H27213" t="s">
        <v>2017</v>
      </c>
      <c r="I27213" s="13">
        <v>43489</v>
      </c>
      <c r="J27213">
        <v>2</v>
      </c>
      <c r="K27213">
        <v>5.01</v>
      </c>
    </row>
    <row r="27214" spans="1:11">
      <c r="B27214" t="s">
        <v>3898</v>
      </c>
      <c r="C27214" t="s">
        <v>3899</v>
      </c>
      <c r="D27214" t="s">
        <v>2026</v>
      </c>
      <c r="E27214">
        <v>5</v>
      </c>
      <c r="F27214" t="s">
        <v>2016</v>
      </c>
      <c r="G27214">
        <v>3.75</v>
      </c>
      <c r="H27214" t="s">
        <v>2020</v>
      </c>
      <c r="I27214" s="13">
        <v>43488</v>
      </c>
      <c r="J27214">
        <v>2</v>
      </c>
      <c r="K27214">
        <v>5.01</v>
      </c>
    </row>
    <row r="27215" spans="1:11">
      <c r="B27215" t="s">
        <v>2072</v>
      </c>
      <c r="C27215" t="s">
        <v>3900</v>
      </c>
      <c r="D27215" t="s">
        <v>2029</v>
      </c>
      <c r="E27215">
        <v>5</v>
      </c>
      <c r="F27215" t="s">
        <v>2016</v>
      </c>
      <c r="G27215">
        <v>3.38</v>
      </c>
      <c r="H27215" t="s">
        <v>2017</v>
      </c>
      <c r="I27215" s="13">
        <v>43482</v>
      </c>
      <c r="J27215">
        <v>1</v>
      </c>
      <c r="K27215">
        <v>9.0399999999999991</v>
      </c>
    </row>
    <row r="27216" spans="1:11">
      <c r="B27216" t="s">
        <v>3901</v>
      </c>
      <c r="C27216" t="s">
        <v>3902</v>
      </c>
      <c r="D27216" t="s">
        <v>2026</v>
      </c>
      <c r="E27216">
        <v>5</v>
      </c>
      <c r="F27216" t="s">
        <v>2016</v>
      </c>
      <c r="G27216">
        <v>3.57</v>
      </c>
      <c r="H27216" t="s">
        <v>2020</v>
      </c>
      <c r="I27216" s="13">
        <v>43482</v>
      </c>
      <c r="J27216">
        <v>2</v>
      </c>
      <c r="K27216">
        <v>5.01</v>
      </c>
    </row>
    <row r="27217" spans="2:11">
      <c r="B27217" t="s">
        <v>3903</v>
      </c>
      <c r="C27217" t="s">
        <v>3904</v>
      </c>
      <c r="D27217" t="s">
        <v>2026</v>
      </c>
      <c r="E27217">
        <v>5</v>
      </c>
      <c r="F27217" t="s">
        <v>2016</v>
      </c>
      <c r="G27217">
        <v>3.85</v>
      </c>
      <c r="H27217" t="s">
        <v>2020</v>
      </c>
      <c r="I27217" s="13">
        <v>43481</v>
      </c>
      <c r="J27217">
        <v>1</v>
      </c>
      <c r="K27217">
        <v>9.0399999999999991</v>
      </c>
    </row>
    <row r="27218" spans="2:11">
      <c r="B27218" t="s">
        <v>2083</v>
      </c>
      <c r="C27218" t="s">
        <v>2084</v>
      </c>
      <c r="D27218" t="s">
        <v>2076</v>
      </c>
      <c r="E27218">
        <v>3</v>
      </c>
      <c r="F27218" t="s">
        <v>2088</v>
      </c>
      <c r="G27218" t="s">
        <v>2030</v>
      </c>
      <c r="H27218" t="s">
        <v>2017</v>
      </c>
      <c r="I27218" s="13">
        <v>43442</v>
      </c>
      <c r="J27218" t="s">
        <v>2030</v>
      </c>
      <c r="K27218" t="s">
        <v>2030</v>
      </c>
    </row>
    <row r="27301" spans="1:11">
      <c r="A27301" t="s">
        <v>1286</v>
      </c>
      <c r="B27301" t="str">
        <f ca="1">_xll.BDS(OFFSET(INDIRECT(ADDRESS(ROW(), COLUMN())),0,-1),"BEST_ANALYST_RECS_BULK","cols=10;rows=25")</f>
        <v>Evercore ISI</v>
      </c>
      <c r="C27301" t="s">
        <v>3000</v>
      </c>
      <c r="D27301" t="s">
        <v>2029</v>
      </c>
      <c r="E27301">
        <v>5</v>
      </c>
      <c r="F27301" t="s">
        <v>2016</v>
      </c>
      <c r="G27301">
        <v>195</v>
      </c>
      <c r="H27301" t="s">
        <v>2020</v>
      </c>
      <c r="I27301" s="13">
        <v>43511</v>
      </c>
      <c r="J27301">
        <v>7</v>
      </c>
      <c r="K27301">
        <v>-18.13</v>
      </c>
    </row>
    <row r="27302" spans="1:11">
      <c r="B27302" t="s">
        <v>2094</v>
      </c>
      <c r="C27302" t="s">
        <v>2095</v>
      </c>
      <c r="D27302" t="s">
        <v>2053</v>
      </c>
      <c r="E27302">
        <v>1</v>
      </c>
      <c r="F27302" t="s">
        <v>2088</v>
      </c>
      <c r="G27302" t="s">
        <v>2030</v>
      </c>
      <c r="H27302" t="s">
        <v>2017</v>
      </c>
      <c r="I27302" s="13">
        <v>43511</v>
      </c>
      <c r="J27302" t="s">
        <v>2030</v>
      </c>
      <c r="K27302" t="s">
        <v>2030</v>
      </c>
    </row>
    <row r="27303" spans="1:11">
      <c r="B27303" t="s">
        <v>2079</v>
      </c>
      <c r="C27303" t="s">
        <v>3219</v>
      </c>
      <c r="D27303" t="s">
        <v>2029</v>
      </c>
      <c r="E27303">
        <v>5</v>
      </c>
      <c r="F27303" t="s">
        <v>2016</v>
      </c>
      <c r="G27303">
        <v>235</v>
      </c>
      <c r="H27303" t="s">
        <v>2020</v>
      </c>
      <c r="I27303" s="13">
        <v>43511</v>
      </c>
      <c r="J27303">
        <v>7</v>
      </c>
      <c r="K27303">
        <v>-18.13</v>
      </c>
    </row>
    <row r="27304" spans="1:11">
      <c r="B27304" t="s">
        <v>2042</v>
      </c>
      <c r="C27304" t="s">
        <v>2999</v>
      </c>
      <c r="D27304" t="s">
        <v>2044</v>
      </c>
      <c r="E27304">
        <v>3</v>
      </c>
      <c r="F27304" t="s">
        <v>2016</v>
      </c>
      <c r="G27304">
        <v>162</v>
      </c>
      <c r="H27304" t="s">
        <v>2020</v>
      </c>
      <c r="I27304" s="13">
        <v>43510</v>
      </c>
      <c r="J27304">
        <v>6</v>
      </c>
      <c r="K27304">
        <v>-8.5500000000000007</v>
      </c>
    </row>
    <row r="27305" spans="1:11">
      <c r="B27305" t="s">
        <v>106</v>
      </c>
      <c r="C27305" t="s">
        <v>3169</v>
      </c>
      <c r="D27305" t="s">
        <v>2229</v>
      </c>
      <c r="E27305">
        <v>5</v>
      </c>
      <c r="F27305" t="s">
        <v>2016</v>
      </c>
      <c r="G27305">
        <v>233</v>
      </c>
      <c r="H27305" t="s">
        <v>2020</v>
      </c>
      <c r="I27305" s="13">
        <v>43509</v>
      </c>
      <c r="J27305">
        <v>7</v>
      </c>
      <c r="K27305">
        <v>-18.13</v>
      </c>
    </row>
    <row r="27306" spans="1:11">
      <c r="B27306" t="s">
        <v>2037</v>
      </c>
      <c r="C27306" t="s">
        <v>3218</v>
      </c>
      <c r="D27306" t="s">
        <v>2026</v>
      </c>
      <c r="E27306">
        <v>5</v>
      </c>
      <c r="F27306" t="s">
        <v>2016</v>
      </c>
      <c r="G27306">
        <v>258</v>
      </c>
      <c r="H27306" t="s">
        <v>2020</v>
      </c>
      <c r="I27306" s="13">
        <v>43508</v>
      </c>
      <c r="J27306" t="s">
        <v>2030</v>
      </c>
      <c r="K27306" t="s">
        <v>2030</v>
      </c>
    </row>
    <row r="27307" spans="1:11">
      <c r="B27307" t="s">
        <v>2792</v>
      </c>
      <c r="C27307" t="s">
        <v>3321</v>
      </c>
      <c r="D27307" t="s">
        <v>2026</v>
      </c>
      <c r="E27307">
        <v>5</v>
      </c>
      <c r="F27307" t="s">
        <v>2016</v>
      </c>
      <c r="G27307">
        <v>200</v>
      </c>
      <c r="H27307" t="s">
        <v>2020</v>
      </c>
      <c r="I27307" s="13">
        <v>43507</v>
      </c>
      <c r="J27307" t="s">
        <v>2030</v>
      </c>
      <c r="K27307" t="s">
        <v>2030</v>
      </c>
    </row>
    <row r="27308" spans="1:11">
      <c r="B27308" t="s">
        <v>2247</v>
      </c>
      <c r="C27308" t="s">
        <v>3001</v>
      </c>
      <c r="D27308" t="s">
        <v>2035</v>
      </c>
      <c r="E27308">
        <v>5</v>
      </c>
      <c r="F27308" t="s">
        <v>2016</v>
      </c>
      <c r="G27308">
        <v>231</v>
      </c>
      <c r="H27308" t="s">
        <v>2020</v>
      </c>
      <c r="I27308" s="13">
        <v>43507</v>
      </c>
      <c r="J27308">
        <v>7</v>
      </c>
      <c r="K27308">
        <v>-18.13</v>
      </c>
    </row>
    <row r="27309" spans="1:11">
      <c r="B27309" t="s">
        <v>2067</v>
      </c>
      <c r="C27309" t="s">
        <v>3200</v>
      </c>
      <c r="D27309" t="s">
        <v>2029</v>
      </c>
      <c r="E27309">
        <v>5</v>
      </c>
      <c r="F27309" t="s">
        <v>2016</v>
      </c>
      <c r="G27309">
        <v>250</v>
      </c>
      <c r="H27309" t="s">
        <v>2020</v>
      </c>
      <c r="I27309" s="13">
        <v>43504</v>
      </c>
      <c r="J27309">
        <v>7</v>
      </c>
      <c r="K27309">
        <v>-18.13</v>
      </c>
    </row>
    <row r="27310" spans="1:11">
      <c r="B27310" t="s">
        <v>2151</v>
      </c>
      <c r="C27310" t="s">
        <v>3002</v>
      </c>
      <c r="D27310" t="s">
        <v>2044</v>
      </c>
      <c r="E27310">
        <v>3</v>
      </c>
      <c r="F27310" t="s">
        <v>2016</v>
      </c>
      <c r="G27310" t="s">
        <v>2030</v>
      </c>
      <c r="H27310" t="s">
        <v>2017</v>
      </c>
      <c r="I27310" s="13">
        <v>43501</v>
      </c>
      <c r="J27310" t="s">
        <v>2030</v>
      </c>
      <c r="K27310" t="s">
        <v>2030</v>
      </c>
    </row>
    <row r="27311" spans="1:11">
      <c r="B27311" t="s">
        <v>2049</v>
      </c>
      <c r="C27311" t="s">
        <v>3220</v>
      </c>
      <c r="D27311" t="s">
        <v>2029</v>
      </c>
      <c r="E27311">
        <v>5</v>
      </c>
      <c r="F27311" t="s">
        <v>2016</v>
      </c>
      <c r="G27311">
        <v>220</v>
      </c>
      <c r="H27311" t="s">
        <v>2017</v>
      </c>
      <c r="I27311" s="13">
        <v>43501</v>
      </c>
      <c r="J27311">
        <v>7</v>
      </c>
      <c r="K27311">
        <v>-18.13</v>
      </c>
    </row>
    <row r="27312" spans="1:11">
      <c r="B27312" t="s">
        <v>2174</v>
      </c>
      <c r="C27312" t="s">
        <v>3222</v>
      </c>
      <c r="D27312" t="s">
        <v>2029</v>
      </c>
      <c r="E27312">
        <v>5</v>
      </c>
      <c r="F27312" t="s">
        <v>2016</v>
      </c>
      <c r="G27312">
        <v>225</v>
      </c>
      <c r="H27312" t="s">
        <v>2017</v>
      </c>
      <c r="I27312" s="13">
        <v>43488</v>
      </c>
      <c r="J27312">
        <v>7</v>
      </c>
      <c r="K27312">
        <v>-18.13</v>
      </c>
    </row>
    <row r="27313" spans="2:11">
      <c r="B27313" t="s">
        <v>2260</v>
      </c>
      <c r="C27313" t="s">
        <v>3322</v>
      </c>
      <c r="D27313" t="s">
        <v>2035</v>
      </c>
      <c r="E27313">
        <v>5</v>
      </c>
      <c r="F27313" t="s">
        <v>2123</v>
      </c>
      <c r="G27313">
        <v>227</v>
      </c>
      <c r="H27313" t="s">
        <v>2020</v>
      </c>
      <c r="I27313" s="13">
        <v>43486</v>
      </c>
      <c r="J27313" t="s">
        <v>2030</v>
      </c>
      <c r="K27313" t="s">
        <v>2030</v>
      </c>
    </row>
    <row r="27314" spans="2:11">
      <c r="B27314" t="s">
        <v>2063</v>
      </c>
      <c r="C27314" t="s">
        <v>3199</v>
      </c>
      <c r="D27314" t="s">
        <v>2035</v>
      </c>
      <c r="E27314">
        <v>5</v>
      </c>
      <c r="F27314" t="s">
        <v>2016</v>
      </c>
      <c r="G27314">
        <v>210</v>
      </c>
      <c r="H27314" t="s">
        <v>2017</v>
      </c>
      <c r="I27314" s="13">
        <v>43483</v>
      </c>
      <c r="J27314">
        <v>7</v>
      </c>
      <c r="K27314">
        <v>-18.13</v>
      </c>
    </row>
    <row r="27315" spans="2:11">
      <c r="B27315" t="s">
        <v>2033</v>
      </c>
      <c r="C27315" t="s">
        <v>3223</v>
      </c>
      <c r="D27315" t="s">
        <v>2035</v>
      </c>
      <c r="E27315">
        <v>5</v>
      </c>
      <c r="F27315" t="s">
        <v>2016</v>
      </c>
      <c r="G27315">
        <v>193</v>
      </c>
      <c r="H27315" t="s">
        <v>2020</v>
      </c>
      <c r="I27315" s="13">
        <v>43481</v>
      </c>
      <c r="J27315">
        <v>7</v>
      </c>
      <c r="K27315">
        <v>-18.13</v>
      </c>
    </row>
    <row r="27316" spans="2:11">
      <c r="B27316" t="s">
        <v>2024</v>
      </c>
      <c r="C27316" t="s">
        <v>2768</v>
      </c>
      <c r="D27316" t="s">
        <v>2026</v>
      </c>
      <c r="E27316">
        <v>5</v>
      </c>
      <c r="F27316" t="s">
        <v>2016</v>
      </c>
      <c r="G27316">
        <v>210</v>
      </c>
      <c r="H27316" t="s">
        <v>2017</v>
      </c>
      <c r="I27316" s="13">
        <v>43476</v>
      </c>
      <c r="J27316">
        <v>7</v>
      </c>
      <c r="K27316">
        <v>-18.13</v>
      </c>
    </row>
    <row r="27317" spans="2:11">
      <c r="B27317" t="s">
        <v>2089</v>
      </c>
      <c r="C27317" t="s">
        <v>3323</v>
      </c>
      <c r="D27317" t="s">
        <v>2026</v>
      </c>
      <c r="E27317">
        <v>5</v>
      </c>
      <c r="F27317" t="s">
        <v>2016</v>
      </c>
      <c r="G27317">
        <v>220</v>
      </c>
      <c r="H27317" t="s">
        <v>2017</v>
      </c>
      <c r="I27317" s="13">
        <v>43476</v>
      </c>
      <c r="J27317">
        <v>7</v>
      </c>
      <c r="K27317">
        <v>-18.13</v>
      </c>
    </row>
    <row r="27318" spans="2:11">
      <c r="B27318" t="s">
        <v>2083</v>
      </c>
      <c r="C27318" t="s">
        <v>2084</v>
      </c>
      <c r="D27318" t="s">
        <v>2035</v>
      </c>
      <c r="E27318">
        <v>5</v>
      </c>
      <c r="F27318" t="s">
        <v>2016</v>
      </c>
      <c r="G27318" t="s">
        <v>2030</v>
      </c>
      <c r="H27318" t="s">
        <v>2017</v>
      </c>
      <c r="I27318" s="13">
        <v>43476</v>
      </c>
      <c r="J27318">
        <v>8</v>
      </c>
      <c r="K27318">
        <v>-19.170000000000002</v>
      </c>
    </row>
    <row r="27319" spans="2:11">
      <c r="B27319" t="s">
        <v>2021</v>
      </c>
      <c r="C27319" t="s">
        <v>3224</v>
      </c>
      <c r="D27319" t="s">
        <v>2023</v>
      </c>
      <c r="E27319">
        <v>5</v>
      </c>
      <c r="F27319" t="s">
        <v>2085</v>
      </c>
      <c r="G27319">
        <v>211</v>
      </c>
      <c r="H27319" t="s">
        <v>2020</v>
      </c>
      <c r="I27319" s="13">
        <v>43474</v>
      </c>
      <c r="J27319">
        <v>1</v>
      </c>
      <c r="K27319">
        <v>16.38</v>
      </c>
    </row>
    <row r="27320" spans="2:11">
      <c r="B27320" t="s">
        <v>2031</v>
      </c>
      <c r="C27320" t="s">
        <v>3221</v>
      </c>
      <c r="D27320" t="s">
        <v>2076</v>
      </c>
      <c r="E27320">
        <v>3</v>
      </c>
      <c r="F27320" t="s">
        <v>2016</v>
      </c>
      <c r="G27320">
        <v>165</v>
      </c>
      <c r="H27320" t="s">
        <v>2020</v>
      </c>
      <c r="I27320" s="13">
        <v>43474</v>
      </c>
      <c r="J27320">
        <v>5</v>
      </c>
      <c r="K27320">
        <v>-1.53</v>
      </c>
    </row>
    <row r="27321" spans="2:11">
      <c r="B27321" t="s">
        <v>2051</v>
      </c>
      <c r="C27321" t="s">
        <v>3217</v>
      </c>
      <c r="D27321" t="s">
        <v>2026</v>
      </c>
      <c r="E27321">
        <v>5</v>
      </c>
      <c r="F27321" t="s">
        <v>2016</v>
      </c>
      <c r="G27321">
        <v>204</v>
      </c>
      <c r="H27321" t="s">
        <v>2017</v>
      </c>
      <c r="I27321" s="13">
        <v>43474</v>
      </c>
      <c r="J27321">
        <v>3</v>
      </c>
      <c r="K27321">
        <v>4.54</v>
      </c>
    </row>
    <row r="27322" spans="2:11">
      <c r="B27322" t="s">
        <v>2858</v>
      </c>
      <c r="C27322" t="s">
        <v>2903</v>
      </c>
      <c r="D27322" t="s">
        <v>2026</v>
      </c>
      <c r="E27322">
        <v>5</v>
      </c>
      <c r="F27322" t="s">
        <v>2016</v>
      </c>
      <c r="G27322">
        <v>265</v>
      </c>
      <c r="H27322" t="s">
        <v>2020</v>
      </c>
      <c r="I27322" s="13">
        <v>43474</v>
      </c>
      <c r="J27322">
        <v>7</v>
      </c>
      <c r="K27322">
        <v>-18.13</v>
      </c>
    </row>
    <row r="27323" spans="2:11">
      <c r="B27323" t="s">
        <v>2813</v>
      </c>
      <c r="C27323" t="s">
        <v>3324</v>
      </c>
      <c r="D27323" t="s">
        <v>2026</v>
      </c>
      <c r="E27323">
        <v>5</v>
      </c>
      <c r="F27323" t="s">
        <v>2085</v>
      </c>
      <c r="G27323">
        <v>206</v>
      </c>
      <c r="H27323" t="s">
        <v>2017</v>
      </c>
      <c r="I27323" s="13">
        <v>43469</v>
      </c>
      <c r="J27323">
        <v>2</v>
      </c>
      <c r="K27323">
        <v>5.43</v>
      </c>
    </row>
    <row r="27324" spans="2:11">
      <c r="B27324" t="s">
        <v>2109</v>
      </c>
      <c r="C27324" t="s">
        <v>2110</v>
      </c>
      <c r="D27324" t="s">
        <v>2026</v>
      </c>
      <c r="E27324">
        <v>5</v>
      </c>
      <c r="F27324" t="s">
        <v>2123</v>
      </c>
      <c r="G27324" t="s">
        <v>2030</v>
      </c>
      <c r="H27324" t="s">
        <v>2017</v>
      </c>
      <c r="I27324" s="13">
        <v>43263</v>
      </c>
      <c r="J27324" t="s">
        <v>2030</v>
      </c>
      <c r="K27324" t="s">
        <v>2030</v>
      </c>
    </row>
    <row r="27325" spans="2:11">
      <c r="B27325" t="s">
        <v>2111</v>
      </c>
      <c r="C27325" t="s">
        <v>2862</v>
      </c>
      <c r="D27325" t="s">
        <v>2026</v>
      </c>
      <c r="E27325">
        <v>5</v>
      </c>
      <c r="F27325" t="s">
        <v>2016</v>
      </c>
      <c r="G27325" t="s">
        <v>2030</v>
      </c>
      <c r="H27325" t="s">
        <v>2017</v>
      </c>
      <c r="I27325" s="13">
        <v>43192</v>
      </c>
      <c r="J27325">
        <v>9</v>
      </c>
      <c r="K27325">
        <v>-21.77</v>
      </c>
    </row>
    <row r="27401" spans="1:11">
      <c r="A27401" t="s">
        <v>1287</v>
      </c>
      <c r="B27401" t="str">
        <f ca="1">_xll.BDS(OFFSET(INDIRECT(ADDRESS(ROW(), COLUMN())),0,-1),"BEST_ANALYST_RECS_BULK","cols=10;rows=22")</f>
        <v>Morgan Stanley</v>
      </c>
      <c r="C27401" t="s">
        <v>3463</v>
      </c>
      <c r="D27401" t="s">
        <v>2229</v>
      </c>
      <c r="E27401">
        <v>5</v>
      </c>
      <c r="F27401" t="s">
        <v>2016</v>
      </c>
      <c r="G27401">
        <v>126</v>
      </c>
      <c r="H27401" t="s">
        <v>2020</v>
      </c>
      <c r="I27401" s="13">
        <v>43511</v>
      </c>
      <c r="J27401">
        <v>8</v>
      </c>
      <c r="K27401">
        <v>28.3</v>
      </c>
    </row>
    <row r="27402" spans="1:11">
      <c r="B27402" t="s">
        <v>2878</v>
      </c>
      <c r="C27402" t="s">
        <v>3279</v>
      </c>
      <c r="D27402" t="s">
        <v>2026</v>
      </c>
      <c r="E27402">
        <v>5</v>
      </c>
      <c r="F27402" t="s">
        <v>2016</v>
      </c>
      <c r="G27402">
        <v>120</v>
      </c>
      <c r="H27402" t="s">
        <v>2020</v>
      </c>
      <c r="I27402" s="13">
        <v>43511</v>
      </c>
      <c r="J27402">
        <v>1</v>
      </c>
      <c r="K27402">
        <v>106.86</v>
      </c>
    </row>
    <row r="27403" spans="1:11">
      <c r="B27403" t="s">
        <v>2257</v>
      </c>
      <c r="C27403" t="s">
        <v>3114</v>
      </c>
      <c r="D27403" t="s">
        <v>2029</v>
      </c>
      <c r="E27403">
        <v>5</v>
      </c>
      <c r="F27403" t="s">
        <v>2016</v>
      </c>
      <c r="G27403">
        <v>130</v>
      </c>
      <c r="H27403" t="s">
        <v>2020</v>
      </c>
      <c r="I27403" s="13">
        <v>43511</v>
      </c>
      <c r="J27403" t="s">
        <v>2030</v>
      </c>
      <c r="K27403" t="s">
        <v>2030</v>
      </c>
    </row>
    <row r="27404" spans="1:11">
      <c r="B27404" t="s">
        <v>2077</v>
      </c>
      <c r="C27404" t="s">
        <v>3461</v>
      </c>
      <c r="D27404" t="s">
        <v>2029</v>
      </c>
      <c r="E27404">
        <v>5</v>
      </c>
      <c r="F27404" t="s">
        <v>2016</v>
      </c>
      <c r="G27404">
        <v>115</v>
      </c>
      <c r="H27404" t="s">
        <v>2017</v>
      </c>
      <c r="I27404" s="13">
        <v>43511</v>
      </c>
      <c r="J27404">
        <v>1</v>
      </c>
      <c r="K27404">
        <v>106.86</v>
      </c>
    </row>
    <row r="27405" spans="1:11">
      <c r="B27405" t="s">
        <v>2021</v>
      </c>
      <c r="C27405" t="s">
        <v>3472</v>
      </c>
      <c r="D27405" t="s">
        <v>2216</v>
      </c>
      <c r="E27405">
        <v>3</v>
      </c>
      <c r="F27405" t="s">
        <v>2016</v>
      </c>
      <c r="G27405">
        <v>88</v>
      </c>
      <c r="H27405" t="s">
        <v>2020</v>
      </c>
      <c r="I27405" s="13">
        <v>43510</v>
      </c>
      <c r="J27405">
        <v>6</v>
      </c>
      <c r="K27405">
        <v>42.11</v>
      </c>
    </row>
    <row r="27406" spans="1:11">
      <c r="B27406" t="s">
        <v>3081</v>
      </c>
      <c r="C27406" t="s">
        <v>3464</v>
      </c>
      <c r="D27406" t="s">
        <v>2189</v>
      </c>
      <c r="E27406">
        <v>5</v>
      </c>
      <c r="F27406" t="s">
        <v>2016</v>
      </c>
      <c r="G27406">
        <v>120</v>
      </c>
      <c r="H27406" t="s">
        <v>2020</v>
      </c>
      <c r="I27406" s="13">
        <v>43510</v>
      </c>
      <c r="J27406">
        <v>1</v>
      </c>
      <c r="K27406">
        <v>106.86</v>
      </c>
    </row>
    <row r="27407" spans="1:11">
      <c r="B27407" t="s">
        <v>2033</v>
      </c>
      <c r="C27407" t="s">
        <v>2485</v>
      </c>
      <c r="D27407" t="s">
        <v>2035</v>
      </c>
      <c r="E27407">
        <v>5</v>
      </c>
      <c r="F27407" t="s">
        <v>2016</v>
      </c>
      <c r="G27407">
        <v>104</v>
      </c>
      <c r="H27407" t="s">
        <v>2036</v>
      </c>
      <c r="I27407" s="13">
        <v>43510</v>
      </c>
      <c r="J27407">
        <v>4</v>
      </c>
      <c r="K27407">
        <v>46.41</v>
      </c>
    </row>
    <row r="27408" spans="1:11">
      <c r="B27408" t="s">
        <v>2039</v>
      </c>
      <c r="C27408" t="s">
        <v>2193</v>
      </c>
      <c r="D27408" t="s">
        <v>2026</v>
      </c>
      <c r="E27408">
        <v>5</v>
      </c>
      <c r="F27408" t="s">
        <v>2016</v>
      </c>
      <c r="G27408">
        <v>115</v>
      </c>
      <c r="H27408" t="s">
        <v>2020</v>
      </c>
      <c r="I27408" s="13">
        <v>43510</v>
      </c>
      <c r="J27408">
        <v>1</v>
      </c>
      <c r="K27408">
        <v>106.86</v>
      </c>
    </row>
    <row r="27409" spans="2:11">
      <c r="B27409" t="s">
        <v>2232</v>
      </c>
      <c r="C27409" t="s">
        <v>3466</v>
      </c>
      <c r="D27409" t="s">
        <v>2029</v>
      </c>
      <c r="E27409">
        <v>5</v>
      </c>
      <c r="F27409" t="s">
        <v>2016</v>
      </c>
      <c r="G27409" t="s">
        <v>2030</v>
      </c>
      <c r="H27409" t="s">
        <v>2017</v>
      </c>
      <c r="I27409" s="13">
        <v>43510</v>
      </c>
      <c r="J27409">
        <v>1</v>
      </c>
      <c r="K27409">
        <v>106.86</v>
      </c>
    </row>
    <row r="27410" spans="2:11">
      <c r="B27410" t="s">
        <v>2069</v>
      </c>
      <c r="C27410" t="s">
        <v>3449</v>
      </c>
      <c r="D27410" t="s">
        <v>2071</v>
      </c>
      <c r="E27410">
        <v>3</v>
      </c>
      <c r="F27410" t="s">
        <v>2016</v>
      </c>
      <c r="G27410" t="s">
        <v>2030</v>
      </c>
      <c r="H27410" t="s">
        <v>2017</v>
      </c>
      <c r="I27410" s="13">
        <v>43510</v>
      </c>
      <c r="J27410">
        <v>9</v>
      </c>
      <c r="K27410">
        <v>0</v>
      </c>
    </row>
    <row r="27411" spans="2:11">
      <c r="B27411" t="s">
        <v>2074</v>
      </c>
      <c r="C27411" t="s">
        <v>3473</v>
      </c>
      <c r="D27411" t="s">
        <v>2026</v>
      </c>
      <c r="E27411">
        <v>5</v>
      </c>
      <c r="F27411" t="s">
        <v>2016</v>
      </c>
      <c r="G27411">
        <v>115</v>
      </c>
      <c r="H27411" t="s">
        <v>2017</v>
      </c>
      <c r="I27411" s="13">
        <v>43510</v>
      </c>
      <c r="J27411">
        <v>1</v>
      </c>
      <c r="K27411">
        <v>106.86</v>
      </c>
    </row>
    <row r="27412" spans="2:11">
      <c r="B27412" t="s">
        <v>2045</v>
      </c>
      <c r="C27412" t="s">
        <v>2836</v>
      </c>
      <c r="D27412" t="s">
        <v>2029</v>
      </c>
      <c r="E27412">
        <v>5</v>
      </c>
      <c r="F27412" t="s">
        <v>2016</v>
      </c>
      <c r="G27412">
        <v>111</v>
      </c>
      <c r="H27412" t="s">
        <v>2020</v>
      </c>
      <c r="I27412" s="13">
        <v>43510</v>
      </c>
      <c r="J27412">
        <v>1</v>
      </c>
      <c r="K27412">
        <v>106.86</v>
      </c>
    </row>
    <row r="27413" spans="2:11">
      <c r="B27413" t="s">
        <v>2151</v>
      </c>
      <c r="C27413" t="s">
        <v>3967</v>
      </c>
      <c r="D27413" t="s">
        <v>2026</v>
      </c>
      <c r="E27413">
        <v>5</v>
      </c>
      <c r="F27413" t="s">
        <v>2016</v>
      </c>
      <c r="G27413">
        <v>115</v>
      </c>
      <c r="H27413" t="s">
        <v>2020</v>
      </c>
      <c r="I27413" s="13">
        <v>43510</v>
      </c>
      <c r="J27413" t="s">
        <v>2030</v>
      </c>
      <c r="K27413" t="s">
        <v>2030</v>
      </c>
    </row>
    <row r="27414" spans="2:11">
      <c r="B27414" t="s">
        <v>2236</v>
      </c>
      <c r="C27414" t="s">
        <v>3467</v>
      </c>
      <c r="D27414" t="s">
        <v>2238</v>
      </c>
      <c r="E27414">
        <v>4</v>
      </c>
      <c r="F27414" t="s">
        <v>2016</v>
      </c>
      <c r="G27414">
        <v>115</v>
      </c>
      <c r="H27414" t="s">
        <v>2020</v>
      </c>
      <c r="I27414" s="13">
        <v>43510</v>
      </c>
      <c r="J27414">
        <v>1</v>
      </c>
      <c r="K27414">
        <v>106.86</v>
      </c>
    </row>
    <row r="27415" spans="2:11">
      <c r="B27415" t="s">
        <v>2198</v>
      </c>
      <c r="C27415" t="s">
        <v>3474</v>
      </c>
      <c r="D27415" t="s">
        <v>2035</v>
      </c>
      <c r="E27415">
        <v>5</v>
      </c>
      <c r="F27415" t="s">
        <v>2016</v>
      </c>
      <c r="G27415">
        <v>120</v>
      </c>
      <c r="H27415" t="s">
        <v>2020</v>
      </c>
      <c r="I27415" s="13">
        <v>43510</v>
      </c>
      <c r="J27415">
        <v>1</v>
      </c>
      <c r="K27415">
        <v>106.86</v>
      </c>
    </row>
    <row r="27416" spans="2:11">
      <c r="B27416" t="s">
        <v>2063</v>
      </c>
      <c r="C27416" t="s">
        <v>3471</v>
      </c>
      <c r="D27416" t="s">
        <v>2162</v>
      </c>
      <c r="E27416">
        <v>3</v>
      </c>
      <c r="F27416" t="s">
        <v>2016</v>
      </c>
      <c r="G27416">
        <v>112</v>
      </c>
      <c r="H27416" t="s">
        <v>2017</v>
      </c>
      <c r="I27416" s="13">
        <v>43510</v>
      </c>
      <c r="J27416">
        <v>9</v>
      </c>
      <c r="K27416">
        <v>0</v>
      </c>
    </row>
    <row r="27417" spans="2:11">
      <c r="B27417" t="s">
        <v>2621</v>
      </c>
      <c r="C27417" t="s">
        <v>4198</v>
      </c>
      <c r="D27417" t="s">
        <v>2044</v>
      </c>
      <c r="E27417">
        <v>3</v>
      </c>
      <c r="F27417" t="s">
        <v>2016</v>
      </c>
      <c r="G27417" t="s">
        <v>2030</v>
      </c>
      <c r="H27417" t="s">
        <v>2017</v>
      </c>
      <c r="I27417" s="13">
        <v>43507</v>
      </c>
      <c r="J27417">
        <v>9</v>
      </c>
      <c r="K27417">
        <v>0</v>
      </c>
    </row>
    <row r="27418" spans="2:11">
      <c r="B27418" t="s">
        <v>2094</v>
      </c>
      <c r="C27418" t="s">
        <v>2095</v>
      </c>
      <c r="D27418" t="s">
        <v>2026</v>
      </c>
      <c r="E27418">
        <v>5</v>
      </c>
      <c r="F27418" t="s">
        <v>2016</v>
      </c>
      <c r="G27418">
        <v>97</v>
      </c>
      <c r="H27418" t="s">
        <v>2020</v>
      </c>
      <c r="I27418" s="13">
        <v>43507</v>
      </c>
      <c r="J27418" t="s">
        <v>2030</v>
      </c>
      <c r="K27418" t="s">
        <v>2030</v>
      </c>
    </row>
    <row r="27419" spans="2:11">
      <c r="B27419" t="s">
        <v>2102</v>
      </c>
      <c r="C27419" t="s">
        <v>2842</v>
      </c>
      <c r="D27419" t="s">
        <v>2026</v>
      </c>
      <c r="E27419">
        <v>5</v>
      </c>
      <c r="F27419" t="s">
        <v>2016</v>
      </c>
      <c r="G27419" t="s">
        <v>2030</v>
      </c>
      <c r="H27419" t="s">
        <v>2017</v>
      </c>
      <c r="I27419" s="13">
        <v>43480</v>
      </c>
      <c r="J27419" t="s">
        <v>2030</v>
      </c>
      <c r="K27419" t="s">
        <v>2030</v>
      </c>
    </row>
    <row r="27420" spans="2:11">
      <c r="B27420" t="s">
        <v>2083</v>
      </c>
      <c r="C27420" t="s">
        <v>2084</v>
      </c>
      <c r="D27420" t="s">
        <v>2026</v>
      </c>
      <c r="E27420">
        <v>5</v>
      </c>
      <c r="F27420" t="s">
        <v>2016</v>
      </c>
      <c r="G27420" t="s">
        <v>2030</v>
      </c>
      <c r="H27420" t="s">
        <v>2017</v>
      </c>
      <c r="I27420" s="13">
        <v>43417</v>
      </c>
      <c r="J27420">
        <v>7</v>
      </c>
      <c r="K27420">
        <v>42.02</v>
      </c>
    </row>
    <row r="27421" spans="2:11">
      <c r="B27421" t="s">
        <v>2100</v>
      </c>
      <c r="C27421" t="s">
        <v>3974</v>
      </c>
      <c r="D27421" t="s">
        <v>2026</v>
      </c>
      <c r="E27421">
        <v>5</v>
      </c>
      <c r="F27421" t="s">
        <v>2016</v>
      </c>
      <c r="G27421">
        <v>85</v>
      </c>
      <c r="H27421" t="s">
        <v>2020</v>
      </c>
      <c r="I27421" s="13">
        <v>43411</v>
      </c>
      <c r="J27421" t="s">
        <v>2030</v>
      </c>
      <c r="K27421" t="s">
        <v>2030</v>
      </c>
    </row>
    <row r="27422" spans="2:11">
      <c r="B27422" t="s">
        <v>2411</v>
      </c>
      <c r="C27422" t="s">
        <v>3118</v>
      </c>
      <c r="D27422" t="s">
        <v>2104</v>
      </c>
      <c r="E27422" t="s">
        <v>2030</v>
      </c>
      <c r="F27422" t="s">
        <v>2016</v>
      </c>
      <c r="G27422" t="s">
        <v>2030</v>
      </c>
      <c r="H27422" t="s">
        <v>2017</v>
      </c>
      <c r="I27422" s="13">
        <v>43177</v>
      </c>
      <c r="J27422" t="s">
        <v>2030</v>
      </c>
      <c r="K27422" t="s">
        <v>2030</v>
      </c>
    </row>
    <row r="27501" spans="1:11">
      <c r="A27501" t="s">
        <v>1288</v>
      </c>
      <c r="B27501" t="str">
        <f ca="1">_xll.BDS(OFFSET(INDIRECT(ADDRESS(ROW(), COLUMN())),0,-1),"BEST_ANALYST_RECS_BULK","cols=10;rows=14")</f>
        <v>Jefferies</v>
      </c>
      <c r="C27501" t="s">
        <v>3501</v>
      </c>
      <c r="D27501" t="s">
        <v>2026</v>
      </c>
      <c r="E27501">
        <v>5</v>
      </c>
      <c r="F27501" t="s">
        <v>2016</v>
      </c>
      <c r="G27501">
        <v>43</v>
      </c>
      <c r="H27501" t="s">
        <v>2020</v>
      </c>
      <c r="I27501" s="13">
        <v>43510</v>
      </c>
      <c r="J27501">
        <v>7</v>
      </c>
      <c r="K27501">
        <v>-19.82</v>
      </c>
    </row>
    <row r="27502" spans="1:11">
      <c r="B27502" t="s">
        <v>2203</v>
      </c>
      <c r="C27502" t="s">
        <v>2204</v>
      </c>
      <c r="D27502" t="s">
        <v>2026</v>
      </c>
      <c r="E27502">
        <v>5</v>
      </c>
      <c r="F27502" t="s">
        <v>2016</v>
      </c>
      <c r="G27502">
        <v>49</v>
      </c>
      <c r="H27502" t="s">
        <v>2020</v>
      </c>
      <c r="I27502" s="13">
        <v>43508</v>
      </c>
      <c r="J27502">
        <v>7</v>
      </c>
      <c r="K27502">
        <v>-19.82</v>
      </c>
    </row>
    <row r="27503" spans="1:11">
      <c r="B27503" t="s">
        <v>2174</v>
      </c>
      <c r="C27503" t="s">
        <v>3432</v>
      </c>
      <c r="D27503" t="s">
        <v>2029</v>
      </c>
      <c r="E27503">
        <v>5</v>
      </c>
      <c r="F27503" t="s">
        <v>2016</v>
      </c>
      <c r="G27503">
        <v>40</v>
      </c>
      <c r="H27503" t="s">
        <v>2017</v>
      </c>
      <c r="I27503" s="13">
        <v>43507</v>
      </c>
      <c r="J27503">
        <v>7</v>
      </c>
      <c r="K27503">
        <v>-19.82</v>
      </c>
    </row>
    <row r="27504" spans="1:11">
      <c r="B27504" t="s">
        <v>2042</v>
      </c>
      <c r="C27504" t="s">
        <v>3433</v>
      </c>
      <c r="D27504" t="s">
        <v>2044</v>
      </c>
      <c r="E27504">
        <v>3</v>
      </c>
      <c r="F27504" t="s">
        <v>2016</v>
      </c>
      <c r="G27504">
        <v>38</v>
      </c>
      <c r="H27504" t="s">
        <v>2020</v>
      </c>
      <c r="I27504" s="13">
        <v>43507</v>
      </c>
      <c r="J27504">
        <v>3</v>
      </c>
      <c r="K27504">
        <v>0</v>
      </c>
    </row>
    <row r="27505" spans="2:11">
      <c r="B27505" t="s">
        <v>2049</v>
      </c>
      <c r="C27505" t="s">
        <v>3502</v>
      </c>
      <c r="D27505" t="s">
        <v>2015</v>
      </c>
      <c r="E27505">
        <v>3</v>
      </c>
      <c r="F27505" t="s">
        <v>2016</v>
      </c>
      <c r="G27505">
        <v>36</v>
      </c>
      <c r="H27505" t="s">
        <v>2017</v>
      </c>
      <c r="I27505" s="13">
        <v>43507</v>
      </c>
      <c r="J27505" t="s">
        <v>2030</v>
      </c>
      <c r="K27505" t="s">
        <v>2030</v>
      </c>
    </row>
    <row r="27506" spans="2:11">
      <c r="B27506" t="s">
        <v>106</v>
      </c>
      <c r="C27506" t="s">
        <v>3340</v>
      </c>
      <c r="D27506" t="s">
        <v>2440</v>
      </c>
      <c r="E27506">
        <v>5</v>
      </c>
      <c r="F27506" t="s">
        <v>2016</v>
      </c>
      <c r="G27506">
        <v>42</v>
      </c>
      <c r="H27506" t="s">
        <v>2020</v>
      </c>
      <c r="I27506" s="13">
        <v>43493</v>
      </c>
      <c r="J27506">
        <v>6</v>
      </c>
      <c r="K27506">
        <v>-18.350000000000001</v>
      </c>
    </row>
    <row r="27507" spans="2:11">
      <c r="B27507" t="s">
        <v>2207</v>
      </c>
      <c r="C27507" t="s">
        <v>3503</v>
      </c>
      <c r="D27507" t="s">
        <v>2026</v>
      </c>
      <c r="E27507">
        <v>5</v>
      </c>
      <c r="F27507" t="s">
        <v>2016</v>
      </c>
      <c r="G27507">
        <v>46</v>
      </c>
      <c r="H27507" t="s">
        <v>2017</v>
      </c>
      <c r="I27507" s="13">
        <v>43488</v>
      </c>
      <c r="J27507" t="s">
        <v>2030</v>
      </c>
      <c r="K27507" t="s">
        <v>2030</v>
      </c>
    </row>
    <row r="27508" spans="2:11">
      <c r="B27508" t="s">
        <v>2051</v>
      </c>
      <c r="C27508" t="s">
        <v>2213</v>
      </c>
      <c r="D27508" t="s">
        <v>2076</v>
      </c>
      <c r="E27508">
        <v>3</v>
      </c>
      <c r="F27508" t="s">
        <v>2016</v>
      </c>
      <c r="G27508">
        <v>35</v>
      </c>
      <c r="H27508" t="s">
        <v>2017</v>
      </c>
      <c r="I27508" s="13">
        <v>43488</v>
      </c>
      <c r="J27508">
        <v>1</v>
      </c>
      <c r="K27508">
        <v>22.84</v>
      </c>
    </row>
    <row r="27509" spans="2:11">
      <c r="B27509" t="s">
        <v>2027</v>
      </c>
      <c r="C27509" t="s">
        <v>2212</v>
      </c>
      <c r="D27509" t="s">
        <v>2029</v>
      </c>
      <c r="E27509">
        <v>5</v>
      </c>
      <c r="F27509" t="s">
        <v>2016</v>
      </c>
      <c r="G27509">
        <v>43</v>
      </c>
      <c r="H27509" t="s">
        <v>2017</v>
      </c>
      <c r="I27509" s="13">
        <v>43487</v>
      </c>
      <c r="J27509">
        <v>4</v>
      </c>
      <c r="K27509">
        <v>0</v>
      </c>
    </row>
    <row r="27510" spans="2:11">
      <c r="B27510" t="s">
        <v>2033</v>
      </c>
      <c r="C27510" t="s">
        <v>3342</v>
      </c>
      <c r="D27510" t="s">
        <v>2035</v>
      </c>
      <c r="E27510">
        <v>5</v>
      </c>
      <c r="F27510" t="s">
        <v>2016</v>
      </c>
      <c r="G27510">
        <v>51</v>
      </c>
      <c r="H27510" t="s">
        <v>2020</v>
      </c>
      <c r="I27510" s="13">
        <v>43487</v>
      </c>
      <c r="J27510">
        <v>7</v>
      </c>
      <c r="K27510">
        <v>-19.82</v>
      </c>
    </row>
    <row r="27511" spans="2:11">
      <c r="B27511" t="s">
        <v>2094</v>
      </c>
      <c r="C27511" t="s">
        <v>2095</v>
      </c>
      <c r="D27511" t="s">
        <v>2076</v>
      </c>
      <c r="E27511">
        <v>3</v>
      </c>
      <c r="F27511" t="s">
        <v>2016</v>
      </c>
      <c r="G27511" t="s">
        <v>2030</v>
      </c>
      <c r="H27511" t="s">
        <v>2017</v>
      </c>
      <c r="I27511" s="13">
        <v>43486</v>
      </c>
      <c r="J27511" t="s">
        <v>2030</v>
      </c>
      <c r="K27511" t="s">
        <v>2030</v>
      </c>
    </row>
    <row r="27512" spans="2:11">
      <c r="B27512" t="s">
        <v>2069</v>
      </c>
      <c r="C27512" t="s">
        <v>3504</v>
      </c>
      <c r="D27512" t="s">
        <v>2071</v>
      </c>
      <c r="E27512">
        <v>3</v>
      </c>
      <c r="F27512" t="s">
        <v>2016</v>
      </c>
      <c r="G27512" t="s">
        <v>2030</v>
      </c>
      <c r="H27512" t="s">
        <v>2017</v>
      </c>
      <c r="I27512" s="13">
        <v>43483</v>
      </c>
      <c r="J27512">
        <v>2</v>
      </c>
      <c r="K27512">
        <v>4.79</v>
      </c>
    </row>
    <row r="27513" spans="2:11">
      <c r="B27513" t="s">
        <v>2021</v>
      </c>
      <c r="C27513" t="s">
        <v>2215</v>
      </c>
      <c r="D27513" t="s">
        <v>2166</v>
      </c>
      <c r="E27513">
        <v>5</v>
      </c>
      <c r="F27513" t="s">
        <v>2016</v>
      </c>
      <c r="G27513">
        <v>48</v>
      </c>
      <c r="H27513" t="s">
        <v>2020</v>
      </c>
      <c r="I27513" s="13">
        <v>43479</v>
      </c>
      <c r="J27513">
        <v>5</v>
      </c>
      <c r="K27513">
        <v>-17.28</v>
      </c>
    </row>
    <row r="27514" spans="2:11">
      <c r="B27514" t="s">
        <v>2083</v>
      </c>
      <c r="C27514" t="s">
        <v>2084</v>
      </c>
      <c r="D27514" t="s">
        <v>2026</v>
      </c>
      <c r="E27514">
        <v>5</v>
      </c>
      <c r="F27514" t="s">
        <v>2016</v>
      </c>
      <c r="G27514" t="s">
        <v>2030</v>
      </c>
      <c r="H27514" t="s">
        <v>2017</v>
      </c>
      <c r="I27514" s="13">
        <v>43391</v>
      </c>
      <c r="J27514" t="s">
        <v>2030</v>
      </c>
      <c r="K27514" t="s">
        <v>2030</v>
      </c>
    </row>
    <row r="27601" spans="1:11">
      <c r="A27601" t="s">
        <v>1289</v>
      </c>
      <c r="B27601" t="str">
        <f ca="1">_xll.BDS(OFFSET(INDIRECT(ADDRESS(ROW(), COLUMN())),0,-1),"BEST_ANALYST_RECS_BULK","cols=10;rows=8")</f>
        <v>Raymond James</v>
      </c>
      <c r="C27601" t="s">
        <v>3045</v>
      </c>
      <c r="D27601" t="s">
        <v>2015</v>
      </c>
      <c r="E27601">
        <v>3</v>
      </c>
      <c r="F27601" t="s">
        <v>2016</v>
      </c>
      <c r="G27601" t="s">
        <v>2030</v>
      </c>
      <c r="H27601" t="s">
        <v>2017</v>
      </c>
      <c r="I27601" s="13">
        <v>43500</v>
      </c>
      <c r="J27601" t="s">
        <v>2030</v>
      </c>
      <c r="K27601" t="s">
        <v>2030</v>
      </c>
    </row>
    <row r="27602" spans="1:11">
      <c r="B27602" t="s">
        <v>106</v>
      </c>
      <c r="C27602" t="s">
        <v>2401</v>
      </c>
      <c r="D27602" t="s">
        <v>2114</v>
      </c>
      <c r="E27602">
        <v>3</v>
      </c>
      <c r="F27602" t="s">
        <v>2016</v>
      </c>
      <c r="G27602">
        <v>31</v>
      </c>
      <c r="H27602" t="s">
        <v>2020</v>
      </c>
      <c r="I27602" s="13">
        <v>43490</v>
      </c>
      <c r="J27602" t="s">
        <v>2030</v>
      </c>
      <c r="K27602" t="s">
        <v>2030</v>
      </c>
    </row>
    <row r="27603" spans="1:11">
      <c r="B27603" t="s">
        <v>2039</v>
      </c>
      <c r="C27603" t="s">
        <v>3524</v>
      </c>
      <c r="D27603" t="s">
        <v>2076</v>
      </c>
      <c r="E27603">
        <v>3</v>
      </c>
      <c r="F27603" t="s">
        <v>2123</v>
      </c>
      <c r="G27603" t="s">
        <v>2030</v>
      </c>
      <c r="H27603" t="s">
        <v>2017</v>
      </c>
      <c r="I27603" s="13">
        <v>43472</v>
      </c>
      <c r="J27603" t="s">
        <v>2030</v>
      </c>
      <c r="K27603" t="s">
        <v>2030</v>
      </c>
    </row>
    <row r="27604" spans="1:11">
      <c r="B27604" t="s">
        <v>2049</v>
      </c>
      <c r="C27604" t="s">
        <v>3476</v>
      </c>
      <c r="D27604" t="s">
        <v>2015</v>
      </c>
      <c r="E27604">
        <v>3</v>
      </c>
      <c r="F27604" t="s">
        <v>2016</v>
      </c>
      <c r="G27604">
        <v>50</v>
      </c>
      <c r="H27604" t="s">
        <v>2020</v>
      </c>
      <c r="I27604" s="13">
        <v>43392</v>
      </c>
      <c r="J27604">
        <v>3</v>
      </c>
      <c r="K27604">
        <v>0</v>
      </c>
    </row>
    <row r="27605" spans="1:11">
      <c r="B27605" t="s">
        <v>2054</v>
      </c>
      <c r="C27605" t="s">
        <v>3056</v>
      </c>
      <c r="D27605" t="s">
        <v>2044</v>
      </c>
      <c r="E27605">
        <v>3</v>
      </c>
      <c r="F27605" t="s">
        <v>2016</v>
      </c>
      <c r="G27605">
        <v>42</v>
      </c>
      <c r="H27605" t="s">
        <v>2020</v>
      </c>
      <c r="I27605" s="13">
        <v>43387</v>
      </c>
      <c r="J27605">
        <v>3</v>
      </c>
      <c r="K27605">
        <v>0</v>
      </c>
    </row>
    <row r="27606" spans="1:11">
      <c r="B27606" t="s">
        <v>2083</v>
      </c>
      <c r="C27606" t="s">
        <v>2084</v>
      </c>
      <c r="D27606" t="s">
        <v>2053</v>
      </c>
      <c r="E27606">
        <v>1</v>
      </c>
      <c r="F27606" t="s">
        <v>2016</v>
      </c>
      <c r="G27606" t="s">
        <v>2030</v>
      </c>
      <c r="H27606" t="s">
        <v>2017</v>
      </c>
      <c r="I27606" s="13">
        <v>43372</v>
      </c>
      <c r="J27606">
        <v>1</v>
      </c>
      <c r="K27606">
        <v>21.16</v>
      </c>
    </row>
    <row r="27607" spans="1:11">
      <c r="B27607" t="s">
        <v>2045</v>
      </c>
      <c r="C27607" t="s">
        <v>2495</v>
      </c>
      <c r="D27607" t="s">
        <v>2015</v>
      </c>
      <c r="E27607">
        <v>3</v>
      </c>
      <c r="F27607" t="s">
        <v>2016</v>
      </c>
      <c r="G27607" t="s">
        <v>2030</v>
      </c>
      <c r="H27607" t="s">
        <v>2017</v>
      </c>
      <c r="I27607" s="13">
        <v>43227</v>
      </c>
      <c r="J27607">
        <v>3</v>
      </c>
      <c r="K27607">
        <v>0</v>
      </c>
    </row>
    <row r="27608" spans="1:11">
      <c r="B27608" t="s">
        <v>2067</v>
      </c>
      <c r="C27608" t="s">
        <v>2414</v>
      </c>
      <c r="D27608" t="s">
        <v>2029</v>
      </c>
      <c r="E27608">
        <v>5</v>
      </c>
      <c r="F27608" t="s">
        <v>2085</v>
      </c>
      <c r="G27608">
        <v>34</v>
      </c>
      <c r="H27608" t="s">
        <v>2020</v>
      </c>
      <c r="I27608" s="13">
        <v>42450</v>
      </c>
      <c r="J27608">
        <v>4</v>
      </c>
      <c r="K27608">
        <v>-21.16</v>
      </c>
    </row>
    <row r="27701" spans="1:11">
      <c r="A27701" t="s">
        <v>1290</v>
      </c>
      <c r="B27701" t="str">
        <f ca="1">_xll.BDS(OFFSET(INDIRECT(ADDRESS(ROW(), COLUMN())),0,-1),"BEST_ANALYST_RECS_BULK","cols=10;rows=20")</f>
        <v>Zacks Investment Research</v>
      </c>
      <c r="C27701" t="s">
        <v>2095</v>
      </c>
      <c r="D27701" t="s">
        <v>2026</v>
      </c>
      <c r="E27701">
        <v>5</v>
      </c>
      <c r="F27701" t="s">
        <v>2016</v>
      </c>
      <c r="G27701">
        <v>55</v>
      </c>
      <c r="H27701" t="s">
        <v>2020</v>
      </c>
      <c r="I27701" s="13">
        <v>43510</v>
      </c>
      <c r="J27701" t="s">
        <v>2030</v>
      </c>
      <c r="K27701" t="s">
        <v>2030</v>
      </c>
    </row>
    <row r="27702" spans="1:11">
      <c r="B27702" t="s">
        <v>2274</v>
      </c>
      <c r="C27702" t="s">
        <v>3310</v>
      </c>
      <c r="D27702" t="s">
        <v>2076</v>
      </c>
      <c r="E27702">
        <v>3</v>
      </c>
      <c r="F27702" t="s">
        <v>2016</v>
      </c>
      <c r="G27702" t="s">
        <v>2030</v>
      </c>
      <c r="H27702" t="s">
        <v>2017</v>
      </c>
      <c r="I27702" s="13">
        <v>43509</v>
      </c>
      <c r="J27702" t="s">
        <v>2030</v>
      </c>
      <c r="K27702" t="s">
        <v>2030</v>
      </c>
    </row>
    <row r="27703" spans="1:11">
      <c r="B27703" t="s">
        <v>106</v>
      </c>
      <c r="C27703" t="s">
        <v>2527</v>
      </c>
      <c r="D27703" t="s">
        <v>2432</v>
      </c>
      <c r="E27703">
        <v>1</v>
      </c>
      <c r="F27703" t="s">
        <v>2016</v>
      </c>
      <c r="G27703">
        <v>46</v>
      </c>
      <c r="H27703" t="s">
        <v>2020</v>
      </c>
      <c r="I27703" s="13">
        <v>43508</v>
      </c>
      <c r="J27703">
        <v>10</v>
      </c>
      <c r="K27703">
        <v>-16.27</v>
      </c>
    </row>
    <row r="27704" spans="1:11">
      <c r="B27704" t="s">
        <v>2031</v>
      </c>
      <c r="C27704" t="s">
        <v>2521</v>
      </c>
      <c r="D27704" t="s">
        <v>2076</v>
      </c>
      <c r="E27704">
        <v>3</v>
      </c>
      <c r="F27704" t="s">
        <v>2016</v>
      </c>
      <c r="G27704">
        <v>49</v>
      </c>
      <c r="H27704" t="s">
        <v>2017</v>
      </c>
      <c r="I27704" s="13">
        <v>43507</v>
      </c>
      <c r="J27704">
        <v>6</v>
      </c>
      <c r="K27704">
        <v>0</v>
      </c>
    </row>
    <row r="27705" spans="1:11">
      <c r="B27705" t="s">
        <v>2077</v>
      </c>
      <c r="C27705" t="s">
        <v>2524</v>
      </c>
      <c r="D27705" t="s">
        <v>2041</v>
      </c>
      <c r="E27705">
        <v>1</v>
      </c>
      <c r="F27705" t="s">
        <v>2016</v>
      </c>
      <c r="G27705">
        <v>45</v>
      </c>
      <c r="H27705" t="s">
        <v>2017</v>
      </c>
      <c r="I27705" s="13">
        <v>43504</v>
      </c>
      <c r="J27705">
        <v>9</v>
      </c>
      <c r="K27705">
        <v>-7.72</v>
      </c>
    </row>
    <row r="27706" spans="1:11">
      <c r="B27706" t="s">
        <v>2042</v>
      </c>
      <c r="C27706" t="s">
        <v>2523</v>
      </c>
      <c r="D27706" t="s">
        <v>2029</v>
      </c>
      <c r="E27706">
        <v>5</v>
      </c>
      <c r="F27706" t="s">
        <v>2016</v>
      </c>
      <c r="G27706">
        <v>49</v>
      </c>
      <c r="H27706" t="s">
        <v>2020</v>
      </c>
      <c r="I27706" s="13">
        <v>43503</v>
      </c>
      <c r="J27706">
        <v>2</v>
      </c>
      <c r="K27706">
        <v>16.27</v>
      </c>
    </row>
    <row r="27707" spans="1:11">
      <c r="B27707" t="s">
        <v>2051</v>
      </c>
      <c r="C27707" t="s">
        <v>3311</v>
      </c>
      <c r="D27707" t="s">
        <v>2076</v>
      </c>
      <c r="E27707">
        <v>3</v>
      </c>
      <c r="F27707" t="s">
        <v>2088</v>
      </c>
      <c r="G27707">
        <v>50</v>
      </c>
      <c r="H27707" t="s">
        <v>2017</v>
      </c>
      <c r="I27707" s="13">
        <v>43503</v>
      </c>
      <c r="J27707">
        <v>1</v>
      </c>
      <c r="K27707">
        <v>19.14</v>
      </c>
    </row>
    <row r="27708" spans="1:11">
      <c r="B27708" t="s">
        <v>2047</v>
      </c>
      <c r="C27708" t="s">
        <v>3312</v>
      </c>
      <c r="D27708" t="s">
        <v>2044</v>
      </c>
      <c r="E27708">
        <v>3</v>
      </c>
      <c r="F27708" t="s">
        <v>2016</v>
      </c>
      <c r="G27708">
        <v>48.5</v>
      </c>
      <c r="H27708" t="s">
        <v>2017</v>
      </c>
      <c r="I27708" s="13">
        <v>43501</v>
      </c>
      <c r="J27708">
        <v>6</v>
      </c>
      <c r="K27708">
        <v>0</v>
      </c>
    </row>
    <row r="27709" spans="1:11">
      <c r="B27709" t="s">
        <v>2267</v>
      </c>
      <c r="C27709" t="s">
        <v>2522</v>
      </c>
      <c r="D27709" t="s">
        <v>2041</v>
      </c>
      <c r="E27709">
        <v>1</v>
      </c>
      <c r="F27709" t="s">
        <v>2016</v>
      </c>
      <c r="G27709">
        <v>46</v>
      </c>
      <c r="H27709" t="s">
        <v>2017</v>
      </c>
      <c r="I27709" s="13">
        <v>43499</v>
      </c>
      <c r="J27709">
        <v>10</v>
      </c>
      <c r="K27709">
        <v>-16.27</v>
      </c>
    </row>
    <row r="27710" spans="1:11">
      <c r="B27710" t="s">
        <v>2027</v>
      </c>
      <c r="C27710" t="s">
        <v>3313</v>
      </c>
      <c r="D27710" t="s">
        <v>2041</v>
      </c>
      <c r="E27710">
        <v>1</v>
      </c>
      <c r="F27710" t="s">
        <v>2016</v>
      </c>
      <c r="G27710">
        <v>45</v>
      </c>
      <c r="H27710" t="s">
        <v>2017</v>
      </c>
      <c r="I27710" s="13">
        <v>43488</v>
      </c>
      <c r="J27710">
        <v>9</v>
      </c>
      <c r="K27710">
        <v>-7.72</v>
      </c>
    </row>
    <row r="27711" spans="1:11">
      <c r="B27711" t="s">
        <v>2069</v>
      </c>
      <c r="C27711" t="s">
        <v>3314</v>
      </c>
      <c r="D27711" t="s">
        <v>2071</v>
      </c>
      <c r="E27711">
        <v>3</v>
      </c>
      <c r="F27711" t="s">
        <v>2016</v>
      </c>
      <c r="G27711" t="s">
        <v>2030</v>
      </c>
      <c r="H27711" t="s">
        <v>2017</v>
      </c>
      <c r="I27711" s="13">
        <v>43487</v>
      </c>
      <c r="J27711">
        <v>6</v>
      </c>
      <c r="K27711">
        <v>0</v>
      </c>
    </row>
    <row r="27712" spans="1:11">
      <c r="B27712" t="s">
        <v>2067</v>
      </c>
      <c r="C27712" t="s">
        <v>3315</v>
      </c>
      <c r="D27712" t="s">
        <v>2029</v>
      </c>
      <c r="E27712">
        <v>5</v>
      </c>
      <c r="F27712" t="s">
        <v>2016</v>
      </c>
      <c r="G27712">
        <v>52</v>
      </c>
      <c r="H27712" t="s">
        <v>2020</v>
      </c>
      <c r="I27712" s="13">
        <v>43483</v>
      </c>
      <c r="J27712">
        <v>2</v>
      </c>
      <c r="K27712">
        <v>16.27</v>
      </c>
    </row>
    <row r="27713" spans="2:11">
      <c r="B27713" t="s">
        <v>2393</v>
      </c>
      <c r="C27713" t="s">
        <v>3316</v>
      </c>
      <c r="D27713" t="s">
        <v>2252</v>
      </c>
      <c r="E27713">
        <v>3</v>
      </c>
      <c r="F27713" t="s">
        <v>2016</v>
      </c>
      <c r="G27713">
        <v>45</v>
      </c>
      <c r="H27713" t="s">
        <v>2017</v>
      </c>
      <c r="I27713" s="13">
        <v>43483</v>
      </c>
      <c r="J27713" t="s">
        <v>2030</v>
      </c>
      <c r="K27713" t="s">
        <v>2030</v>
      </c>
    </row>
    <row r="27714" spans="2:11">
      <c r="B27714" t="s">
        <v>2151</v>
      </c>
      <c r="C27714" t="s">
        <v>2520</v>
      </c>
      <c r="D27714" t="s">
        <v>2044</v>
      </c>
      <c r="E27714">
        <v>3</v>
      </c>
      <c r="F27714" t="s">
        <v>2016</v>
      </c>
      <c r="G27714">
        <v>44</v>
      </c>
      <c r="H27714" t="s">
        <v>2017</v>
      </c>
      <c r="I27714" s="13">
        <v>43480</v>
      </c>
      <c r="J27714">
        <v>3</v>
      </c>
      <c r="K27714">
        <v>8.09</v>
      </c>
    </row>
    <row r="27715" spans="2:11">
      <c r="B27715" t="s">
        <v>2033</v>
      </c>
      <c r="C27715" t="s">
        <v>3317</v>
      </c>
      <c r="D27715" t="s">
        <v>2184</v>
      </c>
      <c r="E27715">
        <v>1</v>
      </c>
      <c r="F27715" t="s">
        <v>2016</v>
      </c>
      <c r="G27715">
        <v>46</v>
      </c>
      <c r="H27715" t="s">
        <v>2020</v>
      </c>
      <c r="I27715" s="13">
        <v>43479</v>
      </c>
      <c r="J27715">
        <v>10</v>
      </c>
      <c r="K27715">
        <v>-16.27</v>
      </c>
    </row>
    <row r="27716" spans="2:11">
      <c r="B27716" t="s">
        <v>2021</v>
      </c>
      <c r="C27716" t="s">
        <v>2526</v>
      </c>
      <c r="D27716" t="s">
        <v>2348</v>
      </c>
      <c r="E27716">
        <v>1</v>
      </c>
      <c r="F27716" t="s">
        <v>2016</v>
      </c>
      <c r="G27716">
        <v>44</v>
      </c>
      <c r="H27716" t="s">
        <v>2020</v>
      </c>
      <c r="I27716" s="13">
        <v>43468</v>
      </c>
      <c r="J27716">
        <v>10</v>
      </c>
      <c r="K27716">
        <v>-16.27</v>
      </c>
    </row>
    <row r="27717" spans="2:11">
      <c r="B27717" t="s">
        <v>2024</v>
      </c>
      <c r="C27717" t="s">
        <v>3318</v>
      </c>
      <c r="D27717" t="s">
        <v>2076</v>
      </c>
      <c r="E27717">
        <v>3</v>
      </c>
      <c r="F27717" t="s">
        <v>2016</v>
      </c>
      <c r="G27717" t="s">
        <v>2030</v>
      </c>
      <c r="H27717" t="s">
        <v>2017</v>
      </c>
      <c r="I27717" s="13">
        <v>43462</v>
      </c>
      <c r="J27717">
        <v>6</v>
      </c>
      <c r="K27717">
        <v>0</v>
      </c>
    </row>
    <row r="27718" spans="2:11">
      <c r="B27718" t="s">
        <v>2079</v>
      </c>
      <c r="C27718" t="s">
        <v>3319</v>
      </c>
      <c r="D27718" t="s">
        <v>2015</v>
      </c>
      <c r="E27718">
        <v>3</v>
      </c>
      <c r="F27718" t="s">
        <v>2016</v>
      </c>
      <c r="G27718">
        <v>47</v>
      </c>
      <c r="H27718" t="s">
        <v>2017</v>
      </c>
      <c r="I27718" s="13">
        <v>43420</v>
      </c>
      <c r="J27718">
        <v>6</v>
      </c>
      <c r="K27718">
        <v>0</v>
      </c>
    </row>
    <row r="27719" spans="2:11">
      <c r="B27719" t="s">
        <v>2063</v>
      </c>
      <c r="C27719" t="s">
        <v>3320</v>
      </c>
      <c r="D27719" t="s">
        <v>2162</v>
      </c>
      <c r="E27719">
        <v>3</v>
      </c>
      <c r="F27719" t="s">
        <v>2016</v>
      </c>
      <c r="G27719">
        <v>49</v>
      </c>
      <c r="H27719" t="s">
        <v>2017</v>
      </c>
      <c r="I27719" s="13">
        <v>43420</v>
      </c>
      <c r="J27719" t="s">
        <v>2030</v>
      </c>
      <c r="K27719" t="s">
        <v>2030</v>
      </c>
    </row>
    <row r="27720" spans="2:11">
      <c r="B27720" t="s">
        <v>2083</v>
      </c>
      <c r="C27720" t="s">
        <v>2084</v>
      </c>
      <c r="D27720" t="s">
        <v>2076</v>
      </c>
      <c r="E27720">
        <v>3</v>
      </c>
      <c r="F27720" t="s">
        <v>2088</v>
      </c>
      <c r="G27720" t="s">
        <v>2030</v>
      </c>
      <c r="H27720" t="s">
        <v>2017</v>
      </c>
      <c r="I27720" s="13">
        <v>43420</v>
      </c>
      <c r="J27720">
        <v>5</v>
      </c>
      <c r="K27720">
        <v>2.2400000000000002</v>
      </c>
    </row>
    <row r="27801" spans="1:11">
      <c r="A27801" t="s">
        <v>1291</v>
      </c>
      <c r="B27801" t="str">
        <f ca="1">_xll.BDS(OFFSET(INDIRECT(ADDRESS(ROW(), COLUMN())),0,-1),"BEST_ANALYST_RECS_BULK","cols=10;rows=27")</f>
        <v>Morgan Stanley</v>
      </c>
      <c r="C27801" t="s">
        <v>3065</v>
      </c>
      <c r="D27801" t="s">
        <v>2229</v>
      </c>
      <c r="E27801">
        <v>5</v>
      </c>
      <c r="F27801" t="s">
        <v>2016</v>
      </c>
      <c r="G27801">
        <v>46</v>
      </c>
      <c r="H27801" t="s">
        <v>2020</v>
      </c>
      <c r="I27801" s="13">
        <v>43511</v>
      </c>
      <c r="J27801">
        <v>1</v>
      </c>
      <c r="K27801">
        <v>47.69</v>
      </c>
    </row>
    <row r="27802" spans="1:11">
      <c r="B27802" t="s">
        <v>2151</v>
      </c>
      <c r="C27802" t="s">
        <v>3480</v>
      </c>
      <c r="D27802" t="s">
        <v>2026</v>
      </c>
      <c r="E27802">
        <v>5</v>
      </c>
      <c r="F27802" t="s">
        <v>2016</v>
      </c>
      <c r="G27802">
        <v>48</v>
      </c>
      <c r="H27802" t="s">
        <v>2017</v>
      </c>
      <c r="I27802" s="13">
        <v>43511</v>
      </c>
      <c r="J27802">
        <v>1</v>
      </c>
      <c r="K27802">
        <v>47.69</v>
      </c>
    </row>
    <row r="27803" spans="1:11">
      <c r="B27803" t="s">
        <v>2024</v>
      </c>
      <c r="C27803" t="s">
        <v>2880</v>
      </c>
      <c r="D27803" t="s">
        <v>2026</v>
      </c>
      <c r="E27803">
        <v>5</v>
      </c>
      <c r="F27803" t="s">
        <v>2016</v>
      </c>
      <c r="G27803">
        <v>45</v>
      </c>
      <c r="H27803" t="s">
        <v>2017</v>
      </c>
      <c r="I27803" s="13">
        <v>43509</v>
      </c>
      <c r="J27803" t="s">
        <v>2030</v>
      </c>
      <c r="K27803" t="s">
        <v>2030</v>
      </c>
    </row>
    <row r="27804" spans="1:11">
      <c r="B27804" t="s">
        <v>2148</v>
      </c>
      <c r="C27804" t="s">
        <v>3484</v>
      </c>
      <c r="D27804" t="s">
        <v>2029</v>
      </c>
      <c r="E27804">
        <v>5</v>
      </c>
      <c r="F27804" t="s">
        <v>2016</v>
      </c>
      <c r="G27804">
        <v>47</v>
      </c>
      <c r="H27804" t="s">
        <v>2020</v>
      </c>
      <c r="I27804" s="13">
        <v>43509</v>
      </c>
      <c r="J27804">
        <v>1</v>
      </c>
      <c r="K27804">
        <v>47.69</v>
      </c>
    </row>
    <row r="27805" spans="1:11">
      <c r="B27805" t="s">
        <v>2077</v>
      </c>
      <c r="C27805" t="s">
        <v>3071</v>
      </c>
      <c r="D27805" t="s">
        <v>2227</v>
      </c>
      <c r="E27805">
        <v>3</v>
      </c>
      <c r="F27805" t="s">
        <v>2016</v>
      </c>
      <c r="G27805">
        <v>39.5</v>
      </c>
      <c r="H27805" t="s">
        <v>2020</v>
      </c>
      <c r="I27805" s="13">
        <v>43509</v>
      </c>
      <c r="J27805">
        <v>5</v>
      </c>
      <c r="K27805">
        <v>0</v>
      </c>
    </row>
    <row r="27806" spans="1:11">
      <c r="B27806" t="s">
        <v>2094</v>
      </c>
      <c r="C27806" t="s">
        <v>2095</v>
      </c>
      <c r="D27806" t="s">
        <v>2076</v>
      </c>
      <c r="E27806">
        <v>3</v>
      </c>
      <c r="F27806" t="s">
        <v>2016</v>
      </c>
      <c r="G27806" t="s">
        <v>2030</v>
      </c>
      <c r="H27806" t="s">
        <v>2017</v>
      </c>
      <c r="I27806" s="13">
        <v>43508</v>
      </c>
      <c r="J27806" t="s">
        <v>2030</v>
      </c>
      <c r="K27806" t="s">
        <v>2030</v>
      </c>
    </row>
    <row r="27807" spans="1:11">
      <c r="B27807" t="s">
        <v>2134</v>
      </c>
      <c r="C27807" t="s">
        <v>3927</v>
      </c>
      <c r="D27807" t="s">
        <v>2035</v>
      </c>
      <c r="E27807">
        <v>5</v>
      </c>
      <c r="F27807" t="s">
        <v>2016</v>
      </c>
      <c r="G27807">
        <v>45</v>
      </c>
      <c r="H27807" t="s">
        <v>2017</v>
      </c>
      <c r="I27807" s="13">
        <v>43507</v>
      </c>
      <c r="J27807">
        <v>1</v>
      </c>
      <c r="K27807">
        <v>47.69</v>
      </c>
    </row>
    <row r="27808" spans="1:11">
      <c r="B27808" t="s">
        <v>2411</v>
      </c>
      <c r="C27808" t="s">
        <v>3078</v>
      </c>
      <c r="D27808" t="s">
        <v>2026</v>
      </c>
      <c r="E27808">
        <v>5</v>
      </c>
      <c r="F27808" t="s">
        <v>2016</v>
      </c>
      <c r="G27808">
        <v>45</v>
      </c>
      <c r="H27808" t="s">
        <v>2020</v>
      </c>
      <c r="I27808" s="13">
        <v>43507</v>
      </c>
      <c r="J27808">
        <v>1</v>
      </c>
      <c r="K27808">
        <v>47.69</v>
      </c>
    </row>
    <row r="27809" spans="2:11">
      <c r="B27809" t="s">
        <v>2118</v>
      </c>
      <c r="C27809" t="s">
        <v>3069</v>
      </c>
      <c r="D27809" t="s">
        <v>2026</v>
      </c>
      <c r="E27809">
        <v>5</v>
      </c>
      <c r="F27809" t="s">
        <v>2016</v>
      </c>
      <c r="G27809">
        <v>45</v>
      </c>
      <c r="H27809" t="s">
        <v>2017</v>
      </c>
      <c r="I27809" s="13">
        <v>43506</v>
      </c>
      <c r="J27809">
        <v>1</v>
      </c>
      <c r="K27809">
        <v>47.69</v>
      </c>
    </row>
    <row r="27810" spans="2:11">
      <c r="B27810" t="s">
        <v>2067</v>
      </c>
      <c r="C27810" t="s">
        <v>3304</v>
      </c>
      <c r="D27810" t="s">
        <v>3104</v>
      </c>
      <c r="E27810">
        <v>5</v>
      </c>
      <c r="F27810" t="s">
        <v>2016</v>
      </c>
      <c r="G27810">
        <v>42</v>
      </c>
      <c r="H27810" t="s">
        <v>2020</v>
      </c>
      <c r="I27810" s="13">
        <v>43503</v>
      </c>
      <c r="J27810">
        <v>1</v>
      </c>
      <c r="K27810">
        <v>47.69</v>
      </c>
    </row>
    <row r="27811" spans="2:11">
      <c r="B27811" t="s">
        <v>2031</v>
      </c>
      <c r="C27811" t="s">
        <v>4391</v>
      </c>
      <c r="D27811" t="s">
        <v>2026</v>
      </c>
      <c r="E27811">
        <v>5</v>
      </c>
      <c r="F27811" t="s">
        <v>2016</v>
      </c>
      <c r="G27811">
        <v>47</v>
      </c>
      <c r="H27811" t="s">
        <v>2020</v>
      </c>
      <c r="I27811" s="13">
        <v>43503</v>
      </c>
      <c r="J27811">
        <v>1</v>
      </c>
      <c r="K27811">
        <v>47.69</v>
      </c>
    </row>
    <row r="27812" spans="2:11">
      <c r="B27812" t="s">
        <v>2045</v>
      </c>
      <c r="C27812" t="s">
        <v>4126</v>
      </c>
      <c r="D27812" t="s">
        <v>2015</v>
      </c>
      <c r="E27812">
        <v>3</v>
      </c>
      <c r="F27812" t="s">
        <v>2016</v>
      </c>
      <c r="G27812">
        <v>42</v>
      </c>
      <c r="H27812" t="s">
        <v>2020</v>
      </c>
      <c r="I27812" s="13">
        <v>43503</v>
      </c>
      <c r="J27812">
        <v>5</v>
      </c>
      <c r="K27812">
        <v>0</v>
      </c>
    </row>
    <row r="27813" spans="2:11">
      <c r="B27813" t="s">
        <v>2079</v>
      </c>
      <c r="C27813" t="s">
        <v>3067</v>
      </c>
      <c r="D27813" t="s">
        <v>2029</v>
      </c>
      <c r="E27813">
        <v>5</v>
      </c>
      <c r="F27813" t="s">
        <v>2016</v>
      </c>
      <c r="G27813">
        <v>43</v>
      </c>
      <c r="H27813" t="s">
        <v>2017</v>
      </c>
      <c r="I27813" s="13">
        <v>43503</v>
      </c>
      <c r="J27813">
        <v>1</v>
      </c>
      <c r="K27813">
        <v>47.69</v>
      </c>
    </row>
    <row r="27814" spans="2:11">
      <c r="B27814" t="s">
        <v>2174</v>
      </c>
      <c r="C27814" t="s">
        <v>3485</v>
      </c>
      <c r="D27814" t="s">
        <v>2029</v>
      </c>
      <c r="E27814">
        <v>5</v>
      </c>
      <c r="F27814" t="s">
        <v>2016</v>
      </c>
      <c r="G27814">
        <v>43</v>
      </c>
      <c r="H27814" t="s">
        <v>2017</v>
      </c>
      <c r="I27814" s="13">
        <v>43502</v>
      </c>
      <c r="J27814">
        <v>1</v>
      </c>
      <c r="K27814">
        <v>47.69</v>
      </c>
    </row>
    <row r="27815" spans="2:11">
      <c r="B27815" t="s">
        <v>2027</v>
      </c>
      <c r="C27815" t="s">
        <v>3483</v>
      </c>
      <c r="D27815" t="s">
        <v>2029</v>
      </c>
      <c r="E27815">
        <v>5</v>
      </c>
      <c r="F27815" t="s">
        <v>2016</v>
      </c>
      <c r="G27815">
        <v>45</v>
      </c>
      <c r="H27815" t="s">
        <v>2017</v>
      </c>
      <c r="I27815" s="13">
        <v>43502</v>
      </c>
      <c r="J27815" t="s">
        <v>2030</v>
      </c>
      <c r="K27815" t="s">
        <v>2030</v>
      </c>
    </row>
    <row r="27816" spans="2:11">
      <c r="B27816" t="s">
        <v>2037</v>
      </c>
      <c r="C27816" t="s">
        <v>3306</v>
      </c>
      <c r="D27816" t="s">
        <v>2026</v>
      </c>
      <c r="E27816">
        <v>5</v>
      </c>
      <c r="F27816" t="s">
        <v>2016</v>
      </c>
      <c r="G27816">
        <v>44</v>
      </c>
      <c r="H27816" t="s">
        <v>2020</v>
      </c>
      <c r="I27816" s="13">
        <v>43502</v>
      </c>
      <c r="J27816">
        <v>4</v>
      </c>
      <c r="K27816">
        <v>10.98</v>
      </c>
    </row>
    <row r="27817" spans="2:11">
      <c r="B27817" t="s">
        <v>2039</v>
      </c>
      <c r="C27817" t="s">
        <v>3302</v>
      </c>
      <c r="D27817" t="s">
        <v>2189</v>
      </c>
      <c r="E27817">
        <v>5</v>
      </c>
      <c r="F27817" t="s">
        <v>2016</v>
      </c>
      <c r="G27817">
        <v>43</v>
      </c>
      <c r="H27817" t="s">
        <v>2020</v>
      </c>
      <c r="I27817" s="13">
        <v>43502</v>
      </c>
      <c r="J27817">
        <v>1</v>
      </c>
      <c r="K27817">
        <v>47.69</v>
      </c>
    </row>
    <row r="27818" spans="2:11">
      <c r="B27818" t="s">
        <v>2072</v>
      </c>
      <c r="C27818" t="s">
        <v>3305</v>
      </c>
      <c r="D27818" t="s">
        <v>2189</v>
      </c>
      <c r="E27818">
        <v>5</v>
      </c>
      <c r="F27818" t="s">
        <v>2016</v>
      </c>
      <c r="G27818">
        <v>45</v>
      </c>
      <c r="H27818" t="s">
        <v>2020</v>
      </c>
      <c r="I27818" s="13">
        <v>43502</v>
      </c>
      <c r="J27818">
        <v>1</v>
      </c>
      <c r="K27818">
        <v>47.69</v>
      </c>
    </row>
    <row r="27819" spans="2:11">
      <c r="B27819" t="s">
        <v>2074</v>
      </c>
      <c r="C27819" t="s">
        <v>3077</v>
      </c>
      <c r="D27819" t="s">
        <v>2026</v>
      </c>
      <c r="E27819">
        <v>5</v>
      </c>
      <c r="F27819" t="s">
        <v>2016</v>
      </c>
      <c r="G27819">
        <v>44</v>
      </c>
      <c r="H27819" t="s">
        <v>2020</v>
      </c>
      <c r="I27819" s="13">
        <v>43502</v>
      </c>
      <c r="J27819">
        <v>1</v>
      </c>
      <c r="K27819">
        <v>47.69</v>
      </c>
    </row>
    <row r="27820" spans="2:11">
      <c r="B27820" t="s">
        <v>2049</v>
      </c>
      <c r="C27820" t="s">
        <v>3486</v>
      </c>
      <c r="D27820" t="s">
        <v>2029</v>
      </c>
      <c r="E27820">
        <v>5</v>
      </c>
      <c r="F27820" t="s">
        <v>2016</v>
      </c>
      <c r="G27820">
        <v>42</v>
      </c>
      <c r="H27820" t="s">
        <v>2020</v>
      </c>
      <c r="I27820" s="13">
        <v>43502</v>
      </c>
      <c r="J27820">
        <v>1</v>
      </c>
      <c r="K27820">
        <v>47.69</v>
      </c>
    </row>
    <row r="27821" spans="2:11">
      <c r="B27821" t="s">
        <v>2051</v>
      </c>
      <c r="C27821" t="s">
        <v>2975</v>
      </c>
      <c r="D27821" t="s">
        <v>2053</v>
      </c>
      <c r="E27821">
        <v>1</v>
      </c>
      <c r="F27821" t="s">
        <v>2016</v>
      </c>
      <c r="G27821">
        <v>27</v>
      </c>
      <c r="H27821" t="s">
        <v>2017</v>
      </c>
      <c r="I27821" s="13">
        <v>43502</v>
      </c>
      <c r="J27821">
        <v>6</v>
      </c>
      <c r="K27821">
        <v>-9.26</v>
      </c>
    </row>
    <row r="27822" spans="2:11">
      <c r="B27822" t="s">
        <v>2198</v>
      </c>
      <c r="C27822" t="s">
        <v>3933</v>
      </c>
      <c r="D27822" t="s">
        <v>2035</v>
      </c>
      <c r="E27822">
        <v>5</v>
      </c>
      <c r="F27822" t="s">
        <v>2016</v>
      </c>
      <c r="G27822">
        <v>42</v>
      </c>
      <c r="H27822" t="s">
        <v>2020</v>
      </c>
      <c r="I27822" s="13">
        <v>43502</v>
      </c>
      <c r="J27822">
        <v>2</v>
      </c>
      <c r="K27822">
        <v>47.1</v>
      </c>
    </row>
    <row r="27823" spans="2:11">
      <c r="B27823" t="s">
        <v>2470</v>
      </c>
      <c r="C27823" t="s">
        <v>4392</v>
      </c>
      <c r="D27823" t="s">
        <v>2026</v>
      </c>
      <c r="E27823">
        <v>5</v>
      </c>
      <c r="F27823" t="s">
        <v>2016</v>
      </c>
      <c r="G27823" t="s">
        <v>2030</v>
      </c>
      <c r="H27823" t="s">
        <v>2017</v>
      </c>
      <c r="I27823" s="13">
        <v>43452</v>
      </c>
      <c r="J27823">
        <v>1</v>
      </c>
      <c r="K27823">
        <v>47.69</v>
      </c>
    </row>
    <row r="27824" spans="2:11">
      <c r="B27824" t="s">
        <v>2083</v>
      </c>
      <c r="C27824" t="s">
        <v>2304</v>
      </c>
      <c r="D27824" t="s">
        <v>2076</v>
      </c>
      <c r="E27824">
        <v>3</v>
      </c>
      <c r="F27824" t="s">
        <v>2088</v>
      </c>
      <c r="G27824" t="s">
        <v>2030</v>
      </c>
      <c r="H27824" t="s">
        <v>2017</v>
      </c>
      <c r="I27824" s="13">
        <v>43448</v>
      </c>
      <c r="J27824">
        <v>3</v>
      </c>
      <c r="K27824">
        <v>32.15</v>
      </c>
    </row>
    <row r="27825" spans="2:11">
      <c r="B27825" t="s">
        <v>2021</v>
      </c>
      <c r="C27825" t="s">
        <v>3075</v>
      </c>
      <c r="D27825" t="s">
        <v>2104</v>
      </c>
      <c r="E27825" t="s">
        <v>2030</v>
      </c>
      <c r="F27825" t="s">
        <v>2016</v>
      </c>
      <c r="G27825" t="s">
        <v>2030</v>
      </c>
      <c r="H27825" t="s">
        <v>2017</v>
      </c>
      <c r="I27825" s="13">
        <v>43424</v>
      </c>
      <c r="J27825" t="s">
        <v>2030</v>
      </c>
      <c r="K27825" t="s">
        <v>2030</v>
      </c>
    </row>
    <row r="27826" spans="2:11">
      <c r="B27826" t="s">
        <v>2033</v>
      </c>
      <c r="C27826" t="s">
        <v>3481</v>
      </c>
      <c r="D27826" t="s">
        <v>2398</v>
      </c>
      <c r="E27826" t="s">
        <v>2030</v>
      </c>
      <c r="F27826" t="s">
        <v>2016</v>
      </c>
      <c r="G27826" t="s">
        <v>2030</v>
      </c>
      <c r="H27826" t="s">
        <v>2017</v>
      </c>
      <c r="I27826" s="13">
        <v>43424</v>
      </c>
      <c r="J27826" t="s">
        <v>2030</v>
      </c>
      <c r="K27826" t="s">
        <v>2030</v>
      </c>
    </row>
    <row r="27827" spans="2:11">
      <c r="B27827" t="s">
        <v>2063</v>
      </c>
      <c r="C27827" t="s">
        <v>3482</v>
      </c>
      <c r="D27827" t="s">
        <v>2179</v>
      </c>
      <c r="E27827" t="s">
        <v>2030</v>
      </c>
      <c r="F27827" t="s">
        <v>2016</v>
      </c>
      <c r="G27827" t="s">
        <v>2030</v>
      </c>
      <c r="H27827" t="s">
        <v>2017</v>
      </c>
      <c r="I27827" s="13">
        <v>43424</v>
      </c>
      <c r="J27827" t="s">
        <v>2030</v>
      </c>
      <c r="K27827" t="s">
        <v>2030</v>
      </c>
    </row>
    <row r="27901" spans="1:11">
      <c r="A27901" t="s">
        <v>1292</v>
      </c>
      <c r="B27901" t="str">
        <f ca="1">_xll.BDS(OFFSET(INDIRECT(ADDRESS(ROW(), COLUMN())),0,-1),"BEST_ANALYST_RECS_BULK","cols=10;rows=6")</f>
        <v>Edward Jones</v>
      </c>
      <c r="C27901" t="s">
        <v>4037</v>
      </c>
      <c r="D27901" t="s">
        <v>2076</v>
      </c>
      <c r="E27901">
        <v>3</v>
      </c>
      <c r="F27901" t="s">
        <v>2016</v>
      </c>
      <c r="G27901" t="s">
        <v>2030</v>
      </c>
      <c r="H27901" t="s">
        <v>2017</v>
      </c>
      <c r="I27901" s="13">
        <v>43509</v>
      </c>
      <c r="J27901">
        <v>4</v>
      </c>
      <c r="K27901">
        <v>-32.68</v>
      </c>
    </row>
    <row r="27902" spans="1:11">
      <c r="B27902" t="s">
        <v>2051</v>
      </c>
      <c r="C27902" t="s">
        <v>4200</v>
      </c>
      <c r="D27902" t="s">
        <v>2026</v>
      </c>
      <c r="E27902">
        <v>5</v>
      </c>
      <c r="F27902" t="s">
        <v>2016</v>
      </c>
      <c r="G27902">
        <v>33</v>
      </c>
      <c r="H27902" t="s">
        <v>2017</v>
      </c>
      <c r="I27902" s="13">
        <v>43497</v>
      </c>
      <c r="J27902">
        <v>3</v>
      </c>
      <c r="K27902">
        <v>-31.6</v>
      </c>
    </row>
    <row r="27903" spans="1:11">
      <c r="B27903" t="s">
        <v>3814</v>
      </c>
      <c r="C27903" t="s">
        <v>3815</v>
      </c>
      <c r="D27903" t="s">
        <v>2026</v>
      </c>
      <c r="E27903">
        <v>5</v>
      </c>
      <c r="F27903" t="s">
        <v>2016</v>
      </c>
      <c r="G27903" t="s">
        <v>2030</v>
      </c>
      <c r="H27903" t="s">
        <v>2017</v>
      </c>
      <c r="I27903" s="13">
        <v>43493</v>
      </c>
      <c r="J27903">
        <v>3</v>
      </c>
      <c r="K27903">
        <v>-31.6</v>
      </c>
    </row>
    <row r="27904" spans="1:11">
      <c r="B27904" t="s">
        <v>2083</v>
      </c>
      <c r="C27904" t="s">
        <v>2084</v>
      </c>
      <c r="D27904" t="s">
        <v>2035</v>
      </c>
      <c r="E27904">
        <v>5</v>
      </c>
      <c r="F27904" t="s">
        <v>2085</v>
      </c>
      <c r="G27904" t="s">
        <v>2030</v>
      </c>
      <c r="H27904" t="s">
        <v>2017</v>
      </c>
      <c r="I27904" s="13">
        <v>43481</v>
      </c>
      <c r="J27904">
        <v>2</v>
      </c>
      <c r="K27904">
        <v>-27.04</v>
      </c>
    </row>
    <row r="27905" spans="2:11">
      <c r="B27905" t="s">
        <v>2024</v>
      </c>
      <c r="C27905" t="s">
        <v>2217</v>
      </c>
      <c r="D27905" t="s">
        <v>2026</v>
      </c>
      <c r="E27905">
        <v>5</v>
      </c>
      <c r="F27905" t="s">
        <v>2016</v>
      </c>
      <c r="G27905">
        <v>25</v>
      </c>
      <c r="H27905" t="s">
        <v>2017</v>
      </c>
      <c r="I27905" s="13">
        <v>43419</v>
      </c>
      <c r="J27905">
        <v>3</v>
      </c>
      <c r="K27905">
        <v>-31.6</v>
      </c>
    </row>
    <row r="27906" spans="2:11">
      <c r="B27906" t="s">
        <v>2021</v>
      </c>
      <c r="C27906" t="s">
        <v>4288</v>
      </c>
      <c r="D27906" t="s">
        <v>2104</v>
      </c>
      <c r="E27906" t="s">
        <v>2030</v>
      </c>
      <c r="F27906" t="s">
        <v>2016</v>
      </c>
      <c r="G27906" t="s">
        <v>2030</v>
      </c>
      <c r="H27906" t="s">
        <v>2017</v>
      </c>
      <c r="I27906" s="13">
        <v>43136</v>
      </c>
      <c r="J27906" t="s">
        <v>2030</v>
      </c>
      <c r="K27906" t="s">
        <v>2030</v>
      </c>
    </row>
    <row r="28001" spans="1:11">
      <c r="A28001" t="s">
        <v>1293</v>
      </c>
      <c r="B28001" t="str">
        <f ca="1">_xll.BDS(OFFSET(INDIRECT(ADDRESS(ROW(), COLUMN())),0,-1),"BEST_ANALYST_RECS_BULK","cols=10;rows=7")</f>
        <v>RBC Capital Markets</v>
      </c>
      <c r="C28001" t="s">
        <v>2910</v>
      </c>
      <c r="D28001" t="s">
        <v>2252</v>
      </c>
      <c r="E28001">
        <v>3</v>
      </c>
      <c r="F28001" t="s">
        <v>2016</v>
      </c>
      <c r="G28001">
        <v>0.5</v>
      </c>
      <c r="H28001" t="s">
        <v>2020</v>
      </c>
      <c r="I28001" s="13">
        <v>43503</v>
      </c>
      <c r="J28001">
        <v>4</v>
      </c>
      <c r="K28001">
        <v>-17.87</v>
      </c>
    </row>
    <row r="28002" spans="1:11">
      <c r="B28002" t="s">
        <v>2371</v>
      </c>
      <c r="C28002" t="s">
        <v>2911</v>
      </c>
      <c r="D28002" t="s">
        <v>2184</v>
      </c>
      <c r="E28002">
        <v>1</v>
      </c>
      <c r="F28002" t="s">
        <v>2016</v>
      </c>
      <c r="G28002" t="s">
        <v>2030</v>
      </c>
      <c r="H28002" t="s">
        <v>2017</v>
      </c>
      <c r="I28002" s="13">
        <v>43502</v>
      </c>
      <c r="J28002">
        <v>1</v>
      </c>
      <c r="K28002">
        <v>89.99</v>
      </c>
    </row>
    <row r="28003" spans="1:11">
      <c r="B28003" t="s">
        <v>2074</v>
      </c>
      <c r="C28003" t="s">
        <v>3164</v>
      </c>
      <c r="D28003" t="s">
        <v>2076</v>
      </c>
      <c r="E28003">
        <v>3</v>
      </c>
      <c r="F28003" t="s">
        <v>2016</v>
      </c>
      <c r="G28003">
        <v>0.8</v>
      </c>
      <c r="H28003" t="s">
        <v>2017</v>
      </c>
      <c r="I28003" s="13">
        <v>43500</v>
      </c>
      <c r="J28003">
        <v>2</v>
      </c>
      <c r="K28003">
        <v>0</v>
      </c>
    </row>
    <row r="28004" spans="1:11">
      <c r="B28004" t="s">
        <v>2033</v>
      </c>
      <c r="C28004" t="s">
        <v>2397</v>
      </c>
      <c r="D28004" t="s">
        <v>2184</v>
      </c>
      <c r="E28004">
        <v>1</v>
      </c>
      <c r="F28004" t="s">
        <v>2016</v>
      </c>
      <c r="G28004" t="s">
        <v>2030</v>
      </c>
      <c r="H28004" t="s">
        <v>2017</v>
      </c>
      <c r="I28004" s="13">
        <v>43490</v>
      </c>
      <c r="J28004" t="s">
        <v>2030</v>
      </c>
      <c r="K28004" t="s">
        <v>2030</v>
      </c>
    </row>
    <row r="28005" spans="1:11">
      <c r="B28005" t="s">
        <v>2388</v>
      </c>
      <c r="C28005" t="s">
        <v>2912</v>
      </c>
      <c r="D28005" t="s">
        <v>2570</v>
      </c>
      <c r="E28005">
        <v>4</v>
      </c>
      <c r="F28005" t="s">
        <v>2016</v>
      </c>
      <c r="G28005">
        <v>0.6</v>
      </c>
      <c r="H28005" t="s">
        <v>2017</v>
      </c>
      <c r="I28005" s="13">
        <v>43448</v>
      </c>
      <c r="J28005">
        <v>5</v>
      </c>
      <c r="K28005">
        <v>-89.99</v>
      </c>
    </row>
    <row r="28006" spans="1:11">
      <c r="B28006" t="s">
        <v>2207</v>
      </c>
      <c r="C28006" t="s">
        <v>2380</v>
      </c>
      <c r="D28006" t="s">
        <v>2179</v>
      </c>
      <c r="E28006" t="s">
        <v>2030</v>
      </c>
      <c r="F28006" t="s">
        <v>2016</v>
      </c>
      <c r="G28006" t="s">
        <v>2030</v>
      </c>
      <c r="H28006" t="s">
        <v>2017</v>
      </c>
      <c r="I28006" s="13">
        <v>43444</v>
      </c>
      <c r="J28006" t="s">
        <v>2030</v>
      </c>
      <c r="K28006" t="s">
        <v>2030</v>
      </c>
    </row>
    <row r="28007" spans="1:11">
      <c r="B28007" t="s">
        <v>2083</v>
      </c>
      <c r="C28007" t="s">
        <v>2084</v>
      </c>
      <c r="D28007" t="s">
        <v>2184</v>
      </c>
      <c r="E28007">
        <v>1</v>
      </c>
      <c r="F28007" t="s">
        <v>2088</v>
      </c>
      <c r="G28007" t="s">
        <v>2030</v>
      </c>
      <c r="H28007" t="s">
        <v>2017</v>
      </c>
      <c r="I28007" s="13">
        <v>43433</v>
      </c>
      <c r="J28007">
        <v>3</v>
      </c>
      <c r="K28007">
        <v>-8.08</v>
      </c>
    </row>
    <row r="28101" spans="1:11">
      <c r="A28101" t="s">
        <v>1294</v>
      </c>
      <c r="B28101" t="str">
        <f ca="1">_xll.BDS(OFFSET(INDIRECT(ADDRESS(ROW(), COLUMN())),0,-1),"BEST_ANALYST_RECS_BULK","cols=10;rows=21")</f>
        <v>Cowen</v>
      </c>
      <c r="C28101" t="s">
        <v>3299</v>
      </c>
      <c r="D28101" t="s">
        <v>2015</v>
      </c>
      <c r="E28101">
        <v>3</v>
      </c>
      <c r="F28101" t="s">
        <v>2016</v>
      </c>
      <c r="G28101">
        <v>46</v>
      </c>
      <c r="H28101" t="s">
        <v>2017</v>
      </c>
      <c r="I28101" s="13">
        <v>43508</v>
      </c>
      <c r="J28101">
        <v>5</v>
      </c>
      <c r="K28101">
        <v>-0.08</v>
      </c>
    </row>
    <row r="28102" spans="1:11">
      <c r="B28102" t="s">
        <v>2024</v>
      </c>
      <c r="C28102" t="s">
        <v>3300</v>
      </c>
      <c r="D28102" t="s">
        <v>2026</v>
      </c>
      <c r="E28102">
        <v>5</v>
      </c>
      <c r="F28102" t="s">
        <v>2016</v>
      </c>
      <c r="G28102">
        <v>56</v>
      </c>
      <c r="H28102" t="s">
        <v>2017</v>
      </c>
      <c r="I28102" s="13">
        <v>43507</v>
      </c>
      <c r="J28102">
        <v>2</v>
      </c>
      <c r="K28102">
        <v>18.149999999999999</v>
      </c>
    </row>
    <row r="28103" spans="1:11">
      <c r="B28103" t="s">
        <v>2232</v>
      </c>
      <c r="C28103" t="s">
        <v>3301</v>
      </c>
      <c r="D28103" t="s">
        <v>2029</v>
      </c>
      <c r="E28103">
        <v>5</v>
      </c>
      <c r="F28103" t="s">
        <v>2016</v>
      </c>
      <c r="G28103" t="s">
        <v>2030</v>
      </c>
      <c r="H28103" t="s">
        <v>2017</v>
      </c>
      <c r="I28103" s="13">
        <v>43498</v>
      </c>
      <c r="J28103">
        <v>2</v>
      </c>
      <c r="K28103">
        <v>18.149999999999999</v>
      </c>
    </row>
    <row r="28104" spans="1:11">
      <c r="B28104" t="s">
        <v>2039</v>
      </c>
      <c r="C28104" t="s">
        <v>3302</v>
      </c>
      <c r="D28104" t="s">
        <v>2026</v>
      </c>
      <c r="E28104">
        <v>5</v>
      </c>
      <c r="F28104" t="s">
        <v>2016</v>
      </c>
      <c r="G28104">
        <v>50</v>
      </c>
      <c r="H28104" t="s">
        <v>2020</v>
      </c>
      <c r="I28104" s="13">
        <v>43497</v>
      </c>
      <c r="J28104">
        <v>2</v>
      </c>
      <c r="K28104">
        <v>18.149999999999999</v>
      </c>
    </row>
    <row r="28105" spans="1:11">
      <c r="B28105" t="s">
        <v>2063</v>
      </c>
      <c r="C28105" t="s">
        <v>3303</v>
      </c>
      <c r="D28105" t="s">
        <v>2162</v>
      </c>
      <c r="E28105">
        <v>3</v>
      </c>
      <c r="F28105" t="s">
        <v>2016</v>
      </c>
      <c r="G28105">
        <v>43</v>
      </c>
      <c r="H28105" t="s">
        <v>2017</v>
      </c>
      <c r="I28105" s="13">
        <v>43497</v>
      </c>
      <c r="J28105">
        <v>6</v>
      </c>
      <c r="K28105">
        <v>-0.36</v>
      </c>
    </row>
    <row r="28106" spans="1:11">
      <c r="B28106" t="s">
        <v>106</v>
      </c>
      <c r="C28106" t="s">
        <v>3065</v>
      </c>
      <c r="D28106" t="s">
        <v>3093</v>
      </c>
      <c r="E28106">
        <v>1</v>
      </c>
      <c r="F28106" t="s">
        <v>2016</v>
      </c>
      <c r="G28106">
        <v>42</v>
      </c>
      <c r="H28106" t="s">
        <v>2020</v>
      </c>
      <c r="I28106" s="13">
        <v>43496</v>
      </c>
      <c r="J28106">
        <v>8</v>
      </c>
      <c r="K28106">
        <v>-20.48</v>
      </c>
    </row>
    <row r="28107" spans="1:11">
      <c r="B28107" t="s">
        <v>2067</v>
      </c>
      <c r="C28107" t="s">
        <v>3304</v>
      </c>
      <c r="D28107" t="s">
        <v>2252</v>
      </c>
      <c r="E28107">
        <v>3</v>
      </c>
      <c r="F28107" t="s">
        <v>2016</v>
      </c>
      <c r="G28107">
        <v>48</v>
      </c>
      <c r="H28107" t="s">
        <v>2020</v>
      </c>
      <c r="I28107" s="13">
        <v>43496</v>
      </c>
      <c r="J28107">
        <v>4</v>
      </c>
      <c r="K28107">
        <v>0</v>
      </c>
    </row>
    <row r="28108" spans="1:11">
      <c r="B28108" t="s">
        <v>2072</v>
      </c>
      <c r="C28108" t="s">
        <v>3305</v>
      </c>
      <c r="D28108" t="s">
        <v>2015</v>
      </c>
      <c r="E28108">
        <v>3</v>
      </c>
      <c r="F28108" t="s">
        <v>2016</v>
      </c>
      <c r="G28108" t="s">
        <v>2030</v>
      </c>
      <c r="H28108" t="s">
        <v>2017</v>
      </c>
      <c r="I28108" s="13">
        <v>43496</v>
      </c>
      <c r="J28108">
        <v>4</v>
      </c>
      <c r="K28108">
        <v>0</v>
      </c>
    </row>
    <row r="28109" spans="1:11">
      <c r="B28109" t="s">
        <v>2148</v>
      </c>
      <c r="C28109" t="s">
        <v>3066</v>
      </c>
      <c r="D28109" t="s">
        <v>2015</v>
      </c>
      <c r="E28109">
        <v>3</v>
      </c>
      <c r="F28109" t="s">
        <v>2016</v>
      </c>
      <c r="G28109">
        <v>48</v>
      </c>
      <c r="H28109" t="s">
        <v>2017</v>
      </c>
      <c r="I28109" s="13">
        <v>43496</v>
      </c>
      <c r="J28109">
        <v>7</v>
      </c>
      <c r="K28109">
        <v>-5.79</v>
      </c>
    </row>
    <row r="28110" spans="1:11">
      <c r="B28110" t="s">
        <v>2051</v>
      </c>
      <c r="C28110" t="s">
        <v>2975</v>
      </c>
      <c r="D28110" t="s">
        <v>2076</v>
      </c>
      <c r="E28110">
        <v>3</v>
      </c>
      <c r="F28110" t="s">
        <v>2016</v>
      </c>
      <c r="G28110">
        <v>45</v>
      </c>
      <c r="H28110" t="s">
        <v>2017</v>
      </c>
      <c r="I28110" s="13">
        <v>43496</v>
      </c>
      <c r="J28110">
        <v>1</v>
      </c>
      <c r="K28110">
        <v>24.93</v>
      </c>
    </row>
    <row r="28111" spans="1:11">
      <c r="B28111" t="s">
        <v>2021</v>
      </c>
      <c r="C28111" t="s">
        <v>3075</v>
      </c>
      <c r="D28111" t="s">
        <v>2166</v>
      </c>
      <c r="E28111">
        <v>5</v>
      </c>
      <c r="F28111" t="s">
        <v>2016</v>
      </c>
      <c r="G28111">
        <v>51</v>
      </c>
      <c r="H28111" t="s">
        <v>2020</v>
      </c>
      <c r="I28111" s="13">
        <v>43495</v>
      </c>
      <c r="J28111">
        <v>2</v>
      </c>
      <c r="K28111">
        <v>18.149999999999999</v>
      </c>
    </row>
    <row r="28112" spans="1:11">
      <c r="B28112" t="s">
        <v>2033</v>
      </c>
      <c r="C28112" t="s">
        <v>3076</v>
      </c>
      <c r="D28112" t="s">
        <v>2035</v>
      </c>
      <c r="E28112">
        <v>5</v>
      </c>
      <c r="F28112" t="s">
        <v>2016</v>
      </c>
      <c r="G28112">
        <v>50</v>
      </c>
      <c r="H28112" t="s">
        <v>2036</v>
      </c>
      <c r="I28112" s="13">
        <v>43495</v>
      </c>
      <c r="J28112">
        <v>2</v>
      </c>
      <c r="K28112">
        <v>18.149999999999999</v>
      </c>
    </row>
    <row r="28113" spans="2:11">
      <c r="B28113" t="s">
        <v>2037</v>
      </c>
      <c r="C28113" t="s">
        <v>3306</v>
      </c>
      <c r="D28113" t="s">
        <v>2026</v>
      </c>
      <c r="E28113">
        <v>5</v>
      </c>
      <c r="F28113" t="s">
        <v>2016</v>
      </c>
      <c r="G28113">
        <v>53</v>
      </c>
      <c r="H28113" t="s">
        <v>2020</v>
      </c>
      <c r="I28113" s="13">
        <v>43495</v>
      </c>
      <c r="J28113">
        <v>2</v>
      </c>
      <c r="K28113">
        <v>18.149999999999999</v>
      </c>
    </row>
    <row r="28114" spans="2:11">
      <c r="B28114" t="s">
        <v>2074</v>
      </c>
      <c r="C28114" t="s">
        <v>2977</v>
      </c>
      <c r="D28114" t="s">
        <v>2076</v>
      </c>
      <c r="E28114">
        <v>3</v>
      </c>
      <c r="F28114" t="s">
        <v>2016</v>
      </c>
      <c r="G28114">
        <v>43</v>
      </c>
      <c r="H28114" t="s">
        <v>2020</v>
      </c>
      <c r="I28114" s="13">
        <v>43495</v>
      </c>
      <c r="J28114">
        <v>4</v>
      </c>
      <c r="K28114">
        <v>0</v>
      </c>
    </row>
    <row r="28115" spans="2:11">
      <c r="B28115" t="s">
        <v>2118</v>
      </c>
      <c r="C28115" t="s">
        <v>3307</v>
      </c>
      <c r="D28115" t="s">
        <v>2076</v>
      </c>
      <c r="E28115">
        <v>3</v>
      </c>
      <c r="F28115" t="s">
        <v>2016</v>
      </c>
      <c r="G28115">
        <v>45</v>
      </c>
      <c r="H28115" t="s">
        <v>2017</v>
      </c>
      <c r="I28115" s="13">
        <v>43495</v>
      </c>
      <c r="J28115">
        <v>7</v>
      </c>
      <c r="K28115">
        <v>-5.79</v>
      </c>
    </row>
    <row r="28116" spans="2:11">
      <c r="B28116" t="s">
        <v>2077</v>
      </c>
      <c r="C28116" t="s">
        <v>3071</v>
      </c>
      <c r="D28116" t="s">
        <v>2029</v>
      </c>
      <c r="E28116">
        <v>5</v>
      </c>
      <c r="F28116" t="s">
        <v>2016</v>
      </c>
      <c r="G28116">
        <v>48</v>
      </c>
      <c r="H28116" t="s">
        <v>2020</v>
      </c>
      <c r="I28116" s="13">
        <v>43495</v>
      </c>
      <c r="J28116">
        <v>2</v>
      </c>
      <c r="K28116">
        <v>18.149999999999999</v>
      </c>
    </row>
    <row r="28117" spans="2:11">
      <c r="B28117" t="s">
        <v>2198</v>
      </c>
      <c r="C28117" t="s">
        <v>3308</v>
      </c>
      <c r="D28117" t="s">
        <v>2035</v>
      </c>
      <c r="E28117">
        <v>5</v>
      </c>
      <c r="F28117" t="s">
        <v>2016</v>
      </c>
      <c r="G28117">
        <v>49</v>
      </c>
      <c r="H28117" t="s">
        <v>2020</v>
      </c>
      <c r="I28117" s="13">
        <v>43495</v>
      </c>
      <c r="J28117">
        <v>2</v>
      </c>
      <c r="K28117">
        <v>18.149999999999999</v>
      </c>
    </row>
    <row r="28118" spans="2:11">
      <c r="B28118" t="s">
        <v>2411</v>
      </c>
      <c r="C28118" t="s">
        <v>3078</v>
      </c>
      <c r="D28118" t="s">
        <v>2026</v>
      </c>
      <c r="E28118">
        <v>5</v>
      </c>
      <c r="F28118" t="s">
        <v>2016</v>
      </c>
      <c r="G28118">
        <v>50</v>
      </c>
      <c r="H28118" t="s">
        <v>2020</v>
      </c>
      <c r="I28118" s="13">
        <v>43495</v>
      </c>
      <c r="J28118">
        <v>2</v>
      </c>
      <c r="K28118">
        <v>18.149999999999999</v>
      </c>
    </row>
    <row r="28119" spans="2:11">
      <c r="B28119" t="s">
        <v>2094</v>
      </c>
      <c r="C28119" t="s">
        <v>2095</v>
      </c>
      <c r="D28119" t="s">
        <v>2076</v>
      </c>
      <c r="E28119">
        <v>3</v>
      </c>
      <c r="F28119" t="s">
        <v>2085</v>
      </c>
      <c r="G28119" t="s">
        <v>2030</v>
      </c>
      <c r="H28119" t="s">
        <v>2017</v>
      </c>
      <c r="I28119" s="13">
        <v>43475</v>
      </c>
      <c r="J28119" t="s">
        <v>2030</v>
      </c>
      <c r="K28119" t="s">
        <v>2030</v>
      </c>
    </row>
    <row r="28120" spans="2:11">
      <c r="B28120" t="s">
        <v>2083</v>
      </c>
      <c r="C28120" t="s">
        <v>2304</v>
      </c>
      <c r="D28120" t="s">
        <v>2035</v>
      </c>
      <c r="E28120">
        <v>5</v>
      </c>
      <c r="F28120" t="s">
        <v>2016</v>
      </c>
      <c r="G28120" t="s">
        <v>2030</v>
      </c>
      <c r="H28120" t="s">
        <v>2017</v>
      </c>
      <c r="I28120" s="13">
        <v>43312</v>
      </c>
      <c r="J28120">
        <v>2</v>
      </c>
      <c r="K28120">
        <v>18.149999999999999</v>
      </c>
    </row>
    <row r="28121" spans="2:11">
      <c r="B28121" t="s">
        <v>2129</v>
      </c>
      <c r="C28121" t="s">
        <v>3309</v>
      </c>
      <c r="D28121" t="s">
        <v>2076</v>
      </c>
      <c r="E28121">
        <v>3</v>
      </c>
      <c r="F28121" t="s">
        <v>2016</v>
      </c>
      <c r="G28121">
        <v>39</v>
      </c>
      <c r="H28121" t="s">
        <v>2020</v>
      </c>
      <c r="I28121" s="13">
        <v>42739</v>
      </c>
      <c r="J28121">
        <v>4</v>
      </c>
      <c r="K28121">
        <v>0</v>
      </c>
    </row>
    <row r="28201" spans="1:11">
      <c r="A28201" t="s">
        <v>1295</v>
      </c>
      <c r="B28201" t="str">
        <f ca="1">_xll.BDS(OFFSET(INDIRECT(ADDRESS(ROW(), COLUMN())),0,-1),"BEST_ANALYST_RECS_BULK","cols=10;rows=27")</f>
        <v>Edward Jones</v>
      </c>
      <c r="C28201" t="s">
        <v>2275</v>
      </c>
      <c r="D28201" t="s">
        <v>2026</v>
      </c>
      <c r="E28201">
        <v>5</v>
      </c>
      <c r="F28201" t="s">
        <v>2016</v>
      </c>
      <c r="G28201" t="s">
        <v>2030</v>
      </c>
      <c r="H28201" t="s">
        <v>2017</v>
      </c>
      <c r="I28201" s="13">
        <v>43509</v>
      </c>
      <c r="J28201" t="s">
        <v>2030</v>
      </c>
      <c r="K28201" t="s">
        <v>2030</v>
      </c>
    </row>
    <row r="28202" spans="1:11">
      <c r="B28202" t="s">
        <v>2027</v>
      </c>
      <c r="C28202" t="s">
        <v>2276</v>
      </c>
      <c r="D28202" t="s">
        <v>2044</v>
      </c>
      <c r="E28202">
        <v>3</v>
      </c>
      <c r="F28202" t="s">
        <v>2016</v>
      </c>
      <c r="G28202">
        <v>17</v>
      </c>
      <c r="H28202" t="s">
        <v>2017</v>
      </c>
      <c r="I28202" s="13">
        <v>43507</v>
      </c>
      <c r="J28202" t="s">
        <v>2030</v>
      </c>
      <c r="K28202" t="s">
        <v>2030</v>
      </c>
    </row>
    <row r="28203" spans="1:11">
      <c r="B28203" t="s">
        <v>2033</v>
      </c>
      <c r="C28203" t="s">
        <v>2271</v>
      </c>
      <c r="D28203" t="s">
        <v>2035</v>
      </c>
      <c r="E28203">
        <v>5</v>
      </c>
      <c r="F28203" t="s">
        <v>2016</v>
      </c>
      <c r="G28203">
        <v>17.5</v>
      </c>
      <c r="H28203" t="s">
        <v>2020</v>
      </c>
      <c r="I28203" s="13">
        <v>43507</v>
      </c>
      <c r="J28203">
        <v>6</v>
      </c>
      <c r="K28203">
        <v>-1.18</v>
      </c>
    </row>
    <row r="28204" spans="1:11">
      <c r="B28204" t="s">
        <v>2094</v>
      </c>
      <c r="C28204" t="s">
        <v>2095</v>
      </c>
      <c r="D28204" t="s">
        <v>2076</v>
      </c>
      <c r="E28204">
        <v>3</v>
      </c>
      <c r="F28204" t="s">
        <v>2016</v>
      </c>
      <c r="G28204" t="s">
        <v>2030</v>
      </c>
      <c r="H28204" t="s">
        <v>2017</v>
      </c>
      <c r="I28204" s="13">
        <v>43507</v>
      </c>
      <c r="J28204" t="s">
        <v>2030</v>
      </c>
      <c r="K28204" t="s">
        <v>2030</v>
      </c>
    </row>
    <row r="28205" spans="1:11">
      <c r="B28205" t="s">
        <v>2042</v>
      </c>
      <c r="C28205" t="s">
        <v>2763</v>
      </c>
      <c r="D28205" t="s">
        <v>2044</v>
      </c>
      <c r="E28205">
        <v>3</v>
      </c>
      <c r="F28205" t="s">
        <v>2016</v>
      </c>
      <c r="G28205">
        <v>16</v>
      </c>
      <c r="H28205" t="s">
        <v>2020</v>
      </c>
      <c r="I28205" s="13">
        <v>43504</v>
      </c>
      <c r="J28205">
        <v>5</v>
      </c>
      <c r="K28205">
        <v>0</v>
      </c>
    </row>
    <row r="28206" spans="1:11">
      <c r="B28206" t="s">
        <v>2198</v>
      </c>
      <c r="C28206" t="s">
        <v>2644</v>
      </c>
      <c r="D28206" t="s">
        <v>2044</v>
      </c>
      <c r="E28206">
        <v>3</v>
      </c>
      <c r="F28206" t="s">
        <v>2016</v>
      </c>
      <c r="G28206">
        <v>19</v>
      </c>
      <c r="H28206" t="s">
        <v>2017</v>
      </c>
      <c r="I28206" s="13">
        <v>43504</v>
      </c>
      <c r="J28206">
        <v>5</v>
      </c>
      <c r="K28206">
        <v>0</v>
      </c>
    </row>
    <row r="28207" spans="1:11">
      <c r="B28207" t="s">
        <v>2277</v>
      </c>
      <c r="C28207" t="s">
        <v>2760</v>
      </c>
      <c r="D28207" t="s">
        <v>2015</v>
      </c>
      <c r="E28207">
        <v>3</v>
      </c>
      <c r="F28207" t="s">
        <v>2016</v>
      </c>
      <c r="G28207">
        <v>17.5</v>
      </c>
      <c r="H28207" t="s">
        <v>2017</v>
      </c>
      <c r="I28207" s="13">
        <v>43503</v>
      </c>
      <c r="J28207">
        <v>5</v>
      </c>
      <c r="K28207">
        <v>0</v>
      </c>
    </row>
    <row r="28208" spans="1:11">
      <c r="B28208" t="s">
        <v>2159</v>
      </c>
      <c r="C28208" t="s">
        <v>2765</v>
      </c>
      <c r="D28208" t="s">
        <v>2044</v>
      </c>
      <c r="E28208">
        <v>3</v>
      </c>
      <c r="F28208" t="s">
        <v>2016</v>
      </c>
      <c r="G28208">
        <v>16</v>
      </c>
      <c r="H28208" t="s">
        <v>2017</v>
      </c>
      <c r="I28208" s="13">
        <v>43503</v>
      </c>
      <c r="J28208">
        <v>4</v>
      </c>
      <c r="K28208">
        <v>6.79</v>
      </c>
    </row>
    <row r="28209" spans="2:11">
      <c r="B28209" t="s">
        <v>2077</v>
      </c>
      <c r="C28209" t="s">
        <v>2226</v>
      </c>
      <c r="D28209" t="s">
        <v>2227</v>
      </c>
      <c r="E28209">
        <v>3</v>
      </c>
      <c r="F28209" t="s">
        <v>2016</v>
      </c>
      <c r="G28209">
        <v>16</v>
      </c>
      <c r="H28209" t="s">
        <v>2017</v>
      </c>
      <c r="I28209" s="13">
        <v>43503</v>
      </c>
      <c r="J28209">
        <v>5</v>
      </c>
      <c r="K28209">
        <v>0</v>
      </c>
    </row>
    <row r="28210" spans="2:11">
      <c r="B28210" t="s">
        <v>2257</v>
      </c>
      <c r="C28210" t="s">
        <v>2530</v>
      </c>
      <c r="D28210" t="s">
        <v>2044</v>
      </c>
      <c r="E28210">
        <v>3</v>
      </c>
      <c r="F28210" t="s">
        <v>2088</v>
      </c>
      <c r="G28210">
        <v>17</v>
      </c>
      <c r="H28210" t="s">
        <v>2020</v>
      </c>
      <c r="I28210" s="13">
        <v>43500</v>
      </c>
      <c r="J28210">
        <v>11</v>
      </c>
      <c r="K28210">
        <v>-18.54</v>
      </c>
    </row>
    <row r="28211" spans="2:11">
      <c r="B28211" t="s">
        <v>2051</v>
      </c>
      <c r="C28211" t="s">
        <v>2290</v>
      </c>
      <c r="D28211" t="s">
        <v>2076</v>
      </c>
      <c r="E28211">
        <v>3</v>
      </c>
      <c r="F28211" t="s">
        <v>2016</v>
      </c>
      <c r="G28211">
        <v>16</v>
      </c>
      <c r="H28211" t="s">
        <v>2017</v>
      </c>
      <c r="I28211" s="13">
        <v>43495</v>
      </c>
      <c r="J28211">
        <v>1</v>
      </c>
      <c r="K28211">
        <v>18.59</v>
      </c>
    </row>
    <row r="28212" spans="2:11">
      <c r="B28212" t="s">
        <v>2220</v>
      </c>
      <c r="C28212" t="s">
        <v>2764</v>
      </c>
      <c r="D28212" t="s">
        <v>2026</v>
      </c>
      <c r="E28212">
        <v>5</v>
      </c>
      <c r="F28212" t="s">
        <v>2016</v>
      </c>
      <c r="G28212">
        <v>18</v>
      </c>
      <c r="H28212" t="s">
        <v>2020</v>
      </c>
      <c r="I28212" s="13">
        <v>43493</v>
      </c>
      <c r="J28212">
        <v>9</v>
      </c>
      <c r="K28212">
        <v>-15.74</v>
      </c>
    </row>
    <row r="28213" spans="2:11">
      <c r="B28213" t="s">
        <v>2067</v>
      </c>
      <c r="C28213" t="s">
        <v>2281</v>
      </c>
      <c r="D28213" t="s">
        <v>2029</v>
      </c>
      <c r="E28213">
        <v>5</v>
      </c>
      <c r="F28213" t="s">
        <v>2016</v>
      </c>
      <c r="G28213">
        <v>21</v>
      </c>
      <c r="H28213" t="s">
        <v>2020</v>
      </c>
      <c r="I28213" s="13">
        <v>43490</v>
      </c>
      <c r="J28213">
        <v>8</v>
      </c>
      <c r="K28213">
        <v>-13.13</v>
      </c>
    </row>
    <row r="28214" spans="2:11">
      <c r="B28214" t="s">
        <v>2024</v>
      </c>
      <c r="C28214" t="s">
        <v>4196</v>
      </c>
      <c r="D28214" t="s">
        <v>2026</v>
      </c>
      <c r="E28214">
        <v>5</v>
      </c>
      <c r="F28214" t="s">
        <v>2016</v>
      </c>
      <c r="G28214">
        <v>19</v>
      </c>
      <c r="H28214" t="s">
        <v>2017</v>
      </c>
      <c r="I28214" s="13">
        <v>43490</v>
      </c>
      <c r="J28214" t="s">
        <v>2030</v>
      </c>
      <c r="K28214" t="s">
        <v>2030</v>
      </c>
    </row>
    <row r="28215" spans="2:11">
      <c r="B28215" t="s">
        <v>106</v>
      </c>
      <c r="C28215" t="s">
        <v>2228</v>
      </c>
      <c r="D28215" t="s">
        <v>2723</v>
      </c>
      <c r="E28215">
        <v>3</v>
      </c>
      <c r="F28215" t="s">
        <v>2016</v>
      </c>
      <c r="G28215">
        <v>18</v>
      </c>
      <c r="H28215" t="s">
        <v>2020</v>
      </c>
      <c r="I28215" s="13">
        <v>43487</v>
      </c>
      <c r="J28215">
        <v>5</v>
      </c>
      <c r="K28215">
        <v>0</v>
      </c>
    </row>
    <row r="28216" spans="2:11">
      <c r="B28216" t="s">
        <v>2021</v>
      </c>
      <c r="C28216" t="s">
        <v>2230</v>
      </c>
      <c r="D28216" t="s">
        <v>2166</v>
      </c>
      <c r="E28216">
        <v>5</v>
      </c>
      <c r="F28216" t="s">
        <v>2016</v>
      </c>
      <c r="G28216">
        <v>18</v>
      </c>
      <c r="H28216" t="s">
        <v>2020</v>
      </c>
      <c r="I28216" s="13">
        <v>43487</v>
      </c>
      <c r="J28216">
        <v>9</v>
      </c>
      <c r="K28216">
        <v>-15.74</v>
      </c>
    </row>
    <row r="28217" spans="2:11">
      <c r="B28217" t="s">
        <v>2037</v>
      </c>
      <c r="C28217" t="s">
        <v>2286</v>
      </c>
      <c r="D28217" t="s">
        <v>2076</v>
      </c>
      <c r="E28217">
        <v>3</v>
      </c>
      <c r="F28217" t="s">
        <v>2016</v>
      </c>
      <c r="G28217">
        <v>15</v>
      </c>
      <c r="H28217" t="s">
        <v>2020</v>
      </c>
      <c r="I28217" s="13">
        <v>43487</v>
      </c>
      <c r="J28217">
        <v>5</v>
      </c>
      <c r="K28217">
        <v>0</v>
      </c>
    </row>
    <row r="28218" spans="2:11">
      <c r="B28218" t="s">
        <v>2134</v>
      </c>
      <c r="C28218" t="s">
        <v>2762</v>
      </c>
      <c r="D28218" t="s">
        <v>2162</v>
      </c>
      <c r="E28218">
        <v>3</v>
      </c>
      <c r="F28218" t="s">
        <v>2016</v>
      </c>
      <c r="G28218" t="s">
        <v>2030</v>
      </c>
      <c r="H28218" t="s">
        <v>2017</v>
      </c>
      <c r="I28218" s="13">
        <v>43487</v>
      </c>
      <c r="J28218">
        <v>5</v>
      </c>
      <c r="K28218">
        <v>0</v>
      </c>
    </row>
    <row r="28219" spans="2:11">
      <c r="B28219" t="s">
        <v>2537</v>
      </c>
      <c r="C28219" t="s">
        <v>2538</v>
      </c>
      <c r="D28219" t="s">
        <v>2015</v>
      </c>
      <c r="E28219">
        <v>3</v>
      </c>
      <c r="F28219" t="s">
        <v>2016</v>
      </c>
      <c r="G28219">
        <v>19</v>
      </c>
      <c r="H28219" t="s">
        <v>2020</v>
      </c>
      <c r="I28219" s="13">
        <v>43487</v>
      </c>
      <c r="J28219">
        <v>5</v>
      </c>
      <c r="K28219">
        <v>0</v>
      </c>
    </row>
    <row r="28220" spans="2:11">
      <c r="B28220" t="s">
        <v>2063</v>
      </c>
      <c r="C28220" t="s">
        <v>2291</v>
      </c>
      <c r="D28220" t="s">
        <v>2184</v>
      </c>
      <c r="E28220">
        <v>1</v>
      </c>
      <c r="F28220" t="s">
        <v>2016</v>
      </c>
      <c r="G28220">
        <v>17</v>
      </c>
      <c r="H28220" t="s">
        <v>2017</v>
      </c>
      <c r="I28220" s="13">
        <v>43487</v>
      </c>
      <c r="J28220">
        <v>2</v>
      </c>
      <c r="K28220">
        <v>15.74</v>
      </c>
    </row>
    <row r="28221" spans="2:11">
      <c r="B28221" t="s">
        <v>2283</v>
      </c>
      <c r="C28221" t="s">
        <v>2284</v>
      </c>
      <c r="D28221" t="s">
        <v>2189</v>
      </c>
      <c r="E28221">
        <v>5</v>
      </c>
      <c r="F28221" t="s">
        <v>2016</v>
      </c>
      <c r="G28221">
        <v>22</v>
      </c>
      <c r="H28221" t="s">
        <v>2017</v>
      </c>
      <c r="I28221" s="13">
        <v>43487</v>
      </c>
      <c r="J28221">
        <v>9</v>
      </c>
      <c r="K28221">
        <v>-15.74</v>
      </c>
    </row>
    <row r="28222" spans="2:11">
      <c r="B28222" t="s">
        <v>2031</v>
      </c>
      <c r="C28222" t="s">
        <v>2648</v>
      </c>
      <c r="D28222" t="s">
        <v>2026</v>
      </c>
      <c r="E28222">
        <v>5</v>
      </c>
      <c r="F28222" t="s">
        <v>2016</v>
      </c>
      <c r="G28222">
        <v>19</v>
      </c>
      <c r="H28222" t="s">
        <v>2020</v>
      </c>
      <c r="I28222" s="13">
        <v>43486</v>
      </c>
      <c r="J28222">
        <v>9</v>
      </c>
      <c r="K28222">
        <v>-15.74</v>
      </c>
    </row>
    <row r="28223" spans="2:11">
      <c r="B28223" t="s">
        <v>2072</v>
      </c>
      <c r="C28223" t="s">
        <v>2640</v>
      </c>
      <c r="D28223" t="s">
        <v>2189</v>
      </c>
      <c r="E28223">
        <v>5</v>
      </c>
      <c r="F28223" t="s">
        <v>2016</v>
      </c>
      <c r="G28223">
        <v>18.5</v>
      </c>
      <c r="H28223" t="s">
        <v>2017</v>
      </c>
      <c r="I28223" s="13">
        <v>43483</v>
      </c>
      <c r="J28223">
        <v>9</v>
      </c>
      <c r="K28223">
        <v>-15.74</v>
      </c>
    </row>
    <row r="28224" spans="2:11">
      <c r="B28224" t="s">
        <v>2079</v>
      </c>
      <c r="C28224" t="s">
        <v>2282</v>
      </c>
      <c r="D28224" t="s">
        <v>2015</v>
      </c>
      <c r="E28224">
        <v>3</v>
      </c>
      <c r="F28224" t="s">
        <v>2016</v>
      </c>
      <c r="G28224">
        <v>17</v>
      </c>
      <c r="H28224" t="s">
        <v>2017</v>
      </c>
      <c r="I28224" s="13">
        <v>43455</v>
      </c>
      <c r="J28224">
        <v>5</v>
      </c>
      <c r="K28224">
        <v>0</v>
      </c>
    </row>
    <row r="28225" spans="2:11">
      <c r="B28225" t="s">
        <v>2120</v>
      </c>
      <c r="C28225" t="s">
        <v>2245</v>
      </c>
      <c r="D28225" t="s">
        <v>2122</v>
      </c>
      <c r="E28225">
        <v>2</v>
      </c>
      <c r="F28225" t="s">
        <v>2088</v>
      </c>
      <c r="G28225">
        <v>14</v>
      </c>
      <c r="H28225" t="s">
        <v>2020</v>
      </c>
      <c r="I28225" s="13">
        <v>43444</v>
      </c>
      <c r="J28225">
        <v>7</v>
      </c>
      <c r="K28225">
        <v>-11.19</v>
      </c>
    </row>
    <row r="28226" spans="2:11">
      <c r="B28226" t="s">
        <v>2083</v>
      </c>
      <c r="C28226" t="s">
        <v>2084</v>
      </c>
      <c r="D28226" t="s">
        <v>2026</v>
      </c>
      <c r="E28226">
        <v>5</v>
      </c>
      <c r="F28226" t="s">
        <v>2016</v>
      </c>
      <c r="G28226" t="s">
        <v>2030</v>
      </c>
      <c r="H28226" t="s">
        <v>2017</v>
      </c>
      <c r="I28226" s="13">
        <v>43397</v>
      </c>
      <c r="J28226">
        <v>10</v>
      </c>
      <c r="K28226">
        <v>-16.77</v>
      </c>
    </row>
    <row r="28227" spans="2:11">
      <c r="B28227" t="s">
        <v>2240</v>
      </c>
      <c r="C28227" t="s">
        <v>2542</v>
      </c>
      <c r="D28227" t="s">
        <v>2179</v>
      </c>
      <c r="E28227" t="s">
        <v>2030</v>
      </c>
      <c r="F28227" t="s">
        <v>2016</v>
      </c>
      <c r="G28227" t="s">
        <v>2030</v>
      </c>
      <c r="H28227" t="s">
        <v>2017</v>
      </c>
      <c r="I28227" s="13">
        <v>43024</v>
      </c>
      <c r="J28227" t="s">
        <v>2030</v>
      </c>
      <c r="K28227" t="s">
        <v>2030</v>
      </c>
    </row>
    <row r="28301" spans="1:11">
      <c r="A28301" t="s">
        <v>1296</v>
      </c>
      <c r="B28301" t="str">
        <f ca="1">_xll.BDS(OFFSET(INDIRECT(ADDRESS(ROW(), COLUMN())),0,-1),"BEST_ANALYST_RECS_BULK","cols=10;rows=30")</f>
        <v>Baird</v>
      </c>
      <c r="C28301" t="s">
        <v>3247</v>
      </c>
      <c r="D28301" t="s">
        <v>2044</v>
      </c>
      <c r="E28301">
        <v>3</v>
      </c>
      <c r="F28301" t="s">
        <v>2016</v>
      </c>
      <c r="G28301">
        <v>348</v>
      </c>
      <c r="H28301" t="s">
        <v>2020</v>
      </c>
      <c r="I28301" s="13">
        <v>43511</v>
      </c>
      <c r="J28301">
        <v>1</v>
      </c>
      <c r="K28301">
        <v>27.97</v>
      </c>
    </row>
    <row r="28302" spans="1:11">
      <c r="B28302" t="s">
        <v>2148</v>
      </c>
      <c r="C28302" t="s">
        <v>3252</v>
      </c>
      <c r="D28302" t="s">
        <v>2015</v>
      </c>
      <c r="E28302">
        <v>3</v>
      </c>
      <c r="F28302" t="s">
        <v>2016</v>
      </c>
      <c r="G28302">
        <v>341</v>
      </c>
      <c r="H28302" t="s">
        <v>2020</v>
      </c>
      <c r="I28302" s="13">
        <v>43511</v>
      </c>
      <c r="J28302">
        <v>7</v>
      </c>
      <c r="K28302">
        <v>0</v>
      </c>
    </row>
    <row r="28303" spans="1:11">
      <c r="B28303" t="s">
        <v>2118</v>
      </c>
      <c r="C28303" t="s">
        <v>3961</v>
      </c>
      <c r="D28303" t="s">
        <v>2026</v>
      </c>
      <c r="E28303">
        <v>5</v>
      </c>
      <c r="F28303" t="s">
        <v>2016</v>
      </c>
      <c r="G28303">
        <v>396</v>
      </c>
      <c r="H28303" t="s">
        <v>2020</v>
      </c>
      <c r="I28303" s="13">
        <v>43511</v>
      </c>
      <c r="J28303">
        <v>4</v>
      </c>
      <c r="K28303">
        <v>13.07</v>
      </c>
    </row>
    <row r="28304" spans="1:11">
      <c r="B28304" t="s">
        <v>2045</v>
      </c>
      <c r="C28304" t="s">
        <v>2442</v>
      </c>
      <c r="D28304" t="s">
        <v>2029</v>
      </c>
      <c r="E28304">
        <v>5</v>
      </c>
      <c r="F28304" t="s">
        <v>2016</v>
      </c>
      <c r="G28304">
        <v>375</v>
      </c>
      <c r="H28304" t="s">
        <v>2133</v>
      </c>
      <c r="I28304" s="13">
        <v>43510</v>
      </c>
      <c r="J28304">
        <v>5</v>
      </c>
      <c r="K28304">
        <v>11.19</v>
      </c>
    </row>
    <row r="28305" spans="2:11">
      <c r="B28305" t="s">
        <v>2067</v>
      </c>
      <c r="C28305" t="s">
        <v>3258</v>
      </c>
      <c r="D28305" t="s">
        <v>2252</v>
      </c>
      <c r="E28305">
        <v>3</v>
      </c>
      <c r="F28305" t="s">
        <v>2016</v>
      </c>
      <c r="G28305">
        <v>318</v>
      </c>
      <c r="H28305" t="s">
        <v>2020</v>
      </c>
      <c r="I28305" s="13">
        <v>43508</v>
      </c>
      <c r="J28305">
        <v>7</v>
      </c>
      <c r="K28305">
        <v>0</v>
      </c>
    </row>
    <row r="28306" spans="2:11">
      <c r="B28306" t="s">
        <v>2411</v>
      </c>
      <c r="C28306" t="s">
        <v>3962</v>
      </c>
      <c r="D28306" t="s">
        <v>2026</v>
      </c>
      <c r="E28306">
        <v>5</v>
      </c>
      <c r="F28306" t="s">
        <v>2016</v>
      </c>
      <c r="G28306">
        <v>362</v>
      </c>
      <c r="H28306" t="s">
        <v>2020</v>
      </c>
      <c r="I28306" s="13">
        <v>43507</v>
      </c>
      <c r="J28306" t="s">
        <v>2030</v>
      </c>
      <c r="K28306" t="s">
        <v>2030</v>
      </c>
    </row>
    <row r="28307" spans="2:11">
      <c r="B28307" t="s">
        <v>2024</v>
      </c>
      <c r="C28307" t="s">
        <v>3300</v>
      </c>
      <c r="D28307" t="s">
        <v>2076</v>
      </c>
      <c r="E28307">
        <v>3</v>
      </c>
      <c r="F28307" t="s">
        <v>2016</v>
      </c>
      <c r="G28307" t="s">
        <v>2030</v>
      </c>
      <c r="H28307" t="s">
        <v>2017</v>
      </c>
      <c r="I28307" s="13">
        <v>43504</v>
      </c>
      <c r="J28307">
        <v>8</v>
      </c>
      <c r="K28307">
        <v>-2.5099999999999998</v>
      </c>
    </row>
    <row r="28308" spans="2:11">
      <c r="B28308" t="s">
        <v>2047</v>
      </c>
      <c r="C28308" t="s">
        <v>3963</v>
      </c>
      <c r="D28308" t="s">
        <v>2026</v>
      </c>
      <c r="E28308">
        <v>5</v>
      </c>
      <c r="F28308" t="s">
        <v>2016</v>
      </c>
      <c r="G28308">
        <v>427</v>
      </c>
      <c r="H28308" t="s">
        <v>2020</v>
      </c>
      <c r="I28308" s="13">
        <v>43504</v>
      </c>
      <c r="J28308">
        <v>5</v>
      </c>
      <c r="K28308">
        <v>11.19</v>
      </c>
    </row>
    <row r="28309" spans="2:11">
      <c r="B28309" t="s">
        <v>2094</v>
      </c>
      <c r="C28309" t="s">
        <v>2095</v>
      </c>
      <c r="D28309" t="s">
        <v>2076</v>
      </c>
      <c r="E28309">
        <v>3</v>
      </c>
      <c r="F28309" t="s">
        <v>2016</v>
      </c>
      <c r="G28309" t="s">
        <v>2030</v>
      </c>
      <c r="H28309" t="s">
        <v>2017</v>
      </c>
      <c r="I28309" s="13">
        <v>43504</v>
      </c>
      <c r="J28309" t="s">
        <v>2030</v>
      </c>
      <c r="K28309" t="s">
        <v>2030</v>
      </c>
    </row>
    <row r="28310" spans="2:11">
      <c r="B28310" t="s">
        <v>106</v>
      </c>
      <c r="C28310" t="s">
        <v>2439</v>
      </c>
      <c r="D28310" t="s">
        <v>2440</v>
      </c>
      <c r="E28310">
        <v>5</v>
      </c>
      <c r="F28310" t="s">
        <v>2016</v>
      </c>
      <c r="G28310">
        <v>401</v>
      </c>
      <c r="H28310" t="s">
        <v>2020</v>
      </c>
      <c r="I28310" s="13">
        <v>43503</v>
      </c>
      <c r="J28310">
        <v>5</v>
      </c>
      <c r="K28310">
        <v>11.19</v>
      </c>
    </row>
    <row r="28311" spans="2:11">
      <c r="B28311" t="s">
        <v>2232</v>
      </c>
      <c r="C28311" t="s">
        <v>3964</v>
      </c>
      <c r="D28311" t="s">
        <v>2029</v>
      </c>
      <c r="E28311">
        <v>5</v>
      </c>
      <c r="F28311" t="s">
        <v>2016</v>
      </c>
      <c r="G28311" t="s">
        <v>2030</v>
      </c>
      <c r="H28311" t="s">
        <v>2017</v>
      </c>
      <c r="I28311" s="13">
        <v>43503</v>
      </c>
      <c r="J28311">
        <v>5</v>
      </c>
      <c r="K28311">
        <v>11.19</v>
      </c>
    </row>
    <row r="28312" spans="2:11">
      <c r="B28312" t="s">
        <v>2051</v>
      </c>
      <c r="C28312" t="s">
        <v>2500</v>
      </c>
      <c r="D28312" t="s">
        <v>2026</v>
      </c>
      <c r="E28312">
        <v>5</v>
      </c>
      <c r="F28312" t="s">
        <v>2016</v>
      </c>
      <c r="G28312">
        <v>385</v>
      </c>
      <c r="H28312" t="s">
        <v>2017</v>
      </c>
      <c r="I28312" s="13">
        <v>43503</v>
      </c>
      <c r="J28312">
        <v>5</v>
      </c>
      <c r="K28312">
        <v>11.19</v>
      </c>
    </row>
    <row r="28313" spans="2:11">
      <c r="B28313" t="s">
        <v>2037</v>
      </c>
      <c r="C28313" t="s">
        <v>2608</v>
      </c>
      <c r="D28313" t="s">
        <v>2076</v>
      </c>
      <c r="E28313">
        <v>3</v>
      </c>
      <c r="F28313" t="s">
        <v>2016</v>
      </c>
      <c r="G28313">
        <v>380</v>
      </c>
      <c r="H28313" t="s">
        <v>2020</v>
      </c>
      <c r="I28313" s="13">
        <v>43502</v>
      </c>
      <c r="J28313">
        <v>7</v>
      </c>
      <c r="K28313">
        <v>0</v>
      </c>
    </row>
    <row r="28314" spans="2:11">
      <c r="B28314" t="s">
        <v>2139</v>
      </c>
      <c r="C28314" t="s">
        <v>2332</v>
      </c>
      <c r="D28314" t="s">
        <v>2035</v>
      </c>
      <c r="E28314">
        <v>5</v>
      </c>
      <c r="F28314" t="s">
        <v>2016</v>
      </c>
      <c r="G28314">
        <v>400</v>
      </c>
      <c r="H28314" t="s">
        <v>2020</v>
      </c>
      <c r="I28314" s="13">
        <v>43502</v>
      </c>
      <c r="J28314" t="s">
        <v>2030</v>
      </c>
      <c r="K28314" t="s">
        <v>2030</v>
      </c>
    </row>
    <row r="28315" spans="2:11">
      <c r="B28315" t="s">
        <v>2077</v>
      </c>
      <c r="C28315" t="s">
        <v>2928</v>
      </c>
      <c r="D28315" t="s">
        <v>2029</v>
      </c>
      <c r="E28315">
        <v>5</v>
      </c>
      <c r="F28315" t="s">
        <v>2016</v>
      </c>
      <c r="G28315" t="s">
        <v>2030</v>
      </c>
      <c r="H28315" t="s">
        <v>2017</v>
      </c>
      <c r="I28315" s="13">
        <v>43502</v>
      </c>
      <c r="J28315">
        <v>5</v>
      </c>
      <c r="K28315">
        <v>11.19</v>
      </c>
    </row>
    <row r="28316" spans="2:11">
      <c r="B28316" t="s">
        <v>2198</v>
      </c>
      <c r="C28316" t="s">
        <v>3860</v>
      </c>
      <c r="D28316" t="s">
        <v>2035</v>
      </c>
      <c r="E28316">
        <v>5</v>
      </c>
      <c r="F28316" t="s">
        <v>2016</v>
      </c>
      <c r="G28316">
        <v>402</v>
      </c>
      <c r="H28316" t="s">
        <v>2020</v>
      </c>
      <c r="I28316" s="13">
        <v>43502</v>
      </c>
      <c r="J28316">
        <v>5</v>
      </c>
      <c r="K28316">
        <v>11.19</v>
      </c>
    </row>
    <row r="28317" spans="2:11">
      <c r="B28317" t="s">
        <v>2063</v>
      </c>
      <c r="C28317" t="s">
        <v>2612</v>
      </c>
      <c r="D28317" t="s">
        <v>2162</v>
      </c>
      <c r="E28317">
        <v>3</v>
      </c>
      <c r="F28317" t="s">
        <v>2016</v>
      </c>
      <c r="G28317">
        <v>340</v>
      </c>
      <c r="H28317" t="s">
        <v>2017</v>
      </c>
      <c r="I28317" s="13">
        <v>43502</v>
      </c>
      <c r="J28317">
        <v>10</v>
      </c>
      <c r="K28317">
        <v>-11.49</v>
      </c>
    </row>
    <row r="28318" spans="2:11">
      <c r="B28318" t="s">
        <v>2079</v>
      </c>
      <c r="C28318" t="s">
        <v>2138</v>
      </c>
      <c r="D28318" t="s">
        <v>2029</v>
      </c>
      <c r="E28318">
        <v>5</v>
      </c>
      <c r="F28318" t="s">
        <v>2016</v>
      </c>
      <c r="G28318">
        <v>455</v>
      </c>
      <c r="H28318" t="s">
        <v>2017</v>
      </c>
      <c r="I28318" s="13">
        <v>43501</v>
      </c>
      <c r="J28318">
        <v>5</v>
      </c>
      <c r="K28318">
        <v>11.19</v>
      </c>
    </row>
    <row r="28319" spans="2:11">
      <c r="B28319" t="s">
        <v>2142</v>
      </c>
      <c r="C28319" t="s">
        <v>3254</v>
      </c>
      <c r="D28319" t="s">
        <v>2026</v>
      </c>
      <c r="E28319">
        <v>5</v>
      </c>
      <c r="F28319" t="s">
        <v>2016</v>
      </c>
      <c r="G28319">
        <v>363</v>
      </c>
      <c r="H28319" t="s">
        <v>2020</v>
      </c>
      <c r="I28319" s="13">
        <v>43500</v>
      </c>
      <c r="J28319">
        <v>5</v>
      </c>
      <c r="K28319">
        <v>11.19</v>
      </c>
    </row>
    <row r="28320" spans="2:11">
      <c r="B28320" t="s">
        <v>2260</v>
      </c>
      <c r="C28320" t="s">
        <v>3965</v>
      </c>
      <c r="D28320" t="s">
        <v>2035</v>
      </c>
      <c r="E28320">
        <v>5</v>
      </c>
      <c r="F28320" t="s">
        <v>2016</v>
      </c>
      <c r="G28320">
        <v>362</v>
      </c>
      <c r="H28320" t="s">
        <v>2020</v>
      </c>
      <c r="I28320" s="13">
        <v>43497</v>
      </c>
      <c r="J28320">
        <v>5</v>
      </c>
      <c r="K28320">
        <v>11.19</v>
      </c>
    </row>
    <row r="28321" spans="2:11">
      <c r="B28321" t="s">
        <v>2086</v>
      </c>
      <c r="C28321" t="s">
        <v>3558</v>
      </c>
      <c r="D28321" t="s">
        <v>2076</v>
      </c>
      <c r="E28321">
        <v>3</v>
      </c>
      <c r="F28321" t="s">
        <v>2016</v>
      </c>
      <c r="G28321">
        <v>336</v>
      </c>
      <c r="H28321" t="s">
        <v>2017</v>
      </c>
      <c r="I28321" s="13">
        <v>43496</v>
      </c>
      <c r="J28321">
        <v>3</v>
      </c>
      <c r="K28321">
        <v>20.91</v>
      </c>
    </row>
    <row r="28322" spans="2:11">
      <c r="B28322" t="s">
        <v>2074</v>
      </c>
      <c r="C28322" t="s">
        <v>3253</v>
      </c>
      <c r="D28322" t="s">
        <v>2026</v>
      </c>
      <c r="E28322">
        <v>5</v>
      </c>
      <c r="F28322" t="s">
        <v>2016</v>
      </c>
      <c r="G28322">
        <v>397</v>
      </c>
      <c r="H28322" t="s">
        <v>2020</v>
      </c>
      <c r="I28322" s="13">
        <v>43495</v>
      </c>
      <c r="J28322" t="s">
        <v>2030</v>
      </c>
      <c r="K28322" t="s">
        <v>2030</v>
      </c>
    </row>
    <row r="28323" spans="2:11">
      <c r="B28323" t="s">
        <v>2021</v>
      </c>
      <c r="C28323" t="s">
        <v>3257</v>
      </c>
      <c r="D28323" t="s">
        <v>2023</v>
      </c>
      <c r="E28323">
        <v>5</v>
      </c>
      <c r="F28323" t="s">
        <v>2016</v>
      </c>
      <c r="G28323">
        <v>419</v>
      </c>
      <c r="H28323" t="s">
        <v>2020</v>
      </c>
      <c r="I28323" s="13">
        <v>43494</v>
      </c>
      <c r="J28323">
        <v>5</v>
      </c>
      <c r="K28323">
        <v>11.19</v>
      </c>
    </row>
    <row r="28324" spans="2:11">
      <c r="B28324" t="s">
        <v>2033</v>
      </c>
      <c r="C28324" t="s">
        <v>3259</v>
      </c>
      <c r="D28324" t="s">
        <v>2035</v>
      </c>
      <c r="E28324">
        <v>5</v>
      </c>
      <c r="F28324" t="s">
        <v>2016</v>
      </c>
      <c r="G28324">
        <v>436</v>
      </c>
      <c r="H28324" t="s">
        <v>2036</v>
      </c>
      <c r="I28324" s="13">
        <v>43494</v>
      </c>
      <c r="J28324">
        <v>5</v>
      </c>
      <c r="K28324">
        <v>11.19</v>
      </c>
    </row>
    <row r="28325" spans="2:11">
      <c r="B28325" t="s">
        <v>2151</v>
      </c>
      <c r="C28325" t="s">
        <v>2934</v>
      </c>
      <c r="D28325" t="s">
        <v>2026</v>
      </c>
      <c r="E28325">
        <v>5</v>
      </c>
      <c r="F28325" t="s">
        <v>2016</v>
      </c>
      <c r="G28325">
        <v>410</v>
      </c>
      <c r="H28325" t="s">
        <v>2020</v>
      </c>
      <c r="I28325" s="13">
        <v>43494</v>
      </c>
      <c r="J28325">
        <v>5</v>
      </c>
      <c r="K28325">
        <v>11.19</v>
      </c>
    </row>
    <row r="28326" spans="2:11">
      <c r="B28326" t="s">
        <v>2049</v>
      </c>
      <c r="C28326" t="s">
        <v>3261</v>
      </c>
      <c r="D28326" t="s">
        <v>2029</v>
      </c>
      <c r="E28326">
        <v>5</v>
      </c>
      <c r="F28326" t="s">
        <v>2016</v>
      </c>
      <c r="G28326">
        <v>400</v>
      </c>
      <c r="H28326" t="s">
        <v>2017</v>
      </c>
      <c r="I28326" s="13">
        <v>43494</v>
      </c>
      <c r="J28326" t="s">
        <v>2030</v>
      </c>
      <c r="K28326" t="s">
        <v>2030</v>
      </c>
    </row>
    <row r="28327" spans="2:11">
      <c r="B28327" t="s">
        <v>2120</v>
      </c>
      <c r="C28327" t="s">
        <v>2609</v>
      </c>
      <c r="D28327" t="s">
        <v>2026</v>
      </c>
      <c r="E28327">
        <v>5</v>
      </c>
      <c r="F28327" t="s">
        <v>2016</v>
      </c>
      <c r="G28327">
        <v>420</v>
      </c>
      <c r="H28327" t="s">
        <v>2020</v>
      </c>
      <c r="I28327" s="13">
        <v>43494</v>
      </c>
      <c r="J28327">
        <v>5</v>
      </c>
      <c r="K28327">
        <v>11.19</v>
      </c>
    </row>
    <row r="28328" spans="2:11">
      <c r="B28328" t="s">
        <v>2083</v>
      </c>
      <c r="C28328" t="s">
        <v>2304</v>
      </c>
      <c r="D28328" t="s">
        <v>2026</v>
      </c>
      <c r="E28328">
        <v>5</v>
      </c>
      <c r="F28328" t="s">
        <v>2016</v>
      </c>
      <c r="G28328" t="s">
        <v>2030</v>
      </c>
      <c r="H28328" t="s">
        <v>2017</v>
      </c>
      <c r="I28328" s="13">
        <v>43181</v>
      </c>
      <c r="J28328">
        <v>5</v>
      </c>
      <c r="K28328">
        <v>11.19</v>
      </c>
    </row>
    <row r="28329" spans="2:11">
      <c r="B28329" t="s">
        <v>2109</v>
      </c>
      <c r="C28329" t="s">
        <v>3174</v>
      </c>
      <c r="D28329" t="s">
        <v>2026</v>
      </c>
      <c r="E28329">
        <v>5</v>
      </c>
      <c r="F28329" t="s">
        <v>2016</v>
      </c>
      <c r="G28329" t="s">
        <v>2030</v>
      </c>
      <c r="H28329" t="s">
        <v>2017</v>
      </c>
      <c r="I28329" s="13">
        <v>42997</v>
      </c>
      <c r="J28329">
        <v>5</v>
      </c>
      <c r="K28329">
        <v>11.19</v>
      </c>
    </row>
    <row r="28330" spans="2:11">
      <c r="B28330" t="s">
        <v>2786</v>
      </c>
      <c r="C28330" t="s">
        <v>2095</v>
      </c>
      <c r="D28330" t="s">
        <v>2843</v>
      </c>
      <c r="E28330">
        <v>4</v>
      </c>
      <c r="F28330" t="s">
        <v>2123</v>
      </c>
      <c r="G28330">
        <v>313.17</v>
      </c>
      <c r="H28330" t="s">
        <v>2017</v>
      </c>
      <c r="I28330" s="13">
        <v>42746</v>
      </c>
      <c r="J28330">
        <v>5</v>
      </c>
      <c r="K28330">
        <v>11.19</v>
      </c>
    </row>
    <row r="28401" spans="1:11">
      <c r="A28401" t="s">
        <v>1297</v>
      </c>
      <c r="B28401" t="str">
        <f ca="1">_xll.BDS(OFFSET(INDIRECT(ADDRESS(ROW(), COLUMN())),0,-1),"BEST_ANALYST_RECS_BULK","cols=10;rows=13")</f>
        <v>Cowen</v>
      </c>
      <c r="C28401" t="s">
        <v>3489</v>
      </c>
      <c r="D28401" t="s">
        <v>2015</v>
      </c>
      <c r="E28401">
        <v>3</v>
      </c>
      <c r="F28401" t="s">
        <v>2016</v>
      </c>
      <c r="G28401">
        <v>45</v>
      </c>
      <c r="H28401" t="s">
        <v>2017</v>
      </c>
      <c r="I28401" s="13">
        <v>43511</v>
      </c>
      <c r="J28401">
        <v>6</v>
      </c>
      <c r="K28401">
        <v>0</v>
      </c>
    </row>
    <row r="28402" spans="1:11">
      <c r="B28402" t="s">
        <v>2118</v>
      </c>
      <c r="C28402" t="s">
        <v>3767</v>
      </c>
      <c r="D28402" t="s">
        <v>2026</v>
      </c>
      <c r="E28402">
        <v>5</v>
      </c>
      <c r="F28402" t="s">
        <v>2016</v>
      </c>
      <c r="G28402">
        <v>60</v>
      </c>
      <c r="H28402" t="s">
        <v>2017</v>
      </c>
      <c r="I28402" s="13">
        <v>43507</v>
      </c>
      <c r="J28402" t="s">
        <v>2030</v>
      </c>
      <c r="K28402" t="s">
        <v>2030</v>
      </c>
    </row>
    <row r="28403" spans="1:11">
      <c r="B28403" t="s">
        <v>2358</v>
      </c>
      <c r="C28403" t="s">
        <v>3863</v>
      </c>
      <c r="D28403" t="s">
        <v>2026</v>
      </c>
      <c r="E28403">
        <v>5</v>
      </c>
      <c r="F28403" t="s">
        <v>2016</v>
      </c>
      <c r="G28403">
        <v>60</v>
      </c>
      <c r="H28403" t="s">
        <v>2020</v>
      </c>
      <c r="I28403" s="13">
        <v>43504</v>
      </c>
      <c r="J28403">
        <v>4</v>
      </c>
      <c r="K28403">
        <v>20.21</v>
      </c>
    </row>
    <row r="28404" spans="1:11">
      <c r="B28404" t="s">
        <v>2174</v>
      </c>
      <c r="C28404" t="s">
        <v>2014</v>
      </c>
      <c r="D28404" t="s">
        <v>2029</v>
      </c>
      <c r="E28404">
        <v>5</v>
      </c>
      <c r="F28404" t="s">
        <v>2016</v>
      </c>
      <c r="G28404">
        <v>55</v>
      </c>
      <c r="H28404" t="s">
        <v>2017</v>
      </c>
      <c r="I28404" s="13">
        <v>43496</v>
      </c>
      <c r="J28404" t="s">
        <v>2030</v>
      </c>
      <c r="K28404" t="s">
        <v>2030</v>
      </c>
    </row>
    <row r="28405" spans="1:11">
      <c r="B28405" t="s">
        <v>2033</v>
      </c>
      <c r="C28405" t="s">
        <v>2557</v>
      </c>
      <c r="D28405" t="s">
        <v>2184</v>
      </c>
      <c r="E28405">
        <v>1</v>
      </c>
      <c r="F28405" t="s">
        <v>2016</v>
      </c>
      <c r="G28405">
        <v>36</v>
      </c>
      <c r="H28405" t="s">
        <v>2036</v>
      </c>
      <c r="I28405" s="13">
        <v>43496</v>
      </c>
      <c r="J28405">
        <v>7</v>
      </c>
      <c r="K28405">
        <v>-15.7</v>
      </c>
    </row>
    <row r="28406" spans="1:11">
      <c r="B28406" t="s">
        <v>2236</v>
      </c>
      <c r="C28406" t="s">
        <v>3496</v>
      </c>
      <c r="D28406" t="s">
        <v>2015</v>
      </c>
      <c r="E28406">
        <v>3</v>
      </c>
      <c r="F28406" t="s">
        <v>2016</v>
      </c>
      <c r="G28406" t="s">
        <v>2030</v>
      </c>
      <c r="H28406" t="s">
        <v>2017</v>
      </c>
      <c r="I28406" s="13">
        <v>43496</v>
      </c>
      <c r="J28406">
        <v>3</v>
      </c>
      <c r="K28406">
        <v>31.59</v>
      </c>
    </row>
    <row r="28407" spans="1:11">
      <c r="B28407" t="s">
        <v>2021</v>
      </c>
      <c r="C28407" t="s">
        <v>3491</v>
      </c>
      <c r="D28407" t="s">
        <v>2023</v>
      </c>
      <c r="E28407">
        <v>5</v>
      </c>
      <c r="F28407" t="s">
        <v>2016</v>
      </c>
      <c r="G28407">
        <v>61</v>
      </c>
      <c r="H28407" t="s">
        <v>2020</v>
      </c>
      <c r="I28407" s="13">
        <v>43495</v>
      </c>
      <c r="J28407">
        <v>5</v>
      </c>
      <c r="K28407">
        <v>12</v>
      </c>
    </row>
    <row r="28408" spans="1:11">
      <c r="B28408" t="s">
        <v>2045</v>
      </c>
      <c r="C28408" t="s">
        <v>3492</v>
      </c>
      <c r="D28408" t="s">
        <v>2029</v>
      </c>
      <c r="E28408">
        <v>5</v>
      </c>
      <c r="F28408" t="s">
        <v>2016</v>
      </c>
      <c r="G28408">
        <v>59</v>
      </c>
      <c r="H28408" t="s">
        <v>2020</v>
      </c>
      <c r="I28408" s="13">
        <v>43495</v>
      </c>
      <c r="J28408">
        <v>2</v>
      </c>
      <c r="K28408">
        <v>32.700000000000003</v>
      </c>
    </row>
    <row r="28409" spans="1:11">
      <c r="B28409" t="s">
        <v>2198</v>
      </c>
      <c r="C28409" t="s">
        <v>2345</v>
      </c>
      <c r="D28409" t="s">
        <v>2044</v>
      </c>
      <c r="E28409">
        <v>3</v>
      </c>
      <c r="F28409" t="s">
        <v>2016</v>
      </c>
      <c r="G28409">
        <v>45</v>
      </c>
      <c r="H28409" t="s">
        <v>2020</v>
      </c>
      <c r="I28409" s="13">
        <v>43495</v>
      </c>
      <c r="J28409">
        <v>6</v>
      </c>
      <c r="K28409">
        <v>0</v>
      </c>
    </row>
    <row r="28410" spans="1:11">
      <c r="B28410" t="s">
        <v>2083</v>
      </c>
      <c r="C28410" t="s">
        <v>2084</v>
      </c>
      <c r="D28410" t="s">
        <v>2053</v>
      </c>
      <c r="E28410">
        <v>1</v>
      </c>
      <c r="F28410" t="s">
        <v>2016</v>
      </c>
      <c r="G28410" t="s">
        <v>2030</v>
      </c>
      <c r="H28410" t="s">
        <v>2017</v>
      </c>
      <c r="I28410" s="13">
        <v>43181</v>
      </c>
      <c r="J28410">
        <v>8</v>
      </c>
      <c r="K28410">
        <v>-43.1</v>
      </c>
    </row>
    <row r="28411" spans="1:11">
      <c r="B28411" t="s">
        <v>2186</v>
      </c>
      <c r="C28411" t="s">
        <v>3864</v>
      </c>
      <c r="D28411" t="s">
        <v>2041</v>
      </c>
      <c r="E28411">
        <v>1</v>
      </c>
      <c r="F28411" t="s">
        <v>2016</v>
      </c>
      <c r="G28411">
        <v>28</v>
      </c>
      <c r="H28411" t="s">
        <v>2020</v>
      </c>
      <c r="I28411" s="13">
        <v>43124</v>
      </c>
      <c r="J28411">
        <v>8</v>
      </c>
      <c r="K28411">
        <v>-43.1</v>
      </c>
    </row>
    <row r="28412" spans="1:11">
      <c r="B28412" t="s">
        <v>2096</v>
      </c>
      <c r="C28412" t="s">
        <v>2097</v>
      </c>
      <c r="D28412" t="s">
        <v>2044</v>
      </c>
      <c r="E28412">
        <v>3</v>
      </c>
      <c r="F28412" t="s">
        <v>2088</v>
      </c>
      <c r="G28412" t="s">
        <v>2030</v>
      </c>
      <c r="H28412" t="s">
        <v>2017</v>
      </c>
      <c r="I28412" s="13">
        <v>43123</v>
      </c>
      <c r="J28412">
        <v>6</v>
      </c>
      <c r="K28412">
        <v>0</v>
      </c>
    </row>
    <row r="28413" spans="1:11">
      <c r="B28413" t="s">
        <v>3790</v>
      </c>
      <c r="C28413" t="s">
        <v>3791</v>
      </c>
      <c r="D28413" t="s">
        <v>2026</v>
      </c>
      <c r="E28413">
        <v>5</v>
      </c>
      <c r="F28413" t="s">
        <v>2016</v>
      </c>
      <c r="G28413" t="s">
        <v>2030</v>
      </c>
      <c r="H28413" t="s">
        <v>2017</v>
      </c>
      <c r="I28413" s="13">
        <v>42671</v>
      </c>
      <c r="J28413">
        <v>1</v>
      </c>
      <c r="K28413">
        <v>43.1</v>
      </c>
    </row>
    <row r="28501" spans="1:11">
      <c r="A28501" t="s">
        <v>1298</v>
      </c>
      <c r="B28501" t="str">
        <f ca="1">_xll.BDS(OFFSET(INDIRECT(ADDRESS(ROW(), COLUMN())),0,-1),"BEST_ANALYST_RECS_BULK","cols=10;rows=23")</f>
        <v>CIBC Capital Markets</v>
      </c>
      <c r="C28501" t="s">
        <v>3336</v>
      </c>
      <c r="D28501" t="s">
        <v>2029</v>
      </c>
      <c r="E28501">
        <v>5</v>
      </c>
      <c r="F28501" t="s">
        <v>2016</v>
      </c>
      <c r="G28501">
        <v>33.9</v>
      </c>
      <c r="H28501" t="s">
        <v>2133</v>
      </c>
      <c r="I28501" s="13">
        <v>43511</v>
      </c>
      <c r="J28501">
        <v>9</v>
      </c>
      <c r="K28501">
        <v>-23.49</v>
      </c>
    </row>
    <row r="28502" spans="1:11">
      <c r="B28502" t="s">
        <v>2174</v>
      </c>
      <c r="C28502" t="s">
        <v>3337</v>
      </c>
      <c r="D28502" t="s">
        <v>2029</v>
      </c>
      <c r="E28502">
        <v>5</v>
      </c>
      <c r="F28502" t="s">
        <v>2016</v>
      </c>
      <c r="G28502">
        <v>35.39</v>
      </c>
      <c r="H28502" t="s">
        <v>2017</v>
      </c>
      <c r="I28502" s="13">
        <v>43510</v>
      </c>
      <c r="J28502" t="s">
        <v>2030</v>
      </c>
      <c r="K28502" t="s">
        <v>2030</v>
      </c>
    </row>
    <row r="28503" spans="1:11">
      <c r="B28503" t="s">
        <v>3338</v>
      </c>
      <c r="C28503" t="s">
        <v>3339</v>
      </c>
      <c r="D28503" t="s">
        <v>2026</v>
      </c>
      <c r="E28503">
        <v>5</v>
      </c>
      <c r="F28503" t="s">
        <v>2016</v>
      </c>
      <c r="G28503">
        <v>34.630000000000003</v>
      </c>
      <c r="H28503" t="s">
        <v>2020</v>
      </c>
      <c r="I28503" s="13">
        <v>43510</v>
      </c>
      <c r="J28503">
        <v>9</v>
      </c>
      <c r="K28503">
        <v>-23.49</v>
      </c>
    </row>
    <row r="28504" spans="1:11">
      <c r="B28504" t="s">
        <v>2207</v>
      </c>
      <c r="C28504" t="s">
        <v>3185</v>
      </c>
      <c r="D28504" t="s">
        <v>2026</v>
      </c>
      <c r="E28504">
        <v>5</v>
      </c>
      <c r="F28504" t="s">
        <v>2016</v>
      </c>
      <c r="G28504">
        <v>26</v>
      </c>
      <c r="H28504" t="s">
        <v>2017</v>
      </c>
      <c r="I28504" s="13">
        <v>43510</v>
      </c>
      <c r="J28504">
        <v>6</v>
      </c>
      <c r="K28504">
        <v>-6.24</v>
      </c>
    </row>
    <row r="28505" spans="1:11">
      <c r="B28505" t="s">
        <v>2061</v>
      </c>
      <c r="C28505" t="s">
        <v>2164</v>
      </c>
      <c r="D28505" t="s">
        <v>2026</v>
      </c>
      <c r="E28505">
        <v>5</v>
      </c>
      <c r="F28505" t="s">
        <v>2016</v>
      </c>
      <c r="G28505">
        <v>26</v>
      </c>
      <c r="H28505" t="s">
        <v>2020</v>
      </c>
      <c r="I28505" s="13">
        <v>43510</v>
      </c>
      <c r="J28505">
        <v>9</v>
      </c>
      <c r="K28505">
        <v>-23.49</v>
      </c>
    </row>
    <row r="28506" spans="1:11">
      <c r="B28506" t="s">
        <v>106</v>
      </c>
      <c r="C28506" t="s">
        <v>3340</v>
      </c>
      <c r="D28506" t="s">
        <v>2114</v>
      </c>
      <c r="E28506">
        <v>3</v>
      </c>
      <c r="F28506" t="s">
        <v>2016</v>
      </c>
      <c r="G28506">
        <v>30</v>
      </c>
      <c r="H28506" t="s">
        <v>2020</v>
      </c>
      <c r="I28506" s="13">
        <v>43509</v>
      </c>
      <c r="J28506">
        <v>3</v>
      </c>
      <c r="K28506">
        <v>0</v>
      </c>
    </row>
    <row r="28507" spans="1:11">
      <c r="B28507" t="s">
        <v>2067</v>
      </c>
      <c r="C28507" t="s">
        <v>3341</v>
      </c>
      <c r="D28507" t="s">
        <v>2029</v>
      </c>
      <c r="E28507">
        <v>5</v>
      </c>
      <c r="F28507" t="s">
        <v>2016</v>
      </c>
      <c r="G28507">
        <v>39.29</v>
      </c>
      <c r="H28507" t="s">
        <v>2020</v>
      </c>
      <c r="I28507" s="13">
        <v>43509</v>
      </c>
      <c r="J28507">
        <v>8</v>
      </c>
      <c r="K28507">
        <v>-17.62</v>
      </c>
    </row>
    <row r="28508" spans="1:11">
      <c r="B28508" t="s">
        <v>2027</v>
      </c>
      <c r="C28508" t="s">
        <v>2212</v>
      </c>
      <c r="D28508" t="s">
        <v>2029</v>
      </c>
      <c r="E28508">
        <v>5</v>
      </c>
      <c r="F28508" t="s">
        <v>2016</v>
      </c>
      <c r="G28508">
        <v>28.71</v>
      </c>
      <c r="H28508" t="s">
        <v>2017</v>
      </c>
      <c r="I28508" s="13">
        <v>43509</v>
      </c>
      <c r="J28508">
        <v>9</v>
      </c>
      <c r="K28508">
        <v>-23.49</v>
      </c>
    </row>
    <row r="28509" spans="1:11">
      <c r="B28509" t="s">
        <v>2033</v>
      </c>
      <c r="C28509" t="s">
        <v>3342</v>
      </c>
      <c r="D28509" t="s">
        <v>2035</v>
      </c>
      <c r="E28509">
        <v>5</v>
      </c>
      <c r="F28509" t="s">
        <v>2016</v>
      </c>
      <c r="G28509">
        <v>35.51</v>
      </c>
      <c r="H28509" t="s">
        <v>2036</v>
      </c>
      <c r="I28509" s="13">
        <v>43509</v>
      </c>
      <c r="J28509">
        <v>9</v>
      </c>
      <c r="K28509">
        <v>-23.49</v>
      </c>
    </row>
    <row r="28510" spans="1:11">
      <c r="B28510" t="s">
        <v>2072</v>
      </c>
      <c r="C28510" t="s">
        <v>3343</v>
      </c>
      <c r="D28510" t="s">
        <v>2029</v>
      </c>
      <c r="E28510">
        <v>5</v>
      </c>
      <c r="F28510" t="s">
        <v>2016</v>
      </c>
      <c r="G28510">
        <v>32.49</v>
      </c>
      <c r="H28510" t="s">
        <v>2017</v>
      </c>
      <c r="I28510" s="13">
        <v>43509</v>
      </c>
      <c r="J28510">
        <v>9</v>
      </c>
      <c r="K28510">
        <v>-23.49</v>
      </c>
    </row>
    <row r="28511" spans="1:11">
      <c r="B28511" t="s">
        <v>2595</v>
      </c>
      <c r="C28511" t="s">
        <v>3344</v>
      </c>
      <c r="D28511" t="s">
        <v>3345</v>
      </c>
      <c r="E28511">
        <v>5</v>
      </c>
      <c r="F28511" t="s">
        <v>2016</v>
      </c>
      <c r="G28511">
        <v>29.47</v>
      </c>
      <c r="H28511" t="s">
        <v>2020</v>
      </c>
      <c r="I28511" s="13">
        <v>43509</v>
      </c>
      <c r="J28511">
        <v>9</v>
      </c>
      <c r="K28511">
        <v>-23.49</v>
      </c>
    </row>
    <row r="28512" spans="1:11">
      <c r="B28512" t="s">
        <v>3032</v>
      </c>
      <c r="C28512" t="s">
        <v>3346</v>
      </c>
      <c r="D28512" t="s">
        <v>2026</v>
      </c>
      <c r="E28512">
        <v>5</v>
      </c>
      <c r="F28512" t="s">
        <v>2016</v>
      </c>
      <c r="G28512">
        <v>31.73</v>
      </c>
      <c r="H28512" t="s">
        <v>2017</v>
      </c>
      <c r="I28512" s="13">
        <v>43509</v>
      </c>
      <c r="J28512">
        <v>9</v>
      </c>
      <c r="K28512">
        <v>-23.49</v>
      </c>
    </row>
    <row r="28513" spans="2:11">
      <c r="B28513" t="s">
        <v>2118</v>
      </c>
      <c r="C28513" t="s">
        <v>3347</v>
      </c>
      <c r="D28513" t="s">
        <v>2026</v>
      </c>
      <c r="E28513">
        <v>5</v>
      </c>
      <c r="F28513" t="s">
        <v>2016</v>
      </c>
      <c r="G28513">
        <v>30.22</v>
      </c>
      <c r="H28513" t="s">
        <v>2017</v>
      </c>
      <c r="I28513" s="13">
        <v>43509</v>
      </c>
      <c r="J28513">
        <v>9</v>
      </c>
      <c r="K28513">
        <v>-23.49</v>
      </c>
    </row>
    <row r="28514" spans="2:11">
      <c r="B28514" t="s">
        <v>3014</v>
      </c>
      <c r="C28514" t="s">
        <v>3348</v>
      </c>
      <c r="D28514" t="s">
        <v>2029</v>
      </c>
      <c r="E28514">
        <v>5</v>
      </c>
      <c r="F28514" t="s">
        <v>2016</v>
      </c>
      <c r="G28514">
        <v>27.58</v>
      </c>
      <c r="H28514" t="s">
        <v>2020</v>
      </c>
      <c r="I28514" s="13">
        <v>43509</v>
      </c>
      <c r="J28514">
        <v>9</v>
      </c>
      <c r="K28514">
        <v>-23.49</v>
      </c>
    </row>
    <row r="28515" spans="2:11">
      <c r="B28515" t="s">
        <v>2051</v>
      </c>
      <c r="C28515" t="s">
        <v>3349</v>
      </c>
      <c r="D28515" t="s">
        <v>2076</v>
      </c>
      <c r="E28515">
        <v>3</v>
      </c>
      <c r="F28515" t="s">
        <v>2016</v>
      </c>
      <c r="G28515">
        <v>18.399999999999999</v>
      </c>
      <c r="H28515" t="s">
        <v>2017</v>
      </c>
      <c r="I28515" s="13">
        <v>43509</v>
      </c>
      <c r="J28515">
        <v>1</v>
      </c>
      <c r="K28515">
        <v>43.75</v>
      </c>
    </row>
    <row r="28516" spans="2:11">
      <c r="B28516" t="s">
        <v>2551</v>
      </c>
      <c r="C28516" t="s">
        <v>3350</v>
      </c>
      <c r="D28516" t="s">
        <v>2026</v>
      </c>
      <c r="E28516">
        <v>5</v>
      </c>
      <c r="F28516" t="s">
        <v>2016</v>
      </c>
      <c r="G28516">
        <v>30.98</v>
      </c>
      <c r="H28516" t="s">
        <v>2017</v>
      </c>
      <c r="I28516" s="13">
        <v>43509</v>
      </c>
      <c r="J28516">
        <v>7</v>
      </c>
      <c r="K28516">
        <v>-11.36</v>
      </c>
    </row>
    <row r="28517" spans="2:11">
      <c r="B28517" t="s">
        <v>2063</v>
      </c>
      <c r="C28517" t="s">
        <v>3351</v>
      </c>
      <c r="D28517" t="s">
        <v>2035</v>
      </c>
      <c r="E28517">
        <v>5</v>
      </c>
      <c r="F28517" t="s">
        <v>2016</v>
      </c>
      <c r="G28517">
        <v>31.73</v>
      </c>
      <c r="H28517" t="s">
        <v>2017</v>
      </c>
      <c r="I28517" s="13">
        <v>43509</v>
      </c>
      <c r="J28517" t="s">
        <v>2030</v>
      </c>
      <c r="K28517" t="s">
        <v>2030</v>
      </c>
    </row>
    <row r="28518" spans="2:11">
      <c r="B28518" t="s">
        <v>3352</v>
      </c>
      <c r="C28518" t="s">
        <v>3353</v>
      </c>
      <c r="D28518" t="s">
        <v>2044</v>
      </c>
      <c r="E28518">
        <v>3</v>
      </c>
      <c r="F28518" t="s">
        <v>2016</v>
      </c>
      <c r="G28518">
        <v>22.67</v>
      </c>
      <c r="H28518" t="s">
        <v>2020</v>
      </c>
      <c r="I28518" s="13">
        <v>43509</v>
      </c>
      <c r="J28518">
        <v>2</v>
      </c>
      <c r="K28518">
        <v>4.53</v>
      </c>
    </row>
    <row r="28519" spans="2:11">
      <c r="B28519" t="s">
        <v>2136</v>
      </c>
      <c r="C28519" t="s">
        <v>3354</v>
      </c>
      <c r="D28519" t="s">
        <v>2026</v>
      </c>
      <c r="E28519">
        <v>5</v>
      </c>
      <c r="F28519" t="s">
        <v>2016</v>
      </c>
      <c r="G28519">
        <v>36.26</v>
      </c>
      <c r="H28519" t="s">
        <v>2017</v>
      </c>
      <c r="I28519" s="13">
        <v>43509</v>
      </c>
      <c r="J28519">
        <v>9</v>
      </c>
      <c r="K28519">
        <v>-23.49</v>
      </c>
    </row>
    <row r="28520" spans="2:11">
      <c r="B28520" t="s">
        <v>3329</v>
      </c>
      <c r="C28520" t="s">
        <v>3355</v>
      </c>
      <c r="D28520" t="s">
        <v>2076</v>
      </c>
      <c r="E28520">
        <v>3</v>
      </c>
      <c r="F28520" t="s">
        <v>2016</v>
      </c>
      <c r="G28520">
        <v>21.97</v>
      </c>
      <c r="H28520" t="s">
        <v>2017</v>
      </c>
      <c r="I28520" s="13">
        <v>43495</v>
      </c>
      <c r="J28520">
        <v>3</v>
      </c>
      <c r="K28520">
        <v>0</v>
      </c>
    </row>
    <row r="28521" spans="2:11">
      <c r="B28521" t="s">
        <v>2021</v>
      </c>
      <c r="C28521" t="s">
        <v>2215</v>
      </c>
      <c r="D28521" t="s">
        <v>2166</v>
      </c>
      <c r="E28521">
        <v>5</v>
      </c>
      <c r="F28521" t="s">
        <v>2085</v>
      </c>
      <c r="G28521">
        <v>29.4</v>
      </c>
      <c r="H28521" t="s">
        <v>2020</v>
      </c>
      <c r="I28521" s="13">
        <v>43479</v>
      </c>
      <c r="J28521">
        <v>5</v>
      </c>
      <c r="K28521">
        <v>-4.58</v>
      </c>
    </row>
    <row r="28522" spans="2:11">
      <c r="B28522" t="s">
        <v>2042</v>
      </c>
      <c r="C28522" t="s">
        <v>3356</v>
      </c>
      <c r="D28522" t="s">
        <v>2029</v>
      </c>
      <c r="E28522">
        <v>5</v>
      </c>
      <c r="F28522" t="s">
        <v>2016</v>
      </c>
      <c r="G28522">
        <v>30.62</v>
      </c>
      <c r="H28522" t="s">
        <v>2020</v>
      </c>
      <c r="I28522" s="13">
        <v>43440</v>
      </c>
      <c r="J28522" t="s">
        <v>2030</v>
      </c>
      <c r="K28522" t="s">
        <v>2030</v>
      </c>
    </row>
    <row r="28523" spans="2:11">
      <c r="B28523" t="s">
        <v>3016</v>
      </c>
      <c r="C28523" t="s">
        <v>3357</v>
      </c>
      <c r="D28523" t="s">
        <v>3358</v>
      </c>
      <c r="E28523" t="s">
        <v>2030</v>
      </c>
      <c r="F28523" t="s">
        <v>2016</v>
      </c>
      <c r="G28523" t="s">
        <v>2030</v>
      </c>
      <c r="H28523" t="s">
        <v>2017</v>
      </c>
      <c r="I28523" s="13">
        <v>42678</v>
      </c>
      <c r="J28523" t="s">
        <v>2030</v>
      </c>
      <c r="K28523" t="s">
        <v>2030</v>
      </c>
    </row>
    <row r="28601" spans="1:11">
      <c r="A28601" t="s">
        <v>1299</v>
      </c>
      <c r="B28601" t="str">
        <f ca="1">_xll.BDS(OFFSET(INDIRECT(ADDRESS(ROW(), COLUMN())),0,-1),"BEST_ANALYST_RECS_BULK","cols=10;rows=19")</f>
        <v>Keefe, Bruyette &amp; Woods</v>
      </c>
      <c r="C28601" t="s">
        <v>3083</v>
      </c>
      <c r="D28601" t="s">
        <v>2029</v>
      </c>
      <c r="E28601">
        <v>5</v>
      </c>
      <c r="F28601" t="s">
        <v>2016</v>
      </c>
      <c r="G28601">
        <v>54.5</v>
      </c>
      <c r="H28601" t="s">
        <v>2020</v>
      </c>
      <c r="I28601" s="13">
        <v>43510</v>
      </c>
      <c r="J28601">
        <v>6</v>
      </c>
      <c r="K28601">
        <v>-10.46</v>
      </c>
    </row>
    <row r="28602" spans="1:11">
      <c r="B28602" t="s">
        <v>2033</v>
      </c>
      <c r="C28602" t="s">
        <v>2455</v>
      </c>
      <c r="D28602" t="s">
        <v>2035</v>
      </c>
      <c r="E28602">
        <v>5</v>
      </c>
      <c r="F28602" t="s">
        <v>2016</v>
      </c>
      <c r="G28602">
        <v>58</v>
      </c>
      <c r="H28602" t="s">
        <v>2036</v>
      </c>
      <c r="I28602" s="13">
        <v>43509</v>
      </c>
      <c r="J28602">
        <v>6</v>
      </c>
      <c r="K28602">
        <v>-10.46</v>
      </c>
    </row>
    <row r="28603" spans="1:11">
      <c r="B28603" t="s">
        <v>2027</v>
      </c>
      <c r="C28603" t="s">
        <v>2454</v>
      </c>
      <c r="D28603" t="s">
        <v>2029</v>
      </c>
      <c r="E28603">
        <v>5</v>
      </c>
      <c r="F28603" t="s">
        <v>2016</v>
      </c>
      <c r="G28603">
        <v>54</v>
      </c>
      <c r="H28603" t="s">
        <v>2017</v>
      </c>
      <c r="I28603" s="13">
        <v>43504</v>
      </c>
      <c r="J28603">
        <v>6</v>
      </c>
      <c r="K28603">
        <v>-10.46</v>
      </c>
    </row>
    <row r="28604" spans="1:11">
      <c r="B28604" t="s">
        <v>2094</v>
      </c>
      <c r="C28604" t="s">
        <v>2095</v>
      </c>
      <c r="D28604" t="s">
        <v>2076</v>
      </c>
      <c r="E28604">
        <v>3</v>
      </c>
      <c r="F28604" t="s">
        <v>2088</v>
      </c>
      <c r="G28604" t="s">
        <v>2030</v>
      </c>
      <c r="H28604" t="s">
        <v>2017</v>
      </c>
      <c r="I28604" s="13">
        <v>43504</v>
      </c>
      <c r="J28604" t="s">
        <v>2030</v>
      </c>
      <c r="K28604" t="s">
        <v>2030</v>
      </c>
    </row>
    <row r="28605" spans="1:11">
      <c r="B28605" t="s">
        <v>2051</v>
      </c>
      <c r="C28605" t="s">
        <v>3084</v>
      </c>
      <c r="D28605" t="s">
        <v>2076</v>
      </c>
      <c r="E28605">
        <v>3</v>
      </c>
      <c r="F28605" t="s">
        <v>2016</v>
      </c>
      <c r="G28605">
        <v>53</v>
      </c>
      <c r="H28605" t="s">
        <v>2017</v>
      </c>
      <c r="I28605" s="13">
        <v>43504</v>
      </c>
      <c r="J28605">
        <v>4</v>
      </c>
      <c r="K28605">
        <v>2.0299999999999998</v>
      </c>
    </row>
    <row r="28606" spans="1:11">
      <c r="B28606" t="s">
        <v>106</v>
      </c>
      <c r="C28606" t="s">
        <v>2447</v>
      </c>
      <c r="D28606" t="s">
        <v>2440</v>
      </c>
      <c r="E28606">
        <v>5</v>
      </c>
      <c r="F28606" t="s">
        <v>2016</v>
      </c>
      <c r="G28606">
        <v>56</v>
      </c>
      <c r="H28606" t="s">
        <v>2020</v>
      </c>
      <c r="I28606" s="13">
        <v>43502</v>
      </c>
      <c r="J28606">
        <v>6</v>
      </c>
      <c r="K28606">
        <v>-10.46</v>
      </c>
    </row>
    <row r="28607" spans="1:11">
      <c r="B28607" t="s">
        <v>2021</v>
      </c>
      <c r="C28607" t="s">
        <v>3085</v>
      </c>
      <c r="D28607" t="s">
        <v>2166</v>
      </c>
      <c r="E28607">
        <v>5</v>
      </c>
      <c r="F28607" t="s">
        <v>2016</v>
      </c>
      <c r="G28607">
        <v>50</v>
      </c>
      <c r="H28607" t="s">
        <v>2020</v>
      </c>
      <c r="I28607" s="13">
        <v>43502</v>
      </c>
      <c r="J28607" t="s">
        <v>2030</v>
      </c>
      <c r="K28607" t="s">
        <v>2030</v>
      </c>
    </row>
    <row r="28608" spans="1:11">
      <c r="B28608" t="s">
        <v>2037</v>
      </c>
      <c r="C28608" t="s">
        <v>2450</v>
      </c>
      <c r="D28608" t="s">
        <v>2026</v>
      </c>
      <c r="E28608">
        <v>5</v>
      </c>
      <c r="F28608" t="s">
        <v>2016</v>
      </c>
      <c r="G28608">
        <v>55</v>
      </c>
      <c r="H28608" t="s">
        <v>2020</v>
      </c>
      <c r="I28608" s="13">
        <v>43502</v>
      </c>
      <c r="J28608">
        <v>6</v>
      </c>
      <c r="K28608">
        <v>-10.46</v>
      </c>
    </row>
    <row r="28609" spans="2:11">
      <c r="B28609" t="s">
        <v>2220</v>
      </c>
      <c r="C28609" t="s">
        <v>3086</v>
      </c>
      <c r="D28609" t="s">
        <v>2026</v>
      </c>
      <c r="E28609">
        <v>5</v>
      </c>
      <c r="F28609" t="s">
        <v>2016</v>
      </c>
      <c r="G28609">
        <v>65</v>
      </c>
      <c r="H28609" t="s">
        <v>2020</v>
      </c>
      <c r="I28609" s="13">
        <v>43502</v>
      </c>
      <c r="J28609">
        <v>6</v>
      </c>
      <c r="K28609">
        <v>-10.46</v>
      </c>
    </row>
    <row r="28610" spans="2:11">
      <c r="B28610" t="s">
        <v>2236</v>
      </c>
      <c r="C28610" t="s">
        <v>3087</v>
      </c>
      <c r="D28610" t="s">
        <v>2015</v>
      </c>
      <c r="E28610">
        <v>3</v>
      </c>
      <c r="F28610" t="s">
        <v>2016</v>
      </c>
      <c r="G28610" t="s">
        <v>2030</v>
      </c>
      <c r="H28610" t="s">
        <v>2017</v>
      </c>
      <c r="I28610" s="13">
        <v>43502</v>
      </c>
      <c r="J28610">
        <v>5</v>
      </c>
      <c r="K28610">
        <v>0</v>
      </c>
    </row>
    <row r="28611" spans="2:11">
      <c r="B28611" t="s">
        <v>2063</v>
      </c>
      <c r="C28611" t="s">
        <v>2453</v>
      </c>
      <c r="D28611" t="s">
        <v>2035</v>
      </c>
      <c r="E28611">
        <v>5</v>
      </c>
      <c r="F28611" t="s">
        <v>2016</v>
      </c>
      <c r="G28611">
        <v>53</v>
      </c>
      <c r="H28611" t="s">
        <v>2017</v>
      </c>
      <c r="I28611" s="13">
        <v>43502</v>
      </c>
      <c r="J28611">
        <v>6</v>
      </c>
      <c r="K28611">
        <v>-10.46</v>
      </c>
    </row>
    <row r="28612" spans="2:11">
      <c r="B28612" t="s">
        <v>2240</v>
      </c>
      <c r="C28612" t="s">
        <v>3088</v>
      </c>
      <c r="D28612" t="s">
        <v>2044</v>
      </c>
      <c r="E28612">
        <v>3</v>
      </c>
      <c r="F28612" t="s">
        <v>2016</v>
      </c>
      <c r="G28612">
        <v>48</v>
      </c>
      <c r="H28612" t="s">
        <v>2020</v>
      </c>
      <c r="I28612" s="13">
        <v>43502</v>
      </c>
      <c r="J28612" t="s">
        <v>2030</v>
      </c>
      <c r="K28612" t="s">
        <v>2030</v>
      </c>
    </row>
    <row r="28613" spans="2:11">
      <c r="B28613" t="s">
        <v>2072</v>
      </c>
      <c r="C28613" t="s">
        <v>3089</v>
      </c>
      <c r="D28613" t="s">
        <v>2029</v>
      </c>
      <c r="E28613">
        <v>5</v>
      </c>
      <c r="F28613" t="s">
        <v>2016</v>
      </c>
      <c r="G28613">
        <v>53</v>
      </c>
      <c r="H28613" t="s">
        <v>2020</v>
      </c>
      <c r="I28613" s="13">
        <v>43501</v>
      </c>
      <c r="J28613">
        <v>3</v>
      </c>
      <c r="K28613">
        <v>2.38</v>
      </c>
    </row>
    <row r="28614" spans="2:11">
      <c r="B28614" t="s">
        <v>2267</v>
      </c>
      <c r="C28614" t="s">
        <v>2272</v>
      </c>
      <c r="D28614" t="s">
        <v>2273</v>
      </c>
      <c r="E28614">
        <v>3</v>
      </c>
      <c r="F28614" t="s">
        <v>2016</v>
      </c>
      <c r="G28614">
        <v>48</v>
      </c>
      <c r="H28614" t="s">
        <v>2017</v>
      </c>
      <c r="I28614" s="13">
        <v>43501</v>
      </c>
      <c r="J28614" t="s">
        <v>2030</v>
      </c>
      <c r="K28614" t="s">
        <v>2030</v>
      </c>
    </row>
    <row r="28615" spans="2:11">
      <c r="B28615" t="s">
        <v>2024</v>
      </c>
      <c r="C28615" t="s">
        <v>2243</v>
      </c>
      <c r="D28615" t="s">
        <v>2026</v>
      </c>
      <c r="E28615">
        <v>5</v>
      </c>
      <c r="F28615" t="s">
        <v>2016</v>
      </c>
      <c r="G28615">
        <v>56</v>
      </c>
      <c r="H28615" t="s">
        <v>2017</v>
      </c>
      <c r="I28615" s="13">
        <v>43495</v>
      </c>
      <c r="J28615">
        <v>6</v>
      </c>
      <c r="K28615">
        <v>-10.46</v>
      </c>
    </row>
    <row r="28616" spans="2:11">
      <c r="B28616" t="s">
        <v>2232</v>
      </c>
      <c r="C28616" t="s">
        <v>3090</v>
      </c>
      <c r="D28616" t="s">
        <v>2029</v>
      </c>
      <c r="E28616">
        <v>5</v>
      </c>
      <c r="F28616" t="s">
        <v>2016</v>
      </c>
      <c r="G28616" t="s">
        <v>2030</v>
      </c>
      <c r="H28616" t="s">
        <v>2017</v>
      </c>
      <c r="I28616" s="13">
        <v>43481</v>
      </c>
      <c r="J28616">
        <v>6</v>
      </c>
      <c r="K28616">
        <v>-10.46</v>
      </c>
    </row>
    <row r="28617" spans="2:11">
      <c r="B28617" t="s">
        <v>2079</v>
      </c>
      <c r="C28617" t="s">
        <v>2446</v>
      </c>
      <c r="D28617" t="s">
        <v>2015</v>
      </c>
      <c r="E28617">
        <v>3</v>
      </c>
      <c r="F28617" t="s">
        <v>2016</v>
      </c>
      <c r="G28617">
        <v>48</v>
      </c>
      <c r="H28617" t="s">
        <v>2017</v>
      </c>
      <c r="I28617" s="13">
        <v>43481</v>
      </c>
      <c r="J28617">
        <v>5</v>
      </c>
      <c r="K28617">
        <v>0</v>
      </c>
    </row>
    <row r="28618" spans="2:11">
      <c r="B28618" t="s">
        <v>2102</v>
      </c>
      <c r="C28618" t="s">
        <v>2484</v>
      </c>
      <c r="D28618" t="s">
        <v>2104</v>
      </c>
      <c r="E28618" t="s">
        <v>2030</v>
      </c>
      <c r="F28618" t="s">
        <v>2016</v>
      </c>
      <c r="G28618" t="s">
        <v>2030</v>
      </c>
      <c r="H28618" t="s">
        <v>2017</v>
      </c>
      <c r="I28618" s="13">
        <v>43389</v>
      </c>
      <c r="J28618" t="s">
        <v>2030</v>
      </c>
      <c r="K28618" t="s">
        <v>2030</v>
      </c>
    </row>
    <row r="28619" spans="2:11">
      <c r="B28619" t="s">
        <v>2083</v>
      </c>
      <c r="C28619" t="s">
        <v>2084</v>
      </c>
      <c r="D28619" t="s">
        <v>2053</v>
      </c>
      <c r="E28619">
        <v>1</v>
      </c>
      <c r="F28619" t="s">
        <v>2016</v>
      </c>
      <c r="G28619" t="s">
        <v>2030</v>
      </c>
      <c r="H28619" t="s">
        <v>2017</v>
      </c>
      <c r="I28619" s="13">
        <v>43259</v>
      </c>
      <c r="J28619">
        <v>1</v>
      </c>
      <c r="K28619">
        <v>15.9</v>
      </c>
    </row>
    <row r="28701" spans="1:11">
      <c r="A28701" t="s">
        <v>1300</v>
      </c>
      <c r="B28701" t="str">
        <f ca="1">_xll.BDS(OFFSET(INDIRECT(ADDRESS(ROW(), COLUMN())),0,-1),"BEST_ANALYST_RECS_BULK","cols=10;rows=23")</f>
        <v>Credit Suisse</v>
      </c>
      <c r="C28701" t="s">
        <v>2224</v>
      </c>
      <c r="D28701" t="s">
        <v>2029</v>
      </c>
      <c r="E28701">
        <v>5</v>
      </c>
      <c r="F28701" t="s">
        <v>2016</v>
      </c>
      <c r="G28701">
        <v>102</v>
      </c>
      <c r="H28701" t="s">
        <v>2017</v>
      </c>
      <c r="I28701" s="13">
        <v>43511</v>
      </c>
      <c r="J28701">
        <v>6</v>
      </c>
      <c r="K28701">
        <v>-11.82</v>
      </c>
    </row>
    <row r="28702" spans="1:11">
      <c r="B28702" t="s">
        <v>2033</v>
      </c>
      <c r="C28702" t="s">
        <v>2231</v>
      </c>
      <c r="D28702" t="s">
        <v>2035</v>
      </c>
      <c r="E28702">
        <v>5</v>
      </c>
      <c r="F28702" t="s">
        <v>2016</v>
      </c>
      <c r="G28702">
        <v>96</v>
      </c>
      <c r="H28702" t="s">
        <v>2020</v>
      </c>
      <c r="I28702" s="13">
        <v>43511</v>
      </c>
      <c r="J28702">
        <v>10</v>
      </c>
      <c r="K28702">
        <v>-15.83</v>
      </c>
    </row>
    <row r="28703" spans="1:11">
      <c r="B28703" t="s">
        <v>2277</v>
      </c>
      <c r="C28703" t="s">
        <v>2218</v>
      </c>
      <c r="D28703" t="s">
        <v>2029</v>
      </c>
      <c r="E28703">
        <v>5</v>
      </c>
      <c r="F28703" t="s">
        <v>2016</v>
      </c>
      <c r="G28703">
        <v>98</v>
      </c>
      <c r="H28703" t="s">
        <v>2017</v>
      </c>
      <c r="I28703" s="13">
        <v>43511</v>
      </c>
      <c r="J28703">
        <v>10</v>
      </c>
      <c r="K28703">
        <v>-15.83</v>
      </c>
    </row>
    <row r="28704" spans="1:11">
      <c r="B28704" t="s">
        <v>2159</v>
      </c>
      <c r="C28704" t="s">
        <v>2765</v>
      </c>
      <c r="D28704" t="s">
        <v>2029</v>
      </c>
      <c r="E28704">
        <v>5</v>
      </c>
      <c r="F28704" t="s">
        <v>2016</v>
      </c>
      <c r="G28704">
        <v>96</v>
      </c>
      <c r="H28704" t="s">
        <v>2017</v>
      </c>
      <c r="I28704" s="13">
        <v>43511</v>
      </c>
      <c r="J28704">
        <v>3</v>
      </c>
      <c r="K28704">
        <v>-0.56000000000000005</v>
      </c>
    </row>
    <row r="28705" spans="2:11">
      <c r="B28705" t="s">
        <v>2220</v>
      </c>
      <c r="C28705" t="s">
        <v>2221</v>
      </c>
      <c r="D28705" t="s">
        <v>2026</v>
      </c>
      <c r="E28705">
        <v>5</v>
      </c>
      <c r="F28705" t="s">
        <v>2016</v>
      </c>
      <c r="G28705">
        <v>96</v>
      </c>
      <c r="H28705" t="s">
        <v>2020</v>
      </c>
      <c r="I28705" s="13">
        <v>43511</v>
      </c>
      <c r="J28705">
        <v>10</v>
      </c>
      <c r="K28705">
        <v>-15.83</v>
      </c>
    </row>
    <row r="28706" spans="2:11">
      <c r="B28706" t="s">
        <v>2079</v>
      </c>
      <c r="C28706" t="s">
        <v>2222</v>
      </c>
      <c r="D28706" t="s">
        <v>2029</v>
      </c>
      <c r="E28706">
        <v>5</v>
      </c>
      <c r="F28706" t="s">
        <v>2016</v>
      </c>
      <c r="G28706">
        <v>94</v>
      </c>
      <c r="H28706" t="s">
        <v>2017</v>
      </c>
      <c r="I28706" s="13">
        <v>43511</v>
      </c>
      <c r="J28706">
        <v>10</v>
      </c>
      <c r="K28706">
        <v>-15.83</v>
      </c>
    </row>
    <row r="28707" spans="2:11">
      <c r="B28707" t="s">
        <v>2037</v>
      </c>
      <c r="C28707" t="s">
        <v>2225</v>
      </c>
      <c r="D28707" t="s">
        <v>2076</v>
      </c>
      <c r="E28707">
        <v>3</v>
      </c>
      <c r="F28707" t="s">
        <v>2016</v>
      </c>
      <c r="G28707">
        <v>81</v>
      </c>
      <c r="H28707" t="s">
        <v>2020</v>
      </c>
      <c r="I28707" s="13">
        <v>43510</v>
      </c>
      <c r="J28707">
        <v>2</v>
      </c>
      <c r="K28707">
        <v>0</v>
      </c>
    </row>
    <row r="28708" spans="2:11">
      <c r="B28708" t="s">
        <v>2274</v>
      </c>
      <c r="C28708" t="s">
        <v>2275</v>
      </c>
      <c r="D28708" t="s">
        <v>2076</v>
      </c>
      <c r="E28708">
        <v>3</v>
      </c>
      <c r="F28708" t="s">
        <v>2016</v>
      </c>
      <c r="G28708" t="s">
        <v>2030</v>
      </c>
      <c r="H28708" t="s">
        <v>2017</v>
      </c>
      <c r="I28708" s="13">
        <v>43509</v>
      </c>
      <c r="J28708">
        <v>2</v>
      </c>
      <c r="K28708">
        <v>0</v>
      </c>
    </row>
    <row r="28709" spans="2:11">
      <c r="B28709" t="s">
        <v>2198</v>
      </c>
      <c r="C28709" t="s">
        <v>2644</v>
      </c>
      <c r="D28709" t="s">
        <v>2035</v>
      </c>
      <c r="E28709">
        <v>5</v>
      </c>
      <c r="F28709" t="s">
        <v>2016</v>
      </c>
      <c r="G28709">
        <v>124</v>
      </c>
      <c r="H28709" t="s">
        <v>2017</v>
      </c>
      <c r="I28709" s="13">
        <v>43504</v>
      </c>
      <c r="J28709">
        <v>9</v>
      </c>
      <c r="K28709">
        <v>-13.87</v>
      </c>
    </row>
    <row r="28710" spans="2:11">
      <c r="B28710" t="s">
        <v>2077</v>
      </c>
      <c r="C28710" t="s">
        <v>2226</v>
      </c>
      <c r="D28710" t="s">
        <v>2041</v>
      </c>
      <c r="E28710">
        <v>1</v>
      </c>
      <c r="F28710" t="s">
        <v>2016</v>
      </c>
      <c r="G28710">
        <v>77</v>
      </c>
      <c r="H28710" t="s">
        <v>2017</v>
      </c>
      <c r="I28710" s="13">
        <v>43503</v>
      </c>
      <c r="J28710">
        <v>1</v>
      </c>
      <c r="K28710">
        <v>15.83</v>
      </c>
    </row>
    <row r="28711" spans="2:11">
      <c r="B28711" t="s">
        <v>2094</v>
      </c>
      <c r="C28711" t="s">
        <v>2095</v>
      </c>
      <c r="D28711" t="s">
        <v>2076</v>
      </c>
      <c r="E28711">
        <v>3</v>
      </c>
      <c r="F28711" t="s">
        <v>2016</v>
      </c>
      <c r="G28711" t="s">
        <v>2030</v>
      </c>
      <c r="H28711" t="s">
        <v>2017</v>
      </c>
      <c r="I28711" s="13">
        <v>43503</v>
      </c>
      <c r="J28711" t="s">
        <v>2030</v>
      </c>
      <c r="K28711" t="s">
        <v>2030</v>
      </c>
    </row>
    <row r="28712" spans="2:11">
      <c r="B28712" t="s">
        <v>2174</v>
      </c>
      <c r="C28712" t="s">
        <v>2242</v>
      </c>
      <c r="D28712" t="s">
        <v>2029</v>
      </c>
      <c r="E28712">
        <v>5</v>
      </c>
      <c r="F28712" t="s">
        <v>2016</v>
      </c>
      <c r="G28712">
        <v>137</v>
      </c>
      <c r="H28712" t="s">
        <v>2017</v>
      </c>
      <c r="I28712" s="13">
        <v>43501</v>
      </c>
      <c r="J28712">
        <v>10</v>
      </c>
      <c r="K28712">
        <v>-15.83</v>
      </c>
    </row>
    <row r="28713" spans="2:11">
      <c r="B28713" t="s">
        <v>2234</v>
      </c>
      <c r="C28713" t="s">
        <v>2235</v>
      </c>
      <c r="D28713" t="s">
        <v>2026</v>
      </c>
      <c r="E28713">
        <v>5</v>
      </c>
      <c r="F28713" t="s">
        <v>2016</v>
      </c>
      <c r="G28713">
        <v>100</v>
      </c>
      <c r="H28713" t="s">
        <v>2020</v>
      </c>
      <c r="I28713" s="13">
        <v>43489</v>
      </c>
      <c r="J28713">
        <v>10</v>
      </c>
      <c r="K28713">
        <v>-15.83</v>
      </c>
    </row>
    <row r="28714" spans="2:11">
      <c r="B28714" t="s">
        <v>106</v>
      </c>
      <c r="C28714" t="s">
        <v>2228</v>
      </c>
      <c r="D28714" t="s">
        <v>2723</v>
      </c>
      <c r="E28714">
        <v>3</v>
      </c>
      <c r="F28714" t="s">
        <v>2016</v>
      </c>
      <c r="G28714">
        <v>100</v>
      </c>
      <c r="H28714" t="s">
        <v>2020</v>
      </c>
      <c r="I28714" s="13">
        <v>43488</v>
      </c>
      <c r="J28714">
        <v>2</v>
      </c>
      <c r="K28714">
        <v>0</v>
      </c>
    </row>
    <row r="28715" spans="2:11">
      <c r="B28715" t="s">
        <v>2024</v>
      </c>
      <c r="C28715" t="s">
        <v>2243</v>
      </c>
      <c r="D28715" t="s">
        <v>2026</v>
      </c>
      <c r="E28715">
        <v>5</v>
      </c>
      <c r="F28715" t="s">
        <v>2016</v>
      </c>
      <c r="G28715">
        <v>98</v>
      </c>
      <c r="H28715" t="s">
        <v>2017</v>
      </c>
      <c r="I28715" s="13">
        <v>43488</v>
      </c>
      <c r="J28715">
        <v>10</v>
      </c>
      <c r="K28715">
        <v>-15.83</v>
      </c>
    </row>
    <row r="28716" spans="2:11">
      <c r="B28716" t="s">
        <v>2232</v>
      </c>
      <c r="C28716" t="s">
        <v>2233</v>
      </c>
      <c r="D28716" t="s">
        <v>2015</v>
      </c>
      <c r="E28716">
        <v>3</v>
      </c>
      <c r="F28716" t="s">
        <v>2016</v>
      </c>
      <c r="G28716" t="s">
        <v>2030</v>
      </c>
      <c r="H28716" t="s">
        <v>2017</v>
      </c>
      <c r="I28716" s="13">
        <v>43488</v>
      </c>
      <c r="J28716">
        <v>2</v>
      </c>
      <c r="K28716">
        <v>0</v>
      </c>
    </row>
    <row r="28717" spans="2:11">
      <c r="B28717" t="s">
        <v>2045</v>
      </c>
      <c r="C28717" t="s">
        <v>2244</v>
      </c>
      <c r="D28717" t="s">
        <v>2015</v>
      </c>
      <c r="E28717">
        <v>3</v>
      </c>
      <c r="F28717" t="s">
        <v>2088</v>
      </c>
      <c r="G28717" t="s">
        <v>2030</v>
      </c>
      <c r="H28717" t="s">
        <v>2017</v>
      </c>
      <c r="I28717" s="13">
        <v>43488</v>
      </c>
      <c r="J28717" t="s">
        <v>2030</v>
      </c>
      <c r="K28717" t="s">
        <v>2030</v>
      </c>
    </row>
    <row r="28718" spans="2:11">
      <c r="B28718" t="s">
        <v>2051</v>
      </c>
      <c r="C28718" t="s">
        <v>2239</v>
      </c>
      <c r="D28718" t="s">
        <v>2026</v>
      </c>
      <c r="E28718">
        <v>5</v>
      </c>
      <c r="F28718" t="s">
        <v>2016</v>
      </c>
      <c r="G28718">
        <v>119</v>
      </c>
      <c r="H28718" t="s">
        <v>2017</v>
      </c>
      <c r="I28718" s="13">
        <v>43488</v>
      </c>
      <c r="J28718">
        <v>10</v>
      </c>
      <c r="K28718">
        <v>-15.83</v>
      </c>
    </row>
    <row r="28719" spans="2:11">
      <c r="B28719" t="s">
        <v>2120</v>
      </c>
      <c r="C28719" t="s">
        <v>2245</v>
      </c>
      <c r="D28719" t="s">
        <v>2044</v>
      </c>
      <c r="E28719">
        <v>3</v>
      </c>
      <c r="F28719" t="s">
        <v>2016</v>
      </c>
      <c r="G28719">
        <v>90</v>
      </c>
      <c r="H28719" t="s">
        <v>2020</v>
      </c>
      <c r="I28719" s="13">
        <v>43488</v>
      </c>
      <c r="J28719">
        <v>4</v>
      </c>
      <c r="K28719">
        <v>-1.3</v>
      </c>
    </row>
    <row r="28720" spans="2:11">
      <c r="B28720" t="s">
        <v>2063</v>
      </c>
      <c r="C28720" t="s">
        <v>2291</v>
      </c>
      <c r="D28720" t="s">
        <v>2035</v>
      </c>
      <c r="E28720">
        <v>5</v>
      </c>
      <c r="F28720" t="s">
        <v>2016</v>
      </c>
      <c r="G28720">
        <v>114</v>
      </c>
      <c r="H28720" t="s">
        <v>2017</v>
      </c>
      <c r="I28720" s="13">
        <v>43488</v>
      </c>
      <c r="J28720">
        <v>10</v>
      </c>
      <c r="K28720">
        <v>-15.83</v>
      </c>
    </row>
    <row r="28721" spans="2:11">
      <c r="B28721" t="s">
        <v>2083</v>
      </c>
      <c r="C28721" t="s">
        <v>2084</v>
      </c>
      <c r="D28721" t="s">
        <v>2035</v>
      </c>
      <c r="E28721">
        <v>5</v>
      </c>
      <c r="F28721" t="s">
        <v>2016</v>
      </c>
      <c r="G28721" t="s">
        <v>2030</v>
      </c>
      <c r="H28721" t="s">
        <v>2017</v>
      </c>
      <c r="I28721" s="13">
        <v>43488</v>
      </c>
      <c r="J28721">
        <v>5</v>
      </c>
      <c r="K28721">
        <v>-5.62</v>
      </c>
    </row>
    <row r="28722" spans="2:11">
      <c r="B28722" t="s">
        <v>2240</v>
      </c>
      <c r="C28722" t="s">
        <v>2241</v>
      </c>
      <c r="D28722" t="s">
        <v>2026</v>
      </c>
      <c r="E28722">
        <v>5</v>
      </c>
      <c r="F28722" t="s">
        <v>2016</v>
      </c>
      <c r="G28722">
        <v>100</v>
      </c>
      <c r="H28722" t="s">
        <v>2020</v>
      </c>
      <c r="I28722" s="13">
        <v>43488</v>
      </c>
      <c r="J28722">
        <v>10</v>
      </c>
      <c r="K28722">
        <v>-15.83</v>
      </c>
    </row>
    <row r="28723" spans="2:11">
      <c r="B28723" t="s">
        <v>2021</v>
      </c>
      <c r="C28723" t="s">
        <v>2230</v>
      </c>
      <c r="D28723" t="s">
        <v>2166</v>
      </c>
      <c r="E28723">
        <v>5</v>
      </c>
      <c r="F28723" t="s">
        <v>2016</v>
      </c>
      <c r="G28723">
        <v>94</v>
      </c>
      <c r="H28723" t="s">
        <v>2020</v>
      </c>
      <c r="I28723" s="13">
        <v>43471</v>
      </c>
      <c r="J28723">
        <v>10</v>
      </c>
      <c r="K28723">
        <v>-15.83</v>
      </c>
    </row>
    <row r="28801" spans="1:11">
      <c r="A28801" t="s">
        <v>1301</v>
      </c>
      <c r="B28801" t="str">
        <f ca="1">_xll.BDS(OFFSET(INDIRECT(ADDRESS(ROW(), COLUMN())),0,-1),"BEST_ANALYST_RECS_BULK","cols=10;rows=18")</f>
        <v>Morgan Stanley</v>
      </c>
      <c r="C28801" t="s">
        <v>2627</v>
      </c>
      <c r="D28801" t="s">
        <v>2723</v>
      </c>
      <c r="E28801">
        <v>3</v>
      </c>
      <c r="F28801" t="s">
        <v>2016</v>
      </c>
      <c r="G28801">
        <v>48</v>
      </c>
      <c r="H28801" t="s">
        <v>2020</v>
      </c>
      <c r="I28801" s="13">
        <v>43511</v>
      </c>
      <c r="J28801">
        <v>4</v>
      </c>
      <c r="K28801">
        <v>0</v>
      </c>
    </row>
    <row r="28802" spans="1:11">
      <c r="B28802" t="s">
        <v>2021</v>
      </c>
      <c r="C28802" t="s">
        <v>2628</v>
      </c>
      <c r="D28802" t="s">
        <v>2023</v>
      </c>
      <c r="E28802">
        <v>5</v>
      </c>
      <c r="F28802" t="s">
        <v>2016</v>
      </c>
      <c r="G28802">
        <v>53</v>
      </c>
      <c r="H28802" t="s">
        <v>2020</v>
      </c>
      <c r="I28802" s="13">
        <v>43511</v>
      </c>
      <c r="J28802">
        <v>2</v>
      </c>
      <c r="K28802">
        <v>4.9800000000000004</v>
      </c>
    </row>
    <row r="28803" spans="1:11">
      <c r="B28803" t="s">
        <v>2033</v>
      </c>
      <c r="C28803" t="s">
        <v>3947</v>
      </c>
      <c r="D28803" t="s">
        <v>2044</v>
      </c>
      <c r="E28803">
        <v>3</v>
      </c>
      <c r="F28803" t="s">
        <v>2016</v>
      </c>
      <c r="G28803">
        <v>43</v>
      </c>
      <c r="H28803" t="s">
        <v>2036</v>
      </c>
      <c r="I28803" s="13">
        <v>43511</v>
      </c>
      <c r="J28803">
        <v>4</v>
      </c>
      <c r="K28803">
        <v>0</v>
      </c>
    </row>
    <row r="28804" spans="1:11">
      <c r="B28804" t="s">
        <v>2051</v>
      </c>
      <c r="C28804" t="s">
        <v>2624</v>
      </c>
      <c r="D28804" t="s">
        <v>2076</v>
      </c>
      <c r="E28804">
        <v>3</v>
      </c>
      <c r="F28804" t="s">
        <v>2016</v>
      </c>
      <c r="G28804">
        <v>50</v>
      </c>
      <c r="H28804" t="s">
        <v>2017</v>
      </c>
      <c r="I28804" s="13">
        <v>43511</v>
      </c>
      <c r="J28804">
        <v>4</v>
      </c>
      <c r="K28804">
        <v>0</v>
      </c>
    </row>
    <row r="28805" spans="1:11">
      <c r="B28805" t="s">
        <v>2063</v>
      </c>
      <c r="C28805" t="s">
        <v>3950</v>
      </c>
      <c r="D28805" t="s">
        <v>2162</v>
      </c>
      <c r="E28805">
        <v>3</v>
      </c>
      <c r="F28805" t="s">
        <v>2016</v>
      </c>
      <c r="G28805">
        <v>50</v>
      </c>
      <c r="H28805" t="s">
        <v>2017</v>
      </c>
      <c r="I28805" s="13">
        <v>43511</v>
      </c>
      <c r="J28805" t="s">
        <v>2030</v>
      </c>
      <c r="K28805" t="s">
        <v>2030</v>
      </c>
    </row>
    <row r="28806" spans="1:11">
      <c r="B28806" t="s">
        <v>2174</v>
      </c>
      <c r="C28806" t="s">
        <v>3946</v>
      </c>
      <c r="D28806" t="s">
        <v>2029</v>
      </c>
      <c r="E28806">
        <v>5</v>
      </c>
      <c r="F28806" t="s">
        <v>2016</v>
      </c>
      <c r="G28806">
        <v>55</v>
      </c>
      <c r="H28806" t="s">
        <v>2017</v>
      </c>
      <c r="I28806" s="13">
        <v>43510</v>
      </c>
      <c r="J28806">
        <v>2</v>
      </c>
      <c r="K28806">
        <v>4.9800000000000004</v>
      </c>
    </row>
    <row r="28807" spans="1:11">
      <c r="B28807" t="s">
        <v>2067</v>
      </c>
      <c r="C28807" t="s">
        <v>3951</v>
      </c>
      <c r="D28807" t="s">
        <v>2252</v>
      </c>
      <c r="E28807">
        <v>3</v>
      </c>
      <c r="F28807" t="s">
        <v>2016</v>
      </c>
      <c r="G28807">
        <v>45</v>
      </c>
      <c r="H28807" t="s">
        <v>2020</v>
      </c>
      <c r="I28807" s="13">
        <v>43510</v>
      </c>
      <c r="J28807">
        <v>8</v>
      </c>
      <c r="K28807">
        <v>-5.64</v>
      </c>
    </row>
    <row r="28808" spans="1:11">
      <c r="B28808" t="s">
        <v>2027</v>
      </c>
      <c r="C28808" t="s">
        <v>3952</v>
      </c>
      <c r="D28808" t="s">
        <v>2044</v>
      </c>
      <c r="E28808">
        <v>3</v>
      </c>
      <c r="F28808" t="s">
        <v>2016</v>
      </c>
      <c r="G28808">
        <v>46</v>
      </c>
      <c r="H28808" t="s">
        <v>2017</v>
      </c>
      <c r="I28808" s="13">
        <v>43510</v>
      </c>
      <c r="J28808">
        <v>4</v>
      </c>
      <c r="K28808">
        <v>0</v>
      </c>
    </row>
    <row r="28809" spans="1:11">
      <c r="B28809" t="s">
        <v>2134</v>
      </c>
      <c r="C28809" t="s">
        <v>2592</v>
      </c>
      <c r="D28809" t="s">
        <v>2035</v>
      </c>
      <c r="E28809">
        <v>5</v>
      </c>
      <c r="F28809" t="s">
        <v>2016</v>
      </c>
      <c r="G28809">
        <v>60</v>
      </c>
      <c r="H28809" t="s">
        <v>2020</v>
      </c>
      <c r="I28809" s="13">
        <v>43510</v>
      </c>
      <c r="J28809">
        <v>3</v>
      </c>
      <c r="K28809">
        <v>0.34</v>
      </c>
    </row>
    <row r="28810" spans="1:11">
      <c r="B28810" t="s">
        <v>2595</v>
      </c>
      <c r="C28810" t="s">
        <v>3954</v>
      </c>
      <c r="D28810" t="s">
        <v>2362</v>
      </c>
      <c r="E28810">
        <v>5</v>
      </c>
      <c r="F28810" t="s">
        <v>2016</v>
      </c>
      <c r="G28810">
        <v>58</v>
      </c>
      <c r="H28810" t="s">
        <v>2020</v>
      </c>
      <c r="I28810" s="13">
        <v>43510</v>
      </c>
      <c r="J28810">
        <v>6</v>
      </c>
      <c r="K28810">
        <v>-2.76</v>
      </c>
    </row>
    <row r="28811" spans="1:11">
      <c r="B28811" t="s">
        <v>2682</v>
      </c>
      <c r="C28811" t="s">
        <v>3944</v>
      </c>
      <c r="D28811" t="s">
        <v>2076</v>
      </c>
      <c r="E28811">
        <v>3</v>
      </c>
      <c r="F28811" t="s">
        <v>2016</v>
      </c>
      <c r="G28811">
        <v>48</v>
      </c>
      <c r="H28811" t="s">
        <v>2017</v>
      </c>
      <c r="I28811" s="13">
        <v>43510</v>
      </c>
      <c r="J28811">
        <v>4</v>
      </c>
      <c r="K28811">
        <v>0</v>
      </c>
    </row>
    <row r="28812" spans="1:11">
      <c r="B28812" t="s">
        <v>2054</v>
      </c>
      <c r="C28812" t="s">
        <v>3949</v>
      </c>
      <c r="D28812" t="s">
        <v>2056</v>
      </c>
      <c r="E28812">
        <v>4</v>
      </c>
      <c r="F28812" t="s">
        <v>2016</v>
      </c>
      <c r="G28812">
        <v>59</v>
      </c>
      <c r="H28812" t="s">
        <v>2020</v>
      </c>
      <c r="I28812" s="13">
        <v>43510</v>
      </c>
      <c r="J28812">
        <v>2</v>
      </c>
      <c r="K28812">
        <v>4.9800000000000004</v>
      </c>
    </row>
    <row r="28813" spans="1:11">
      <c r="B28813" t="s">
        <v>2551</v>
      </c>
      <c r="C28813" t="s">
        <v>3350</v>
      </c>
      <c r="D28813" t="s">
        <v>2026</v>
      </c>
      <c r="E28813">
        <v>5</v>
      </c>
      <c r="F28813" t="s">
        <v>2016</v>
      </c>
      <c r="G28813">
        <v>53</v>
      </c>
      <c r="H28813" t="s">
        <v>2017</v>
      </c>
      <c r="I28813" s="13">
        <v>43510</v>
      </c>
      <c r="J28813">
        <v>5</v>
      </c>
      <c r="K28813">
        <v>-0.48</v>
      </c>
    </row>
    <row r="28814" spans="1:11">
      <c r="B28814" t="s">
        <v>2074</v>
      </c>
      <c r="C28814" t="s">
        <v>2625</v>
      </c>
      <c r="D28814" t="s">
        <v>2076</v>
      </c>
      <c r="E28814">
        <v>3</v>
      </c>
      <c r="F28814" t="s">
        <v>2016</v>
      </c>
      <c r="G28814">
        <v>45</v>
      </c>
      <c r="H28814" t="s">
        <v>2020</v>
      </c>
      <c r="I28814" s="13">
        <v>43509</v>
      </c>
      <c r="J28814">
        <v>4</v>
      </c>
      <c r="K28814">
        <v>0</v>
      </c>
    </row>
    <row r="28815" spans="1:11">
      <c r="B28815" t="s">
        <v>2094</v>
      </c>
      <c r="C28815" t="s">
        <v>2095</v>
      </c>
      <c r="D28815" t="s">
        <v>2076</v>
      </c>
      <c r="E28815">
        <v>3</v>
      </c>
      <c r="F28815" t="s">
        <v>2016</v>
      </c>
      <c r="G28815" t="s">
        <v>2030</v>
      </c>
      <c r="H28815" t="s">
        <v>2017</v>
      </c>
      <c r="I28815" s="13">
        <v>43508</v>
      </c>
      <c r="J28815" t="s">
        <v>2030</v>
      </c>
      <c r="K28815" t="s">
        <v>2030</v>
      </c>
    </row>
    <row r="28816" spans="1:11">
      <c r="B28816" t="s">
        <v>2049</v>
      </c>
      <c r="C28816" t="s">
        <v>3945</v>
      </c>
      <c r="D28816" t="s">
        <v>2029</v>
      </c>
      <c r="E28816">
        <v>5</v>
      </c>
      <c r="F28816" t="s">
        <v>2016</v>
      </c>
      <c r="G28816">
        <v>68</v>
      </c>
      <c r="H28816" t="s">
        <v>2017</v>
      </c>
      <c r="I28816" s="13">
        <v>43506</v>
      </c>
      <c r="J28816">
        <v>7</v>
      </c>
      <c r="K28816">
        <v>-3.67</v>
      </c>
    </row>
    <row r="28817" spans="2:11">
      <c r="B28817" t="s">
        <v>2813</v>
      </c>
      <c r="C28817" t="s">
        <v>3955</v>
      </c>
      <c r="D28817" t="s">
        <v>2026</v>
      </c>
      <c r="E28817">
        <v>5</v>
      </c>
      <c r="F28817" t="s">
        <v>2016</v>
      </c>
      <c r="G28817">
        <v>60</v>
      </c>
      <c r="H28817" t="s">
        <v>2017</v>
      </c>
      <c r="I28817" s="13">
        <v>43492</v>
      </c>
      <c r="J28817">
        <v>9</v>
      </c>
      <c r="K28817">
        <v>-12.52</v>
      </c>
    </row>
    <row r="28818" spans="2:11">
      <c r="B28818" t="s">
        <v>2083</v>
      </c>
      <c r="C28818" t="s">
        <v>2084</v>
      </c>
      <c r="D28818" t="s">
        <v>2053</v>
      </c>
      <c r="E28818">
        <v>1</v>
      </c>
      <c r="F28818" t="s">
        <v>2016</v>
      </c>
      <c r="G28818" t="s">
        <v>2030</v>
      </c>
      <c r="H28818" t="s">
        <v>2017</v>
      </c>
      <c r="I28818" s="13">
        <v>43404</v>
      </c>
      <c r="J28818" t="s">
        <v>2030</v>
      </c>
      <c r="K28818" t="s">
        <v>2030</v>
      </c>
    </row>
    <row r="28901" spans="1:11">
      <c r="A28901" t="s">
        <v>1302</v>
      </c>
      <c r="B28901" t="str">
        <f ca="1">_xll.BDS(OFFSET(INDIRECT(ADDRESS(ROW(), COLUMN())),0,-1),"BEST_ANALYST_RECS_BULK","cols=10;rows=12")</f>
        <v>Cross Research</v>
      </c>
      <c r="C28901" t="s">
        <v>2554</v>
      </c>
      <c r="D28901" t="s">
        <v>2026</v>
      </c>
      <c r="E28901">
        <v>5</v>
      </c>
      <c r="F28901" t="s">
        <v>2016</v>
      </c>
      <c r="G28901">
        <v>40</v>
      </c>
      <c r="H28901" t="s">
        <v>2020</v>
      </c>
      <c r="I28901" s="13">
        <v>43511</v>
      </c>
      <c r="J28901">
        <v>2</v>
      </c>
      <c r="K28901">
        <v>19.649999999999999</v>
      </c>
    </row>
    <row r="28902" spans="1:11">
      <c r="B28902" t="s">
        <v>2054</v>
      </c>
      <c r="C28902" t="s">
        <v>3563</v>
      </c>
      <c r="D28902" t="s">
        <v>2056</v>
      </c>
      <c r="E28902">
        <v>4</v>
      </c>
      <c r="F28902" t="s">
        <v>2016</v>
      </c>
      <c r="G28902">
        <v>40</v>
      </c>
      <c r="H28902" t="s">
        <v>2020</v>
      </c>
      <c r="I28902" s="13">
        <v>43499</v>
      </c>
      <c r="J28902">
        <v>2</v>
      </c>
      <c r="K28902">
        <v>19.649999999999999</v>
      </c>
    </row>
    <row r="28903" spans="1:11">
      <c r="B28903" t="s">
        <v>2021</v>
      </c>
      <c r="C28903" t="s">
        <v>2190</v>
      </c>
      <c r="D28903" t="s">
        <v>2296</v>
      </c>
      <c r="E28903">
        <v>3</v>
      </c>
      <c r="F28903" t="s">
        <v>2016</v>
      </c>
      <c r="G28903">
        <v>31</v>
      </c>
      <c r="H28903" t="s">
        <v>2020</v>
      </c>
      <c r="I28903" s="13">
        <v>43495</v>
      </c>
      <c r="J28903" t="s">
        <v>2030</v>
      </c>
      <c r="K28903" t="s">
        <v>2030</v>
      </c>
    </row>
    <row r="28904" spans="1:11">
      <c r="B28904" t="s">
        <v>2033</v>
      </c>
      <c r="C28904" t="s">
        <v>2192</v>
      </c>
      <c r="D28904" t="s">
        <v>2044</v>
      </c>
      <c r="E28904">
        <v>3</v>
      </c>
      <c r="F28904" t="s">
        <v>2016</v>
      </c>
      <c r="G28904">
        <v>35</v>
      </c>
      <c r="H28904" t="s">
        <v>2036</v>
      </c>
      <c r="I28904" s="13">
        <v>43495</v>
      </c>
      <c r="J28904">
        <v>3</v>
      </c>
      <c r="K28904">
        <v>0</v>
      </c>
    </row>
    <row r="28905" spans="1:11">
      <c r="B28905" t="s">
        <v>2037</v>
      </c>
      <c r="C28905" t="s">
        <v>2201</v>
      </c>
      <c r="D28905" t="s">
        <v>2076</v>
      </c>
      <c r="E28905">
        <v>3</v>
      </c>
      <c r="F28905" t="s">
        <v>2016</v>
      </c>
      <c r="G28905">
        <v>32.5</v>
      </c>
      <c r="H28905" t="s">
        <v>2020</v>
      </c>
      <c r="I28905" s="13">
        <v>43495</v>
      </c>
      <c r="J28905">
        <v>3</v>
      </c>
      <c r="K28905">
        <v>0</v>
      </c>
    </row>
    <row r="28906" spans="1:11">
      <c r="B28906" t="s">
        <v>2051</v>
      </c>
      <c r="C28906" t="s">
        <v>3861</v>
      </c>
      <c r="D28906" t="s">
        <v>2076</v>
      </c>
      <c r="E28906">
        <v>3</v>
      </c>
      <c r="F28906" t="s">
        <v>2016</v>
      </c>
      <c r="G28906">
        <v>33</v>
      </c>
      <c r="H28906" t="s">
        <v>2017</v>
      </c>
      <c r="I28906" s="13">
        <v>43495</v>
      </c>
      <c r="J28906" t="s">
        <v>2030</v>
      </c>
      <c r="K28906" t="s">
        <v>2030</v>
      </c>
    </row>
    <row r="28907" spans="1:11">
      <c r="B28907" t="s">
        <v>106</v>
      </c>
      <c r="C28907" t="s">
        <v>3635</v>
      </c>
      <c r="D28907" t="s">
        <v>2669</v>
      </c>
      <c r="E28907">
        <v>5</v>
      </c>
      <c r="F28907" t="s">
        <v>2016</v>
      </c>
      <c r="G28907">
        <v>35</v>
      </c>
      <c r="H28907" t="s">
        <v>2020</v>
      </c>
      <c r="I28907" s="13">
        <v>43494</v>
      </c>
      <c r="J28907">
        <v>1</v>
      </c>
      <c r="K28907">
        <v>32.409999999999997</v>
      </c>
    </row>
    <row r="28908" spans="1:11">
      <c r="B28908" t="s">
        <v>2024</v>
      </c>
      <c r="C28908" t="s">
        <v>2025</v>
      </c>
      <c r="D28908" t="s">
        <v>2026</v>
      </c>
      <c r="E28908">
        <v>5</v>
      </c>
      <c r="F28908" t="s">
        <v>2016</v>
      </c>
      <c r="G28908">
        <v>42</v>
      </c>
      <c r="H28908" t="s">
        <v>2017</v>
      </c>
      <c r="I28908" s="13">
        <v>43494</v>
      </c>
      <c r="J28908">
        <v>2</v>
      </c>
      <c r="K28908">
        <v>19.649999999999999</v>
      </c>
    </row>
    <row r="28909" spans="1:11">
      <c r="B28909" t="s">
        <v>2045</v>
      </c>
      <c r="C28909" t="s">
        <v>3389</v>
      </c>
      <c r="D28909" t="s">
        <v>2015</v>
      </c>
      <c r="E28909">
        <v>3</v>
      </c>
      <c r="F28909" t="s">
        <v>2016</v>
      </c>
      <c r="G28909" t="s">
        <v>2030</v>
      </c>
      <c r="H28909" t="s">
        <v>2017</v>
      </c>
      <c r="I28909" s="13">
        <v>43494</v>
      </c>
      <c r="J28909">
        <v>3</v>
      </c>
      <c r="K28909">
        <v>0</v>
      </c>
    </row>
    <row r="28910" spans="1:11">
      <c r="B28910" t="s">
        <v>2094</v>
      </c>
      <c r="C28910" t="s">
        <v>2095</v>
      </c>
      <c r="D28910" t="s">
        <v>2076</v>
      </c>
      <c r="E28910">
        <v>3</v>
      </c>
      <c r="F28910" t="s">
        <v>2085</v>
      </c>
      <c r="G28910" t="s">
        <v>2030</v>
      </c>
      <c r="H28910" t="s">
        <v>2017</v>
      </c>
      <c r="I28910" s="13">
        <v>43493</v>
      </c>
      <c r="J28910" t="s">
        <v>2030</v>
      </c>
      <c r="K28910" t="s">
        <v>2030</v>
      </c>
    </row>
    <row r="28911" spans="1:11">
      <c r="B28911" t="s">
        <v>2111</v>
      </c>
      <c r="C28911" t="s">
        <v>2832</v>
      </c>
      <c r="D28911" t="s">
        <v>2026</v>
      </c>
      <c r="E28911">
        <v>5</v>
      </c>
      <c r="F28911" t="s">
        <v>2123</v>
      </c>
      <c r="G28911" t="s">
        <v>2030</v>
      </c>
      <c r="H28911" t="s">
        <v>2017</v>
      </c>
      <c r="I28911" s="13">
        <v>43363</v>
      </c>
      <c r="J28911" t="s">
        <v>2030</v>
      </c>
      <c r="K28911" t="s">
        <v>2030</v>
      </c>
    </row>
    <row r="28912" spans="1:11">
      <c r="B28912" t="s">
        <v>2083</v>
      </c>
      <c r="C28912" t="s">
        <v>2084</v>
      </c>
      <c r="D28912" t="s">
        <v>2053</v>
      </c>
      <c r="E28912">
        <v>1</v>
      </c>
      <c r="F28912" t="s">
        <v>2016</v>
      </c>
      <c r="G28912" t="s">
        <v>2030</v>
      </c>
      <c r="H28912" t="s">
        <v>2017</v>
      </c>
      <c r="I28912" s="13">
        <v>43181</v>
      </c>
      <c r="J28912">
        <v>5</v>
      </c>
      <c r="K28912">
        <v>-19.649999999999999</v>
      </c>
    </row>
    <row r="29001" spans="1:11">
      <c r="A29001" t="s">
        <v>1303</v>
      </c>
      <c r="B29001" t="str">
        <f ca="1">_xll.BDS(OFFSET(INDIRECT(ADDRESS(ROW(), COLUMN())),0,-1),"BEST_ANALYST_RECS_BULK","cols=10;rows=20")</f>
        <v>Morgan Stanley</v>
      </c>
      <c r="C29001" t="s">
        <v>3065</v>
      </c>
      <c r="D29001" t="s">
        <v>2229</v>
      </c>
      <c r="E29001">
        <v>5</v>
      </c>
      <c r="F29001" t="s">
        <v>2016</v>
      </c>
      <c r="G29001">
        <v>620</v>
      </c>
      <c r="H29001" t="s">
        <v>2020</v>
      </c>
      <c r="I29001" s="13">
        <v>43510</v>
      </c>
      <c r="J29001">
        <v>2</v>
      </c>
      <c r="K29001">
        <v>31.04</v>
      </c>
    </row>
    <row r="29002" spans="1:11">
      <c r="B29002" t="s">
        <v>2148</v>
      </c>
      <c r="C29002" t="s">
        <v>3066</v>
      </c>
      <c r="D29002" t="s">
        <v>2029</v>
      </c>
      <c r="E29002">
        <v>5</v>
      </c>
      <c r="F29002" t="s">
        <v>2016</v>
      </c>
      <c r="G29002">
        <v>600</v>
      </c>
      <c r="H29002" t="s">
        <v>2017</v>
      </c>
      <c r="I29002" s="13">
        <v>43509</v>
      </c>
      <c r="J29002">
        <v>2</v>
      </c>
      <c r="K29002">
        <v>31.04</v>
      </c>
    </row>
    <row r="29003" spans="1:11">
      <c r="B29003" t="s">
        <v>2079</v>
      </c>
      <c r="C29003" t="s">
        <v>3067</v>
      </c>
      <c r="D29003" t="s">
        <v>2029</v>
      </c>
      <c r="E29003">
        <v>5</v>
      </c>
      <c r="F29003" t="s">
        <v>2016</v>
      </c>
      <c r="G29003">
        <v>620</v>
      </c>
      <c r="H29003" t="s">
        <v>2017</v>
      </c>
      <c r="I29003" s="13">
        <v>43509</v>
      </c>
      <c r="J29003">
        <v>2</v>
      </c>
      <c r="K29003">
        <v>31.04</v>
      </c>
    </row>
    <row r="29004" spans="1:11">
      <c r="B29004" t="s">
        <v>2198</v>
      </c>
      <c r="C29004" t="s">
        <v>3068</v>
      </c>
      <c r="D29004" t="s">
        <v>2035</v>
      </c>
      <c r="E29004">
        <v>5</v>
      </c>
      <c r="F29004" t="s">
        <v>2016</v>
      </c>
      <c r="G29004">
        <v>625</v>
      </c>
      <c r="H29004" t="s">
        <v>2020</v>
      </c>
      <c r="I29004" s="13">
        <v>43509</v>
      </c>
      <c r="J29004" t="s">
        <v>2030</v>
      </c>
      <c r="K29004" t="s">
        <v>2030</v>
      </c>
    </row>
    <row r="29005" spans="1:11">
      <c r="B29005" t="s">
        <v>2118</v>
      </c>
      <c r="C29005" t="s">
        <v>3069</v>
      </c>
      <c r="D29005" t="s">
        <v>2026</v>
      </c>
      <c r="E29005">
        <v>5</v>
      </c>
      <c r="F29005" t="s">
        <v>2016</v>
      </c>
      <c r="G29005">
        <v>610</v>
      </c>
      <c r="H29005" t="s">
        <v>2017</v>
      </c>
      <c r="I29005" s="13">
        <v>43506</v>
      </c>
      <c r="J29005">
        <v>4</v>
      </c>
      <c r="K29005">
        <v>8.77</v>
      </c>
    </row>
    <row r="29006" spans="1:11">
      <c r="B29006" t="s">
        <v>2083</v>
      </c>
      <c r="C29006" t="s">
        <v>2304</v>
      </c>
      <c r="D29006" t="s">
        <v>2026</v>
      </c>
      <c r="E29006">
        <v>5</v>
      </c>
      <c r="F29006" t="s">
        <v>2016</v>
      </c>
      <c r="G29006" t="s">
        <v>2030</v>
      </c>
      <c r="H29006" t="s">
        <v>2017</v>
      </c>
      <c r="I29006" s="13">
        <v>43505</v>
      </c>
      <c r="J29006">
        <v>1</v>
      </c>
      <c r="K29006">
        <v>32.75</v>
      </c>
    </row>
    <row r="29007" spans="1:11">
      <c r="B29007" t="s">
        <v>2072</v>
      </c>
      <c r="C29007" t="s">
        <v>3070</v>
      </c>
      <c r="D29007" t="s">
        <v>2029</v>
      </c>
      <c r="E29007">
        <v>5</v>
      </c>
      <c r="F29007" t="s">
        <v>2016</v>
      </c>
      <c r="G29007">
        <v>600</v>
      </c>
      <c r="H29007" t="s">
        <v>2020</v>
      </c>
      <c r="I29007" s="13">
        <v>43500</v>
      </c>
      <c r="J29007">
        <v>2</v>
      </c>
      <c r="K29007">
        <v>31.04</v>
      </c>
    </row>
    <row r="29008" spans="1:11">
      <c r="B29008" t="s">
        <v>2077</v>
      </c>
      <c r="C29008" t="s">
        <v>3071</v>
      </c>
      <c r="D29008" t="s">
        <v>2227</v>
      </c>
      <c r="E29008">
        <v>3</v>
      </c>
      <c r="F29008" t="s">
        <v>2016</v>
      </c>
      <c r="G29008">
        <v>480</v>
      </c>
      <c r="H29008" t="s">
        <v>2020</v>
      </c>
      <c r="I29008" s="13">
        <v>43497</v>
      </c>
      <c r="J29008">
        <v>5</v>
      </c>
      <c r="K29008">
        <v>0</v>
      </c>
    </row>
    <row r="29009" spans="2:11">
      <c r="B29009" t="s">
        <v>2094</v>
      </c>
      <c r="C29009" t="s">
        <v>2095</v>
      </c>
      <c r="D29009" t="s">
        <v>2076</v>
      </c>
      <c r="E29009">
        <v>3</v>
      </c>
      <c r="F29009" t="s">
        <v>2088</v>
      </c>
      <c r="G29009" t="s">
        <v>2030</v>
      </c>
      <c r="H29009" t="s">
        <v>2017</v>
      </c>
      <c r="I29009" s="13">
        <v>43495</v>
      </c>
      <c r="J29009" t="s">
        <v>2030</v>
      </c>
      <c r="K29009" t="s">
        <v>2030</v>
      </c>
    </row>
    <row r="29010" spans="2:11">
      <c r="B29010" t="s">
        <v>2067</v>
      </c>
      <c r="C29010" t="s">
        <v>3072</v>
      </c>
      <c r="D29010" t="s">
        <v>2252</v>
      </c>
      <c r="E29010">
        <v>3</v>
      </c>
      <c r="F29010" t="s">
        <v>2016</v>
      </c>
      <c r="G29010">
        <v>560</v>
      </c>
      <c r="H29010" t="s">
        <v>2020</v>
      </c>
      <c r="I29010" s="13">
        <v>43490</v>
      </c>
      <c r="J29010">
        <v>5</v>
      </c>
      <c r="K29010">
        <v>0</v>
      </c>
    </row>
    <row r="29011" spans="2:11">
      <c r="B29011" t="s">
        <v>2139</v>
      </c>
      <c r="C29011" t="s">
        <v>3073</v>
      </c>
      <c r="D29011" t="s">
        <v>2035</v>
      </c>
      <c r="E29011">
        <v>5</v>
      </c>
      <c r="F29011" t="s">
        <v>2016</v>
      </c>
      <c r="G29011">
        <v>620</v>
      </c>
      <c r="H29011" t="s">
        <v>2020</v>
      </c>
      <c r="I29011" s="13">
        <v>43490</v>
      </c>
      <c r="J29011">
        <v>2</v>
      </c>
      <c r="K29011">
        <v>31.04</v>
      </c>
    </row>
    <row r="29012" spans="2:11">
      <c r="B29012" t="s">
        <v>2051</v>
      </c>
      <c r="C29012" t="s">
        <v>3074</v>
      </c>
      <c r="D29012" t="s">
        <v>2053</v>
      </c>
      <c r="E29012">
        <v>1</v>
      </c>
      <c r="F29012" t="s">
        <v>2016</v>
      </c>
      <c r="G29012">
        <v>275</v>
      </c>
      <c r="H29012" t="s">
        <v>2017</v>
      </c>
      <c r="I29012" s="13">
        <v>43490</v>
      </c>
      <c r="J29012">
        <v>6</v>
      </c>
      <c r="K29012">
        <v>-31.04</v>
      </c>
    </row>
    <row r="29013" spans="2:11">
      <c r="B29013" t="s">
        <v>2021</v>
      </c>
      <c r="C29013" t="s">
        <v>3075</v>
      </c>
      <c r="D29013" t="s">
        <v>2166</v>
      </c>
      <c r="E29013">
        <v>5</v>
      </c>
      <c r="F29013" t="s">
        <v>2016</v>
      </c>
      <c r="G29013">
        <v>610</v>
      </c>
      <c r="H29013" t="s">
        <v>2020</v>
      </c>
      <c r="I29013" s="13">
        <v>43489</v>
      </c>
      <c r="J29013">
        <v>2</v>
      </c>
      <c r="K29013">
        <v>31.04</v>
      </c>
    </row>
    <row r="29014" spans="2:11">
      <c r="B29014" t="s">
        <v>2033</v>
      </c>
      <c r="C29014" t="s">
        <v>3076</v>
      </c>
      <c r="D29014" t="s">
        <v>2035</v>
      </c>
      <c r="E29014">
        <v>5</v>
      </c>
      <c r="F29014" t="s">
        <v>2016</v>
      </c>
      <c r="G29014">
        <v>575</v>
      </c>
      <c r="H29014" t="s">
        <v>2036</v>
      </c>
      <c r="I29014" s="13">
        <v>43489</v>
      </c>
      <c r="J29014">
        <v>2</v>
      </c>
      <c r="K29014">
        <v>31.04</v>
      </c>
    </row>
    <row r="29015" spans="2:11">
      <c r="B29015" t="s">
        <v>2074</v>
      </c>
      <c r="C29015" t="s">
        <v>3077</v>
      </c>
      <c r="D29015" t="s">
        <v>2026</v>
      </c>
      <c r="E29015">
        <v>5</v>
      </c>
      <c r="F29015" t="s">
        <v>2016</v>
      </c>
      <c r="G29015">
        <v>570</v>
      </c>
      <c r="H29015" t="s">
        <v>2020</v>
      </c>
      <c r="I29015" s="13">
        <v>43489</v>
      </c>
      <c r="J29015">
        <v>2</v>
      </c>
      <c r="K29015">
        <v>31.04</v>
      </c>
    </row>
    <row r="29016" spans="2:11">
      <c r="B29016" t="s">
        <v>2411</v>
      </c>
      <c r="C29016" t="s">
        <v>3078</v>
      </c>
      <c r="D29016" t="s">
        <v>2044</v>
      </c>
      <c r="E29016">
        <v>3</v>
      </c>
      <c r="F29016" t="s">
        <v>2016</v>
      </c>
      <c r="G29016" t="s">
        <v>2030</v>
      </c>
      <c r="H29016" t="s">
        <v>2017</v>
      </c>
      <c r="I29016" s="13">
        <v>43489</v>
      </c>
      <c r="J29016">
        <v>5</v>
      </c>
      <c r="K29016">
        <v>0</v>
      </c>
    </row>
    <row r="29017" spans="2:11">
      <c r="B29017" t="s">
        <v>2102</v>
      </c>
      <c r="C29017" t="s">
        <v>3079</v>
      </c>
      <c r="D29017" t="s">
        <v>2026</v>
      </c>
      <c r="E29017">
        <v>5</v>
      </c>
      <c r="F29017" t="s">
        <v>2016</v>
      </c>
      <c r="G29017" t="s">
        <v>2030</v>
      </c>
      <c r="H29017" t="s">
        <v>2017</v>
      </c>
      <c r="I29017" s="13">
        <v>43483</v>
      </c>
      <c r="J29017" t="s">
        <v>2030</v>
      </c>
      <c r="K29017" t="s">
        <v>2030</v>
      </c>
    </row>
    <row r="29018" spans="2:11">
      <c r="B29018" t="s">
        <v>2186</v>
      </c>
      <c r="C29018" t="s">
        <v>3080</v>
      </c>
      <c r="D29018" t="s">
        <v>2041</v>
      </c>
      <c r="E29018">
        <v>1</v>
      </c>
      <c r="F29018" t="s">
        <v>2016</v>
      </c>
      <c r="G29018">
        <v>375</v>
      </c>
      <c r="H29018" t="s">
        <v>2020</v>
      </c>
      <c r="I29018" s="13">
        <v>43475</v>
      </c>
      <c r="J29018">
        <v>6</v>
      </c>
      <c r="K29018">
        <v>-31.04</v>
      </c>
    </row>
    <row r="29019" spans="2:11">
      <c r="B29019" t="s">
        <v>3081</v>
      </c>
      <c r="C29019" t="s">
        <v>3082</v>
      </c>
      <c r="D29019" t="s">
        <v>2044</v>
      </c>
      <c r="E29019">
        <v>3</v>
      </c>
      <c r="F29019" t="s">
        <v>2016</v>
      </c>
      <c r="G29019">
        <v>640</v>
      </c>
      <c r="H29019" t="s">
        <v>2020</v>
      </c>
      <c r="I29019" s="13">
        <v>43473</v>
      </c>
      <c r="J29019">
        <v>5</v>
      </c>
      <c r="K29019">
        <v>0</v>
      </c>
    </row>
    <row r="29020" spans="2:11">
      <c r="B29020" t="s">
        <v>2109</v>
      </c>
      <c r="C29020" t="s">
        <v>2110</v>
      </c>
      <c r="D29020" t="s">
        <v>2026</v>
      </c>
      <c r="E29020">
        <v>5</v>
      </c>
      <c r="F29020" t="s">
        <v>2016</v>
      </c>
      <c r="G29020" t="s">
        <v>2030</v>
      </c>
      <c r="H29020" t="s">
        <v>2017</v>
      </c>
      <c r="I29020" s="13">
        <v>43207</v>
      </c>
      <c r="J29020">
        <v>3</v>
      </c>
      <c r="K29020">
        <v>25.96</v>
      </c>
    </row>
    <row r="29101" spans="1:11">
      <c r="A29101" t="s">
        <v>1304</v>
      </c>
      <c r="B29101" t="str">
        <f ca="1">_xll.BDS(OFFSET(INDIRECT(ADDRESS(ROW(), COLUMN())),0,-1),"BEST_ANALYST_RECS_BULK","cols=10;rows=30")</f>
        <v>Jefferies</v>
      </c>
      <c r="C29101" t="s">
        <v>3392</v>
      </c>
      <c r="D29101" t="s">
        <v>2076</v>
      </c>
      <c r="E29101">
        <v>3</v>
      </c>
      <c r="F29101" t="s">
        <v>2016</v>
      </c>
      <c r="G29101">
        <v>4</v>
      </c>
      <c r="H29101" t="s">
        <v>2020</v>
      </c>
      <c r="I29101" s="13">
        <v>43511</v>
      </c>
      <c r="J29101">
        <v>4</v>
      </c>
      <c r="K29101">
        <v>0</v>
      </c>
    </row>
    <row r="29102" spans="1:11">
      <c r="B29102" t="s">
        <v>3127</v>
      </c>
      <c r="C29102" t="s">
        <v>3393</v>
      </c>
      <c r="D29102" t="s">
        <v>2026</v>
      </c>
      <c r="E29102">
        <v>5</v>
      </c>
      <c r="F29102" t="s">
        <v>2016</v>
      </c>
      <c r="G29102">
        <v>8</v>
      </c>
      <c r="H29102" t="s">
        <v>2017</v>
      </c>
      <c r="I29102" s="13">
        <v>43508</v>
      </c>
      <c r="J29102">
        <v>5</v>
      </c>
      <c r="K29102">
        <v>-3.14</v>
      </c>
    </row>
    <row r="29103" spans="1:11">
      <c r="B29103" t="s">
        <v>2079</v>
      </c>
      <c r="C29103" t="s">
        <v>3394</v>
      </c>
      <c r="D29103" t="s">
        <v>2029</v>
      </c>
      <c r="E29103">
        <v>5</v>
      </c>
      <c r="F29103" t="s">
        <v>2016</v>
      </c>
      <c r="G29103">
        <v>7</v>
      </c>
      <c r="H29103" t="s">
        <v>2017</v>
      </c>
      <c r="I29103" s="13">
        <v>43508</v>
      </c>
      <c r="J29103">
        <v>9</v>
      </c>
      <c r="K29103">
        <v>-45.52</v>
      </c>
    </row>
    <row r="29104" spans="1:11">
      <c r="B29104" t="s">
        <v>3136</v>
      </c>
      <c r="C29104" t="s">
        <v>3395</v>
      </c>
      <c r="D29104" t="s">
        <v>2026</v>
      </c>
      <c r="E29104">
        <v>5</v>
      </c>
      <c r="F29104" t="s">
        <v>2016</v>
      </c>
      <c r="G29104">
        <v>6.2</v>
      </c>
      <c r="H29104" t="s">
        <v>2017</v>
      </c>
      <c r="I29104" s="13">
        <v>43507</v>
      </c>
      <c r="J29104">
        <v>3</v>
      </c>
      <c r="K29104">
        <v>0.33</v>
      </c>
    </row>
    <row r="29105" spans="2:11">
      <c r="B29105" t="s">
        <v>2388</v>
      </c>
      <c r="C29105" t="s">
        <v>3396</v>
      </c>
      <c r="D29105" t="s">
        <v>2026</v>
      </c>
      <c r="E29105">
        <v>5</v>
      </c>
      <c r="F29105" t="s">
        <v>2016</v>
      </c>
      <c r="G29105">
        <v>9</v>
      </c>
      <c r="H29105" t="s">
        <v>2020</v>
      </c>
      <c r="I29105" s="13">
        <v>43497</v>
      </c>
      <c r="J29105">
        <v>5</v>
      </c>
      <c r="K29105">
        <v>-3.14</v>
      </c>
    </row>
    <row r="29106" spans="2:11">
      <c r="B29106" t="s">
        <v>3397</v>
      </c>
      <c r="C29106" t="s">
        <v>3398</v>
      </c>
      <c r="D29106" t="s">
        <v>2104</v>
      </c>
      <c r="E29106" t="s">
        <v>2030</v>
      </c>
      <c r="F29106" t="s">
        <v>2016</v>
      </c>
      <c r="G29106" t="s">
        <v>2030</v>
      </c>
      <c r="H29106" t="s">
        <v>2017</v>
      </c>
      <c r="I29106" s="13">
        <v>43497</v>
      </c>
      <c r="J29106" t="s">
        <v>2030</v>
      </c>
      <c r="K29106" t="s">
        <v>2030</v>
      </c>
    </row>
    <row r="29107" spans="2:11">
      <c r="B29107" t="s">
        <v>2054</v>
      </c>
      <c r="C29107" t="s">
        <v>2824</v>
      </c>
      <c r="D29107" t="s">
        <v>2044</v>
      </c>
      <c r="E29107">
        <v>3</v>
      </c>
      <c r="F29107" t="s">
        <v>2016</v>
      </c>
      <c r="G29107">
        <v>4.5</v>
      </c>
      <c r="H29107" t="s">
        <v>2020</v>
      </c>
      <c r="I29107" s="13">
        <v>43497</v>
      </c>
      <c r="J29107">
        <v>4</v>
      </c>
      <c r="K29107">
        <v>0</v>
      </c>
    </row>
    <row r="29108" spans="2:11">
      <c r="B29108" t="s">
        <v>2027</v>
      </c>
      <c r="C29108" t="s">
        <v>3399</v>
      </c>
      <c r="D29108" t="s">
        <v>2029</v>
      </c>
      <c r="E29108">
        <v>5</v>
      </c>
      <c r="F29108" t="s">
        <v>2016</v>
      </c>
      <c r="G29108">
        <v>6.5</v>
      </c>
      <c r="H29108" t="s">
        <v>2017</v>
      </c>
      <c r="I29108" s="13">
        <v>43494</v>
      </c>
      <c r="J29108">
        <v>7</v>
      </c>
      <c r="K29108">
        <v>-11.54</v>
      </c>
    </row>
    <row r="29109" spans="2:11">
      <c r="B29109" t="s">
        <v>2371</v>
      </c>
      <c r="C29109" t="s">
        <v>3400</v>
      </c>
      <c r="D29109" t="s">
        <v>2035</v>
      </c>
      <c r="E29109">
        <v>5</v>
      </c>
      <c r="F29109" t="s">
        <v>2016</v>
      </c>
      <c r="G29109">
        <v>6</v>
      </c>
      <c r="H29109" t="s">
        <v>2017</v>
      </c>
      <c r="I29109" s="13">
        <v>43494</v>
      </c>
      <c r="J29109" t="s">
        <v>2030</v>
      </c>
      <c r="K29109" t="s">
        <v>2030</v>
      </c>
    </row>
    <row r="29110" spans="2:11">
      <c r="B29110" t="s">
        <v>2077</v>
      </c>
      <c r="C29110" t="s">
        <v>3401</v>
      </c>
      <c r="D29110" t="s">
        <v>2029</v>
      </c>
      <c r="E29110">
        <v>5</v>
      </c>
      <c r="F29110" t="s">
        <v>2016</v>
      </c>
      <c r="G29110">
        <v>8</v>
      </c>
      <c r="H29110" t="s">
        <v>2020</v>
      </c>
      <c r="I29110" s="13">
        <v>43494</v>
      </c>
      <c r="J29110">
        <v>5</v>
      </c>
      <c r="K29110">
        <v>-3.14</v>
      </c>
    </row>
    <row r="29111" spans="2:11">
      <c r="B29111" t="s">
        <v>3133</v>
      </c>
      <c r="C29111" t="s">
        <v>3402</v>
      </c>
      <c r="D29111" t="s">
        <v>2026</v>
      </c>
      <c r="E29111">
        <v>5</v>
      </c>
      <c r="F29111" t="s">
        <v>2016</v>
      </c>
      <c r="G29111">
        <v>9</v>
      </c>
      <c r="H29111" t="s">
        <v>3135</v>
      </c>
      <c r="I29111" s="13">
        <v>43493</v>
      </c>
      <c r="J29111">
        <v>5</v>
      </c>
      <c r="K29111">
        <v>-3.14</v>
      </c>
    </row>
    <row r="29112" spans="2:11">
      <c r="B29112" t="s">
        <v>2352</v>
      </c>
      <c r="C29112" t="s">
        <v>3403</v>
      </c>
      <c r="D29112" t="s">
        <v>2026</v>
      </c>
      <c r="E29112">
        <v>5</v>
      </c>
      <c r="F29112" t="s">
        <v>2016</v>
      </c>
      <c r="G29112" t="s">
        <v>2030</v>
      </c>
      <c r="H29112" t="s">
        <v>2017</v>
      </c>
      <c r="I29112" s="13">
        <v>43490</v>
      </c>
      <c r="J29112">
        <v>8</v>
      </c>
      <c r="K29112">
        <v>-36.9</v>
      </c>
    </row>
    <row r="29113" spans="2:11">
      <c r="B29113" t="s">
        <v>2094</v>
      </c>
      <c r="C29113" t="s">
        <v>2095</v>
      </c>
      <c r="D29113" t="s">
        <v>2076</v>
      </c>
      <c r="E29113">
        <v>3</v>
      </c>
      <c r="F29113" t="s">
        <v>2016</v>
      </c>
      <c r="G29113" t="s">
        <v>2030</v>
      </c>
      <c r="H29113" t="s">
        <v>2017</v>
      </c>
      <c r="I29113" s="13">
        <v>43489</v>
      </c>
      <c r="J29113" t="s">
        <v>2030</v>
      </c>
      <c r="K29113" t="s">
        <v>2030</v>
      </c>
    </row>
    <row r="29114" spans="2:11">
      <c r="B29114" t="s">
        <v>2033</v>
      </c>
      <c r="C29114" t="s">
        <v>3404</v>
      </c>
      <c r="D29114" t="s">
        <v>2044</v>
      </c>
      <c r="E29114">
        <v>3</v>
      </c>
      <c r="F29114" t="s">
        <v>2016</v>
      </c>
      <c r="G29114">
        <v>6</v>
      </c>
      <c r="H29114" t="s">
        <v>2020</v>
      </c>
      <c r="I29114" s="13">
        <v>43482</v>
      </c>
      <c r="J29114">
        <v>11</v>
      </c>
      <c r="K29114">
        <v>-76.19</v>
      </c>
    </row>
    <row r="29115" spans="2:11">
      <c r="B29115" t="s">
        <v>2049</v>
      </c>
      <c r="C29115" t="s">
        <v>3405</v>
      </c>
      <c r="D29115" t="s">
        <v>2015</v>
      </c>
      <c r="E29115">
        <v>3</v>
      </c>
      <c r="F29115" t="s">
        <v>2016</v>
      </c>
      <c r="G29115">
        <v>5</v>
      </c>
      <c r="H29115" t="s">
        <v>2017</v>
      </c>
      <c r="I29115" s="13">
        <v>43482</v>
      </c>
      <c r="J29115" t="s">
        <v>2030</v>
      </c>
      <c r="K29115" t="s">
        <v>2030</v>
      </c>
    </row>
    <row r="29116" spans="2:11">
      <c r="B29116" t="s">
        <v>2198</v>
      </c>
      <c r="C29116" t="s">
        <v>3406</v>
      </c>
      <c r="D29116" t="s">
        <v>2044</v>
      </c>
      <c r="E29116">
        <v>3</v>
      </c>
      <c r="F29116" t="s">
        <v>2016</v>
      </c>
      <c r="G29116">
        <v>5.25</v>
      </c>
      <c r="H29116" t="s">
        <v>2017</v>
      </c>
      <c r="I29116" s="13">
        <v>43481</v>
      </c>
      <c r="J29116">
        <v>4</v>
      </c>
      <c r="K29116">
        <v>0</v>
      </c>
    </row>
    <row r="29117" spans="2:11">
      <c r="B29117" t="s">
        <v>2136</v>
      </c>
      <c r="C29117" t="s">
        <v>3407</v>
      </c>
      <c r="D29117" t="s">
        <v>2044</v>
      </c>
      <c r="E29117">
        <v>3</v>
      </c>
      <c r="F29117" t="s">
        <v>2016</v>
      </c>
      <c r="G29117">
        <v>7</v>
      </c>
      <c r="H29117" t="s">
        <v>2020</v>
      </c>
      <c r="I29117" s="13">
        <v>43479</v>
      </c>
      <c r="J29117">
        <v>4</v>
      </c>
      <c r="K29117">
        <v>0</v>
      </c>
    </row>
    <row r="29118" spans="2:11">
      <c r="B29118" t="s">
        <v>2174</v>
      </c>
      <c r="C29118" t="s">
        <v>3408</v>
      </c>
      <c r="D29118" t="s">
        <v>2015</v>
      </c>
      <c r="E29118">
        <v>3</v>
      </c>
      <c r="F29118" t="s">
        <v>2016</v>
      </c>
      <c r="G29118">
        <v>3</v>
      </c>
      <c r="H29118" t="s">
        <v>2017</v>
      </c>
      <c r="I29118" s="13">
        <v>43475</v>
      </c>
      <c r="J29118">
        <v>4</v>
      </c>
      <c r="K29118">
        <v>0</v>
      </c>
    </row>
    <row r="29119" spans="2:11">
      <c r="B29119" t="s">
        <v>2411</v>
      </c>
      <c r="C29119" t="s">
        <v>3130</v>
      </c>
      <c r="D29119" t="s">
        <v>2026</v>
      </c>
      <c r="E29119">
        <v>5</v>
      </c>
      <c r="F29119" t="s">
        <v>2016</v>
      </c>
      <c r="G29119">
        <v>8</v>
      </c>
      <c r="H29119" t="s">
        <v>2020</v>
      </c>
      <c r="I29119" s="13">
        <v>43454</v>
      </c>
      <c r="J29119" t="s">
        <v>2030</v>
      </c>
      <c r="K29119" t="s">
        <v>2030</v>
      </c>
    </row>
    <row r="29120" spans="2:11">
      <c r="B29120" t="s">
        <v>2792</v>
      </c>
      <c r="C29120" t="s">
        <v>3409</v>
      </c>
      <c r="D29120" t="s">
        <v>2076</v>
      </c>
      <c r="E29120">
        <v>3</v>
      </c>
      <c r="F29120" t="s">
        <v>2088</v>
      </c>
      <c r="G29120">
        <v>4.2</v>
      </c>
      <c r="H29120" t="s">
        <v>2020</v>
      </c>
      <c r="I29120" s="13">
        <v>43453</v>
      </c>
      <c r="J29120">
        <v>10</v>
      </c>
      <c r="K29120">
        <v>-57.68</v>
      </c>
    </row>
    <row r="29121" spans="2:11">
      <c r="B29121" t="s">
        <v>2051</v>
      </c>
      <c r="C29121" t="s">
        <v>3410</v>
      </c>
      <c r="D29121" t="s">
        <v>2076</v>
      </c>
      <c r="E29121">
        <v>3</v>
      </c>
      <c r="F29121" t="s">
        <v>2016</v>
      </c>
      <c r="G29121">
        <v>3.75</v>
      </c>
      <c r="H29121" t="s">
        <v>2017</v>
      </c>
      <c r="I29121" s="13">
        <v>43452</v>
      </c>
      <c r="J29121">
        <v>1</v>
      </c>
      <c r="K29121">
        <v>8.4</v>
      </c>
    </row>
    <row r="29122" spans="2:11">
      <c r="B29122" t="s">
        <v>2063</v>
      </c>
      <c r="C29122" t="s">
        <v>3411</v>
      </c>
      <c r="D29122" t="s">
        <v>2184</v>
      </c>
      <c r="E29122">
        <v>1</v>
      </c>
      <c r="F29122" t="s">
        <v>2016</v>
      </c>
      <c r="G29122">
        <v>5</v>
      </c>
      <c r="H29122" t="s">
        <v>2017</v>
      </c>
      <c r="I29122" s="13">
        <v>43406</v>
      </c>
      <c r="J29122">
        <v>2</v>
      </c>
      <c r="K29122">
        <v>3.14</v>
      </c>
    </row>
    <row r="29123" spans="2:11">
      <c r="B29123" t="s">
        <v>2813</v>
      </c>
      <c r="C29123" t="s">
        <v>3412</v>
      </c>
      <c r="D29123" t="s">
        <v>2171</v>
      </c>
      <c r="E29123" t="s">
        <v>2030</v>
      </c>
      <c r="F29123" t="s">
        <v>2016</v>
      </c>
      <c r="G29123" t="s">
        <v>2030</v>
      </c>
      <c r="H29123" t="s">
        <v>2017</v>
      </c>
      <c r="I29123" s="13">
        <v>43381</v>
      </c>
      <c r="J29123" t="s">
        <v>2030</v>
      </c>
      <c r="K29123" t="s">
        <v>2030</v>
      </c>
    </row>
    <row r="29124" spans="2:11">
      <c r="B29124" t="s">
        <v>2207</v>
      </c>
      <c r="C29124" t="s">
        <v>3413</v>
      </c>
      <c r="D29124" t="s">
        <v>3358</v>
      </c>
      <c r="E29124" t="s">
        <v>2030</v>
      </c>
      <c r="F29124" t="s">
        <v>2016</v>
      </c>
      <c r="G29124" t="s">
        <v>2030</v>
      </c>
      <c r="H29124" t="s">
        <v>2017</v>
      </c>
      <c r="I29124" s="13">
        <v>43381</v>
      </c>
      <c r="J29124" t="s">
        <v>2030</v>
      </c>
      <c r="K29124" t="s">
        <v>2030</v>
      </c>
    </row>
    <row r="29125" spans="2:11">
      <c r="B29125" t="s">
        <v>3414</v>
      </c>
      <c r="C29125" t="s">
        <v>3415</v>
      </c>
      <c r="D29125" t="s">
        <v>2026</v>
      </c>
      <c r="E29125">
        <v>5</v>
      </c>
      <c r="F29125" t="s">
        <v>2016</v>
      </c>
      <c r="G29125">
        <v>11.5</v>
      </c>
      <c r="H29125" t="s">
        <v>2017</v>
      </c>
      <c r="I29125" s="13">
        <v>43371</v>
      </c>
      <c r="J29125">
        <v>5</v>
      </c>
      <c r="K29125">
        <v>-3.14</v>
      </c>
    </row>
    <row r="29126" spans="2:11">
      <c r="B29126" t="s">
        <v>3138</v>
      </c>
      <c r="C29126" t="s">
        <v>3416</v>
      </c>
      <c r="D29126" t="s">
        <v>2026</v>
      </c>
      <c r="E29126">
        <v>5</v>
      </c>
      <c r="F29126" t="s">
        <v>2016</v>
      </c>
      <c r="G29126">
        <v>9</v>
      </c>
      <c r="H29126" t="s">
        <v>3135</v>
      </c>
      <c r="I29126" s="13">
        <v>43346</v>
      </c>
      <c r="J29126" t="s">
        <v>2030</v>
      </c>
      <c r="K29126" t="s">
        <v>2030</v>
      </c>
    </row>
    <row r="29127" spans="2:11">
      <c r="B29127" t="s">
        <v>3131</v>
      </c>
      <c r="C29127" t="s">
        <v>3417</v>
      </c>
      <c r="D29127" t="s">
        <v>2026</v>
      </c>
      <c r="E29127">
        <v>5</v>
      </c>
      <c r="F29127" t="s">
        <v>2016</v>
      </c>
      <c r="G29127">
        <v>8.5</v>
      </c>
      <c r="H29127" t="s">
        <v>2020</v>
      </c>
      <c r="I29127" s="13">
        <v>43307</v>
      </c>
      <c r="J29127">
        <v>5</v>
      </c>
      <c r="K29127">
        <v>-3.14</v>
      </c>
    </row>
    <row r="29128" spans="2:11">
      <c r="B29128" t="s">
        <v>2393</v>
      </c>
      <c r="C29128" t="s">
        <v>3418</v>
      </c>
      <c r="D29128" t="s">
        <v>2179</v>
      </c>
      <c r="E29128" t="s">
        <v>2030</v>
      </c>
      <c r="F29128" t="s">
        <v>2016</v>
      </c>
      <c r="G29128" t="s">
        <v>2030</v>
      </c>
      <c r="H29128" t="s">
        <v>2017</v>
      </c>
      <c r="I29128" s="13">
        <v>43286</v>
      </c>
      <c r="J29128" t="s">
        <v>2030</v>
      </c>
      <c r="K29128" t="s">
        <v>2030</v>
      </c>
    </row>
    <row r="29129" spans="2:11">
      <c r="B29129" t="s">
        <v>2083</v>
      </c>
      <c r="C29129" t="s">
        <v>2084</v>
      </c>
      <c r="D29129" t="s">
        <v>2184</v>
      </c>
      <c r="E29129">
        <v>1</v>
      </c>
      <c r="F29129" t="s">
        <v>2088</v>
      </c>
      <c r="G29129" t="s">
        <v>2030</v>
      </c>
      <c r="H29129" t="s">
        <v>2017</v>
      </c>
      <c r="I29129" s="13">
        <v>43188</v>
      </c>
      <c r="J29129">
        <v>6</v>
      </c>
      <c r="K29129">
        <v>-9.41</v>
      </c>
    </row>
    <row r="29130" spans="2:11">
      <c r="B29130" t="s">
        <v>2352</v>
      </c>
      <c r="C29130" t="s">
        <v>3419</v>
      </c>
      <c r="D29130" t="s">
        <v>2076</v>
      </c>
      <c r="E29130">
        <v>3</v>
      </c>
      <c r="F29130" t="s">
        <v>2088</v>
      </c>
      <c r="G29130" t="s">
        <v>2030</v>
      </c>
      <c r="H29130" t="s">
        <v>2017</v>
      </c>
      <c r="I29130" s="13">
        <v>42256</v>
      </c>
      <c r="J29130">
        <v>4</v>
      </c>
      <c r="K29130">
        <v>0</v>
      </c>
    </row>
    <row r="29201" spans="1:11">
      <c r="A29201" t="s">
        <v>1305</v>
      </c>
      <c r="B29201" t="str">
        <f ca="1">_xll.BDS(OFFSET(INDIRECT(ADDRESS(ROW(), COLUMN())),0,-1),"BEST_ANALYST_RECS_BULK","cols=10;rows=17")</f>
        <v>Stifel</v>
      </c>
      <c r="C29201" t="s">
        <v>3167</v>
      </c>
      <c r="D29201" t="s">
        <v>2076</v>
      </c>
      <c r="E29201">
        <v>3</v>
      </c>
      <c r="F29201" t="s">
        <v>2016</v>
      </c>
      <c r="G29201">
        <v>43</v>
      </c>
      <c r="H29201" t="s">
        <v>2020</v>
      </c>
      <c r="I29201" s="13">
        <v>43511</v>
      </c>
      <c r="J29201">
        <v>4</v>
      </c>
      <c r="K29201">
        <v>0</v>
      </c>
    </row>
    <row r="29202" spans="1:11">
      <c r="B29202" t="s">
        <v>2274</v>
      </c>
      <c r="C29202" t="s">
        <v>3165</v>
      </c>
      <c r="D29202" t="s">
        <v>2076</v>
      </c>
      <c r="E29202">
        <v>3</v>
      </c>
      <c r="F29202" t="s">
        <v>2016</v>
      </c>
      <c r="G29202" t="s">
        <v>2030</v>
      </c>
      <c r="H29202" t="s">
        <v>2017</v>
      </c>
      <c r="I29202" s="13">
        <v>43509</v>
      </c>
      <c r="J29202">
        <v>4</v>
      </c>
      <c r="K29202">
        <v>0</v>
      </c>
    </row>
    <row r="29203" spans="1:11">
      <c r="B29203" t="s">
        <v>2037</v>
      </c>
      <c r="C29203" t="s">
        <v>2899</v>
      </c>
      <c r="D29203" t="s">
        <v>2026</v>
      </c>
      <c r="E29203">
        <v>5</v>
      </c>
      <c r="F29203" t="s">
        <v>2016</v>
      </c>
      <c r="G29203">
        <v>55</v>
      </c>
      <c r="H29203" t="s">
        <v>2020</v>
      </c>
      <c r="I29203" s="13">
        <v>43508</v>
      </c>
      <c r="J29203">
        <v>5</v>
      </c>
      <c r="K29203">
        <v>-17.170000000000002</v>
      </c>
    </row>
    <row r="29204" spans="1:11">
      <c r="B29204" t="s">
        <v>2033</v>
      </c>
      <c r="C29204" t="s">
        <v>2847</v>
      </c>
      <c r="D29204" t="s">
        <v>2044</v>
      </c>
      <c r="E29204">
        <v>3</v>
      </c>
      <c r="F29204" t="s">
        <v>2016</v>
      </c>
      <c r="G29204">
        <v>43</v>
      </c>
      <c r="H29204" t="s">
        <v>2020</v>
      </c>
      <c r="I29204" s="13">
        <v>43507</v>
      </c>
      <c r="J29204">
        <v>4</v>
      </c>
      <c r="K29204">
        <v>0</v>
      </c>
    </row>
    <row r="29205" spans="1:11">
      <c r="B29205" t="s">
        <v>2094</v>
      </c>
      <c r="C29205" t="s">
        <v>2095</v>
      </c>
      <c r="D29205" t="s">
        <v>2076</v>
      </c>
      <c r="E29205">
        <v>3</v>
      </c>
      <c r="F29205" t="s">
        <v>2016</v>
      </c>
      <c r="G29205" t="s">
        <v>2030</v>
      </c>
      <c r="H29205" t="s">
        <v>2017</v>
      </c>
      <c r="I29205" s="13">
        <v>43507</v>
      </c>
      <c r="J29205" t="s">
        <v>2030</v>
      </c>
      <c r="K29205" t="s">
        <v>2030</v>
      </c>
    </row>
    <row r="29206" spans="1:11">
      <c r="B29206" t="s">
        <v>2151</v>
      </c>
      <c r="C29206" t="s">
        <v>3002</v>
      </c>
      <c r="D29206" t="s">
        <v>2026</v>
      </c>
      <c r="E29206">
        <v>5</v>
      </c>
      <c r="F29206" t="s">
        <v>2016</v>
      </c>
      <c r="G29206">
        <v>49</v>
      </c>
      <c r="H29206" t="s">
        <v>2020</v>
      </c>
      <c r="I29206" s="13">
        <v>43501</v>
      </c>
      <c r="J29206" t="s">
        <v>2030</v>
      </c>
      <c r="K29206" t="s">
        <v>2030</v>
      </c>
    </row>
    <row r="29207" spans="1:11">
      <c r="B29207" t="s">
        <v>2247</v>
      </c>
      <c r="C29207" t="s">
        <v>3166</v>
      </c>
      <c r="D29207" t="s">
        <v>2162</v>
      </c>
      <c r="E29207">
        <v>3</v>
      </c>
      <c r="F29207" t="s">
        <v>2016</v>
      </c>
      <c r="G29207">
        <v>40</v>
      </c>
      <c r="H29207" t="s">
        <v>2020</v>
      </c>
      <c r="I29207" s="13">
        <v>43501</v>
      </c>
      <c r="J29207">
        <v>4</v>
      </c>
      <c r="K29207">
        <v>0</v>
      </c>
    </row>
    <row r="29208" spans="1:11">
      <c r="B29208" t="s">
        <v>2174</v>
      </c>
      <c r="C29208" t="s">
        <v>2626</v>
      </c>
      <c r="D29208" t="s">
        <v>2015</v>
      </c>
      <c r="E29208">
        <v>3</v>
      </c>
      <c r="F29208" t="s">
        <v>2016</v>
      </c>
      <c r="G29208">
        <v>51</v>
      </c>
      <c r="H29208" t="s">
        <v>2017</v>
      </c>
      <c r="I29208" s="13">
        <v>43489</v>
      </c>
      <c r="J29208">
        <v>4</v>
      </c>
      <c r="K29208">
        <v>0</v>
      </c>
    </row>
    <row r="29209" spans="1:11">
      <c r="B29209" t="s">
        <v>2024</v>
      </c>
      <c r="C29209" t="s">
        <v>2660</v>
      </c>
      <c r="D29209" t="s">
        <v>2076</v>
      </c>
      <c r="E29209">
        <v>3</v>
      </c>
      <c r="F29209" t="s">
        <v>2016</v>
      </c>
      <c r="G29209" t="s">
        <v>2030</v>
      </c>
      <c r="H29209" t="s">
        <v>2017</v>
      </c>
      <c r="I29209" s="13">
        <v>43489</v>
      </c>
      <c r="J29209" t="s">
        <v>2030</v>
      </c>
      <c r="K29209" t="s">
        <v>2030</v>
      </c>
    </row>
    <row r="29210" spans="1:11">
      <c r="B29210" t="s">
        <v>2083</v>
      </c>
      <c r="C29210" t="s">
        <v>2084</v>
      </c>
      <c r="D29210" t="s">
        <v>2184</v>
      </c>
      <c r="E29210">
        <v>1</v>
      </c>
      <c r="F29210" t="s">
        <v>2088</v>
      </c>
      <c r="G29210" t="s">
        <v>2030</v>
      </c>
      <c r="H29210" t="s">
        <v>2017</v>
      </c>
      <c r="I29210" s="13">
        <v>43489</v>
      </c>
      <c r="J29210">
        <v>2</v>
      </c>
      <c r="K29210">
        <v>8.57</v>
      </c>
    </row>
    <row r="29211" spans="1:11">
      <c r="B29211" t="s">
        <v>2027</v>
      </c>
      <c r="C29211" t="s">
        <v>2629</v>
      </c>
      <c r="D29211" t="s">
        <v>2044</v>
      </c>
      <c r="E29211">
        <v>3</v>
      </c>
      <c r="F29211" t="s">
        <v>2016</v>
      </c>
      <c r="G29211">
        <v>43</v>
      </c>
      <c r="H29211" t="s">
        <v>2017</v>
      </c>
      <c r="I29211" s="13">
        <v>43488</v>
      </c>
      <c r="J29211">
        <v>4</v>
      </c>
      <c r="K29211">
        <v>0</v>
      </c>
    </row>
    <row r="29212" spans="1:11">
      <c r="B29212" t="s">
        <v>2198</v>
      </c>
      <c r="C29212" t="s">
        <v>2901</v>
      </c>
      <c r="D29212" t="s">
        <v>2044</v>
      </c>
      <c r="E29212">
        <v>3</v>
      </c>
      <c r="F29212" t="s">
        <v>2016</v>
      </c>
      <c r="G29212">
        <v>46</v>
      </c>
      <c r="H29212" t="s">
        <v>2017</v>
      </c>
      <c r="I29212" s="13">
        <v>43487</v>
      </c>
      <c r="J29212">
        <v>4</v>
      </c>
      <c r="K29212">
        <v>0</v>
      </c>
    </row>
    <row r="29213" spans="1:11">
      <c r="B29213" t="s">
        <v>2079</v>
      </c>
      <c r="C29213" t="s">
        <v>3170</v>
      </c>
      <c r="D29213" t="s">
        <v>2029</v>
      </c>
      <c r="E29213">
        <v>5</v>
      </c>
      <c r="F29213" t="s">
        <v>2016</v>
      </c>
      <c r="G29213">
        <v>48</v>
      </c>
      <c r="H29213" t="s">
        <v>2017</v>
      </c>
      <c r="I29213" s="13">
        <v>43481</v>
      </c>
      <c r="J29213">
        <v>5</v>
      </c>
      <c r="K29213">
        <v>-17.170000000000002</v>
      </c>
    </row>
    <row r="29214" spans="1:11">
      <c r="B29214" t="s">
        <v>2021</v>
      </c>
      <c r="C29214" t="s">
        <v>2985</v>
      </c>
      <c r="D29214" t="s">
        <v>2434</v>
      </c>
      <c r="E29214">
        <v>3</v>
      </c>
      <c r="F29214" t="s">
        <v>2016</v>
      </c>
      <c r="G29214">
        <v>40</v>
      </c>
      <c r="H29214" t="s">
        <v>2020</v>
      </c>
      <c r="I29214" s="13">
        <v>43473</v>
      </c>
      <c r="J29214">
        <v>3</v>
      </c>
      <c r="K29214">
        <v>6.87</v>
      </c>
    </row>
    <row r="29215" spans="1:11">
      <c r="B29215" t="s">
        <v>106</v>
      </c>
      <c r="C29215" t="s">
        <v>3169</v>
      </c>
      <c r="D29215" t="s">
        <v>2114</v>
      </c>
      <c r="E29215">
        <v>3</v>
      </c>
      <c r="F29215" t="s">
        <v>2016</v>
      </c>
      <c r="G29215">
        <v>41</v>
      </c>
      <c r="H29215" t="s">
        <v>2020</v>
      </c>
      <c r="I29215" s="13">
        <v>43454</v>
      </c>
      <c r="J29215" t="s">
        <v>2030</v>
      </c>
      <c r="K29215" t="s">
        <v>2030</v>
      </c>
    </row>
    <row r="29216" spans="1:11">
      <c r="B29216" t="s">
        <v>2051</v>
      </c>
      <c r="C29216" t="s">
        <v>3217</v>
      </c>
      <c r="D29216" t="s">
        <v>2026</v>
      </c>
      <c r="E29216">
        <v>5</v>
      </c>
      <c r="F29216" t="s">
        <v>2016</v>
      </c>
      <c r="G29216">
        <v>57</v>
      </c>
      <c r="H29216" t="s">
        <v>2017</v>
      </c>
      <c r="I29216" s="13">
        <v>43454</v>
      </c>
      <c r="J29216">
        <v>5</v>
      </c>
      <c r="K29216">
        <v>-17.170000000000002</v>
      </c>
    </row>
    <row r="29217" spans="2:11">
      <c r="B29217" t="s">
        <v>2063</v>
      </c>
      <c r="C29217" t="s">
        <v>3171</v>
      </c>
      <c r="D29217" t="s">
        <v>2162</v>
      </c>
      <c r="E29217">
        <v>3</v>
      </c>
      <c r="F29217" t="s">
        <v>2016</v>
      </c>
      <c r="G29217">
        <v>43</v>
      </c>
      <c r="H29217" t="s">
        <v>2017</v>
      </c>
      <c r="I29217" s="13">
        <v>43453</v>
      </c>
      <c r="J29217">
        <v>4</v>
      </c>
      <c r="K29217">
        <v>0</v>
      </c>
    </row>
    <row r="29301" spans="1:11">
      <c r="A29301" t="s">
        <v>1306</v>
      </c>
      <c r="B29301" t="str">
        <f ca="1">_xll.BDS(OFFSET(INDIRECT(ADDRESS(ROW(), COLUMN())),0,-1),"BEST_ANALYST_RECS_BULK","cols=10;rows=30")</f>
        <v>M Science</v>
      </c>
      <c r="C29301" t="s">
        <v>2757</v>
      </c>
      <c r="D29301" t="s">
        <v>2093</v>
      </c>
      <c r="E29301" t="s">
        <v>2030</v>
      </c>
      <c r="F29301" t="s">
        <v>2016</v>
      </c>
      <c r="G29301" t="s">
        <v>2030</v>
      </c>
      <c r="H29301" t="s">
        <v>2017</v>
      </c>
      <c r="I29301" s="13">
        <v>43511</v>
      </c>
      <c r="J29301" t="s">
        <v>2030</v>
      </c>
      <c r="K29301" t="s">
        <v>2030</v>
      </c>
    </row>
    <row r="29302" spans="1:11">
      <c r="B29302" t="s">
        <v>2042</v>
      </c>
      <c r="C29302" t="s">
        <v>3270</v>
      </c>
      <c r="D29302" t="s">
        <v>2029</v>
      </c>
      <c r="E29302">
        <v>5</v>
      </c>
      <c r="F29302" t="s">
        <v>2016</v>
      </c>
      <c r="G29302">
        <v>305</v>
      </c>
      <c r="H29302" t="s">
        <v>2020</v>
      </c>
      <c r="I29302" s="13">
        <v>43511</v>
      </c>
      <c r="J29302" t="s">
        <v>2030</v>
      </c>
      <c r="K29302" t="s">
        <v>2030</v>
      </c>
    </row>
    <row r="29303" spans="1:11">
      <c r="B29303" t="s">
        <v>2751</v>
      </c>
      <c r="C29303" t="s">
        <v>2752</v>
      </c>
      <c r="D29303" t="s">
        <v>2026</v>
      </c>
      <c r="E29303">
        <v>5</v>
      </c>
      <c r="F29303" t="s">
        <v>2016</v>
      </c>
      <c r="G29303">
        <v>270</v>
      </c>
      <c r="H29303" t="s">
        <v>2020</v>
      </c>
      <c r="I29303" s="13">
        <v>43511</v>
      </c>
      <c r="J29303">
        <v>12</v>
      </c>
      <c r="K29303">
        <v>-25.94</v>
      </c>
    </row>
    <row r="29304" spans="1:11">
      <c r="B29304" t="s">
        <v>2565</v>
      </c>
      <c r="C29304" t="s">
        <v>2716</v>
      </c>
      <c r="D29304" t="s">
        <v>2026</v>
      </c>
      <c r="E29304">
        <v>5</v>
      </c>
      <c r="F29304" t="s">
        <v>2016</v>
      </c>
      <c r="G29304">
        <v>286</v>
      </c>
      <c r="H29304" t="s">
        <v>2017</v>
      </c>
      <c r="I29304" s="13">
        <v>43510</v>
      </c>
      <c r="J29304">
        <v>12</v>
      </c>
      <c r="K29304">
        <v>-25.94</v>
      </c>
    </row>
    <row r="29305" spans="1:11">
      <c r="B29305" t="s">
        <v>2582</v>
      </c>
      <c r="C29305" t="s">
        <v>3975</v>
      </c>
      <c r="D29305" t="s">
        <v>2076</v>
      </c>
      <c r="E29305">
        <v>3</v>
      </c>
      <c r="F29305" t="s">
        <v>2016</v>
      </c>
      <c r="G29305">
        <v>260</v>
      </c>
      <c r="H29305" t="s">
        <v>2017</v>
      </c>
      <c r="I29305" s="13">
        <v>43510</v>
      </c>
      <c r="J29305">
        <v>3</v>
      </c>
      <c r="K29305">
        <v>0</v>
      </c>
    </row>
    <row r="29306" spans="1:11">
      <c r="B29306" t="s">
        <v>106</v>
      </c>
      <c r="C29306" t="s">
        <v>3235</v>
      </c>
      <c r="D29306" t="s">
        <v>2440</v>
      </c>
      <c r="E29306">
        <v>5</v>
      </c>
      <c r="F29306" t="s">
        <v>2016</v>
      </c>
      <c r="G29306">
        <v>285</v>
      </c>
      <c r="H29306" t="s">
        <v>2020</v>
      </c>
      <c r="I29306" s="13">
        <v>43509</v>
      </c>
      <c r="J29306">
        <v>4</v>
      </c>
      <c r="K29306">
        <v>-0.79</v>
      </c>
    </row>
    <row r="29307" spans="1:11">
      <c r="B29307" t="s">
        <v>2033</v>
      </c>
      <c r="C29307" t="s">
        <v>3236</v>
      </c>
      <c r="D29307" t="s">
        <v>2035</v>
      </c>
      <c r="E29307">
        <v>5</v>
      </c>
      <c r="F29307" t="s">
        <v>2016</v>
      </c>
      <c r="G29307">
        <v>280</v>
      </c>
      <c r="H29307" t="s">
        <v>2482</v>
      </c>
      <c r="I29307" s="13">
        <v>43506</v>
      </c>
      <c r="J29307">
        <v>2</v>
      </c>
      <c r="K29307">
        <v>1.08</v>
      </c>
    </row>
    <row r="29308" spans="1:11">
      <c r="B29308" t="s">
        <v>2051</v>
      </c>
      <c r="C29308" t="s">
        <v>2576</v>
      </c>
      <c r="D29308" t="s">
        <v>2026</v>
      </c>
      <c r="E29308">
        <v>5</v>
      </c>
      <c r="F29308" t="s">
        <v>2016</v>
      </c>
      <c r="G29308">
        <v>283</v>
      </c>
      <c r="H29308" t="s">
        <v>2017</v>
      </c>
      <c r="I29308" s="13">
        <v>43506</v>
      </c>
      <c r="J29308">
        <v>9</v>
      </c>
      <c r="K29308">
        <v>-18.440000000000001</v>
      </c>
    </row>
    <row r="29309" spans="1:11">
      <c r="B29309" t="s">
        <v>2059</v>
      </c>
      <c r="C29309" t="s">
        <v>2741</v>
      </c>
      <c r="D29309" t="s">
        <v>2026</v>
      </c>
      <c r="E29309">
        <v>5</v>
      </c>
      <c r="F29309" t="s">
        <v>2016</v>
      </c>
      <c r="G29309">
        <v>295</v>
      </c>
      <c r="H29309" t="s">
        <v>2020</v>
      </c>
      <c r="I29309" s="13">
        <v>43494</v>
      </c>
      <c r="J29309">
        <v>12</v>
      </c>
      <c r="K29309">
        <v>-25.94</v>
      </c>
    </row>
    <row r="29310" spans="1:11">
      <c r="B29310" t="s">
        <v>2037</v>
      </c>
      <c r="C29310" t="s">
        <v>3823</v>
      </c>
      <c r="D29310" t="s">
        <v>2026</v>
      </c>
      <c r="E29310">
        <v>5</v>
      </c>
      <c r="F29310" t="s">
        <v>2016</v>
      </c>
      <c r="G29310">
        <v>254</v>
      </c>
      <c r="H29310" t="s">
        <v>2020</v>
      </c>
      <c r="I29310" s="13">
        <v>43490</v>
      </c>
      <c r="J29310">
        <v>1</v>
      </c>
      <c r="K29310">
        <v>6.21</v>
      </c>
    </row>
    <row r="29311" spans="1:11">
      <c r="B29311" t="s">
        <v>2726</v>
      </c>
      <c r="C29311" t="s">
        <v>3268</v>
      </c>
      <c r="D29311" t="s">
        <v>2026</v>
      </c>
      <c r="E29311">
        <v>5</v>
      </c>
      <c r="F29311" t="s">
        <v>2016</v>
      </c>
      <c r="G29311">
        <v>291</v>
      </c>
      <c r="H29311" t="s">
        <v>2017</v>
      </c>
      <c r="I29311" s="13">
        <v>43489</v>
      </c>
      <c r="J29311">
        <v>12</v>
      </c>
      <c r="K29311">
        <v>-25.94</v>
      </c>
    </row>
    <row r="29312" spans="1:11">
      <c r="B29312" t="s">
        <v>2027</v>
      </c>
      <c r="C29312" t="s">
        <v>2730</v>
      </c>
      <c r="D29312" t="s">
        <v>2029</v>
      </c>
      <c r="E29312">
        <v>5</v>
      </c>
      <c r="F29312" t="s">
        <v>2016</v>
      </c>
      <c r="G29312">
        <v>304</v>
      </c>
      <c r="H29312" t="s">
        <v>2017</v>
      </c>
      <c r="I29312" s="13">
        <v>43479</v>
      </c>
      <c r="J29312">
        <v>12</v>
      </c>
      <c r="K29312">
        <v>-25.94</v>
      </c>
    </row>
    <row r="29313" spans="2:11">
      <c r="B29313" t="s">
        <v>2063</v>
      </c>
      <c r="C29313" t="s">
        <v>3819</v>
      </c>
      <c r="D29313" t="s">
        <v>2035</v>
      </c>
      <c r="E29313">
        <v>5</v>
      </c>
      <c r="F29313" t="s">
        <v>2085</v>
      </c>
      <c r="G29313">
        <v>300</v>
      </c>
      <c r="H29313" t="s">
        <v>2017</v>
      </c>
      <c r="I29313" s="13">
        <v>43478</v>
      </c>
      <c r="J29313">
        <v>7</v>
      </c>
      <c r="K29313">
        <v>-6.49</v>
      </c>
    </row>
    <row r="29314" spans="2:11">
      <c r="B29314" t="s">
        <v>2083</v>
      </c>
      <c r="C29314" t="s">
        <v>2084</v>
      </c>
      <c r="D29314" t="s">
        <v>2184</v>
      </c>
      <c r="E29314">
        <v>1</v>
      </c>
      <c r="F29314" t="s">
        <v>2088</v>
      </c>
      <c r="G29314" t="s">
        <v>2030</v>
      </c>
      <c r="H29314" t="s">
        <v>2017</v>
      </c>
      <c r="I29314" s="13">
        <v>43475</v>
      </c>
      <c r="J29314">
        <v>8</v>
      </c>
      <c r="K29314">
        <v>-16.48</v>
      </c>
    </row>
    <row r="29315" spans="2:11">
      <c r="B29315" t="s">
        <v>2728</v>
      </c>
      <c r="C29315" t="s">
        <v>3976</v>
      </c>
      <c r="D29315" t="s">
        <v>2026</v>
      </c>
      <c r="E29315">
        <v>5</v>
      </c>
      <c r="F29315" t="s">
        <v>2016</v>
      </c>
      <c r="G29315">
        <v>281</v>
      </c>
      <c r="H29315" t="s">
        <v>2017</v>
      </c>
      <c r="I29315" s="13">
        <v>43472</v>
      </c>
      <c r="J29315" t="s">
        <v>2030</v>
      </c>
      <c r="K29315" t="s">
        <v>2030</v>
      </c>
    </row>
    <row r="29316" spans="2:11">
      <c r="B29316" t="s">
        <v>2584</v>
      </c>
      <c r="C29316" t="s">
        <v>3977</v>
      </c>
      <c r="D29316" t="s">
        <v>2026</v>
      </c>
      <c r="E29316">
        <v>5</v>
      </c>
      <c r="F29316" t="s">
        <v>2016</v>
      </c>
      <c r="G29316">
        <v>292</v>
      </c>
      <c r="H29316" t="s">
        <v>2020</v>
      </c>
      <c r="I29316" s="13">
        <v>43462</v>
      </c>
      <c r="J29316" t="s">
        <v>2030</v>
      </c>
      <c r="K29316" t="s">
        <v>2030</v>
      </c>
    </row>
    <row r="29317" spans="2:11">
      <c r="B29317" t="s">
        <v>3262</v>
      </c>
      <c r="C29317" t="s">
        <v>3263</v>
      </c>
      <c r="D29317" t="s">
        <v>2076</v>
      </c>
      <c r="E29317">
        <v>3</v>
      </c>
      <c r="F29317" t="s">
        <v>2016</v>
      </c>
      <c r="G29317">
        <v>238</v>
      </c>
      <c r="H29317" t="s">
        <v>2017</v>
      </c>
      <c r="I29317" s="13">
        <v>43461</v>
      </c>
      <c r="J29317">
        <v>3</v>
      </c>
      <c r="K29317">
        <v>0</v>
      </c>
    </row>
    <row r="29318" spans="2:11">
      <c r="B29318" t="s">
        <v>2739</v>
      </c>
      <c r="C29318" t="s">
        <v>2740</v>
      </c>
      <c r="D29318" t="s">
        <v>2026</v>
      </c>
      <c r="E29318">
        <v>5</v>
      </c>
      <c r="F29318" t="s">
        <v>2016</v>
      </c>
      <c r="G29318">
        <v>270</v>
      </c>
      <c r="H29318" t="s">
        <v>2017</v>
      </c>
      <c r="I29318" s="13">
        <v>43433</v>
      </c>
      <c r="J29318">
        <v>5</v>
      </c>
      <c r="K29318">
        <v>-2.2799999999999998</v>
      </c>
    </row>
    <row r="29319" spans="2:11">
      <c r="B29319" t="s">
        <v>2720</v>
      </c>
      <c r="C29319" t="s">
        <v>2721</v>
      </c>
      <c r="D29319" t="s">
        <v>2076</v>
      </c>
      <c r="E29319">
        <v>3</v>
      </c>
      <c r="F29319" t="s">
        <v>2088</v>
      </c>
      <c r="G29319">
        <v>246.75</v>
      </c>
      <c r="H29319" t="s">
        <v>2020</v>
      </c>
      <c r="I29319" s="13">
        <v>43425</v>
      </c>
      <c r="J29319">
        <v>11</v>
      </c>
      <c r="K29319">
        <v>-24.15</v>
      </c>
    </row>
    <row r="29320" spans="2:11">
      <c r="B29320" t="s">
        <v>3271</v>
      </c>
      <c r="C29320" t="s">
        <v>3821</v>
      </c>
      <c r="D29320" t="s">
        <v>2026</v>
      </c>
      <c r="E29320">
        <v>5</v>
      </c>
      <c r="F29320" t="s">
        <v>2016</v>
      </c>
      <c r="G29320">
        <v>290</v>
      </c>
      <c r="H29320" t="s">
        <v>2020</v>
      </c>
      <c r="I29320" s="13">
        <v>43424</v>
      </c>
      <c r="J29320">
        <v>12</v>
      </c>
      <c r="K29320">
        <v>-25.94</v>
      </c>
    </row>
    <row r="29321" spans="2:11">
      <c r="B29321" t="s">
        <v>2744</v>
      </c>
      <c r="C29321" t="s">
        <v>3266</v>
      </c>
      <c r="D29321" t="s">
        <v>2026</v>
      </c>
      <c r="E29321">
        <v>5</v>
      </c>
      <c r="F29321" t="s">
        <v>2016</v>
      </c>
      <c r="G29321">
        <v>283</v>
      </c>
      <c r="H29321" t="s">
        <v>2020</v>
      </c>
      <c r="I29321" s="13">
        <v>43423</v>
      </c>
      <c r="J29321">
        <v>12</v>
      </c>
      <c r="K29321">
        <v>-25.94</v>
      </c>
    </row>
    <row r="29322" spans="2:11">
      <c r="B29322" t="s">
        <v>2753</v>
      </c>
      <c r="C29322" t="s">
        <v>3244</v>
      </c>
      <c r="D29322" t="s">
        <v>2026</v>
      </c>
      <c r="E29322">
        <v>5</v>
      </c>
      <c r="F29322" t="s">
        <v>2016</v>
      </c>
      <c r="G29322">
        <v>288</v>
      </c>
      <c r="H29322" t="s">
        <v>2020</v>
      </c>
      <c r="I29322" s="13">
        <v>43423</v>
      </c>
      <c r="J29322" t="s">
        <v>2030</v>
      </c>
      <c r="K29322" t="s">
        <v>2030</v>
      </c>
    </row>
    <row r="29323" spans="2:11">
      <c r="B29323" t="s">
        <v>2021</v>
      </c>
      <c r="C29323" t="s">
        <v>3288</v>
      </c>
      <c r="D29323" t="s">
        <v>2023</v>
      </c>
      <c r="E29323">
        <v>5</v>
      </c>
      <c r="F29323" t="s">
        <v>2016</v>
      </c>
      <c r="G29323">
        <v>307</v>
      </c>
      <c r="H29323" t="s">
        <v>2020</v>
      </c>
      <c r="I29323" s="13">
        <v>43422</v>
      </c>
      <c r="J29323">
        <v>13</v>
      </c>
      <c r="K29323">
        <v>-29.96</v>
      </c>
    </row>
    <row r="29324" spans="2:11">
      <c r="B29324" t="s">
        <v>2732</v>
      </c>
      <c r="C29324" t="s">
        <v>3285</v>
      </c>
      <c r="D29324" t="s">
        <v>2076</v>
      </c>
      <c r="E29324">
        <v>3</v>
      </c>
      <c r="F29324" t="s">
        <v>2016</v>
      </c>
      <c r="G29324">
        <v>237</v>
      </c>
      <c r="H29324" t="s">
        <v>2017</v>
      </c>
      <c r="I29324" s="13">
        <v>43420</v>
      </c>
      <c r="J29324">
        <v>3</v>
      </c>
      <c r="K29324">
        <v>0</v>
      </c>
    </row>
    <row r="29325" spans="2:11">
      <c r="B29325" t="s">
        <v>2089</v>
      </c>
      <c r="C29325" t="s">
        <v>2738</v>
      </c>
      <c r="D29325" t="s">
        <v>2026</v>
      </c>
      <c r="E29325">
        <v>5</v>
      </c>
      <c r="F29325" t="s">
        <v>2016</v>
      </c>
      <c r="G29325">
        <v>305</v>
      </c>
      <c r="H29325" t="s">
        <v>2017</v>
      </c>
      <c r="I29325" s="13">
        <v>43419</v>
      </c>
      <c r="J29325">
        <v>12</v>
      </c>
      <c r="K29325">
        <v>-25.94</v>
      </c>
    </row>
    <row r="29326" spans="2:11">
      <c r="B29326" t="s">
        <v>2742</v>
      </c>
      <c r="C29326" t="s">
        <v>3267</v>
      </c>
      <c r="D29326" t="s">
        <v>2029</v>
      </c>
      <c r="E29326">
        <v>5</v>
      </c>
      <c r="F29326" t="s">
        <v>2016</v>
      </c>
      <c r="G29326">
        <v>255</v>
      </c>
      <c r="H29326" t="s">
        <v>2020</v>
      </c>
      <c r="I29326" s="13">
        <v>43419</v>
      </c>
      <c r="J29326">
        <v>10</v>
      </c>
      <c r="K29326">
        <v>-19.600000000000001</v>
      </c>
    </row>
    <row r="29327" spans="2:11">
      <c r="B29327" t="s">
        <v>2057</v>
      </c>
      <c r="C29327" t="s">
        <v>2748</v>
      </c>
      <c r="D29327" t="s">
        <v>2044</v>
      </c>
      <c r="E29327">
        <v>3</v>
      </c>
      <c r="F29327" t="s">
        <v>2016</v>
      </c>
      <c r="G29327">
        <v>205</v>
      </c>
      <c r="H29327" t="s">
        <v>2020</v>
      </c>
      <c r="I29327" s="13">
        <v>43413</v>
      </c>
      <c r="J29327" t="s">
        <v>2030</v>
      </c>
      <c r="K29327" t="s">
        <v>2030</v>
      </c>
    </row>
    <row r="29328" spans="2:11">
      <c r="B29328" t="s">
        <v>2755</v>
      </c>
      <c r="C29328" t="s">
        <v>3978</v>
      </c>
      <c r="D29328" t="s">
        <v>2044</v>
      </c>
      <c r="E29328">
        <v>3</v>
      </c>
      <c r="F29328" t="s">
        <v>2016</v>
      </c>
      <c r="G29328">
        <v>303</v>
      </c>
      <c r="H29328" t="s">
        <v>2020</v>
      </c>
      <c r="I29328" s="13">
        <v>43322</v>
      </c>
      <c r="J29328">
        <v>3</v>
      </c>
      <c r="K29328">
        <v>0</v>
      </c>
    </row>
    <row r="29329" spans="2:11">
      <c r="B29329" t="s">
        <v>2105</v>
      </c>
      <c r="C29329" t="s">
        <v>2106</v>
      </c>
      <c r="D29329" t="s">
        <v>2035</v>
      </c>
      <c r="E29329">
        <v>5</v>
      </c>
      <c r="F29329" t="s">
        <v>2016</v>
      </c>
      <c r="G29329">
        <v>282</v>
      </c>
      <c r="H29329" t="s">
        <v>2020</v>
      </c>
      <c r="I29329" s="13">
        <v>43244</v>
      </c>
      <c r="J29329" t="s">
        <v>2030</v>
      </c>
      <c r="K29329" t="s">
        <v>2030</v>
      </c>
    </row>
    <row r="29330" spans="2:11">
      <c r="B29330" t="s">
        <v>3239</v>
      </c>
      <c r="C29330" t="s">
        <v>3979</v>
      </c>
      <c r="D29330" t="s">
        <v>2026</v>
      </c>
      <c r="E29330">
        <v>5</v>
      </c>
      <c r="F29330" t="s">
        <v>2016</v>
      </c>
      <c r="G29330">
        <v>380</v>
      </c>
      <c r="H29330" t="s">
        <v>2020</v>
      </c>
      <c r="I29330" s="13">
        <v>42958</v>
      </c>
      <c r="J29330">
        <v>12</v>
      </c>
      <c r="K29330">
        <v>-25.94</v>
      </c>
    </row>
    <row r="29401" spans="1:11">
      <c r="A29401" t="s">
        <v>1307</v>
      </c>
      <c r="B29401" t="str">
        <f ca="1">_xll.BDS(OFFSET(INDIRECT(ADDRESS(ROW(), COLUMN())),0,-1),"BEST_ANALYST_RECS_BULK","cols=10;rows=14")</f>
        <v>Oppenheimer &amp; Co</v>
      </c>
      <c r="C29401" t="s">
        <v>2249</v>
      </c>
      <c r="D29401" t="s">
        <v>2029</v>
      </c>
      <c r="E29401">
        <v>5</v>
      </c>
      <c r="F29401" t="s">
        <v>2016</v>
      </c>
      <c r="G29401">
        <v>40</v>
      </c>
      <c r="H29401" t="s">
        <v>2020</v>
      </c>
      <c r="I29401" s="13">
        <v>43511</v>
      </c>
      <c r="J29401" t="s">
        <v>2030</v>
      </c>
      <c r="K29401" t="s">
        <v>2030</v>
      </c>
    </row>
    <row r="29402" spans="1:11">
      <c r="B29402" t="s">
        <v>2131</v>
      </c>
      <c r="C29402" t="s">
        <v>2980</v>
      </c>
      <c r="D29402" t="s">
        <v>2026</v>
      </c>
      <c r="E29402">
        <v>5</v>
      </c>
      <c r="F29402" t="s">
        <v>2016</v>
      </c>
      <c r="G29402">
        <v>137</v>
      </c>
      <c r="H29402" t="s">
        <v>2133</v>
      </c>
      <c r="I29402" s="13">
        <v>43508</v>
      </c>
      <c r="J29402" t="s">
        <v>2030</v>
      </c>
      <c r="K29402" t="s">
        <v>2030</v>
      </c>
    </row>
    <row r="29403" spans="1:11">
      <c r="B29403" t="s">
        <v>2981</v>
      </c>
      <c r="C29403" t="s">
        <v>2982</v>
      </c>
      <c r="D29403" t="s">
        <v>2026</v>
      </c>
      <c r="E29403">
        <v>5</v>
      </c>
      <c r="F29403" t="s">
        <v>2016</v>
      </c>
      <c r="G29403">
        <v>99</v>
      </c>
      <c r="H29403" t="s">
        <v>2020</v>
      </c>
      <c r="I29403" s="13">
        <v>43507</v>
      </c>
      <c r="J29403">
        <v>4</v>
      </c>
      <c r="K29403">
        <v>-50.38</v>
      </c>
    </row>
    <row r="29404" spans="1:11">
      <c r="B29404" t="s">
        <v>2051</v>
      </c>
      <c r="C29404" t="s">
        <v>2115</v>
      </c>
      <c r="D29404" t="s">
        <v>2026</v>
      </c>
      <c r="E29404">
        <v>5</v>
      </c>
      <c r="F29404" t="s">
        <v>2016</v>
      </c>
      <c r="G29404">
        <v>65</v>
      </c>
      <c r="H29404" t="s">
        <v>2017</v>
      </c>
      <c r="I29404" s="13">
        <v>43503</v>
      </c>
      <c r="J29404">
        <v>3</v>
      </c>
      <c r="K29404">
        <v>-37.090000000000003</v>
      </c>
    </row>
    <row r="29405" spans="1:11">
      <c r="B29405" t="s">
        <v>2069</v>
      </c>
      <c r="C29405" t="s">
        <v>2959</v>
      </c>
      <c r="D29405" t="s">
        <v>2035</v>
      </c>
      <c r="E29405">
        <v>5</v>
      </c>
      <c r="F29405" t="s">
        <v>2016</v>
      </c>
      <c r="G29405">
        <v>60</v>
      </c>
      <c r="H29405" t="s">
        <v>2017</v>
      </c>
      <c r="I29405" s="13">
        <v>43495</v>
      </c>
      <c r="J29405" t="s">
        <v>2030</v>
      </c>
      <c r="K29405" t="s">
        <v>2030</v>
      </c>
    </row>
    <row r="29406" spans="1:11">
      <c r="B29406" t="s">
        <v>2129</v>
      </c>
      <c r="C29406" t="s">
        <v>2983</v>
      </c>
      <c r="D29406" t="s">
        <v>2026</v>
      </c>
      <c r="E29406">
        <v>5</v>
      </c>
      <c r="F29406" t="s">
        <v>2016</v>
      </c>
      <c r="G29406">
        <v>80</v>
      </c>
      <c r="H29406" t="s">
        <v>2020</v>
      </c>
      <c r="I29406" s="13">
        <v>43489</v>
      </c>
      <c r="J29406">
        <v>5</v>
      </c>
      <c r="K29406">
        <v>-59.05</v>
      </c>
    </row>
    <row r="29407" spans="1:11">
      <c r="B29407" t="s">
        <v>2033</v>
      </c>
      <c r="C29407" t="s">
        <v>2984</v>
      </c>
      <c r="D29407" t="s">
        <v>2044</v>
      </c>
      <c r="E29407">
        <v>3</v>
      </c>
      <c r="F29407" t="s">
        <v>2088</v>
      </c>
      <c r="G29407">
        <v>37</v>
      </c>
      <c r="H29407" t="s">
        <v>2020</v>
      </c>
      <c r="I29407" s="13">
        <v>43476</v>
      </c>
      <c r="J29407" t="s">
        <v>2030</v>
      </c>
      <c r="K29407" t="s">
        <v>2030</v>
      </c>
    </row>
    <row r="29408" spans="1:11">
      <c r="B29408" t="s">
        <v>2021</v>
      </c>
      <c r="C29408" t="s">
        <v>2985</v>
      </c>
      <c r="D29408" t="s">
        <v>2434</v>
      </c>
      <c r="E29408">
        <v>3</v>
      </c>
      <c r="F29408" t="s">
        <v>2016</v>
      </c>
      <c r="G29408">
        <v>41</v>
      </c>
      <c r="H29408" t="s">
        <v>2020</v>
      </c>
      <c r="I29408" s="13">
        <v>43473</v>
      </c>
      <c r="J29408" t="s">
        <v>2030</v>
      </c>
      <c r="K29408" t="s">
        <v>2030</v>
      </c>
    </row>
    <row r="29409" spans="2:11">
      <c r="B29409" t="s">
        <v>106</v>
      </c>
      <c r="C29409" t="s">
        <v>2856</v>
      </c>
      <c r="D29409" t="s">
        <v>2114</v>
      </c>
      <c r="E29409">
        <v>3</v>
      </c>
      <c r="F29409" t="s">
        <v>2016</v>
      </c>
      <c r="G29409">
        <v>50</v>
      </c>
      <c r="H29409" t="s">
        <v>2020</v>
      </c>
      <c r="I29409" s="13">
        <v>43472</v>
      </c>
      <c r="J29409" t="s">
        <v>2030</v>
      </c>
      <c r="K29409" t="s">
        <v>2030</v>
      </c>
    </row>
    <row r="29410" spans="2:11">
      <c r="B29410" t="s">
        <v>2136</v>
      </c>
      <c r="C29410" t="s">
        <v>2986</v>
      </c>
      <c r="D29410" t="s">
        <v>2026</v>
      </c>
      <c r="E29410">
        <v>5</v>
      </c>
      <c r="F29410" t="s">
        <v>2016</v>
      </c>
      <c r="G29410">
        <v>101</v>
      </c>
      <c r="H29410" t="s">
        <v>2020</v>
      </c>
      <c r="I29410" s="13">
        <v>43467</v>
      </c>
      <c r="J29410">
        <v>5</v>
      </c>
      <c r="K29410">
        <v>-59.05</v>
      </c>
    </row>
    <row r="29411" spans="2:11">
      <c r="B29411" t="s">
        <v>2031</v>
      </c>
      <c r="C29411" t="s">
        <v>2684</v>
      </c>
      <c r="D29411" t="s">
        <v>2026</v>
      </c>
      <c r="E29411">
        <v>5</v>
      </c>
      <c r="F29411" t="s">
        <v>2016</v>
      </c>
      <c r="G29411">
        <v>68</v>
      </c>
      <c r="H29411" t="s">
        <v>2017</v>
      </c>
      <c r="I29411" s="13">
        <v>43455</v>
      </c>
      <c r="J29411">
        <v>6</v>
      </c>
      <c r="K29411">
        <v>-62.23</v>
      </c>
    </row>
    <row r="29412" spans="2:11">
      <c r="B29412" t="s">
        <v>2083</v>
      </c>
      <c r="C29412" t="s">
        <v>2084</v>
      </c>
      <c r="D29412" t="s">
        <v>2035</v>
      </c>
      <c r="E29412">
        <v>5</v>
      </c>
      <c r="F29412" t="s">
        <v>2085</v>
      </c>
      <c r="G29412" t="s">
        <v>2030</v>
      </c>
      <c r="H29412" t="s">
        <v>2017</v>
      </c>
      <c r="I29412" s="13">
        <v>43426</v>
      </c>
      <c r="J29412">
        <v>2</v>
      </c>
      <c r="K29412">
        <v>-5.2</v>
      </c>
    </row>
    <row r="29413" spans="2:11">
      <c r="B29413" t="s">
        <v>2091</v>
      </c>
      <c r="C29413" t="s">
        <v>2664</v>
      </c>
      <c r="D29413" t="s">
        <v>2093</v>
      </c>
      <c r="E29413" t="s">
        <v>2030</v>
      </c>
      <c r="F29413" t="s">
        <v>2016</v>
      </c>
      <c r="G29413" t="s">
        <v>2030</v>
      </c>
      <c r="H29413" t="s">
        <v>2017</v>
      </c>
      <c r="I29413" s="13">
        <v>43403</v>
      </c>
      <c r="J29413" t="s">
        <v>2030</v>
      </c>
      <c r="K29413" t="s">
        <v>2030</v>
      </c>
    </row>
    <row r="29414" spans="2:11">
      <c r="B29414" t="s">
        <v>2102</v>
      </c>
      <c r="C29414" t="s">
        <v>2987</v>
      </c>
      <c r="D29414" t="s">
        <v>2104</v>
      </c>
      <c r="E29414" t="s">
        <v>2030</v>
      </c>
      <c r="F29414" t="s">
        <v>2016</v>
      </c>
      <c r="G29414" t="s">
        <v>2030</v>
      </c>
      <c r="H29414" t="s">
        <v>2017</v>
      </c>
      <c r="I29414" s="13">
        <v>43348</v>
      </c>
      <c r="J29414" t="s">
        <v>2030</v>
      </c>
      <c r="K29414" t="s">
        <v>2030</v>
      </c>
    </row>
    <row r="29501" spans="1:11">
      <c r="A29501" t="s">
        <v>1308</v>
      </c>
      <c r="B29501" t="str">
        <f ca="1">_xll.BDS(OFFSET(INDIRECT(ADDRESS(ROW(), COLUMN())),0,-1),"BEST_ANALYST_RECS_BULK","cols=10;rows=17")</f>
        <v>Morgan Stanley</v>
      </c>
      <c r="C29501" t="s">
        <v>3866</v>
      </c>
      <c r="D29501" t="s">
        <v>2440</v>
      </c>
      <c r="E29501">
        <v>5</v>
      </c>
      <c r="F29501" t="s">
        <v>2016</v>
      </c>
      <c r="G29501">
        <v>37</v>
      </c>
      <c r="H29501" t="s">
        <v>2020</v>
      </c>
      <c r="I29501" s="13">
        <v>43511</v>
      </c>
      <c r="J29501">
        <v>5</v>
      </c>
      <c r="K29501">
        <v>-25</v>
      </c>
    </row>
    <row r="29502" spans="1:11">
      <c r="B29502" t="s">
        <v>3867</v>
      </c>
      <c r="C29502" t="s">
        <v>3868</v>
      </c>
      <c r="D29502" t="s">
        <v>2026</v>
      </c>
      <c r="E29502">
        <v>5</v>
      </c>
      <c r="F29502" t="s">
        <v>2016</v>
      </c>
      <c r="G29502">
        <v>38.1</v>
      </c>
      <c r="H29502" t="s">
        <v>2020</v>
      </c>
      <c r="I29502" s="13">
        <v>43511</v>
      </c>
      <c r="J29502">
        <v>3</v>
      </c>
      <c r="K29502">
        <v>-6.17</v>
      </c>
    </row>
    <row r="29503" spans="1:11">
      <c r="B29503" t="s">
        <v>2033</v>
      </c>
      <c r="C29503" t="s">
        <v>3869</v>
      </c>
      <c r="D29503" t="s">
        <v>2035</v>
      </c>
      <c r="E29503">
        <v>5</v>
      </c>
      <c r="F29503" t="s">
        <v>2016</v>
      </c>
      <c r="G29503">
        <v>49</v>
      </c>
      <c r="H29503" t="s">
        <v>2036</v>
      </c>
      <c r="I29503" s="13">
        <v>43511</v>
      </c>
      <c r="J29503">
        <v>5</v>
      </c>
      <c r="K29503">
        <v>-25</v>
      </c>
    </row>
    <row r="29504" spans="1:11">
      <c r="B29504" t="s">
        <v>2037</v>
      </c>
      <c r="C29504" t="s">
        <v>3870</v>
      </c>
      <c r="D29504" t="s">
        <v>2026</v>
      </c>
      <c r="E29504">
        <v>5</v>
      </c>
      <c r="F29504" t="s">
        <v>2016</v>
      </c>
      <c r="G29504">
        <v>38</v>
      </c>
      <c r="H29504" t="s">
        <v>2020</v>
      </c>
      <c r="I29504" s="13">
        <v>43511</v>
      </c>
      <c r="J29504" t="s">
        <v>2030</v>
      </c>
      <c r="K29504" t="s">
        <v>2030</v>
      </c>
    </row>
    <row r="29505" spans="2:11">
      <c r="B29505" t="s">
        <v>3871</v>
      </c>
      <c r="C29505" t="s">
        <v>3872</v>
      </c>
      <c r="D29505" t="s">
        <v>2162</v>
      </c>
      <c r="E29505">
        <v>3</v>
      </c>
      <c r="F29505" t="s">
        <v>2016</v>
      </c>
      <c r="G29505">
        <v>39.5</v>
      </c>
      <c r="H29505" t="s">
        <v>2017</v>
      </c>
      <c r="I29505" s="13">
        <v>43511</v>
      </c>
      <c r="J29505">
        <v>2</v>
      </c>
      <c r="K29505">
        <v>0</v>
      </c>
    </row>
    <row r="29506" spans="2:11">
      <c r="B29506" t="s">
        <v>3873</v>
      </c>
      <c r="C29506" t="s">
        <v>3874</v>
      </c>
      <c r="D29506" t="s">
        <v>2076</v>
      </c>
      <c r="E29506">
        <v>3</v>
      </c>
      <c r="F29506" t="s">
        <v>2016</v>
      </c>
      <c r="G29506">
        <v>33</v>
      </c>
      <c r="H29506" t="s">
        <v>2017</v>
      </c>
      <c r="I29506" s="13">
        <v>43511</v>
      </c>
      <c r="J29506">
        <v>1</v>
      </c>
      <c r="K29506">
        <v>25.41</v>
      </c>
    </row>
    <row r="29507" spans="2:11">
      <c r="B29507" t="s">
        <v>3875</v>
      </c>
      <c r="C29507" t="s">
        <v>3876</v>
      </c>
      <c r="D29507" t="s">
        <v>3358</v>
      </c>
      <c r="E29507" t="s">
        <v>2030</v>
      </c>
      <c r="F29507" t="s">
        <v>2016</v>
      </c>
      <c r="G29507" t="s">
        <v>2030</v>
      </c>
      <c r="H29507" t="s">
        <v>2017</v>
      </c>
      <c r="I29507" s="13">
        <v>43511</v>
      </c>
      <c r="J29507" t="s">
        <v>2030</v>
      </c>
      <c r="K29507" t="s">
        <v>2030</v>
      </c>
    </row>
    <row r="29508" spans="2:11">
      <c r="B29508" t="s">
        <v>3877</v>
      </c>
      <c r="C29508" t="s">
        <v>3878</v>
      </c>
      <c r="D29508" t="s">
        <v>3358</v>
      </c>
      <c r="E29508" t="s">
        <v>2030</v>
      </c>
      <c r="F29508" t="s">
        <v>2016</v>
      </c>
      <c r="G29508" t="s">
        <v>2030</v>
      </c>
      <c r="H29508" t="s">
        <v>2017</v>
      </c>
      <c r="I29508" s="13">
        <v>43510</v>
      </c>
      <c r="J29508" t="s">
        <v>2030</v>
      </c>
      <c r="K29508" t="s">
        <v>2030</v>
      </c>
    </row>
    <row r="29509" spans="2:11">
      <c r="B29509" t="s">
        <v>3879</v>
      </c>
      <c r="C29509" t="s">
        <v>3880</v>
      </c>
      <c r="D29509" t="s">
        <v>2026</v>
      </c>
      <c r="E29509">
        <v>5</v>
      </c>
      <c r="F29509" t="s">
        <v>2016</v>
      </c>
      <c r="G29509">
        <v>39.49</v>
      </c>
      <c r="H29509" t="s">
        <v>3881</v>
      </c>
      <c r="I29509" s="13">
        <v>43509</v>
      </c>
      <c r="J29509" t="s">
        <v>2030</v>
      </c>
      <c r="K29509" t="s">
        <v>2030</v>
      </c>
    </row>
    <row r="29510" spans="2:11">
      <c r="B29510" t="s">
        <v>3882</v>
      </c>
      <c r="C29510" t="s">
        <v>3883</v>
      </c>
      <c r="D29510" t="s">
        <v>2026</v>
      </c>
      <c r="E29510">
        <v>5</v>
      </c>
      <c r="F29510" t="s">
        <v>2016</v>
      </c>
      <c r="G29510">
        <v>47.4</v>
      </c>
      <c r="H29510" t="s">
        <v>2017</v>
      </c>
      <c r="I29510" s="13">
        <v>43509</v>
      </c>
      <c r="J29510">
        <v>5</v>
      </c>
      <c r="K29510">
        <v>-25</v>
      </c>
    </row>
    <row r="29511" spans="2:11">
      <c r="B29511" t="s">
        <v>3884</v>
      </c>
      <c r="C29511" t="s">
        <v>3885</v>
      </c>
      <c r="D29511" t="s">
        <v>3358</v>
      </c>
      <c r="E29511" t="s">
        <v>2030</v>
      </c>
      <c r="F29511" t="s">
        <v>2016</v>
      </c>
      <c r="G29511" t="s">
        <v>2030</v>
      </c>
      <c r="H29511" t="s">
        <v>2017</v>
      </c>
      <c r="I29511" s="13">
        <v>43508</v>
      </c>
      <c r="J29511" t="s">
        <v>2030</v>
      </c>
      <c r="K29511" t="s">
        <v>2030</v>
      </c>
    </row>
    <row r="29512" spans="2:11">
      <c r="B29512" t="s">
        <v>2813</v>
      </c>
      <c r="C29512" t="s">
        <v>3886</v>
      </c>
      <c r="D29512" t="s">
        <v>2026</v>
      </c>
      <c r="E29512">
        <v>5</v>
      </c>
      <c r="F29512" t="s">
        <v>2016</v>
      </c>
      <c r="G29512">
        <v>39</v>
      </c>
      <c r="H29512" t="s">
        <v>2017</v>
      </c>
      <c r="I29512" s="13">
        <v>43502</v>
      </c>
      <c r="J29512" t="s">
        <v>2030</v>
      </c>
      <c r="K29512" t="s">
        <v>2030</v>
      </c>
    </row>
    <row r="29513" spans="2:11">
      <c r="B29513" t="s">
        <v>2094</v>
      </c>
      <c r="C29513" t="s">
        <v>2095</v>
      </c>
      <c r="D29513" t="s">
        <v>2076</v>
      </c>
      <c r="E29513">
        <v>3</v>
      </c>
      <c r="F29513" t="s">
        <v>2085</v>
      </c>
      <c r="G29513" t="s">
        <v>2030</v>
      </c>
      <c r="H29513" t="s">
        <v>2017</v>
      </c>
      <c r="I29513" s="13">
        <v>43497</v>
      </c>
      <c r="J29513" t="s">
        <v>2030</v>
      </c>
      <c r="K29513" t="s">
        <v>2030</v>
      </c>
    </row>
    <row r="29514" spans="2:11">
      <c r="B29514" t="s">
        <v>2021</v>
      </c>
      <c r="C29514" t="s">
        <v>3887</v>
      </c>
      <c r="D29514" t="s">
        <v>2023</v>
      </c>
      <c r="E29514">
        <v>5</v>
      </c>
      <c r="F29514" t="s">
        <v>2016</v>
      </c>
      <c r="G29514">
        <v>47.6</v>
      </c>
      <c r="H29514" t="s">
        <v>2020</v>
      </c>
      <c r="I29514" s="13">
        <v>43496</v>
      </c>
      <c r="J29514">
        <v>5</v>
      </c>
      <c r="K29514">
        <v>-25</v>
      </c>
    </row>
    <row r="29515" spans="2:11">
      <c r="B29515" t="s">
        <v>2083</v>
      </c>
      <c r="C29515" t="s">
        <v>2084</v>
      </c>
      <c r="D29515" t="s">
        <v>2076</v>
      </c>
      <c r="E29515">
        <v>3</v>
      </c>
      <c r="F29515" t="s">
        <v>2085</v>
      </c>
      <c r="G29515" t="s">
        <v>2030</v>
      </c>
      <c r="H29515" t="s">
        <v>2017</v>
      </c>
      <c r="I29515" s="13">
        <v>43461</v>
      </c>
      <c r="J29515">
        <v>4</v>
      </c>
      <c r="K29515">
        <v>-24.3</v>
      </c>
    </row>
    <row r="29516" spans="2:11">
      <c r="B29516" t="s">
        <v>3888</v>
      </c>
      <c r="C29516" t="s">
        <v>3889</v>
      </c>
      <c r="D29516" t="s">
        <v>2026</v>
      </c>
      <c r="E29516">
        <v>5</v>
      </c>
      <c r="F29516" t="s">
        <v>2016</v>
      </c>
      <c r="G29516">
        <v>48.8</v>
      </c>
      <c r="H29516" t="s">
        <v>2020</v>
      </c>
      <c r="I29516" s="13">
        <v>43416</v>
      </c>
      <c r="J29516">
        <v>5</v>
      </c>
      <c r="K29516">
        <v>-25</v>
      </c>
    </row>
    <row r="29517" spans="2:11">
      <c r="B29517" t="s">
        <v>3890</v>
      </c>
      <c r="C29517" t="s">
        <v>3891</v>
      </c>
      <c r="D29517" t="s">
        <v>2026</v>
      </c>
      <c r="E29517">
        <v>5</v>
      </c>
      <c r="F29517" t="s">
        <v>2016</v>
      </c>
      <c r="G29517">
        <v>38.36</v>
      </c>
      <c r="H29517" t="s">
        <v>2017</v>
      </c>
      <c r="I29517" s="13">
        <v>43416</v>
      </c>
      <c r="J29517">
        <v>6</v>
      </c>
      <c r="K29517">
        <v>-26.44</v>
      </c>
    </row>
    <row r="29601" spans="1:11">
      <c r="A29601" t="s">
        <v>1309</v>
      </c>
      <c r="B29601" t="str">
        <f ca="1">_xll.BDS(OFFSET(INDIRECT(ADDRESS(ROW(), COLUMN())),0,-1),"BEST_ANALYST_RECS_BULK","cols=10;rows=15")</f>
        <v>Nomura Instinet</v>
      </c>
      <c r="C29601" t="s">
        <v>2890</v>
      </c>
      <c r="D29601" t="s">
        <v>2044</v>
      </c>
      <c r="E29601">
        <v>3</v>
      </c>
      <c r="F29601" t="s">
        <v>2016</v>
      </c>
      <c r="G29601">
        <v>6</v>
      </c>
      <c r="H29601" t="s">
        <v>2017</v>
      </c>
      <c r="I29601" s="13">
        <v>43511</v>
      </c>
      <c r="J29601">
        <v>10</v>
      </c>
      <c r="K29601">
        <v>-56.77</v>
      </c>
    </row>
    <row r="29602" spans="1:11">
      <c r="B29602" t="s">
        <v>2136</v>
      </c>
      <c r="C29602" t="s">
        <v>2185</v>
      </c>
      <c r="D29602" t="s">
        <v>2044</v>
      </c>
      <c r="E29602">
        <v>3</v>
      </c>
      <c r="F29602" t="s">
        <v>2016</v>
      </c>
      <c r="G29602">
        <v>5.5</v>
      </c>
      <c r="H29602" t="s">
        <v>2020</v>
      </c>
      <c r="I29602" s="13">
        <v>43511</v>
      </c>
      <c r="J29602">
        <v>4</v>
      </c>
      <c r="K29602">
        <v>22.92</v>
      </c>
    </row>
    <row r="29603" spans="1:11">
      <c r="B29603" t="s">
        <v>2186</v>
      </c>
      <c r="C29603" t="s">
        <v>2187</v>
      </c>
      <c r="D29603" t="s">
        <v>2029</v>
      </c>
      <c r="E29603">
        <v>5</v>
      </c>
      <c r="F29603" t="s">
        <v>2016</v>
      </c>
      <c r="G29603">
        <v>7.5</v>
      </c>
      <c r="H29603" t="s">
        <v>2017</v>
      </c>
      <c r="I29603" s="13">
        <v>43500</v>
      </c>
      <c r="J29603">
        <v>7</v>
      </c>
      <c r="K29603">
        <v>-31.01</v>
      </c>
    </row>
    <row r="29604" spans="1:11">
      <c r="B29604" t="s">
        <v>2061</v>
      </c>
      <c r="C29604" t="s">
        <v>2194</v>
      </c>
      <c r="D29604" t="s">
        <v>2053</v>
      </c>
      <c r="E29604">
        <v>1</v>
      </c>
      <c r="F29604" t="s">
        <v>2016</v>
      </c>
      <c r="G29604">
        <v>4.25</v>
      </c>
      <c r="H29604" t="s">
        <v>2017</v>
      </c>
      <c r="I29604" s="13">
        <v>43494</v>
      </c>
      <c r="J29604">
        <v>5</v>
      </c>
      <c r="K29604">
        <v>19.190000000000001</v>
      </c>
    </row>
    <row r="29605" spans="1:11">
      <c r="B29605" t="s">
        <v>2033</v>
      </c>
      <c r="C29605" t="s">
        <v>2192</v>
      </c>
      <c r="D29605" t="s">
        <v>2044</v>
      </c>
      <c r="E29605">
        <v>3</v>
      </c>
      <c r="F29605" t="s">
        <v>2016</v>
      </c>
      <c r="G29605">
        <v>5</v>
      </c>
      <c r="H29605" t="s">
        <v>2020</v>
      </c>
      <c r="I29605" s="13">
        <v>43483</v>
      </c>
      <c r="J29605">
        <v>6</v>
      </c>
      <c r="K29605">
        <v>0</v>
      </c>
    </row>
    <row r="29606" spans="1:11">
      <c r="B29606" t="s">
        <v>2065</v>
      </c>
      <c r="C29606" t="s">
        <v>3280</v>
      </c>
      <c r="D29606" t="s">
        <v>2044</v>
      </c>
      <c r="E29606">
        <v>3</v>
      </c>
      <c r="F29606" t="s">
        <v>2016</v>
      </c>
      <c r="G29606" t="s">
        <v>2030</v>
      </c>
      <c r="H29606" t="s">
        <v>2017</v>
      </c>
      <c r="I29606" s="13">
        <v>43431</v>
      </c>
      <c r="J29606">
        <v>11</v>
      </c>
      <c r="K29606">
        <v>-60.85</v>
      </c>
    </row>
    <row r="29607" spans="1:11">
      <c r="B29607" t="s">
        <v>106</v>
      </c>
      <c r="C29607" t="s">
        <v>2195</v>
      </c>
      <c r="D29607" t="s">
        <v>2019</v>
      </c>
      <c r="E29607">
        <v>3</v>
      </c>
      <c r="F29607" t="s">
        <v>2088</v>
      </c>
      <c r="G29607">
        <v>6</v>
      </c>
      <c r="H29607" t="s">
        <v>2020</v>
      </c>
      <c r="I29607" s="13">
        <v>43417</v>
      </c>
      <c r="J29607">
        <v>8</v>
      </c>
      <c r="K29607">
        <v>-40.78</v>
      </c>
    </row>
    <row r="29608" spans="1:11">
      <c r="B29608" t="s">
        <v>2037</v>
      </c>
      <c r="C29608" t="s">
        <v>2201</v>
      </c>
      <c r="D29608" t="s">
        <v>2076</v>
      </c>
      <c r="E29608">
        <v>3</v>
      </c>
      <c r="F29608" t="s">
        <v>2085</v>
      </c>
      <c r="G29608">
        <v>5</v>
      </c>
      <c r="H29608" t="s">
        <v>2020</v>
      </c>
      <c r="I29608" s="13">
        <v>43412</v>
      </c>
      <c r="J29608">
        <v>1</v>
      </c>
      <c r="K29608">
        <v>50.72</v>
      </c>
    </row>
    <row r="29609" spans="1:11">
      <c r="B29609" t="s">
        <v>2021</v>
      </c>
      <c r="C29609" t="s">
        <v>2190</v>
      </c>
      <c r="D29609" t="s">
        <v>2216</v>
      </c>
      <c r="E29609">
        <v>3</v>
      </c>
      <c r="F29609" t="s">
        <v>2016</v>
      </c>
      <c r="G29609">
        <v>5</v>
      </c>
      <c r="H29609" t="s">
        <v>2020</v>
      </c>
      <c r="I29609" s="13">
        <v>43411</v>
      </c>
      <c r="J29609" t="s">
        <v>2030</v>
      </c>
      <c r="K29609" t="s">
        <v>2030</v>
      </c>
    </row>
    <row r="29610" spans="1:11">
      <c r="B29610" t="s">
        <v>2039</v>
      </c>
      <c r="C29610" t="s">
        <v>2193</v>
      </c>
      <c r="D29610" t="s">
        <v>2189</v>
      </c>
      <c r="E29610">
        <v>5</v>
      </c>
      <c r="F29610" t="s">
        <v>2016</v>
      </c>
      <c r="G29610">
        <v>9</v>
      </c>
      <c r="H29610" t="s">
        <v>2020</v>
      </c>
      <c r="I29610" s="13">
        <v>43411</v>
      </c>
      <c r="J29610">
        <v>9</v>
      </c>
      <c r="K29610">
        <v>-48.02</v>
      </c>
    </row>
    <row r="29611" spans="1:11">
      <c r="B29611" t="s">
        <v>2072</v>
      </c>
      <c r="C29611" t="s">
        <v>2188</v>
      </c>
      <c r="D29611" t="s">
        <v>2041</v>
      </c>
      <c r="E29611">
        <v>1</v>
      </c>
      <c r="F29611" t="s">
        <v>2016</v>
      </c>
      <c r="G29611" t="s">
        <v>2030</v>
      </c>
      <c r="H29611" t="s">
        <v>2017</v>
      </c>
      <c r="I29611" s="13">
        <v>43411</v>
      </c>
      <c r="J29611">
        <v>3</v>
      </c>
      <c r="K29611">
        <v>44.56</v>
      </c>
    </row>
    <row r="29612" spans="1:11">
      <c r="B29612" t="s">
        <v>2074</v>
      </c>
      <c r="C29612" t="s">
        <v>2196</v>
      </c>
      <c r="D29612" t="s">
        <v>2076</v>
      </c>
      <c r="E29612">
        <v>3</v>
      </c>
      <c r="F29612" t="s">
        <v>2016</v>
      </c>
      <c r="G29612">
        <v>8</v>
      </c>
      <c r="H29612" t="s">
        <v>2017</v>
      </c>
      <c r="I29612" s="13">
        <v>43411</v>
      </c>
      <c r="J29612" t="s">
        <v>2030</v>
      </c>
      <c r="K29612" t="s">
        <v>2030</v>
      </c>
    </row>
    <row r="29613" spans="1:11">
      <c r="B29613" t="s">
        <v>2129</v>
      </c>
      <c r="C29613" t="s">
        <v>2130</v>
      </c>
      <c r="D29613" t="s">
        <v>2026</v>
      </c>
      <c r="E29613">
        <v>5</v>
      </c>
      <c r="F29613" t="s">
        <v>2016</v>
      </c>
      <c r="G29613">
        <v>9</v>
      </c>
      <c r="H29613" t="s">
        <v>2020</v>
      </c>
      <c r="I29613" s="13">
        <v>43411</v>
      </c>
      <c r="J29613">
        <v>9</v>
      </c>
      <c r="K29613">
        <v>-48.02</v>
      </c>
    </row>
    <row r="29614" spans="1:11">
      <c r="B29614" t="s">
        <v>2198</v>
      </c>
      <c r="C29614" t="s">
        <v>2199</v>
      </c>
      <c r="D29614" t="s">
        <v>2044</v>
      </c>
      <c r="E29614">
        <v>3</v>
      </c>
      <c r="F29614" t="s">
        <v>2016</v>
      </c>
      <c r="G29614">
        <v>6.5</v>
      </c>
      <c r="H29614" t="s">
        <v>2020</v>
      </c>
      <c r="I29614" s="13">
        <v>43410</v>
      </c>
      <c r="J29614">
        <v>6</v>
      </c>
      <c r="K29614">
        <v>0</v>
      </c>
    </row>
    <row r="29615" spans="1:11">
      <c r="B29615" t="s">
        <v>2083</v>
      </c>
      <c r="C29615" t="s">
        <v>2084</v>
      </c>
      <c r="D29615" t="s">
        <v>2184</v>
      </c>
      <c r="E29615">
        <v>1</v>
      </c>
      <c r="F29615" t="s">
        <v>2016</v>
      </c>
      <c r="G29615" t="s">
        <v>2030</v>
      </c>
      <c r="H29615" t="s">
        <v>2017</v>
      </c>
      <c r="I29615" s="13">
        <v>43321</v>
      </c>
      <c r="J29615">
        <v>2</v>
      </c>
      <c r="K29615">
        <v>48.02</v>
      </c>
    </row>
    <row r="29701" spans="1:11">
      <c r="A29701" t="s">
        <v>1310</v>
      </c>
      <c r="B29701" t="str">
        <f ca="1">_xll.BDS(OFFSET(INDIRECT(ADDRESS(ROW(), COLUMN())),0,-1),"BEST_ANALYST_RECS_BULK","cols=10;rows=13")</f>
        <v>Zacks Investment Research</v>
      </c>
      <c r="C29701" t="s">
        <v>2095</v>
      </c>
      <c r="D29701" t="s">
        <v>2053</v>
      </c>
      <c r="E29701">
        <v>1</v>
      </c>
      <c r="F29701" t="s">
        <v>2016</v>
      </c>
      <c r="G29701" t="s">
        <v>2030</v>
      </c>
      <c r="H29701" t="s">
        <v>2017</v>
      </c>
      <c r="I29701" s="13">
        <v>43509</v>
      </c>
      <c r="J29701" t="s">
        <v>2030</v>
      </c>
      <c r="K29701" t="s">
        <v>2030</v>
      </c>
    </row>
    <row r="29702" spans="1:11">
      <c r="B29702" t="s">
        <v>2142</v>
      </c>
      <c r="C29702" t="s">
        <v>4374</v>
      </c>
      <c r="D29702" t="s">
        <v>2026</v>
      </c>
      <c r="E29702">
        <v>5</v>
      </c>
      <c r="F29702" t="s">
        <v>2123</v>
      </c>
      <c r="G29702">
        <v>40</v>
      </c>
      <c r="H29702" t="s">
        <v>2017</v>
      </c>
      <c r="I29702" s="13">
        <v>43509</v>
      </c>
      <c r="J29702" t="s">
        <v>2030</v>
      </c>
      <c r="K29702" t="s">
        <v>2030</v>
      </c>
    </row>
    <row r="29703" spans="1:11">
      <c r="B29703" t="s">
        <v>2031</v>
      </c>
      <c r="C29703" t="s">
        <v>2293</v>
      </c>
      <c r="D29703" t="s">
        <v>2026</v>
      </c>
      <c r="E29703">
        <v>5</v>
      </c>
      <c r="F29703" t="s">
        <v>2016</v>
      </c>
      <c r="G29703">
        <v>30</v>
      </c>
      <c r="H29703" t="s">
        <v>2020</v>
      </c>
      <c r="I29703" s="13">
        <v>43508</v>
      </c>
      <c r="J29703">
        <v>4</v>
      </c>
      <c r="K29703">
        <v>-53.3</v>
      </c>
    </row>
    <row r="29704" spans="1:11">
      <c r="B29704" t="s">
        <v>2148</v>
      </c>
      <c r="C29704" t="s">
        <v>2441</v>
      </c>
      <c r="D29704" t="s">
        <v>2029</v>
      </c>
      <c r="E29704">
        <v>5</v>
      </c>
      <c r="F29704" t="s">
        <v>2016</v>
      </c>
      <c r="G29704">
        <v>40</v>
      </c>
      <c r="H29704" t="s">
        <v>2017</v>
      </c>
      <c r="I29704" s="13">
        <v>43508</v>
      </c>
      <c r="J29704" t="s">
        <v>2030</v>
      </c>
      <c r="K29704" t="s">
        <v>2030</v>
      </c>
    </row>
    <row r="29705" spans="1:11">
      <c r="B29705" t="s">
        <v>2151</v>
      </c>
      <c r="C29705" t="s">
        <v>2300</v>
      </c>
      <c r="D29705" t="s">
        <v>2026</v>
      </c>
      <c r="E29705">
        <v>5</v>
      </c>
      <c r="F29705" t="s">
        <v>2016</v>
      </c>
      <c r="G29705">
        <v>40</v>
      </c>
      <c r="H29705" t="s">
        <v>2020</v>
      </c>
      <c r="I29705" s="13">
        <v>43507</v>
      </c>
      <c r="J29705" t="s">
        <v>2030</v>
      </c>
      <c r="K29705" t="s">
        <v>2030</v>
      </c>
    </row>
    <row r="29706" spans="1:11">
      <c r="B29706" t="s">
        <v>2198</v>
      </c>
      <c r="C29706" t="s">
        <v>4032</v>
      </c>
      <c r="D29706" t="s">
        <v>2044</v>
      </c>
      <c r="E29706">
        <v>3</v>
      </c>
      <c r="F29706" t="s">
        <v>2016</v>
      </c>
      <c r="G29706">
        <v>18</v>
      </c>
      <c r="H29706" t="s">
        <v>2020</v>
      </c>
      <c r="I29706" s="13">
        <v>43507</v>
      </c>
      <c r="J29706" t="s">
        <v>2030</v>
      </c>
      <c r="K29706" t="s">
        <v>2030</v>
      </c>
    </row>
    <row r="29707" spans="1:11">
      <c r="B29707" t="s">
        <v>2067</v>
      </c>
      <c r="C29707" t="s">
        <v>2610</v>
      </c>
      <c r="D29707" t="s">
        <v>2029</v>
      </c>
      <c r="E29707">
        <v>5</v>
      </c>
      <c r="F29707" t="s">
        <v>2016</v>
      </c>
      <c r="G29707">
        <v>19</v>
      </c>
      <c r="H29707" t="s">
        <v>2020</v>
      </c>
      <c r="I29707" s="13">
        <v>43506</v>
      </c>
      <c r="J29707">
        <v>5</v>
      </c>
      <c r="K29707">
        <v>-53.6</v>
      </c>
    </row>
    <row r="29708" spans="1:11">
      <c r="B29708" t="s">
        <v>2063</v>
      </c>
      <c r="C29708" t="s">
        <v>4008</v>
      </c>
      <c r="D29708" t="s">
        <v>2035</v>
      </c>
      <c r="E29708">
        <v>5</v>
      </c>
      <c r="F29708" t="s">
        <v>2016</v>
      </c>
      <c r="G29708">
        <v>40</v>
      </c>
      <c r="H29708" t="s">
        <v>2017</v>
      </c>
      <c r="I29708" s="13">
        <v>43475</v>
      </c>
      <c r="J29708" t="s">
        <v>2030</v>
      </c>
      <c r="K29708" t="s">
        <v>2030</v>
      </c>
    </row>
    <row r="29709" spans="1:11">
      <c r="B29709" t="s">
        <v>2451</v>
      </c>
      <c r="C29709" t="s">
        <v>4237</v>
      </c>
      <c r="D29709" t="s">
        <v>2026</v>
      </c>
      <c r="E29709">
        <v>5</v>
      </c>
      <c r="F29709" t="s">
        <v>2016</v>
      </c>
      <c r="G29709" t="s">
        <v>2030</v>
      </c>
      <c r="H29709" t="s">
        <v>2017</v>
      </c>
      <c r="I29709" s="13">
        <v>43445</v>
      </c>
      <c r="J29709">
        <v>4</v>
      </c>
      <c r="K29709">
        <v>-53.3</v>
      </c>
    </row>
    <row r="29710" spans="1:11">
      <c r="B29710" t="s">
        <v>2033</v>
      </c>
      <c r="C29710" t="s">
        <v>3259</v>
      </c>
      <c r="D29710" t="s">
        <v>2044</v>
      </c>
      <c r="E29710">
        <v>3</v>
      </c>
      <c r="F29710" t="s">
        <v>2016</v>
      </c>
      <c r="G29710">
        <v>20</v>
      </c>
      <c r="H29710" t="s">
        <v>2020</v>
      </c>
      <c r="I29710" s="13">
        <v>43438</v>
      </c>
      <c r="J29710">
        <v>6</v>
      </c>
      <c r="K29710">
        <v>-78.69</v>
      </c>
    </row>
    <row r="29711" spans="1:11">
      <c r="B29711" t="s">
        <v>2021</v>
      </c>
      <c r="C29711" t="s">
        <v>3257</v>
      </c>
      <c r="D29711" t="s">
        <v>2296</v>
      </c>
      <c r="E29711">
        <v>3</v>
      </c>
      <c r="F29711" t="s">
        <v>2016</v>
      </c>
      <c r="G29711">
        <v>16</v>
      </c>
      <c r="H29711" t="s">
        <v>2020</v>
      </c>
      <c r="I29711" s="13">
        <v>43404</v>
      </c>
      <c r="J29711">
        <v>2</v>
      </c>
      <c r="K29711">
        <v>0</v>
      </c>
    </row>
    <row r="29712" spans="1:11">
      <c r="B29712" t="s">
        <v>2077</v>
      </c>
      <c r="C29712" t="s">
        <v>2150</v>
      </c>
      <c r="D29712" t="s">
        <v>2029</v>
      </c>
      <c r="E29712">
        <v>5</v>
      </c>
      <c r="F29712" t="s">
        <v>2016</v>
      </c>
      <c r="G29712">
        <v>23</v>
      </c>
      <c r="H29712" t="s">
        <v>2020</v>
      </c>
      <c r="I29712" s="13">
        <v>43403</v>
      </c>
      <c r="J29712" t="s">
        <v>2030</v>
      </c>
      <c r="K29712" t="s">
        <v>2030</v>
      </c>
    </row>
    <row r="29713" spans="2:11">
      <c r="B29713" t="s">
        <v>2083</v>
      </c>
      <c r="C29713" t="s">
        <v>2304</v>
      </c>
      <c r="D29713" t="s">
        <v>2076</v>
      </c>
      <c r="E29713">
        <v>3</v>
      </c>
      <c r="F29713" t="s">
        <v>2085</v>
      </c>
      <c r="G29713" t="s">
        <v>2030</v>
      </c>
      <c r="H29713" t="s">
        <v>2017</v>
      </c>
      <c r="I29713" s="13">
        <v>43371</v>
      </c>
      <c r="J29713">
        <v>1</v>
      </c>
      <c r="K29713">
        <v>46.19</v>
      </c>
    </row>
    <row r="29801" spans="1:11">
      <c r="A29801" t="s">
        <v>1311</v>
      </c>
      <c r="B29801" t="str">
        <f ca="1">_xll.BDS(OFFSET(INDIRECT(ADDRESS(ROW(), COLUMN())),0,-1),"BEST_ANALYST_RECS_BULK","cols=10;rows=10")</f>
        <v>Macquarie</v>
      </c>
      <c r="C29801" t="s">
        <v>2999</v>
      </c>
      <c r="D29801" t="s">
        <v>2044</v>
      </c>
      <c r="E29801">
        <v>3</v>
      </c>
      <c r="F29801" t="s">
        <v>2016</v>
      </c>
      <c r="G29801">
        <v>80</v>
      </c>
      <c r="H29801" t="s">
        <v>2020</v>
      </c>
      <c r="I29801" s="13">
        <v>43510</v>
      </c>
      <c r="J29801">
        <v>3</v>
      </c>
      <c r="K29801">
        <v>-22.45</v>
      </c>
    </row>
    <row r="29802" spans="1:11">
      <c r="B29802" t="s">
        <v>2077</v>
      </c>
      <c r="C29802" t="s">
        <v>3000</v>
      </c>
      <c r="D29802" t="s">
        <v>2029</v>
      </c>
      <c r="E29802">
        <v>5</v>
      </c>
      <c r="F29802" t="s">
        <v>2016</v>
      </c>
      <c r="G29802">
        <v>100</v>
      </c>
      <c r="H29802" t="s">
        <v>2017</v>
      </c>
      <c r="I29802" s="13">
        <v>43509</v>
      </c>
      <c r="J29802">
        <v>4</v>
      </c>
      <c r="K29802">
        <v>-23.04</v>
      </c>
    </row>
    <row r="29803" spans="1:11">
      <c r="B29803" t="s">
        <v>2247</v>
      </c>
      <c r="C29803" t="s">
        <v>3001</v>
      </c>
      <c r="D29803" t="s">
        <v>2162</v>
      </c>
      <c r="E29803">
        <v>3</v>
      </c>
      <c r="F29803" t="s">
        <v>2016</v>
      </c>
      <c r="G29803">
        <v>87</v>
      </c>
      <c r="H29803" t="s">
        <v>2020</v>
      </c>
      <c r="I29803" s="13">
        <v>43508</v>
      </c>
      <c r="J29803">
        <v>2</v>
      </c>
      <c r="K29803">
        <v>0</v>
      </c>
    </row>
    <row r="29804" spans="1:11">
      <c r="B29804" t="s">
        <v>2151</v>
      </c>
      <c r="C29804" t="s">
        <v>3002</v>
      </c>
      <c r="D29804" t="s">
        <v>2026</v>
      </c>
      <c r="E29804">
        <v>5</v>
      </c>
      <c r="F29804" t="s">
        <v>2016</v>
      </c>
      <c r="G29804">
        <v>99</v>
      </c>
      <c r="H29804" t="s">
        <v>2017</v>
      </c>
      <c r="I29804" s="13">
        <v>43487</v>
      </c>
      <c r="J29804" t="s">
        <v>2030</v>
      </c>
      <c r="K29804" t="s">
        <v>2030</v>
      </c>
    </row>
    <row r="29805" spans="1:11">
      <c r="B29805" t="s">
        <v>2094</v>
      </c>
      <c r="C29805" t="s">
        <v>2095</v>
      </c>
      <c r="D29805" t="s">
        <v>2053</v>
      </c>
      <c r="E29805">
        <v>1</v>
      </c>
      <c r="F29805" t="s">
        <v>2088</v>
      </c>
      <c r="G29805" t="s">
        <v>2030</v>
      </c>
      <c r="H29805" t="s">
        <v>2017</v>
      </c>
      <c r="I29805" s="13">
        <v>43482</v>
      </c>
      <c r="J29805" t="s">
        <v>2030</v>
      </c>
      <c r="K29805" t="s">
        <v>2030</v>
      </c>
    </row>
    <row r="29806" spans="1:11">
      <c r="B29806" t="s">
        <v>2037</v>
      </c>
      <c r="C29806" t="s">
        <v>3003</v>
      </c>
      <c r="D29806" t="s">
        <v>2041</v>
      </c>
      <c r="E29806">
        <v>1</v>
      </c>
      <c r="F29806" t="s">
        <v>2088</v>
      </c>
      <c r="G29806">
        <v>62</v>
      </c>
      <c r="H29806" t="s">
        <v>2020</v>
      </c>
      <c r="I29806" s="13">
        <v>43481</v>
      </c>
      <c r="J29806">
        <v>7</v>
      </c>
      <c r="K29806">
        <v>-40.36</v>
      </c>
    </row>
    <row r="29807" spans="1:11">
      <c r="B29807" t="s">
        <v>2024</v>
      </c>
      <c r="C29807" t="s">
        <v>3004</v>
      </c>
      <c r="D29807" t="s">
        <v>2076</v>
      </c>
      <c r="E29807">
        <v>3</v>
      </c>
      <c r="F29807" t="s">
        <v>2016</v>
      </c>
      <c r="G29807" t="s">
        <v>2030</v>
      </c>
      <c r="H29807" t="s">
        <v>2017</v>
      </c>
      <c r="I29807" s="13">
        <v>43467</v>
      </c>
      <c r="J29807">
        <v>5</v>
      </c>
      <c r="K29807">
        <v>-28.35</v>
      </c>
    </row>
    <row r="29808" spans="1:11">
      <c r="B29808" t="s">
        <v>2033</v>
      </c>
      <c r="C29808" t="s">
        <v>3005</v>
      </c>
      <c r="D29808" t="s">
        <v>2398</v>
      </c>
      <c r="E29808" t="s">
        <v>2030</v>
      </c>
      <c r="F29808" t="s">
        <v>2016</v>
      </c>
      <c r="G29808" t="s">
        <v>2030</v>
      </c>
      <c r="H29808" t="s">
        <v>2017</v>
      </c>
      <c r="I29808" s="13">
        <v>43398</v>
      </c>
      <c r="J29808" t="s">
        <v>2030</v>
      </c>
      <c r="K29808" t="s">
        <v>2030</v>
      </c>
    </row>
    <row r="29809" spans="2:11">
      <c r="B29809" t="s">
        <v>2051</v>
      </c>
      <c r="C29809" t="s">
        <v>3006</v>
      </c>
      <c r="D29809" t="s">
        <v>2026</v>
      </c>
      <c r="E29809">
        <v>5</v>
      </c>
      <c r="F29809" t="s">
        <v>2016</v>
      </c>
      <c r="G29809">
        <v>118</v>
      </c>
      <c r="H29809" t="s">
        <v>2017</v>
      </c>
      <c r="I29809" s="13">
        <v>43398</v>
      </c>
      <c r="J29809">
        <v>4</v>
      </c>
      <c r="K29809">
        <v>-23.04</v>
      </c>
    </row>
    <row r="29810" spans="2:11">
      <c r="B29810" t="s">
        <v>2111</v>
      </c>
      <c r="C29810" t="s">
        <v>2338</v>
      </c>
      <c r="D29810" t="s">
        <v>2026</v>
      </c>
      <c r="E29810">
        <v>5</v>
      </c>
      <c r="F29810" t="s">
        <v>2016</v>
      </c>
      <c r="G29810" t="s">
        <v>2030</v>
      </c>
      <c r="H29810" t="s">
        <v>2017</v>
      </c>
      <c r="I29810" s="13">
        <v>42704</v>
      </c>
      <c r="J29810">
        <v>4</v>
      </c>
      <c r="K29810">
        <v>-23.04</v>
      </c>
    </row>
    <row r="29901" spans="1:11">
      <c r="A29901" t="s">
        <v>1312</v>
      </c>
      <c r="B29901" t="str">
        <f ca="1">_xll.BDS(OFFSET(INDIRECT(ADDRESS(ROW(), COLUMN())),0,-1),"BEST_ANALYST_RECS_BULK","cols=10;rows=7")</f>
        <v>Stifel</v>
      </c>
      <c r="C29901" t="s">
        <v>2333</v>
      </c>
      <c r="D29901" t="s">
        <v>2026</v>
      </c>
      <c r="E29901">
        <v>5</v>
      </c>
      <c r="F29901" t="s">
        <v>2016</v>
      </c>
      <c r="G29901">
        <v>71</v>
      </c>
      <c r="H29901" t="s">
        <v>2020</v>
      </c>
      <c r="I29901" s="13">
        <v>43507</v>
      </c>
      <c r="J29901" t="s">
        <v>2030</v>
      </c>
      <c r="K29901" t="s">
        <v>2030</v>
      </c>
    </row>
    <row r="29902" spans="1:11">
      <c r="B29902" t="s">
        <v>2047</v>
      </c>
      <c r="C29902" t="s">
        <v>2498</v>
      </c>
      <c r="D29902" t="s">
        <v>2026</v>
      </c>
      <c r="E29902">
        <v>5</v>
      </c>
      <c r="F29902" t="s">
        <v>2016</v>
      </c>
      <c r="G29902">
        <v>74</v>
      </c>
      <c r="H29902" t="s">
        <v>2017</v>
      </c>
      <c r="I29902" s="13">
        <v>43494</v>
      </c>
      <c r="J29902">
        <v>2</v>
      </c>
      <c r="K29902">
        <v>14.48</v>
      </c>
    </row>
    <row r="29903" spans="1:11">
      <c r="B29903" t="s">
        <v>2148</v>
      </c>
      <c r="C29903" t="s">
        <v>3252</v>
      </c>
      <c r="D29903" t="s">
        <v>2029</v>
      </c>
      <c r="E29903">
        <v>5</v>
      </c>
      <c r="F29903" t="s">
        <v>2016</v>
      </c>
      <c r="G29903">
        <v>85</v>
      </c>
      <c r="H29903" t="s">
        <v>2020</v>
      </c>
      <c r="I29903" s="13">
        <v>43488</v>
      </c>
      <c r="J29903">
        <v>3</v>
      </c>
      <c r="K29903">
        <v>3.63</v>
      </c>
    </row>
    <row r="29904" spans="1:11">
      <c r="B29904" t="s">
        <v>2037</v>
      </c>
      <c r="C29904" t="s">
        <v>2608</v>
      </c>
      <c r="D29904" t="s">
        <v>2026</v>
      </c>
      <c r="E29904">
        <v>5</v>
      </c>
      <c r="F29904" t="s">
        <v>2016</v>
      </c>
      <c r="G29904">
        <v>75</v>
      </c>
      <c r="H29904" t="s">
        <v>2020</v>
      </c>
      <c r="I29904" s="13">
        <v>43466</v>
      </c>
      <c r="J29904">
        <v>3</v>
      </c>
      <c r="K29904">
        <v>3.63</v>
      </c>
    </row>
    <row r="29905" spans="2:11">
      <c r="B29905" t="s">
        <v>2232</v>
      </c>
      <c r="C29905" t="s">
        <v>2496</v>
      </c>
      <c r="D29905" t="s">
        <v>2029</v>
      </c>
      <c r="E29905">
        <v>5</v>
      </c>
      <c r="F29905" t="s">
        <v>2016</v>
      </c>
      <c r="G29905" t="s">
        <v>2030</v>
      </c>
      <c r="H29905" t="s">
        <v>2017</v>
      </c>
      <c r="I29905" s="13">
        <v>43454</v>
      </c>
      <c r="J29905">
        <v>3</v>
      </c>
      <c r="K29905">
        <v>3.63</v>
      </c>
    </row>
    <row r="29906" spans="2:11">
      <c r="B29906" t="s">
        <v>2021</v>
      </c>
      <c r="C29906" t="s">
        <v>3257</v>
      </c>
      <c r="D29906" t="s">
        <v>2296</v>
      </c>
      <c r="E29906">
        <v>3</v>
      </c>
      <c r="F29906" t="s">
        <v>2016</v>
      </c>
      <c r="G29906">
        <v>50</v>
      </c>
      <c r="H29906" t="s">
        <v>2020</v>
      </c>
      <c r="I29906" s="13">
        <v>43409</v>
      </c>
      <c r="J29906">
        <v>4</v>
      </c>
      <c r="K29906">
        <v>0</v>
      </c>
    </row>
    <row r="29907" spans="2:11">
      <c r="B29907" t="s">
        <v>2083</v>
      </c>
      <c r="C29907" t="s">
        <v>2304</v>
      </c>
      <c r="D29907" t="s">
        <v>2184</v>
      </c>
      <c r="E29907">
        <v>1</v>
      </c>
      <c r="F29907" t="s">
        <v>2016</v>
      </c>
      <c r="G29907" t="s">
        <v>2030</v>
      </c>
      <c r="H29907" t="s">
        <v>2017</v>
      </c>
      <c r="I29907" s="13">
        <v>43181</v>
      </c>
      <c r="J29907">
        <v>5</v>
      </c>
      <c r="K29907">
        <v>-3.63</v>
      </c>
    </row>
    <row r="30001" spans="1:11">
      <c r="A30001" t="s">
        <v>1313</v>
      </c>
      <c r="B30001" t="str">
        <f ca="1">_xll.BDS(OFFSET(INDIRECT(ADDRESS(ROW(), COLUMN())),0,-1),"BEST_ANALYST_RECS_BULK","cols=10;rows=21")</f>
        <v>Morgan Stanley</v>
      </c>
      <c r="C30001" t="s">
        <v>2955</v>
      </c>
      <c r="D30001" t="s">
        <v>2512</v>
      </c>
      <c r="E30001">
        <v>1</v>
      </c>
      <c r="F30001" t="s">
        <v>2016</v>
      </c>
      <c r="G30001">
        <v>53</v>
      </c>
      <c r="H30001" t="s">
        <v>2020</v>
      </c>
      <c r="I30001" s="13">
        <v>43510</v>
      </c>
      <c r="J30001">
        <v>8</v>
      </c>
      <c r="K30001">
        <v>-4.74</v>
      </c>
    </row>
    <row r="30002" spans="1:11">
      <c r="B30002" t="s">
        <v>2777</v>
      </c>
      <c r="C30002" t="s">
        <v>3041</v>
      </c>
      <c r="D30002" t="s">
        <v>2570</v>
      </c>
      <c r="E30002">
        <v>4</v>
      </c>
      <c r="F30002" t="s">
        <v>2016</v>
      </c>
      <c r="G30002">
        <v>75</v>
      </c>
      <c r="H30002" t="s">
        <v>2017</v>
      </c>
      <c r="I30002" s="13">
        <v>43510</v>
      </c>
      <c r="J30002">
        <v>5</v>
      </c>
      <c r="K30002">
        <v>4.74</v>
      </c>
    </row>
    <row r="30003" spans="1:11">
      <c r="B30003" t="s">
        <v>2274</v>
      </c>
      <c r="C30003" t="s">
        <v>2766</v>
      </c>
      <c r="D30003" t="s">
        <v>2076</v>
      </c>
      <c r="E30003">
        <v>3</v>
      </c>
      <c r="F30003" t="s">
        <v>2016</v>
      </c>
      <c r="G30003" t="s">
        <v>2030</v>
      </c>
      <c r="H30003" t="s">
        <v>2017</v>
      </c>
      <c r="I30003" s="13">
        <v>43509</v>
      </c>
      <c r="J30003">
        <v>6</v>
      </c>
      <c r="K30003">
        <v>0</v>
      </c>
    </row>
    <row r="30004" spans="1:11">
      <c r="B30004" t="s">
        <v>2159</v>
      </c>
      <c r="C30004" t="s">
        <v>2950</v>
      </c>
      <c r="D30004" t="s">
        <v>2029</v>
      </c>
      <c r="E30004">
        <v>5</v>
      </c>
      <c r="F30004" t="s">
        <v>2016</v>
      </c>
      <c r="G30004">
        <v>85</v>
      </c>
      <c r="H30004" t="s">
        <v>2017</v>
      </c>
      <c r="I30004" s="13">
        <v>43508</v>
      </c>
      <c r="J30004">
        <v>5</v>
      </c>
      <c r="K30004">
        <v>4.74</v>
      </c>
    </row>
    <row r="30005" spans="1:11">
      <c r="B30005" t="s">
        <v>2051</v>
      </c>
      <c r="C30005" t="s">
        <v>2969</v>
      </c>
      <c r="D30005" t="s">
        <v>2076</v>
      </c>
      <c r="E30005">
        <v>3</v>
      </c>
      <c r="F30005" t="s">
        <v>2016</v>
      </c>
      <c r="G30005">
        <v>77</v>
      </c>
      <c r="H30005" t="s">
        <v>2020</v>
      </c>
      <c r="I30005" s="13">
        <v>43503</v>
      </c>
      <c r="J30005" t="s">
        <v>2030</v>
      </c>
      <c r="K30005" t="s">
        <v>2030</v>
      </c>
    </row>
    <row r="30006" spans="1:11">
      <c r="B30006" t="s">
        <v>2601</v>
      </c>
      <c r="C30006" t="s">
        <v>2953</v>
      </c>
      <c r="D30006" t="s">
        <v>2029</v>
      </c>
      <c r="E30006">
        <v>5</v>
      </c>
      <c r="F30006" t="s">
        <v>2016</v>
      </c>
      <c r="G30006">
        <v>80</v>
      </c>
      <c r="H30006" t="s">
        <v>2020</v>
      </c>
      <c r="I30006" s="13">
        <v>43496</v>
      </c>
      <c r="J30006">
        <v>5</v>
      </c>
      <c r="K30006">
        <v>4.74</v>
      </c>
    </row>
    <row r="30007" spans="1:11">
      <c r="B30007" t="s">
        <v>2049</v>
      </c>
      <c r="C30007" t="s">
        <v>2962</v>
      </c>
      <c r="D30007" t="s">
        <v>2029</v>
      </c>
      <c r="E30007">
        <v>5</v>
      </c>
      <c r="F30007" t="s">
        <v>2016</v>
      </c>
      <c r="G30007">
        <v>82</v>
      </c>
      <c r="H30007" t="s">
        <v>2017</v>
      </c>
      <c r="I30007" s="13">
        <v>43488</v>
      </c>
      <c r="J30007">
        <v>4</v>
      </c>
      <c r="K30007">
        <v>8.3699999999999992</v>
      </c>
    </row>
    <row r="30008" spans="1:11">
      <c r="B30008" t="s">
        <v>2094</v>
      </c>
      <c r="C30008" t="s">
        <v>2095</v>
      </c>
      <c r="D30008" t="s">
        <v>2076</v>
      </c>
      <c r="E30008">
        <v>3</v>
      </c>
      <c r="F30008" t="s">
        <v>2016</v>
      </c>
      <c r="G30008" t="s">
        <v>2030</v>
      </c>
      <c r="H30008" t="s">
        <v>2017</v>
      </c>
      <c r="I30008" s="13">
        <v>43487</v>
      </c>
      <c r="J30008" t="s">
        <v>2030</v>
      </c>
      <c r="K30008" t="s">
        <v>2030</v>
      </c>
    </row>
    <row r="30009" spans="1:11">
      <c r="B30009" t="s">
        <v>2037</v>
      </c>
      <c r="C30009" t="s">
        <v>2958</v>
      </c>
      <c r="D30009" t="s">
        <v>2026</v>
      </c>
      <c r="E30009">
        <v>5</v>
      </c>
      <c r="F30009" t="s">
        <v>2016</v>
      </c>
      <c r="G30009">
        <v>95</v>
      </c>
      <c r="H30009" t="s">
        <v>2020</v>
      </c>
      <c r="I30009" s="13">
        <v>43480</v>
      </c>
      <c r="J30009">
        <v>5</v>
      </c>
      <c r="K30009">
        <v>4.74</v>
      </c>
    </row>
    <row r="30010" spans="1:11">
      <c r="B30010" t="s">
        <v>2257</v>
      </c>
      <c r="C30010" t="s">
        <v>2964</v>
      </c>
      <c r="D30010" t="s">
        <v>2044</v>
      </c>
      <c r="E30010">
        <v>3</v>
      </c>
      <c r="F30010" t="s">
        <v>2016</v>
      </c>
      <c r="G30010">
        <v>69</v>
      </c>
      <c r="H30010" t="s">
        <v>2020</v>
      </c>
      <c r="I30010" s="13">
        <v>43476</v>
      </c>
      <c r="J30010" t="s">
        <v>2030</v>
      </c>
      <c r="K30010" t="s">
        <v>2030</v>
      </c>
    </row>
    <row r="30011" spans="1:11">
      <c r="B30011" t="s">
        <v>2198</v>
      </c>
      <c r="C30011" t="s">
        <v>3228</v>
      </c>
      <c r="D30011" t="s">
        <v>2044</v>
      </c>
      <c r="E30011">
        <v>3</v>
      </c>
      <c r="F30011" t="s">
        <v>2016</v>
      </c>
      <c r="G30011">
        <v>63</v>
      </c>
      <c r="H30011" t="s">
        <v>2017</v>
      </c>
      <c r="I30011" s="13">
        <v>43476</v>
      </c>
      <c r="J30011">
        <v>6</v>
      </c>
      <c r="K30011">
        <v>0</v>
      </c>
    </row>
    <row r="30012" spans="1:11">
      <c r="B30012" t="s">
        <v>2021</v>
      </c>
      <c r="C30012" t="s">
        <v>2956</v>
      </c>
      <c r="D30012" t="s">
        <v>2166</v>
      </c>
      <c r="E30012">
        <v>5</v>
      </c>
      <c r="F30012" t="s">
        <v>2016</v>
      </c>
      <c r="G30012">
        <v>83</v>
      </c>
      <c r="H30012" t="s">
        <v>2020</v>
      </c>
      <c r="I30012" s="13">
        <v>43475</v>
      </c>
      <c r="J30012" t="s">
        <v>2030</v>
      </c>
      <c r="K30012" t="s">
        <v>2030</v>
      </c>
    </row>
    <row r="30013" spans="1:11">
      <c r="B30013" t="s">
        <v>2027</v>
      </c>
      <c r="C30013" t="s">
        <v>2965</v>
      </c>
      <c r="D30013" t="s">
        <v>2044</v>
      </c>
      <c r="E30013">
        <v>3</v>
      </c>
      <c r="F30013" t="s">
        <v>2016</v>
      </c>
      <c r="G30013">
        <v>67</v>
      </c>
      <c r="H30013" t="s">
        <v>2017</v>
      </c>
      <c r="I30013" s="13">
        <v>43475</v>
      </c>
      <c r="J30013">
        <v>7</v>
      </c>
      <c r="K30013">
        <v>-3.53</v>
      </c>
    </row>
    <row r="30014" spans="1:11">
      <c r="B30014" t="s">
        <v>2033</v>
      </c>
      <c r="C30014" t="s">
        <v>2966</v>
      </c>
      <c r="D30014" t="s">
        <v>2035</v>
      </c>
      <c r="E30014">
        <v>5</v>
      </c>
      <c r="F30014" t="s">
        <v>2016</v>
      </c>
      <c r="G30014">
        <v>78</v>
      </c>
      <c r="H30014" t="s">
        <v>2020</v>
      </c>
      <c r="I30014" s="13">
        <v>43475</v>
      </c>
      <c r="J30014">
        <v>5</v>
      </c>
      <c r="K30014">
        <v>4.74</v>
      </c>
    </row>
    <row r="30015" spans="1:11">
      <c r="B30015" t="s">
        <v>2151</v>
      </c>
      <c r="C30015" t="s">
        <v>2968</v>
      </c>
      <c r="D30015" t="s">
        <v>2026</v>
      </c>
      <c r="E30015">
        <v>5</v>
      </c>
      <c r="F30015" t="s">
        <v>2016</v>
      </c>
      <c r="G30015">
        <v>75</v>
      </c>
      <c r="H30015" t="s">
        <v>2017</v>
      </c>
      <c r="I30015" s="13">
        <v>43475</v>
      </c>
      <c r="J30015">
        <v>5</v>
      </c>
      <c r="K30015">
        <v>4.74</v>
      </c>
    </row>
    <row r="30016" spans="1:11">
      <c r="B30016" t="s">
        <v>2091</v>
      </c>
      <c r="C30016" t="s">
        <v>3229</v>
      </c>
      <c r="D30016" t="s">
        <v>2093</v>
      </c>
      <c r="E30016" t="s">
        <v>2030</v>
      </c>
      <c r="F30016" t="s">
        <v>2016</v>
      </c>
      <c r="G30016" t="s">
        <v>2030</v>
      </c>
      <c r="H30016" t="s">
        <v>2017</v>
      </c>
      <c r="I30016" s="13">
        <v>43468</v>
      </c>
      <c r="J30016" t="s">
        <v>2030</v>
      </c>
      <c r="K30016" t="s">
        <v>2030</v>
      </c>
    </row>
    <row r="30017" spans="2:11">
      <c r="B30017" t="s">
        <v>2024</v>
      </c>
      <c r="C30017" t="s">
        <v>2660</v>
      </c>
      <c r="D30017" t="s">
        <v>2076</v>
      </c>
      <c r="E30017">
        <v>3</v>
      </c>
      <c r="F30017" t="s">
        <v>2016</v>
      </c>
      <c r="G30017" t="s">
        <v>2030</v>
      </c>
      <c r="H30017" t="s">
        <v>2017</v>
      </c>
      <c r="I30017" s="13">
        <v>43431</v>
      </c>
      <c r="J30017">
        <v>6</v>
      </c>
      <c r="K30017">
        <v>0</v>
      </c>
    </row>
    <row r="30018" spans="2:11">
      <c r="B30018" t="s">
        <v>2077</v>
      </c>
      <c r="C30018" t="s">
        <v>2116</v>
      </c>
      <c r="D30018" t="s">
        <v>2662</v>
      </c>
      <c r="E30018">
        <v>3</v>
      </c>
      <c r="F30018" t="s">
        <v>2016</v>
      </c>
      <c r="G30018" t="s">
        <v>2030</v>
      </c>
      <c r="H30018" t="s">
        <v>2017</v>
      </c>
      <c r="I30018" s="13">
        <v>43431</v>
      </c>
      <c r="J30018">
        <v>9</v>
      </c>
      <c r="K30018">
        <v>-5.94</v>
      </c>
    </row>
    <row r="30019" spans="2:11">
      <c r="B30019" t="s">
        <v>2260</v>
      </c>
      <c r="C30019" t="s">
        <v>2970</v>
      </c>
      <c r="D30019" t="s">
        <v>2184</v>
      </c>
      <c r="E30019">
        <v>1</v>
      </c>
      <c r="F30019" t="s">
        <v>2016</v>
      </c>
      <c r="G30019">
        <v>65</v>
      </c>
      <c r="H30019" t="s">
        <v>2020</v>
      </c>
      <c r="I30019" s="13">
        <v>43424</v>
      </c>
      <c r="J30019">
        <v>2</v>
      </c>
      <c r="K30019">
        <v>11.35</v>
      </c>
    </row>
    <row r="30020" spans="2:11">
      <c r="B30020" t="s">
        <v>2083</v>
      </c>
      <c r="C30020" t="s">
        <v>2084</v>
      </c>
      <c r="D30020" t="s">
        <v>2026</v>
      </c>
      <c r="E30020">
        <v>5</v>
      </c>
      <c r="F30020" t="s">
        <v>2016</v>
      </c>
      <c r="G30020" t="s">
        <v>2030</v>
      </c>
      <c r="H30020" t="s">
        <v>2017</v>
      </c>
      <c r="I30020" s="13">
        <v>43181</v>
      </c>
      <c r="J30020">
        <v>3</v>
      </c>
      <c r="K30020">
        <v>8.59</v>
      </c>
    </row>
    <row r="30021" spans="2:11">
      <c r="B30021" t="s">
        <v>3063</v>
      </c>
      <c r="C30021" t="s">
        <v>3233</v>
      </c>
      <c r="D30021" t="s">
        <v>2026</v>
      </c>
      <c r="E30021">
        <v>5</v>
      </c>
      <c r="F30021" t="s">
        <v>2016</v>
      </c>
      <c r="G30021">
        <v>65</v>
      </c>
      <c r="H30021" t="s">
        <v>2020</v>
      </c>
      <c r="I30021" s="13">
        <v>42594</v>
      </c>
      <c r="J30021">
        <v>5</v>
      </c>
      <c r="K30021">
        <v>4.74</v>
      </c>
    </row>
    <row r="30101" spans="1:11">
      <c r="A30101" t="s">
        <v>1314</v>
      </c>
      <c r="B30101" t="str">
        <f ca="1">_xll.BDS(OFFSET(INDIRECT(ADDRESS(ROW(), COLUMN())),0,-1),"BEST_ANALYST_RECS_BULK","cols=10;rows=19")</f>
        <v>RBC Capital Markets</v>
      </c>
      <c r="C30101" t="s">
        <v>2543</v>
      </c>
      <c r="D30101" t="s">
        <v>2041</v>
      </c>
      <c r="E30101">
        <v>1</v>
      </c>
      <c r="F30101" t="s">
        <v>2016</v>
      </c>
      <c r="G30101">
        <v>23</v>
      </c>
      <c r="H30101" t="s">
        <v>2020</v>
      </c>
      <c r="I30101" s="13">
        <v>43511</v>
      </c>
      <c r="J30101" t="s">
        <v>2030</v>
      </c>
      <c r="K30101" t="s">
        <v>2030</v>
      </c>
    </row>
    <row r="30102" spans="1:11">
      <c r="B30102" t="s">
        <v>2027</v>
      </c>
      <c r="C30102" t="s">
        <v>2547</v>
      </c>
      <c r="D30102" t="s">
        <v>2029</v>
      </c>
      <c r="E30102">
        <v>5</v>
      </c>
      <c r="F30102" t="s">
        <v>2016</v>
      </c>
      <c r="G30102">
        <v>31</v>
      </c>
      <c r="H30102" t="s">
        <v>2017</v>
      </c>
      <c r="I30102" s="13">
        <v>43511</v>
      </c>
      <c r="J30102">
        <v>7</v>
      </c>
      <c r="K30102">
        <v>-6.81</v>
      </c>
    </row>
    <row r="30103" spans="1:11">
      <c r="B30103" t="s">
        <v>2072</v>
      </c>
      <c r="C30103" t="s">
        <v>2947</v>
      </c>
      <c r="D30103" t="s">
        <v>2015</v>
      </c>
      <c r="E30103">
        <v>3</v>
      </c>
      <c r="F30103" t="s">
        <v>2088</v>
      </c>
      <c r="G30103" t="s">
        <v>2030</v>
      </c>
      <c r="H30103" t="s">
        <v>2017</v>
      </c>
      <c r="I30103" s="13">
        <v>43510</v>
      </c>
      <c r="J30103">
        <v>9</v>
      </c>
      <c r="K30103">
        <v>-12.47</v>
      </c>
    </row>
    <row r="30104" spans="1:11">
      <c r="B30104" t="s">
        <v>2411</v>
      </c>
      <c r="C30104" t="s">
        <v>2941</v>
      </c>
      <c r="D30104" t="s">
        <v>2053</v>
      </c>
      <c r="E30104">
        <v>1</v>
      </c>
      <c r="F30104" t="s">
        <v>2016</v>
      </c>
      <c r="G30104">
        <v>22</v>
      </c>
      <c r="H30104" t="s">
        <v>2020</v>
      </c>
      <c r="I30104" s="13">
        <v>43502</v>
      </c>
      <c r="J30104">
        <v>1</v>
      </c>
      <c r="K30104">
        <v>21.44</v>
      </c>
    </row>
    <row r="30105" spans="1:11">
      <c r="B30105" t="s">
        <v>2051</v>
      </c>
      <c r="C30105" t="s">
        <v>2708</v>
      </c>
      <c r="D30105" t="s">
        <v>2026</v>
      </c>
      <c r="E30105">
        <v>5</v>
      </c>
      <c r="F30105" t="s">
        <v>2085</v>
      </c>
      <c r="G30105">
        <v>33</v>
      </c>
      <c r="H30105" t="s">
        <v>2017</v>
      </c>
      <c r="I30105" s="13">
        <v>43500</v>
      </c>
      <c r="J30105">
        <v>3</v>
      </c>
      <c r="K30105">
        <v>6.91</v>
      </c>
    </row>
    <row r="30106" spans="1:11">
      <c r="B30106" t="s">
        <v>2054</v>
      </c>
      <c r="C30106" t="s">
        <v>2636</v>
      </c>
      <c r="D30106" t="s">
        <v>2044</v>
      </c>
      <c r="E30106">
        <v>3</v>
      </c>
      <c r="F30106" t="s">
        <v>2016</v>
      </c>
      <c r="G30106">
        <v>25</v>
      </c>
      <c r="H30106" t="s">
        <v>2020</v>
      </c>
      <c r="I30106" s="13">
        <v>43500</v>
      </c>
      <c r="J30106">
        <v>4</v>
      </c>
      <c r="K30106">
        <v>0</v>
      </c>
    </row>
    <row r="30107" spans="1:11">
      <c r="B30107" t="s">
        <v>2079</v>
      </c>
      <c r="C30107" t="s">
        <v>2940</v>
      </c>
      <c r="D30107" t="s">
        <v>2015</v>
      </c>
      <c r="E30107">
        <v>3</v>
      </c>
      <c r="F30107" t="s">
        <v>2016</v>
      </c>
      <c r="G30107">
        <v>30</v>
      </c>
      <c r="H30107" t="s">
        <v>2017</v>
      </c>
      <c r="I30107" s="13">
        <v>43497</v>
      </c>
      <c r="J30107">
        <v>4</v>
      </c>
      <c r="K30107">
        <v>0</v>
      </c>
    </row>
    <row r="30108" spans="1:11">
      <c r="B30108" t="s">
        <v>2033</v>
      </c>
      <c r="C30108" t="s">
        <v>2549</v>
      </c>
      <c r="D30108" t="s">
        <v>2184</v>
      </c>
      <c r="E30108">
        <v>1</v>
      </c>
      <c r="F30108" t="s">
        <v>2016</v>
      </c>
      <c r="G30108">
        <v>24</v>
      </c>
      <c r="H30108" t="s">
        <v>2036</v>
      </c>
      <c r="I30108" s="13">
        <v>43496</v>
      </c>
      <c r="J30108">
        <v>10</v>
      </c>
      <c r="K30108">
        <v>-13.86</v>
      </c>
    </row>
    <row r="30109" spans="1:11">
      <c r="B30109" t="s">
        <v>2047</v>
      </c>
      <c r="C30109" t="s">
        <v>2944</v>
      </c>
      <c r="D30109" t="s">
        <v>2044</v>
      </c>
      <c r="E30109">
        <v>3</v>
      </c>
      <c r="F30109" t="s">
        <v>2016</v>
      </c>
      <c r="G30109">
        <v>28</v>
      </c>
      <c r="H30109" t="s">
        <v>2017</v>
      </c>
      <c r="I30109" s="13">
        <v>43496</v>
      </c>
      <c r="J30109">
        <v>5</v>
      </c>
      <c r="K30109">
        <v>-2.06</v>
      </c>
    </row>
    <row r="30110" spans="1:11">
      <c r="B30110" t="s">
        <v>2094</v>
      </c>
      <c r="C30110" t="s">
        <v>2095</v>
      </c>
      <c r="D30110" t="s">
        <v>2053</v>
      </c>
      <c r="E30110">
        <v>1</v>
      </c>
      <c r="F30110" t="s">
        <v>2088</v>
      </c>
      <c r="G30110" t="s">
        <v>2030</v>
      </c>
      <c r="H30110" t="s">
        <v>2017</v>
      </c>
      <c r="I30110" s="13">
        <v>43496</v>
      </c>
      <c r="J30110" t="s">
        <v>2030</v>
      </c>
      <c r="K30110" t="s">
        <v>2030</v>
      </c>
    </row>
    <row r="30111" spans="1:11">
      <c r="B30111" t="s">
        <v>2077</v>
      </c>
      <c r="C30111" t="s">
        <v>2942</v>
      </c>
      <c r="D30111" t="s">
        <v>2029</v>
      </c>
      <c r="E30111">
        <v>5</v>
      </c>
      <c r="F30111" t="s">
        <v>2016</v>
      </c>
      <c r="G30111">
        <v>29</v>
      </c>
      <c r="H30111" t="s">
        <v>2020</v>
      </c>
      <c r="I30111" s="13">
        <v>43495</v>
      </c>
      <c r="J30111">
        <v>2</v>
      </c>
      <c r="K30111">
        <v>17.600000000000001</v>
      </c>
    </row>
    <row r="30112" spans="1:11">
      <c r="B30112" t="s">
        <v>2236</v>
      </c>
      <c r="C30112" t="s">
        <v>2946</v>
      </c>
      <c r="D30112" t="s">
        <v>2015</v>
      </c>
      <c r="E30112">
        <v>3</v>
      </c>
      <c r="F30112" t="s">
        <v>2016</v>
      </c>
      <c r="G30112" t="s">
        <v>2030</v>
      </c>
      <c r="H30112" t="s">
        <v>2017</v>
      </c>
      <c r="I30112" s="13">
        <v>43495</v>
      </c>
      <c r="J30112">
        <v>4</v>
      </c>
      <c r="K30112">
        <v>0</v>
      </c>
    </row>
    <row r="30113" spans="2:11">
      <c r="B30113" t="s">
        <v>2257</v>
      </c>
      <c r="C30113" t="s">
        <v>2945</v>
      </c>
      <c r="D30113" t="s">
        <v>2044</v>
      </c>
      <c r="E30113">
        <v>3</v>
      </c>
      <c r="F30113" t="s">
        <v>2016</v>
      </c>
      <c r="G30113">
        <v>23</v>
      </c>
      <c r="H30113" t="s">
        <v>2020</v>
      </c>
      <c r="I30113" s="13">
        <v>43494</v>
      </c>
      <c r="J30113">
        <v>4</v>
      </c>
      <c r="K30113">
        <v>0</v>
      </c>
    </row>
    <row r="30114" spans="2:11">
      <c r="B30114" t="s">
        <v>2069</v>
      </c>
      <c r="C30114" t="s">
        <v>2550</v>
      </c>
      <c r="D30114" t="s">
        <v>2035</v>
      </c>
      <c r="E30114">
        <v>5</v>
      </c>
      <c r="F30114" t="s">
        <v>2016</v>
      </c>
      <c r="G30114">
        <v>32</v>
      </c>
      <c r="H30114" t="s">
        <v>2020</v>
      </c>
      <c r="I30114" s="13">
        <v>43494</v>
      </c>
      <c r="J30114">
        <v>6</v>
      </c>
      <c r="K30114">
        <v>-3.86</v>
      </c>
    </row>
    <row r="30115" spans="2:11">
      <c r="B30115" t="s">
        <v>2234</v>
      </c>
      <c r="C30115" t="s">
        <v>2545</v>
      </c>
      <c r="D30115" t="s">
        <v>2044</v>
      </c>
      <c r="E30115">
        <v>3</v>
      </c>
      <c r="F30115" t="s">
        <v>2016</v>
      </c>
      <c r="G30115">
        <v>30</v>
      </c>
      <c r="H30115" t="s">
        <v>2020</v>
      </c>
      <c r="I30115" s="13">
        <v>43494</v>
      </c>
      <c r="J30115" t="s">
        <v>2030</v>
      </c>
      <c r="K30115" t="s">
        <v>2030</v>
      </c>
    </row>
    <row r="30116" spans="2:11">
      <c r="B30116" t="s">
        <v>2063</v>
      </c>
      <c r="C30116" t="s">
        <v>2943</v>
      </c>
      <c r="D30116" t="s">
        <v>2162</v>
      </c>
      <c r="E30116">
        <v>3</v>
      </c>
      <c r="F30116" t="s">
        <v>2016</v>
      </c>
      <c r="G30116">
        <v>24</v>
      </c>
      <c r="H30116" t="s">
        <v>2017</v>
      </c>
      <c r="I30116" s="13">
        <v>43494</v>
      </c>
      <c r="J30116">
        <v>4</v>
      </c>
      <c r="K30116">
        <v>0</v>
      </c>
    </row>
    <row r="30117" spans="2:11">
      <c r="B30117" t="s">
        <v>2083</v>
      </c>
      <c r="C30117" t="s">
        <v>2084</v>
      </c>
      <c r="D30117" t="s">
        <v>2026</v>
      </c>
      <c r="E30117">
        <v>5</v>
      </c>
      <c r="F30117" t="s">
        <v>2016</v>
      </c>
      <c r="G30117" t="s">
        <v>2030</v>
      </c>
      <c r="H30117" t="s">
        <v>2017</v>
      </c>
      <c r="I30117" s="13">
        <v>43313</v>
      </c>
      <c r="J30117">
        <v>8</v>
      </c>
      <c r="K30117">
        <v>-7.37</v>
      </c>
    </row>
    <row r="30118" spans="2:11">
      <c r="B30118" t="s">
        <v>2102</v>
      </c>
      <c r="C30118" t="s">
        <v>2484</v>
      </c>
      <c r="D30118" t="s">
        <v>2104</v>
      </c>
      <c r="E30118" t="s">
        <v>2030</v>
      </c>
      <c r="F30118" t="s">
        <v>2016</v>
      </c>
      <c r="G30118" t="s">
        <v>2030</v>
      </c>
      <c r="H30118" t="s">
        <v>2017</v>
      </c>
      <c r="I30118" s="13">
        <v>43136</v>
      </c>
      <c r="J30118" t="s">
        <v>2030</v>
      </c>
      <c r="K30118" t="s">
        <v>2030</v>
      </c>
    </row>
    <row r="30119" spans="2:11">
      <c r="B30119" t="s">
        <v>2091</v>
      </c>
      <c r="C30119" t="s">
        <v>2949</v>
      </c>
      <c r="D30119" t="s">
        <v>2093</v>
      </c>
      <c r="E30119" t="s">
        <v>2030</v>
      </c>
      <c r="F30119" t="s">
        <v>2016</v>
      </c>
      <c r="G30119" t="s">
        <v>2030</v>
      </c>
      <c r="H30119" t="s">
        <v>2017</v>
      </c>
      <c r="I30119" s="13">
        <v>42661</v>
      </c>
      <c r="J30119" t="s">
        <v>2030</v>
      </c>
      <c r="K30119" t="s">
        <v>2030</v>
      </c>
    </row>
    <row r="30201" spans="1:11">
      <c r="A30201" t="s">
        <v>1315</v>
      </c>
      <c r="B30201" t="str">
        <f ca="1">_xll.BDS(OFFSET(INDIRECT(ADDRESS(ROW(), COLUMN())),0,-1),"BEST_ANALYST_RECS_BULK","cols=10;rows=24")</f>
        <v>Loop Capital Markets</v>
      </c>
      <c r="C30201" t="s">
        <v>3040</v>
      </c>
      <c r="D30201" t="s">
        <v>2026</v>
      </c>
      <c r="E30201">
        <v>5</v>
      </c>
      <c r="F30201" t="s">
        <v>2016</v>
      </c>
      <c r="G30201">
        <v>105</v>
      </c>
      <c r="H30201" t="s">
        <v>2020</v>
      </c>
      <c r="I30201" s="13">
        <v>43511</v>
      </c>
      <c r="J30201">
        <v>6</v>
      </c>
      <c r="K30201">
        <v>-1.66</v>
      </c>
    </row>
    <row r="30202" spans="1:11">
      <c r="B30202" t="s">
        <v>2777</v>
      </c>
      <c r="C30202" t="s">
        <v>3041</v>
      </c>
      <c r="D30202" t="s">
        <v>2570</v>
      </c>
      <c r="E30202">
        <v>4</v>
      </c>
      <c r="F30202" t="s">
        <v>2016</v>
      </c>
      <c r="G30202">
        <v>110</v>
      </c>
      <c r="H30202" t="s">
        <v>2017</v>
      </c>
      <c r="I30202" s="13">
        <v>43510</v>
      </c>
      <c r="J30202">
        <v>11</v>
      </c>
      <c r="K30202">
        <v>-24.36</v>
      </c>
    </row>
    <row r="30203" spans="1:11">
      <c r="B30203" t="s">
        <v>2601</v>
      </c>
      <c r="C30203" t="s">
        <v>2651</v>
      </c>
      <c r="D30203" t="s">
        <v>2015</v>
      </c>
      <c r="E30203">
        <v>3</v>
      </c>
      <c r="F30203" t="s">
        <v>2016</v>
      </c>
      <c r="G30203">
        <v>90</v>
      </c>
      <c r="H30203" t="s">
        <v>2017</v>
      </c>
      <c r="I30203" s="13">
        <v>43509</v>
      </c>
      <c r="J30203">
        <v>12</v>
      </c>
      <c r="K30203">
        <v>-26.52</v>
      </c>
    </row>
    <row r="30204" spans="1:11">
      <c r="B30204" t="s">
        <v>2063</v>
      </c>
      <c r="C30204" t="s">
        <v>2853</v>
      </c>
      <c r="D30204" t="s">
        <v>2162</v>
      </c>
      <c r="E30204">
        <v>3</v>
      </c>
      <c r="F30204" t="s">
        <v>2016</v>
      </c>
      <c r="G30204">
        <v>84</v>
      </c>
      <c r="H30204" t="s">
        <v>2017</v>
      </c>
      <c r="I30204" s="13">
        <v>43507</v>
      </c>
      <c r="J30204">
        <v>10</v>
      </c>
      <c r="K30204">
        <v>-12.64</v>
      </c>
    </row>
    <row r="30205" spans="1:11">
      <c r="B30205" t="s">
        <v>2234</v>
      </c>
      <c r="C30205" t="s">
        <v>2846</v>
      </c>
      <c r="D30205" t="s">
        <v>2026</v>
      </c>
      <c r="E30205">
        <v>5</v>
      </c>
      <c r="F30205" t="s">
        <v>2016</v>
      </c>
      <c r="G30205">
        <v>116</v>
      </c>
      <c r="H30205" t="s">
        <v>2017</v>
      </c>
      <c r="I30205" s="13">
        <v>43500</v>
      </c>
      <c r="J30205" t="s">
        <v>2030</v>
      </c>
      <c r="K30205" t="s">
        <v>2030</v>
      </c>
    </row>
    <row r="30206" spans="1:11">
      <c r="B30206" t="s">
        <v>2094</v>
      </c>
      <c r="C30206" t="s">
        <v>2095</v>
      </c>
      <c r="D30206" t="s">
        <v>2026</v>
      </c>
      <c r="E30206">
        <v>5</v>
      </c>
      <c r="F30206" t="s">
        <v>2085</v>
      </c>
      <c r="G30206">
        <v>108</v>
      </c>
      <c r="H30206" t="s">
        <v>2020</v>
      </c>
      <c r="I30206" s="13">
        <v>43500</v>
      </c>
      <c r="J30206" t="s">
        <v>2030</v>
      </c>
      <c r="K30206" t="s">
        <v>2030</v>
      </c>
    </row>
    <row r="30207" spans="1:11">
      <c r="B30207" t="s">
        <v>2151</v>
      </c>
      <c r="C30207" t="s">
        <v>2852</v>
      </c>
      <c r="D30207" t="s">
        <v>2026</v>
      </c>
      <c r="E30207">
        <v>5</v>
      </c>
      <c r="F30207" t="s">
        <v>2016</v>
      </c>
      <c r="G30207">
        <v>95</v>
      </c>
      <c r="H30207" t="s">
        <v>2017</v>
      </c>
      <c r="I30207" s="13">
        <v>43500</v>
      </c>
      <c r="J30207">
        <v>8</v>
      </c>
      <c r="K30207">
        <v>-8.9499999999999993</v>
      </c>
    </row>
    <row r="30208" spans="1:11">
      <c r="B30208" t="s">
        <v>2051</v>
      </c>
      <c r="C30208" t="s">
        <v>2259</v>
      </c>
      <c r="D30208" t="s">
        <v>2076</v>
      </c>
      <c r="E30208">
        <v>3</v>
      </c>
      <c r="F30208" t="s">
        <v>2016</v>
      </c>
      <c r="G30208">
        <v>89</v>
      </c>
      <c r="H30208" t="s">
        <v>2017</v>
      </c>
      <c r="I30208" s="13">
        <v>43496</v>
      </c>
      <c r="J30208" t="s">
        <v>2030</v>
      </c>
      <c r="K30208" t="s">
        <v>2030</v>
      </c>
    </row>
    <row r="30209" spans="2:11">
      <c r="B30209" t="s">
        <v>2174</v>
      </c>
      <c r="C30209" t="s">
        <v>2851</v>
      </c>
      <c r="D30209" t="s">
        <v>2015</v>
      </c>
      <c r="E30209">
        <v>3</v>
      </c>
      <c r="F30209" t="s">
        <v>2016</v>
      </c>
      <c r="G30209">
        <v>98</v>
      </c>
      <c r="H30209" t="s">
        <v>2017</v>
      </c>
      <c r="I30209" s="13">
        <v>43487</v>
      </c>
      <c r="J30209" t="s">
        <v>2030</v>
      </c>
      <c r="K30209" t="s">
        <v>2030</v>
      </c>
    </row>
    <row r="30210" spans="2:11">
      <c r="B30210" t="s">
        <v>2260</v>
      </c>
      <c r="C30210" t="s">
        <v>2261</v>
      </c>
      <c r="D30210" t="s">
        <v>2035</v>
      </c>
      <c r="E30210">
        <v>5</v>
      </c>
      <c r="F30210" t="s">
        <v>2016</v>
      </c>
      <c r="G30210">
        <v>113</v>
      </c>
      <c r="H30210" t="s">
        <v>2020</v>
      </c>
      <c r="I30210" s="13">
        <v>43479</v>
      </c>
      <c r="J30210">
        <v>3</v>
      </c>
      <c r="K30210">
        <v>6.32</v>
      </c>
    </row>
    <row r="30211" spans="2:11">
      <c r="B30211" t="s">
        <v>2079</v>
      </c>
      <c r="C30211" t="s">
        <v>2848</v>
      </c>
      <c r="D30211" t="s">
        <v>2029</v>
      </c>
      <c r="E30211">
        <v>5</v>
      </c>
      <c r="F30211" t="s">
        <v>2016</v>
      </c>
      <c r="G30211">
        <v>114</v>
      </c>
      <c r="H30211" t="s">
        <v>2017</v>
      </c>
      <c r="I30211" s="13">
        <v>43476</v>
      </c>
      <c r="J30211">
        <v>8</v>
      </c>
      <c r="K30211">
        <v>-8.9499999999999993</v>
      </c>
    </row>
    <row r="30212" spans="2:11">
      <c r="B30212" t="s">
        <v>2021</v>
      </c>
      <c r="C30212" t="s">
        <v>2679</v>
      </c>
      <c r="D30212" t="s">
        <v>3042</v>
      </c>
      <c r="E30212">
        <v>5</v>
      </c>
      <c r="F30212" t="s">
        <v>2016</v>
      </c>
      <c r="G30212">
        <v>105</v>
      </c>
      <c r="H30212" t="s">
        <v>2020</v>
      </c>
      <c r="I30212" s="13">
        <v>43475</v>
      </c>
      <c r="J30212">
        <v>8</v>
      </c>
      <c r="K30212">
        <v>-8.9499999999999993</v>
      </c>
    </row>
    <row r="30213" spans="2:11">
      <c r="B30213" t="s">
        <v>2069</v>
      </c>
      <c r="C30213" t="s">
        <v>3043</v>
      </c>
      <c r="D30213" t="s">
        <v>2035</v>
      </c>
      <c r="E30213">
        <v>5</v>
      </c>
      <c r="F30213" t="s">
        <v>2016</v>
      </c>
      <c r="G30213">
        <v>108</v>
      </c>
      <c r="H30213" t="s">
        <v>2017</v>
      </c>
      <c r="I30213" s="13">
        <v>43475</v>
      </c>
      <c r="J30213">
        <v>8</v>
      </c>
      <c r="K30213">
        <v>-8.9499999999999993</v>
      </c>
    </row>
    <row r="30214" spans="2:11">
      <c r="B30214" t="s">
        <v>2045</v>
      </c>
      <c r="C30214" t="s">
        <v>2860</v>
      </c>
      <c r="D30214" t="s">
        <v>2015</v>
      </c>
      <c r="E30214">
        <v>3</v>
      </c>
      <c r="F30214" t="s">
        <v>2088</v>
      </c>
      <c r="G30214">
        <v>104</v>
      </c>
      <c r="H30214" t="s">
        <v>2020</v>
      </c>
      <c r="I30214" s="13">
        <v>43475</v>
      </c>
      <c r="J30214">
        <v>9</v>
      </c>
      <c r="K30214">
        <v>-11.2</v>
      </c>
    </row>
    <row r="30215" spans="2:11">
      <c r="B30215" t="s">
        <v>2067</v>
      </c>
      <c r="C30215" t="s">
        <v>2251</v>
      </c>
      <c r="D30215" t="s">
        <v>2029</v>
      </c>
      <c r="E30215">
        <v>5</v>
      </c>
      <c r="F30215" t="s">
        <v>2016</v>
      </c>
      <c r="G30215">
        <v>109</v>
      </c>
      <c r="H30215" t="s">
        <v>2020</v>
      </c>
      <c r="I30215" s="13">
        <v>43474</v>
      </c>
      <c r="J30215">
        <v>8</v>
      </c>
      <c r="K30215">
        <v>-8.9499999999999993</v>
      </c>
    </row>
    <row r="30216" spans="2:11">
      <c r="B30216" t="s">
        <v>2027</v>
      </c>
      <c r="C30216" t="s">
        <v>2855</v>
      </c>
      <c r="D30216" t="s">
        <v>2029</v>
      </c>
      <c r="E30216">
        <v>5</v>
      </c>
      <c r="F30216" t="s">
        <v>2016</v>
      </c>
      <c r="G30216">
        <v>105</v>
      </c>
      <c r="H30216" t="s">
        <v>2017</v>
      </c>
      <c r="I30216" s="13">
        <v>43472</v>
      </c>
      <c r="J30216">
        <v>5</v>
      </c>
      <c r="K30216">
        <v>-0.02</v>
      </c>
    </row>
    <row r="30217" spans="2:11">
      <c r="B30217" t="s">
        <v>2033</v>
      </c>
      <c r="C30217" t="s">
        <v>2966</v>
      </c>
      <c r="D30217" t="s">
        <v>2398</v>
      </c>
      <c r="E30217" t="s">
        <v>2030</v>
      </c>
      <c r="F30217" t="s">
        <v>2016</v>
      </c>
      <c r="G30217" t="s">
        <v>2030</v>
      </c>
      <c r="H30217" t="s">
        <v>2017</v>
      </c>
      <c r="I30217" s="13">
        <v>43472</v>
      </c>
      <c r="J30217" t="s">
        <v>2030</v>
      </c>
      <c r="K30217" t="s">
        <v>2030</v>
      </c>
    </row>
    <row r="30218" spans="2:11">
      <c r="B30218" t="s">
        <v>2037</v>
      </c>
      <c r="C30218" t="s">
        <v>2850</v>
      </c>
      <c r="D30218" t="s">
        <v>2076</v>
      </c>
      <c r="E30218">
        <v>3</v>
      </c>
      <c r="F30218" t="s">
        <v>2016</v>
      </c>
      <c r="G30218">
        <v>87</v>
      </c>
      <c r="H30218" t="s">
        <v>2020</v>
      </c>
      <c r="I30218" s="13">
        <v>43472</v>
      </c>
      <c r="J30218" t="s">
        <v>2030</v>
      </c>
      <c r="K30218" t="s">
        <v>2030</v>
      </c>
    </row>
    <row r="30219" spans="2:11">
      <c r="B30219" t="s">
        <v>2072</v>
      </c>
      <c r="C30219" t="s">
        <v>2255</v>
      </c>
      <c r="D30219" t="s">
        <v>2029</v>
      </c>
      <c r="E30219">
        <v>5</v>
      </c>
      <c r="F30219" t="s">
        <v>2016</v>
      </c>
      <c r="G30219">
        <v>90</v>
      </c>
      <c r="H30219" t="s">
        <v>2020</v>
      </c>
      <c r="I30219" s="13">
        <v>43472</v>
      </c>
      <c r="J30219">
        <v>8</v>
      </c>
      <c r="K30219">
        <v>-8.9499999999999993</v>
      </c>
    </row>
    <row r="30220" spans="2:11">
      <c r="B30220" t="s">
        <v>2198</v>
      </c>
      <c r="C30220" t="s">
        <v>3044</v>
      </c>
      <c r="D30220" t="s">
        <v>2035</v>
      </c>
      <c r="E30220">
        <v>5</v>
      </c>
      <c r="F30220" t="s">
        <v>2016</v>
      </c>
      <c r="G30220">
        <v>98</v>
      </c>
      <c r="H30220" t="s">
        <v>2017</v>
      </c>
      <c r="I30220" s="13">
        <v>43453</v>
      </c>
      <c r="J30220">
        <v>2</v>
      </c>
      <c r="K30220">
        <v>7.5</v>
      </c>
    </row>
    <row r="30221" spans="2:11">
      <c r="B30221" t="s">
        <v>2551</v>
      </c>
      <c r="C30221" t="s">
        <v>2552</v>
      </c>
      <c r="D30221" t="s">
        <v>2026</v>
      </c>
      <c r="E30221">
        <v>5</v>
      </c>
      <c r="F30221" t="s">
        <v>2016</v>
      </c>
      <c r="G30221">
        <v>100</v>
      </c>
      <c r="H30221" t="s">
        <v>2020</v>
      </c>
      <c r="I30221" s="13">
        <v>43444</v>
      </c>
      <c r="J30221">
        <v>8</v>
      </c>
      <c r="K30221">
        <v>-8.9499999999999993</v>
      </c>
    </row>
    <row r="30222" spans="2:11">
      <c r="B30222" t="s">
        <v>106</v>
      </c>
      <c r="C30222" t="s">
        <v>2856</v>
      </c>
      <c r="D30222" t="s">
        <v>2114</v>
      </c>
      <c r="E30222">
        <v>3</v>
      </c>
      <c r="F30222" t="s">
        <v>2016</v>
      </c>
      <c r="G30222">
        <v>90</v>
      </c>
      <c r="H30222" t="s">
        <v>2020</v>
      </c>
      <c r="I30222" s="13">
        <v>43433</v>
      </c>
      <c r="J30222">
        <v>4</v>
      </c>
      <c r="K30222">
        <v>0</v>
      </c>
    </row>
    <row r="30223" spans="2:11">
      <c r="B30223" t="s">
        <v>2091</v>
      </c>
      <c r="C30223" t="s">
        <v>2664</v>
      </c>
      <c r="D30223" t="s">
        <v>2093</v>
      </c>
      <c r="E30223" t="s">
        <v>2030</v>
      </c>
      <c r="F30223" t="s">
        <v>2016</v>
      </c>
      <c r="G30223" t="s">
        <v>2030</v>
      </c>
      <c r="H30223" t="s">
        <v>2017</v>
      </c>
      <c r="I30223" s="13">
        <v>43425</v>
      </c>
      <c r="J30223" t="s">
        <v>2030</v>
      </c>
      <c r="K30223" t="s">
        <v>2030</v>
      </c>
    </row>
    <row r="30224" spans="2:11">
      <c r="B30224" t="s">
        <v>2083</v>
      </c>
      <c r="C30224" t="s">
        <v>2084</v>
      </c>
      <c r="D30224" t="s">
        <v>2053</v>
      </c>
      <c r="E30224">
        <v>1</v>
      </c>
      <c r="F30224" t="s">
        <v>2016</v>
      </c>
      <c r="G30224" t="s">
        <v>2030</v>
      </c>
      <c r="H30224" t="s">
        <v>2017</v>
      </c>
      <c r="I30224" s="13">
        <v>43330</v>
      </c>
      <c r="J30224">
        <v>7</v>
      </c>
      <c r="K30224">
        <v>-6.51</v>
      </c>
    </row>
    <row r="30301" spans="1:11">
      <c r="A30301" t="s">
        <v>1316</v>
      </c>
      <c r="B30301" t="str">
        <f ca="1">_xll.BDS(OFFSET(INDIRECT(ADDRESS(ROW(), COLUMN())),0,-1),"BEST_ANALYST_RECS_BULK","cols=10;rows=18")</f>
        <v>Zacks Investment Research</v>
      </c>
      <c r="C30301" t="s">
        <v>2095</v>
      </c>
      <c r="D30301" t="s">
        <v>2053</v>
      </c>
      <c r="E30301">
        <v>1</v>
      </c>
      <c r="F30301" t="s">
        <v>2088</v>
      </c>
      <c r="G30301" t="s">
        <v>2030</v>
      </c>
      <c r="H30301" t="s">
        <v>2017</v>
      </c>
      <c r="I30301" s="13">
        <v>43511</v>
      </c>
      <c r="J30301" t="s">
        <v>2030</v>
      </c>
      <c r="K30301" t="s">
        <v>2030</v>
      </c>
    </row>
    <row r="30302" spans="1:11">
      <c r="B30302" t="s">
        <v>2091</v>
      </c>
      <c r="C30302" t="s">
        <v>3229</v>
      </c>
      <c r="D30302" t="s">
        <v>2093</v>
      </c>
      <c r="E30302" t="s">
        <v>2030</v>
      </c>
      <c r="F30302" t="s">
        <v>2016</v>
      </c>
      <c r="G30302" t="s">
        <v>2030</v>
      </c>
      <c r="H30302" t="s">
        <v>2017</v>
      </c>
      <c r="I30302" s="13">
        <v>43510</v>
      </c>
      <c r="J30302" t="s">
        <v>2030</v>
      </c>
      <c r="K30302" t="s">
        <v>2030</v>
      </c>
    </row>
    <row r="30303" spans="1:11">
      <c r="B30303" t="s">
        <v>2777</v>
      </c>
      <c r="C30303" t="s">
        <v>3041</v>
      </c>
      <c r="D30303" t="s">
        <v>2076</v>
      </c>
      <c r="E30303">
        <v>3</v>
      </c>
      <c r="F30303" t="s">
        <v>2016</v>
      </c>
      <c r="G30303">
        <v>1.25</v>
      </c>
      <c r="H30303" t="s">
        <v>2017</v>
      </c>
      <c r="I30303" s="13">
        <v>43510</v>
      </c>
      <c r="J30303">
        <v>4</v>
      </c>
      <c r="K30303">
        <v>0</v>
      </c>
    </row>
    <row r="30304" spans="1:11">
      <c r="B30304" t="s">
        <v>2159</v>
      </c>
      <c r="C30304" t="s">
        <v>2950</v>
      </c>
      <c r="D30304" t="s">
        <v>2044</v>
      </c>
      <c r="E30304">
        <v>3</v>
      </c>
      <c r="F30304" t="s">
        <v>2016</v>
      </c>
      <c r="G30304">
        <v>2</v>
      </c>
      <c r="H30304" t="s">
        <v>2017</v>
      </c>
      <c r="I30304" s="13">
        <v>43508</v>
      </c>
      <c r="J30304">
        <v>4</v>
      </c>
      <c r="K30304">
        <v>0</v>
      </c>
    </row>
    <row r="30305" spans="2:11">
      <c r="B30305" t="s">
        <v>2601</v>
      </c>
      <c r="C30305" t="s">
        <v>2953</v>
      </c>
      <c r="D30305" t="s">
        <v>2015</v>
      </c>
      <c r="E30305">
        <v>3</v>
      </c>
      <c r="F30305" t="s">
        <v>2016</v>
      </c>
      <c r="G30305">
        <v>1.25</v>
      </c>
      <c r="H30305" t="s">
        <v>2020</v>
      </c>
      <c r="I30305" s="13">
        <v>43502</v>
      </c>
      <c r="J30305">
        <v>4</v>
      </c>
      <c r="K30305">
        <v>0</v>
      </c>
    </row>
    <row r="30306" spans="2:11">
      <c r="B30306" t="s">
        <v>2151</v>
      </c>
      <c r="C30306" t="s">
        <v>2968</v>
      </c>
      <c r="D30306" t="s">
        <v>2044</v>
      </c>
      <c r="E30306">
        <v>3</v>
      </c>
      <c r="F30306" t="s">
        <v>2016</v>
      </c>
      <c r="G30306" t="s">
        <v>2030</v>
      </c>
      <c r="H30306" t="s">
        <v>2017</v>
      </c>
      <c r="I30306" s="13">
        <v>43500</v>
      </c>
      <c r="J30306">
        <v>4</v>
      </c>
      <c r="K30306">
        <v>0</v>
      </c>
    </row>
    <row r="30307" spans="2:11">
      <c r="B30307" t="s">
        <v>2049</v>
      </c>
      <c r="C30307" t="s">
        <v>2962</v>
      </c>
      <c r="D30307" t="s">
        <v>2015</v>
      </c>
      <c r="E30307">
        <v>3</v>
      </c>
      <c r="F30307" t="s">
        <v>2016</v>
      </c>
      <c r="G30307">
        <v>2</v>
      </c>
      <c r="H30307" t="s">
        <v>2017</v>
      </c>
      <c r="I30307" s="13">
        <v>43488</v>
      </c>
      <c r="J30307">
        <v>4</v>
      </c>
      <c r="K30307">
        <v>0</v>
      </c>
    </row>
    <row r="30308" spans="2:11">
      <c r="B30308" t="s">
        <v>2129</v>
      </c>
      <c r="C30308" t="s">
        <v>2983</v>
      </c>
      <c r="D30308" t="s">
        <v>2076</v>
      </c>
      <c r="E30308">
        <v>3</v>
      </c>
      <c r="F30308" t="s">
        <v>2016</v>
      </c>
      <c r="G30308">
        <v>1.5</v>
      </c>
      <c r="H30308" t="s">
        <v>2020</v>
      </c>
      <c r="I30308" s="13">
        <v>43474</v>
      </c>
      <c r="J30308">
        <v>4</v>
      </c>
      <c r="K30308">
        <v>0</v>
      </c>
    </row>
    <row r="30309" spans="2:11">
      <c r="B30309" t="s">
        <v>2033</v>
      </c>
      <c r="C30309" t="s">
        <v>2966</v>
      </c>
      <c r="D30309" t="s">
        <v>2184</v>
      </c>
      <c r="E30309">
        <v>1</v>
      </c>
      <c r="F30309" t="s">
        <v>2016</v>
      </c>
      <c r="G30309" t="s">
        <v>2030</v>
      </c>
      <c r="H30309" t="s">
        <v>2017</v>
      </c>
      <c r="I30309" s="13">
        <v>43473</v>
      </c>
      <c r="J30309">
        <v>3</v>
      </c>
      <c r="K30309">
        <v>26.14</v>
      </c>
    </row>
    <row r="30310" spans="2:11">
      <c r="B30310" t="s">
        <v>2198</v>
      </c>
      <c r="C30310" t="s">
        <v>3228</v>
      </c>
      <c r="D30310" t="s">
        <v>2044</v>
      </c>
      <c r="E30310">
        <v>3</v>
      </c>
      <c r="F30310" t="s">
        <v>2016</v>
      </c>
      <c r="G30310">
        <v>1.5</v>
      </c>
      <c r="H30310" t="s">
        <v>2017</v>
      </c>
      <c r="I30310" s="13">
        <v>43453</v>
      </c>
      <c r="J30310">
        <v>4</v>
      </c>
      <c r="K30310">
        <v>0</v>
      </c>
    </row>
    <row r="30311" spans="2:11">
      <c r="B30311" t="s">
        <v>2083</v>
      </c>
      <c r="C30311" t="s">
        <v>2084</v>
      </c>
      <c r="D30311" t="s">
        <v>2184</v>
      </c>
      <c r="E30311">
        <v>1</v>
      </c>
      <c r="F30311" t="s">
        <v>2088</v>
      </c>
      <c r="G30311" t="s">
        <v>2030</v>
      </c>
      <c r="H30311" t="s">
        <v>2017</v>
      </c>
      <c r="I30311" s="13">
        <v>43421</v>
      </c>
      <c r="J30311">
        <v>6</v>
      </c>
      <c r="K30311">
        <v>-10.28</v>
      </c>
    </row>
    <row r="30312" spans="2:11">
      <c r="B30312" t="s">
        <v>2024</v>
      </c>
      <c r="C30312" t="s">
        <v>3004</v>
      </c>
      <c r="D30312" t="s">
        <v>2053</v>
      </c>
      <c r="E30312">
        <v>1</v>
      </c>
      <c r="F30312" t="s">
        <v>2016</v>
      </c>
      <c r="G30312" t="s">
        <v>2030</v>
      </c>
      <c r="H30312" t="s">
        <v>2017</v>
      </c>
      <c r="I30312" s="13">
        <v>43420</v>
      </c>
      <c r="J30312">
        <v>5</v>
      </c>
      <c r="K30312">
        <v>-0.78</v>
      </c>
    </row>
    <row r="30313" spans="2:11">
      <c r="B30313" t="s">
        <v>2136</v>
      </c>
      <c r="C30313" t="s">
        <v>3909</v>
      </c>
      <c r="D30313" t="s">
        <v>2044</v>
      </c>
      <c r="E30313">
        <v>3</v>
      </c>
      <c r="F30313" t="s">
        <v>2016</v>
      </c>
      <c r="G30313">
        <v>2</v>
      </c>
      <c r="H30313" t="s">
        <v>2020</v>
      </c>
      <c r="I30313" s="13">
        <v>43420</v>
      </c>
      <c r="J30313">
        <v>4</v>
      </c>
      <c r="K30313">
        <v>0</v>
      </c>
    </row>
    <row r="30314" spans="2:11">
      <c r="B30314" t="s">
        <v>2027</v>
      </c>
      <c r="C30314" t="s">
        <v>2965</v>
      </c>
      <c r="D30314" t="s">
        <v>2041</v>
      </c>
      <c r="E30314">
        <v>1</v>
      </c>
      <c r="F30314" t="s">
        <v>2016</v>
      </c>
      <c r="G30314">
        <v>0.85</v>
      </c>
      <c r="H30314" t="s">
        <v>2017</v>
      </c>
      <c r="I30314" s="13">
        <v>43419</v>
      </c>
      <c r="J30314">
        <v>2</v>
      </c>
      <c r="K30314">
        <v>60</v>
      </c>
    </row>
    <row r="30315" spans="2:11">
      <c r="B30315" t="s">
        <v>3505</v>
      </c>
      <c r="C30315" t="s">
        <v>4192</v>
      </c>
      <c r="D30315" t="s">
        <v>2044</v>
      </c>
      <c r="E30315">
        <v>3</v>
      </c>
      <c r="F30315" t="s">
        <v>2016</v>
      </c>
      <c r="G30315" t="s">
        <v>2030</v>
      </c>
      <c r="H30315" t="s">
        <v>2017</v>
      </c>
      <c r="I30315" s="13">
        <v>43328</v>
      </c>
      <c r="J30315">
        <v>8</v>
      </c>
      <c r="K30315">
        <v>-37.99</v>
      </c>
    </row>
    <row r="30316" spans="2:11">
      <c r="B30316" t="s">
        <v>2077</v>
      </c>
      <c r="C30316" t="s">
        <v>2116</v>
      </c>
      <c r="D30316" t="s">
        <v>2662</v>
      </c>
      <c r="E30316">
        <v>3</v>
      </c>
      <c r="F30316" t="s">
        <v>2016</v>
      </c>
      <c r="G30316" t="s">
        <v>2030</v>
      </c>
      <c r="H30316" t="s">
        <v>2017</v>
      </c>
      <c r="I30316" s="13">
        <v>43328</v>
      </c>
      <c r="J30316">
        <v>4</v>
      </c>
      <c r="K30316">
        <v>0</v>
      </c>
    </row>
    <row r="30317" spans="2:11">
      <c r="B30317" t="s">
        <v>3063</v>
      </c>
      <c r="C30317" t="s">
        <v>3233</v>
      </c>
      <c r="D30317" t="s">
        <v>2026</v>
      </c>
      <c r="E30317">
        <v>5</v>
      </c>
      <c r="F30317" t="s">
        <v>2016</v>
      </c>
      <c r="G30317">
        <v>13</v>
      </c>
      <c r="H30317" t="s">
        <v>2020</v>
      </c>
      <c r="I30317" s="13">
        <v>42597</v>
      </c>
      <c r="J30317">
        <v>9</v>
      </c>
      <c r="K30317">
        <v>-65.7</v>
      </c>
    </row>
    <row r="30318" spans="2:11">
      <c r="B30318" t="s">
        <v>2382</v>
      </c>
      <c r="C30318" t="s">
        <v>4193</v>
      </c>
      <c r="D30318" t="s">
        <v>2041</v>
      </c>
      <c r="E30318">
        <v>1</v>
      </c>
      <c r="F30318" t="s">
        <v>2016</v>
      </c>
      <c r="G30318">
        <v>5</v>
      </c>
      <c r="H30318" t="s">
        <v>2020</v>
      </c>
      <c r="I30318" s="13">
        <v>42342</v>
      </c>
      <c r="J30318">
        <v>1</v>
      </c>
      <c r="K30318">
        <v>65.7</v>
      </c>
    </row>
    <row r="30401" spans="1:11">
      <c r="A30401" t="s">
        <v>1317</v>
      </c>
      <c r="B30401" t="str">
        <f ca="1">_xll.BDS(OFFSET(INDIRECT(ADDRESS(ROW(), COLUMN())),0,-1),"BEST_ANALYST_RECS_BULK","cols=10;rows=8")</f>
        <v>Zacks Investment Research</v>
      </c>
      <c r="C30401" t="s">
        <v>2095</v>
      </c>
      <c r="D30401" t="s">
        <v>2076</v>
      </c>
      <c r="E30401">
        <v>3</v>
      </c>
      <c r="F30401" t="s">
        <v>2085</v>
      </c>
      <c r="G30401" t="s">
        <v>2030</v>
      </c>
      <c r="H30401" t="s">
        <v>2017</v>
      </c>
      <c r="I30401" s="13">
        <v>43504</v>
      </c>
      <c r="J30401" t="s">
        <v>2030</v>
      </c>
      <c r="K30401" t="s">
        <v>2030</v>
      </c>
    </row>
    <row r="30402" spans="1:11">
      <c r="B30402" t="s">
        <v>106</v>
      </c>
      <c r="C30402" t="s">
        <v>3105</v>
      </c>
      <c r="D30402" t="s">
        <v>2171</v>
      </c>
      <c r="E30402" t="s">
        <v>2030</v>
      </c>
      <c r="F30402" t="s">
        <v>2016</v>
      </c>
      <c r="G30402" t="s">
        <v>2030</v>
      </c>
      <c r="H30402" t="s">
        <v>2017</v>
      </c>
      <c r="I30402" s="13">
        <v>43502</v>
      </c>
      <c r="J30402" t="s">
        <v>2030</v>
      </c>
      <c r="K30402" t="s">
        <v>2030</v>
      </c>
    </row>
    <row r="30403" spans="1:11">
      <c r="B30403" t="s">
        <v>2033</v>
      </c>
      <c r="C30403" t="s">
        <v>2557</v>
      </c>
      <c r="D30403" t="s">
        <v>2044</v>
      </c>
      <c r="E30403">
        <v>3</v>
      </c>
      <c r="F30403" t="s">
        <v>2016</v>
      </c>
      <c r="G30403">
        <v>31</v>
      </c>
      <c r="H30403" t="s">
        <v>2036</v>
      </c>
      <c r="I30403" s="13">
        <v>43502</v>
      </c>
      <c r="J30403">
        <v>4</v>
      </c>
      <c r="K30403">
        <v>-4.5199999999999996</v>
      </c>
    </row>
    <row r="30404" spans="1:11">
      <c r="B30404" t="s">
        <v>2321</v>
      </c>
      <c r="C30404" t="s">
        <v>3769</v>
      </c>
      <c r="D30404" t="s">
        <v>2026</v>
      </c>
      <c r="E30404">
        <v>5</v>
      </c>
      <c r="F30404" t="s">
        <v>2016</v>
      </c>
      <c r="G30404">
        <v>37</v>
      </c>
      <c r="H30404" t="s">
        <v>2020</v>
      </c>
      <c r="I30404" s="13">
        <v>43502</v>
      </c>
      <c r="J30404">
        <v>2</v>
      </c>
      <c r="K30404">
        <v>4.03</v>
      </c>
    </row>
    <row r="30405" spans="1:11">
      <c r="B30405" t="s">
        <v>2051</v>
      </c>
      <c r="C30405" t="s">
        <v>2794</v>
      </c>
      <c r="D30405" t="s">
        <v>2076</v>
      </c>
      <c r="E30405">
        <v>3</v>
      </c>
      <c r="F30405" t="s">
        <v>2016</v>
      </c>
      <c r="G30405">
        <v>27.5</v>
      </c>
      <c r="H30405" t="s">
        <v>2017</v>
      </c>
      <c r="I30405" s="13">
        <v>43502</v>
      </c>
      <c r="J30405">
        <v>1</v>
      </c>
      <c r="K30405">
        <v>26.62</v>
      </c>
    </row>
    <row r="30406" spans="1:11">
      <c r="B30406" t="s">
        <v>2553</v>
      </c>
      <c r="C30406" t="s">
        <v>3738</v>
      </c>
      <c r="D30406" t="s">
        <v>2076</v>
      </c>
      <c r="E30406">
        <v>3</v>
      </c>
      <c r="F30406" t="s">
        <v>2016</v>
      </c>
      <c r="G30406" t="s">
        <v>2030</v>
      </c>
      <c r="H30406" t="s">
        <v>2017</v>
      </c>
      <c r="I30406" s="13">
        <v>43502</v>
      </c>
      <c r="J30406">
        <v>4</v>
      </c>
      <c r="K30406">
        <v>-4.5199999999999996</v>
      </c>
    </row>
    <row r="30407" spans="1:11">
      <c r="B30407" t="s">
        <v>2083</v>
      </c>
      <c r="C30407" t="s">
        <v>2084</v>
      </c>
      <c r="D30407" t="s">
        <v>2035</v>
      </c>
      <c r="E30407">
        <v>5</v>
      </c>
      <c r="F30407" t="s">
        <v>2016</v>
      </c>
      <c r="G30407" t="s">
        <v>2030</v>
      </c>
      <c r="H30407" t="s">
        <v>2017</v>
      </c>
      <c r="I30407" s="13">
        <v>43424</v>
      </c>
      <c r="J30407">
        <v>2</v>
      </c>
      <c r="K30407">
        <v>4.03</v>
      </c>
    </row>
    <row r="30408" spans="1:11">
      <c r="B30408" t="s">
        <v>2024</v>
      </c>
      <c r="C30408" t="s">
        <v>2025</v>
      </c>
      <c r="D30408" t="s">
        <v>2076</v>
      </c>
      <c r="E30408">
        <v>3</v>
      </c>
      <c r="F30408" t="s">
        <v>2016</v>
      </c>
      <c r="G30408" t="s">
        <v>2030</v>
      </c>
      <c r="H30408" t="s">
        <v>2017</v>
      </c>
      <c r="I30408" s="13">
        <v>43397</v>
      </c>
      <c r="J30408">
        <v>3</v>
      </c>
      <c r="K30408">
        <v>0</v>
      </c>
    </row>
    <row r="30501" spans="1:11">
      <c r="A30501" t="s">
        <v>1318</v>
      </c>
      <c r="B30501" t="str">
        <f ca="1">_xll.BDS(OFFSET(INDIRECT(ADDRESS(ROW(), COLUMN())),0,-1),"BEST_ANALYST_RECS_BULK","cols=10;rows=14")</f>
        <v>Seaport Global Securities</v>
      </c>
      <c r="C30501" t="s">
        <v>3826</v>
      </c>
      <c r="D30501" t="s">
        <v>2026</v>
      </c>
      <c r="E30501">
        <v>5</v>
      </c>
      <c r="F30501" t="s">
        <v>2016</v>
      </c>
      <c r="G30501">
        <v>30</v>
      </c>
      <c r="H30501" t="s">
        <v>2020</v>
      </c>
      <c r="I30501" s="13">
        <v>43511</v>
      </c>
      <c r="J30501" t="s">
        <v>2030</v>
      </c>
      <c r="K30501" t="s">
        <v>2030</v>
      </c>
    </row>
    <row r="30502" spans="1:11">
      <c r="B30502" t="s">
        <v>2067</v>
      </c>
      <c r="C30502" t="s">
        <v>2588</v>
      </c>
      <c r="D30502" t="s">
        <v>2029</v>
      </c>
      <c r="E30502">
        <v>5</v>
      </c>
      <c r="F30502" t="s">
        <v>2016</v>
      </c>
      <c r="G30502">
        <v>30</v>
      </c>
      <c r="H30502" t="s">
        <v>2020</v>
      </c>
      <c r="I30502" s="13">
        <v>43507</v>
      </c>
      <c r="J30502">
        <v>5</v>
      </c>
      <c r="K30502">
        <v>-23.93</v>
      </c>
    </row>
    <row r="30503" spans="1:11">
      <c r="B30503" t="s">
        <v>2595</v>
      </c>
      <c r="C30503" t="s">
        <v>2596</v>
      </c>
      <c r="D30503" t="s">
        <v>2252</v>
      </c>
      <c r="E30503">
        <v>3</v>
      </c>
      <c r="F30503" t="s">
        <v>2016</v>
      </c>
      <c r="G30503">
        <v>26</v>
      </c>
      <c r="H30503" t="s">
        <v>2020</v>
      </c>
      <c r="I30503" s="13">
        <v>43507</v>
      </c>
      <c r="J30503">
        <v>2</v>
      </c>
      <c r="K30503">
        <v>0</v>
      </c>
    </row>
    <row r="30504" spans="1:11">
      <c r="B30504" t="s">
        <v>2072</v>
      </c>
      <c r="C30504" t="s">
        <v>3827</v>
      </c>
      <c r="D30504" t="s">
        <v>2189</v>
      </c>
      <c r="E30504">
        <v>5</v>
      </c>
      <c r="F30504" t="s">
        <v>2016</v>
      </c>
      <c r="G30504">
        <v>29</v>
      </c>
      <c r="H30504" t="s">
        <v>2017</v>
      </c>
      <c r="I30504" s="13">
        <v>43501</v>
      </c>
      <c r="J30504">
        <v>5</v>
      </c>
      <c r="K30504">
        <v>-23.93</v>
      </c>
    </row>
    <row r="30505" spans="1:11">
      <c r="B30505" t="s">
        <v>2174</v>
      </c>
      <c r="C30505" t="s">
        <v>2175</v>
      </c>
      <c r="D30505" t="s">
        <v>2015</v>
      </c>
      <c r="E30505">
        <v>3</v>
      </c>
      <c r="F30505" t="s">
        <v>2016</v>
      </c>
      <c r="G30505">
        <v>32</v>
      </c>
      <c r="H30505" t="s">
        <v>2017</v>
      </c>
      <c r="I30505" s="13">
        <v>43500</v>
      </c>
      <c r="J30505">
        <v>2</v>
      </c>
      <c r="K30505">
        <v>0</v>
      </c>
    </row>
    <row r="30506" spans="1:11">
      <c r="B30506" t="s">
        <v>2131</v>
      </c>
      <c r="C30506" t="s">
        <v>2589</v>
      </c>
      <c r="D30506" t="s">
        <v>2026</v>
      </c>
      <c r="E30506">
        <v>5</v>
      </c>
      <c r="F30506" t="s">
        <v>2016</v>
      </c>
      <c r="G30506">
        <v>34</v>
      </c>
      <c r="H30506" t="s">
        <v>2133</v>
      </c>
      <c r="I30506" s="13">
        <v>43500</v>
      </c>
      <c r="J30506">
        <v>3</v>
      </c>
      <c r="K30506">
        <v>-2.14</v>
      </c>
    </row>
    <row r="30507" spans="1:11">
      <c r="B30507" t="s">
        <v>2157</v>
      </c>
      <c r="C30507" t="s">
        <v>2597</v>
      </c>
      <c r="D30507" t="s">
        <v>2026</v>
      </c>
      <c r="E30507">
        <v>5</v>
      </c>
      <c r="F30507" t="s">
        <v>2016</v>
      </c>
      <c r="G30507">
        <v>32</v>
      </c>
      <c r="H30507" t="s">
        <v>2017</v>
      </c>
      <c r="I30507" s="13">
        <v>43500</v>
      </c>
      <c r="J30507">
        <v>4</v>
      </c>
      <c r="K30507">
        <v>-9.18</v>
      </c>
    </row>
    <row r="30508" spans="1:11">
      <c r="B30508" t="s">
        <v>2051</v>
      </c>
      <c r="C30508" t="s">
        <v>3828</v>
      </c>
      <c r="D30508" t="s">
        <v>2053</v>
      </c>
      <c r="E30508">
        <v>1</v>
      </c>
      <c r="F30508" t="s">
        <v>2016</v>
      </c>
      <c r="G30508">
        <v>22</v>
      </c>
      <c r="H30508" t="s">
        <v>2017</v>
      </c>
      <c r="I30508" s="13">
        <v>43499</v>
      </c>
      <c r="J30508">
        <v>1</v>
      </c>
      <c r="K30508">
        <v>30.87</v>
      </c>
    </row>
    <row r="30509" spans="1:11">
      <c r="B30509" t="s">
        <v>2134</v>
      </c>
      <c r="C30509" t="s">
        <v>2592</v>
      </c>
      <c r="D30509" t="s">
        <v>2162</v>
      </c>
      <c r="E30509">
        <v>3</v>
      </c>
      <c r="F30509" t="s">
        <v>2016</v>
      </c>
      <c r="G30509">
        <v>25</v>
      </c>
      <c r="H30509" t="s">
        <v>2020</v>
      </c>
      <c r="I30509" s="13">
        <v>43497</v>
      </c>
      <c r="J30509">
        <v>2</v>
      </c>
      <c r="K30509">
        <v>0</v>
      </c>
    </row>
    <row r="30510" spans="1:11">
      <c r="B30510" t="s">
        <v>2094</v>
      </c>
      <c r="C30510" t="s">
        <v>2095</v>
      </c>
      <c r="D30510" t="s">
        <v>2053</v>
      </c>
      <c r="E30510">
        <v>1</v>
      </c>
      <c r="F30510" t="s">
        <v>2016</v>
      </c>
      <c r="G30510" t="s">
        <v>2030</v>
      </c>
      <c r="H30510" t="s">
        <v>2017</v>
      </c>
      <c r="I30510" s="13">
        <v>43495</v>
      </c>
      <c r="J30510" t="s">
        <v>2030</v>
      </c>
      <c r="K30510" t="s">
        <v>2030</v>
      </c>
    </row>
    <row r="30511" spans="1:11">
      <c r="B30511" t="s">
        <v>2021</v>
      </c>
      <c r="C30511" t="s">
        <v>2180</v>
      </c>
      <c r="D30511" t="s">
        <v>2023</v>
      </c>
      <c r="E30511">
        <v>5</v>
      </c>
      <c r="F30511" t="s">
        <v>2016</v>
      </c>
      <c r="G30511">
        <v>30</v>
      </c>
      <c r="H30511" t="s">
        <v>2020</v>
      </c>
      <c r="I30511" s="13">
        <v>43474</v>
      </c>
      <c r="J30511">
        <v>5</v>
      </c>
      <c r="K30511">
        <v>-23.93</v>
      </c>
    </row>
    <row r="30512" spans="1:11">
      <c r="B30512" t="s">
        <v>2024</v>
      </c>
      <c r="C30512" t="s">
        <v>3318</v>
      </c>
      <c r="D30512" t="s">
        <v>2026</v>
      </c>
      <c r="E30512">
        <v>5</v>
      </c>
      <c r="F30512" t="s">
        <v>2016</v>
      </c>
      <c r="G30512">
        <v>34</v>
      </c>
      <c r="H30512" t="s">
        <v>2017</v>
      </c>
      <c r="I30512" s="13">
        <v>43424</v>
      </c>
      <c r="J30512">
        <v>5</v>
      </c>
      <c r="K30512">
        <v>-23.93</v>
      </c>
    </row>
    <row r="30513" spans="2:11">
      <c r="B30513" t="s">
        <v>2083</v>
      </c>
      <c r="C30513" t="s">
        <v>2084</v>
      </c>
      <c r="D30513" t="s">
        <v>2053</v>
      </c>
      <c r="E30513">
        <v>1</v>
      </c>
      <c r="F30513" t="s">
        <v>2016</v>
      </c>
      <c r="G30513" t="s">
        <v>2030</v>
      </c>
      <c r="H30513" t="s">
        <v>2017</v>
      </c>
      <c r="I30513" s="13">
        <v>43400</v>
      </c>
      <c r="J30513" t="s">
        <v>2030</v>
      </c>
      <c r="K30513" t="s">
        <v>2030</v>
      </c>
    </row>
    <row r="30514" spans="2:11">
      <c r="B30514" t="s">
        <v>2786</v>
      </c>
      <c r="C30514" t="s">
        <v>2095</v>
      </c>
      <c r="D30514" t="s">
        <v>2843</v>
      </c>
      <c r="E30514">
        <v>4</v>
      </c>
      <c r="F30514" t="s">
        <v>2123</v>
      </c>
      <c r="G30514">
        <v>30</v>
      </c>
      <c r="H30514" t="s">
        <v>2017</v>
      </c>
      <c r="I30514" s="13">
        <v>42426</v>
      </c>
      <c r="J30514">
        <v>5</v>
      </c>
      <c r="K30514">
        <v>-23.93</v>
      </c>
    </row>
    <row r="30601" spans="1:11">
      <c r="A30601" t="s">
        <v>1319</v>
      </c>
      <c r="B30601" t="str">
        <f ca="1">_xll.BDS(OFFSET(INDIRECT(ADDRESS(ROW(), COLUMN())),0,-1),"BEST_ANALYST_RECS_BULK","cols=10;rows=5")</f>
        <v>Keefe, Bruyette &amp; Woods</v>
      </c>
      <c r="C30601" t="s">
        <v>2971</v>
      </c>
      <c r="D30601" t="s">
        <v>2015</v>
      </c>
      <c r="E30601">
        <v>3</v>
      </c>
      <c r="F30601" t="s">
        <v>2016</v>
      </c>
      <c r="G30601">
        <v>4.5</v>
      </c>
      <c r="H30601" t="s">
        <v>2020</v>
      </c>
      <c r="I30601" s="13">
        <v>43508</v>
      </c>
      <c r="J30601">
        <v>3</v>
      </c>
      <c r="K30601">
        <v>0</v>
      </c>
    </row>
    <row r="30602" spans="1:11">
      <c r="B30602" t="s">
        <v>2083</v>
      </c>
      <c r="C30602" t="s">
        <v>2084</v>
      </c>
      <c r="D30602" t="s">
        <v>2076</v>
      </c>
      <c r="E30602">
        <v>3</v>
      </c>
      <c r="F30602" t="s">
        <v>2088</v>
      </c>
      <c r="G30602" t="s">
        <v>2030</v>
      </c>
      <c r="H30602" t="s">
        <v>2017</v>
      </c>
      <c r="I30602" s="13">
        <v>43505</v>
      </c>
      <c r="J30602">
        <v>1</v>
      </c>
      <c r="K30602">
        <v>58.42</v>
      </c>
    </row>
    <row r="30603" spans="1:11">
      <c r="B30603" t="s">
        <v>2033</v>
      </c>
      <c r="C30603" t="s">
        <v>2972</v>
      </c>
      <c r="D30603" t="s">
        <v>2044</v>
      </c>
      <c r="E30603">
        <v>3</v>
      </c>
      <c r="F30603" t="s">
        <v>2016</v>
      </c>
      <c r="G30603" t="s">
        <v>2030</v>
      </c>
      <c r="H30603" t="s">
        <v>2017</v>
      </c>
      <c r="I30603" s="13">
        <v>43502</v>
      </c>
      <c r="J30603">
        <v>3</v>
      </c>
      <c r="K30603">
        <v>0</v>
      </c>
    </row>
    <row r="30604" spans="1:11">
      <c r="B30604" t="s">
        <v>2411</v>
      </c>
      <c r="C30604" t="s">
        <v>2639</v>
      </c>
      <c r="D30604" t="s">
        <v>2044</v>
      </c>
      <c r="E30604">
        <v>3</v>
      </c>
      <c r="F30604" t="s">
        <v>2016</v>
      </c>
      <c r="G30604" t="s">
        <v>2030</v>
      </c>
      <c r="H30604" t="s">
        <v>2017</v>
      </c>
      <c r="I30604" s="13">
        <v>43501</v>
      </c>
      <c r="J30604">
        <v>3</v>
      </c>
      <c r="K30604">
        <v>0</v>
      </c>
    </row>
    <row r="30605" spans="1:11">
      <c r="B30605" t="s">
        <v>2094</v>
      </c>
      <c r="C30605" t="s">
        <v>2095</v>
      </c>
      <c r="D30605" t="s">
        <v>2026</v>
      </c>
      <c r="E30605">
        <v>5</v>
      </c>
      <c r="F30605" t="s">
        <v>2016</v>
      </c>
      <c r="G30605">
        <v>5.5</v>
      </c>
      <c r="H30605" t="s">
        <v>2020</v>
      </c>
      <c r="I30605" s="13">
        <v>43500</v>
      </c>
      <c r="J30605" t="s">
        <v>2030</v>
      </c>
      <c r="K30605" t="s">
        <v>2030</v>
      </c>
    </row>
    <row r="30701" spans="1:11">
      <c r="A30701" t="s">
        <v>1320</v>
      </c>
      <c r="B30701" t="str">
        <f ca="1">_xll.BDS(OFFSET(INDIRECT(ADDRESS(ROW(), COLUMN())),0,-1),"BEST_ANALYST_RECS_BULK","cols=10;rows=25")</f>
        <v>BMO Capital Markets</v>
      </c>
      <c r="C30701" t="s">
        <v>2761</v>
      </c>
      <c r="D30701" t="s">
        <v>2015</v>
      </c>
      <c r="E30701">
        <v>3</v>
      </c>
      <c r="F30701" t="s">
        <v>2016</v>
      </c>
      <c r="G30701">
        <v>125</v>
      </c>
      <c r="H30701" t="s">
        <v>2017</v>
      </c>
      <c r="I30701" s="13">
        <v>43509</v>
      </c>
      <c r="J30701">
        <v>6</v>
      </c>
      <c r="K30701">
        <v>-13.01</v>
      </c>
    </row>
    <row r="30702" spans="1:11">
      <c r="B30702" t="s">
        <v>2274</v>
      </c>
      <c r="C30702" t="s">
        <v>2275</v>
      </c>
      <c r="D30702" t="s">
        <v>2026</v>
      </c>
      <c r="E30702">
        <v>5</v>
      </c>
      <c r="F30702" t="s">
        <v>2016</v>
      </c>
      <c r="G30702" t="s">
        <v>2030</v>
      </c>
      <c r="H30702" t="s">
        <v>2017</v>
      </c>
      <c r="I30702" s="13">
        <v>43509</v>
      </c>
      <c r="J30702">
        <v>9</v>
      </c>
      <c r="K30702">
        <v>-20.190000000000001</v>
      </c>
    </row>
    <row r="30703" spans="1:11">
      <c r="B30703" t="s">
        <v>2198</v>
      </c>
      <c r="C30703" t="s">
        <v>2644</v>
      </c>
      <c r="D30703" t="s">
        <v>2035</v>
      </c>
      <c r="E30703">
        <v>5</v>
      </c>
      <c r="F30703" t="s">
        <v>2016</v>
      </c>
      <c r="G30703">
        <v>157</v>
      </c>
      <c r="H30703" t="s">
        <v>2017</v>
      </c>
      <c r="I30703" s="13">
        <v>43504</v>
      </c>
      <c r="J30703">
        <v>9</v>
      </c>
      <c r="K30703">
        <v>-20.190000000000001</v>
      </c>
    </row>
    <row r="30704" spans="1:11">
      <c r="B30704" t="s">
        <v>2277</v>
      </c>
      <c r="C30704" t="s">
        <v>2760</v>
      </c>
      <c r="D30704" t="s">
        <v>2015</v>
      </c>
      <c r="E30704">
        <v>3</v>
      </c>
      <c r="F30704" t="s">
        <v>2016</v>
      </c>
      <c r="G30704">
        <v>142</v>
      </c>
      <c r="H30704" t="s">
        <v>2017</v>
      </c>
      <c r="I30704" s="13">
        <v>43503</v>
      </c>
      <c r="J30704">
        <v>4</v>
      </c>
      <c r="K30704">
        <v>0</v>
      </c>
    </row>
    <row r="30705" spans="2:11">
      <c r="B30705" t="s">
        <v>2159</v>
      </c>
      <c r="C30705" t="s">
        <v>2765</v>
      </c>
      <c r="D30705" t="s">
        <v>2029</v>
      </c>
      <c r="E30705">
        <v>5</v>
      </c>
      <c r="F30705" t="s">
        <v>2016</v>
      </c>
      <c r="G30705">
        <v>141</v>
      </c>
      <c r="H30705" t="s">
        <v>2017</v>
      </c>
      <c r="I30705" s="13">
        <v>43503</v>
      </c>
      <c r="J30705">
        <v>9</v>
      </c>
      <c r="K30705">
        <v>-20.190000000000001</v>
      </c>
    </row>
    <row r="30706" spans="2:11">
      <c r="B30706" t="s">
        <v>2077</v>
      </c>
      <c r="C30706" t="s">
        <v>2226</v>
      </c>
      <c r="D30706" t="s">
        <v>2029</v>
      </c>
      <c r="E30706">
        <v>5</v>
      </c>
      <c r="F30706" t="s">
        <v>2016</v>
      </c>
      <c r="G30706">
        <v>138</v>
      </c>
      <c r="H30706" t="s">
        <v>2017</v>
      </c>
      <c r="I30706" s="13">
        <v>43503</v>
      </c>
      <c r="J30706">
        <v>9</v>
      </c>
      <c r="K30706">
        <v>-20.190000000000001</v>
      </c>
    </row>
    <row r="30707" spans="2:11">
      <c r="B30707" t="s">
        <v>2042</v>
      </c>
      <c r="C30707" t="s">
        <v>2763</v>
      </c>
      <c r="D30707" t="s">
        <v>2044</v>
      </c>
      <c r="E30707">
        <v>3</v>
      </c>
      <c r="F30707" t="s">
        <v>2016</v>
      </c>
      <c r="G30707">
        <v>134</v>
      </c>
      <c r="H30707" t="s">
        <v>2020</v>
      </c>
      <c r="I30707" s="13">
        <v>43502</v>
      </c>
      <c r="J30707">
        <v>8</v>
      </c>
      <c r="K30707">
        <v>-14.59</v>
      </c>
    </row>
    <row r="30708" spans="2:11">
      <c r="B30708" t="s">
        <v>2083</v>
      </c>
      <c r="C30708" t="s">
        <v>2084</v>
      </c>
      <c r="D30708" t="s">
        <v>2035</v>
      </c>
      <c r="E30708">
        <v>5</v>
      </c>
      <c r="F30708" t="s">
        <v>2085</v>
      </c>
      <c r="G30708" t="s">
        <v>2030</v>
      </c>
      <c r="H30708" t="s">
        <v>2017</v>
      </c>
      <c r="I30708" s="13">
        <v>43502</v>
      </c>
      <c r="J30708">
        <v>5</v>
      </c>
      <c r="K30708">
        <v>-12.38</v>
      </c>
    </row>
    <row r="30709" spans="2:11">
      <c r="B30709" t="s">
        <v>2033</v>
      </c>
      <c r="C30709" t="s">
        <v>2271</v>
      </c>
      <c r="D30709" t="s">
        <v>2035</v>
      </c>
      <c r="E30709">
        <v>5</v>
      </c>
      <c r="F30709" t="s">
        <v>2016</v>
      </c>
      <c r="G30709">
        <v>134</v>
      </c>
      <c r="H30709" t="s">
        <v>2036</v>
      </c>
      <c r="I30709" s="13">
        <v>43496</v>
      </c>
      <c r="J30709">
        <v>9</v>
      </c>
      <c r="K30709">
        <v>-20.190000000000001</v>
      </c>
    </row>
    <row r="30710" spans="2:11">
      <c r="B30710" t="s">
        <v>2051</v>
      </c>
      <c r="C30710" t="s">
        <v>2290</v>
      </c>
      <c r="D30710" t="s">
        <v>2076</v>
      </c>
      <c r="E30710">
        <v>3</v>
      </c>
      <c r="F30710" t="s">
        <v>2016</v>
      </c>
      <c r="G30710">
        <v>134</v>
      </c>
      <c r="H30710" t="s">
        <v>2017</v>
      </c>
      <c r="I30710" s="13">
        <v>43495</v>
      </c>
      <c r="J30710">
        <v>1</v>
      </c>
      <c r="K30710">
        <v>10.7</v>
      </c>
    </row>
    <row r="30711" spans="2:11">
      <c r="B30711" t="s">
        <v>2283</v>
      </c>
      <c r="C30711" t="s">
        <v>2284</v>
      </c>
      <c r="D30711" t="s">
        <v>2189</v>
      </c>
      <c r="E30711">
        <v>5</v>
      </c>
      <c r="F30711" t="s">
        <v>2016</v>
      </c>
      <c r="G30711">
        <v>155</v>
      </c>
      <c r="H30711" t="s">
        <v>2020</v>
      </c>
      <c r="I30711" s="13">
        <v>43493</v>
      </c>
      <c r="J30711">
        <v>7</v>
      </c>
      <c r="K30711">
        <v>-13.62</v>
      </c>
    </row>
    <row r="30712" spans="2:11">
      <c r="B30712" t="s">
        <v>2067</v>
      </c>
      <c r="C30712" t="s">
        <v>2281</v>
      </c>
      <c r="D30712" t="s">
        <v>3104</v>
      </c>
      <c r="E30712">
        <v>5</v>
      </c>
      <c r="F30712" t="s">
        <v>2016</v>
      </c>
      <c r="G30712">
        <v>150</v>
      </c>
      <c r="H30712" t="s">
        <v>2020</v>
      </c>
      <c r="I30712" s="13">
        <v>43490</v>
      </c>
      <c r="J30712">
        <v>9</v>
      </c>
      <c r="K30712">
        <v>-20.190000000000001</v>
      </c>
    </row>
    <row r="30713" spans="2:11">
      <c r="B30713" t="s">
        <v>2045</v>
      </c>
      <c r="C30713" t="s">
        <v>3281</v>
      </c>
      <c r="D30713" t="s">
        <v>2015</v>
      </c>
      <c r="E30713">
        <v>3</v>
      </c>
      <c r="F30713" t="s">
        <v>2016</v>
      </c>
      <c r="G30713" t="s">
        <v>2030</v>
      </c>
      <c r="H30713" t="s">
        <v>2017</v>
      </c>
      <c r="I30713" s="13">
        <v>43489</v>
      </c>
      <c r="J30713">
        <v>4</v>
      </c>
      <c r="K30713">
        <v>0</v>
      </c>
    </row>
    <row r="30714" spans="2:11">
      <c r="B30714" t="s">
        <v>2021</v>
      </c>
      <c r="C30714" t="s">
        <v>3282</v>
      </c>
      <c r="D30714" t="s">
        <v>2216</v>
      </c>
      <c r="E30714">
        <v>3</v>
      </c>
      <c r="F30714" t="s">
        <v>2016</v>
      </c>
      <c r="G30714">
        <v>137</v>
      </c>
      <c r="H30714" t="s">
        <v>2020</v>
      </c>
      <c r="I30714" s="13">
        <v>43487</v>
      </c>
      <c r="J30714">
        <v>10</v>
      </c>
      <c r="K30714">
        <v>-22.85</v>
      </c>
    </row>
    <row r="30715" spans="2:11">
      <c r="B30715" t="s">
        <v>2134</v>
      </c>
      <c r="C30715" t="s">
        <v>2762</v>
      </c>
      <c r="D30715" t="s">
        <v>2162</v>
      </c>
      <c r="E30715">
        <v>3</v>
      </c>
      <c r="F30715" t="s">
        <v>2016</v>
      </c>
      <c r="G30715" t="s">
        <v>2030</v>
      </c>
      <c r="H30715" t="s">
        <v>2017</v>
      </c>
      <c r="I30715" s="13">
        <v>43487</v>
      </c>
      <c r="J30715">
        <v>4</v>
      </c>
      <c r="K30715">
        <v>0</v>
      </c>
    </row>
    <row r="30716" spans="2:11">
      <c r="B30716" t="s">
        <v>2094</v>
      </c>
      <c r="C30716" t="s">
        <v>2095</v>
      </c>
      <c r="D30716" t="s">
        <v>2076</v>
      </c>
      <c r="E30716">
        <v>3</v>
      </c>
      <c r="F30716" t="s">
        <v>2016</v>
      </c>
      <c r="G30716" t="s">
        <v>2030</v>
      </c>
      <c r="H30716" t="s">
        <v>2017</v>
      </c>
      <c r="I30716" s="13">
        <v>43487</v>
      </c>
      <c r="J30716" t="s">
        <v>2030</v>
      </c>
      <c r="K30716" t="s">
        <v>2030</v>
      </c>
    </row>
    <row r="30717" spans="2:11">
      <c r="B30717" t="s">
        <v>106</v>
      </c>
      <c r="C30717" t="s">
        <v>2228</v>
      </c>
      <c r="D30717" t="s">
        <v>2723</v>
      </c>
      <c r="E30717">
        <v>3</v>
      </c>
      <c r="F30717" t="s">
        <v>2016</v>
      </c>
      <c r="G30717">
        <v>138</v>
      </c>
      <c r="H30717" t="s">
        <v>2020</v>
      </c>
      <c r="I30717" s="13">
        <v>43482</v>
      </c>
      <c r="J30717">
        <v>4</v>
      </c>
      <c r="K30717">
        <v>0</v>
      </c>
    </row>
    <row r="30718" spans="2:11">
      <c r="B30718" t="s">
        <v>2024</v>
      </c>
      <c r="C30718" t="s">
        <v>2243</v>
      </c>
      <c r="D30718" t="s">
        <v>2026</v>
      </c>
      <c r="E30718">
        <v>5</v>
      </c>
      <c r="F30718" t="s">
        <v>2016</v>
      </c>
      <c r="G30718">
        <v>150</v>
      </c>
      <c r="H30718" t="s">
        <v>2017</v>
      </c>
      <c r="I30718" s="13">
        <v>43482</v>
      </c>
      <c r="J30718">
        <v>9</v>
      </c>
      <c r="K30718">
        <v>-20.190000000000001</v>
      </c>
    </row>
    <row r="30719" spans="2:11">
      <c r="B30719" t="s">
        <v>2037</v>
      </c>
      <c r="C30719" t="s">
        <v>2286</v>
      </c>
      <c r="D30719" t="s">
        <v>2076</v>
      </c>
      <c r="E30719">
        <v>3</v>
      </c>
      <c r="F30719" t="s">
        <v>2016</v>
      </c>
      <c r="G30719">
        <v>120</v>
      </c>
      <c r="H30719" t="s">
        <v>2020</v>
      </c>
      <c r="I30719" s="13">
        <v>43482</v>
      </c>
      <c r="J30719">
        <v>4</v>
      </c>
      <c r="K30719">
        <v>0</v>
      </c>
    </row>
    <row r="30720" spans="2:11">
      <c r="B30720" t="s">
        <v>2072</v>
      </c>
      <c r="C30720" t="s">
        <v>2640</v>
      </c>
      <c r="D30720" t="s">
        <v>2015</v>
      </c>
      <c r="E30720">
        <v>3</v>
      </c>
      <c r="F30720" t="s">
        <v>2016</v>
      </c>
      <c r="G30720" t="s">
        <v>2030</v>
      </c>
      <c r="H30720" t="s">
        <v>2017</v>
      </c>
      <c r="I30720" s="13">
        <v>43482</v>
      </c>
      <c r="J30720">
        <v>4</v>
      </c>
      <c r="K30720">
        <v>0</v>
      </c>
    </row>
    <row r="30721" spans="2:11">
      <c r="B30721" t="s">
        <v>2027</v>
      </c>
      <c r="C30721" t="s">
        <v>2276</v>
      </c>
      <c r="D30721" t="s">
        <v>2044</v>
      </c>
      <c r="E30721">
        <v>3</v>
      </c>
      <c r="F30721" t="s">
        <v>2016</v>
      </c>
      <c r="G30721">
        <v>146</v>
      </c>
      <c r="H30721" t="s">
        <v>2017</v>
      </c>
      <c r="I30721" s="13">
        <v>43481</v>
      </c>
      <c r="J30721">
        <v>4</v>
      </c>
      <c r="K30721">
        <v>0</v>
      </c>
    </row>
    <row r="30722" spans="2:11">
      <c r="B30722" t="s">
        <v>2220</v>
      </c>
      <c r="C30722" t="s">
        <v>3283</v>
      </c>
      <c r="D30722" t="s">
        <v>2026</v>
      </c>
      <c r="E30722">
        <v>5</v>
      </c>
      <c r="F30722" t="s">
        <v>2016</v>
      </c>
      <c r="G30722">
        <v>138</v>
      </c>
      <c r="H30722" t="s">
        <v>2020</v>
      </c>
      <c r="I30722" s="13">
        <v>43481</v>
      </c>
      <c r="J30722">
        <v>9</v>
      </c>
      <c r="K30722">
        <v>-20.190000000000001</v>
      </c>
    </row>
    <row r="30723" spans="2:11">
      <c r="B30723" t="s">
        <v>2079</v>
      </c>
      <c r="C30723" t="s">
        <v>2282</v>
      </c>
      <c r="D30723" t="s">
        <v>2015</v>
      </c>
      <c r="E30723">
        <v>3</v>
      </c>
      <c r="F30723" t="s">
        <v>2016</v>
      </c>
      <c r="G30723">
        <v>135</v>
      </c>
      <c r="H30723" t="s">
        <v>2017</v>
      </c>
      <c r="I30723" s="13">
        <v>43481</v>
      </c>
      <c r="J30723">
        <v>4</v>
      </c>
      <c r="K30723">
        <v>0</v>
      </c>
    </row>
    <row r="30724" spans="2:11">
      <c r="B30724" t="s">
        <v>2063</v>
      </c>
      <c r="C30724" t="s">
        <v>2291</v>
      </c>
      <c r="D30724" t="s">
        <v>2162</v>
      </c>
      <c r="E30724">
        <v>3</v>
      </c>
      <c r="F30724" t="s">
        <v>2016</v>
      </c>
      <c r="G30724">
        <v>156</v>
      </c>
      <c r="H30724" t="s">
        <v>2017</v>
      </c>
      <c r="I30724" s="13">
        <v>43481</v>
      </c>
      <c r="J30724">
        <v>4</v>
      </c>
      <c r="K30724">
        <v>0</v>
      </c>
    </row>
    <row r="30725" spans="2:11">
      <c r="B30725" t="s">
        <v>2120</v>
      </c>
      <c r="C30725" t="s">
        <v>2245</v>
      </c>
      <c r="D30725" t="s">
        <v>2044</v>
      </c>
      <c r="E30725">
        <v>3</v>
      </c>
      <c r="F30725" t="s">
        <v>2016</v>
      </c>
      <c r="G30725">
        <v>132</v>
      </c>
      <c r="H30725" t="s">
        <v>2020</v>
      </c>
      <c r="I30725" s="13">
        <v>43444</v>
      </c>
      <c r="J30725">
        <v>4</v>
      </c>
      <c r="K30725">
        <v>0</v>
      </c>
    </row>
    <row r="30801" spans="1:11">
      <c r="A30801" t="s">
        <v>1321</v>
      </c>
      <c r="B30801" t="str">
        <f ca="1">_xll.BDS(OFFSET(INDIRECT(ADDRESS(ROW(), COLUMN())),0,-1),"BEST_ANALYST_RECS_BULK","cols=10;rows=26")</f>
        <v>Keefe, Bruyette &amp; Woods</v>
      </c>
      <c r="C30801" t="s">
        <v>2760</v>
      </c>
      <c r="D30801" t="s">
        <v>2029</v>
      </c>
      <c r="E30801">
        <v>5</v>
      </c>
      <c r="F30801" t="s">
        <v>2016</v>
      </c>
      <c r="G30801">
        <v>59</v>
      </c>
      <c r="H30801" t="s">
        <v>2017</v>
      </c>
      <c r="I30801" s="13">
        <v>43510</v>
      </c>
      <c r="J30801" t="s">
        <v>2030</v>
      </c>
      <c r="K30801" t="s">
        <v>2030</v>
      </c>
    </row>
    <row r="30802" spans="1:11">
      <c r="B30802" t="s">
        <v>2067</v>
      </c>
      <c r="C30802" t="s">
        <v>4380</v>
      </c>
      <c r="D30802" t="s">
        <v>2029</v>
      </c>
      <c r="E30802">
        <v>5</v>
      </c>
      <c r="F30802" t="s">
        <v>2016</v>
      </c>
      <c r="G30802">
        <v>55</v>
      </c>
      <c r="H30802" t="s">
        <v>2020</v>
      </c>
      <c r="I30802" s="13">
        <v>43504</v>
      </c>
      <c r="J30802" t="s">
        <v>2030</v>
      </c>
      <c r="K30802" t="s">
        <v>2030</v>
      </c>
    </row>
    <row r="30803" spans="1:11">
      <c r="B30803" t="s">
        <v>2198</v>
      </c>
      <c r="C30803" t="s">
        <v>2644</v>
      </c>
      <c r="D30803" t="s">
        <v>2035</v>
      </c>
      <c r="E30803">
        <v>5</v>
      </c>
      <c r="F30803" t="s">
        <v>2016</v>
      </c>
      <c r="G30803">
        <v>58</v>
      </c>
      <c r="H30803" t="s">
        <v>2017</v>
      </c>
      <c r="I30803" s="13">
        <v>43504</v>
      </c>
      <c r="J30803" t="s">
        <v>2030</v>
      </c>
      <c r="K30803" t="s">
        <v>2030</v>
      </c>
    </row>
    <row r="30804" spans="1:11">
      <c r="B30804" t="s">
        <v>2159</v>
      </c>
      <c r="C30804" t="s">
        <v>2765</v>
      </c>
      <c r="D30804" t="s">
        <v>2044</v>
      </c>
      <c r="E30804">
        <v>3</v>
      </c>
      <c r="F30804" t="s">
        <v>2016</v>
      </c>
      <c r="G30804">
        <v>49</v>
      </c>
      <c r="H30804" t="s">
        <v>2017</v>
      </c>
      <c r="I30804" s="13">
        <v>43503</v>
      </c>
      <c r="J30804" t="s">
        <v>2030</v>
      </c>
      <c r="K30804" t="s">
        <v>2030</v>
      </c>
    </row>
    <row r="30805" spans="1:11">
      <c r="B30805" t="s">
        <v>2077</v>
      </c>
      <c r="C30805" t="s">
        <v>2226</v>
      </c>
      <c r="D30805" t="s">
        <v>2227</v>
      </c>
      <c r="E30805">
        <v>3</v>
      </c>
      <c r="F30805" t="s">
        <v>2016</v>
      </c>
      <c r="G30805">
        <v>49</v>
      </c>
      <c r="H30805" t="s">
        <v>2017</v>
      </c>
      <c r="I30805" s="13">
        <v>43503</v>
      </c>
      <c r="J30805" t="s">
        <v>2030</v>
      </c>
      <c r="K30805" t="s">
        <v>2030</v>
      </c>
    </row>
    <row r="30806" spans="1:11">
      <c r="B30806" t="s">
        <v>2031</v>
      </c>
      <c r="C30806" t="s">
        <v>2648</v>
      </c>
      <c r="D30806" t="s">
        <v>2026</v>
      </c>
      <c r="E30806">
        <v>5</v>
      </c>
      <c r="F30806" t="s">
        <v>2016</v>
      </c>
      <c r="G30806">
        <v>56</v>
      </c>
      <c r="H30806" t="s">
        <v>2017</v>
      </c>
      <c r="I30806" s="13">
        <v>43501</v>
      </c>
      <c r="J30806" t="s">
        <v>2030</v>
      </c>
      <c r="K30806" t="s">
        <v>2030</v>
      </c>
    </row>
    <row r="30807" spans="1:11">
      <c r="B30807" t="s">
        <v>2257</v>
      </c>
      <c r="C30807" t="s">
        <v>2530</v>
      </c>
      <c r="D30807" t="s">
        <v>2044</v>
      </c>
      <c r="E30807">
        <v>3</v>
      </c>
      <c r="F30807" t="s">
        <v>2016</v>
      </c>
      <c r="G30807">
        <v>50</v>
      </c>
      <c r="H30807" t="s">
        <v>2020</v>
      </c>
      <c r="I30807" s="13">
        <v>43501</v>
      </c>
      <c r="J30807" t="s">
        <v>2030</v>
      </c>
      <c r="K30807" t="s">
        <v>2030</v>
      </c>
    </row>
    <row r="30808" spans="1:11">
      <c r="B30808" t="s">
        <v>106</v>
      </c>
      <c r="C30808" t="s">
        <v>2531</v>
      </c>
      <c r="D30808" t="s">
        <v>2114</v>
      </c>
      <c r="E30808">
        <v>3</v>
      </c>
      <c r="F30808" t="s">
        <v>2016</v>
      </c>
      <c r="G30808">
        <v>54</v>
      </c>
      <c r="H30808" t="s">
        <v>2020</v>
      </c>
      <c r="I30808" s="13">
        <v>43500</v>
      </c>
      <c r="J30808" t="s">
        <v>2030</v>
      </c>
      <c r="K30808" t="s">
        <v>2030</v>
      </c>
    </row>
    <row r="30809" spans="1:11">
      <c r="B30809" t="s">
        <v>2134</v>
      </c>
      <c r="C30809" t="s">
        <v>2762</v>
      </c>
      <c r="D30809" t="s">
        <v>2162</v>
      </c>
      <c r="E30809">
        <v>3</v>
      </c>
      <c r="F30809" t="s">
        <v>2016</v>
      </c>
      <c r="G30809" t="s">
        <v>2030</v>
      </c>
      <c r="H30809" t="s">
        <v>2017</v>
      </c>
      <c r="I30809" s="13">
        <v>43500</v>
      </c>
      <c r="J30809" t="s">
        <v>2030</v>
      </c>
      <c r="K30809" t="s">
        <v>2030</v>
      </c>
    </row>
    <row r="30810" spans="1:11">
      <c r="B30810" t="s">
        <v>2072</v>
      </c>
      <c r="C30810" t="s">
        <v>2287</v>
      </c>
      <c r="D30810" t="s">
        <v>2189</v>
      </c>
      <c r="E30810">
        <v>5</v>
      </c>
      <c r="F30810" t="s">
        <v>2016</v>
      </c>
      <c r="G30810">
        <v>57</v>
      </c>
      <c r="H30810" t="s">
        <v>2020</v>
      </c>
      <c r="I30810" s="13">
        <v>43500</v>
      </c>
      <c r="J30810" t="s">
        <v>2030</v>
      </c>
      <c r="K30810" t="s">
        <v>2030</v>
      </c>
    </row>
    <row r="30811" spans="1:11">
      <c r="B30811" t="s">
        <v>2537</v>
      </c>
      <c r="C30811" t="s">
        <v>4381</v>
      </c>
      <c r="D30811" t="s">
        <v>2029</v>
      </c>
      <c r="E30811">
        <v>5</v>
      </c>
      <c r="F30811" t="s">
        <v>2016</v>
      </c>
      <c r="G30811">
        <v>56</v>
      </c>
      <c r="H30811" t="s">
        <v>2020</v>
      </c>
      <c r="I30811" s="13">
        <v>43500</v>
      </c>
      <c r="J30811" t="s">
        <v>2030</v>
      </c>
      <c r="K30811" t="s">
        <v>2030</v>
      </c>
    </row>
    <row r="30812" spans="1:11">
      <c r="B30812" t="s">
        <v>2094</v>
      </c>
      <c r="C30812" t="s">
        <v>2095</v>
      </c>
      <c r="D30812" t="s">
        <v>2076</v>
      </c>
      <c r="E30812">
        <v>3</v>
      </c>
      <c r="F30812" t="s">
        <v>2016</v>
      </c>
      <c r="G30812" t="s">
        <v>2030</v>
      </c>
      <c r="H30812" t="s">
        <v>2017</v>
      </c>
      <c r="I30812" s="13">
        <v>43497</v>
      </c>
      <c r="J30812" t="s">
        <v>2030</v>
      </c>
      <c r="K30812" t="s">
        <v>2030</v>
      </c>
    </row>
    <row r="30813" spans="1:11">
      <c r="B30813" t="s">
        <v>2079</v>
      </c>
      <c r="C30813" t="s">
        <v>2282</v>
      </c>
      <c r="D30813" t="s">
        <v>2029</v>
      </c>
      <c r="E30813">
        <v>5</v>
      </c>
      <c r="F30813" t="s">
        <v>2016</v>
      </c>
      <c r="G30813">
        <v>62</v>
      </c>
      <c r="H30813" t="s">
        <v>2017</v>
      </c>
      <c r="I30813" s="13">
        <v>43497</v>
      </c>
      <c r="J30813" t="s">
        <v>2030</v>
      </c>
      <c r="K30813" t="s">
        <v>2030</v>
      </c>
    </row>
    <row r="30814" spans="1:11">
      <c r="B30814" t="s">
        <v>2024</v>
      </c>
      <c r="C30814" t="s">
        <v>4196</v>
      </c>
      <c r="D30814" t="s">
        <v>2026</v>
      </c>
      <c r="E30814">
        <v>5</v>
      </c>
      <c r="F30814" t="s">
        <v>2016</v>
      </c>
      <c r="G30814">
        <v>54</v>
      </c>
      <c r="H30814" t="s">
        <v>2017</v>
      </c>
      <c r="I30814" s="13">
        <v>43495</v>
      </c>
      <c r="J30814" t="s">
        <v>2030</v>
      </c>
      <c r="K30814" t="s">
        <v>2030</v>
      </c>
    </row>
    <row r="30815" spans="1:11">
      <c r="B30815" t="s">
        <v>2051</v>
      </c>
      <c r="C30815" t="s">
        <v>2290</v>
      </c>
      <c r="D30815" t="s">
        <v>2076</v>
      </c>
      <c r="E30815">
        <v>3</v>
      </c>
      <c r="F30815" t="s">
        <v>2016</v>
      </c>
      <c r="G30815">
        <v>46</v>
      </c>
      <c r="H30815" t="s">
        <v>2017</v>
      </c>
      <c r="I30815" s="13">
        <v>43495</v>
      </c>
      <c r="J30815" t="s">
        <v>2030</v>
      </c>
      <c r="K30815" t="s">
        <v>2030</v>
      </c>
    </row>
    <row r="30816" spans="1:11">
      <c r="B30816" t="s">
        <v>2220</v>
      </c>
      <c r="C30816" t="s">
        <v>2646</v>
      </c>
      <c r="D30816" t="s">
        <v>2026</v>
      </c>
      <c r="E30816">
        <v>5</v>
      </c>
      <c r="F30816" t="s">
        <v>2016</v>
      </c>
      <c r="G30816">
        <v>54</v>
      </c>
      <c r="H30816" t="s">
        <v>2020</v>
      </c>
      <c r="I30816" s="13">
        <v>43493</v>
      </c>
      <c r="J30816" t="s">
        <v>2030</v>
      </c>
      <c r="K30816" t="s">
        <v>2030</v>
      </c>
    </row>
    <row r="30817" spans="2:11">
      <c r="B30817" t="s">
        <v>2021</v>
      </c>
      <c r="C30817" t="s">
        <v>2230</v>
      </c>
      <c r="D30817" t="s">
        <v>2216</v>
      </c>
      <c r="E30817">
        <v>3</v>
      </c>
      <c r="F30817" t="s">
        <v>2016</v>
      </c>
      <c r="G30817">
        <v>53</v>
      </c>
      <c r="H30817" t="s">
        <v>2020</v>
      </c>
      <c r="I30817" s="13">
        <v>43490</v>
      </c>
      <c r="J30817" t="s">
        <v>2030</v>
      </c>
      <c r="K30817" t="s">
        <v>2030</v>
      </c>
    </row>
    <row r="30818" spans="2:11">
      <c r="B30818" t="s">
        <v>2037</v>
      </c>
      <c r="C30818" t="s">
        <v>2286</v>
      </c>
      <c r="D30818" t="s">
        <v>2026</v>
      </c>
      <c r="E30818">
        <v>5</v>
      </c>
      <c r="F30818" t="s">
        <v>2016</v>
      </c>
      <c r="G30818">
        <v>54</v>
      </c>
      <c r="H30818" t="s">
        <v>2020</v>
      </c>
      <c r="I30818" s="13">
        <v>43489</v>
      </c>
      <c r="J30818" t="s">
        <v>2030</v>
      </c>
      <c r="K30818" t="s">
        <v>2030</v>
      </c>
    </row>
    <row r="30819" spans="2:11">
      <c r="B30819" t="s">
        <v>2283</v>
      </c>
      <c r="C30819" t="s">
        <v>2284</v>
      </c>
      <c r="D30819" t="s">
        <v>2189</v>
      </c>
      <c r="E30819">
        <v>5</v>
      </c>
      <c r="F30819" t="s">
        <v>2016</v>
      </c>
      <c r="G30819">
        <v>63</v>
      </c>
      <c r="H30819" t="s">
        <v>2017</v>
      </c>
      <c r="I30819" s="13">
        <v>43489</v>
      </c>
      <c r="J30819" t="s">
        <v>2030</v>
      </c>
      <c r="K30819" t="s">
        <v>2030</v>
      </c>
    </row>
    <row r="30820" spans="2:11">
      <c r="B30820" t="s">
        <v>2131</v>
      </c>
      <c r="C30820" t="s">
        <v>4382</v>
      </c>
      <c r="D30820" t="s">
        <v>2026</v>
      </c>
      <c r="E30820">
        <v>5</v>
      </c>
      <c r="F30820" t="s">
        <v>2016</v>
      </c>
      <c r="G30820">
        <v>58</v>
      </c>
      <c r="H30820" t="s">
        <v>2133</v>
      </c>
      <c r="I30820" s="13">
        <v>43488</v>
      </c>
      <c r="J30820" t="s">
        <v>2030</v>
      </c>
      <c r="K30820" t="s">
        <v>2030</v>
      </c>
    </row>
    <row r="30821" spans="2:11">
      <c r="B30821" t="s">
        <v>2033</v>
      </c>
      <c r="C30821" t="s">
        <v>2532</v>
      </c>
      <c r="D30821" t="s">
        <v>2035</v>
      </c>
      <c r="E30821">
        <v>5</v>
      </c>
      <c r="F30821" t="s">
        <v>2016</v>
      </c>
      <c r="G30821">
        <v>53</v>
      </c>
      <c r="H30821" t="s">
        <v>2020</v>
      </c>
      <c r="I30821" s="13">
        <v>43488</v>
      </c>
      <c r="J30821" t="s">
        <v>2030</v>
      </c>
      <c r="K30821" t="s">
        <v>2030</v>
      </c>
    </row>
    <row r="30822" spans="2:11">
      <c r="B30822" t="s">
        <v>2042</v>
      </c>
      <c r="C30822" t="s">
        <v>2763</v>
      </c>
      <c r="D30822" t="s">
        <v>2044</v>
      </c>
      <c r="E30822">
        <v>3</v>
      </c>
      <c r="F30822" t="s">
        <v>2016</v>
      </c>
      <c r="G30822">
        <v>52</v>
      </c>
      <c r="H30822" t="s">
        <v>2020</v>
      </c>
      <c r="I30822" s="13">
        <v>43488</v>
      </c>
      <c r="J30822" t="s">
        <v>2030</v>
      </c>
      <c r="K30822" t="s">
        <v>2030</v>
      </c>
    </row>
    <row r="30823" spans="2:11">
      <c r="B30823" t="s">
        <v>2063</v>
      </c>
      <c r="C30823" t="s">
        <v>2534</v>
      </c>
      <c r="D30823" t="s">
        <v>2035</v>
      </c>
      <c r="E30823">
        <v>5</v>
      </c>
      <c r="F30823" t="s">
        <v>2016</v>
      </c>
      <c r="G30823">
        <v>60</v>
      </c>
      <c r="H30823" t="s">
        <v>2017</v>
      </c>
      <c r="I30823" s="13">
        <v>43488</v>
      </c>
      <c r="J30823" t="s">
        <v>2030</v>
      </c>
      <c r="K30823" t="s">
        <v>2030</v>
      </c>
    </row>
    <row r="30824" spans="2:11">
      <c r="B30824" t="s">
        <v>2136</v>
      </c>
      <c r="C30824" t="s">
        <v>2541</v>
      </c>
      <c r="D30824" t="s">
        <v>2026</v>
      </c>
      <c r="E30824">
        <v>5</v>
      </c>
      <c r="F30824" t="s">
        <v>2016</v>
      </c>
      <c r="G30824">
        <v>58</v>
      </c>
      <c r="H30824" t="s">
        <v>2020</v>
      </c>
      <c r="I30824" s="13">
        <v>43488</v>
      </c>
      <c r="J30824">
        <v>1</v>
      </c>
      <c r="K30824">
        <v>-6.48</v>
      </c>
    </row>
    <row r="30825" spans="2:11">
      <c r="B30825" t="s">
        <v>2174</v>
      </c>
      <c r="C30825" t="s">
        <v>2761</v>
      </c>
      <c r="D30825" t="s">
        <v>2015</v>
      </c>
      <c r="E30825">
        <v>3</v>
      </c>
      <c r="F30825" t="s">
        <v>2016</v>
      </c>
      <c r="G30825">
        <v>48</v>
      </c>
      <c r="H30825" t="s">
        <v>2017</v>
      </c>
      <c r="I30825" s="13">
        <v>43487</v>
      </c>
      <c r="J30825" t="s">
        <v>2030</v>
      </c>
      <c r="K30825" t="s">
        <v>2030</v>
      </c>
    </row>
    <row r="30826" spans="2:11">
      <c r="B30826" t="s">
        <v>2083</v>
      </c>
      <c r="C30826" t="s">
        <v>2084</v>
      </c>
      <c r="D30826" t="s">
        <v>2026</v>
      </c>
      <c r="E30826">
        <v>5</v>
      </c>
      <c r="F30826" t="s">
        <v>2016</v>
      </c>
      <c r="G30826" t="s">
        <v>2030</v>
      </c>
      <c r="H30826" t="s">
        <v>2017</v>
      </c>
      <c r="I30826" s="13">
        <v>43214</v>
      </c>
      <c r="J30826">
        <v>2</v>
      </c>
      <c r="K30826">
        <v>-7.02</v>
      </c>
    </row>
    <row r="30901" spans="1:11">
      <c r="A30901" t="s">
        <v>1322</v>
      </c>
      <c r="B30901" t="str">
        <f ca="1">_xll.BDS(OFFSET(INDIRECT(ADDRESS(ROW(), COLUMN())),0,-1),"BEST_ANALYST_RECS_BULK","cols=10;rows=8")</f>
        <v>Northland Securities Inc</v>
      </c>
      <c r="C30901" t="s">
        <v>4280</v>
      </c>
      <c r="D30901" t="s">
        <v>2041</v>
      </c>
      <c r="E30901">
        <v>1</v>
      </c>
      <c r="F30901" t="s">
        <v>2016</v>
      </c>
      <c r="G30901">
        <v>1.5</v>
      </c>
      <c r="H30901" t="s">
        <v>2020</v>
      </c>
      <c r="I30901" s="13">
        <v>43496</v>
      </c>
      <c r="J30901">
        <v>1</v>
      </c>
      <c r="K30901">
        <v>61.47</v>
      </c>
    </row>
    <row r="30902" spans="1:11">
      <c r="B30902" t="s">
        <v>2232</v>
      </c>
      <c r="C30902" t="s">
        <v>4281</v>
      </c>
      <c r="D30902" t="s">
        <v>2015</v>
      </c>
      <c r="E30902">
        <v>3</v>
      </c>
      <c r="F30902" t="s">
        <v>2016</v>
      </c>
      <c r="G30902" t="s">
        <v>2030</v>
      </c>
      <c r="H30902" t="s">
        <v>2017</v>
      </c>
      <c r="I30902" s="13">
        <v>43488</v>
      </c>
      <c r="J30902">
        <v>4</v>
      </c>
      <c r="K30902">
        <v>-61.67</v>
      </c>
    </row>
    <row r="30903" spans="1:11">
      <c r="B30903" t="s">
        <v>2072</v>
      </c>
      <c r="C30903" t="s">
        <v>3807</v>
      </c>
      <c r="D30903" t="s">
        <v>2015</v>
      </c>
      <c r="E30903">
        <v>3</v>
      </c>
      <c r="F30903" t="s">
        <v>2016</v>
      </c>
      <c r="G30903" t="s">
        <v>2030</v>
      </c>
      <c r="H30903" t="s">
        <v>2017</v>
      </c>
      <c r="I30903" s="13">
        <v>43474</v>
      </c>
      <c r="J30903">
        <v>5</v>
      </c>
      <c r="K30903">
        <v>-62.39</v>
      </c>
    </row>
    <row r="30904" spans="1:11">
      <c r="B30904" t="s">
        <v>2033</v>
      </c>
      <c r="C30904" t="s">
        <v>3811</v>
      </c>
      <c r="D30904" t="s">
        <v>2044</v>
      </c>
      <c r="E30904">
        <v>3</v>
      </c>
      <c r="F30904" t="s">
        <v>2016</v>
      </c>
      <c r="G30904">
        <v>7</v>
      </c>
      <c r="H30904" t="s">
        <v>2020</v>
      </c>
      <c r="I30904" s="13">
        <v>43411</v>
      </c>
      <c r="J30904">
        <v>3</v>
      </c>
      <c r="K30904">
        <v>-9.48</v>
      </c>
    </row>
    <row r="30905" spans="1:11">
      <c r="B30905" t="s">
        <v>2049</v>
      </c>
      <c r="C30905" t="s">
        <v>4204</v>
      </c>
      <c r="D30905" t="s">
        <v>2104</v>
      </c>
      <c r="E30905" t="s">
        <v>2030</v>
      </c>
      <c r="F30905" t="s">
        <v>2016</v>
      </c>
      <c r="G30905" t="s">
        <v>2030</v>
      </c>
      <c r="H30905" t="s">
        <v>2017</v>
      </c>
      <c r="I30905" s="13">
        <v>43411</v>
      </c>
      <c r="J30905" t="s">
        <v>2030</v>
      </c>
      <c r="K30905" t="s">
        <v>2030</v>
      </c>
    </row>
    <row r="30906" spans="1:11">
      <c r="B30906" t="s">
        <v>106</v>
      </c>
      <c r="C30906" t="s">
        <v>3806</v>
      </c>
      <c r="D30906" t="s">
        <v>2432</v>
      </c>
      <c r="E30906">
        <v>1</v>
      </c>
      <c r="F30906" t="s">
        <v>2016</v>
      </c>
      <c r="G30906">
        <v>3</v>
      </c>
      <c r="H30906" t="s">
        <v>2020</v>
      </c>
      <c r="I30906" s="13">
        <v>43410</v>
      </c>
      <c r="J30906">
        <v>1</v>
      </c>
      <c r="K30906">
        <v>61.47</v>
      </c>
    </row>
    <row r="30907" spans="1:11">
      <c r="B30907" t="s">
        <v>2083</v>
      </c>
      <c r="C30907" t="s">
        <v>2084</v>
      </c>
      <c r="D30907" t="s">
        <v>2053</v>
      </c>
      <c r="E30907">
        <v>1</v>
      </c>
      <c r="F30907" t="s">
        <v>2016</v>
      </c>
      <c r="G30907" t="s">
        <v>2030</v>
      </c>
      <c r="H30907" t="s">
        <v>2017</v>
      </c>
      <c r="I30907" s="13">
        <v>43390</v>
      </c>
      <c r="J30907">
        <v>1</v>
      </c>
      <c r="K30907">
        <v>61.47</v>
      </c>
    </row>
    <row r="30908" spans="1:11">
      <c r="B30908" t="s">
        <v>2151</v>
      </c>
      <c r="C30908" t="s">
        <v>2888</v>
      </c>
      <c r="D30908" t="s">
        <v>2044</v>
      </c>
      <c r="E30908">
        <v>3</v>
      </c>
      <c r="F30908" t="s">
        <v>2016</v>
      </c>
      <c r="G30908" t="s">
        <v>2030</v>
      </c>
      <c r="H30908" t="s">
        <v>2017</v>
      </c>
      <c r="I30908" s="13">
        <v>43290</v>
      </c>
      <c r="J30908">
        <v>2</v>
      </c>
      <c r="K30908">
        <v>-7.14</v>
      </c>
    </row>
    <row r="31001" spans="1:11">
      <c r="A31001" t="s">
        <v>1323</v>
      </c>
      <c r="B31001" t="str">
        <f ca="1">_xll.BDS(OFFSET(INDIRECT(ADDRESS(ROW(), COLUMN())),0,-1),"BEST_ANALYST_RECS_BULK","cols=10;rows=31")</f>
        <v>Tudor Pickering &amp; Co</v>
      </c>
      <c r="C31001" t="s">
        <v>2905</v>
      </c>
      <c r="D31001" t="s">
        <v>2076</v>
      </c>
      <c r="E31001">
        <v>3</v>
      </c>
      <c r="F31001" t="s">
        <v>2016</v>
      </c>
      <c r="G31001">
        <v>21</v>
      </c>
      <c r="H31001" t="s">
        <v>2017</v>
      </c>
      <c r="I31001" s="13">
        <v>43511</v>
      </c>
      <c r="J31001" t="s">
        <v>2030</v>
      </c>
      <c r="K31001" t="s">
        <v>2030</v>
      </c>
    </row>
    <row r="31002" spans="1:11">
      <c r="B31002" t="s">
        <v>106</v>
      </c>
      <c r="C31002" t="s">
        <v>2378</v>
      </c>
      <c r="D31002" t="s">
        <v>3093</v>
      </c>
      <c r="E31002">
        <v>1</v>
      </c>
      <c r="F31002" t="s">
        <v>2016</v>
      </c>
      <c r="G31002">
        <v>12</v>
      </c>
      <c r="H31002" t="s">
        <v>2020</v>
      </c>
      <c r="I31002" s="13">
        <v>43509</v>
      </c>
      <c r="J31002">
        <v>2</v>
      </c>
      <c r="K31002">
        <v>19.809999999999999</v>
      </c>
    </row>
    <row r="31003" spans="1:11">
      <c r="B31003" t="s">
        <v>2061</v>
      </c>
      <c r="C31003" t="s">
        <v>2990</v>
      </c>
      <c r="D31003" t="s">
        <v>2044</v>
      </c>
      <c r="E31003">
        <v>3</v>
      </c>
      <c r="F31003" t="s">
        <v>2016</v>
      </c>
      <c r="G31003">
        <v>14</v>
      </c>
      <c r="H31003" t="s">
        <v>2017</v>
      </c>
      <c r="I31003" s="13">
        <v>43509</v>
      </c>
      <c r="J31003" t="s">
        <v>2030</v>
      </c>
      <c r="K31003" t="s">
        <v>2030</v>
      </c>
    </row>
    <row r="31004" spans="1:11">
      <c r="B31004" t="s">
        <v>2907</v>
      </c>
      <c r="C31004" t="s">
        <v>2908</v>
      </c>
      <c r="D31004" t="s">
        <v>2104</v>
      </c>
      <c r="E31004" t="s">
        <v>2030</v>
      </c>
      <c r="F31004" t="s">
        <v>2016</v>
      </c>
      <c r="G31004">
        <v>19</v>
      </c>
      <c r="H31004" t="s">
        <v>2020</v>
      </c>
      <c r="I31004" s="13">
        <v>43509</v>
      </c>
      <c r="J31004" t="s">
        <v>2030</v>
      </c>
      <c r="K31004" t="s">
        <v>2030</v>
      </c>
    </row>
    <row r="31005" spans="1:11">
      <c r="B31005" t="s">
        <v>2393</v>
      </c>
      <c r="C31005" t="s">
        <v>3094</v>
      </c>
      <c r="D31005" t="s">
        <v>2362</v>
      </c>
      <c r="E31005">
        <v>5</v>
      </c>
      <c r="F31005" t="s">
        <v>2016</v>
      </c>
      <c r="G31005">
        <v>17</v>
      </c>
      <c r="H31005" t="s">
        <v>2017</v>
      </c>
      <c r="I31005" s="13">
        <v>43508</v>
      </c>
      <c r="J31005">
        <v>10</v>
      </c>
      <c r="K31005">
        <v>-19.809999999999999</v>
      </c>
    </row>
    <row r="31006" spans="1:11">
      <c r="B31006" t="s">
        <v>2136</v>
      </c>
      <c r="C31006" t="s">
        <v>2915</v>
      </c>
      <c r="D31006" t="s">
        <v>2026</v>
      </c>
      <c r="E31006">
        <v>5</v>
      </c>
      <c r="F31006" t="s">
        <v>2016</v>
      </c>
      <c r="G31006">
        <v>21</v>
      </c>
      <c r="H31006" t="s">
        <v>2017</v>
      </c>
      <c r="I31006" s="13">
        <v>43508</v>
      </c>
      <c r="J31006">
        <v>13</v>
      </c>
      <c r="K31006">
        <v>-38.909999999999997</v>
      </c>
    </row>
    <row r="31007" spans="1:11">
      <c r="B31007" t="s">
        <v>2027</v>
      </c>
      <c r="C31007" t="s">
        <v>2994</v>
      </c>
      <c r="D31007" t="s">
        <v>2029</v>
      </c>
      <c r="E31007">
        <v>5</v>
      </c>
      <c r="F31007" t="s">
        <v>2016</v>
      </c>
      <c r="G31007">
        <v>17</v>
      </c>
      <c r="H31007" t="s">
        <v>2017</v>
      </c>
      <c r="I31007" s="13">
        <v>43507</v>
      </c>
      <c r="J31007">
        <v>10</v>
      </c>
      <c r="K31007">
        <v>-19.809999999999999</v>
      </c>
    </row>
    <row r="31008" spans="1:11">
      <c r="B31008" t="s">
        <v>2614</v>
      </c>
      <c r="C31008" t="s">
        <v>2992</v>
      </c>
      <c r="D31008" t="s">
        <v>2026</v>
      </c>
      <c r="E31008">
        <v>5</v>
      </c>
      <c r="F31008" t="s">
        <v>2016</v>
      </c>
      <c r="G31008">
        <v>17</v>
      </c>
      <c r="H31008" t="s">
        <v>2017</v>
      </c>
      <c r="I31008" s="13">
        <v>43507</v>
      </c>
      <c r="J31008">
        <v>10</v>
      </c>
      <c r="K31008">
        <v>-19.809999999999999</v>
      </c>
    </row>
    <row r="31009" spans="2:11">
      <c r="B31009" t="s">
        <v>2371</v>
      </c>
      <c r="C31009" t="s">
        <v>3095</v>
      </c>
      <c r="D31009" t="s">
        <v>2162</v>
      </c>
      <c r="E31009">
        <v>3</v>
      </c>
      <c r="F31009" t="s">
        <v>2016</v>
      </c>
      <c r="G31009">
        <v>15</v>
      </c>
      <c r="H31009" t="s">
        <v>2017</v>
      </c>
      <c r="I31009" s="13">
        <v>43507</v>
      </c>
      <c r="J31009">
        <v>12</v>
      </c>
      <c r="K31009">
        <v>-33.32</v>
      </c>
    </row>
    <row r="31010" spans="2:11">
      <c r="B31010" t="s">
        <v>2072</v>
      </c>
      <c r="C31010" t="s">
        <v>2385</v>
      </c>
      <c r="D31010" t="s">
        <v>2041</v>
      </c>
      <c r="E31010">
        <v>1</v>
      </c>
      <c r="F31010" t="s">
        <v>2016</v>
      </c>
      <c r="G31010" t="s">
        <v>2030</v>
      </c>
      <c r="H31010" t="s">
        <v>2017</v>
      </c>
      <c r="I31010" s="13">
        <v>43507</v>
      </c>
      <c r="J31010">
        <v>2</v>
      </c>
      <c r="K31010">
        <v>19.809999999999999</v>
      </c>
    </row>
    <row r="31011" spans="2:11">
      <c r="B31011" t="s">
        <v>2074</v>
      </c>
      <c r="C31011" t="s">
        <v>3096</v>
      </c>
      <c r="D31011" t="s">
        <v>2026</v>
      </c>
      <c r="E31011">
        <v>5</v>
      </c>
      <c r="F31011" t="s">
        <v>2016</v>
      </c>
      <c r="G31011">
        <v>20.7</v>
      </c>
      <c r="H31011" t="s">
        <v>2020</v>
      </c>
      <c r="I31011" s="13">
        <v>43507</v>
      </c>
      <c r="J31011" t="s">
        <v>2030</v>
      </c>
      <c r="K31011" t="s">
        <v>2030</v>
      </c>
    </row>
    <row r="31012" spans="2:11">
      <c r="B31012" t="s">
        <v>2077</v>
      </c>
      <c r="C31012" t="s">
        <v>2363</v>
      </c>
      <c r="D31012" t="s">
        <v>2227</v>
      </c>
      <c r="E31012">
        <v>3</v>
      </c>
      <c r="F31012" t="s">
        <v>2016</v>
      </c>
      <c r="G31012">
        <v>18</v>
      </c>
      <c r="H31012" t="s">
        <v>2020</v>
      </c>
      <c r="I31012" s="13">
        <v>43507</v>
      </c>
      <c r="J31012">
        <v>4</v>
      </c>
      <c r="K31012">
        <v>11.67</v>
      </c>
    </row>
    <row r="31013" spans="2:11">
      <c r="B31013" t="s">
        <v>2390</v>
      </c>
      <c r="C31013" t="s">
        <v>3097</v>
      </c>
      <c r="D31013" t="s">
        <v>2026</v>
      </c>
      <c r="E31013">
        <v>5</v>
      </c>
      <c r="F31013" t="s">
        <v>2016</v>
      </c>
      <c r="G31013">
        <v>15</v>
      </c>
      <c r="H31013" t="s">
        <v>2020</v>
      </c>
      <c r="I31013" s="13">
        <v>43507</v>
      </c>
      <c r="J31013" t="s">
        <v>2030</v>
      </c>
      <c r="K31013" t="s">
        <v>2030</v>
      </c>
    </row>
    <row r="31014" spans="2:11">
      <c r="B31014" t="s">
        <v>2151</v>
      </c>
      <c r="C31014" t="s">
        <v>3098</v>
      </c>
      <c r="D31014" t="s">
        <v>2026</v>
      </c>
      <c r="E31014">
        <v>5</v>
      </c>
      <c r="F31014" t="s">
        <v>2016</v>
      </c>
      <c r="G31014">
        <v>21</v>
      </c>
      <c r="H31014" t="s">
        <v>2020</v>
      </c>
      <c r="I31014" s="13">
        <v>43507</v>
      </c>
      <c r="J31014">
        <v>10</v>
      </c>
      <c r="K31014">
        <v>-19.809999999999999</v>
      </c>
    </row>
    <row r="31015" spans="2:11">
      <c r="B31015" t="s">
        <v>2051</v>
      </c>
      <c r="C31015" t="s">
        <v>3099</v>
      </c>
      <c r="D31015" t="s">
        <v>2076</v>
      </c>
      <c r="E31015">
        <v>3</v>
      </c>
      <c r="F31015" t="s">
        <v>2088</v>
      </c>
      <c r="G31015">
        <v>19</v>
      </c>
      <c r="H31015" t="s">
        <v>2017</v>
      </c>
      <c r="I31015" s="13">
        <v>43507</v>
      </c>
      <c r="J31015">
        <v>1</v>
      </c>
      <c r="K31015">
        <v>20.6</v>
      </c>
    </row>
    <row r="31016" spans="2:11">
      <c r="B31016" t="s">
        <v>2267</v>
      </c>
      <c r="C31016" t="s">
        <v>2369</v>
      </c>
      <c r="D31016" t="s">
        <v>2273</v>
      </c>
      <c r="E31016">
        <v>3</v>
      </c>
      <c r="F31016" t="s">
        <v>2016</v>
      </c>
      <c r="G31016">
        <v>15</v>
      </c>
      <c r="H31016" t="s">
        <v>2017</v>
      </c>
      <c r="I31016" s="13">
        <v>43506</v>
      </c>
      <c r="J31016">
        <v>11</v>
      </c>
      <c r="K31016">
        <v>-24.98</v>
      </c>
    </row>
    <row r="31017" spans="2:11">
      <c r="B31017" t="s">
        <v>2054</v>
      </c>
      <c r="C31017" t="s">
        <v>2370</v>
      </c>
      <c r="D31017" t="s">
        <v>2056</v>
      </c>
      <c r="E31017">
        <v>4</v>
      </c>
      <c r="F31017" t="s">
        <v>2016</v>
      </c>
      <c r="G31017">
        <v>13</v>
      </c>
      <c r="H31017" t="s">
        <v>2020</v>
      </c>
      <c r="I31017" s="13">
        <v>43504</v>
      </c>
      <c r="J31017">
        <v>10</v>
      </c>
      <c r="K31017">
        <v>-19.809999999999999</v>
      </c>
    </row>
    <row r="31018" spans="2:11">
      <c r="B31018" t="s">
        <v>2067</v>
      </c>
      <c r="C31018" t="s">
        <v>2910</v>
      </c>
      <c r="D31018" t="s">
        <v>2029</v>
      </c>
      <c r="E31018">
        <v>5</v>
      </c>
      <c r="F31018" t="s">
        <v>2016</v>
      </c>
      <c r="G31018">
        <v>12</v>
      </c>
      <c r="H31018" t="s">
        <v>2020</v>
      </c>
      <c r="I31018" s="13">
        <v>43503</v>
      </c>
      <c r="J31018">
        <v>10</v>
      </c>
      <c r="K31018">
        <v>-19.809999999999999</v>
      </c>
    </row>
    <row r="31019" spans="2:11">
      <c r="B31019" t="s">
        <v>2069</v>
      </c>
      <c r="C31019" t="s">
        <v>2373</v>
      </c>
      <c r="D31019" t="s">
        <v>2071</v>
      </c>
      <c r="E31019">
        <v>3</v>
      </c>
      <c r="F31019" t="s">
        <v>2016</v>
      </c>
      <c r="G31019" t="s">
        <v>2030</v>
      </c>
      <c r="H31019" t="s">
        <v>2017</v>
      </c>
      <c r="I31019" s="13">
        <v>43502</v>
      </c>
      <c r="J31019" t="s">
        <v>2030</v>
      </c>
      <c r="K31019" t="s">
        <v>2030</v>
      </c>
    </row>
    <row r="31020" spans="2:11">
      <c r="B31020" t="s">
        <v>2094</v>
      </c>
      <c r="C31020" t="s">
        <v>2095</v>
      </c>
      <c r="D31020" t="s">
        <v>2076</v>
      </c>
      <c r="E31020">
        <v>3</v>
      </c>
      <c r="F31020" t="s">
        <v>2085</v>
      </c>
      <c r="G31020" t="s">
        <v>2030</v>
      </c>
      <c r="H31020" t="s">
        <v>2017</v>
      </c>
      <c r="I31020" s="13">
        <v>43500</v>
      </c>
      <c r="J31020" t="s">
        <v>2030</v>
      </c>
      <c r="K31020" t="s">
        <v>2030</v>
      </c>
    </row>
    <row r="31021" spans="2:11">
      <c r="B31021" t="s">
        <v>2037</v>
      </c>
      <c r="C31021" t="s">
        <v>2377</v>
      </c>
      <c r="D31021" t="s">
        <v>2026</v>
      </c>
      <c r="E31021">
        <v>5</v>
      </c>
      <c r="F31021" t="s">
        <v>2016</v>
      </c>
      <c r="G31021">
        <v>19</v>
      </c>
      <c r="H31021" t="s">
        <v>2020</v>
      </c>
      <c r="I31021" s="13">
        <v>43495</v>
      </c>
      <c r="J31021">
        <v>10</v>
      </c>
      <c r="K31021">
        <v>-19.809999999999999</v>
      </c>
    </row>
    <row r="31022" spans="2:11">
      <c r="B31022" t="s">
        <v>2031</v>
      </c>
      <c r="C31022" t="s">
        <v>3100</v>
      </c>
      <c r="D31022" t="s">
        <v>2076</v>
      </c>
      <c r="E31022">
        <v>3</v>
      </c>
      <c r="F31022" t="s">
        <v>2016</v>
      </c>
      <c r="G31022">
        <v>12</v>
      </c>
      <c r="H31022" t="s">
        <v>2020</v>
      </c>
      <c r="I31022" s="13">
        <v>43494</v>
      </c>
      <c r="J31022">
        <v>7</v>
      </c>
      <c r="K31022">
        <v>0</v>
      </c>
    </row>
    <row r="31023" spans="2:11">
      <c r="B31023" t="s">
        <v>2134</v>
      </c>
      <c r="C31023" t="s">
        <v>2379</v>
      </c>
      <c r="D31023" t="s">
        <v>2162</v>
      </c>
      <c r="E31023">
        <v>3</v>
      </c>
      <c r="F31023" t="s">
        <v>2016</v>
      </c>
      <c r="G31023">
        <v>18</v>
      </c>
      <c r="H31023" t="s">
        <v>2017</v>
      </c>
      <c r="I31023" s="13">
        <v>43494</v>
      </c>
      <c r="J31023" t="s">
        <v>2030</v>
      </c>
      <c r="K31023" t="s">
        <v>2030</v>
      </c>
    </row>
    <row r="31024" spans="2:11">
      <c r="B31024" t="s">
        <v>2174</v>
      </c>
      <c r="C31024" t="s">
        <v>2357</v>
      </c>
      <c r="D31024" t="s">
        <v>2015</v>
      </c>
      <c r="E31024">
        <v>3</v>
      </c>
      <c r="F31024" t="s">
        <v>2016</v>
      </c>
      <c r="G31024">
        <v>14</v>
      </c>
      <c r="H31024" t="s">
        <v>2017</v>
      </c>
      <c r="I31024" s="13">
        <v>43493</v>
      </c>
      <c r="J31024" t="s">
        <v>2030</v>
      </c>
      <c r="K31024" t="s">
        <v>2030</v>
      </c>
    </row>
    <row r="31025" spans="2:11">
      <c r="B31025" t="s">
        <v>2042</v>
      </c>
      <c r="C31025" t="s">
        <v>2989</v>
      </c>
      <c r="D31025" t="s">
        <v>2044</v>
      </c>
      <c r="E31025">
        <v>3</v>
      </c>
      <c r="F31025" t="s">
        <v>2016</v>
      </c>
      <c r="G31025">
        <v>12</v>
      </c>
      <c r="H31025" t="s">
        <v>2020</v>
      </c>
      <c r="I31025" s="13">
        <v>43483</v>
      </c>
      <c r="J31025">
        <v>7</v>
      </c>
      <c r="K31025">
        <v>0</v>
      </c>
    </row>
    <row r="31026" spans="2:11">
      <c r="B31026" t="s">
        <v>2033</v>
      </c>
      <c r="C31026" t="s">
        <v>2993</v>
      </c>
      <c r="D31026" t="s">
        <v>2044</v>
      </c>
      <c r="E31026">
        <v>3</v>
      </c>
      <c r="F31026" t="s">
        <v>2016</v>
      </c>
      <c r="G31026">
        <v>17</v>
      </c>
      <c r="H31026" t="s">
        <v>2020</v>
      </c>
      <c r="I31026" s="13">
        <v>43479</v>
      </c>
      <c r="J31026">
        <v>7</v>
      </c>
      <c r="K31026">
        <v>0</v>
      </c>
    </row>
    <row r="31027" spans="2:11">
      <c r="B31027" t="s">
        <v>2198</v>
      </c>
      <c r="C31027" t="s">
        <v>2913</v>
      </c>
      <c r="D31027" t="s">
        <v>2035</v>
      </c>
      <c r="E31027">
        <v>5</v>
      </c>
      <c r="F31027" t="s">
        <v>2016</v>
      </c>
      <c r="G31027">
        <v>17</v>
      </c>
      <c r="H31027" t="s">
        <v>2020</v>
      </c>
      <c r="I31027" s="13">
        <v>43479</v>
      </c>
      <c r="J31027" t="s">
        <v>2030</v>
      </c>
      <c r="K31027" t="s">
        <v>2030</v>
      </c>
    </row>
    <row r="31028" spans="2:11">
      <c r="B31028" t="s">
        <v>2021</v>
      </c>
      <c r="C31028" t="s">
        <v>2995</v>
      </c>
      <c r="D31028" t="s">
        <v>2216</v>
      </c>
      <c r="E31028">
        <v>3</v>
      </c>
      <c r="F31028" t="s">
        <v>2016</v>
      </c>
      <c r="G31028">
        <v>14.5</v>
      </c>
      <c r="H31028" t="s">
        <v>2020</v>
      </c>
      <c r="I31028" s="13">
        <v>43471</v>
      </c>
      <c r="J31028">
        <v>7</v>
      </c>
      <c r="K31028">
        <v>0</v>
      </c>
    </row>
    <row r="31029" spans="2:11">
      <c r="B31029" t="s">
        <v>2388</v>
      </c>
      <c r="C31029" t="s">
        <v>2912</v>
      </c>
      <c r="D31029" t="s">
        <v>2026</v>
      </c>
      <c r="E31029">
        <v>5</v>
      </c>
      <c r="F31029" t="s">
        <v>2016</v>
      </c>
      <c r="G31029">
        <v>22</v>
      </c>
      <c r="H31029" t="s">
        <v>2017</v>
      </c>
      <c r="I31029" s="13">
        <v>43448</v>
      </c>
      <c r="J31029">
        <v>10</v>
      </c>
      <c r="K31029">
        <v>-19.809999999999999</v>
      </c>
    </row>
    <row r="31030" spans="2:11">
      <c r="B31030" t="s">
        <v>2083</v>
      </c>
      <c r="C31030" t="s">
        <v>2084</v>
      </c>
      <c r="D31030" t="s">
        <v>2076</v>
      </c>
      <c r="E31030">
        <v>3</v>
      </c>
      <c r="F31030" t="s">
        <v>2088</v>
      </c>
      <c r="G31030" t="s">
        <v>2030</v>
      </c>
      <c r="H31030" t="s">
        <v>2017</v>
      </c>
      <c r="I31030" s="13">
        <v>43414</v>
      </c>
      <c r="J31030">
        <v>3</v>
      </c>
      <c r="K31030">
        <v>12.75</v>
      </c>
    </row>
    <row r="31031" spans="2:11">
      <c r="B31031" t="s">
        <v>3101</v>
      </c>
      <c r="C31031" t="s">
        <v>3102</v>
      </c>
      <c r="D31031" t="s">
        <v>2026</v>
      </c>
      <c r="E31031">
        <v>5</v>
      </c>
      <c r="F31031" t="s">
        <v>2016</v>
      </c>
      <c r="G31031">
        <v>37</v>
      </c>
      <c r="H31031" t="s">
        <v>2020</v>
      </c>
      <c r="I31031" s="13">
        <v>42991</v>
      </c>
      <c r="J31031">
        <v>10</v>
      </c>
      <c r="K31031">
        <v>-19.809999999999999</v>
      </c>
    </row>
    <row r="31101" spans="1:11">
      <c r="A31101" t="s">
        <v>1324</v>
      </c>
      <c r="B31101" t="str">
        <f ca="1">_xll.BDS(OFFSET(INDIRECT(ADDRESS(ROW(), COLUMN())),0,-1),"BEST_ANALYST_RECS_BULK","cols=10;rows=39")</f>
        <v>Mizuho Securities USA Inc</v>
      </c>
      <c r="C31101" t="s">
        <v>2356</v>
      </c>
      <c r="D31101" t="s">
        <v>2026</v>
      </c>
      <c r="E31101">
        <v>5</v>
      </c>
      <c r="F31101" t="s">
        <v>2016</v>
      </c>
      <c r="G31101">
        <v>134</v>
      </c>
      <c r="H31101" t="s">
        <v>2017</v>
      </c>
      <c r="I31101" s="13">
        <v>43511</v>
      </c>
      <c r="J31101" t="s">
        <v>2030</v>
      </c>
      <c r="K31101" t="s">
        <v>2030</v>
      </c>
    </row>
    <row r="31102" spans="1:11">
      <c r="B31102" t="s">
        <v>2352</v>
      </c>
      <c r="C31102" t="s">
        <v>2988</v>
      </c>
      <c r="D31102" t="s">
        <v>2076</v>
      </c>
      <c r="E31102">
        <v>3</v>
      </c>
      <c r="F31102" t="s">
        <v>2016</v>
      </c>
      <c r="G31102">
        <v>99</v>
      </c>
      <c r="H31102" t="s">
        <v>2017</v>
      </c>
      <c r="I31102" s="13">
        <v>43511</v>
      </c>
      <c r="J31102">
        <v>1</v>
      </c>
      <c r="K31102">
        <v>10.64</v>
      </c>
    </row>
    <row r="31103" spans="1:11">
      <c r="B31103" t="s">
        <v>2094</v>
      </c>
      <c r="C31103" t="s">
        <v>2095</v>
      </c>
      <c r="D31103" t="s">
        <v>2053</v>
      </c>
      <c r="E31103">
        <v>1</v>
      </c>
      <c r="F31103" t="s">
        <v>2088</v>
      </c>
      <c r="G31103" t="s">
        <v>2030</v>
      </c>
      <c r="H31103" t="s">
        <v>2017</v>
      </c>
      <c r="I31103" s="13">
        <v>43510</v>
      </c>
      <c r="J31103" t="s">
        <v>2030</v>
      </c>
      <c r="K31103" t="s">
        <v>2030</v>
      </c>
    </row>
    <row r="31104" spans="1:11">
      <c r="B31104" t="s">
        <v>2274</v>
      </c>
      <c r="C31104" t="s">
        <v>3294</v>
      </c>
      <c r="D31104" t="s">
        <v>2026</v>
      </c>
      <c r="E31104">
        <v>5</v>
      </c>
      <c r="F31104" t="s">
        <v>2016</v>
      </c>
      <c r="G31104" t="s">
        <v>2030</v>
      </c>
      <c r="H31104" t="s">
        <v>2017</v>
      </c>
      <c r="I31104" s="13">
        <v>43509</v>
      </c>
      <c r="J31104">
        <v>9</v>
      </c>
      <c r="K31104">
        <v>-6.24</v>
      </c>
    </row>
    <row r="31105" spans="2:11">
      <c r="B31105" t="s">
        <v>2031</v>
      </c>
      <c r="C31105" t="s">
        <v>2355</v>
      </c>
      <c r="D31105" t="s">
        <v>2026</v>
      </c>
      <c r="E31105">
        <v>5</v>
      </c>
      <c r="F31105" t="s">
        <v>2016</v>
      </c>
      <c r="G31105">
        <v>130</v>
      </c>
      <c r="H31105" t="s">
        <v>2017</v>
      </c>
      <c r="I31105" s="13">
        <v>43509</v>
      </c>
      <c r="J31105" t="s">
        <v>2030</v>
      </c>
      <c r="K31105" t="s">
        <v>2030</v>
      </c>
    </row>
    <row r="31106" spans="2:11">
      <c r="B31106" t="s">
        <v>2907</v>
      </c>
      <c r="C31106" t="s">
        <v>2908</v>
      </c>
      <c r="D31106" t="s">
        <v>2104</v>
      </c>
      <c r="E31106" t="s">
        <v>2030</v>
      </c>
      <c r="F31106" t="s">
        <v>2016</v>
      </c>
      <c r="G31106">
        <v>120</v>
      </c>
      <c r="H31106" t="s">
        <v>2020</v>
      </c>
      <c r="I31106" s="13">
        <v>43509</v>
      </c>
      <c r="J31106" t="s">
        <v>2030</v>
      </c>
      <c r="K31106" t="s">
        <v>2030</v>
      </c>
    </row>
    <row r="31107" spans="2:11">
      <c r="B31107" t="s">
        <v>2174</v>
      </c>
      <c r="C31107" t="s">
        <v>2357</v>
      </c>
      <c r="D31107" t="s">
        <v>2029</v>
      </c>
      <c r="E31107">
        <v>5</v>
      </c>
      <c r="F31107" t="s">
        <v>2016</v>
      </c>
      <c r="G31107">
        <v>115</v>
      </c>
      <c r="H31107" t="s">
        <v>2017</v>
      </c>
      <c r="I31107" s="13">
        <v>43507</v>
      </c>
      <c r="J31107">
        <v>9</v>
      </c>
      <c r="K31107">
        <v>-6.24</v>
      </c>
    </row>
    <row r="31108" spans="2:11">
      <c r="B31108" t="s">
        <v>2074</v>
      </c>
      <c r="C31108" t="s">
        <v>3164</v>
      </c>
      <c r="D31108" t="s">
        <v>2026</v>
      </c>
      <c r="E31108">
        <v>5</v>
      </c>
      <c r="F31108" t="s">
        <v>2016</v>
      </c>
      <c r="G31108">
        <v>133</v>
      </c>
      <c r="H31108" t="s">
        <v>2017</v>
      </c>
      <c r="I31108" s="13">
        <v>43507</v>
      </c>
      <c r="J31108">
        <v>9</v>
      </c>
      <c r="K31108">
        <v>-6.24</v>
      </c>
    </row>
    <row r="31109" spans="2:11">
      <c r="B31109" t="s">
        <v>2360</v>
      </c>
      <c r="C31109" t="s">
        <v>3865</v>
      </c>
      <c r="D31109" t="s">
        <v>2362</v>
      </c>
      <c r="E31109">
        <v>5</v>
      </c>
      <c r="F31109" t="s">
        <v>2016</v>
      </c>
      <c r="G31109">
        <v>135</v>
      </c>
      <c r="H31109" t="s">
        <v>2017</v>
      </c>
      <c r="I31109" s="13">
        <v>43507</v>
      </c>
      <c r="J31109">
        <v>13</v>
      </c>
      <c r="K31109">
        <v>-22.27</v>
      </c>
    </row>
    <row r="31110" spans="2:11">
      <c r="B31110" t="s">
        <v>2061</v>
      </c>
      <c r="C31110" t="s">
        <v>2990</v>
      </c>
      <c r="D31110" t="s">
        <v>2026</v>
      </c>
      <c r="E31110">
        <v>5</v>
      </c>
      <c r="F31110" t="s">
        <v>2016</v>
      </c>
      <c r="G31110">
        <v>121</v>
      </c>
      <c r="H31110" t="s">
        <v>2017</v>
      </c>
      <c r="I31110" s="13">
        <v>43507</v>
      </c>
      <c r="J31110" t="s">
        <v>2030</v>
      </c>
      <c r="K31110" t="s">
        <v>2030</v>
      </c>
    </row>
    <row r="31111" spans="2:11">
      <c r="B31111" t="s">
        <v>2267</v>
      </c>
      <c r="C31111" t="s">
        <v>2369</v>
      </c>
      <c r="D31111" t="s">
        <v>2029</v>
      </c>
      <c r="E31111">
        <v>5</v>
      </c>
      <c r="F31111" t="s">
        <v>2016</v>
      </c>
      <c r="G31111">
        <v>128</v>
      </c>
      <c r="H31111" t="s">
        <v>2017</v>
      </c>
      <c r="I31111" s="13">
        <v>43506</v>
      </c>
      <c r="J31111">
        <v>10</v>
      </c>
      <c r="K31111">
        <v>-16.16</v>
      </c>
    </row>
    <row r="31112" spans="2:11">
      <c r="B31112" t="s">
        <v>2054</v>
      </c>
      <c r="C31112" t="s">
        <v>2370</v>
      </c>
      <c r="D31112" t="s">
        <v>2044</v>
      </c>
      <c r="E31112">
        <v>3</v>
      </c>
      <c r="F31112" t="s">
        <v>2016</v>
      </c>
      <c r="G31112">
        <v>104</v>
      </c>
      <c r="H31112" t="s">
        <v>2020</v>
      </c>
      <c r="I31112" s="13">
        <v>43504</v>
      </c>
      <c r="J31112">
        <v>4</v>
      </c>
      <c r="K31112">
        <v>0</v>
      </c>
    </row>
    <row r="31113" spans="2:11">
      <c r="B31113" t="s">
        <v>2067</v>
      </c>
      <c r="C31113" t="s">
        <v>2991</v>
      </c>
      <c r="D31113" t="s">
        <v>2029</v>
      </c>
      <c r="E31113">
        <v>5</v>
      </c>
      <c r="F31113" t="s">
        <v>2016</v>
      </c>
      <c r="G31113">
        <v>125</v>
      </c>
      <c r="H31113" t="s">
        <v>2020</v>
      </c>
      <c r="I31113" s="13">
        <v>43503</v>
      </c>
      <c r="J31113">
        <v>2</v>
      </c>
      <c r="K31113">
        <v>6.31</v>
      </c>
    </row>
    <row r="31114" spans="2:11">
      <c r="B31114" t="s">
        <v>2051</v>
      </c>
      <c r="C31114" t="s">
        <v>2354</v>
      </c>
      <c r="D31114" t="s">
        <v>2076</v>
      </c>
      <c r="E31114">
        <v>3</v>
      </c>
      <c r="F31114" t="s">
        <v>2016</v>
      </c>
      <c r="G31114">
        <v>98</v>
      </c>
      <c r="H31114" t="s">
        <v>2017</v>
      </c>
      <c r="I31114" s="13">
        <v>43503</v>
      </c>
      <c r="J31114">
        <v>3</v>
      </c>
      <c r="K31114">
        <v>6.07</v>
      </c>
    </row>
    <row r="31115" spans="2:11">
      <c r="B31115" t="s">
        <v>2063</v>
      </c>
      <c r="C31115" t="s">
        <v>2386</v>
      </c>
      <c r="D31115" t="s">
        <v>2035</v>
      </c>
      <c r="E31115">
        <v>5</v>
      </c>
      <c r="F31115" t="s">
        <v>2016</v>
      </c>
      <c r="G31115">
        <v>138</v>
      </c>
      <c r="H31115" t="s">
        <v>2017</v>
      </c>
      <c r="I31115" s="13">
        <v>43503</v>
      </c>
      <c r="J31115" t="s">
        <v>2030</v>
      </c>
      <c r="K31115" t="s">
        <v>2030</v>
      </c>
    </row>
    <row r="31116" spans="2:11">
      <c r="B31116" t="s">
        <v>2371</v>
      </c>
      <c r="C31116" t="s">
        <v>2911</v>
      </c>
      <c r="D31116" t="s">
        <v>2035</v>
      </c>
      <c r="E31116">
        <v>5</v>
      </c>
      <c r="F31116" t="s">
        <v>2016</v>
      </c>
      <c r="G31116">
        <v>98</v>
      </c>
      <c r="H31116" t="s">
        <v>2017</v>
      </c>
      <c r="I31116" s="13">
        <v>43502</v>
      </c>
      <c r="J31116">
        <v>9</v>
      </c>
      <c r="K31116">
        <v>-6.24</v>
      </c>
    </row>
    <row r="31117" spans="2:11">
      <c r="B31117" t="s">
        <v>2374</v>
      </c>
      <c r="C31117" t="s">
        <v>2375</v>
      </c>
      <c r="D31117" t="s">
        <v>2026</v>
      </c>
      <c r="E31117">
        <v>5</v>
      </c>
      <c r="F31117" t="s">
        <v>2016</v>
      </c>
      <c r="G31117">
        <v>140</v>
      </c>
      <c r="H31117" t="s">
        <v>2017</v>
      </c>
      <c r="I31117" s="13">
        <v>43502</v>
      </c>
      <c r="J31117">
        <v>9</v>
      </c>
      <c r="K31117">
        <v>-6.24</v>
      </c>
    </row>
    <row r="31118" spans="2:11">
      <c r="B31118" t="s">
        <v>2077</v>
      </c>
      <c r="C31118" t="s">
        <v>2363</v>
      </c>
      <c r="D31118" t="s">
        <v>2029</v>
      </c>
      <c r="E31118">
        <v>5</v>
      </c>
      <c r="F31118" t="s">
        <v>2016</v>
      </c>
      <c r="G31118">
        <v>145</v>
      </c>
      <c r="H31118" t="s">
        <v>2017</v>
      </c>
      <c r="I31118" s="13">
        <v>43499</v>
      </c>
      <c r="J31118">
        <v>9</v>
      </c>
      <c r="K31118">
        <v>-6.24</v>
      </c>
    </row>
    <row r="31119" spans="2:11">
      <c r="B31119" t="s">
        <v>2069</v>
      </c>
      <c r="C31119" t="s">
        <v>2373</v>
      </c>
      <c r="D31119" t="s">
        <v>2071</v>
      </c>
      <c r="E31119">
        <v>3</v>
      </c>
      <c r="F31119" t="s">
        <v>2123</v>
      </c>
      <c r="G31119" t="s">
        <v>2030</v>
      </c>
      <c r="H31119" t="s">
        <v>2017</v>
      </c>
      <c r="I31119" s="13">
        <v>43496</v>
      </c>
      <c r="J31119" t="s">
        <v>2030</v>
      </c>
      <c r="K31119" t="s">
        <v>2030</v>
      </c>
    </row>
    <row r="31120" spans="2:11">
      <c r="B31120" t="s">
        <v>2037</v>
      </c>
      <c r="C31120" t="s">
        <v>2377</v>
      </c>
      <c r="D31120" t="s">
        <v>2076</v>
      </c>
      <c r="E31120">
        <v>3</v>
      </c>
      <c r="F31120" t="s">
        <v>2016</v>
      </c>
      <c r="G31120">
        <v>105</v>
      </c>
      <c r="H31120" t="s">
        <v>2020</v>
      </c>
      <c r="I31120" s="13">
        <v>43495</v>
      </c>
      <c r="J31120">
        <v>4</v>
      </c>
      <c r="K31120">
        <v>0</v>
      </c>
    </row>
    <row r="31121" spans="2:11">
      <c r="B31121" t="s">
        <v>106</v>
      </c>
      <c r="C31121" t="s">
        <v>3291</v>
      </c>
      <c r="D31121" t="s">
        <v>2723</v>
      </c>
      <c r="E31121">
        <v>3</v>
      </c>
      <c r="F31121" t="s">
        <v>2016</v>
      </c>
      <c r="G31121">
        <v>106</v>
      </c>
      <c r="H31121" t="s">
        <v>2020</v>
      </c>
      <c r="I31121" s="13">
        <v>43494</v>
      </c>
      <c r="J31121" t="s">
        <v>2030</v>
      </c>
      <c r="K31121" t="s">
        <v>2030</v>
      </c>
    </row>
    <row r="31122" spans="2:11">
      <c r="B31122" t="s">
        <v>2042</v>
      </c>
      <c r="C31122" t="s">
        <v>2989</v>
      </c>
      <c r="D31122" t="s">
        <v>2044</v>
      </c>
      <c r="E31122">
        <v>3</v>
      </c>
      <c r="F31122" t="s">
        <v>2016</v>
      </c>
      <c r="G31122">
        <v>101</v>
      </c>
      <c r="H31122" t="s">
        <v>2020</v>
      </c>
      <c r="I31122" s="13">
        <v>43494</v>
      </c>
      <c r="J31122">
        <v>4</v>
      </c>
      <c r="K31122">
        <v>0</v>
      </c>
    </row>
    <row r="31123" spans="2:11">
      <c r="B31123" t="s">
        <v>2033</v>
      </c>
      <c r="C31123" t="s">
        <v>2993</v>
      </c>
      <c r="D31123" t="s">
        <v>2035</v>
      </c>
      <c r="E31123">
        <v>5</v>
      </c>
      <c r="F31123" t="s">
        <v>2016</v>
      </c>
      <c r="G31123">
        <v>116</v>
      </c>
      <c r="H31123" t="s">
        <v>2036</v>
      </c>
      <c r="I31123" s="13">
        <v>43489</v>
      </c>
      <c r="J31123">
        <v>7</v>
      </c>
      <c r="K31123">
        <v>-3.03</v>
      </c>
    </row>
    <row r="31124" spans="2:11">
      <c r="B31124" t="s">
        <v>2382</v>
      </c>
      <c r="C31124" t="s">
        <v>2909</v>
      </c>
      <c r="D31124" t="s">
        <v>2029</v>
      </c>
      <c r="E31124">
        <v>5</v>
      </c>
      <c r="F31124" t="s">
        <v>2016</v>
      </c>
      <c r="G31124">
        <v>121</v>
      </c>
      <c r="H31124" t="s">
        <v>2020</v>
      </c>
      <c r="I31124" s="13">
        <v>43489</v>
      </c>
      <c r="J31124">
        <v>9</v>
      </c>
      <c r="K31124">
        <v>-6.24</v>
      </c>
    </row>
    <row r="31125" spans="2:11">
      <c r="B31125" t="s">
        <v>2079</v>
      </c>
      <c r="C31125" t="s">
        <v>2384</v>
      </c>
      <c r="D31125" t="s">
        <v>2015</v>
      </c>
      <c r="E31125">
        <v>3</v>
      </c>
      <c r="F31125" t="s">
        <v>2016</v>
      </c>
      <c r="G31125">
        <v>116</v>
      </c>
      <c r="H31125" t="s">
        <v>2017</v>
      </c>
      <c r="I31125" s="13">
        <v>43489</v>
      </c>
      <c r="J31125" t="s">
        <v>2030</v>
      </c>
      <c r="K31125" t="s">
        <v>2030</v>
      </c>
    </row>
    <row r="31126" spans="2:11">
      <c r="B31126" t="s">
        <v>2072</v>
      </c>
      <c r="C31126" t="s">
        <v>2385</v>
      </c>
      <c r="D31126" t="s">
        <v>2029</v>
      </c>
      <c r="E31126">
        <v>5</v>
      </c>
      <c r="F31126" t="s">
        <v>2016</v>
      </c>
      <c r="G31126">
        <v>124</v>
      </c>
      <c r="H31126" t="s">
        <v>2017</v>
      </c>
      <c r="I31126" s="13">
        <v>43488</v>
      </c>
      <c r="J31126">
        <v>9</v>
      </c>
      <c r="K31126">
        <v>-6.24</v>
      </c>
    </row>
    <row r="31127" spans="2:11">
      <c r="B31127" t="s">
        <v>2027</v>
      </c>
      <c r="C31127" t="s">
        <v>2994</v>
      </c>
      <c r="D31127" t="s">
        <v>2029</v>
      </c>
      <c r="E31127">
        <v>5</v>
      </c>
      <c r="F31127" t="s">
        <v>2016</v>
      </c>
      <c r="G31127">
        <v>119</v>
      </c>
      <c r="H31127" t="s">
        <v>2017</v>
      </c>
      <c r="I31127" s="13">
        <v>43487</v>
      </c>
      <c r="J31127">
        <v>8</v>
      </c>
      <c r="K31127">
        <v>-4.49</v>
      </c>
    </row>
    <row r="31128" spans="2:11">
      <c r="B31128" t="s">
        <v>2260</v>
      </c>
      <c r="C31128" t="s">
        <v>3734</v>
      </c>
      <c r="D31128" t="s">
        <v>2035</v>
      </c>
      <c r="E31128">
        <v>5</v>
      </c>
      <c r="F31128" t="s">
        <v>2016</v>
      </c>
      <c r="G31128">
        <v>120</v>
      </c>
      <c r="H31128" t="s">
        <v>2020</v>
      </c>
      <c r="I31128" s="13">
        <v>43480</v>
      </c>
      <c r="J31128">
        <v>9</v>
      </c>
      <c r="K31128">
        <v>-6.24</v>
      </c>
    </row>
    <row r="31129" spans="2:11">
      <c r="B31129" t="s">
        <v>2198</v>
      </c>
      <c r="C31129" t="s">
        <v>2387</v>
      </c>
      <c r="D31129" t="s">
        <v>2035</v>
      </c>
      <c r="E31129">
        <v>5</v>
      </c>
      <c r="F31129" t="s">
        <v>2016</v>
      </c>
      <c r="G31129">
        <v>106</v>
      </c>
      <c r="H31129" t="s">
        <v>2020</v>
      </c>
      <c r="I31129" s="13">
        <v>43474</v>
      </c>
      <c r="J31129" t="s">
        <v>2030</v>
      </c>
      <c r="K31129" t="s">
        <v>2030</v>
      </c>
    </row>
    <row r="31130" spans="2:11">
      <c r="B31130" t="s">
        <v>2388</v>
      </c>
      <c r="C31130" t="s">
        <v>2389</v>
      </c>
      <c r="D31130" t="s">
        <v>2076</v>
      </c>
      <c r="E31130">
        <v>3</v>
      </c>
      <c r="F31130" t="s">
        <v>2016</v>
      </c>
      <c r="G31130">
        <v>110</v>
      </c>
      <c r="H31130" t="s">
        <v>2017</v>
      </c>
      <c r="I31130" s="13">
        <v>43473</v>
      </c>
      <c r="J31130">
        <v>4</v>
      </c>
      <c r="K31130">
        <v>0</v>
      </c>
    </row>
    <row r="31131" spans="2:11">
      <c r="B31131" t="s">
        <v>2390</v>
      </c>
      <c r="C31131" t="s">
        <v>2391</v>
      </c>
      <c r="D31131" t="s">
        <v>2026</v>
      </c>
      <c r="E31131">
        <v>5</v>
      </c>
      <c r="F31131" t="s">
        <v>2016</v>
      </c>
      <c r="G31131">
        <v>135</v>
      </c>
      <c r="H31131" t="s">
        <v>2017</v>
      </c>
      <c r="I31131" s="13">
        <v>43472</v>
      </c>
      <c r="J31131" t="s">
        <v>2030</v>
      </c>
      <c r="K31131" t="s">
        <v>2030</v>
      </c>
    </row>
    <row r="31132" spans="2:11">
      <c r="B31132" t="s">
        <v>2021</v>
      </c>
      <c r="C31132" t="s">
        <v>2995</v>
      </c>
      <c r="D31132" t="s">
        <v>2166</v>
      </c>
      <c r="E31132">
        <v>5</v>
      </c>
      <c r="F31132" t="s">
        <v>2016</v>
      </c>
      <c r="G31132">
        <v>132.5</v>
      </c>
      <c r="H31132" t="s">
        <v>2020</v>
      </c>
      <c r="I31132" s="13">
        <v>43471</v>
      </c>
      <c r="J31132">
        <v>9</v>
      </c>
      <c r="K31132">
        <v>-6.24</v>
      </c>
    </row>
    <row r="31133" spans="2:11">
      <c r="B31133" t="s">
        <v>2393</v>
      </c>
      <c r="C31133" t="s">
        <v>2998</v>
      </c>
      <c r="D31133" t="s">
        <v>2252</v>
      </c>
      <c r="E31133">
        <v>3</v>
      </c>
      <c r="F31133" t="s">
        <v>2016</v>
      </c>
      <c r="G31133">
        <v>128</v>
      </c>
      <c r="H31133" t="s">
        <v>2017</v>
      </c>
      <c r="I31133" s="13">
        <v>43454</v>
      </c>
      <c r="J31133">
        <v>4</v>
      </c>
      <c r="K31133">
        <v>0</v>
      </c>
    </row>
    <row r="31134" spans="2:11">
      <c r="B31134" t="s">
        <v>2792</v>
      </c>
      <c r="C31134" t="s">
        <v>3290</v>
      </c>
      <c r="D31134" t="s">
        <v>2026</v>
      </c>
      <c r="E31134">
        <v>5</v>
      </c>
      <c r="F31134" t="s">
        <v>2016</v>
      </c>
      <c r="G31134">
        <v>115</v>
      </c>
      <c r="H31134" t="s">
        <v>2020</v>
      </c>
      <c r="I31134" s="13">
        <v>43452</v>
      </c>
      <c r="J31134">
        <v>11</v>
      </c>
      <c r="K31134">
        <v>-18.66</v>
      </c>
    </row>
    <row r="31135" spans="2:11">
      <c r="B31135" t="s">
        <v>2151</v>
      </c>
      <c r="C31135" t="s">
        <v>3098</v>
      </c>
      <c r="D31135" t="s">
        <v>2026</v>
      </c>
      <c r="E31135">
        <v>5</v>
      </c>
      <c r="F31135" t="s">
        <v>2016</v>
      </c>
      <c r="G31135">
        <v>134</v>
      </c>
      <c r="H31135" t="s">
        <v>2017</v>
      </c>
      <c r="I31135" s="13">
        <v>43447</v>
      </c>
      <c r="J31135">
        <v>9</v>
      </c>
      <c r="K31135">
        <v>-6.24</v>
      </c>
    </row>
    <row r="31136" spans="2:11">
      <c r="B31136" t="s">
        <v>2159</v>
      </c>
      <c r="C31136" t="s">
        <v>3295</v>
      </c>
      <c r="D31136" t="s">
        <v>2029</v>
      </c>
      <c r="E31136">
        <v>5</v>
      </c>
      <c r="F31136" t="s">
        <v>2016</v>
      </c>
      <c r="G31136">
        <v>133</v>
      </c>
      <c r="H31136" t="s">
        <v>2020</v>
      </c>
      <c r="I31136" s="13">
        <v>43437</v>
      </c>
      <c r="J31136">
        <v>9</v>
      </c>
      <c r="K31136">
        <v>-6.24</v>
      </c>
    </row>
    <row r="31137" spans="2:11">
      <c r="B31137" t="s">
        <v>2024</v>
      </c>
      <c r="C31137" t="s">
        <v>3681</v>
      </c>
      <c r="D31137" t="s">
        <v>2026</v>
      </c>
      <c r="E31137">
        <v>5</v>
      </c>
      <c r="F31137" t="s">
        <v>2016</v>
      </c>
      <c r="G31137">
        <v>141</v>
      </c>
      <c r="H31137" t="s">
        <v>2017</v>
      </c>
      <c r="I31137" s="13">
        <v>43413</v>
      </c>
      <c r="J31137">
        <v>9</v>
      </c>
      <c r="K31137">
        <v>-6.24</v>
      </c>
    </row>
    <row r="31138" spans="2:11">
      <c r="B31138" t="s">
        <v>2083</v>
      </c>
      <c r="C31138" t="s">
        <v>2084</v>
      </c>
      <c r="D31138" t="s">
        <v>2076</v>
      </c>
      <c r="E31138">
        <v>3</v>
      </c>
      <c r="F31138" t="s">
        <v>2085</v>
      </c>
      <c r="G31138" t="s">
        <v>2030</v>
      </c>
      <c r="H31138" t="s">
        <v>2017</v>
      </c>
      <c r="I31138" s="13">
        <v>43406</v>
      </c>
      <c r="J31138">
        <v>6</v>
      </c>
      <c r="K31138">
        <v>-2.97</v>
      </c>
    </row>
    <row r="31139" spans="2:11">
      <c r="B31139" t="s">
        <v>2111</v>
      </c>
      <c r="C31139" t="s">
        <v>2112</v>
      </c>
      <c r="D31139" t="s">
        <v>2026</v>
      </c>
      <c r="E31139">
        <v>5</v>
      </c>
      <c r="F31139" t="s">
        <v>2016</v>
      </c>
      <c r="G31139" t="s">
        <v>2030</v>
      </c>
      <c r="H31139" t="s">
        <v>2017</v>
      </c>
      <c r="I31139" s="13">
        <v>43042</v>
      </c>
      <c r="J31139">
        <v>9</v>
      </c>
      <c r="K31139">
        <v>-6.24</v>
      </c>
    </row>
    <row r="31201" spans="1:11">
      <c r="A31201" t="s">
        <v>1325</v>
      </c>
      <c r="B31201" t="str">
        <f ca="1">_xll.BDS(OFFSET(INDIRECT(ADDRESS(ROW(), COLUMN())),0,-1),"BEST_ANALYST_RECS_BULK","cols=10;rows=2")</f>
        <v>Morningstar, Inc</v>
      </c>
      <c r="C31201" t="s">
        <v>3234</v>
      </c>
      <c r="D31201" t="s">
        <v>2026</v>
      </c>
      <c r="E31201">
        <v>5</v>
      </c>
      <c r="F31201" t="s">
        <v>2016</v>
      </c>
      <c r="G31201">
        <v>39.5</v>
      </c>
      <c r="H31201" t="s">
        <v>2017</v>
      </c>
      <c r="I31201" s="13">
        <v>43504</v>
      </c>
      <c r="J31201">
        <v>3</v>
      </c>
      <c r="K31201">
        <v>-60.19</v>
      </c>
    </row>
    <row r="31202" spans="1:11">
      <c r="B31202" t="s">
        <v>2083</v>
      </c>
      <c r="C31202" t="s">
        <v>2084</v>
      </c>
      <c r="D31202" t="s">
        <v>2076</v>
      </c>
      <c r="E31202">
        <v>3</v>
      </c>
      <c r="F31202" t="s">
        <v>2085</v>
      </c>
      <c r="G31202" t="s">
        <v>2030</v>
      </c>
      <c r="H31202" t="s">
        <v>2017</v>
      </c>
      <c r="I31202" s="13">
        <v>43348</v>
      </c>
      <c r="J31202">
        <v>1</v>
      </c>
      <c r="K31202">
        <v>27.76</v>
      </c>
    </row>
    <row r="31301" spans="1:11">
      <c r="A31301" t="s">
        <v>1326</v>
      </c>
      <c r="B31301" t="str">
        <f ca="1">_xll.BDS(OFFSET(INDIRECT(ADDRESS(ROW(), COLUMN())),0,-1),"BEST_ANALYST_RECS_BULK","cols=10;rows=5")</f>
        <v>Raymond James</v>
      </c>
      <c r="C31301" t="s">
        <v>4158</v>
      </c>
      <c r="D31301" t="s">
        <v>2029</v>
      </c>
      <c r="E31301">
        <v>5</v>
      </c>
      <c r="F31301" t="s">
        <v>2016</v>
      </c>
      <c r="G31301">
        <v>5</v>
      </c>
      <c r="H31301" t="s">
        <v>2017</v>
      </c>
      <c r="I31301" s="13">
        <v>43502</v>
      </c>
      <c r="J31301">
        <v>4</v>
      </c>
      <c r="K31301">
        <v>-15.91</v>
      </c>
    </row>
    <row r="31302" spans="1:11">
      <c r="B31302" t="s">
        <v>2079</v>
      </c>
      <c r="C31302" t="s">
        <v>2138</v>
      </c>
      <c r="D31302" t="s">
        <v>2015</v>
      </c>
      <c r="E31302">
        <v>3</v>
      </c>
      <c r="F31302" t="s">
        <v>2016</v>
      </c>
      <c r="G31302">
        <v>3</v>
      </c>
      <c r="H31302" t="s">
        <v>2017</v>
      </c>
      <c r="I31302" s="13">
        <v>43501</v>
      </c>
      <c r="J31302">
        <v>3</v>
      </c>
      <c r="K31302">
        <v>0</v>
      </c>
    </row>
    <row r="31303" spans="1:11">
      <c r="B31303" t="s">
        <v>2142</v>
      </c>
      <c r="C31303" t="s">
        <v>4159</v>
      </c>
      <c r="D31303" t="s">
        <v>2026</v>
      </c>
      <c r="E31303">
        <v>5</v>
      </c>
      <c r="F31303" t="s">
        <v>2016</v>
      </c>
      <c r="G31303">
        <v>5.5</v>
      </c>
      <c r="H31303" t="s">
        <v>2020</v>
      </c>
      <c r="I31303" s="13">
        <v>43454</v>
      </c>
      <c r="J31303">
        <v>5</v>
      </c>
      <c r="K31303">
        <v>-33.25</v>
      </c>
    </row>
    <row r="31304" spans="1:11">
      <c r="B31304" t="s">
        <v>2033</v>
      </c>
      <c r="C31304" t="s">
        <v>4062</v>
      </c>
      <c r="D31304" t="s">
        <v>2184</v>
      </c>
      <c r="E31304">
        <v>1</v>
      </c>
      <c r="F31304" t="s">
        <v>2016</v>
      </c>
      <c r="G31304" t="s">
        <v>2030</v>
      </c>
      <c r="H31304" t="s">
        <v>2017</v>
      </c>
      <c r="I31304" s="13">
        <v>43416</v>
      </c>
      <c r="J31304">
        <v>2</v>
      </c>
      <c r="K31304">
        <v>26.21</v>
      </c>
    </row>
    <row r="31305" spans="1:11">
      <c r="B31305" t="s">
        <v>2083</v>
      </c>
      <c r="C31305" t="s">
        <v>2304</v>
      </c>
      <c r="D31305" t="s">
        <v>2053</v>
      </c>
      <c r="E31305">
        <v>1</v>
      </c>
      <c r="F31305" t="s">
        <v>2016</v>
      </c>
      <c r="G31305" t="s">
        <v>2030</v>
      </c>
      <c r="H31305" t="s">
        <v>2017</v>
      </c>
      <c r="I31305" s="13">
        <v>43182</v>
      </c>
      <c r="J31305">
        <v>1</v>
      </c>
      <c r="K31305">
        <v>33.25</v>
      </c>
    </row>
    <row r="31401" spans="1:11">
      <c r="A31401" t="s">
        <v>1327</v>
      </c>
      <c r="B31401" t="str">
        <f ca="1">_xll.BDS(OFFSET(INDIRECT(ADDRESS(ROW(), COLUMN())),0,-1),"BEST_ANALYST_RECS_BULK","cols=10;rows=3")</f>
        <v>B Riley FBR, Inc.</v>
      </c>
      <c r="C31401" t="s">
        <v>2938</v>
      </c>
      <c r="D31401" t="s">
        <v>2026</v>
      </c>
      <c r="E31401">
        <v>5</v>
      </c>
      <c r="F31401" t="s">
        <v>2016</v>
      </c>
      <c r="G31401">
        <v>8</v>
      </c>
      <c r="H31401" t="s">
        <v>2017</v>
      </c>
      <c r="I31401" s="13">
        <v>43508</v>
      </c>
      <c r="J31401">
        <v>2</v>
      </c>
      <c r="K31401">
        <v>-5.88</v>
      </c>
    </row>
    <row r="31402" spans="1:11">
      <c r="B31402" t="s">
        <v>2142</v>
      </c>
      <c r="C31402" t="s">
        <v>2939</v>
      </c>
      <c r="D31402" t="s">
        <v>2026</v>
      </c>
      <c r="E31402">
        <v>5</v>
      </c>
      <c r="F31402" t="s">
        <v>2016</v>
      </c>
      <c r="G31402">
        <v>11</v>
      </c>
      <c r="H31402" t="s">
        <v>2020</v>
      </c>
      <c r="I31402" s="13">
        <v>43501</v>
      </c>
      <c r="J31402">
        <v>2</v>
      </c>
      <c r="K31402">
        <v>-5.88</v>
      </c>
    </row>
    <row r="31403" spans="1:11">
      <c r="B31403" t="s">
        <v>2083</v>
      </c>
      <c r="C31403" t="s">
        <v>2084</v>
      </c>
      <c r="D31403" t="s">
        <v>2053</v>
      </c>
      <c r="E31403">
        <v>1</v>
      </c>
      <c r="F31403" t="s">
        <v>2016</v>
      </c>
      <c r="G31403" t="s">
        <v>2030</v>
      </c>
      <c r="H31403" t="s">
        <v>2017</v>
      </c>
      <c r="I31403" s="13">
        <v>43431</v>
      </c>
      <c r="J31403">
        <v>1</v>
      </c>
      <c r="K31403">
        <v>20.46</v>
      </c>
    </row>
    <row r="31501" spans="1:11">
      <c r="A31501" t="s">
        <v>1328</v>
      </c>
      <c r="B31501" t="str">
        <f ca="1">_xll.BDS(OFFSET(INDIRECT(ADDRESS(ROW(), COLUMN())),0,-1),"BEST_ANALYST_RECS_BULK","cols=10;rows=23")</f>
        <v>Telsey Advisory Group</v>
      </c>
      <c r="C31501" t="s">
        <v>2651</v>
      </c>
      <c r="D31501" t="s">
        <v>2015</v>
      </c>
      <c r="E31501">
        <v>3</v>
      </c>
      <c r="F31501" t="s">
        <v>2016</v>
      </c>
      <c r="G31501">
        <v>67</v>
      </c>
      <c r="H31501" t="s">
        <v>2017</v>
      </c>
      <c r="I31501" s="13">
        <v>43511</v>
      </c>
      <c r="J31501">
        <v>4</v>
      </c>
      <c r="K31501">
        <v>0</v>
      </c>
    </row>
    <row r="31502" spans="1:11">
      <c r="B31502" t="s">
        <v>2321</v>
      </c>
      <c r="C31502" t="s">
        <v>3040</v>
      </c>
      <c r="D31502" t="s">
        <v>2026</v>
      </c>
      <c r="E31502">
        <v>5</v>
      </c>
      <c r="F31502" t="s">
        <v>2016</v>
      </c>
      <c r="G31502">
        <v>88</v>
      </c>
      <c r="H31502" t="s">
        <v>2020</v>
      </c>
      <c r="I31502" s="13">
        <v>43509</v>
      </c>
      <c r="J31502">
        <v>6</v>
      </c>
      <c r="K31502">
        <v>-15.75</v>
      </c>
    </row>
    <row r="31503" spans="1:11">
      <c r="B31503" t="s">
        <v>2247</v>
      </c>
      <c r="C31503" t="s">
        <v>2248</v>
      </c>
      <c r="D31503" t="s">
        <v>2035</v>
      </c>
      <c r="E31503">
        <v>5</v>
      </c>
      <c r="F31503" t="s">
        <v>2016</v>
      </c>
      <c r="G31503">
        <v>86</v>
      </c>
      <c r="H31503" t="s">
        <v>2020</v>
      </c>
      <c r="I31503" s="13">
        <v>43506</v>
      </c>
      <c r="J31503">
        <v>6</v>
      </c>
      <c r="K31503">
        <v>-15.75</v>
      </c>
    </row>
    <row r="31504" spans="1:11">
      <c r="B31504" t="s">
        <v>2045</v>
      </c>
      <c r="C31504" t="s">
        <v>2249</v>
      </c>
      <c r="D31504" t="s">
        <v>2015</v>
      </c>
      <c r="E31504">
        <v>3</v>
      </c>
      <c r="F31504" t="s">
        <v>2016</v>
      </c>
      <c r="G31504" t="s">
        <v>2030</v>
      </c>
      <c r="H31504" t="s">
        <v>2017</v>
      </c>
      <c r="I31504" s="13">
        <v>43504</v>
      </c>
      <c r="J31504">
        <v>4</v>
      </c>
      <c r="K31504">
        <v>0</v>
      </c>
    </row>
    <row r="31505" spans="2:11">
      <c r="B31505" t="s">
        <v>2094</v>
      </c>
      <c r="C31505" t="s">
        <v>2095</v>
      </c>
      <c r="D31505" t="s">
        <v>2076</v>
      </c>
      <c r="E31505">
        <v>3</v>
      </c>
      <c r="F31505" t="s">
        <v>2016</v>
      </c>
      <c r="G31505" t="s">
        <v>2030</v>
      </c>
      <c r="H31505" t="s">
        <v>2017</v>
      </c>
      <c r="I31505" s="13">
        <v>43493</v>
      </c>
      <c r="J31505" t="s">
        <v>2030</v>
      </c>
      <c r="K31505" t="s">
        <v>2030</v>
      </c>
    </row>
    <row r="31506" spans="2:11">
      <c r="B31506" t="s">
        <v>2079</v>
      </c>
      <c r="C31506" t="s">
        <v>2254</v>
      </c>
      <c r="D31506" t="s">
        <v>2015</v>
      </c>
      <c r="E31506">
        <v>3</v>
      </c>
      <c r="F31506" t="s">
        <v>2016</v>
      </c>
      <c r="G31506">
        <v>60</v>
      </c>
      <c r="H31506" t="s">
        <v>2017</v>
      </c>
      <c r="I31506" s="13">
        <v>43493</v>
      </c>
      <c r="J31506">
        <v>4</v>
      </c>
      <c r="K31506">
        <v>0</v>
      </c>
    </row>
    <row r="31507" spans="2:11">
      <c r="B31507" t="s">
        <v>2091</v>
      </c>
      <c r="C31507" t="s">
        <v>2664</v>
      </c>
      <c r="D31507" t="s">
        <v>2093</v>
      </c>
      <c r="E31507" t="s">
        <v>2030</v>
      </c>
      <c r="F31507" t="s">
        <v>2016</v>
      </c>
      <c r="G31507" t="s">
        <v>2030</v>
      </c>
      <c r="H31507" t="s">
        <v>2017</v>
      </c>
      <c r="I31507" s="13">
        <v>43482</v>
      </c>
      <c r="J31507" t="s">
        <v>2030</v>
      </c>
      <c r="K31507" t="s">
        <v>2030</v>
      </c>
    </row>
    <row r="31508" spans="2:11">
      <c r="B31508" t="s">
        <v>2067</v>
      </c>
      <c r="C31508" t="s">
        <v>2251</v>
      </c>
      <c r="D31508" t="s">
        <v>2252</v>
      </c>
      <c r="E31508">
        <v>3</v>
      </c>
      <c r="F31508" t="s">
        <v>2016</v>
      </c>
      <c r="G31508">
        <v>60</v>
      </c>
      <c r="H31508" t="s">
        <v>2020</v>
      </c>
      <c r="I31508" s="13">
        <v>43474</v>
      </c>
      <c r="J31508">
        <v>4</v>
      </c>
      <c r="K31508">
        <v>0</v>
      </c>
    </row>
    <row r="31509" spans="2:11">
      <c r="B31509" t="s">
        <v>2267</v>
      </c>
      <c r="C31509" t="s">
        <v>2854</v>
      </c>
      <c r="D31509" t="s">
        <v>2273</v>
      </c>
      <c r="E31509">
        <v>3</v>
      </c>
      <c r="F31509" t="s">
        <v>2016</v>
      </c>
      <c r="G31509" t="s">
        <v>2030</v>
      </c>
      <c r="H31509" t="s">
        <v>2017</v>
      </c>
      <c r="I31509" s="13">
        <v>43474</v>
      </c>
      <c r="J31509">
        <v>4</v>
      </c>
      <c r="K31509">
        <v>0</v>
      </c>
    </row>
    <row r="31510" spans="2:11">
      <c r="B31510" t="s">
        <v>2198</v>
      </c>
      <c r="C31510" t="s">
        <v>3044</v>
      </c>
      <c r="D31510" t="s">
        <v>2035</v>
      </c>
      <c r="E31510">
        <v>5</v>
      </c>
      <c r="F31510" t="s">
        <v>2016</v>
      </c>
      <c r="G31510">
        <v>81</v>
      </c>
      <c r="H31510" t="s">
        <v>2020</v>
      </c>
      <c r="I31510" s="13">
        <v>43467</v>
      </c>
      <c r="J31510">
        <v>6</v>
      </c>
      <c r="K31510">
        <v>-15.75</v>
      </c>
    </row>
    <row r="31511" spans="2:11">
      <c r="B31511" t="s">
        <v>2063</v>
      </c>
      <c r="C31511" t="s">
        <v>2266</v>
      </c>
      <c r="D31511" t="s">
        <v>2035</v>
      </c>
      <c r="E31511">
        <v>5</v>
      </c>
      <c r="F31511" t="s">
        <v>2016</v>
      </c>
      <c r="G31511">
        <v>90</v>
      </c>
      <c r="H31511" t="s">
        <v>2017</v>
      </c>
      <c r="I31511" s="13">
        <v>43467</v>
      </c>
      <c r="J31511">
        <v>6</v>
      </c>
      <c r="K31511">
        <v>-15.75</v>
      </c>
    </row>
    <row r="31512" spans="2:11">
      <c r="B31512" t="s">
        <v>2069</v>
      </c>
      <c r="C31512" t="s">
        <v>3043</v>
      </c>
      <c r="D31512" t="s">
        <v>2071</v>
      </c>
      <c r="E31512">
        <v>3</v>
      </c>
      <c r="F31512" t="s">
        <v>2016</v>
      </c>
      <c r="G31512" t="s">
        <v>2030</v>
      </c>
      <c r="H31512" t="s">
        <v>2017</v>
      </c>
      <c r="I31512" s="13">
        <v>43460</v>
      </c>
      <c r="J31512">
        <v>4</v>
      </c>
      <c r="K31512">
        <v>0</v>
      </c>
    </row>
    <row r="31513" spans="2:11">
      <c r="B31513" t="s">
        <v>2024</v>
      </c>
      <c r="C31513" t="s">
        <v>2660</v>
      </c>
      <c r="D31513" t="s">
        <v>2076</v>
      </c>
      <c r="E31513">
        <v>3</v>
      </c>
      <c r="F31513" t="s">
        <v>2016</v>
      </c>
      <c r="G31513" t="s">
        <v>2030</v>
      </c>
      <c r="H31513" t="s">
        <v>2017</v>
      </c>
      <c r="I31513" s="13">
        <v>43438</v>
      </c>
      <c r="J31513">
        <v>4</v>
      </c>
      <c r="K31513">
        <v>0</v>
      </c>
    </row>
    <row r="31514" spans="2:11">
      <c r="B31514" t="s">
        <v>2089</v>
      </c>
      <c r="C31514" t="s">
        <v>3103</v>
      </c>
      <c r="D31514" t="s">
        <v>2044</v>
      </c>
      <c r="E31514">
        <v>3</v>
      </c>
      <c r="F31514" t="s">
        <v>2016</v>
      </c>
      <c r="G31514">
        <v>66</v>
      </c>
      <c r="H31514" t="s">
        <v>2017</v>
      </c>
      <c r="I31514" s="13">
        <v>43431</v>
      </c>
      <c r="J31514">
        <v>4</v>
      </c>
      <c r="K31514">
        <v>0</v>
      </c>
    </row>
    <row r="31515" spans="2:11">
      <c r="B31515" t="s">
        <v>2051</v>
      </c>
      <c r="C31515" t="s">
        <v>2115</v>
      </c>
      <c r="D31515" t="s">
        <v>2076</v>
      </c>
      <c r="E31515">
        <v>3</v>
      </c>
      <c r="F31515" t="s">
        <v>2016</v>
      </c>
      <c r="G31515">
        <v>58</v>
      </c>
      <c r="H31515" t="s">
        <v>2017</v>
      </c>
      <c r="I31515" s="13">
        <v>43430</v>
      </c>
      <c r="J31515">
        <v>1</v>
      </c>
      <c r="K31515">
        <v>21.36</v>
      </c>
    </row>
    <row r="31516" spans="2:11">
      <c r="B31516" t="s">
        <v>106</v>
      </c>
      <c r="C31516" t="s">
        <v>2250</v>
      </c>
      <c r="D31516" t="s">
        <v>2114</v>
      </c>
      <c r="E31516">
        <v>3</v>
      </c>
      <c r="F31516" t="s">
        <v>2016</v>
      </c>
      <c r="G31516">
        <v>75</v>
      </c>
      <c r="H31516" t="s">
        <v>2020</v>
      </c>
      <c r="I31516" s="13">
        <v>43425</v>
      </c>
      <c r="J31516">
        <v>4</v>
      </c>
      <c r="K31516">
        <v>0</v>
      </c>
    </row>
    <row r="31517" spans="2:11">
      <c r="B31517" t="s">
        <v>2033</v>
      </c>
      <c r="C31517" t="s">
        <v>2246</v>
      </c>
      <c r="D31517" t="s">
        <v>2044</v>
      </c>
      <c r="E31517">
        <v>3</v>
      </c>
      <c r="F31517" t="s">
        <v>2016</v>
      </c>
      <c r="G31517">
        <v>75</v>
      </c>
      <c r="H31517" t="s">
        <v>2020</v>
      </c>
      <c r="I31517" s="13">
        <v>43425</v>
      </c>
      <c r="J31517">
        <v>4</v>
      </c>
      <c r="K31517">
        <v>0</v>
      </c>
    </row>
    <row r="31518" spans="2:11">
      <c r="B31518" t="s">
        <v>2257</v>
      </c>
      <c r="C31518" t="s">
        <v>3380</v>
      </c>
      <c r="D31518" t="s">
        <v>2044</v>
      </c>
      <c r="E31518">
        <v>3</v>
      </c>
      <c r="F31518" t="s">
        <v>2085</v>
      </c>
      <c r="G31518">
        <v>65</v>
      </c>
      <c r="H31518" t="s">
        <v>2020</v>
      </c>
      <c r="I31518" s="13">
        <v>43425</v>
      </c>
      <c r="J31518">
        <v>3</v>
      </c>
      <c r="K31518">
        <v>13.74</v>
      </c>
    </row>
    <row r="31519" spans="2:11">
      <c r="B31519" t="s">
        <v>2027</v>
      </c>
      <c r="C31519" t="s">
        <v>2253</v>
      </c>
      <c r="D31519" t="s">
        <v>2044</v>
      </c>
      <c r="E31519">
        <v>3</v>
      </c>
      <c r="F31519" t="s">
        <v>2016</v>
      </c>
      <c r="G31519">
        <v>70</v>
      </c>
      <c r="H31519" t="s">
        <v>2017</v>
      </c>
      <c r="I31519" s="13">
        <v>43424</v>
      </c>
      <c r="J31519">
        <v>4</v>
      </c>
      <c r="K31519">
        <v>0</v>
      </c>
    </row>
    <row r="31520" spans="2:11">
      <c r="B31520" t="s">
        <v>2037</v>
      </c>
      <c r="C31520" t="s">
        <v>3551</v>
      </c>
      <c r="D31520" t="s">
        <v>2076</v>
      </c>
      <c r="E31520">
        <v>3</v>
      </c>
      <c r="F31520" t="s">
        <v>2016</v>
      </c>
      <c r="G31520">
        <v>70</v>
      </c>
      <c r="H31520" t="s">
        <v>2020</v>
      </c>
      <c r="I31520" s="13">
        <v>43424</v>
      </c>
      <c r="J31520" t="s">
        <v>2030</v>
      </c>
      <c r="K31520" t="s">
        <v>2030</v>
      </c>
    </row>
    <row r="31521" spans="2:11">
      <c r="B31521" t="s">
        <v>2072</v>
      </c>
      <c r="C31521" t="s">
        <v>2255</v>
      </c>
      <c r="D31521" t="s">
        <v>2189</v>
      </c>
      <c r="E31521">
        <v>5</v>
      </c>
      <c r="F31521" t="s">
        <v>2016</v>
      </c>
      <c r="G31521">
        <v>85</v>
      </c>
      <c r="H31521" t="s">
        <v>2020</v>
      </c>
      <c r="I31521" s="13">
        <v>43424</v>
      </c>
      <c r="J31521">
        <v>6</v>
      </c>
      <c r="K31521">
        <v>-15.75</v>
      </c>
    </row>
    <row r="31522" spans="2:11">
      <c r="B31522" t="s">
        <v>2111</v>
      </c>
      <c r="C31522" t="s">
        <v>2862</v>
      </c>
      <c r="D31522" t="s">
        <v>2026</v>
      </c>
      <c r="E31522">
        <v>5</v>
      </c>
      <c r="F31522" t="s">
        <v>2123</v>
      </c>
      <c r="G31522" t="s">
        <v>2030</v>
      </c>
      <c r="H31522" t="s">
        <v>2017</v>
      </c>
      <c r="I31522" s="13">
        <v>43367</v>
      </c>
      <c r="J31522" t="s">
        <v>2030</v>
      </c>
      <c r="K31522" t="s">
        <v>2030</v>
      </c>
    </row>
    <row r="31523" spans="2:11">
      <c r="B31523" t="s">
        <v>2083</v>
      </c>
      <c r="C31523" t="s">
        <v>2084</v>
      </c>
      <c r="D31523" t="s">
        <v>2026</v>
      </c>
      <c r="E31523">
        <v>5</v>
      </c>
      <c r="F31523" t="s">
        <v>2016</v>
      </c>
      <c r="G31523" t="s">
        <v>2030</v>
      </c>
      <c r="H31523" t="s">
        <v>2017</v>
      </c>
      <c r="I31523" s="13">
        <v>43181</v>
      </c>
      <c r="J31523">
        <v>5</v>
      </c>
      <c r="K31523">
        <v>-11.63</v>
      </c>
    </row>
    <row r="31601" spans="1:11">
      <c r="A31601" t="s">
        <v>1329</v>
      </c>
      <c r="B31601" t="str">
        <f ca="1">_xll.BDS(OFFSET(INDIRECT(ADDRESS(ROW(), COLUMN())),0,-1),"BEST_ANALYST_RECS_BULK","cols=10;rows=19")</f>
        <v>SVB Leerink</v>
      </c>
      <c r="C31601" t="s">
        <v>3252</v>
      </c>
      <c r="D31601" t="s">
        <v>2029</v>
      </c>
      <c r="E31601">
        <v>5</v>
      </c>
      <c r="F31601" t="s">
        <v>2016</v>
      </c>
      <c r="G31601">
        <v>187</v>
      </c>
      <c r="H31601" t="s">
        <v>2017</v>
      </c>
      <c r="I31601" s="13">
        <v>43511</v>
      </c>
      <c r="J31601">
        <v>2</v>
      </c>
      <c r="K31601">
        <v>5.47</v>
      </c>
    </row>
    <row r="31602" spans="1:11">
      <c r="B31602" t="s">
        <v>2094</v>
      </c>
      <c r="C31602" t="s">
        <v>2095</v>
      </c>
      <c r="D31602" t="s">
        <v>2076</v>
      </c>
      <c r="E31602">
        <v>3</v>
      </c>
      <c r="F31602" t="s">
        <v>2016</v>
      </c>
      <c r="G31602" t="s">
        <v>2030</v>
      </c>
      <c r="H31602" t="s">
        <v>2017</v>
      </c>
      <c r="I31602" s="13">
        <v>43508</v>
      </c>
      <c r="J31602" t="s">
        <v>2030</v>
      </c>
      <c r="K31602" t="s">
        <v>2030</v>
      </c>
    </row>
    <row r="31603" spans="1:11">
      <c r="B31603" t="s">
        <v>106</v>
      </c>
      <c r="C31603" t="s">
        <v>2439</v>
      </c>
      <c r="D31603" t="s">
        <v>2440</v>
      </c>
      <c r="E31603">
        <v>5</v>
      </c>
      <c r="F31603" t="s">
        <v>2016</v>
      </c>
      <c r="G31603">
        <v>175</v>
      </c>
      <c r="H31603" t="s">
        <v>2020</v>
      </c>
      <c r="I31603" s="13">
        <v>43507</v>
      </c>
      <c r="J31603">
        <v>2</v>
      </c>
      <c r="K31603">
        <v>5.47</v>
      </c>
    </row>
    <row r="31604" spans="1:11">
      <c r="B31604" t="s">
        <v>2067</v>
      </c>
      <c r="C31604" t="s">
        <v>2610</v>
      </c>
      <c r="D31604" t="s">
        <v>2029</v>
      </c>
      <c r="E31604">
        <v>5</v>
      </c>
      <c r="F31604" t="s">
        <v>2016</v>
      </c>
      <c r="G31604">
        <v>165</v>
      </c>
      <c r="H31604" t="s">
        <v>2020</v>
      </c>
      <c r="I31604" s="13">
        <v>43506</v>
      </c>
      <c r="J31604">
        <v>2</v>
      </c>
      <c r="K31604">
        <v>5.47</v>
      </c>
    </row>
    <row r="31605" spans="1:11">
      <c r="B31605" t="s">
        <v>2033</v>
      </c>
      <c r="C31605" t="s">
        <v>2303</v>
      </c>
      <c r="D31605" t="s">
        <v>2035</v>
      </c>
      <c r="E31605">
        <v>5</v>
      </c>
      <c r="F31605" t="s">
        <v>2016</v>
      </c>
      <c r="G31605">
        <v>179</v>
      </c>
      <c r="H31605" t="s">
        <v>2036</v>
      </c>
      <c r="I31605" s="13">
        <v>43503</v>
      </c>
      <c r="J31605">
        <v>2</v>
      </c>
      <c r="K31605">
        <v>5.47</v>
      </c>
    </row>
    <row r="31606" spans="1:11">
      <c r="B31606" t="s">
        <v>2027</v>
      </c>
      <c r="C31606" t="s">
        <v>3858</v>
      </c>
      <c r="D31606" t="s">
        <v>2029</v>
      </c>
      <c r="E31606">
        <v>5</v>
      </c>
      <c r="F31606" t="s">
        <v>2016</v>
      </c>
      <c r="G31606">
        <v>154</v>
      </c>
      <c r="H31606" t="s">
        <v>2017</v>
      </c>
      <c r="I31606" s="13">
        <v>43501</v>
      </c>
      <c r="J31606">
        <v>2</v>
      </c>
      <c r="K31606">
        <v>5.47</v>
      </c>
    </row>
    <row r="31607" spans="1:11">
      <c r="B31607" t="s">
        <v>2051</v>
      </c>
      <c r="C31607" t="s">
        <v>2500</v>
      </c>
      <c r="D31607" t="s">
        <v>2026</v>
      </c>
      <c r="E31607">
        <v>5</v>
      </c>
      <c r="F31607" t="s">
        <v>2016</v>
      </c>
      <c r="G31607">
        <v>172</v>
      </c>
      <c r="H31607" t="s">
        <v>2017</v>
      </c>
      <c r="I31607" s="13">
        <v>43501</v>
      </c>
      <c r="J31607" t="s">
        <v>2030</v>
      </c>
      <c r="K31607" t="s">
        <v>2030</v>
      </c>
    </row>
    <row r="31608" spans="1:11">
      <c r="B31608" t="s">
        <v>2120</v>
      </c>
      <c r="C31608" t="s">
        <v>2609</v>
      </c>
      <c r="D31608" t="s">
        <v>2026</v>
      </c>
      <c r="E31608">
        <v>5</v>
      </c>
      <c r="F31608" t="s">
        <v>2016</v>
      </c>
      <c r="G31608">
        <v>165</v>
      </c>
      <c r="H31608" t="s">
        <v>2020</v>
      </c>
      <c r="I31608" s="13">
        <v>43501</v>
      </c>
      <c r="J31608">
        <v>2</v>
      </c>
      <c r="K31608">
        <v>5.47</v>
      </c>
    </row>
    <row r="31609" spans="1:11">
      <c r="B31609" t="s">
        <v>2021</v>
      </c>
      <c r="C31609" t="s">
        <v>3257</v>
      </c>
      <c r="D31609" t="s">
        <v>2023</v>
      </c>
      <c r="E31609">
        <v>5</v>
      </c>
      <c r="F31609" t="s">
        <v>2016</v>
      </c>
      <c r="G31609">
        <v>166</v>
      </c>
      <c r="H31609" t="s">
        <v>2020</v>
      </c>
      <c r="I31609" s="13">
        <v>43500</v>
      </c>
      <c r="J31609">
        <v>2</v>
      </c>
      <c r="K31609">
        <v>5.47</v>
      </c>
    </row>
    <row r="31610" spans="1:11">
      <c r="B31610" t="s">
        <v>2037</v>
      </c>
      <c r="C31610" t="s">
        <v>2297</v>
      </c>
      <c r="D31610" t="s">
        <v>2076</v>
      </c>
      <c r="E31610">
        <v>3</v>
      </c>
      <c r="F31610" t="s">
        <v>2016</v>
      </c>
      <c r="G31610">
        <v>125</v>
      </c>
      <c r="H31610" t="s">
        <v>2020</v>
      </c>
      <c r="I31610" s="13">
        <v>43500</v>
      </c>
      <c r="J31610">
        <v>3</v>
      </c>
      <c r="K31610">
        <v>0</v>
      </c>
    </row>
    <row r="31611" spans="1:11">
      <c r="B31611" t="s">
        <v>2159</v>
      </c>
      <c r="C31611" t="s">
        <v>3859</v>
      </c>
      <c r="D31611" t="s">
        <v>2029</v>
      </c>
      <c r="E31611">
        <v>5</v>
      </c>
      <c r="F31611" t="s">
        <v>2016</v>
      </c>
      <c r="G31611">
        <v>165</v>
      </c>
      <c r="H31611" t="s">
        <v>2020</v>
      </c>
      <c r="I31611" s="13">
        <v>43500</v>
      </c>
      <c r="J31611">
        <v>2</v>
      </c>
      <c r="K31611">
        <v>5.47</v>
      </c>
    </row>
    <row r="31612" spans="1:11">
      <c r="B31612" t="s">
        <v>2074</v>
      </c>
      <c r="C31612" t="s">
        <v>3253</v>
      </c>
      <c r="D31612" t="s">
        <v>2076</v>
      </c>
      <c r="E31612">
        <v>3</v>
      </c>
      <c r="F31612" t="s">
        <v>2016</v>
      </c>
      <c r="G31612">
        <v>131</v>
      </c>
      <c r="H31612" t="s">
        <v>2020</v>
      </c>
      <c r="I31612" s="13">
        <v>43500</v>
      </c>
      <c r="J31612" t="s">
        <v>2030</v>
      </c>
      <c r="K31612" t="s">
        <v>2030</v>
      </c>
    </row>
    <row r="31613" spans="1:11">
      <c r="B31613" t="s">
        <v>2077</v>
      </c>
      <c r="C31613" t="s">
        <v>2150</v>
      </c>
      <c r="D31613" t="s">
        <v>2029</v>
      </c>
      <c r="E31613">
        <v>5</v>
      </c>
      <c r="F31613" t="s">
        <v>2016</v>
      </c>
      <c r="G31613">
        <v>153</v>
      </c>
      <c r="H31613" t="s">
        <v>2020</v>
      </c>
      <c r="I31613" s="13">
        <v>43500</v>
      </c>
      <c r="J31613">
        <v>2</v>
      </c>
      <c r="K31613">
        <v>5.47</v>
      </c>
    </row>
    <row r="31614" spans="1:11">
      <c r="B31614" t="s">
        <v>2045</v>
      </c>
      <c r="C31614" t="s">
        <v>3248</v>
      </c>
      <c r="D31614" t="s">
        <v>2029</v>
      </c>
      <c r="E31614">
        <v>5</v>
      </c>
      <c r="F31614" t="s">
        <v>2016</v>
      </c>
      <c r="G31614">
        <v>165</v>
      </c>
      <c r="H31614" t="s">
        <v>2020</v>
      </c>
      <c r="I31614" s="13">
        <v>43500</v>
      </c>
      <c r="J31614">
        <v>2</v>
      </c>
      <c r="K31614">
        <v>5.47</v>
      </c>
    </row>
    <row r="31615" spans="1:11">
      <c r="B31615" t="s">
        <v>2049</v>
      </c>
      <c r="C31615" t="s">
        <v>3261</v>
      </c>
      <c r="D31615" t="s">
        <v>2029</v>
      </c>
      <c r="E31615">
        <v>5</v>
      </c>
      <c r="F31615" t="s">
        <v>2016</v>
      </c>
      <c r="G31615">
        <v>165</v>
      </c>
      <c r="H31615" t="s">
        <v>2017</v>
      </c>
      <c r="I31615" s="13">
        <v>43500</v>
      </c>
      <c r="J31615" t="s">
        <v>2030</v>
      </c>
      <c r="K31615" t="s">
        <v>2030</v>
      </c>
    </row>
    <row r="31616" spans="1:11">
      <c r="B31616" t="s">
        <v>2198</v>
      </c>
      <c r="C31616" t="s">
        <v>3860</v>
      </c>
      <c r="D31616" t="s">
        <v>2035</v>
      </c>
      <c r="E31616">
        <v>5</v>
      </c>
      <c r="F31616" t="s">
        <v>2016</v>
      </c>
      <c r="G31616">
        <v>180</v>
      </c>
      <c r="H31616" t="s">
        <v>2020</v>
      </c>
      <c r="I31616" s="13">
        <v>43500</v>
      </c>
      <c r="J31616">
        <v>2</v>
      </c>
      <c r="K31616">
        <v>5.47</v>
      </c>
    </row>
    <row r="31617" spans="2:11">
      <c r="B31617" t="s">
        <v>2063</v>
      </c>
      <c r="C31617" t="s">
        <v>2612</v>
      </c>
      <c r="D31617" t="s">
        <v>2035</v>
      </c>
      <c r="E31617">
        <v>5</v>
      </c>
      <c r="F31617" t="s">
        <v>2016</v>
      </c>
      <c r="G31617">
        <v>175</v>
      </c>
      <c r="H31617" t="s">
        <v>2017</v>
      </c>
      <c r="I31617" s="13">
        <v>43500</v>
      </c>
      <c r="J31617">
        <v>2</v>
      </c>
      <c r="K31617">
        <v>5.47</v>
      </c>
    </row>
    <row r="31618" spans="2:11">
      <c r="B31618" t="s">
        <v>2083</v>
      </c>
      <c r="C31618" t="s">
        <v>2304</v>
      </c>
      <c r="D31618" t="s">
        <v>2035</v>
      </c>
      <c r="E31618">
        <v>5</v>
      </c>
      <c r="F31618" t="s">
        <v>2016</v>
      </c>
      <c r="G31618" t="s">
        <v>2030</v>
      </c>
      <c r="H31618" t="s">
        <v>2017</v>
      </c>
      <c r="I31618" s="13">
        <v>43181</v>
      </c>
      <c r="J31618">
        <v>2</v>
      </c>
      <c r="K31618">
        <v>5.47</v>
      </c>
    </row>
    <row r="31619" spans="2:11">
      <c r="B31619" t="s">
        <v>2111</v>
      </c>
      <c r="C31619" t="s">
        <v>2930</v>
      </c>
      <c r="D31619" t="s">
        <v>2026</v>
      </c>
      <c r="E31619">
        <v>5</v>
      </c>
      <c r="F31619" t="s">
        <v>2016</v>
      </c>
      <c r="G31619" t="s">
        <v>2030</v>
      </c>
      <c r="H31619" t="s">
        <v>2017</v>
      </c>
      <c r="I31619" s="13">
        <v>43147</v>
      </c>
      <c r="J31619">
        <v>2</v>
      </c>
      <c r="K31619">
        <v>5.47</v>
      </c>
    </row>
    <row r="31701" spans="1:11">
      <c r="A31701" t="s">
        <v>1330</v>
      </c>
      <c r="B31701" t="str">
        <f ca="1">_xll.BDS(OFFSET(INDIRECT(ADDRESS(ROW(), COLUMN())),0,-1),"BEST_ANALYST_RECS_BULK","cols=10;rows=21")</f>
        <v>Nomura Instinet</v>
      </c>
      <c r="C31701" t="s">
        <v>2890</v>
      </c>
      <c r="D31701" t="s">
        <v>2026</v>
      </c>
      <c r="E31701">
        <v>5</v>
      </c>
      <c r="F31701" t="s">
        <v>2016</v>
      </c>
      <c r="G31701">
        <v>40</v>
      </c>
      <c r="H31701" t="s">
        <v>2017</v>
      </c>
      <c r="I31701" s="13">
        <v>43511</v>
      </c>
      <c r="J31701">
        <v>1</v>
      </c>
      <c r="K31701">
        <v>73.540000000000006</v>
      </c>
    </row>
    <row r="31702" spans="1:11">
      <c r="B31702" t="s">
        <v>2094</v>
      </c>
      <c r="C31702" t="s">
        <v>2095</v>
      </c>
      <c r="D31702" t="s">
        <v>2076</v>
      </c>
      <c r="E31702">
        <v>3</v>
      </c>
      <c r="F31702" t="s">
        <v>2088</v>
      </c>
      <c r="G31702" t="s">
        <v>2030</v>
      </c>
      <c r="H31702" t="s">
        <v>2017</v>
      </c>
      <c r="I31702" s="13">
        <v>43508</v>
      </c>
      <c r="J31702" t="s">
        <v>2030</v>
      </c>
      <c r="K31702" t="s">
        <v>2030</v>
      </c>
    </row>
    <row r="31703" spans="1:11">
      <c r="B31703" t="s">
        <v>2074</v>
      </c>
      <c r="C31703" t="s">
        <v>2196</v>
      </c>
      <c r="D31703" t="s">
        <v>2026</v>
      </c>
      <c r="E31703">
        <v>5</v>
      </c>
      <c r="F31703" t="s">
        <v>2016</v>
      </c>
      <c r="G31703">
        <v>43</v>
      </c>
      <c r="H31703" t="s">
        <v>2020</v>
      </c>
      <c r="I31703" s="13">
        <v>43506</v>
      </c>
      <c r="J31703" t="s">
        <v>2030</v>
      </c>
      <c r="K31703" t="s">
        <v>2030</v>
      </c>
    </row>
    <row r="31704" spans="1:11">
      <c r="B31704" t="s">
        <v>2186</v>
      </c>
      <c r="C31704" t="s">
        <v>2187</v>
      </c>
      <c r="D31704" t="s">
        <v>2015</v>
      </c>
      <c r="E31704">
        <v>3</v>
      </c>
      <c r="F31704" t="s">
        <v>2016</v>
      </c>
      <c r="G31704">
        <v>33</v>
      </c>
      <c r="H31704" t="s">
        <v>2017</v>
      </c>
      <c r="I31704" s="13">
        <v>43500</v>
      </c>
      <c r="J31704">
        <v>7</v>
      </c>
      <c r="K31704">
        <v>28.05</v>
      </c>
    </row>
    <row r="31705" spans="1:11">
      <c r="B31705" t="s">
        <v>2618</v>
      </c>
      <c r="C31705" t="s">
        <v>3276</v>
      </c>
      <c r="D31705" t="s">
        <v>2053</v>
      </c>
      <c r="E31705">
        <v>1</v>
      </c>
      <c r="F31705" t="s">
        <v>2016</v>
      </c>
      <c r="G31705">
        <v>24.85</v>
      </c>
      <c r="H31705" t="s">
        <v>2017</v>
      </c>
      <c r="I31705" s="13">
        <v>43497</v>
      </c>
      <c r="J31705" t="s">
        <v>2030</v>
      </c>
      <c r="K31705" t="s">
        <v>2030</v>
      </c>
    </row>
    <row r="31706" spans="1:11">
      <c r="B31706" t="s">
        <v>2136</v>
      </c>
      <c r="C31706" t="s">
        <v>2185</v>
      </c>
      <c r="D31706" t="s">
        <v>2026</v>
      </c>
      <c r="E31706">
        <v>5</v>
      </c>
      <c r="F31706" t="s">
        <v>2016</v>
      </c>
      <c r="G31706">
        <v>42.5</v>
      </c>
      <c r="H31706" t="s">
        <v>2020</v>
      </c>
      <c r="I31706" s="13">
        <v>43497</v>
      </c>
      <c r="J31706">
        <v>1</v>
      </c>
      <c r="K31706">
        <v>73.540000000000006</v>
      </c>
    </row>
    <row r="31707" spans="1:11">
      <c r="B31707" t="s">
        <v>2072</v>
      </c>
      <c r="C31707" t="s">
        <v>2188</v>
      </c>
      <c r="D31707" t="s">
        <v>2029</v>
      </c>
      <c r="E31707">
        <v>5</v>
      </c>
      <c r="F31707" t="s">
        <v>2016</v>
      </c>
      <c r="G31707">
        <v>41</v>
      </c>
      <c r="H31707" t="s">
        <v>2020</v>
      </c>
      <c r="I31707" s="13">
        <v>43496</v>
      </c>
      <c r="J31707">
        <v>1</v>
      </c>
      <c r="K31707">
        <v>73.540000000000006</v>
      </c>
    </row>
    <row r="31708" spans="1:11">
      <c r="B31708" t="s">
        <v>2174</v>
      </c>
      <c r="C31708" t="s">
        <v>3277</v>
      </c>
      <c r="D31708" t="s">
        <v>2029</v>
      </c>
      <c r="E31708">
        <v>5</v>
      </c>
      <c r="F31708" t="s">
        <v>2016</v>
      </c>
      <c r="G31708">
        <v>42</v>
      </c>
      <c r="H31708" t="s">
        <v>2017</v>
      </c>
      <c r="I31708" s="13">
        <v>43495</v>
      </c>
      <c r="J31708">
        <v>1</v>
      </c>
      <c r="K31708">
        <v>73.540000000000006</v>
      </c>
    </row>
    <row r="31709" spans="1:11">
      <c r="B31709" t="s">
        <v>2049</v>
      </c>
      <c r="C31709" t="s">
        <v>3278</v>
      </c>
      <c r="D31709" t="s">
        <v>2029</v>
      </c>
      <c r="E31709">
        <v>5</v>
      </c>
      <c r="F31709" t="s">
        <v>2016</v>
      </c>
      <c r="G31709">
        <v>39</v>
      </c>
      <c r="H31709" t="s">
        <v>2020</v>
      </c>
      <c r="I31709" s="13">
        <v>43494</v>
      </c>
      <c r="J31709">
        <v>1</v>
      </c>
      <c r="K31709">
        <v>73.540000000000006</v>
      </c>
    </row>
    <row r="31710" spans="1:11">
      <c r="B31710" t="s">
        <v>2061</v>
      </c>
      <c r="C31710" t="s">
        <v>2194</v>
      </c>
      <c r="D31710" t="s">
        <v>2026</v>
      </c>
      <c r="E31710">
        <v>5</v>
      </c>
      <c r="F31710" t="s">
        <v>2016</v>
      </c>
      <c r="G31710">
        <v>45</v>
      </c>
      <c r="H31710" t="s">
        <v>2020</v>
      </c>
      <c r="I31710" s="13">
        <v>43494</v>
      </c>
      <c r="J31710">
        <v>1</v>
      </c>
      <c r="K31710">
        <v>73.540000000000006</v>
      </c>
    </row>
    <row r="31711" spans="1:11">
      <c r="B31711" t="s">
        <v>2037</v>
      </c>
      <c r="C31711" t="s">
        <v>2201</v>
      </c>
      <c r="D31711" t="s">
        <v>2026</v>
      </c>
      <c r="E31711">
        <v>5</v>
      </c>
      <c r="F31711" t="s">
        <v>2016</v>
      </c>
      <c r="G31711">
        <v>45</v>
      </c>
      <c r="H31711" t="s">
        <v>2020</v>
      </c>
      <c r="I31711" s="13">
        <v>43487</v>
      </c>
      <c r="J31711">
        <v>1</v>
      </c>
      <c r="K31711">
        <v>73.540000000000006</v>
      </c>
    </row>
    <row r="31712" spans="1:11">
      <c r="B31712" t="s">
        <v>2033</v>
      </c>
      <c r="C31712" t="s">
        <v>2192</v>
      </c>
      <c r="D31712" t="s">
        <v>2035</v>
      </c>
      <c r="E31712">
        <v>5</v>
      </c>
      <c r="F31712" t="s">
        <v>2016</v>
      </c>
      <c r="G31712">
        <v>44</v>
      </c>
      <c r="H31712" t="s">
        <v>2020</v>
      </c>
      <c r="I31712" s="13">
        <v>43483</v>
      </c>
      <c r="J31712">
        <v>3</v>
      </c>
      <c r="K31712">
        <v>53.3</v>
      </c>
    </row>
    <row r="31713" spans="2:11">
      <c r="B31713" t="s">
        <v>2878</v>
      </c>
      <c r="C31713" t="s">
        <v>3279</v>
      </c>
      <c r="D31713" t="s">
        <v>2026</v>
      </c>
      <c r="E31713">
        <v>5</v>
      </c>
      <c r="F31713" t="s">
        <v>2016</v>
      </c>
      <c r="G31713">
        <v>40</v>
      </c>
      <c r="H31713" t="s">
        <v>2020</v>
      </c>
      <c r="I31713" s="13">
        <v>43460</v>
      </c>
      <c r="J31713">
        <v>1</v>
      </c>
      <c r="K31713">
        <v>73.540000000000006</v>
      </c>
    </row>
    <row r="31714" spans="2:11">
      <c r="B31714" t="s">
        <v>106</v>
      </c>
      <c r="C31714" t="s">
        <v>2195</v>
      </c>
      <c r="D31714" t="s">
        <v>2019</v>
      </c>
      <c r="E31714">
        <v>3</v>
      </c>
      <c r="F31714" t="s">
        <v>2016</v>
      </c>
      <c r="G31714">
        <v>35</v>
      </c>
      <c r="H31714" t="s">
        <v>2020</v>
      </c>
      <c r="I31714" s="13">
        <v>43448</v>
      </c>
      <c r="J31714">
        <v>8</v>
      </c>
      <c r="K31714">
        <v>25.13</v>
      </c>
    </row>
    <row r="31715" spans="2:11">
      <c r="B31715" t="s">
        <v>2021</v>
      </c>
      <c r="C31715" t="s">
        <v>2190</v>
      </c>
      <c r="D31715" t="s">
        <v>2166</v>
      </c>
      <c r="E31715">
        <v>5</v>
      </c>
      <c r="F31715" t="s">
        <v>2016</v>
      </c>
      <c r="G31715">
        <v>40</v>
      </c>
      <c r="H31715" t="s">
        <v>2020</v>
      </c>
      <c r="I31715" s="13">
        <v>43448</v>
      </c>
      <c r="J31715" t="s">
        <v>2030</v>
      </c>
      <c r="K31715" t="s">
        <v>2030</v>
      </c>
    </row>
    <row r="31716" spans="2:11">
      <c r="B31716" t="s">
        <v>2024</v>
      </c>
      <c r="C31716" t="s">
        <v>2025</v>
      </c>
      <c r="D31716" t="s">
        <v>2026</v>
      </c>
      <c r="E31716">
        <v>5</v>
      </c>
      <c r="F31716" t="s">
        <v>2016</v>
      </c>
      <c r="G31716">
        <v>42</v>
      </c>
      <c r="H31716" t="s">
        <v>2017</v>
      </c>
      <c r="I31716" s="13">
        <v>43448</v>
      </c>
      <c r="J31716">
        <v>1</v>
      </c>
      <c r="K31716">
        <v>73.540000000000006</v>
      </c>
    </row>
    <row r="31717" spans="2:11">
      <c r="B31717" t="s">
        <v>2065</v>
      </c>
      <c r="C31717" t="s">
        <v>3280</v>
      </c>
      <c r="D31717" t="s">
        <v>2044</v>
      </c>
      <c r="E31717">
        <v>3</v>
      </c>
      <c r="F31717" t="s">
        <v>2016</v>
      </c>
      <c r="G31717">
        <v>33</v>
      </c>
      <c r="H31717" t="s">
        <v>2020</v>
      </c>
      <c r="I31717" s="13">
        <v>43448</v>
      </c>
      <c r="J31717">
        <v>9</v>
      </c>
      <c r="K31717">
        <v>2.95</v>
      </c>
    </row>
    <row r="31718" spans="2:11">
      <c r="B31718" t="s">
        <v>2039</v>
      </c>
      <c r="C31718" t="s">
        <v>2193</v>
      </c>
      <c r="D31718" t="s">
        <v>2076</v>
      </c>
      <c r="E31718">
        <v>3</v>
      </c>
      <c r="F31718" t="s">
        <v>2016</v>
      </c>
      <c r="G31718" t="s">
        <v>2030</v>
      </c>
      <c r="H31718" t="s">
        <v>2017</v>
      </c>
      <c r="I31718" s="13">
        <v>43447</v>
      </c>
      <c r="J31718">
        <v>5</v>
      </c>
      <c r="K31718">
        <v>32.24</v>
      </c>
    </row>
    <row r="31719" spans="2:11">
      <c r="B31719" t="s">
        <v>2198</v>
      </c>
      <c r="C31719" t="s">
        <v>2199</v>
      </c>
      <c r="D31719" t="s">
        <v>2044</v>
      </c>
      <c r="E31719">
        <v>3</v>
      </c>
      <c r="F31719" t="s">
        <v>2016</v>
      </c>
      <c r="G31719">
        <v>36</v>
      </c>
      <c r="H31719" t="s">
        <v>2020</v>
      </c>
      <c r="I31719" s="13">
        <v>43447</v>
      </c>
      <c r="J31719">
        <v>10</v>
      </c>
      <c r="K31719">
        <v>0</v>
      </c>
    </row>
    <row r="31720" spans="2:11">
      <c r="B31720" t="s">
        <v>2102</v>
      </c>
      <c r="C31720" t="s">
        <v>2103</v>
      </c>
      <c r="D31720" t="s">
        <v>2026</v>
      </c>
      <c r="E31720">
        <v>5</v>
      </c>
      <c r="F31720" t="s">
        <v>2016</v>
      </c>
      <c r="G31720" t="s">
        <v>2030</v>
      </c>
      <c r="H31720" t="s">
        <v>2017</v>
      </c>
      <c r="I31720" s="13">
        <v>43413</v>
      </c>
      <c r="J31720" t="s">
        <v>2030</v>
      </c>
      <c r="K31720" t="s">
        <v>2030</v>
      </c>
    </row>
    <row r="31721" spans="2:11">
      <c r="B31721" t="s">
        <v>2083</v>
      </c>
      <c r="C31721" t="s">
        <v>2084</v>
      </c>
      <c r="D31721" t="s">
        <v>2026</v>
      </c>
      <c r="E31721">
        <v>5</v>
      </c>
      <c r="F31721" t="s">
        <v>2016</v>
      </c>
      <c r="G31721" t="s">
        <v>2030</v>
      </c>
      <c r="H31721" t="s">
        <v>2017</v>
      </c>
      <c r="I31721" s="13">
        <v>43181</v>
      </c>
      <c r="J31721">
        <v>1</v>
      </c>
      <c r="K31721">
        <v>73.540000000000006</v>
      </c>
    </row>
    <row r="31801" spans="1:11">
      <c r="A31801" t="s">
        <v>1331</v>
      </c>
      <c r="B31801" t="str">
        <f ca="1">_xll.BDS(OFFSET(INDIRECT(ADDRESS(ROW(), COLUMN())),0,-1),"BEST_ANALYST_RECS_BULK","cols=10;rows=15")</f>
        <v>William Blair &amp; Co</v>
      </c>
      <c r="C31801" t="s">
        <v>2973</v>
      </c>
      <c r="D31801" t="s">
        <v>2029</v>
      </c>
      <c r="E31801">
        <v>5</v>
      </c>
      <c r="F31801" t="s">
        <v>2016</v>
      </c>
      <c r="G31801" t="s">
        <v>2030</v>
      </c>
      <c r="H31801" t="s">
        <v>2017</v>
      </c>
      <c r="I31801" s="13">
        <v>43511</v>
      </c>
      <c r="J31801">
        <v>1</v>
      </c>
      <c r="K31801">
        <v>22.26</v>
      </c>
    </row>
    <row r="31802" spans="1:11">
      <c r="B31802" t="s">
        <v>2451</v>
      </c>
      <c r="C31802" t="s">
        <v>2974</v>
      </c>
      <c r="D31802" t="s">
        <v>2026</v>
      </c>
      <c r="E31802">
        <v>5</v>
      </c>
      <c r="F31802" t="s">
        <v>2016</v>
      </c>
      <c r="G31802" t="s">
        <v>2030</v>
      </c>
      <c r="H31802" t="s">
        <v>2017</v>
      </c>
      <c r="I31802" s="13">
        <v>43511</v>
      </c>
      <c r="J31802">
        <v>1</v>
      </c>
      <c r="K31802">
        <v>22.26</v>
      </c>
    </row>
    <row r="31803" spans="1:11">
      <c r="B31803" t="s">
        <v>2051</v>
      </c>
      <c r="C31803" t="s">
        <v>2975</v>
      </c>
      <c r="D31803" t="s">
        <v>2053</v>
      </c>
      <c r="E31803">
        <v>1</v>
      </c>
      <c r="F31803" t="s">
        <v>2016</v>
      </c>
      <c r="G31803">
        <v>67</v>
      </c>
      <c r="H31803" t="s">
        <v>2017</v>
      </c>
      <c r="I31803" s="13">
        <v>43511</v>
      </c>
      <c r="J31803">
        <v>7</v>
      </c>
      <c r="K31803">
        <v>-9.31</v>
      </c>
    </row>
    <row r="31804" spans="1:11">
      <c r="B31804" t="s">
        <v>106</v>
      </c>
      <c r="C31804" t="s">
        <v>2926</v>
      </c>
      <c r="D31804" t="s">
        <v>2114</v>
      </c>
      <c r="E31804">
        <v>3</v>
      </c>
      <c r="F31804" t="s">
        <v>2016</v>
      </c>
      <c r="G31804">
        <v>100</v>
      </c>
      <c r="H31804" t="s">
        <v>2020</v>
      </c>
      <c r="I31804" s="13">
        <v>43510</v>
      </c>
      <c r="J31804">
        <v>5</v>
      </c>
      <c r="K31804">
        <v>5.92</v>
      </c>
    </row>
    <row r="31805" spans="1:11">
      <c r="B31805" t="s">
        <v>2027</v>
      </c>
      <c r="C31805" t="s">
        <v>2976</v>
      </c>
      <c r="D31805" t="s">
        <v>2029</v>
      </c>
      <c r="E31805">
        <v>5</v>
      </c>
      <c r="F31805" t="s">
        <v>2016</v>
      </c>
      <c r="G31805">
        <v>102</v>
      </c>
      <c r="H31805" t="s">
        <v>2017</v>
      </c>
      <c r="I31805" s="13">
        <v>43510</v>
      </c>
      <c r="J31805">
        <v>1</v>
      </c>
      <c r="K31805">
        <v>22.26</v>
      </c>
    </row>
    <row r="31806" spans="1:11">
      <c r="B31806" t="s">
        <v>2033</v>
      </c>
      <c r="C31806" t="s">
        <v>2927</v>
      </c>
      <c r="D31806" t="s">
        <v>2035</v>
      </c>
      <c r="E31806">
        <v>5</v>
      </c>
      <c r="F31806" t="s">
        <v>2016</v>
      </c>
      <c r="G31806">
        <v>101</v>
      </c>
      <c r="H31806" t="s">
        <v>2036</v>
      </c>
      <c r="I31806" s="13">
        <v>43510</v>
      </c>
      <c r="J31806">
        <v>4</v>
      </c>
      <c r="K31806">
        <v>6.23</v>
      </c>
    </row>
    <row r="31807" spans="1:11">
      <c r="B31807" t="s">
        <v>2139</v>
      </c>
      <c r="C31807" t="s">
        <v>2921</v>
      </c>
      <c r="D31807" t="s">
        <v>2035</v>
      </c>
      <c r="E31807">
        <v>5</v>
      </c>
      <c r="F31807" t="s">
        <v>2016</v>
      </c>
      <c r="G31807">
        <v>105</v>
      </c>
      <c r="H31807" t="s">
        <v>2020</v>
      </c>
      <c r="I31807" s="13">
        <v>43510</v>
      </c>
      <c r="J31807">
        <v>1</v>
      </c>
      <c r="K31807">
        <v>22.26</v>
      </c>
    </row>
    <row r="31808" spans="1:11">
      <c r="B31808" t="s">
        <v>2074</v>
      </c>
      <c r="C31808" t="s">
        <v>2977</v>
      </c>
      <c r="D31808" t="s">
        <v>2076</v>
      </c>
      <c r="E31808">
        <v>3</v>
      </c>
      <c r="F31808" t="s">
        <v>2016</v>
      </c>
      <c r="G31808">
        <v>97</v>
      </c>
      <c r="H31808" t="s">
        <v>2020</v>
      </c>
      <c r="I31808" s="13">
        <v>43510</v>
      </c>
      <c r="J31808">
        <v>3</v>
      </c>
      <c r="K31808">
        <v>17.66</v>
      </c>
    </row>
    <row r="31809" spans="2:11">
      <c r="B31809" t="s">
        <v>2049</v>
      </c>
      <c r="C31809" t="s">
        <v>2336</v>
      </c>
      <c r="D31809" t="s">
        <v>2029</v>
      </c>
      <c r="E31809">
        <v>5</v>
      </c>
      <c r="F31809" t="s">
        <v>2016</v>
      </c>
      <c r="G31809">
        <v>100</v>
      </c>
      <c r="H31809" t="s">
        <v>2017</v>
      </c>
      <c r="I31809" s="13">
        <v>43510</v>
      </c>
      <c r="J31809">
        <v>1</v>
      </c>
      <c r="K31809">
        <v>22.26</v>
      </c>
    </row>
    <row r="31810" spans="2:11">
      <c r="B31810" t="s">
        <v>2129</v>
      </c>
      <c r="C31810" t="s">
        <v>2978</v>
      </c>
      <c r="D31810" t="s">
        <v>2026</v>
      </c>
      <c r="E31810">
        <v>5</v>
      </c>
      <c r="F31810" t="s">
        <v>2016</v>
      </c>
      <c r="G31810">
        <v>113</v>
      </c>
      <c r="H31810" t="s">
        <v>2020</v>
      </c>
      <c r="I31810" s="13">
        <v>43510</v>
      </c>
      <c r="J31810">
        <v>1</v>
      </c>
      <c r="K31810">
        <v>22.26</v>
      </c>
    </row>
    <row r="31811" spans="2:11">
      <c r="B31811" t="s">
        <v>2274</v>
      </c>
      <c r="C31811" t="s">
        <v>2334</v>
      </c>
      <c r="D31811" t="s">
        <v>2076</v>
      </c>
      <c r="E31811">
        <v>3</v>
      </c>
      <c r="F31811" t="s">
        <v>2016</v>
      </c>
      <c r="G31811" t="s">
        <v>2030</v>
      </c>
      <c r="H31811" t="s">
        <v>2017</v>
      </c>
      <c r="I31811" s="13">
        <v>43509</v>
      </c>
      <c r="J31811" t="s">
        <v>2030</v>
      </c>
      <c r="K31811" t="s">
        <v>2030</v>
      </c>
    </row>
    <row r="31812" spans="2:11">
      <c r="B31812" t="s">
        <v>2094</v>
      </c>
      <c r="C31812" t="s">
        <v>2095</v>
      </c>
      <c r="D31812" t="s">
        <v>2053</v>
      </c>
      <c r="E31812">
        <v>1</v>
      </c>
      <c r="F31812" t="s">
        <v>2088</v>
      </c>
      <c r="G31812" t="s">
        <v>2030</v>
      </c>
      <c r="H31812" t="s">
        <v>2017</v>
      </c>
      <c r="I31812" s="13">
        <v>43509</v>
      </c>
      <c r="J31812" t="s">
        <v>2030</v>
      </c>
      <c r="K31812" t="s">
        <v>2030</v>
      </c>
    </row>
    <row r="31813" spans="2:11">
      <c r="B31813" t="s">
        <v>2024</v>
      </c>
      <c r="C31813" t="s">
        <v>2880</v>
      </c>
      <c r="D31813" t="s">
        <v>2026</v>
      </c>
      <c r="E31813">
        <v>5</v>
      </c>
      <c r="F31813" t="s">
        <v>2016</v>
      </c>
      <c r="G31813">
        <v>105</v>
      </c>
      <c r="H31813" t="s">
        <v>2017</v>
      </c>
      <c r="I31813" s="13">
        <v>43417</v>
      </c>
      <c r="J31813" t="s">
        <v>2030</v>
      </c>
      <c r="K31813" t="s">
        <v>2030</v>
      </c>
    </row>
    <row r="31814" spans="2:11">
      <c r="B31814" t="s">
        <v>2174</v>
      </c>
      <c r="C31814" t="s">
        <v>2979</v>
      </c>
      <c r="D31814" t="s">
        <v>2015</v>
      </c>
      <c r="E31814">
        <v>3</v>
      </c>
      <c r="F31814" t="s">
        <v>2016</v>
      </c>
      <c r="G31814">
        <v>93</v>
      </c>
      <c r="H31814" t="s">
        <v>2017</v>
      </c>
      <c r="I31814" s="13">
        <v>43415</v>
      </c>
      <c r="J31814">
        <v>6</v>
      </c>
      <c r="K31814">
        <v>0</v>
      </c>
    </row>
    <row r="31815" spans="2:11">
      <c r="B31815" t="s">
        <v>2083</v>
      </c>
      <c r="C31815" t="s">
        <v>2304</v>
      </c>
      <c r="D31815" t="s">
        <v>2076</v>
      </c>
      <c r="E31815">
        <v>3</v>
      </c>
      <c r="F31815" t="s">
        <v>2088</v>
      </c>
      <c r="G31815" t="s">
        <v>2030</v>
      </c>
      <c r="H31815" t="s">
        <v>2017</v>
      </c>
      <c r="I31815" s="13">
        <v>43412</v>
      </c>
      <c r="J31815">
        <v>2</v>
      </c>
      <c r="K31815">
        <v>21.25</v>
      </c>
    </row>
    <row r="31901" spans="1:11">
      <c r="A31901" t="s">
        <v>1332</v>
      </c>
      <c r="B31901" t="str">
        <f ca="1">_xll.BDS(OFFSET(INDIRECT(ADDRESS(ROW(), COLUMN())),0,-1),"BEST_ANALYST_RECS_BULK","cols=10;rows=16")</f>
        <v>Stephens Inc</v>
      </c>
      <c r="C31901" t="s">
        <v>2477</v>
      </c>
      <c r="D31901" t="s">
        <v>2035</v>
      </c>
      <c r="E31901">
        <v>5</v>
      </c>
      <c r="F31901" t="s">
        <v>2085</v>
      </c>
      <c r="G31901">
        <v>227</v>
      </c>
      <c r="H31901" t="s">
        <v>2020</v>
      </c>
      <c r="I31901" s="13">
        <v>43511</v>
      </c>
      <c r="J31901">
        <v>1</v>
      </c>
      <c r="K31901">
        <v>0</v>
      </c>
    </row>
    <row r="31902" spans="1:11">
      <c r="B31902" t="s">
        <v>2094</v>
      </c>
      <c r="C31902" t="s">
        <v>2095</v>
      </c>
      <c r="D31902" t="s">
        <v>2053</v>
      </c>
      <c r="E31902">
        <v>1</v>
      </c>
      <c r="F31902" t="s">
        <v>2088</v>
      </c>
      <c r="G31902" t="s">
        <v>2030</v>
      </c>
      <c r="H31902" t="s">
        <v>2017</v>
      </c>
      <c r="I31902" s="13">
        <v>43511</v>
      </c>
      <c r="J31902" t="s">
        <v>2030</v>
      </c>
      <c r="K31902" t="s">
        <v>2030</v>
      </c>
    </row>
    <row r="31903" spans="1:11">
      <c r="B31903" t="s">
        <v>2203</v>
      </c>
      <c r="C31903" t="s">
        <v>2474</v>
      </c>
      <c r="D31903" t="s">
        <v>2026</v>
      </c>
      <c r="E31903">
        <v>5</v>
      </c>
      <c r="F31903" t="s">
        <v>2016</v>
      </c>
      <c r="G31903">
        <v>220</v>
      </c>
      <c r="H31903" t="s">
        <v>2020</v>
      </c>
      <c r="I31903" s="13">
        <v>43511</v>
      </c>
      <c r="J31903">
        <v>2</v>
      </c>
      <c r="K31903">
        <v>-13.84</v>
      </c>
    </row>
    <row r="31904" spans="1:11">
      <c r="B31904" t="s">
        <v>3830</v>
      </c>
      <c r="C31904" t="s">
        <v>3831</v>
      </c>
      <c r="D31904" t="s">
        <v>2041</v>
      </c>
      <c r="E31904">
        <v>1</v>
      </c>
      <c r="F31904" t="s">
        <v>2016</v>
      </c>
      <c r="G31904">
        <v>183</v>
      </c>
      <c r="H31904" t="s">
        <v>2020</v>
      </c>
      <c r="I31904" s="13">
        <v>43510</v>
      </c>
      <c r="J31904" t="s">
        <v>2030</v>
      </c>
      <c r="K31904" t="s">
        <v>2030</v>
      </c>
    </row>
    <row r="31905" spans="2:11">
      <c r="B31905" t="s">
        <v>2131</v>
      </c>
      <c r="C31905" t="s">
        <v>2132</v>
      </c>
      <c r="D31905" t="s">
        <v>2044</v>
      </c>
      <c r="E31905">
        <v>3</v>
      </c>
      <c r="F31905" t="s">
        <v>2016</v>
      </c>
      <c r="G31905">
        <v>190</v>
      </c>
      <c r="H31905" t="s">
        <v>2020</v>
      </c>
      <c r="I31905" s="13">
        <v>43509</v>
      </c>
      <c r="J31905">
        <v>1</v>
      </c>
      <c r="K31905">
        <v>0</v>
      </c>
    </row>
    <row r="31906" spans="2:11">
      <c r="B31906" t="s">
        <v>4366</v>
      </c>
      <c r="C31906" t="s">
        <v>4367</v>
      </c>
      <c r="D31906" t="s">
        <v>2238</v>
      </c>
      <c r="E31906">
        <v>4</v>
      </c>
      <c r="F31906" t="s">
        <v>2016</v>
      </c>
      <c r="G31906">
        <v>200</v>
      </c>
      <c r="H31906" t="s">
        <v>2020</v>
      </c>
      <c r="I31906" s="13">
        <v>43509</v>
      </c>
      <c r="J31906">
        <v>2</v>
      </c>
      <c r="K31906">
        <v>-13.84</v>
      </c>
    </row>
    <row r="31907" spans="2:11">
      <c r="B31907" t="s">
        <v>2483</v>
      </c>
      <c r="C31907" t="s">
        <v>2124</v>
      </c>
      <c r="D31907" t="s">
        <v>2076</v>
      </c>
      <c r="E31907">
        <v>3</v>
      </c>
      <c r="F31907" t="s">
        <v>2016</v>
      </c>
      <c r="G31907" t="s">
        <v>2030</v>
      </c>
      <c r="H31907" t="s">
        <v>2017</v>
      </c>
      <c r="I31907" s="13">
        <v>43509</v>
      </c>
      <c r="J31907">
        <v>4</v>
      </c>
      <c r="K31907">
        <v>-20.03</v>
      </c>
    </row>
    <row r="31908" spans="2:11">
      <c r="B31908" t="s">
        <v>2037</v>
      </c>
      <c r="C31908" t="s">
        <v>2480</v>
      </c>
      <c r="D31908" t="s">
        <v>2026</v>
      </c>
      <c r="E31908">
        <v>5</v>
      </c>
      <c r="F31908" t="s">
        <v>2016</v>
      </c>
      <c r="G31908">
        <v>232</v>
      </c>
      <c r="H31908" t="s">
        <v>2020</v>
      </c>
      <c r="I31908" s="13">
        <v>43508</v>
      </c>
      <c r="J31908">
        <v>2</v>
      </c>
      <c r="K31908">
        <v>-13.84</v>
      </c>
    </row>
    <row r="31909" spans="2:11">
      <c r="B31909" t="s">
        <v>2074</v>
      </c>
      <c r="C31909" t="s">
        <v>2481</v>
      </c>
      <c r="D31909" t="s">
        <v>2026</v>
      </c>
      <c r="E31909">
        <v>5</v>
      </c>
      <c r="F31909" t="s">
        <v>2016</v>
      </c>
      <c r="G31909">
        <v>235</v>
      </c>
      <c r="H31909" t="s">
        <v>2020</v>
      </c>
      <c r="I31909" s="13">
        <v>43508</v>
      </c>
      <c r="J31909">
        <v>2</v>
      </c>
      <c r="K31909">
        <v>-13.84</v>
      </c>
    </row>
    <row r="31910" spans="2:11">
      <c r="B31910" t="s">
        <v>2051</v>
      </c>
      <c r="C31910" t="s">
        <v>3840</v>
      </c>
      <c r="D31910" t="s">
        <v>2026</v>
      </c>
      <c r="E31910">
        <v>5</v>
      </c>
      <c r="F31910" t="s">
        <v>2016</v>
      </c>
      <c r="G31910">
        <v>240</v>
      </c>
      <c r="H31910" t="s">
        <v>2017</v>
      </c>
      <c r="I31910" s="13">
        <v>43508</v>
      </c>
      <c r="J31910">
        <v>2</v>
      </c>
      <c r="K31910">
        <v>-13.84</v>
      </c>
    </row>
    <row r="31911" spans="2:11">
      <c r="B31911" t="s">
        <v>2120</v>
      </c>
      <c r="C31911" t="s">
        <v>3212</v>
      </c>
      <c r="D31911" t="s">
        <v>2026</v>
      </c>
      <c r="E31911">
        <v>5</v>
      </c>
      <c r="F31911" t="s">
        <v>2016</v>
      </c>
      <c r="G31911">
        <v>220</v>
      </c>
      <c r="H31911" t="s">
        <v>2020</v>
      </c>
      <c r="I31911" s="13">
        <v>43508</v>
      </c>
      <c r="J31911" t="s">
        <v>2030</v>
      </c>
      <c r="K31911" t="s">
        <v>2030</v>
      </c>
    </row>
    <row r="31912" spans="2:11">
      <c r="B31912" t="s">
        <v>2063</v>
      </c>
      <c r="C31912" t="s">
        <v>2161</v>
      </c>
      <c r="D31912" t="s">
        <v>2162</v>
      </c>
      <c r="E31912">
        <v>3</v>
      </c>
      <c r="F31912" t="s">
        <v>2016</v>
      </c>
      <c r="G31912">
        <v>215</v>
      </c>
      <c r="H31912" t="s">
        <v>2017</v>
      </c>
      <c r="I31912" s="13">
        <v>43508</v>
      </c>
      <c r="J31912">
        <v>1</v>
      </c>
      <c r="K31912">
        <v>0</v>
      </c>
    </row>
    <row r="31913" spans="2:11">
      <c r="B31913" t="s">
        <v>2475</v>
      </c>
      <c r="C31913" t="s">
        <v>2476</v>
      </c>
      <c r="D31913" t="s">
        <v>2026</v>
      </c>
      <c r="E31913">
        <v>5</v>
      </c>
      <c r="F31913" t="s">
        <v>2016</v>
      </c>
      <c r="G31913">
        <v>272</v>
      </c>
      <c r="H31913" t="s">
        <v>2020</v>
      </c>
      <c r="I31913" s="13">
        <v>43508</v>
      </c>
      <c r="J31913">
        <v>2</v>
      </c>
      <c r="K31913">
        <v>-13.84</v>
      </c>
    </row>
    <row r="31914" spans="2:11">
      <c r="B31914" t="s">
        <v>2031</v>
      </c>
      <c r="C31914" t="s">
        <v>4368</v>
      </c>
      <c r="D31914" t="s">
        <v>2026</v>
      </c>
      <c r="E31914">
        <v>5</v>
      </c>
      <c r="F31914" t="s">
        <v>2016</v>
      </c>
      <c r="G31914">
        <v>190</v>
      </c>
      <c r="H31914" t="s">
        <v>2020</v>
      </c>
      <c r="I31914" s="13">
        <v>43488</v>
      </c>
      <c r="J31914">
        <v>2</v>
      </c>
      <c r="K31914">
        <v>-13.84</v>
      </c>
    </row>
    <row r="31915" spans="2:11">
      <c r="B31915" t="s">
        <v>2083</v>
      </c>
      <c r="C31915" t="s">
        <v>2084</v>
      </c>
      <c r="D31915" t="s">
        <v>2053</v>
      </c>
      <c r="E31915">
        <v>1</v>
      </c>
      <c r="F31915" t="s">
        <v>2016</v>
      </c>
      <c r="G31915" t="s">
        <v>2030</v>
      </c>
      <c r="H31915" t="s">
        <v>2017</v>
      </c>
      <c r="I31915" s="13">
        <v>43433</v>
      </c>
      <c r="J31915" t="s">
        <v>2030</v>
      </c>
      <c r="K31915" t="s">
        <v>2030</v>
      </c>
    </row>
    <row r="31916" spans="2:11">
      <c r="B31916" t="s">
        <v>2021</v>
      </c>
      <c r="C31916" t="s">
        <v>2165</v>
      </c>
      <c r="D31916" t="s">
        <v>2296</v>
      </c>
      <c r="E31916">
        <v>3</v>
      </c>
      <c r="F31916" t="s">
        <v>2016</v>
      </c>
      <c r="G31916">
        <v>207</v>
      </c>
      <c r="H31916" t="s">
        <v>2020</v>
      </c>
      <c r="I31916" s="13">
        <v>43410</v>
      </c>
      <c r="J31916">
        <v>1</v>
      </c>
      <c r="K31916">
        <v>0</v>
      </c>
    </row>
    <row r="32001" spans="1:11">
      <c r="A32001" t="s">
        <v>1333</v>
      </c>
      <c r="B32001" t="str">
        <f ca="1">_xll.BDS(OFFSET(INDIRECT(ADDRESS(ROW(), COLUMN())),0,-1),"BEST_ANALYST_RECS_BULK","cols=10;rows=29")</f>
        <v>KeyBanc Capital Markets</v>
      </c>
      <c r="C32001" t="s">
        <v>2342</v>
      </c>
      <c r="D32001" t="s">
        <v>2071</v>
      </c>
      <c r="E32001">
        <v>3</v>
      </c>
      <c r="F32001" t="s">
        <v>2016</v>
      </c>
      <c r="G32001" t="s">
        <v>2030</v>
      </c>
      <c r="H32001" t="s">
        <v>2017</v>
      </c>
      <c r="I32001" s="13">
        <v>43511</v>
      </c>
      <c r="J32001">
        <v>12</v>
      </c>
      <c r="K32001">
        <v>-34.24</v>
      </c>
    </row>
    <row r="32002" spans="1:11">
      <c r="B32002" t="s">
        <v>2094</v>
      </c>
      <c r="C32002" t="s">
        <v>2095</v>
      </c>
      <c r="D32002" t="s">
        <v>2053</v>
      </c>
      <c r="E32002">
        <v>1</v>
      </c>
      <c r="F32002" t="s">
        <v>2016</v>
      </c>
      <c r="G32002" t="s">
        <v>2030</v>
      </c>
      <c r="H32002" t="s">
        <v>2017</v>
      </c>
      <c r="I32002" s="13">
        <v>43507</v>
      </c>
      <c r="J32002" t="s">
        <v>2030</v>
      </c>
      <c r="K32002" t="s">
        <v>2030</v>
      </c>
    </row>
    <row r="32003" spans="1:11">
      <c r="B32003" t="s">
        <v>2047</v>
      </c>
      <c r="C32003" t="s">
        <v>2048</v>
      </c>
      <c r="D32003" t="s">
        <v>2044</v>
      </c>
      <c r="E32003">
        <v>3</v>
      </c>
      <c r="F32003" t="s">
        <v>2016</v>
      </c>
      <c r="G32003">
        <v>89</v>
      </c>
      <c r="H32003" t="s">
        <v>2017</v>
      </c>
      <c r="I32003" s="13">
        <v>43506</v>
      </c>
      <c r="J32003">
        <v>9</v>
      </c>
      <c r="K32003">
        <v>-14.81</v>
      </c>
    </row>
    <row r="32004" spans="1:11">
      <c r="B32004" t="s">
        <v>2159</v>
      </c>
      <c r="C32004" t="s">
        <v>2349</v>
      </c>
      <c r="D32004" t="s">
        <v>2029</v>
      </c>
      <c r="E32004">
        <v>5</v>
      </c>
      <c r="F32004" t="s">
        <v>2016</v>
      </c>
      <c r="G32004">
        <v>90</v>
      </c>
      <c r="H32004" t="s">
        <v>2020</v>
      </c>
      <c r="I32004" s="13">
        <v>43503</v>
      </c>
      <c r="J32004">
        <v>6</v>
      </c>
      <c r="K32004">
        <v>-7.11</v>
      </c>
    </row>
    <row r="32005" spans="1:11">
      <c r="B32005" t="s">
        <v>2083</v>
      </c>
      <c r="C32005" t="s">
        <v>2084</v>
      </c>
      <c r="D32005" t="s">
        <v>2035</v>
      </c>
      <c r="E32005">
        <v>5</v>
      </c>
      <c r="F32005" t="s">
        <v>2016</v>
      </c>
      <c r="G32005" t="s">
        <v>2030</v>
      </c>
      <c r="H32005" t="s">
        <v>2017</v>
      </c>
      <c r="I32005" s="13">
        <v>43503</v>
      </c>
      <c r="J32005">
        <v>10</v>
      </c>
      <c r="K32005">
        <v>-18.850000000000001</v>
      </c>
    </row>
    <row r="32006" spans="1:11">
      <c r="B32006" t="s">
        <v>2174</v>
      </c>
      <c r="C32006" t="s">
        <v>2014</v>
      </c>
      <c r="D32006" t="s">
        <v>2029</v>
      </c>
      <c r="E32006">
        <v>5</v>
      </c>
      <c r="F32006" t="s">
        <v>2016</v>
      </c>
      <c r="G32006">
        <v>94</v>
      </c>
      <c r="H32006" t="s">
        <v>2017</v>
      </c>
      <c r="I32006" s="13">
        <v>43502</v>
      </c>
      <c r="J32006">
        <v>10</v>
      </c>
      <c r="K32006">
        <v>-18.850000000000001</v>
      </c>
    </row>
    <row r="32007" spans="1:11">
      <c r="B32007" t="s">
        <v>106</v>
      </c>
      <c r="C32007" t="s">
        <v>2344</v>
      </c>
      <c r="D32007" t="s">
        <v>2019</v>
      </c>
      <c r="E32007">
        <v>3</v>
      </c>
      <c r="F32007" t="s">
        <v>2016</v>
      </c>
      <c r="G32007">
        <v>76</v>
      </c>
      <c r="H32007" t="s">
        <v>2020</v>
      </c>
      <c r="I32007" s="13">
        <v>43502</v>
      </c>
      <c r="J32007">
        <v>1</v>
      </c>
      <c r="K32007">
        <v>29.75</v>
      </c>
    </row>
    <row r="32008" spans="1:11">
      <c r="B32008" t="s">
        <v>2021</v>
      </c>
      <c r="C32008" t="s">
        <v>2022</v>
      </c>
      <c r="D32008" t="s">
        <v>2023</v>
      </c>
      <c r="E32008">
        <v>5</v>
      </c>
      <c r="F32008" t="s">
        <v>2085</v>
      </c>
      <c r="G32008">
        <v>96</v>
      </c>
      <c r="H32008" t="s">
        <v>2020</v>
      </c>
      <c r="I32008" s="13">
        <v>43502</v>
      </c>
      <c r="J32008">
        <v>4</v>
      </c>
      <c r="K32008">
        <v>-1.55</v>
      </c>
    </row>
    <row r="32009" spans="1:11">
      <c r="B32009" t="s">
        <v>2024</v>
      </c>
      <c r="C32009" t="s">
        <v>2025</v>
      </c>
      <c r="D32009" t="s">
        <v>2026</v>
      </c>
      <c r="E32009">
        <v>5</v>
      </c>
      <c r="F32009" t="s">
        <v>2016</v>
      </c>
      <c r="G32009">
        <v>110</v>
      </c>
      <c r="H32009" t="s">
        <v>2017</v>
      </c>
      <c r="I32009" s="13">
        <v>43502</v>
      </c>
      <c r="J32009">
        <v>10</v>
      </c>
      <c r="K32009">
        <v>-18.850000000000001</v>
      </c>
    </row>
    <row r="32010" spans="1:11">
      <c r="B32010" t="s">
        <v>2131</v>
      </c>
      <c r="C32010" t="s">
        <v>3567</v>
      </c>
      <c r="D32010" t="s">
        <v>2026</v>
      </c>
      <c r="E32010">
        <v>5</v>
      </c>
      <c r="F32010" t="s">
        <v>2016</v>
      </c>
      <c r="G32010">
        <v>95</v>
      </c>
      <c r="H32010" t="s">
        <v>2133</v>
      </c>
      <c r="I32010" s="13">
        <v>43502</v>
      </c>
      <c r="J32010">
        <v>10</v>
      </c>
      <c r="K32010">
        <v>-18.850000000000001</v>
      </c>
    </row>
    <row r="32011" spans="1:11">
      <c r="B32011" t="s">
        <v>2033</v>
      </c>
      <c r="C32011" t="s">
        <v>4298</v>
      </c>
      <c r="D32011" t="s">
        <v>2044</v>
      </c>
      <c r="E32011">
        <v>3</v>
      </c>
      <c r="F32011" t="s">
        <v>2016</v>
      </c>
      <c r="G32011">
        <v>84</v>
      </c>
      <c r="H32011" t="s">
        <v>2036</v>
      </c>
      <c r="I32011" s="13">
        <v>43502</v>
      </c>
      <c r="J32011">
        <v>3</v>
      </c>
      <c r="K32011">
        <v>0</v>
      </c>
    </row>
    <row r="32012" spans="1:11">
      <c r="B32012" t="s">
        <v>2039</v>
      </c>
      <c r="C32012" t="s">
        <v>2040</v>
      </c>
      <c r="D32012" t="s">
        <v>2026</v>
      </c>
      <c r="E32012">
        <v>5</v>
      </c>
      <c r="F32012" t="s">
        <v>2016</v>
      </c>
      <c r="G32012">
        <v>95</v>
      </c>
      <c r="H32012" t="s">
        <v>2020</v>
      </c>
      <c r="I32012" s="13">
        <v>43502</v>
      </c>
      <c r="J32012" t="s">
        <v>2030</v>
      </c>
      <c r="K32012" t="s">
        <v>2030</v>
      </c>
    </row>
    <row r="32013" spans="1:11">
      <c r="B32013" t="s">
        <v>2072</v>
      </c>
      <c r="C32013" t="s">
        <v>2073</v>
      </c>
      <c r="D32013" t="s">
        <v>2015</v>
      </c>
      <c r="E32013">
        <v>3</v>
      </c>
      <c r="F32013" t="s">
        <v>2016</v>
      </c>
      <c r="G32013" t="s">
        <v>2030</v>
      </c>
      <c r="H32013" t="s">
        <v>2017</v>
      </c>
      <c r="I32013" s="13">
        <v>43502</v>
      </c>
      <c r="J32013">
        <v>5</v>
      </c>
      <c r="K32013">
        <v>-5.34</v>
      </c>
    </row>
    <row r="32014" spans="1:11">
      <c r="B32014" t="s">
        <v>2042</v>
      </c>
      <c r="C32014" t="s">
        <v>2043</v>
      </c>
      <c r="D32014" t="s">
        <v>2029</v>
      </c>
      <c r="E32014">
        <v>5</v>
      </c>
      <c r="F32014" t="s">
        <v>2016</v>
      </c>
      <c r="G32014">
        <v>90</v>
      </c>
      <c r="H32014" t="s">
        <v>2020</v>
      </c>
      <c r="I32014" s="13">
        <v>43502</v>
      </c>
      <c r="J32014">
        <v>10</v>
      </c>
      <c r="K32014">
        <v>-18.850000000000001</v>
      </c>
    </row>
    <row r="32015" spans="1:11">
      <c r="B32015" t="s">
        <v>2321</v>
      </c>
      <c r="C32015" t="s">
        <v>2347</v>
      </c>
      <c r="D32015" t="s">
        <v>2026</v>
      </c>
      <c r="E32015">
        <v>5</v>
      </c>
      <c r="F32015" t="s">
        <v>2016</v>
      </c>
      <c r="G32015">
        <v>92</v>
      </c>
      <c r="H32015" t="s">
        <v>2020</v>
      </c>
      <c r="I32015" s="13">
        <v>43502</v>
      </c>
      <c r="J32015" t="s">
        <v>2030</v>
      </c>
      <c r="K32015" t="s">
        <v>2030</v>
      </c>
    </row>
    <row r="32016" spans="1:11">
      <c r="B32016" t="s">
        <v>2045</v>
      </c>
      <c r="C32016" t="s">
        <v>2046</v>
      </c>
      <c r="D32016" t="s">
        <v>2015</v>
      </c>
      <c r="E32016">
        <v>3</v>
      </c>
      <c r="F32016" t="s">
        <v>2016</v>
      </c>
      <c r="G32016" t="s">
        <v>2030</v>
      </c>
      <c r="H32016" t="s">
        <v>2017</v>
      </c>
      <c r="I32016" s="13">
        <v>43502</v>
      </c>
      <c r="J32016">
        <v>13</v>
      </c>
      <c r="K32016">
        <v>-37.24</v>
      </c>
    </row>
    <row r="32017" spans="2:11">
      <c r="B32017" t="s">
        <v>2129</v>
      </c>
      <c r="C32017" t="s">
        <v>4221</v>
      </c>
      <c r="D32017" t="s">
        <v>2026</v>
      </c>
      <c r="E32017">
        <v>5</v>
      </c>
      <c r="F32017" t="s">
        <v>2016</v>
      </c>
      <c r="G32017">
        <v>90</v>
      </c>
      <c r="H32017" t="s">
        <v>2020</v>
      </c>
      <c r="I32017" s="13">
        <v>43502</v>
      </c>
      <c r="J32017">
        <v>10</v>
      </c>
      <c r="K32017">
        <v>-18.850000000000001</v>
      </c>
    </row>
    <row r="32018" spans="2:11">
      <c r="B32018" t="s">
        <v>2203</v>
      </c>
      <c r="C32018" t="s">
        <v>2562</v>
      </c>
      <c r="D32018" t="s">
        <v>2026</v>
      </c>
      <c r="E32018">
        <v>5</v>
      </c>
      <c r="F32018" t="s">
        <v>2016</v>
      </c>
      <c r="G32018">
        <v>93</v>
      </c>
      <c r="H32018" t="s">
        <v>2017</v>
      </c>
      <c r="I32018" s="13">
        <v>43502</v>
      </c>
      <c r="J32018">
        <v>8</v>
      </c>
      <c r="K32018">
        <v>-14.58</v>
      </c>
    </row>
    <row r="32019" spans="2:11">
      <c r="B32019" t="s">
        <v>2054</v>
      </c>
      <c r="C32019" t="s">
        <v>2055</v>
      </c>
      <c r="D32019" t="s">
        <v>2044</v>
      </c>
      <c r="E32019">
        <v>3</v>
      </c>
      <c r="F32019" t="s">
        <v>2016</v>
      </c>
      <c r="G32019">
        <v>80</v>
      </c>
      <c r="H32019" t="s">
        <v>2020</v>
      </c>
      <c r="I32019" s="13">
        <v>43502</v>
      </c>
      <c r="J32019" t="s">
        <v>2030</v>
      </c>
      <c r="K32019" t="s">
        <v>2030</v>
      </c>
    </row>
    <row r="32020" spans="2:11">
      <c r="B32020" t="s">
        <v>2061</v>
      </c>
      <c r="C32020" t="s">
        <v>2062</v>
      </c>
      <c r="D32020" t="s">
        <v>2026</v>
      </c>
      <c r="E32020">
        <v>5</v>
      </c>
      <c r="F32020" t="s">
        <v>2016</v>
      </c>
      <c r="G32020">
        <v>90</v>
      </c>
      <c r="H32020" t="s">
        <v>2020</v>
      </c>
      <c r="I32020" s="13">
        <v>43502</v>
      </c>
      <c r="J32020">
        <v>10</v>
      </c>
      <c r="K32020">
        <v>-18.850000000000001</v>
      </c>
    </row>
    <row r="32021" spans="2:11">
      <c r="B32021" t="s">
        <v>2063</v>
      </c>
      <c r="C32021" t="s">
        <v>2064</v>
      </c>
      <c r="D32021" t="s">
        <v>2035</v>
      </c>
      <c r="E32021">
        <v>5</v>
      </c>
      <c r="F32021" t="s">
        <v>2016</v>
      </c>
      <c r="G32021">
        <v>80</v>
      </c>
      <c r="H32021" t="s">
        <v>2017</v>
      </c>
      <c r="I32021" s="13">
        <v>43502</v>
      </c>
      <c r="J32021">
        <v>10</v>
      </c>
      <c r="K32021">
        <v>-18.850000000000001</v>
      </c>
    </row>
    <row r="32022" spans="2:11">
      <c r="B32022" t="s">
        <v>2136</v>
      </c>
      <c r="C32022" t="s">
        <v>3565</v>
      </c>
      <c r="D32022" t="s">
        <v>2026</v>
      </c>
      <c r="E32022">
        <v>5</v>
      </c>
      <c r="F32022" t="s">
        <v>2016</v>
      </c>
      <c r="G32022">
        <v>94</v>
      </c>
      <c r="H32022" t="s">
        <v>2020</v>
      </c>
      <c r="I32022" s="13">
        <v>43502</v>
      </c>
      <c r="J32022">
        <v>7</v>
      </c>
      <c r="K32022">
        <v>-11.08</v>
      </c>
    </row>
    <row r="32023" spans="2:11">
      <c r="B32023" t="s">
        <v>2100</v>
      </c>
      <c r="C32023" t="s">
        <v>2101</v>
      </c>
      <c r="D32023" t="s">
        <v>2076</v>
      </c>
      <c r="E32023">
        <v>3</v>
      </c>
      <c r="F32023" t="s">
        <v>2016</v>
      </c>
      <c r="G32023" t="s">
        <v>2030</v>
      </c>
      <c r="H32023" t="s">
        <v>2017</v>
      </c>
      <c r="I32023" s="13">
        <v>43502</v>
      </c>
      <c r="J32023" t="s">
        <v>2030</v>
      </c>
      <c r="K32023" t="s">
        <v>2030</v>
      </c>
    </row>
    <row r="32024" spans="2:11">
      <c r="B32024" t="s">
        <v>2118</v>
      </c>
      <c r="C32024" t="s">
        <v>4075</v>
      </c>
      <c r="D32024" t="s">
        <v>2026</v>
      </c>
      <c r="E32024">
        <v>5</v>
      </c>
      <c r="F32024" t="s">
        <v>2016</v>
      </c>
      <c r="G32024">
        <v>84</v>
      </c>
      <c r="H32024" t="s">
        <v>2020</v>
      </c>
      <c r="I32024" s="13">
        <v>43501</v>
      </c>
      <c r="J32024">
        <v>10</v>
      </c>
      <c r="K32024">
        <v>-18.850000000000001</v>
      </c>
    </row>
    <row r="32025" spans="2:11">
      <c r="B32025" t="s">
        <v>2049</v>
      </c>
      <c r="C32025" t="s">
        <v>4026</v>
      </c>
      <c r="D32025" t="s">
        <v>2015</v>
      </c>
      <c r="E32025">
        <v>3</v>
      </c>
      <c r="F32025" t="s">
        <v>2016</v>
      </c>
      <c r="G32025">
        <v>80</v>
      </c>
      <c r="H32025" t="s">
        <v>2020</v>
      </c>
      <c r="I32025" s="13">
        <v>43501</v>
      </c>
      <c r="J32025">
        <v>3</v>
      </c>
      <c r="K32025">
        <v>0</v>
      </c>
    </row>
    <row r="32026" spans="2:11">
      <c r="B32026" t="s">
        <v>2051</v>
      </c>
      <c r="C32026" t="s">
        <v>2346</v>
      </c>
      <c r="D32026" t="s">
        <v>2026</v>
      </c>
      <c r="E32026">
        <v>5</v>
      </c>
      <c r="F32026" t="s">
        <v>2016</v>
      </c>
      <c r="G32026">
        <v>105</v>
      </c>
      <c r="H32026" t="s">
        <v>2017</v>
      </c>
      <c r="I32026" s="13">
        <v>43501</v>
      </c>
      <c r="J32026">
        <v>2</v>
      </c>
      <c r="K32026">
        <v>8.5500000000000007</v>
      </c>
    </row>
    <row r="32027" spans="2:11">
      <c r="B32027" t="s">
        <v>2198</v>
      </c>
      <c r="C32027" t="s">
        <v>2345</v>
      </c>
      <c r="D32027" t="s">
        <v>2035</v>
      </c>
      <c r="E32027">
        <v>5</v>
      </c>
      <c r="F32027" t="s">
        <v>2016</v>
      </c>
      <c r="G32027">
        <v>100</v>
      </c>
      <c r="H32027" t="s">
        <v>2020</v>
      </c>
      <c r="I32027" s="13">
        <v>43501</v>
      </c>
      <c r="J32027">
        <v>10</v>
      </c>
      <c r="K32027">
        <v>-18.850000000000001</v>
      </c>
    </row>
    <row r="32028" spans="2:11">
      <c r="B32028" t="s">
        <v>2091</v>
      </c>
      <c r="C32028" t="s">
        <v>2092</v>
      </c>
      <c r="D32028" t="s">
        <v>2093</v>
      </c>
      <c r="E32028" t="s">
        <v>2030</v>
      </c>
      <c r="F32028" t="s">
        <v>2016</v>
      </c>
      <c r="G32028" t="s">
        <v>2030</v>
      </c>
      <c r="H32028" t="s">
        <v>2017</v>
      </c>
      <c r="I32028" s="13">
        <v>43473</v>
      </c>
      <c r="J32028" t="s">
        <v>2030</v>
      </c>
      <c r="K32028" t="s">
        <v>2030</v>
      </c>
    </row>
    <row r="32029" spans="2:11">
      <c r="B32029" t="s">
        <v>2096</v>
      </c>
      <c r="C32029" t="s">
        <v>2097</v>
      </c>
      <c r="D32029" t="s">
        <v>2026</v>
      </c>
      <c r="E32029">
        <v>5</v>
      </c>
      <c r="F32029" t="s">
        <v>2016</v>
      </c>
      <c r="G32029" t="s">
        <v>2030</v>
      </c>
      <c r="H32029" t="s">
        <v>2017</v>
      </c>
      <c r="I32029" s="13">
        <v>42800</v>
      </c>
      <c r="J32029">
        <v>10</v>
      </c>
      <c r="K32029">
        <v>-18.850000000000001</v>
      </c>
    </row>
    <row r="32101" spans="1:11">
      <c r="A32101" t="s">
        <v>1334</v>
      </c>
      <c r="B32101" t="str">
        <f ca="1">_xll.BDS(OFFSET(INDIRECT(ADDRESS(ROW(), COLUMN())),0,-1),"BEST_ANALYST_RECS_BULK","cols=10;rows=15")</f>
        <v>SunTrust Robinson Humphrey</v>
      </c>
      <c r="C32101" t="s">
        <v>3157</v>
      </c>
      <c r="D32101" t="s">
        <v>2026</v>
      </c>
      <c r="E32101">
        <v>5</v>
      </c>
      <c r="F32101" t="s">
        <v>2016</v>
      </c>
      <c r="G32101">
        <v>130</v>
      </c>
      <c r="H32101" t="s">
        <v>2017</v>
      </c>
      <c r="I32101" s="13">
        <v>43507</v>
      </c>
      <c r="J32101">
        <v>1</v>
      </c>
      <c r="K32101">
        <v>227.3</v>
      </c>
    </row>
    <row r="32102" spans="1:11">
      <c r="B32102" t="s">
        <v>2072</v>
      </c>
      <c r="C32102" t="s">
        <v>2486</v>
      </c>
      <c r="D32102" t="s">
        <v>2029</v>
      </c>
      <c r="E32102">
        <v>5</v>
      </c>
      <c r="F32102" t="s">
        <v>2016</v>
      </c>
      <c r="G32102">
        <v>123</v>
      </c>
      <c r="H32102" t="s">
        <v>2017</v>
      </c>
      <c r="I32102" s="13">
        <v>43507</v>
      </c>
      <c r="J32102">
        <v>1</v>
      </c>
      <c r="K32102">
        <v>227.3</v>
      </c>
    </row>
    <row r="32103" spans="1:11">
      <c r="B32103" t="s">
        <v>2074</v>
      </c>
      <c r="C32103" t="s">
        <v>3284</v>
      </c>
      <c r="D32103" t="s">
        <v>2026</v>
      </c>
      <c r="E32103">
        <v>5</v>
      </c>
      <c r="F32103" t="s">
        <v>2016</v>
      </c>
      <c r="G32103">
        <v>144</v>
      </c>
      <c r="H32103" t="s">
        <v>2017</v>
      </c>
      <c r="I32103" s="13">
        <v>43507</v>
      </c>
      <c r="J32103">
        <v>1</v>
      </c>
      <c r="K32103">
        <v>227.3</v>
      </c>
    </row>
    <row r="32104" spans="1:11">
      <c r="B32104" t="s">
        <v>2120</v>
      </c>
      <c r="C32104" t="s">
        <v>3161</v>
      </c>
      <c r="D32104" t="s">
        <v>2044</v>
      </c>
      <c r="E32104">
        <v>3</v>
      </c>
      <c r="F32104" t="s">
        <v>2016</v>
      </c>
      <c r="G32104">
        <v>110</v>
      </c>
      <c r="H32104" t="s">
        <v>2017</v>
      </c>
      <c r="I32104" s="13">
        <v>43502</v>
      </c>
      <c r="J32104" t="s">
        <v>2030</v>
      </c>
      <c r="K32104" t="s">
        <v>2030</v>
      </c>
    </row>
    <row r="32105" spans="1:11">
      <c r="B32105" t="s">
        <v>3801</v>
      </c>
      <c r="C32105" t="s">
        <v>3802</v>
      </c>
      <c r="D32105" t="s">
        <v>2026</v>
      </c>
      <c r="E32105">
        <v>5</v>
      </c>
      <c r="F32105" t="s">
        <v>2016</v>
      </c>
      <c r="G32105">
        <v>181</v>
      </c>
      <c r="H32105" t="s">
        <v>2017</v>
      </c>
      <c r="I32105" s="13">
        <v>43497</v>
      </c>
      <c r="J32105" t="s">
        <v>2030</v>
      </c>
      <c r="K32105" t="s">
        <v>2030</v>
      </c>
    </row>
    <row r="32106" spans="1:11">
      <c r="B32106" t="s">
        <v>2042</v>
      </c>
      <c r="C32106" t="s">
        <v>2458</v>
      </c>
      <c r="D32106" t="s">
        <v>2029</v>
      </c>
      <c r="E32106">
        <v>5</v>
      </c>
      <c r="F32106" t="s">
        <v>2016</v>
      </c>
      <c r="G32106">
        <v>150</v>
      </c>
      <c r="H32106" t="s">
        <v>2020</v>
      </c>
      <c r="I32106" s="13">
        <v>43496</v>
      </c>
      <c r="J32106">
        <v>1</v>
      </c>
      <c r="K32106">
        <v>227.3</v>
      </c>
    </row>
    <row r="32107" spans="1:11">
      <c r="B32107" t="s">
        <v>2045</v>
      </c>
      <c r="C32107" t="s">
        <v>3444</v>
      </c>
      <c r="D32107" t="s">
        <v>2029</v>
      </c>
      <c r="E32107">
        <v>5</v>
      </c>
      <c r="F32107" t="s">
        <v>2016</v>
      </c>
      <c r="G32107">
        <v>160</v>
      </c>
      <c r="H32107" t="s">
        <v>2133</v>
      </c>
      <c r="I32107" s="13">
        <v>43489</v>
      </c>
      <c r="J32107">
        <v>2</v>
      </c>
      <c r="K32107">
        <v>206.91</v>
      </c>
    </row>
    <row r="32108" spans="1:11">
      <c r="B32108" t="s">
        <v>2037</v>
      </c>
      <c r="C32108" t="s">
        <v>2489</v>
      </c>
      <c r="D32108" t="s">
        <v>2026</v>
      </c>
      <c r="E32108">
        <v>5</v>
      </c>
      <c r="F32108" t="s">
        <v>2016</v>
      </c>
      <c r="G32108">
        <v>150</v>
      </c>
      <c r="H32108" t="s">
        <v>2020</v>
      </c>
      <c r="I32108" s="13">
        <v>43485</v>
      </c>
      <c r="J32108">
        <v>1</v>
      </c>
      <c r="K32108">
        <v>227.3</v>
      </c>
    </row>
    <row r="32109" spans="1:11">
      <c r="B32109" t="s">
        <v>2054</v>
      </c>
      <c r="C32109" t="s">
        <v>3056</v>
      </c>
      <c r="D32109" t="s">
        <v>2056</v>
      </c>
      <c r="E32109">
        <v>4</v>
      </c>
      <c r="F32109" t="s">
        <v>2016</v>
      </c>
      <c r="G32109">
        <v>140</v>
      </c>
      <c r="H32109" t="s">
        <v>2020</v>
      </c>
      <c r="I32109" s="13">
        <v>43482</v>
      </c>
      <c r="J32109">
        <v>1</v>
      </c>
      <c r="K32109">
        <v>227.3</v>
      </c>
    </row>
    <row r="32110" spans="1:11">
      <c r="B32110" t="s">
        <v>2079</v>
      </c>
      <c r="C32110" t="s">
        <v>3054</v>
      </c>
      <c r="D32110" t="s">
        <v>2015</v>
      </c>
      <c r="E32110">
        <v>3</v>
      </c>
      <c r="F32110" t="s">
        <v>2016</v>
      </c>
      <c r="G32110">
        <v>110</v>
      </c>
      <c r="H32110" t="s">
        <v>2017</v>
      </c>
      <c r="I32110" s="13">
        <v>43481</v>
      </c>
      <c r="J32110" t="s">
        <v>2030</v>
      </c>
      <c r="K32110" t="s">
        <v>2030</v>
      </c>
    </row>
    <row r="32111" spans="1:11">
      <c r="B32111" t="s">
        <v>2067</v>
      </c>
      <c r="C32111" t="s">
        <v>2414</v>
      </c>
      <c r="D32111" t="s">
        <v>2029</v>
      </c>
      <c r="E32111">
        <v>5</v>
      </c>
      <c r="F32111" t="s">
        <v>2016</v>
      </c>
      <c r="G32111">
        <v>170</v>
      </c>
      <c r="H32111" t="s">
        <v>2020</v>
      </c>
      <c r="I32111" s="13">
        <v>43480</v>
      </c>
      <c r="J32111">
        <v>3</v>
      </c>
      <c r="K32111">
        <v>177.84</v>
      </c>
    </row>
    <row r="32112" spans="1:11">
      <c r="B32112" t="s">
        <v>2131</v>
      </c>
      <c r="C32112" t="s">
        <v>2404</v>
      </c>
      <c r="D32112" t="s">
        <v>2026</v>
      </c>
      <c r="E32112">
        <v>5</v>
      </c>
      <c r="F32112" t="s">
        <v>2016</v>
      </c>
      <c r="G32112">
        <v>145</v>
      </c>
      <c r="H32112" t="s">
        <v>2133</v>
      </c>
      <c r="I32112" s="13">
        <v>43418</v>
      </c>
      <c r="J32112" t="s">
        <v>2030</v>
      </c>
      <c r="K32112" t="s">
        <v>2030</v>
      </c>
    </row>
    <row r="32113" spans="2:11">
      <c r="B32113" t="s">
        <v>2065</v>
      </c>
      <c r="C32113" t="s">
        <v>3803</v>
      </c>
      <c r="D32113" t="s">
        <v>2044</v>
      </c>
      <c r="E32113">
        <v>3</v>
      </c>
      <c r="F32113" t="s">
        <v>2016</v>
      </c>
      <c r="G32113">
        <v>106</v>
      </c>
      <c r="H32113" t="s">
        <v>2020</v>
      </c>
      <c r="I32113" s="13">
        <v>43413</v>
      </c>
      <c r="J32113" t="s">
        <v>2030</v>
      </c>
      <c r="K32113" t="s">
        <v>2030</v>
      </c>
    </row>
    <row r="32114" spans="2:11">
      <c r="B32114" t="s">
        <v>2083</v>
      </c>
      <c r="C32114" t="s">
        <v>2084</v>
      </c>
      <c r="D32114" t="s">
        <v>2076</v>
      </c>
      <c r="E32114">
        <v>3</v>
      </c>
      <c r="F32114" t="s">
        <v>2088</v>
      </c>
      <c r="G32114" t="s">
        <v>2030</v>
      </c>
      <c r="H32114" t="s">
        <v>2017</v>
      </c>
      <c r="I32114" s="13">
        <v>43327</v>
      </c>
      <c r="J32114">
        <v>4</v>
      </c>
      <c r="K32114">
        <v>57.5</v>
      </c>
    </row>
    <row r="32115" spans="2:11">
      <c r="B32115" t="s">
        <v>2236</v>
      </c>
      <c r="C32115" t="s">
        <v>3804</v>
      </c>
      <c r="D32115" t="s">
        <v>2238</v>
      </c>
      <c r="E32115">
        <v>4</v>
      </c>
      <c r="F32115" t="s">
        <v>2016</v>
      </c>
      <c r="G32115">
        <v>70</v>
      </c>
      <c r="H32115" t="s">
        <v>2020</v>
      </c>
      <c r="I32115" s="13">
        <v>43124</v>
      </c>
      <c r="J32115">
        <v>1</v>
      </c>
      <c r="K32115">
        <v>227.3</v>
      </c>
    </row>
    <row r="32201" spans="1:11">
      <c r="A32201" t="s">
        <v>1335</v>
      </c>
      <c r="B32201" t="str">
        <f ca="1">_xll.BDS(OFFSET(INDIRECT(ADDRESS(ROW(), COLUMN())),0,-1),"BEST_ANALYST_RECS_BULK","cols=10;rows=34")</f>
        <v>Zacks Investment Research</v>
      </c>
      <c r="C32201" t="s">
        <v>2095</v>
      </c>
      <c r="D32201" t="s">
        <v>2026</v>
      </c>
      <c r="E32201">
        <v>5</v>
      </c>
      <c r="F32201" t="s">
        <v>2085</v>
      </c>
      <c r="G32201">
        <v>142</v>
      </c>
      <c r="H32201" t="s">
        <v>2017</v>
      </c>
      <c r="I32201" s="13">
        <v>43509</v>
      </c>
      <c r="J32201" t="s">
        <v>2030</v>
      </c>
      <c r="K32201" t="s">
        <v>2030</v>
      </c>
    </row>
    <row r="32202" spans="1:11">
      <c r="B32202" t="s">
        <v>2083</v>
      </c>
      <c r="C32202" t="s">
        <v>2084</v>
      </c>
      <c r="D32202" t="s">
        <v>2026</v>
      </c>
      <c r="E32202">
        <v>5</v>
      </c>
      <c r="F32202" t="s">
        <v>2085</v>
      </c>
      <c r="G32202" t="s">
        <v>2030</v>
      </c>
      <c r="H32202" t="s">
        <v>2017</v>
      </c>
      <c r="I32202" s="13">
        <v>43509</v>
      </c>
      <c r="J32202">
        <v>4</v>
      </c>
      <c r="K32202">
        <v>16.07</v>
      </c>
    </row>
    <row r="32203" spans="1:11">
      <c r="B32203" t="s">
        <v>2031</v>
      </c>
      <c r="C32203" t="s">
        <v>2415</v>
      </c>
      <c r="D32203" t="s">
        <v>2026</v>
      </c>
      <c r="E32203">
        <v>5</v>
      </c>
      <c r="F32203" t="s">
        <v>2016</v>
      </c>
      <c r="G32203">
        <v>185</v>
      </c>
      <c r="H32203" t="s">
        <v>2017</v>
      </c>
      <c r="I32203" s="13">
        <v>43507</v>
      </c>
      <c r="J32203">
        <v>1</v>
      </c>
      <c r="K32203">
        <v>25.62</v>
      </c>
    </row>
    <row r="32204" spans="1:11">
      <c r="B32204" t="s">
        <v>2072</v>
      </c>
      <c r="C32204" t="s">
        <v>3045</v>
      </c>
      <c r="D32204" t="s">
        <v>2029</v>
      </c>
      <c r="E32204">
        <v>5</v>
      </c>
      <c r="F32204" t="s">
        <v>2016</v>
      </c>
      <c r="G32204">
        <v>150</v>
      </c>
      <c r="H32204" t="s">
        <v>2017</v>
      </c>
      <c r="I32204" s="13">
        <v>43507</v>
      </c>
      <c r="J32204">
        <v>9</v>
      </c>
      <c r="K32204">
        <v>-7.29</v>
      </c>
    </row>
    <row r="32205" spans="1:11">
      <c r="B32205" t="s">
        <v>2074</v>
      </c>
      <c r="C32205" t="s">
        <v>3046</v>
      </c>
      <c r="D32205" t="s">
        <v>2076</v>
      </c>
      <c r="E32205">
        <v>3</v>
      </c>
      <c r="F32205" t="s">
        <v>2016</v>
      </c>
      <c r="G32205">
        <v>140</v>
      </c>
      <c r="H32205" t="s">
        <v>2017</v>
      </c>
      <c r="I32205" s="13">
        <v>43507</v>
      </c>
      <c r="J32205">
        <v>8</v>
      </c>
      <c r="K32205">
        <v>0</v>
      </c>
    </row>
    <row r="32206" spans="1:11">
      <c r="B32206" t="s">
        <v>2049</v>
      </c>
      <c r="C32206" t="s">
        <v>3047</v>
      </c>
      <c r="D32206" t="s">
        <v>2029</v>
      </c>
      <c r="E32206">
        <v>5</v>
      </c>
      <c r="F32206" t="s">
        <v>2016</v>
      </c>
      <c r="G32206">
        <v>145</v>
      </c>
      <c r="H32206" t="s">
        <v>2017</v>
      </c>
      <c r="I32206" s="13">
        <v>43507</v>
      </c>
      <c r="J32206">
        <v>1</v>
      </c>
      <c r="K32206">
        <v>25.62</v>
      </c>
    </row>
    <row r="32207" spans="1:11">
      <c r="B32207" t="s">
        <v>2051</v>
      </c>
      <c r="C32207" t="s">
        <v>3048</v>
      </c>
      <c r="D32207" t="s">
        <v>2026</v>
      </c>
      <c r="E32207">
        <v>5</v>
      </c>
      <c r="F32207" t="s">
        <v>2016</v>
      </c>
      <c r="G32207">
        <v>183</v>
      </c>
      <c r="H32207" t="s">
        <v>2017</v>
      </c>
      <c r="I32207" s="13">
        <v>43506</v>
      </c>
      <c r="J32207">
        <v>1</v>
      </c>
      <c r="K32207">
        <v>25.62</v>
      </c>
    </row>
    <row r="32208" spans="1:11">
      <c r="B32208" t="s">
        <v>2077</v>
      </c>
      <c r="C32208" t="s">
        <v>3049</v>
      </c>
      <c r="D32208" t="s">
        <v>2029</v>
      </c>
      <c r="E32208">
        <v>5</v>
      </c>
      <c r="F32208" t="s">
        <v>2016</v>
      </c>
      <c r="G32208">
        <v>150</v>
      </c>
      <c r="H32208" t="s">
        <v>2020</v>
      </c>
      <c r="I32208" s="13">
        <v>43505</v>
      </c>
      <c r="J32208" t="s">
        <v>2030</v>
      </c>
      <c r="K32208" t="s">
        <v>2030</v>
      </c>
    </row>
    <row r="32209" spans="2:11">
      <c r="B32209" t="s">
        <v>106</v>
      </c>
      <c r="C32209" t="s">
        <v>2401</v>
      </c>
      <c r="D32209" t="s">
        <v>2114</v>
      </c>
      <c r="E32209">
        <v>3</v>
      </c>
      <c r="F32209" t="s">
        <v>2016</v>
      </c>
      <c r="G32209">
        <v>130</v>
      </c>
      <c r="H32209" t="s">
        <v>2020</v>
      </c>
      <c r="I32209" s="13">
        <v>43504</v>
      </c>
      <c r="J32209">
        <v>5</v>
      </c>
      <c r="K32209">
        <v>13.29</v>
      </c>
    </row>
    <row r="32210" spans="2:11">
      <c r="B32210" t="s">
        <v>2021</v>
      </c>
      <c r="C32210" t="s">
        <v>2402</v>
      </c>
      <c r="D32210" t="s">
        <v>2166</v>
      </c>
      <c r="E32210">
        <v>5</v>
      </c>
      <c r="F32210" t="s">
        <v>2016</v>
      </c>
      <c r="G32210">
        <v>160</v>
      </c>
      <c r="H32210" t="s">
        <v>2020</v>
      </c>
      <c r="I32210" s="13">
        <v>43504</v>
      </c>
      <c r="J32210">
        <v>6</v>
      </c>
      <c r="K32210">
        <v>12.38</v>
      </c>
    </row>
    <row r="32211" spans="2:11">
      <c r="B32211" t="s">
        <v>2027</v>
      </c>
      <c r="C32211" t="s">
        <v>3050</v>
      </c>
      <c r="D32211" t="s">
        <v>2029</v>
      </c>
      <c r="E32211">
        <v>5</v>
      </c>
      <c r="F32211" t="s">
        <v>2016</v>
      </c>
      <c r="G32211">
        <v>150</v>
      </c>
      <c r="H32211" t="s">
        <v>2017</v>
      </c>
      <c r="I32211" s="13">
        <v>43504</v>
      </c>
      <c r="J32211">
        <v>3</v>
      </c>
      <c r="K32211">
        <v>16.079999999999998</v>
      </c>
    </row>
    <row r="32212" spans="2:11">
      <c r="B32212" t="s">
        <v>2131</v>
      </c>
      <c r="C32212" t="s">
        <v>2404</v>
      </c>
      <c r="D32212" t="s">
        <v>2026</v>
      </c>
      <c r="E32212">
        <v>5</v>
      </c>
      <c r="F32212" t="s">
        <v>2016</v>
      </c>
      <c r="G32212">
        <v>161</v>
      </c>
      <c r="H32212" t="s">
        <v>2133</v>
      </c>
      <c r="I32212" s="13">
        <v>43504</v>
      </c>
      <c r="J32212">
        <v>2</v>
      </c>
      <c r="K32212">
        <v>19.73</v>
      </c>
    </row>
    <row r="32213" spans="2:11">
      <c r="B32213" t="s">
        <v>2033</v>
      </c>
      <c r="C32213" t="s">
        <v>2405</v>
      </c>
      <c r="D32213" t="s">
        <v>2044</v>
      </c>
      <c r="E32213">
        <v>3</v>
      </c>
      <c r="F32213" t="s">
        <v>2016</v>
      </c>
      <c r="G32213">
        <v>150</v>
      </c>
      <c r="H32213" t="s">
        <v>2036</v>
      </c>
      <c r="I32213" s="13">
        <v>43504</v>
      </c>
      <c r="J32213">
        <v>8</v>
      </c>
      <c r="K32213">
        <v>0</v>
      </c>
    </row>
    <row r="32214" spans="2:11">
      <c r="B32214" t="s">
        <v>2037</v>
      </c>
      <c r="C32214" t="s">
        <v>2489</v>
      </c>
      <c r="D32214" t="s">
        <v>2026</v>
      </c>
      <c r="E32214">
        <v>5</v>
      </c>
      <c r="F32214" t="s">
        <v>2016</v>
      </c>
      <c r="G32214">
        <v>160</v>
      </c>
      <c r="H32214" t="s">
        <v>2020</v>
      </c>
      <c r="I32214" s="13">
        <v>43504</v>
      </c>
      <c r="J32214">
        <v>1</v>
      </c>
      <c r="K32214">
        <v>25.62</v>
      </c>
    </row>
    <row r="32215" spans="2:11">
      <c r="B32215" t="s">
        <v>2039</v>
      </c>
      <c r="C32215" t="s">
        <v>3051</v>
      </c>
      <c r="D32215" t="s">
        <v>2076</v>
      </c>
      <c r="E32215">
        <v>3</v>
      </c>
      <c r="F32215" t="s">
        <v>2016</v>
      </c>
      <c r="G32215" t="s">
        <v>2030</v>
      </c>
      <c r="H32215" t="s">
        <v>2017</v>
      </c>
      <c r="I32215" s="13">
        <v>43504</v>
      </c>
      <c r="J32215">
        <v>8</v>
      </c>
      <c r="K32215">
        <v>0</v>
      </c>
    </row>
    <row r="32216" spans="2:11">
      <c r="B32216" t="s">
        <v>2257</v>
      </c>
      <c r="C32216" t="s">
        <v>2681</v>
      </c>
      <c r="D32216" t="s">
        <v>2044</v>
      </c>
      <c r="E32216">
        <v>3</v>
      </c>
      <c r="F32216" t="s">
        <v>2016</v>
      </c>
      <c r="G32216">
        <v>137</v>
      </c>
      <c r="H32216" t="s">
        <v>2020</v>
      </c>
      <c r="I32216" s="13">
        <v>43504</v>
      </c>
      <c r="J32216">
        <v>8</v>
      </c>
      <c r="K32216">
        <v>0</v>
      </c>
    </row>
    <row r="32217" spans="2:11">
      <c r="B32217" t="s">
        <v>2045</v>
      </c>
      <c r="C32217" t="s">
        <v>3052</v>
      </c>
      <c r="D32217" t="s">
        <v>2029</v>
      </c>
      <c r="E32217">
        <v>5</v>
      </c>
      <c r="F32217" t="s">
        <v>2016</v>
      </c>
      <c r="G32217">
        <v>160</v>
      </c>
      <c r="H32217" t="s">
        <v>2020</v>
      </c>
      <c r="I32217" s="13">
        <v>43504</v>
      </c>
      <c r="J32217">
        <v>1</v>
      </c>
      <c r="K32217">
        <v>25.62</v>
      </c>
    </row>
    <row r="32218" spans="2:11">
      <c r="B32218" t="s">
        <v>2047</v>
      </c>
      <c r="C32218" t="s">
        <v>3053</v>
      </c>
      <c r="D32218" t="s">
        <v>2044</v>
      </c>
      <c r="E32218">
        <v>3</v>
      </c>
      <c r="F32218" t="s">
        <v>2016</v>
      </c>
      <c r="G32218">
        <v>130</v>
      </c>
      <c r="H32218" t="s">
        <v>2017</v>
      </c>
      <c r="I32218" s="13">
        <v>43504</v>
      </c>
      <c r="J32218">
        <v>8</v>
      </c>
      <c r="K32218">
        <v>0</v>
      </c>
    </row>
    <row r="32219" spans="2:11">
      <c r="B32219" t="s">
        <v>2079</v>
      </c>
      <c r="C32219" t="s">
        <v>3054</v>
      </c>
      <c r="D32219" t="s">
        <v>2029</v>
      </c>
      <c r="E32219">
        <v>5</v>
      </c>
      <c r="F32219" t="s">
        <v>2016</v>
      </c>
      <c r="G32219">
        <v>160</v>
      </c>
      <c r="H32219" t="s">
        <v>2020</v>
      </c>
      <c r="I32219" s="13">
        <v>43504</v>
      </c>
      <c r="J32219" t="s">
        <v>2030</v>
      </c>
      <c r="K32219" t="s">
        <v>2030</v>
      </c>
    </row>
    <row r="32220" spans="2:11">
      <c r="B32220" t="s">
        <v>2151</v>
      </c>
      <c r="C32220" t="s">
        <v>3055</v>
      </c>
      <c r="D32220" t="s">
        <v>2026</v>
      </c>
      <c r="E32220">
        <v>5</v>
      </c>
      <c r="F32220" t="s">
        <v>2016</v>
      </c>
      <c r="G32220">
        <v>162</v>
      </c>
      <c r="H32220" t="s">
        <v>2020</v>
      </c>
      <c r="I32220" s="13">
        <v>43504</v>
      </c>
      <c r="J32220">
        <v>1</v>
      </c>
      <c r="K32220">
        <v>25.62</v>
      </c>
    </row>
    <row r="32221" spans="2:11">
      <c r="B32221" t="s">
        <v>2236</v>
      </c>
      <c r="C32221" t="s">
        <v>2408</v>
      </c>
      <c r="D32221" t="s">
        <v>2238</v>
      </c>
      <c r="E32221">
        <v>4</v>
      </c>
      <c r="F32221" t="s">
        <v>2016</v>
      </c>
      <c r="G32221">
        <v>155</v>
      </c>
      <c r="H32221" t="s">
        <v>2020</v>
      </c>
      <c r="I32221" s="13">
        <v>43504</v>
      </c>
      <c r="J32221">
        <v>1</v>
      </c>
      <c r="K32221">
        <v>25.62</v>
      </c>
    </row>
    <row r="32222" spans="2:11">
      <c r="B32222" t="s">
        <v>2054</v>
      </c>
      <c r="C32222" t="s">
        <v>3056</v>
      </c>
      <c r="D32222" t="s">
        <v>2056</v>
      </c>
      <c r="E32222">
        <v>4</v>
      </c>
      <c r="F32222" t="s">
        <v>2016</v>
      </c>
      <c r="G32222">
        <v>170</v>
      </c>
      <c r="H32222" t="s">
        <v>2020</v>
      </c>
      <c r="I32222" s="13">
        <v>43504</v>
      </c>
      <c r="J32222">
        <v>1</v>
      </c>
      <c r="K32222">
        <v>25.62</v>
      </c>
    </row>
    <row r="32223" spans="2:11">
      <c r="B32223" t="s">
        <v>2260</v>
      </c>
      <c r="C32223" t="s">
        <v>3057</v>
      </c>
      <c r="D32223" t="s">
        <v>2035</v>
      </c>
      <c r="E32223">
        <v>5</v>
      </c>
      <c r="F32223" t="s">
        <v>2016</v>
      </c>
      <c r="G32223">
        <v>160</v>
      </c>
      <c r="H32223" t="s">
        <v>2020</v>
      </c>
      <c r="I32223" s="13">
        <v>43504</v>
      </c>
      <c r="J32223">
        <v>1</v>
      </c>
      <c r="K32223">
        <v>25.62</v>
      </c>
    </row>
    <row r="32224" spans="2:11">
      <c r="B32224" t="s">
        <v>3058</v>
      </c>
      <c r="C32224" t="s">
        <v>3059</v>
      </c>
      <c r="D32224" t="s">
        <v>2076</v>
      </c>
      <c r="E32224">
        <v>3</v>
      </c>
      <c r="F32224" t="s">
        <v>2016</v>
      </c>
      <c r="G32224">
        <v>138</v>
      </c>
      <c r="H32224" t="s">
        <v>2017</v>
      </c>
      <c r="I32224" s="13">
        <v>43504</v>
      </c>
      <c r="J32224">
        <v>8</v>
      </c>
      <c r="K32224">
        <v>0</v>
      </c>
    </row>
    <row r="32225" spans="2:11">
      <c r="B32225" t="s">
        <v>2198</v>
      </c>
      <c r="C32225" t="s">
        <v>2487</v>
      </c>
      <c r="D32225" t="s">
        <v>2035</v>
      </c>
      <c r="E32225">
        <v>5</v>
      </c>
      <c r="F32225" t="s">
        <v>2016</v>
      </c>
      <c r="G32225">
        <v>165</v>
      </c>
      <c r="H32225" t="s">
        <v>2020</v>
      </c>
      <c r="I32225" s="13">
        <v>43504</v>
      </c>
      <c r="J32225">
        <v>1</v>
      </c>
      <c r="K32225">
        <v>25.62</v>
      </c>
    </row>
    <row r="32226" spans="2:11">
      <c r="B32226" t="s">
        <v>2059</v>
      </c>
      <c r="C32226" t="s">
        <v>2410</v>
      </c>
      <c r="D32226" t="s">
        <v>2076</v>
      </c>
      <c r="E32226">
        <v>3</v>
      </c>
      <c r="F32226" t="s">
        <v>2016</v>
      </c>
      <c r="G32226" t="s">
        <v>2030</v>
      </c>
      <c r="H32226" t="s">
        <v>2017</v>
      </c>
      <c r="I32226" s="13">
        <v>43504</v>
      </c>
      <c r="J32226">
        <v>8</v>
      </c>
      <c r="K32226">
        <v>0</v>
      </c>
    </row>
    <row r="32227" spans="2:11">
      <c r="B32227" t="s">
        <v>2063</v>
      </c>
      <c r="C32227" t="s">
        <v>2490</v>
      </c>
      <c r="D32227" t="s">
        <v>2035</v>
      </c>
      <c r="E32227">
        <v>5</v>
      </c>
      <c r="F32227" t="s">
        <v>2016</v>
      </c>
      <c r="G32227">
        <v>155</v>
      </c>
      <c r="H32227" t="s">
        <v>2017</v>
      </c>
      <c r="I32227" s="13">
        <v>43504</v>
      </c>
      <c r="J32227">
        <v>1</v>
      </c>
      <c r="K32227">
        <v>25.62</v>
      </c>
    </row>
    <row r="32228" spans="2:11">
      <c r="B32228" t="s">
        <v>2601</v>
      </c>
      <c r="C32228" t="s">
        <v>2602</v>
      </c>
      <c r="D32228" t="s">
        <v>2015</v>
      </c>
      <c r="E32228">
        <v>3</v>
      </c>
      <c r="F32228" t="s">
        <v>2016</v>
      </c>
      <c r="G32228">
        <v>125</v>
      </c>
      <c r="H32228" t="s">
        <v>2020</v>
      </c>
      <c r="I32228" s="13">
        <v>43504</v>
      </c>
      <c r="J32228" t="s">
        <v>2030</v>
      </c>
      <c r="K32228" t="s">
        <v>2030</v>
      </c>
    </row>
    <row r="32229" spans="2:11">
      <c r="B32229" t="s">
        <v>3060</v>
      </c>
      <c r="C32229" t="s">
        <v>3061</v>
      </c>
      <c r="D32229" t="s">
        <v>2026</v>
      </c>
      <c r="E32229">
        <v>5</v>
      </c>
      <c r="F32229" t="s">
        <v>2016</v>
      </c>
      <c r="G32229">
        <v>152</v>
      </c>
      <c r="H32229" t="s">
        <v>2020</v>
      </c>
      <c r="I32229" s="13">
        <v>43504</v>
      </c>
      <c r="J32229">
        <v>1</v>
      </c>
      <c r="K32229">
        <v>25.62</v>
      </c>
    </row>
    <row r="32230" spans="2:11">
      <c r="B32230" t="s">
        <v>2067</v>
      </c>
      <c r="C32230" t="s">
        <v>2414</v>
      </c>
      <c r="D32230" t="s">
        <v>2029</v>
      </c>
      <c r="E32230">
        <v>5</v>
      </c>
      <c r="F32230" t="s">
        <v>2016</v>
      </c>
      <c r="G32230">
        <v>169</v>
      </c>
      <c r="H32230" t="s">
        <v>2020</v>
      </c>
      <c r="I32230" s="13">
        <v>43503</v>
      </c>
      <c r="J32230">
        <v>1</v>
      </c>
      <c r="K32230">
        <v>25.62</v>
      </c>
    </row>
    <row r="32231" spans="2:11">
      <c r="B32231" t="s">
        <v>2470</v>
      </c>
      <c r="C32231" t="s">
        <v>3062</v>
      </c>
      <c r="D32231" t="s">
        <v>2026</v>
      </c>
      <c r="E32231">
        <v>5</v>
      </c>
      <c r="F32231" t="s">
        <v>2016</v>
      </c>
      <c r="G32231" t="s">
        <v>2030</v>
      </c>
      <c r="H32231" t="s">
        <v>2017</v>
      </c>
      <c r="I32231" s="13">
        <v>43453</v>
      </c>
      <c r="J32231">
        <v>1</v>
      </c>
      <c r="K32231">
        <v>25.62</v>
      </c>
    </row>
    <row r="32232" spans="2:11">
      <c r="B32232" t="s">
        <v>2024</v>
      </c>
      <c r="C32232" t="s">
        <v>2768</v>
      </c>
      <c r="D32232" t="s">
        <v>2076</v>
      </c>
      <c r="E32232">
        <v>3</v>
      </c>
      <c r="F32232" t="s">
        <v>2016</v>
      </c>
      <c r="G32232" t="s">
        <v>2030</v>
      </c>
      <c r="H32232" t="s">
        <v>2017</v>
      </c>
      <c r="I32232" s="13">
        <v>43404</v>
      </c>
      <c r="J32232">
        <v>8</v>
      </c>
      <c r="K32232">
        <v>0</v>
      </c>
    </row>
    <row r="32233" spans="2:11">
      <c r="B32233" t="s">
        <v>2042</v>
      </c>
      <c r="C32233" t="s">
        <v>2689</v>
      </c>
      <c r="D32233" t="s">
        <v>2044</v>
      </c>
      <c r="E32233">
        <v>3</v>
      </c>
      <c r="F32233" t="s">
        <v>2016</v>
      </c>
      <c r="G32233">
        <v>135</v>
      </c>
      <c r="H32233" t="s">
        <v>2020</v>
      </c>
      <c r="I32233" s="13">
        <v>43400</v>
      </c>
      <c r="J32233">
        <v>7</v>
      </c>
      <c r="K32233">
        <v>10.29</v>
      </c>
    </row>
    <row r="32234" spans="2:11">
      <c r="B32234" t="s">
        <v>3063</v>
      </c>
      <c r="C32234" t="s">
        <v>3064</v>
      </c>
      <c r="D32234" t="s">
        <v>2189</v>
      </c>
      <c r="E32234">
        <v>5</v>
      </c>
      <c r="F32234" t="s">
        <v>2016</v>
      </c>
      <c r="G32234">
        <v>150</v>
      </c>
      <c r="H32234" t="s">
        <v>2017</v>
      </c>
      <c r="I32234" s="13">
        <v>42765</v>
      </c>
      <c r="J32234">
        <v>1</v>
      </c>
      <c r="K32234">
        <v>25.62</v>
      </c>
    </row>
    <row r="32301" spans="1:11">
      <c r="A32301" t="s">
        <v>1336</v>
      </c>
      <c r="B32301" t="str">
        <f ca="1">_xll.BDS(OFFSET(INDIRECT(ADDRESS(ROW(), COLUMN())),0,-1),"BEST_ANALYST_RECS_BULK","cols=10;rows=8")</f>
        <v>Baird</v>
      </c>
      <c r="C32301" t="s">
        <v>2416</v>
      </c>
      <c r="D32301" t="s">
        <v>2029</v>
      </c>
      <c r="E32301">
        <v>5</v>
      </c>
      <c r="F32301" t="s">
        <v>2016</v>
      </c>
      <c r="G32301">
        <v>26</v>
      </c>
      <c r="H32301" t="s">
        <v>2017</v>
      </c>
      <c r="I32301" s="13">
        <v>43511</v>
      </c>
      <c r="J32301">
        <v>5</v>
      </c>
      <c r="K32301">
        <v>-13.28</v>
      </c>
    </row>
    <row r="32302" spans="1:11">
      <c r="B32302" t="s">
        <v>2067</v>
      </c>
      <c r="C32302" t="s">
        <v>2418</v>
      </c>
      <c r="D32302" t="s">
        <v>2029</v>
      </c>
      <c r="E32302">
        <v>5</v>
      </c>
      <c r="F32302" t="s">
        <v>2016</v>
      </c>
      <c r="G32302">
        <v>25</v>
      </c>
      <c r="H32302" t="s">
        <v>2020</v>
      </c>
      <c r="I32302" s="13">
        <v>43507</v>
      </c>
      <c r="J32302">
        <v>3</v>
      </c>
      <c r="K32302">
        <v>-6.86</v>
      </c>
    </row>
    <row r="32303" spans="1:11">
      <c r="B32303" t="s">
        <v>2236</v>
      </c>
      <c r="C32303" t="s">
        <v>2946</v>
      </c>
      <c r="D32303" t="s">
        <v>2015</v>
      </c>
      <c r="E32303">
        <v>3</v>
      </c>
      <c r="F32303" t="s">
        <v>2016</v>
      </c>
      <c r="G32303" t="s">
        <v>2030</v>
      </c>
      <c r="H32303" t="s">
        <v>2017</v>
      </c>
      <c r="I32303" s="13">
        <v>43501</v>
      </c>
      <c r="J32303">
        <v>4</v>
      </c>
      <c r="K32303">
        <v>-11.24</v>
      </c>
    </row>
    <row r="32304" spans="1:11">
      <c r="B32304" t="s">
        <v>2079</v>
      </c>
      <c r="C32304" t="s">
        <v>2426</v>
      </c>
      <c r="D32304" t="s">
        <v>2029</v>
      </c>
      <c r="E32304">
        <v>5</v>
      </c>
      <c r="F32304" t="s">
        <v>2016</v>
      </c>
      <c r="G32304">
        <v>21</v>
      </c>
      <c r="H32304" t="s">
        <v>2017</v>
      </c>
      <c r="I32304" s="13">
        <v>43479</v>
      </c>
      <c r="J32304">
        <v>3</v>
      </c>
      <c r="K32304">
        <v>-6.86</v>
      </c>
    </row>
    <row r="32305" spans="2:11">
      <c r="B32305" t="s">
        <v>2059</v>
      </c>
      <c r="C32305" t="s">
        <v>3245</v>
      </c>
      <c r="D32305" t="s">
        <v>2026</v>
      </c>
      <c r="E32305">
        <v>5</v>
      </c>
      <c r="F32305" t="s">
        <v>2016</v>
      </c>
      <c r="G32305">
        <v>21</v>
      </c>
      <c r="H32305" t="s">
        <v>2017</v>
      </c>
      <c r="I32305" s="13">
        <v>43473</v>
      </c>
      <c r="J32305">
        <v>3</v>
      </c>
      <c r="K32305">
        <v>-6.86</v>
      </c>
    </row>
    <row r="32306" spans="2:11">
      <c r="B32306" t="s">
        <v>2083</v>
      </c>
      <c r="C32306" t="s">
        <v>2304</v>
      </c>
      <c r="D32306" t="s">
        <v>2076</v>
      </c>
      <c r="E32306">
        <v>3</v>
      </c>
      <c r="F32306" t="s">
        <v>2085</v>
      </c>
      <c r="G32306" t="s">
        <v>2030</v>
      </c>
      <c r="H32306" t="s">
        <v>2017</v>
      </c>
      <c r="I32306" s="13">
        <v>43473</v>
      </c>
      <c r="J32306">
        <v>1</v>
      </c>
      <c r="K32306">
        <v>30.57</v>
      </c>
    </row>
    <row r="32307" spans="2:11">
      <c r="B32307" t="s">
        <v>2027</v>
      </c>
      <c r="C32307" t="s">
        <v>2435</v>
      </c>
      <c r="D32307" t="s">
        <v>2044</v>
      </c>
      <c r="E32307">
        <v>3</v>
      </c>
      <c r="F32307" t="s">
        <v>2016</v>
      </c>
      <c r="G32307">
        <v>16</v>
      </c>
      <c r="H32307" t="s">
        <v>2017</v>
      </c>
      <c r="I32307" s="13">
        <v>43471</v>
      </c>
      <c r="J32307" t="s">
        <v>2030</v>
      </c>
      <c r="K32307" t="s">
        <v>2030</v>
      </c>
    </row>
    <row r="32308" spans="2:11">
      <c r="B32308" t="s">
        <v>2063</v>
      </c>
      <c r="C32308" t="s">
        <v>3246</v>
      </c>
      <c r="D32308" t="s">
        <v>2162</v>
      </c>
      <c r="E32308">
        <v>3</v>
      </c>
      <c r="F32308" t="s">
        <v>2016</v>
      </c>
      <c r="G32308">
        <v>17</v>
      </c>
      <c r="H32308" t="s">
        <v>2017</v>
      </c>
      <c r="I32308" s="13">
        <v>43469</v>
      </c>
      <c r="J32308" t="s">
        <v>2030</v>
      </c>
      <c r="K32308" t="s">
        <v>2030</v>
      </c>
    </row>
    <row r="32401" spans="1:11">
      <c r="A32401" t="s">
        <v>1337</v>
      </c>
      <c r="B32401" t="str">
        <f ca="1">_xll.BDS(OFFSET(INDIRECT(ADDRESS(ROW(), COLUMN())),0,-1),"BEST_ANALYST_RECS_BULK","cols=10;rows=10")</f>
        <v>Guggenheim Securities</v>
      </c>
      <c r="C32401" t="s">
        <v>2520</v>
      </c>
      <c r="D32401" t="s">
        <v>2179</v>
      </c>
      <c r="E32401" t="s">
        <v>2030</v>
      </c>
      <c r="F32401" t="s">
        <v>2016</v>
      </c>
      <c r="G32401" t="s">
        <v>2030</v>
      </c>
      <c r="H32401" t="s">
        <v>2017</v>
      </c>
      <c r="I32401" s="13">
        <v>43503</v>
      </c>
      <c r="J32401" t="s">
        <v>2030</v>
      </c>
      <c r="K32401" t="s">
        <v>2030</v>
      </c>
    </row>
    <row r="32402" spans="1:11">
      <c r="B32402" t="s">
        <v>2021</v>
      </c>
      <c r="C32402" t="s">
        <v>3491</v>
      </c>
      <c r="D32402" t="s">
        <v>2023</v>
      </c>
      <c r="E32402">
        <v>5</v>
      </c>
      <c r="F32402" t="s">
        <v>2016</v>
      </c>
      <c r="G32402">
        <v>26</v>
      </c>
      <c r="H32402" t="s">
        <v>2020</v>
      </c>
      <c r="I32402" s="13">
        <v>43502</v>
      </c>
      <c r="J32402">
        <v>1</v>
      </c>
      <c r="K32402">
        <v>35.67</v>
      </c>
    </row>
    <row r="32403" spans="1:11">
      <c r="B32403" t="s">
        <v>2033</v>
      </c>
      <c r="C32403" t="s">
        <v>2557</v>
      </c>
      <c r="D32403" t="s">
        <v>2044</v>
      </c>
      <c r="E32403">
        <v>3</v>
      </c>
      <c r="F32403" t="s">
        <v>2016</v>
      </c>
      <c r="G32403">
        <v>21</v>
      </c>
      <c r="H32403" t="s">
        <v>2036</v>
      </c>
      <c r="I32403" s="13">
        <v>43502</v>
      </c>
      <c r="J32403">
        <v>3</v>
      </c>
      <c r="K32403">
        <v>16.47</v>
      </c>
    </row>
    <row r="32404" spans="1:11">
      <c r="B32404" t="s">
        <v>2136</v>
      </c>
      <c r="C32404" t="s">
        <v>2938</v>
      </c>
      <c r="D32404" t="s">
        <v>2044</v>
      </c>
      <c r="E32404">
        <v>3</v>
      </c>
      <c r="F32404" t="s">
        <v>2016</v>
      </c>
      <c r="G32404">
        <v>17</v>
      </c>
      <c r="H32404" t="s">
        <v>2020</v>
      </c>
      <c r="I32404" s="13">
        <v>43502</v>
      </c>
      <c r="J32404">
        <v>5</v>
      </c>
      <c r="K32404">
        <v>0</v>
      </c>
    </row>
    <row r="32405" spans="1:11">
      <c r="B32405" t="s">
        <v>2094</v>
      </c>
      <c r="C32405" t="s">
        <v>2095</v>
      </c>
      <c r="D32405" t="s">
        <v>2026</v>
      </c>
      <c r="E32405">
        <v>5</v>
      </c>
      <c r="F32405" t="s">
        <v>2016</v>
      </c>
      <c r="G32405">
        <v>22</v>
      </c>
      <c r="H32405" t="s">
        <v>2020</v>
      </c>
      <c r="I32405" s="13">
        <v>43494</v>
      </c>
      <c r="J32405" t="s">
        <v>2030</v>
      </c>
      <c r="K32405" t="s">
        <v>2030</v>
      </c>
    </row>
    <row r="32406" spans="1:11">
      <c r="B32406" t="s">
        <v>2045</v>
      </c>
      <c r="C32406" t="s">
        <v>3492</v>
      </c>
      <c r="D32406" t="s">
        <v>2029</v>
      </c>
      <c r="E32406">
        <v>5</v>
      </c>
      <c r="F32406" t="s">
        <v>2016</v>
      </c>
      <c r="G32406">
        <v>19</v>
      </c>
      <c r="H32406" t="s">
        <v>2020</v>
      </c>
      <c r="I32406" s="13">
        <v>43493</v>
      </c>
      <c r="J32406">
        <v>2</v>
      </c>
      <c r="K32406">
        <v>29.43</v>
      </c>
    </row>
    <row r="32407" spans="1:11">
      <c r="B32407" t="s">
        <v>2358</v>
      </c>
      <c r="C32407" t="s">
        <v>3490</v>
      </c>
      <c r="D32407" t="s">
        <v>2026</v>
      </c>
      <c r="E32407">
        <v>5</v>
      </c>
      <c r="F32407" t="s">
        <v>2016</v>
      </c>
      <c r="G32407">
        <v>27</v>
      </c>
      <c r="H32407" t="s">
        <v>2017</v>
      </c>
      <c r="I32407" s="13">
        <v>43487</v>
      </c>
      <c r="J32407">
        <v>2</v>
      </c>
      <c r="K32407">
        <v>29.43</v>
      </c>
    </row>
    <row r="32408" spans="1:11">
      <c r="B32408" t="s">
        <v>2565</v>
      </c>
      <c r="C32408" t="s">
        <v>4168</v>
      </c>
      <c r="D32408" t="s">
        <v>2076</v>
      </c>
      <c r="E32408">
        <v>3</v>
      </c>
      <c r="F32408" t="s">
        <v>2016</v>
      </c>
      <c r="G32408">
        <v>13.5</v>
      </c>
      <c r="H32408" t="s">
        <v>2017</v>
      </c>
      <c r="I32408" s="13">
        <v>43487</v>
      </c>
      <c r="J32408">
        <v>6</v>
      </c>
      <c r="K32408">
        <v>-16.89</v>
      </c>
    </row>
    <row r="32409" spans="1:11">
      <c r="B32409" t="s">
        <v>2083</v>
      </c>
      <c r="C32409" t="s">
        <v>2084</v>
      </c>
      <c r="D32409" t="s">
        <v>2035</v>
      </c>
      <c r="E32409">
        <v>5</v>
      </c>
      <c r="F32409" t="s">
        <v>2085</v>
      </c>
      <c r="G32409" t="s">
        <v>2030</v>
      </c>
      <c r="H32409" t="s">
        <v>2017</v>
      </c>
      <c r="I32409" s="13">
        <v>43434</v>
      </c>
      <c r="J32409">
        <v>4</v>
      </c>
      <c r="K32409">
        <v>3.8</v>
      </c>
    </row>
    <row r="32410" spans="1:11">
      <c r="B32410" t="s">
        <v>2236</v>
      </c>
      <c r="C32410" t="s">
        <v>3496</v>
      </c>
      <c r="D32410" t="s">
        <v>2015</v>
      </c>
      <c r="E32410">
        <v>3</v>
      </c>
      <c r="F32410" t="s">
        <v>2016</v>
      </c>
      <c r="G32410" t="s">
        <v>2030</v>
      </c>
      <c r="H32410" t="s">
        <v>2017</v>
      </c>
      <c r="I32410" s="13">
        <v>43227</v>
      </c>
      <c r="J32410">
        <v>5</v>
      </c>
      <c r="K32410">
        <v>0</v>
      </c>
    </row>
    <row r="32501" spans="1:11">
      <c r="A32501" t="s">
        <v>1338</v>
      </c>
      <c r="B32501" t="str">
        <f ca="1">_xll.BDS(OFFSET(INDIRECT(ADDRESS(ROW(), COLUMN())),0,-1),"BEST_ANALYST_RECS_BULK","cols=10;rows=23")</f>
        <v>Raymond James</v>
      </c>
      <c r="C32501" t="s">
        <v>3958</v>
      </c>
      <c r="D32501" t="s">
        <v>2029</v>
      </c>
      <c r="E32501">
        <v>5</v>
      </c>
      <c r="F32501" t="s">
        <v>2016</v>
      </c>
      <c r="G32501">
        <v>56</v>
      </c>
      <c r="H32501" t="s">
        <v>2017</v>
      </c>
      <c r="I32501" s="13">
        <v>43511</v>
      </c>
      <c r="J32501">
        <v>8</v>
      </c>
      <c r="K32501">
        <v>2.73</v>
      </c>
    </row>
    <row r="32502" spans="1:11">
      <c r="B32502" t="s">
        <v>2593</v>
      </c>
      <c r="C32502" t="s">
        <v>3325</v>
      </c>
      <c r="D32502" t="s">
        <v>2029</v>
      </c>
      <c r="E32502">
        <v>5</v>
      </c>
      <c r="F32502" t="s">
        <v>2016</v>
      </c>
      <c r="G32502">
        <v>53.5</v>
      </c>
      <c r="H32502" t="s">
        <v>2133</v>
      </c>
      <c r="I32502" s="13">
        <v>43511</v>
      </c>
      <c r="J32502" t="s">
        <v>2030</v>
      </c>
      <c r="K32502" t="s">
        <v>2030</v>
      </c>
    </row>
    <row r="32503" spans="1:11">
      <c r="B32503" t="s">
        <v>2595</v>
      </c>
      <c r="C32503" t="s">
        <v>3749</v>
      </c>
      <c r="D32503" t="s">
        <v>2362</v>
      </c>
      <c r="E32503">
        <v>5</v>
      </c>
      <c r="F32503" t="s">
        <v>2016</v>
      </c>
      <c r="G32503">
        <v>55</v>
      </c>
      <c r="H32503" t="s">
        <v>2020</v>
      </c>
      <c r="I32503" s="13">
        <v>43511</v>
      </c>
      <c r="J32503">
        <v>8</v>
      </c>
      <c r="K32503">
        <v>2.73</v>
      </c>
    </row>
    <row r="32504" spans="1:11">
      <c r="B32504" t="s">
        <v>3032</v>
      </c>
      <c r="C32504" t="s">
        <v>3346</v>
      </c>
      <c r="D32504" t="s">
        <v>2026</v>
      </c>
      <c r="E32504">
        <v>5</v>
      </c>
      <c r="F32504" t="s">
        <v>2016</v>
      </c>
      <c r="G32504">
        <v>48.97</v>
      </c>
      <c r="H32504" t="s">
        <v>2017</v>
      </c>
      <c r="I32504" s="13">
        <v>43511</v>
      </c>
      <c r="J32504">
        <v>3</v>
      </c>
      <c r="K32504">
        <v>17.72</v>
      </c>
    </row>
    <row r="32505" spans="1:11">
      <c r="B32505" t="s">
        <v>2118</v>
      </c>
      <c r="C32505" t="s">
        <v>3746</v>
      </c>
      <c r="D32505" t="s">
        <v>2026</v>
      </c>
      <c r="E32505">
        <v>5</v>
      </c>
      <c r="F32505" t="s">
        <v>2016</v>
      </c>
      <c r="G32505">
        <v>51.23</v>
      </c>
      <c r="H32505" t="s">
        <v>2017</v>
      </c>
      <c r="I32505" s="13">
        <v>43511</v>
      </c>
      <c r="J32505">
        <v>9</v>
      </c>
      <c r="K32505">
        <v>2.46</v>
      </c>
    </row>
    <row r="32506" spans="1:11">
      <c r="B32506" t="s">
        <v>3016</v>
      </c>
      <c r="C32506" t="s">
        <v>3151</v>
      </c>
      <c r="D32506" t="s">
        <v>2026</v>
      </c>
      <c r="E32506">
        <v>5</v>
      </c>
      <c r="F32506" t="s">
        <v>2016</v>
      </c>
      <c r="G32506">
        <v>52.74</v>
      </c>
      <c r="H32506" t="s">
        <v>2017</v>
      </c>
      <c r="I32506" s="13">
        <v>43511</v>
      </c>
      <c r="J32506">
        <v>1</v>
      </c>
      <c r="K32506">
        <v>23.68</v>
      </c>
    </row>
    <row r="32507" spans="1:11">
      <c r="B32507" t="s">
        <v>3008</v>
      </c>
      <c r="C32507" t="s">
        <v>3747</v>
      </c>
      <c r="D32507" t="s">
        <v>2076</v>
      </c>
      <c r="E32507">
        <v>3</v>
      </c>
      <c r="F32507" t="s">
        <v>2016</v>
      </c>
      <c r="G32507">
        <v>44.64</v>
      </c>
      <c r="H32507" t="s">
        <v>2017</v>
      </c>
      <c r="I32507" s="13">
        <v>43511</v>
      </c>
      <c r="J32507">
        <v>14</v>
      </c>
      <c r="K32507">
        <v>-8.8800000000000008</v>
      </c>
    </row>
    <row r="32508" spans="1:11">
      <c r="B32508" t="s">
        <v>2390</v>
      </c>
      <c r="C32508" t="s">
        <v>3748</v>
      </c>
      <c r="D32508" t="s">
        <v>2026</v>
      </c>
      <c r="E32508">
        <v>5</v>
      </c>
      <c r="F32508" t="s">
        <v>2016</v>
      </c>
      <c r="G32508">
        <v>52</v>
      </c>
      <c r="H32508" t="s">
        <v>2020</v>
      </c>
      <c r="I32508" s="13">
        <v>43511</v>
      </c>
      <c r="J32508">
        <v>2</v>
      </c>
      <c r="K32508">
        <v>17.940000000000001</v>
      </c>
    </row>
    <row r="32509" spans="1:11">
      <c r="B32509" t="s">
        <v>2174</v>
      </c>
      <c r="C32509" t="s">
        <v>3326</v>
      </c>
      <c r="D32509" t="s">
        <v>2029</v>
      </c>
      <c r="E32509">
        <v>5</v>
      </c>
      <c r="F32509" t="s">
        <v>2016</v>
      </c>
      <c r="G32509">
        <v>46</v>
      </c>
      <c r="H32509" t="s">
        <v>2017</v>
      </c>
      <c r="I32509" s="13">
        <v>43510</v>
      </c>
      <c r="J32509">
        <v>11</v>
      </c>
      <c r="K32509">
        <v>-1.47</v>
      </c>
    </row>
    <row r="32510" spans="1:11">
      <c r="B32510" t="s">
        <v>2067</v>
      </c>
      <c r="C32510" t="s">
        <v>3341</v>
      </c>
      <c r="D32510" t="s">
        <v>2029</v>
      </c>
      <c r="E32510">
        <v>5</v>
      </c>
      <c r="F32510" t="s">
        <v>2016</v>
      </c>
      <c r="G32510">
        <v>55</v>
      </c>
      <c r="H32510" t="s">
        <v>2020</v>
      </c>
      <c r="I32510" s="13">
        <v>43510</v>
      </c>
      <c r="J32510">
        <v>7</v>
      </c>
      <c r="K32510">
        <v>5.31</v>
      </c>
    </row>
    <row r="32511" spans="1:11">
      <c r="B32511" t="s">
        <v>2027</v>
      </c>
      <c r="C32511" t="s">
        <v>3745</v>
      </c>
      <c r="D32511" t="s">
        <v>2029</v>
      </c>
      <c r="E32511">
        <v>5</v>
      </c>
      <c r="F32511" t="s">
        <v>2016</v>
      </c>
      <c r="G32511">
        <v>55</v>
      </c>
      <c r="H32511" t="s">
        <v>2017</v>
      </c>
      <c r="I32511" s="13">
        <v>43510</v>
      </c>
      <c r="J32511" t="s">
        <v>2030</v>
      </c>
      <c r="K32511" t="s">
        <v>2030</v>
      </c>
    </row>
    <row r="32512" spans="1:11">
      <c r="B32512" t="s">
        <v>2033</v>
      </c>
      <c r="C32512" t="s">
        <v>3751</v>
      </c>
      <c r="D32512" t="s">
        <v>2035</v>
      </c>
      <c r="E32512">
        <v>5</v>
      </c>
      <c r="F32512" t="s">
        <v>2016</v>
      </c>
      <c r="G32512">
        <v>50</v>
      </c>
      <c r="H32512" t="s">
        <v>2020</v>
      </c>
      <c r="I32512" s="13">
        <v>43510</v>
      </c>
      <c r="J32512">
        <v>13</v>
      </c>
      <c r="K32512">
        <v>-3.23</v>
      </c>
    </row>
    <row r="32513" spans="2:11">
      <c r="B32513" t="s">
        <v>3030</v>
      </c>
      <c r="C32513" t="s">
        <v>3750</v>
      </c>
      <c r="D32513" t="s">
        <v>2026</v>
      </c>
      <c r="E32513">
        <v>5</v>
      </c>
      <c r="F32513" t="s">
        <v>2016</v>
      </c>
      <c r="G32513">
        <v>45.17</v>
      </c>
      <c r="H32513" t="s">
        <v>2020</v>
      </c>
      <c r="I32513" s="13">
        <v>43510</v>
      </c>
      <c r="J32513">
        <v>8</v>
      </c>
      <c r="K32513">
        <v>2.73</v>
      </c>
    </row>
    <row r="32514" spans="2:11">
      <c r="B32514" t="s">
        <v>3014</v>
      </c>
      <c r="C32514" t="s">
        <v>3959</v>
      </c>
      <c r="D32514" t="s">
        <v>2029</v>
      </c>
      <c r="E32514">
        <v>5</v>
      </c>
      <c r="F32514" t="s">
        <v>2016</v>
      </c>
      <c r="G32514">
        <v>49.69</v>
      </c>
      <c r="H32514" t="s">
        <v>2020</v>
      </c>
      <c r="I32514" s="13">
        <v>43510</v>
      </c>
      <c r="J32514">
        <v>6</v>
      </c>
      <c r="K32514">
        <v>10.19</v>
      </c>
    </row>
    <row r="32515" spans="2:11">
      <c r="B32515" t="s">
        <v>2063</v>
      </c>
      <c r="C32515" t="s">
        <v>3351</v>
      </c>
      <c r="D32515" t="s">
        <v>2035</v>
      </c>
      <c r="E32515">
        <v>5</v>
      </c>
      <c r="F32515" t="s">
        <v>2016</v>
      </c>
      <c r="G32515">
        <v>42</v>
      </c>
      <c r="H32515" t="s">
        <v>2017</v>
      </c>
      <c r="I32515" s="13">
        <v>43510</v>
      </c>
      <c r="J32515" t="s">
        <v>2030</v>
      </c>
      <c r="K32515" t="s">
        <v>2030</v>
      </c>
    </row>
    <row r="32516" spans="2:11">
      <c r="B32516" t="s">
        <v>2094</v>
      </c>
      <c r="C32516" t="s">
        <v>2095</v>
      </c>
      <c r="D32516" t="s">
        <v>2076</v>
      </c>
      <c r="E32516">
        <v>3</v>
      </c>
      <c r="F32516" t="s">
        <v>2088</v>
      </c>
      <c r="G32516" t="s">
        <v>2030</v>
      </c>
      <c r="H32516" t="s">
        <v>2017</v>
      </c>
      <c r="I32516" s="13">
        <v>43502</v>
      </c>
      <c r="J32516" t="s">
        <v>2030</v>
      </c>
      <c r="K32516" t="s">
        <v>2030</v>
      </c>
    </row>
    <row r="32517" spans="2:11">
      <c r="B32517" t="s">
        <v>2157</v>
      </c>
      <c r="C32517" t="s">
        <v>2158</v>
      </c>
      <c r="D32517" t="s">
        <v>2076</v>
      </c>
      <c r="E32517">
        <v>3</v>
      </c>
      <c r="F32517" t="s">
        <v>2016</v>
      </c>
      <c r="G32517">
        <v>50</v>
      </c>
      <c r="H32517" t="s">
        <v>2017</v>
      </c>
      <c r="I32517" s="13">
        <v>43500</v>
      </c>
      <c r="J32517">
        <v>10</v>
      </c>
      <c r="K32517">
        <v>0</v>
      </c>
    </row>
    <row r="32518" spans="2:11">
      <c r="B32518" t="s">
        <v>3329</v>
      </c>
      <c r="C32518" t="s">
        <v>3330</v>
      </c>
      <c r="D32518" t="s">
        <v>2053</v>
      </c>
      <c r="E32518">
        <v>1</v>
      </c>
      <c r="F32518" t="s">
        <v>2016</v>
      </c>
      <c r="G32518">
        <v>33.33</v>
      </c>
      <c r="H32518" t="s">
        <v>2017</v>
      </c>
      <c r="I32518" s="13">
        <v>43495</v>
      </c>
      <c r="J32518" t="s">
        <v>2030</v>
      </c>
      <c r="K32518" t="s">
        <v>2030</v>
      </c>
    </row>
    <row r="32519" spans="2:11">
      <c r="B32519" t="s">
        <v>2042</v>
      </c>
      <c r="C32519" t="s">
        <v>3356</v>
      </c>
      <c r="D32519" t="s">
        <v>2029</v>
      </c>
      <c r="E32519">
        <v>5</v>
      </c>
      <c r="F32519" t="s">
        <v>2016</v>
      </c>
      <c r="G32519">
        <v>52.79</v>
      </c>
      <c r="H32519" t="s">
        <v>2020</v>
      </c>
      <c r="I32519" s="13">
        <v>43493</v>
      </c>
      <c r="J32519">
        <v>8</v>
      </c>
      <c r="K32519">
        <v>2.73</v>
      </c>
    </row>
    <row r="32520" spans="2:11">
      <c r="B32520" t="s">
        <v>3338</v>
      </c>
      <c r="C32520" t="s">
        <v>3752</v>
      </c>
      <c r="D32520" t="s">
        <v>2026</v>
      </c>
      <c r="E32520">
        <v>5</v>
      </c>
      <c r="F32520" t="s">
        <v>2016</v>
      </c>
      <c r="G32520">
        <v>50.62</v>
      </c>
      <c r="H32520" t="s">
        <v>2017</v>
      </c>
      <c r="I32520" s="13">
        <v>43475</v>
      </c>
      <c r="J32520">
        <v>8</v>
      </c>
      <c r="K32520">
        <v>2.73</v>
      </c>
    </row>
    <row r="32521" spans="2:11">
      <c r="B32521" t="s">
        <v>2051</v>
      </c>
      <c r="C32521" t="s">
        <v>3840</v>
      </c>
      <c r="D32521" t="s">
        <v>2076</v>
      </c>
      <c r="E32521">
        <v>3</v>
      </c>
      <c r="F32521" t="s">
        <v>2088</v>
      </c>
      <c r="G32521">
        <v>46</v>
      </c>
      <c r="H32521" t="s">
        <v>2017</v>
      </c>
      <c r="I32521" s="13">
        <v>43458</v>
      </c>
      <c r="J32521">
        <v>10</v>
      </c>
      <c r="K32521">
        <v>15.45</v>
      </c>
    </row>
    <row r="32522" spans="2:11">
      <c r="B32522" t="s">
        <v>2083</v>
      </c>
      <c r="C32522" t="s">
        <v>2084</v>
      </c>
      <c r="D32522" t="s">
        <v>2053</v>
      </c>
      <c r="E32522">
        <v>1</v>
      </c>
      <c r="F32522" t="s">
        <v>2016</v>
      </c>
      <c r="G32522" t="s">
        <v>2030</v>
      </c>
      <c r="H32522" t="s">
        <v>2017</v>
      </c>
      <c r="I32522" s="13">
        <v>43384</v>
      </c>
      <c r="J32522" t="s">
        <v>2030</v>
      </c>
      <c r="K32522" t="s">
        <v>2030</v>
      </c>
    </row>
    <row r="32523" spans="2:11">
      <c r="B32523" t="s">
        <v>3020</v>
      </c>
      <c r="C32523" t="s">
        <v>3960</v>
      </c>
      <c r="D32523" t="s">
        <v>2053</v>
      </c>
      <c r="E32523">
        <v>1</v>
      </c>
      <c r="F32523" t="s">
        <v>2016</v>
      </c>
      <c r="G32523">
        <v>40</v>
      </c>
      <c r="H32523" t="s">
        <v>2017</v>
      </c>
      <c r="I32523" s="13">
        <v>42789</v>
      </c>
      <c r="J32523">
        <v>12</v>
      </c>
      <c r="K32523">
        <v>-2.73</v>
      </c>
    </row>
    <row r="32601" spans="1:11">
      <c r="A32601" t="s">
        <v>1339</v>
      </c>
      <c r="B32601" t="str">
        <f ca="1">_xll.BDS(OFFSET(INDIRECT(ADDRESS(ROW(), COLUMN())),0,-1),"BEST_ANALYST_RECS_BULK","cols=10;rows=30")</f>
        <v>Credit Suisse</v>
      </c>
      <c r="C32601" t="s">
        <v>3007</v>
      </c>
      <c r="D32601" t="s">
        <v>2044</v>
      </c>
      <c r="E32601">
        <v>3</v>
      </c>
      <c r="F32601" t="s">
        <v>2016</v>
      </c>
      <c r="G32601">
        <v>36.159999999999997</v>
      </c>
      <c r="H32601" t="s">
        <v>2017</v>
      </c>
      <c r="I32601" s="13">
        <v>43511</v>
      </c>
      <c r="J32601" t="s">
        <v>2030</v>
      </c>
      <c r="K32601" t="s">
        <v>2030</v>
      </c>
    </row>
    <row r="32602" spans="1:11">
      <c r="B32602" t="s">
        <v>2047</v>
      </c>
      <c r="C32602" t="s">
        <v>2356</v>
      </c>
      <c r="D32602" t="s">
        <v>2026</v>
      </c>
      <c r="E32602">
        <v>5</v>
      </c>
      <c r="F32602" t="s">
        <v>2016</v>
      </c>
      <c r="G32602">
        <v>39.18</v>
      </c>
      <c r="H32602" t="s">
        <v>2017</v>
      </c>
      <c r="I32602" s="13">
        <v>43511</v>
      </c>
      <c r="J32602" t="s">
        <v>2030</v>
      </c>
      <c r="K32602" t="s">
        <v>2030</v>
      </c>
    </row>
    <row r="32603" spans="1:11">
      <c r="B32603" t="s">
        <v>3008</v>
      </c>
      <c r="C32603" t="s">
        <v>3009</v>
      </c>
      <c r="D32603" t="s">
        <v>2076</v>
      </c>
      <c r="E32603">
        <v>3</v>
      </c>
      <c r="F32603" t="s">
        <v>2016</v>
      </c>
      <c r="G32603">
        <v>35.409999999999997</v>
      </c>
      <c r="H32603" t="s">
        <v>2017</v>
      </c>
      <c r="I32603" s="13">
        <v>43511</v>
      </c>
      <c r="J32603">
        <v>13</v>
      </c>
      <c r="K32603">
        <v>-11.08</v>
      </c>
    </row>
    <row r="32604" spans="1:11">
      <c r="B32604" t="s">
        <v>2352</v>
      </c>
      <c r="C32604" t="s">
        <v>3010</v>
      </c>
      <c r="D32604" t="s">
        <v>2026</v>
      </c>
      <c r="E32604">
        <v>5</v>
      </c>
      <c r="F32604" t="s">
        <v>2016</v>
      </c>
      <c r="G32604">
        <v>39.18</v>
      </c>
      <c r="H32604" t="s">
        <v>2017</v>
      </c>
      <c r="I32604" s="13">
        <v>43511</v>
      </c>
      <c r="J32604">
        <v>8</v>
      </c>
      <c r="K32604">
        <v>9.1199999999999992</v>
      </c>
    </row>
    <row r="32605" spans="1:11">
      <c r="B32605" t="s">
        <v>2274</v>
      </c>
      <c r="C32605" t="s">
        <v>3011</v>
      </c>
      <c r="D32605" t="s">
        <v>2026</v>
      </c>
      <c r="E32605">
        <v>5</v>
      </c>
      <c r="F32605" t="s">
        <v>2016</v>
      </c>
      <c r="G32605" t="s">
        <v>2030</v>
      </c>
      <c r="H32605" t="s">
        <v>2017</v>
      </c>
      <c r="I32605" s="13">
        <v>43509</v>
      </c>
      <c r="J32605">
        <v>8</v>
      </c>
      <c r="K32605">
        <v>9.1199999999999992</v>
      </c>
    </row>
    <row r="32606" spans="1:11">
      <c r="B32606" t="s">
        <v>2360</v>
      </c>
      <c r="C32606" t="s">
        <v>3012</v>
      </c>
      <c r="D32606" t="s">
        <v>2362</v>
      </c>
      <c r="E32606">
        <v>5</v>
      </c>
      <c r="F32606" t="s">
        <v>2016</v>
      </c>
      <c r="G32606">
        <v>42.12</v>
      </c>
      <c r="H32606" t="s">
        <v>2017</v>
      </c>
      <c r="I32606" s="13">
        <v>43507</v>
      </c>
      <c r="J32606" t="s">
        <v>2030</v>
      </c>
      <c r="K32606" t="s">
        <v>2030</v>
      </c>
    </row>
    <row r="32607" spans="1:11">
      <c r="B32607" t="s">
        <v>2595</v>
      </c>
      <c r="C32607" t="s">
        <v>3013</v>
      </c>
      <c r="D32607" t="s">
        <v>2252</v>
      </c>
      <c r="E32607">
        <v>3</v>
      </c>
      <c r="F32607" t="s">
        <v>2016</v>
      </c>
      <c r="G32607">
        <v>43.63</v>
      </c>
      <c r="H32607" t="s">
        <v>2020</v>
      </c>
      <c r="I32607" s="13">
        <v>43507</v>
      </c>
      <c r="J32607">
        <v>10</v>
      </c>
      <c r="K32607">
        <v>0</v>
      </c>
    </row>
    <row r="32608" spans="1:11">
      <c r="B32608" t="s">
        <v>2077</v>
      </c>
      <c r="C32608" t="s">
        <v>2363</v>
      </c>
      <c r="D32608" t="s">
        <v>2029</v>
      </c>
      <c r="E32608">
        <v>5</v>
      </c>
      <c r="F32608" t="s">
        <v>2016</v>
      </c>
      <c r="G32608">
        <v>43.63</v>
      </c>
      <c r="H32608" t="s">
        <v>2020</v>
      </c>
      <c r="I32608" s="13">
        <v>43507</v>
      </c>
      <c r="J32608">
        <v>8</v>
      </c>
      <c r="K32608">
        <v>9.1199999999999992</v>
      </c>
    </row>
    <row r="32609" spans="2:11">
      <c r="B32609" t="s">
        <v>2094</v>
      </c>
      <c r="C32609" t="s">
        <v>2095</v>
      </c>
      <c r="D32609" t="s">
        <v>2053</v>
      </c>
      <c r="E32609">
        <v>1</v>
      </c>
      <c r="F32609" t="s">
        <v>2088</v>
      </c>
      <c r="G32609" t="s">
        <v>2030</v>
      </c>
      <c r="H32609" t="s">
        <v>2017</v>
      </c>
      <c r="I32609" s="13">
        <v>43507</v>
      </c>
      <c r="J32609" t="s">
        <v>2030</v>
      </c>
      <c r="K32609" t="s">
        <v>2030</v>
      </c>
    </row>
    <row r="32610" spans="2:11">
      <c r="B32610" t="s">
        <v>3014</v>
      </c>
      <c r="C32610" t="s">
        <v>3015</v>
      </c>
      <c r="D32610" t="s">
        <v>2029</v>
      </c>
      <c r="E32610">
        <v>5</v>
      </c>
      <c r="F32610" t="s">
        <v>2016</v>
      </c>
      <c r="G32610">
        <v>42.12</v>
      </c>
      <c r="H32610" t="s">
        <v>2020</v>
      </c>
      <c r="I32610" s="13">
        <v>43507</v>
      </c>
      <c r="J32610">
        <v>8</v>
      </c>
      <c r="K32610">
        <v>9.1199999999999992</v>
      </c>
    </row>
    <row r="32611" spans="2:11">
      <c r="B32611" t="s">
        <v>3016</v>
      </c>
      <c r="C32611" t="s">
        <v>3017</v>
      </c>
      <c r="D32611" t="s">
        <v>2026</v>
      </c>
      <c r="E32611">
        <v>5</v>
      </c>
      <c r="F32611" t="s">
        <v>2016</v>
      </c>
      <c r="G32611">
        <v>39.19</v>
      </c>
      <c r="H32611" t="s">
        <v>2017</v>
      </c>
      <c r="I32611" s="13">
        <v>43504</v>
      </c>
      <c r="J32611">
        <v>8</v>
      </c>
      <c r="K32611">
        <v>9.1199999999999992</v>
      </c>
    </row>
    <row r="32612" spans="2:11">
      <c r="B32612" t="s">
        <v>2174</v>
      </c>
      <c r="C32612" t="s">
        <v>3018</v>
      </c>
      <c r="D32612" t="s">
        <v>2029</v>
      </c>
      <c r="E32612">
        <v>5</v>
      </c>
      <c r="F32612" t="s">
        <v>2016</v>
      </c>
      <c r="G32612">
        <v>43.57</v>
      </c>
      <c r="H32612" t="s">
        <v>2017</v>
      </c>
      <c r="I32612" s="13">
        <v>43503</v>
      </c>
      <c r="J32612">
        <v>8</v>
      </c>
      <c r="K32612">
        <v>9.1199999999999992</v>
      </c>
    </row>
    <row r="32613" spans="2:11">
      <c r="B32613" t="s">
        <v>2042</v>
      </c>
      <c r="C32613" t="s">
        <v>3019</v>
      </c>
      <c r="D32613" t="s">
        <v>2029</v>
      </c>
      <c r="E32613">
        <v>5</v>
      </c>
      <c r="F32613" t="s">
        <v>2016</v>
      </c>
      <c r="G32613">
        <v>37.56</v>
      </c>
      <c r="H32613" t="s">
        <v>2020</v>
      </c>
      <c r="I32613" s="13">
        <v>43503</v>
      </c>
      <c r="J32613">
        <v>14</v>
      </c>
      <c r="K32613">
        <v>-11.58</v>
      </c>
    </row>
    <row r="32614" spans="2:11">
      <c r="B32614" t="s">
        <v>3020</v>
      </c>
      <c r="C32614" t="s">
        <v>3021</v>
      </c>
      <c r="D32614" t="s">
        <v>2026</v>
      </c>
      <c r="E32614">
        <v>5</v>
      </c>
      <c r="F32614" t="s">
        <v>2016</v>
      </c>
      <c r="G32614">
        <v>33.799999999999997</v>
      </c>
      <c r="H32614" t="s">
        <v>2017</v>
      </c>
      <c r="I32614" s="13">
        <v>43503</v>
      </c>
      <c r="J32614">
        <v>5</v>
      </c>
      <c r="K32614">
        <v>11.41</v>
      </c>
    </row>
    <row r="32615" spans="2:11">
      <c r="B32615" t="s">
        <v>2051</v>
      </c>
      <c r="C32615" t="s">
        <v>3022</v>
      </c>
      <c r="D32615" t="s">
        <v>2076</v>
      </c>
      <c r="E32615">
        <v>3</v>
      </c>
      <c r="F32615" t="s">
        <v>2016</v>
      </c>
      <c r="G32615">
        <v>36</v>
      </c>
      <c r="H32615" t="s">
        <v>2017</v>
      </c>
      <c r="I32615" s="13">
        <v>43503</v>
      </c>
      <c r="J32615">
        <v>6</v>
      </c>
      <c r="K32615">
        <v>13.22</v>
      </c>
    </row>
    <row r="32616" spans="2:11">
      <c r="B32616" t="s">
        <v>2551</v>
      </c>
      <c r="C32616" t="s">
        <v>3023</v>
      </c>
      <c r="D32616" t="s">
        <v>2026</v>
      </c>
      <c r="E32616">
        <v>5</v>
      </c>
      <c r="F32616" t="s">
        <v>2016</v>
      </c>
      <c r="G32616">
        <v>41.32</v>
      </c>
      <c r="H32616" t="s">
        <v>2017</v>
      </c>
      <c r="I32616" s="13">
        <v>43503</v>
      </c>
      <c r="J32616" t="s">
        <v>2030</v>
      </c>
      <c r="K32616" t="s">
        <v>2030</v>
      </c>
    </row>
    <row r="32617" spans="2:11">
      <c r="B32617" t="s">
        <v>2063</v>
      </c>
      <c r="C32617" t="s">
        <v>3024</v>
      </c>
      <c r="D32617" t="s">
        <v>2035</v>
      </c>
      <c r="E32617">
        <v>5</v>
      </c>
      <c r="F32617" t="s">
        <v>2016</v>
      </c>
      <c r="G32617">
        <v>45.82</v>
      </c>
      <c r="H32617" t="s">
        <v>2017</v>
      </c>
      <c r="I32617" s="13">
        <v>43503</v>
      </c>
      <c r="J32617">
        <v>8</v>
      </c>
      <c r="K32617">
        <v>9.1199999999999992</v>
      </c>
    </row>
    <row r="32618" spans="2:11">
      <c r="B32618" t="s">
        <v>106</v>
      </c>
      <c r="C32618" t="s">
        <v>3025</v>
      </c>
      <c r="D32618" t="s">
        <v>2440</v>
      </c>
      <c r="E32618">
        <v>5</v>
      </c>
      <c r="F32618" t="s">
        <v>2016</v>
      </c>
      <c r="G32618">
        <v>39.42</v>
      </c>
      <c r="H32618" t="s">
        <v>2020</v>
      </c>
      <c r="I32618" s="13">
        <v>43502</v>
      </c>
      <c r="J32618">
        <v>8</v>
      </c>
      <c r="K32618">
        <v>9.1199999999999992</v>
      </c>
    </row>
    <row r="32619" spans="2:11">
      <c r="B32619" t="s">
        <v>2067</v>
      </c>
      <c r="C32619" t="s">
        <v>3026</v>
      </c>
      <c r="D32619" t="s">
        <v>2029</v>
      </c>
      <c r="E32619">
        <v>5</v>
      </c>
      <c r="F32619" t="s">
        <v>2016</v>
      </c>
      <c r="G32619">
        <v>40.18</v>
      </c>
      <c r="H32619" t="s">
        <v>2020</v>
      </c>
      <c r="I32619" s="13">
        <v>43502</v>
      </c>
      <c r="J32619">
        <v>8</v>
      </c>
      <c r="K32619">
        <v>9.1199999999999992</v>
      </c>
    </row>
    <row r="32620" spans="2:11">
      <c r="B32620" t="s">
        <v>2033</v>
      </c>
      <c r="C32620" t="s">
        <v>3027</v>
      </c>
      <c r="D32620" t="s">
        <v>2044</v>
      </c>
      <c r="E32620">
        <v>3</v>
      </c>
      <c r="F32620" t="s">
        <v>2016</v>
      </c>
      <c r="G32620">
        <v>38.67</v>
      </c>
      <c r="H32620" t="s">
        <v>2036</v>
      </c>
      <c r="I32620" s="13">
        <v>43502</v>
      </c>
      <c r="J32620">
        <v>2</v>
      </c>
      <c r="K32620">
        <v>22.07</v>
      </c>
    </row>
    <row r="32621" spans="2:11">
      <c r="B32621" t="s">
        <v>2072</v>
      </c>
      <c r="C32621" t="s">
        <v>3028</v>
      </c>
      <c r="D32621" t="s">
        <v>2029</v>
      </c>
      <c r="E32621">
        <v>5</v>
      </c>
      <c r="F32621" t="s">
        <v>2016</v>
      </c>
      <c r="G32621">
        <v>44.73</v>
      </c>
      <c r="H32621" t="s">
        <v>2017</v>
      </c>
      <c r="I32621" s="13">
        <v>43502</v>
      </c>
      <c r="J32621">
        <v>8</v>
      </c>
      <c r="K32621">
        <v>9.1199999999999992</v>
      </c>
    </row>
    <row r="32622" spans="2:11">
      <c r="B32622" t="s">
        <v>2593</v>
      </c>
      <c r="C32622" t="s">
        <v>3029</v>
      </c>
      <c r="D32622" t="s">
        <v>2029</v>
      </c>
      <c r="E32622">
        <v>5</v>
      </c>
      <c r="F32622" t="s">
        <v>2016</v>
      </c>
      <c r="G32622">
        <v>40.18</v>
      </c>
      <c r="H32622" t="s">
        <v>2133</v>
      </c>
      <c r="I32622" s="13">
        <v>43502</v>
      </c>
      <c r="J32622" t="s">
        <v>2030</v>
      </c>
      <c r="K32622" t="s">
        <v>2030</v>
      </c>
    </row>
    <row r="32623" spans="2:11">
      <c r="B32623" t="s">
        <v>3030</v>
      </c>
      <c r="C32623" t="s">
        <v>3031</v>
      </c>
      <c r="D32623" t="s">
        <v>2026</v>
      </c>
      <c r="E32623">
        <v>5</v>
      </c>
      <c r="F32623" t="s">
        <v>2016</v>
      </c>
      <c r="G32623">
        <v>40.94</v>
      </c>
      <c r="H32623" t="s">
        <v>2020</v>
      </c>
      <c r="I32623" s="13">
        <v>43502</v>
      </c>
      <c r="J32623">
        <v>8</v>
      </c>
      <c r="K32623">
        <v>9.1199999999999992</v>
      </c>
    </row>
    <row r="32624" spans="2:11">
      <c r="B32624" t="s">
        <v>3032</v>
      </c>
      <c r="C32624" t="s">
        <v>3033</v>
      </c>
      <c r="D32624" t="s">
        <v>2044</v>
      </c>
      <c r="E32624">
        <v>3</v>
      </c>
      <c r="F32624" t="s">
        <v>2016</v>
      </c>
      <c r="G32624">
        <v>37.15</v>
      </c>
      <c r="H32624" t="s">
        <v>2017</v>
      </c>
      <c r="I32624" s="13">
        <v>43502</v>
      </c>
      <c r="J32624">
        <v>10</v>
      </c>
      <c r="K32624">
        <v>0</v>
      </c>
    </row>
    <row r="32625" spans="2:11">
      <c r="B32625" t="s">
        <v>2390</v>
      </c>
      <c r="C32625" t="s">
        <v>3034</v>
      </c>
      <c r="D32625" t="s">
        <v>2026</v>
      </c>
      <c r="E32625">
        <v>5</v>
      </c>
      <c r="F32625" t="s">
        <v>2016</v>
      </c>
      <c r="G32625">
        <v>37.15</v>
      </c>
      <c r="H32625" t="s">
        <v>2017</v>
      </c>
      <c r="I32625" s="13">
        <v>43502</v>
      </c>
      <c r="J32625">
        <v>8</v>
      </c>
      <c r="K32625">
        <v>9.1199999999999992</v>
      </c>
    </row>
    <row r="32626" spans="2:11">
      <c r="B32626" t="s">
        <v>2079</v>
      </c>
      <c r="C32626" t="s">
        <v>3035</v>
      </c>
      <c r="D32626" t="s">
        <v>2029</v>
      </c>
      <c r="E32626">
        <v>5</v>
      </c>
      <c r="F32626" t="s">
        <v>2016</v>
      </c>
      <c r="G32626">
        <v>37.909999999999997</v>
      </c>
      <c r="H32626" t="s">
        <v>2020</v>
      </c>
      <c r="I32626" s="13">
        <v>43502</v>
      </c>
      <c r="J32626">
        <v>8</v>
      </c>
      <c r="K32626">
        <v>9.1199999999999992</v>
      </c>
    </row>
    <row r="32627" spans="2:11">
      <c r="B32627" t="s">
        <v>3036</v>
      </c>
      <c r="C32627" t="s">
        <v>3037</v>
      </c>
      <c r="D32627" t="s">
        <v>2362</v>
      </c>
      <c r="E32627">
        <v>5</v>
      </c>
      <c r="F32627" t="s">
        <v>2016</v>
      </c>
      <c r="G32627">
        <v>43.21</v>
      </c>
      <c r="H32627" t="s">
        <v>2020</v>
      </c>
      <c r="I32627" s="13">
        <v>43502</v>
      </c>
      <c r="J32627">
        <v>3</v>
      </c>
      <c r="K32627">
        <v>18.8</v>
      </c>
    </row>
    <row r="32628" spans="2:11">
      <c r="B32628" t="s">
        <v>2118</v>
      </c>
      <c r="C32628" t="s">
        <v>3038</v>
      </c>
      <c r="D32628" t="s">
        <v>2026</v>
      </c>
      <c r="E32628">
        <v>5</v>
      </c>
      <c r="F32628" t="s">
        <v>2016</v>
      </c>
      <c r="G32628">
        <v>41.87</v>
      </c>
      <c r="H32628" t="s">
        <v>2017</v>
      </c>
      <c r="I32628" s="13">
        <v>43501</v>
      </c>
      <c r="J32628">
        <v>8</v>
      </c>
      <c r="K32628">
        <v>9.1199999999999992</v>
      </c>
    </row>
    <row r="32629" spans="2:11">
      <c r="B32629" t="s">
        <v>2021</v>
      </c>
      <c r="C32629" t="s">
        <v>3039</v>
      </c>
      <c r="D32629" t="s">
        <v>2166</v>
      </c>
      <c r="E32629">
        <v>5</v>
      </c>
      <c r="F32629" t="s">
        <v>2016</v>
      </c>
      <c r="G32629">
        <v>39</v>
      </c>
      <c r="H32629" t="s">
        <v>2020</v>
      </c>
      <c r="I32629" s="13">
        <v>43471</v>
      </c>
      <c r="J32629">
        <v>8</v>
      </c>
      <c r="K32629">
        <v>9.1199999999999992</v>
      </c>
    </row>
    <row r="32630" spans="2:11">
      <c r="B32630" t="s">
        <v>2083</v>
      </c>
      <c r="C32630" t="s">
        <v>2084</v>
      </c>
      <c r="D32630" t="s">
        <v>2035</v>
      </c>
      <c r="E32630">
        <v>5</v>
      </c>
      <c r="F32630" t="s">
        <v>2085</v>
      </c>
      <c r="G32630" t="s">
        <v>2030</v>
      </c>
      <c r="H32630" t="s">
        <v>2017</v>
      </c>
      <c r="I32630" s="13">
        <v>43411</v>
      </c>
      <c r="J32630">
        <v>1</v>
      </c>
      <c r="K32630">
        <v>22.72</v>
      </c>
    </row>
    <row r="32701" spans="1:11">
      <c r="A32701" t="s">
        <v>1340</v>
      </c>
      <c r="B32701" t="str">
        <f ca="1">_xll.BDS(OFFSET(INDIRECT(ADDRESS(ROW(), COLUMN())),0,-1),"BEST_ANALYST_RECS_BULK","cols=10;rows=6")</f>
        <v>Zacks Investment Research</v>
      </c>
      <c r="C32701" t="s">
        <v>2095</v>
      </c>
      <c r="D32701" t="s">
        <v>2076</v>
      </c>
      <c r="E32701">
        <v>3</v>
      </c>
      <c r="F32701" t="s">
        <v>2088</v>
      </c>
      <c r="G32701" t="s">
        <v>2030</v>
      </c>
      <c r="H32701" t="s">
        <v>2017</v>
      </c>
      <c r="I32701" s="13">
        <v>43500</v>
      </c>
      <c r="J32701" t="s">
        <v>2030</v>
      </c>
      <c r="K32701" t="s">
        <v>2030</v>
      </c>
    </row>
    <row r="32702" spans="1:11">
      <c r="B32702" t="s">
        <v>3662</v>
      </c>
      <c r="C32702" t="s">
        <v>3796</v>
      </c>
      <c r="D32702" t="s">
        <v>2029</v>
      </c>
      <c r="E32702">
        <v>5</v>
      </c>
      <c r="F32702" t="s">
        <v>2016</v>
      </c>
      <c r="G32702">
        <v>7</v>
      </c>
      <c r="H32702" t="s">
        <v>2020</v>
      </c>
      <c r="I32702" s="13">
        <v>43497</v>
      </c>
      <c r="J32702">
        <v>2</v>
      </c>
      <c r="K32702">
        <v>-27.78</v>
      </c>
    </row>
    <row r="32703" spans="1:11">
      <c r="B32703" t="s">
        <v>2037</v>
      </c>
      <c r="C32703" t="s">
        <v>3547</v>
      </c>
      <c r="D32703" t="s">
        <v>2076</v>
      </c>
      <c r="E32703">
        <v>3</v>
      </c>
      <c r="F32703" t="s">
        <v>2016</v>
      </c>
      <c r="G32703">
        <v>4</v>
      </c>
      <c r="H32703" t="s">
        <v>2017</v>
      </c>
      <c r="I32703" s="13">
        <v>43476</v>
      </c>
      <c r="J32703">
        <v>1</v>
      </c>
      <c r="K32703">
        <v>0</v>
      </c>
    </row>
    <row r="32704" spans="1:11">
      <c r="B32704" t="s">
        <v>3458</v>
      </c>
      <c r="C32704" t="s">
        <v>3797</v>
      </c>
      <c r="D32704" t="s">
        <v>2026</v>
      </c>
      <c r="E32704">
        <v>5</v>
      </c>
      <c r="F32704" t="s">
        <v>2016</v>
      </c>
      <c r="G32704">
        <v>19</v>
      </c>
      <c r="H32704" t="s">
        <v>2020</v>
      </c>
      <c r="I32704" s="13">
        <v>43462</v>
      </c>
      <c r="J32704">
        <v>2</v>
      </c>
      <c r="K32704">
        <v>-27.78</v>
      </c>
    </row>
    <row r="32705" spans="2:11">
      <c r="B32705" t="s">
        <v>2083</v>
      </c>
      <c r="C32705" t="s">
        <v>2304</v>
      </c>
      <c r="D32705" t="s">
        <v>2076</v>
      </c>
      <c r="E32705">
        <v>3</v>
      </c>
      <c r="F32705" t="s">
        <v>2016</v>
      </c>
      <c r="G32705" t="s">
        <v>2030</v>
      </c>
      <c r="H32705" t="s">
        <v>2017</v>
      </c>
      <c r="I32705" s="13">
        <v>43444</v>
      </c>
      <c r="J32705" t="s">
        <v>2030</v>
      </c>
      <c r="K32705" t="s">
        <v>2030</v>
      </c>
    </row>
    <row r="32706" spans="2:11">
      <c r="B32706" t="s">
        <v>3798</v>
      </c>
      <c r="C32706" t="s">
        <v>2095</v>
      </c>
      <c r="D32706" t="s">
        <v>2041</v>
      </c>
      <c r="E32706">
        <v>1</v>
      </c>
      <c r="F32706" t="s">
        <v>2016</v>
      </c>
      <c r="G32706">
        <v>3.5</v>
      </c>
      <c r="H32706" t="s">
        <v>2017</v>
      </c>
      <c r="I32706" s="13">
        <v>43292</v>
      </c>
      <c r="J32706" t="s">
        <v>2030</v>
      </c>
      <c r="K32706" t="s">
        <v>2030</v>
      </c>
    </row>
    <row r="32801" spans="1:11">
      <c r="A32801" t="s">
        <v>1341</v>
      </c>
      <c r="B32801" t="str">
        <f ca="1">_xll.BDS(OFFSET(INDIRECT(ADDRESS(ROW(), COLUMN())),0,-1),"BEST_ANALYST_RECS_BULK","cols=10;rows=24")</f>
        <v>Baird</v>
      </c>
      <c r="C32801" t="s">
        <v>3247</v>
      </c>
      <c r="D32801" t="s">
        <v>2029</v>
      </c>
      <c r="E32801">
        <v>5</v>
      </c>
      <c r="F32801" t="s">
        <v>2016</v>
      </c>
      <c r="G32801">
        <v>200</v>
      </c>
      <c r="H32801" t="s">
        <v>2017</v>
      </c>
      <c r="I32801" s="13">
        <v>43511</v>
      </c>
      <c r="J32801">
        <v>1</v>
      </c>
      <c r="K32801">
        <v>16.86</v>
      </c>
    </row>
    <row r="32802" spans="1:11">
      <c r="B32802" t="s">
        <v>2045</v>
      </c>
      <c r="C32802" t="s">
        <v>3248</v>
      </c>
      <c r="D32802" t="s">
        <v>2029</v>
      </c>
      <c r="E32802">
        <v>5</v>
      </c>
      <c r="F32802" t="s">
        <v>2016</v>
      </c>
      <c r="G32802">
        <v>200</v>
      </c>
      <c r="H32802" t="s">
        <v>2020</v>
      </c>
      <c r="I32802" s="13">
        <v>43511</v>
      </c>
      <c r="J32802">
        <v>1</v>
      </c>
      <c r="K32802">
        <v>16.86</v>
      </c>
    </row>
    <row r="32803" spans="1:11">
      <c r="B32803" t="s">
        <v>2174</v>
      </c>
      <c r="C32803" t="s">
        <v>3249</v>
      </c>
      <c r="D32803" t="s">
        <v>2029</v>
      </c>
      <c r="E32803">
        <v>5</v>
      </c>
      <c r="F32803" t="s">
        <v>2016</v>
      </c>
      <c r="G32803">
        <v>234</v>
      </c>
      <c r="H32803" t="s">
        <v>2017</v>
      </c>
      <c r="I32803" s="13">
        <v>43510</v>
      </c>
      <c r="J32803">
        <v>1</v>
      </c>
      <c r="K32803">
        <v>16.86</v>
      </c>
    </row>
    <row r="32804" spans="1:11">
      <c r="B32804" t="s">
        <v>106</v>
      </c>
      <c r="C32804" t="s">
        <v>2439</v>
      </c>
      <c r="D32804" t="s">
        <v>2440</v>
      </c>
      <c r="E32804">
        <v>5</v>
      </c>
      <c r="F32804" t="s">
        <v>2016</v>
      </c>
      <c r="G32804">
        <v>220</v>
      </c>
      <c r="H32804" t="s">
        <v>2020</v>
      </c>
      <c r="I32804" s="13">
        <v>43510</v>
      </c>
      <c r="J32804">
        <v>1</v>
      </c>
      <c r="K32804">
        <v>16.86</v>
      </c>
    </row>
    <row r="32805" spans="1:11">
      <c r="B32805" t="s">
        <v>2236</v>
      </c>
      <c r="C32805" t="s">
        <v>3250</v>
      </c>
      <c r="D32805" t="s">
        <v>2238</v>
      </c>
      <c r="E32805">
        <v>4</v>
      </c>
      <c r="F32805" t="s">
        <v>2016</v>
      </c>
      <c r="G32805">
        <v>216</v>
      </c>
      <c r="H32805" t="s">
        <v>2020</v>
      </c>
      <c r="I32805" s="13">
        <v>43510</v>
      </c>
      <c r="J32805">
        <v>1</v>
      </c>
      <c r="K32805">
        <v>16.86</v>
      </c>
    </row>
    <row r="32806" spans="1:11">
      <c r="B32806" t="s">
        <v>2024</v>
      </c>
      <c r="C32806" t="s">
        <v>2880</v>
      </c>
      <c r="D32806" t="s">
        <v>2026</v>
      </c>
      <c r="E32806">
        <v>5</v>
      </c>
      <c r="F32806" t="s">
        <v>2016</v>
      </c>
      <c r="G32806">
        <v>200</v>
      </c>
      <c r="H32806" t="s">
        <v>2017</v>
      </c>
      <c r="I32806" s="13">
        <v>43507</v>
      </c>
      <c r="J32806">
        <v>1</v>
      </c>
      <c r="K32806">
        <v>16.86</v>
      </c>
    </row>
    <row r="32807" spans="1:11">
      <c r="B32807" t="s">
        <v>2039</v>
      </c>
      <c r="C32807" t="s">
        <v>3251</v>
      </c>
      <c r="D32807" t="s">
        <v>2026</v>
      </c>
      <c r="E32807">
        <v>5</v>
      </c>
      <c r="F32807" t="s">
        <v>2016</v>
      </c>
      <c r="G32807">
        <v>195</v>
      </c>
      <c r="H32807" t="s">
        <v>2020</v>
      </c>
      <c r="I32807" s="13">
        <v>43502</v>
      </c>
      <c r="J32807">
        <v>1</v>
      </c>
      <c r="K32807">
        <v>16.86</v>
      </c>
    </row>
    <row r="32808" spans="1:11">
      <c r="B32808" t="s">
        <v>2148</v>
      </c>
      <c r="C32808" t="s">
        <v>3252</v>
      </c>
      <c r="D32808" t="s">
        <v>2029</v>
      </c>
      <c r="E32808">
        <v>5</v>
      </c>
      <c r="F32808" t="s">
        <v>2016</v>
      </c>
      <c r="G32808">
        <v>183</v>
      </c>
      <c r="H32808" t="s">
        <v>2020</v>
      </c>
      <c r="I32808" s="13">
        <v>43502</v>
      </c>
      <c r="J32808">
        <v>1</v>
      </c>
      <c r="K32808">
        <v>16.86</v>
      </c>
    </row>
    <row r="32809" spans="1:11">
      <c r="B32809" t="s">
        <v>2074</v>
      </c>
      <c r="C32809" t="s">
        <v>3253</v>
      </c>
      <c r="D32809" t="s">
        <v>2026</v>
      </c>
      <c r="E32809">
        <v>5</v>
      </c>
      <c r="F32809" t="s">
        <v>2016</v>
      </c>
      <c r="G32809">
        <v>205</v>
      </c>
      <c r="H32809" t="s">
        <v>2020</v>
      </c>
      <c r="I32809" s="13">
        <v>43502</v>
      </c>
      <c r="J32809" t="s">
        <v>2030</v>
      </c>
      <c r="K32809" t="s">
        <v>2030</v>
      </c>
    </row>
    <row r="32810" spans="1:11">
      <c r="B32810" t="s">
        <v>2151</v>
      </c>
      <c r="C32810" t="s">
        <v>2152</v>
      </c>
      <c r="D32810" t="s">
        <v>2044</v>
      </c>
      <c r="E32810">
        <v>3</v>
      </c>
      <c r="F32810" t="s">
        <v>2016</v>
      </c>
      <c r="G32810" t="s">
        <v>2030</v>
      </c>
      <c r="H32810" t="s">
        <v>2017</v>
      </c>
      <c r="I32810" s="13">
        <v>43502</v>
      </c>
      <c r="J32810" t="s">
        <v>2030</v>
      </c>
      <c r="K32810" t="s">
        <v>2030</v>
      </c>
    </row>
    <row r="32811" spans="1:11">
      <c r="B32811" t="s">
        <v>2142</v>
      </c>
      <c r="C32811" t="s">
        <v>3254</v>
      </c>
      <c r="D32811" t="s">
        <v>2026</v>
      </c>
      <c r="E32811">
        <v>5</v>
      </c>
      <c r="F32811" t="s">
        <v>2016</v>
      </c>
      <c r="G32811">
        <v>220</v>
      </c>
      <c r="H32811" t="s">
        <v>2020</v>
      </c>
      <c r="I32811" s="13">
        <v>43502</v>
      </c>
      <c r="J32811">
        <v>3</v>
      </c>
      <c r="K32811">
        <v>10.97</v>
      </c>
    </row>
    <row r="32812" spans="1:11">
      <c r="B32812" t="s">
        <v>2051</v>
      </c>
      <c r="C32812" t="s">
        <v>2500</v>
      </c>
      <c r="D32812" t="s">
        <v>2076</v>
      </c>
      <c r="E32812">
        <v>3</v>
      </c>
      <c r="F32812" t="s">
        <v>2016</v>
      </c>
      <c r="G32812">
        <v>183</v>
      </c>
      <c r="H32812" t="s">
        <v>2017</v>
      </c>
      <c r="I32812" s="13">
        <v>43502</v>
      </c>
      <c r="J32812" t="s">
        <v>2030</v>
      </c>
      <c r="K32812" t="s">
        <v>2030</v>
      </c>
    </row>
    <row r="32813" spans="1:11">
      <c r="B32813" t="s">
        <v>3255</v>
      </c>
      <c r="C32813" t="s">
        <v>3256</v>
      </c>
      <c r="D32813" t="s">
        <v>2076</v>
      </c>
      <c r="E32813">
        <v>3</v>
      </c>
      <c r="F32813" t="s">
        <v>2088</v>
      </c>
      <c r="G32813" t="s">
        <v>2030</v>
      </c>
      <c r="H32813" t="s">
        <v>2017</v>
      </c>
      <c r="I32813" s="13">
        <v>43502</v>
      </c>
      <c r="J32813">
        <v>2</v>
      </c>
      <c r="K32813">
        <v>13.33</v>
      </c>
    </row>
    <row r="32814" spans="1:11">
      <c r="B32814" t="s">
        <v>2021</v>
      </c>
      <c r="C32814" t="s">
        <v>3257</v>
      </c>
      <c r="D32814" t="s">
        <v>2296</v>
      </c>
      <c r="E32814">
        <v>3</v>
      </c>
      <c r="F32814" t="s">
        <v>2016</v>
      </c>
      <c r="G32814">
        <v>185</v>
      </c>
      <c r="H32814" t="s">
        <v>2020</v>
      </c>
      <c r="I32814" s="13">
        <v>43501</v>
      </c>
      <c r="J32814">
        <v>4</v>
      </c>
      <c r="K32814">
        <v>0</v>
      </c>
    </row>
    <row r="32815" spans="1:11">
      <c r="B32815" t="s">
        <v>2067</v>
      </c>
      <c r="C32815" t="s">
        <v>3258</v>
      </c>
      <c r="D32815" t="s">
        <v>2029</v>
      </c>
      <c r="E32815">
        <v>5</v>
      </c>
      <c r="F32815" t="s">
        <v>2016</v>
      </c>
      <c r="G32815">
        <v>213</v>
      </c>
      <c r="H32815" t="s">
        <v>2020</v>
      </c>
      <c r="I32815" s="13">
        <v>43501</v>
      </c>
      <c r="J32815">
        <v>1</v>
      </c>
      <c r="K32815">
        <v>16.86</v>
      </c>
    </row>
    <row r="32816" spans="1:11">
      <c r="B32816" t="s">
        <v>2033</v>
      </c>
      <c r="C32816" t="s">
        <v>3259</v>
      </c>
      <c r="D32816" t="s">
        <v>2035</v>
      </c>
      <c r="E32816">
        <v>5</v>
      </c>
      <c r="F32816" t="s">
        <v>2016</v>
      </c>
      <c r="G32816">
        <v>209</v>
      </c>
      <c r="H32816" t="s">
        <v>2036</v>
      </c>
      <c r="I32816" s="13">
        <v>43501</v>
      </c>
      <c r="J32816">
        <v>1</v>
      </c>
      <c r="K32816">
        <v>16.86</v>
      </c>
    </row>
    <row r="32817" spans="2:11">
      <c r="B32817" t="s">
        <v>2037</v>
      </c>
      <c r="C32817" t="s">
        <v>2608</v>
      </c>
      <c r="D32817" t="s">
        <v>2026</v>
      </c>
      <c r="E32817">
        <v>5</v>
      </c>
      <c r="F32817" t="s">
        <v>2016</v>
      </c>
      <c r="G32817">
        <v>210</v>
      </c>
      <c r="H32817" t="s">
        <v>2020</v>
      </c>
      <c r="I32817" s="13">
        <v>43501</v>
      </c>
      <c r="J32817">
        <v>1</v>
      </c>
      <c r="K32817">
        <v>16.86</v>
      </c>
    </row>
    <row r="32818" spans="2:11">
      <c r="B32818" t="s">
        <v>2232</v>
      </c>
      <c r="C32818" t="s">
        <v>3260</v>
      </c>
      <c r="D32818" t="s">
        <v>2015</v>
      </c>
      <c r="E32818">
        <v>3</v>
      </c>
      <c r="F32818" t="s">
        <v>2016</v>
      </c>
      <c r="G32818" t="s">
        <v>2030</v>
      </c>
      <c r="H32818" t="s">
        <v>2017</v>
      </c>
      <c r="I32818" s="13">
        <v>43501</v>
      </c>
      <c r="J32818">
        <v>4</v>
      </c>
      <c r="K32818">
        <v>0</v>
      </c>
    </row>
    <row r="32819" spans="2:11">
      <c r="B32819" t="s">
        <v>2139</v>
      </c>
      <c r="C32819" t="s">
        <v>2332</v>
      </c>
      <c r="D32819" t="s">
        <v>2035</v>
      </c>
      <c r="E32819">
        <v>5</v>
      </c>
      <c r="F32819" t="s">
        <v>2016</v>
      </c>
      <c r="G32819">
        <v>217</v>
      </c>
      <c r="H32819" t="s">
        <v>2020</v>
      </c>
      <c r="I32819" s="13">
        <v>43501</v>
      </c>
      <c r="J32819" t="s">
        <v>2030</v>
      </c>
      <c r="K32819" t="s">
        <v>2030</v>
      </c>
    </row>
    <row r="32820" spans="2:11">
      <c r="B32820" t="s">
        <v>2049</v>
      </c>
      <c r="C32820" t="s">
        <v>3261</v>
      </c>
      <c r="D32820" t="s">
        <v>2029</v>
      </c>
      <c r="E32820">
        <v>5</v>
      </c>
      <c r="F32820" t="s">
        <v>2016</v>
      </c>
      <c r="G32820">
        <v>220</v>
      </c>
      <c r="H32820" t="s">
        <v>2017</v>
      </c>
      <c r="I32820" s="13">
        <v>43501</v>
      </c>
      <c r="J32820">
        <v>1</v>
      </c>
      <c r="K32820">
        <v>16.86</v>
      </c>
    </row>
    <row r="32821" spans="2:11">
      <c r="B32821" t="s">
        <v>2198</v>
      </c>
      <c r="C32821" t="s">
        <v>2302</v>
      </c>
      <c r="D32821" t="s">
        <v>2035</v>
      </c>
      <c r="E32821">
        <v>5</v>
      </c>
      <c r="F32821" t="s">
        <v>2016</v>
      </c>
      <c r="G32821">
        <v>218</v>
      </c>
      <c r="H32821" t="s">
        <v>2020</v>
      </c>
      <c r="I32821" s="13">
        <v>43501</v>
      </c>
      <c r="J32821">
        <v>1</v>
      </c>
      <c r="K32821">
        <v>16.86</v>
      </c>
    </row>
    <row r="32822" spans="2:11">
      <c r="B32822" t="s">
        <v>2063</v>
      </c>
      <c r="C32822" t="s">
        <v>2612</v>
      </c>
      <c r="D32822" t="s">
        <v>2035</v>
      </c>
      <c r="E32822">
        <v>5</v>
      </c>
      <c r="F32822" t="s">
        <v>2016</v>
      </c>
      <c r="G32822">
        <v>200</v>
      </c>
      <c r="H32822" t="s">
        <v>2017</v>
      </c>
      <c r="I32822" s="13">
        <v>43501</v>
      </c>
      <c r="J32822">
        <v>1</v>
      </c>
      <c r="K32822">
        <v>16.86</v>
      </c>
    </row>
    <row r="32823" spans="2:11">
      <c r="B32823" t="s">
        <v>2094</v>
      </c>
      <c r="C32823" t="s">
        <v>2095</v>
      </c>
      <c r="D32823" t="s">
        <v>2076</v>
      </c>
      <c r="E32823">
        <v>3</v>
      </c>
      <c r="F32823" t="s">
        <v>2085</v>
      </c>
      <c r="G32823" t="s">
        <v>2030</v>
      </c>
      <c r="H32823" t="s">
        <v>2017</v>
      </c>
      <c r="I32823" s="13">
        <v>43488</v>
      </c>
      <c r="J32823" t="s">
        <v>2030</v>
      </c>
      <c r="K32823" t="s">
        <v>2030</v>
      </c>
    </row>
    <row r="32824" spans="2:11">
      <c r="B32824" t="s">
        <v>2083</v>
      </c>
      <c r="C32824" t="s">
        <v>2304</v>
      </c>
      <c r="D32824" t="s">
        <v>2035</v>
      </c>
      <c r="E32824">
        <v>5</v>
      </c>
      <c r="F32824" t="s">
        <v>2016</v>
      </c>
      <c r="G32824" t="s">
        <v>2030</v>
      </c>
      <c r="H32824" t="s">
        <v>2017</v>
      </c>
      <c r="I32824" s="13">
        <v>43181</v>
      </c>
      <c r="J32824">
        <v>1</v>
      </c>
      <c r="K32824">
        <v>16.86</v>
      </c>
    </row>
    <row r="32901" spans="1:11">
      <c r="A32901" t="s">
        <v>1342</v>
      </c>
      <c r="B32901" t="str">
        <f ca="1">_xll.BDS(OFFSET(INDIRECT(ADDRESS(ROW(), COLUMN())),0,-1),"BEST_ANALYST_RECS_BULK","cols=10;rows=6")</f>
        <v>Piper Jaffray</v>
      </c>
      <c r="C32901" t="s">
        <v>4356</v>
      </c>
      <c r="D32901" t="s">
        <v>2044</v>
      </c>
      <c r="E32901">
        <v>3</v>
      </c>
      <c r="F32901" t="s">
        <v>2016</v>
      </c>
      <c r="G32901">
        <v>5</v>
      </c>
      <c r="H32901" t="s">
        <v>2020</v>
      </c>
      <c r="I32901" s="13">
        <v>43497</v>
      </c>
      <c r="J32901">
        <v>2</v>
      </c>
      <c r="K32901">
        <v>0</v>
      </c>
    </row>
    <row r="32902" spans="1:11">
      <c r="B32902" t="s">
        <v>2371</v>
      </c>
      <c r="C32902" t="s">
        <v>3400</v>
      </c>
      <c r="D32902" t="s">
        <v>2162</v>
      </c>
      <c r="E32902">
        <v>3</v>
      </c>
      <c r="F32902" t="s">
        <v>2016</v>
      </c>
      <c r="G32902">
        <v>5</v>
      </c>
      <c r="H32902" t="s">
        <v>2017</v>
      </c>
      <c r="I32902" s="13">
        <v>43496</v>
      </c>
      <c r="J32902">
        <v>2</v>
      </c>
      <c r="K32902">
        <v>0</v>
      </c>
    </row>
    <row r="32903" spans="1:11">
      <c r="B32903" t="s">
        <v>2077</v>
      </c>
      <c r="C32903" t="s">
        <v>3401</v>
      </c>
      <c r="D32903" t="s">
        <v>2227</v>
      </c>
      <c r="E32903">
        <v>3</v>
      </c>
      <c r="F32903" t="s">
        <v>2016</v>
      </c>
      <c r="G32903">
        <v>5</v>
      </c>
      <c r="H32903" t="s">
        <v>2020</v>
      </c>
      <c r="I32903" s="13">
        <v>43496</v>
      </c>
      <c r="J32903">
        <v>2</v>
      </c>
      <c r="K32903">
        <v>0</v>
      </c>
    </row>
    <row r="32904" spans="1:11">
      <c r="B32904" t="s">
        <v>2049</v>
      </c>
      <c r="C32904" t="s">
        <v>3405</v>
      </c>
      <c r="D32904" t="s">
        <v>2015</v>
      </c>
      <c r="E32904">
        <v>3</v>
      </c>
      <c r="F32904" t="s">
        <v>2016</v>
      </c>
      <c r="G32904">
        <v>3</v>
      </c>
      <c r="H32904" t="s">
        <v>2017</v>
      </c>
      <c r="I32904" s="13">
        <v>43482</v>
      </c>
      <c r="J32904">
        <v>2</v>
      </c>
      <c r="K32904">
        <v>0</v>
      </c>
    </row>
    <row r="32905" spans="1:11">
      <c r="B32905" t="s">
        <v>2083</v>
      </c>
      <c r="C32905" t="s">
        <v>2084</v>
      </c>
      <c r="D32905" t="s">
        <v>2076</v>
      </c>
      <c r="E32905">
        <v>3</v>
      </c>
      <c r="F32905" t="s">
        <v>2088</v>
      </c>
      <c r="G32905" t="s">
        <v>2030</v>
      </c>
      <c r="H32905" t="s">
        <v>2017</v>
      </c>
      <c r="I32905" s="13">
        <v>43427</v>
      </c>
      <c r="J32905">
        <v>1</v>
      </c>
      <c r="K32905">
        <v>33.76</v>
      </c>
    </row>
    <row r="32906" spans="1:11">
      <c r="B32906" t="s">
        <v>2393</v>
      </c>
      <c r="C32906" t="s">
        <v>3418</v>
      </c>
      <c r="D32906" t="s">
        <v>2179</v>
      </c>
      <c r="E32906" t="s">
        <v>2030</v>
      </c>
      <c r="F32906" t="s">
        <v>2016</v>
      </c>
      <c r="G32906" t="s">
        <v>2030</v>
      </c>
      <c r="H32906" t="s">
        <v>2017</v>
      </c>
      <c r="I32906" s="13">
        <v>43286</v>
      </c>
      <c r="J32906" t="s">
        <v>2030</v>
      </c>
      <c r="K32906" t="s">
        <v>2030</v>
      </c>
    </row>
    <row r="33001" spans="1:11">
      <c r="A33001" t="s">
        <v>1343</v>
      </c>
      <c r="B33001" t="str">
        <f ca="1">_xll.BDS(OFFSET(INDIRECT(ADDRESS(ROW(), COLUMN())),0,-1),"BEST_ANALYST_RECS_BULK","cols=10;rows=20")</f>
        <v>RBC Capital Markets</v>
      </c>
      <c r="C33001" t="s">
        <v>2543</v>
      </c>
      <c r="D33001" t="s">
        <v>2029</v>
      </c>
      <c r="E33001">
        <v>5</v>
      </c>
      <c r="F33001" t="s">
        <v>2016</v>
      </c>
      <c r="G33001">
        <v>53</v>
      </c>
      <c r="H33001" t="s">
        <v>2020</v>
      </c>
      <c r="I33001" s="13">
        <v>43511</v>
      </c>
      <c r="J33001" t="s">
        <v>2030</v>
      </c>
      <c r="K33001" t="s">
        <v>2030</v>
      </c>
    </row>
    <row r="33002" spans="1:11">
      <c r="B33002" t="s">
        <v>2027</v>
      </c>
      <c r="C33002" t="s">
        <v>2547</v>
      </c>
      <c r="D33002" t="s">
        <v>2044</v>
      </c>
      <c r="E33002">
        <v>3</v>
      </c>
      <c r="F33002" t="s">
        <v>2016</v>
      </c>
      <c r="G33002">
        <v>49</v>
      </c>
      <c r="H33002" t="s">
        <v>2017</v>
      </c>
      <c r="I33002" s="13">
        <v>43511</v>
      </c>
      <c r="J33002">
        <v>7</v>
      </c>
      <c r="K33002">
        <v>-28.57</v>
      </c>
    </row>
    <row r="33003" spans="1:11">
      <c r="B33003" t="s">
        <v>2079</v>
      </c>
      <c r="C33003" t="s">
        <v>2940</v>
      </c>
      <c r="D33003" t="s">
        <v>2029</v>
      </c>
      <c r="E33003">
        <v>5</v>
      </c>
      <c r="F33003" t="s">
        <v>2016</v>
      </c>
      <c r="G33003">
        <v>62</v>
      </c>
      <c r="H33003" t="s">
        <v>2017</v>
      </c>
      <c r="I33003" s="13">
        <v>43511</v>
      </c>
      <c r="J33003">
        <v>6</v>
      </c>
      <c r="K33003">
        <v>-18.77</v>
      </c>
    </row>
    <row r="33004" spans="1:11">
      <c r="B33004" t="s">
        <v>2024</v>
      </c>
      <c r="C33004" t="s">
        <v>2660</v>
      </c>
      <c r="D33004" t="s">
        <v>2026</v>
      </c>
      <c r="E33004">
        <v>5</v>
      </c>
      <c r="F33004" t="s">
        <v>2016</v>
      </c>
      <c r="G33004">
        <v>60</v>
      </c>
      <c r="H33004" t="s">
        <v>2017</v>
      </c>
      <c r="I33004" s="13">
        <v>43508</v>
      </c>
      <c r="J33004">
        <v>6</v>
      </c>
      <c r="K33004">
        <v>-18.77</v>
      </c>
    </row>
    <row r="33005" spans="1:11">
      <c r="B33005" t="s">
        <v>2094</v>
      </c>
      <c r="C33005" t="s">
        <v>2095</v>
      </c>
      <c r="D33005" t="s">
        <v>2053</v>
      </c>
      <c r="E33005">
        <v>1</v>
      </c>
      <c r="F33005" t="s">
        <v>2088</v>
      </c>
      <c r="G33005" t="s">
        <v>2030</v>
      </c>
      <c r="H33005" t="s">
        <v>2017</v>
      </c>
      <c r="I33005" s="13">
        <v>43508</v>
      </c>
      <c r="J33005" t="s">
        <v>2030</v>
      </c>
      <c r="K33005" t="s">
        <v>2030</v>
      </c>
    </row>
    <row r="33006" spans="1:11">
      <c r="B33006" t="s">
        <v>2411</v>
      </c>
      <c r="C33006" t="s">
        <v>2941</v>
      </c>
      <c r="D33006" t="s">
        <v>2026</v>
      </c>
      <c r="E33006">
        <v>5</v>
      </c>
      <c r="F33006" t="s">
        <v>2016</v>
      </c>
      <c r="G33006">
        <v>70</v>
      </c>
      <c r="H33006" t="s">
        <v>2017</v>
      </c>
      <c r="I33006" s="13">
        <v>43502</v>
      </c>
      <c r="J33006">
        <v>6</v>
      </c>
      <c r="K33006">
        <v>-18.77</v>
      </c>
    </row>
    <row r="33007" spans="1:11">
      <c r="B33007" t="s">
        <v>2077</v>
      </c>
      <c r="C33007" t="s">
        <v>2942</v>
      </c>
      <c r="D33007" t="s">
        <v>2029</v>
      </c>
      <c r="E33007">
        <v>5</v>
      </c>
      <c r="F33007" t="s">
        <v>2016</v>
      </c>
      <c r="G33007">
        <v>57</v>
      </c>
      <c r="H33007" t="s">
        <v>2020</v>
      </c>
      <c r="I33007" s="13">
        <v>43500</v>
      </c>
      <c r="J33007">
        <v>5</v>
      </c>
      <c r="K33007">
        <v>-16.03</v>
      </c>
    </row>
    <row r="33008" spans="1:11">
      <c r="B33008" t="s">
        <v>2054</v>
      </c>
      <c r="C33008" t="s">
        <v>2636</v>
      </c>
      <c r="D33008" t="s">
        <v>2056</v>
      </c>
      <c r="E33008">
        <v>4</v>
      </c>
      <c r="F33008" t="s">
        <v>2016</v>
      </c>
      <c r="G33008">
        <v>68</v>
      </c>
      <c r="H33008" t="s">
        <v>2020</v>
      </c>
      <c r="I33008" s="13">
        <v>43500</v>
      </c>
      <c r="J33008">
        <v>6</v>
      </c>
      <c r="K33008">
        <v>-18.77</v>
      </c>
    </row>
    <row r="33009" spans="2:11">
      <c r="B33009" t="s">
        <v>2063</v>
      </c>
      <c r="C33009" t="s">
        <v>2943</v>
      </c>
      <c r="D33009" t="s">
        <v>2035</v>
      </c>
      <c r="E33009">
        <v>5</v>
      </c>
      <c r="F33009" t="s">
        <v>2016</v>
      </c>
      <c r="G33009">
        <v>52</v>
      </c>
      <c r="H33009" t="s">
        <v>2017</v>
      </c>
      <c r="I33009" s="13">
        <v>43500</v>
      </c>
      <c r="J33009">
        <v>6</v>
      </c>
      <c r="K33009">
        <v>-18.77</v>
      </c>
    </row>
    <row r="33010" spans="2:11">
      <c r="B33010" t="s">
        <v>2234</v>
      </c>
      <c r="C33010" t="s">
        <v>2545</v>
      </c>
      <c r="D33010" t="s">
        <v>2026</v>
      </c>
      <c r="E33010">
        <v>5</v>
      </c>
      <c r="F33010" t="s">
        <v>2016</v>
      </c>
      <c r="G33010">
        <v>56</v>
      </c>
      <c r="H33010" t="s">
        <v>2020</v>
      </c>
      <c r="I33010" s="13">
        <v>43496</v>
      </c>
      <c r="J33010" t="s">
        <v>2030</v>
      </c>
      <c r="K33010" t="s">
        <v>2030</v>
      </c>
    </row>
    <row r="33011" spans="2:11">
      <c r="B33011" t="s">
        <v>2047</v>
      </c>
      <c r="C33011" t="s">
        <v>2944</v>
      </c>
      <c r="D33011" t="s">
        <v>2026</v>
      </c>
      <c r="E33011">
        <v>5</v>
      </c>
      <c r="F33011" t="s">
        <v>2016</v>
      </c>
      <c r="G33011">
        <v>60</v>
      </c>
      <c r="H33011" t="s">
        <v>2017</v>
      </c>
      <c r="I33011" s="13">
        <v>43496</v>
      </c>
      <c r="J33011">
        <v>6</v>
      </c>
      <c r="K33011">
        <v>-18.77</v>
      </c>
    </row>
    <row r="33012" spans="2:11">
      <c r="B33012" t="s">
        <v>2257</v>
      </c>
      <c r="C33012" t="s">
        <v>2945</v>
      </c>
      <c r="D33012" t="s">
        <v>2029</v>
      </c>
      <c r="E33012">
        <v>5</v>
      </c>
      <c r="F33012" t="s">
        <v>2016</v>
      </c>
      <c r="G33012">
        <v>50</v>
      </c>
      <c r="H33012" t="s">
        <v>2020</v>
      </c>
      <c r="I33012" s="13">
        <v>43493</v>
      </c>
      <c r="J33012">
        <v>2</v>
      </c>
      <c r="K33012">
        <v>19.350000000000001</v>
      </c>
    </row>
    <row r="33013" spans="2:11">
      <c r="B33013" t="s">
        <v>2236</v>
      </c>
      <c r="C33013" t="s">
        <v>2946</v>
      </c>
      <c r="D33013" t="s">
        <v>2238</v>
      </c>
      <c r="E33013">
        <v>4</v>
      </c>
      <c r="F33013" t="s">
        <v>2016</v>
      </c>
      <c r="G33013">
        <v>56</v>
      </c>
      <c r="H33013" t="s">
        <v>2020</v>
      </c>
      <c r="I33013" s="13">
        <v>43489</v>
      </c>
      <c r="J33013">
        <v>6</v>
      </c>
      <c r="K33013">
        <v>-18.77</v>
      </c>
    </row>
    <row r="33014" spans="2:11">
      <c r="B33014" t="s">
        <v>2072</v>
      </c>
      <c r="C33014" t="s">
        <v>2947</v>
      </c>
      <c r="D33014" t="s">
        <v>2189</v>
      </c>
      <c r="E33014">
        <v>5</v>
      </c>
      <c r="F33014" t="s">
        <v>2016</v>
      </c>
      <c r="G33014">
        <v>55</v>
      </c>
      <c r="H33014" t="s">
        <v>2020</v>
      </c>
      <c r="I33014" s="13">
        <v>43487</v>
      </c>
      <c r="J33014">
        <v>6</v>
      </c>
      <c r="K33014">
        <v>-18.77</v>
      </c>
    </row>
    <row r="33015" spans="2:11">
      <c r="B33015" t="s">
        <v>2069</v>
      </c>
      <c r="C33015" t="s">
        <v>2550</v>
      </c>
      <c r="D33015" t="s">
        <v>2035</v>
      </c>
      <c r="E33015">
        <v>5</v>
      </c>
      <c r="F33015" t="s">
        <v>2016</v>
      </c>
      <c r="G33015">
        <v>50</v>
      </c>
      <c r="H33015" t="s">
        <v>2020</v>
      </c>
      <c r="I33015" s="13">
        <v>43479</v>
      </c>
      <c r="J33015">
        <v>4</v>
      </c>
      <c r="K33015">
        <v>15.49</v>
      </c>
    </row>
    <row r="33016" spans="2:11">
      <c r="B33016" t="s">
        <v>2277</v>
      </c>
      <c r="C33016" t="s">
        <v>2948</v>
      </c>
      <c r="D33016" t="s">
        <v>2029</v>
      </c>
      <c r="E33016">
        <v>5</v>
      </c>
      <c r="F33016" t="s">
        <v>2016</v>
      </c>
      <c r="G33016">
        <v>57</v>
      </c>
      <c r="H33016" t="s">
        <v>2017</v>
      </c>
      <c r="I33016" s="13">
        <v>43476</v>
      </c>
      <c r="J33016">
        <v>6</v>
      </c>
      <c r="K33016">
        <v>-18.77</v>
      </c>
    </row>
    <row r="33017" spans="2:11">
      <c r="B33017" t="s">
        <v>2051</v>
      </c>
      <c r="C33017" t="s">
        <v>2708</v>
      </c>
      <c r="D33017" t="s">
        <v>2026</v>
      </c>
      <c r="E33017">
        <v>5</v>
      </c>
      <c r="F33017" t="s">
        <v>2016</v>
      </c>
      <c r="G33017">
        <v>70</v>
      </c>
      <c r="H33017" t="s">
        <v>2017</v>
      </c>
      <c r="I33017" s="13">
        <v>43475</v>
      </c>
      <c r="J33017">
        <v>6</v>
      </c>
      <c r="K33017">
        <v>-18.77</v>
      </c>
    </row>
    <row r="33018" spans="2:11">
      <c r="B33018" t="s">
        <v>2033</v>
      </c>
      <c r="C33018" t="s">
        <v>2549</v>
      </c>
      <c r="D33018" t="s">
        <v>2035</v>
      </c>
      <c r="E33018">
        <v>5</v>
      </c>
      <c r="F33018" t="s">
        <v>2016</v>
      </c>
      <c r="G33018">
        <v>48</v>
      </c>
      <c r="H33018" t="s">
        <v>2020</v>
      </c>
      <c r="I33018" s="13">
        <v>43474</v>
      </c>
      <c r="J33018">
        <v>6</v>
      </c>
      <c r="K33018">
        <v>-18.77</v>
      </c>
    </row>
    <row r="33019" spans="2:11">
      <c r="B33019" t="s">
        <v>2083</v>
      </c>
      <c r="C33019" t="s">
        <v>2084</v>
      </c>
      <c r="D33019" t="s">
        <v>2184</v>
      </c>
      <c r="E33019">
        <v>1</v>
      </c>
      <c r="F33019" t="s">
        <v>2016</v>
      </c>
      <c r="G33019" t="s">
        <v>2030</v>
      </c>
      <c r="H33019" t="s">
        <v>2017</v>
      </c>
      <c r="I33019" s="13">
        <v>43291</v>
      </c>
      <c r="J33019">
        <v>3</v>
      </c>
      <c r="K33019">
        <v>18.09</v>
      </c>
    </row>
    <row r="33020" spans="2:11">
      <c r="B33020" t="s">
        <v>2091</v>
      </c>
      <c r="C33020" t="s">
        <v>2949</v>
      </c>
      <c r="D33020" t="s">
        <v>2093</v>
      </c>
      <c r="E33020" t="s">
        <v>2030</v>
      </c>
      <c r="F33020" t="s">
        <v>2016</v>
      </c>
      <c r="G33020" t="s">
        <v>2030</v>
      </c>
      <c r="H33020" t="s">
        <v>2017</v>
      </c>
      <c r="I33020" s="13">
        <v>42625</v>
      </c>
      <c r="J33020" t="s">
        <v>2030</v>
      </c>
      <c r="K33020" t="s">
        <v>2030</v>
      </c>
    </row>
    <row r="33101" spans="1:11">
      <c r="A33101" t="s">
        <v>1344</v>
      </c>
      <c r="B33101" t="str">
        <f ca="1">_xll.BDS(OFFSET(INDIRECT(ADDRESS(ROW(), COLUMN())),0,-1),"BEST_ANALYST_RECS_BULK","cols=10;rows=11")</f>
        <v>Baird</v>
      </c>
      <c r="C33101" t="s">
        <v>3929</v>
      </c>
      <c r="D33101" t="s">
        <v>2029</v>
      </c>
      <c r="E33101">
        <v>5</v>
      </c>
      <c r="F33101" t="s">
        <v>2016</v>
      </c>
      <c r="G33101">
        <v>55</v>
      </c>
      <c r="H33101" t="s">
        <v>2020</v>
      </c>
      <c r="I33101" s="13">
        <v>43511</v>
      </c>
      <c r="J33101">
        <v>2</v>
      </c>
      <c r="K33101">
        <v>1151.56</v>
      </c>
    </row>
    <row r="33102" spans="1:11">
      <c r="B33102" t="s">
        <v>2878</v>
      </c>
      <c r="C33102" t="s">
        <v>4121</v>
      </c>
      <c r="D33102" t="s">
        <v>2026</v>
      </c>
      <c r="E33102">
        <v>5</v>
      </c>
      <c r="F33102" t="s">
        <v>2016</v>
      </c>
      <c r="G33102">
        <v>56</v>
      </c>
      <c r="H33102" t="s">
        <v>2020</v>
      </c>
      <c r="I33102" s="13">
        <v>43511</v>
      </c>
      <c r="J33102" t="s">
        <v>2030</v>
      </c>
      <c r="K33102" t="s">
        <v>2030</v>
      </c>
    </row>
    <row r="33103" spans="1:11">
      <c r="B33103" t="s">
        <v>2682</v>
      </c>
      <c r="C33103" t="s">
        <v>3931</v>
      </c>
      <c r="D33103" t="s">
        <v>2026</v>
      </c>
      <c r="E33103">
        <v>5</v>
      </c>
      <c r="F33103" t="s">
        <v>2016</v>
      </c>
      <c r="G33103">
        <v>50</v>
      </c>
      <c r="H33103" t="s">
        <v>2017</v>
      </c>
      <c r="I33103" s="13">
        <v>43511</v>
      </c>
      <c r="J33103" t="s">
        <v>2030</v>
      </c>
      <c r="K33103" t="s">
        <v>2030</v>
      </c>
    </row>
    <row r="33104" spans="1:11">
      <c r="B33104" t="s">
        <v>2094</v>
      </c>
      <c r="C33104" t="s">
        <v>2095</v>
      </c>
      <c r="D33104" t="s">
        <v>2026</v>
      </c>
      <c r="E33104">
        <v>5</v>
      </c>
      <c r="F33104" t="s">
        <v>2016</v>
      </c>
      <c r="G33104">
        <v>52</v>
      </c>
      <c r="H33104" t="s">
        <v>2020</v>
      </c>
      <c r="I33104" s="13">
        <v>43511</v>
      </c>
      <c r="J33104" t="s">
        <v>2030</v>
      </c>
      <c r="K33104" t="s">
        <v>2030</v>
      </c>
    </row>
    <row r="33105" spans="2:11">
      <c r="B33105" t="s">
        <v>2129</v>
      </c>
      <c r="C33105" t="s">
        <v>4122</v>
      </c>
      <c r="D33105" t="s">
        <v>2026</v>
      </c>
      <c r="E33105">
        <v>5</v>
      </c>
      <c r="F33105" t="s">
        <v>2016</v>
      </c>
      <c r="G33105">
        <v>59</v>
      </c>
      <c r="H33105" t="s">
        <v>2020</v>
      </c>
      <c r="I33105" s="13">
        <v>43511</v>
      </c>
      <c r="J33105" t="s">
        <v>2030</v>
      </c>
      <c r="K33105" t="s">
        <v>2030</v>
      </c>
    </row>
    <row r="33106" spans="2:11">
      <c r="B33106" t="s">
        <v>4123</v>
      </c>
      <c r="C33106" t="s">
        <v>4124</v>
      </c>
      <c r="D33106" t="s">
        <v>2026</v>
      </c>
      <c r="E33106">
        <v>5</v>
      </c>
      <c r="F33106" t="s">
        <v>2016</v>
      </c>
      <c r="G33106">
        <v>60</v>
      </c>
      <c r="H33106" t="s">
        <v>2017</v>
      </c>
      <c r="I33106" s="13">
        <v>43511</v>
      </c>
      <c r="J33106" t="s">
        <v>2030</v>
      </c>
      <c r="K33106" t="s">
        <v>2030</v>
      </c>
    </row>
    <row r="33107" spans="2:11">
      <c r="B33107" t="s">
        <v>2049</v>
      </c>
      <c r="C33107" t="s">
        <v>3299</v>
      </c>
      <c r="D33107" t="s">
        <v>2029</v>
      </c>
      <c r="E33107">
        <v>5</v>
      </c>
      <c r="F33107" t="s">
        <v>2016</v>
      </c>
      <c r="G33107">
        <v>40</v>
      </c>
      <c r="H33107" t="s">
        <v>2017</v>
      </c>
      <c r="I33107" s="13">
        <v>43510</v>
      </c>
      <c r="J33107">
        <v>3</v>
      </c>
      <c r="K33107">
        <v>981.93</v>
      </c>
    </row>
    <row r="33108" spans="2:11">
      <c r="B33108" t="s">
        <v>2198</v>
      </c>
      <c r="C33108" t="s">
        <v>3068</v>
      </c>
      <c r="D33108" t="s">
        <v>2035</v>
      </c>
      <c r="E33108">
        <v>5</v>
      </c>
      <c r="F33108" t="s">
        <v>2016</v>
      </c>
      <c r="G33108">
        <v>60</v>
      </c>
      <c r="H33108" t="s">
        <v>2020</v>
      </c>
      <c r="I33108" s="13">
        <v>43510</v>
      </c>
      <c r="J33108">
        <v>4</v>
      </c>
      <c r="K33108">
        <v>362.09</v>
      </c>
    </row>
    <row r="33109" spans="2:11">
      <c r="B33109" t="s">
        <v>2074</v>
      </c>
      <c r="C33109" t="s">
        <v>4125</v>
      </c>
      <c r="D33109" t="s">
        <v>2076</v>
      </c>
      <c r="E33109">
        <v>3</v>
      </c>
      <c r="F33109" t="s">
        <v>2016</v>
      </c>
      <c r="G33109">
        <v>41</v>
      </c>
      <c r="H33109" t="s">
        <v>2020</v>
      </c>
      <c r="I33109" s="13">
        <v>43444</v>
      </c>
      <c r="J33109" t="s">
        <v>2030</v>
      </c>
      <c r="K33109" t="s">
        <v>2030</v>
      </c>
    </row>
    <row r="33110" spans="2:11">
      <c r="B33110" t="s">
        <v>2045</v>
      </c>
      <c r="C33110" t="s">
        <v>4126</v>
      </c>
      <c r="D33110" t="s">
        <v>2029</v>
      </c>
      <c r="E33110">
        <v>5</v>
      </c>
      <c r="F33110" t="s">
        <v>2016</v>
      </c>
      <c r="G33110">
        <v>57</v>
      </c>
      <c r="H33110" t="s">
        <v>2020</v>
      </c>
      <c r="I33110" s="13">
        <v>43413</v>
      </c>
      <c r="J33110">
        <v>1</v>
      </c>
      <c r="K33110">
        <v>1561.29</v>
      </c>
    </row>
    <row r="33111" spans="2:11">
      <c r="B33111" t="s">
        <v>2083</v>
      </c>
      <c r="C33111" t="s">
        <v>2304</v>
      </c>
      <c r="D33111" t="s">
        <v>2053</v>
      </c>
      <c r="E33111">
        <v>1</v>
      </c>
      <c r="F33111" t="s">
        <v>2016</v>
      </c>
      <c r="G33111" t="s">
        <v>2030</v>
      </c>
      <c r="H33111" t="s">
        <v>2017</v>
      </c>
      <c r="I33111" s="13">
        <v>43292</v>
      </c>
      <c r="J33111">
        <v>5</v>
      </c>
      <c r="K33111">
        <v>-231.14</v>
      </c>
    </row>
    <row r="33201" spans="1:11">
      <c r="A33201" t="s">
        <v>1345</v>
      </c>
      <c r="B33201" t="str">
        <f ca="1">_xll.BDS(OFFSET(INDIRECT(ADDRESS(ROW(), COLUMN())),0,-1),"BEST_ANALYST_RECS_BULK","cols=10;rows=12")</f>
        <v>Stifel</v>
      </c>
      <c r="C33201" t="s">
        <v>3167</v>
      </c>
      <c r="D33201" t="s">
        <v>2026</v>
      </c>
      <c r="E33201">
        <v>5</v>
      </c>
      <c r="F33201" t="s">
        <v>2016</v>
      </c>
      <c r="G33201">
        <v>34</v>
      </c>
      <c r="H33201" t="s">
        <v>2020</v>
      </c>
      <c r="I33201" s="13">
        <v>43511</v>
      </c>
      <c r="J33201">
        <v>6</v>
      </c>
      <c r="K33201">
        <v>-30.75</v>
      </c>
    </row>
    <row r="33202" spans="1:11">
      <c r="B33202" t="s">
        <v>2274</v>
      </c>
      <c r="C33202" t="s">
        <v>3165</v>
      </c>
      <c r="D33202" t="s">
        <v>2026</v>
      </c>
      <c r="E33202">
        <v>5</v>
      </c>
      <c r="F33202" t="s">
        <v>2016</v>
      </c>
      <c r="G33202" t="s">
        <v>2030</v>
      </c>
      <c r="H33202" t="s">
        <v>2017</v>
      </c>
      <c r="I33202" s="13">
        <v>43509</v>
      </c>
      <c r="J33202">
        <v>4</v>
      </c>
      <c r="K33202">
        <v>-30.13</v>
      </c>
    </row>
    <row r="33203" spans="1:11">
      <c r="B33203" t="s">
        <v>2247</v>
      </c>
      <c r="C33203" t="s">
        <v>3799</v>
      </c>
      <c r="D33203" t="s">
        <v>2035</v>
      </c>
      <c r="E33203">
        <v>5</v>
      </c>
      <c r="F33203" t="s">
        <v>2016</v>
      </c>
      <c r="G33203">
        <v>33</v>
      </c>
      <c r="H33203" t="s">
        <v>2020</v>
      </c>
      <c r="I33203" s="13">
        <v>43501</v>
      </c>
      <c r="J33203">
        <v>6</v>
      </c>
      <c r="K33203">
        <v>-30.75</v>
      </c>
    </row>
    <row r="33204" spans="1:11">
      <c r="B33204" t="s">
        <v>2094</v>
      </c>
      <c r="C33204" t="s">
        <v>2095</v>
      </c>
      <c r="D33204" t="s">
        <v>2053</v>
      </c>
      <c r="E33204">
        <v>1</v>
      </c>
      <c r="F33204" t="s">
        <v>2016</v>
      </c>
      <c r="G33204" t="s">
        <v>2030</v>
      </c>
      <c r="H33204" t="s">
        <v>2017</v>
      </c>
      <c r="I33204" s="13">
        <v>43493</v>
      </c>
      <c r="J33204" t="s">
        <v>2030</v>
      </c>
      <c r="K33204" t="s">
        <v>2030</v>
      </c>
    </row>
    <row r="33205" spans="1:11">
      <c r="B33205" t="s">
        <v>2063</v>
      </c>
      <c r="C33205" t="s">
        <v>3171</v>
      </c>
      <c r="D33205" t="s">
        <v>2035</v>
      </c>
      <c r="E33205">
        <v>5</v>
      </c>
      <c r="F33205" t="s">
        <v>2016</v>
      </c>
      <c r="G33205">
        <v>30</v>
      </c>
      <c r="H33205" t="s">
        <v>2017</v>
      </c>
      <c r="I33205" s="13">
        <v>43482</v>
      </c>
      <c r="J33205">
        <v>6</v>
      </c>
      <c r="K33205">
        <v>-30.75</v>
      </c>
    </row>
    <row r="33206" spans="1:11">
      <c r="B33206" t="s">
        <v>2027</v>
      </c>
      <c r="C33206" t="s">
        <v>2629</v>
      </c>
      <c r="D33206" t="s">
        <v>2044</v>
      </c>
      <c r="E33206">
        <v>3</v>
      </c>
      <c r="F33206" t="s">
        <v>2016</v>
      </c>
      <c r="G33206">
        <v>24</v>
      </c>
      <c r="H33206" t="s">
        <v>2017</v>
      </c>
      <c r="I33206" s="13">
        <v>43475</v>
      </c>
      <c r="J33206" t="s">
        <v>2030</v>
      </c>
      <c r="K33206" t="s">
        <v>2030</v>
      </c>
    </row>
    <row r="33207" spans="1:11">
      <c r="B33207" t="s">
        <v>2033</v>
      </c>
      <c r="C33207" t="s">
        <v>2847</v>
      </c>
      <c r="D33207" t="s">
        <v>2035</v>
      </c>
      <c r="E33207">
        <v>5</v>
      </c>
      <c r="F33207" t="s">
        <v>2016</v>
      </c>
      <c r="G33207">
        <v>30</v>
      </c>
      <c r="H33207" t="s">
        <v>2020</v>
      </c>
      <c r="I33207" s="13">
        <v>43473</v>
      </c>
      <c r="J33207">
        <v>6</v>
      </c>
      <c r="K33207">
        <v>-30.75</v>
      </c>
    </row>
    <row r="33208" spans="1:11">
      <c r="B33208" t="s">
        <v>2083</v>
      </c>
      <c r="C33208" t="s">
        <v>2084</v>
      </c>
      <c r="D33208" t="s">
        <v>2035</v>
      </c>
      <c r="E33208">
        <v>5</v>
      </c>
      <c r="F33208" t="s">
        <v>2016</v>
      </c>
      <c r="G33208" t="s">
        <v>2030</v>
      </c>
      <c r="H33208" t="s">
        <v>2017</v>
      </c>
      <c r="I33208" s="13">
        <v>43470</v>
      </c>
      <c r="J33208">
        <v>7</v>
      </c>
      <c r="K33208">
        <v>-32.79</v>
      </c>
    </row>
    <row r="33209" spans="1:11">
      <c r="B33209" t="s">
        <v>2021</v>
      </c>
      <c r="C33209" t="s">
        <v>2985</v>
      </c>
      <c r="D33209" t="s">
        <v>3042</v>
      </c>
      <c r="E33209">
        <v>5</v>
      </c>
      <c r="F33209" t="s">
        <v>2016</v>
      </c>
      <c r="G33209">
        <v>31</v>
      </c>
      <c r="H33209" t="s">
        <v>2020</v>
      </c>
      <c r="I33209" s="13">
        <v>43467</v>
      </c>
      <c r="J33209" t="s">
        <v>2030</v>
      </c>
      <c r="K33209" t="s">
        <v>2030</v>
      </c>
    </row>
    <row r="33210" spans="1:11">
      <c r="B33210" t="s">
        <v>2037</v>
      </c>
      <c r="C33210" t="s">
        <v>2899</v>
      </c>
      <c r="D33210" t="s">
        <v>2026</v>
      </c>
      <c r="E33210">
        <v>5</v>
      </c>
      <c r="F33210" t="s">
        <v>2016</v>
      </c>
      <c r="G33210">
        <v>44</v>
      </c>
      <c r="H33210" t="s">
        <v>2020</v>
      </c>
      <c r="I33210" s="13">
        <v>43455</v>
      </c>
      <c r="J33210">
        <v>6</v>
      </c>
      <c r="K33210">
        <v>-30.75</v>
      </c>
    </row>
    <row r="33211" spans="1:11">
      <c r="B33211" t="s">
        <v>2051</v>
      </c>
      <c r="C33211" t="s">
        <v>3217</v>
      </c>
      <c r="D33211" t="s">
        <v>2026</v>
      </c>
      <c r="E33211">
        <v>5</v>
      </c>
      <c r="F33211" t="s">
        <v>2016</v>
      </c>
      <c r="G33211">
        <v>34.5</v>
      </c>
      <c r="H33211" t="s">
        <v>2017</v>
      </c>
      <c r="I33211" s="13">
        <v>43455</v>
      </c>
      <c r="J33211">
        <v>2</v>
      </c>
      <c r="K33211">
        <v>-23.68</v>
      </c>
    </row>
    <row r="33212" spans="1:11">
      <c r="B33212" t="s">
        <v>106</v>
      </c>
      <c r="C33212" t="s">
        <v>3800</v>
      </c>
      <c r="D33212" t="s">
        <v>2171</v>
      </c>
      <c r="E33212" t="s">
        <v>2030</v>
      </c>
      <c r="F33212" t="s">
        <v>2016</v>
      </c>
      <c r="G33212" t="s">
        <v>2030</v>
      </c>
      <c r="H33212" t="s">
        <v>2017</v>
      </c>
      <c r="I33212" s="13">
        <v>43278</v>
      </c>
      <c r="J33212" t="s">
        <v>2030</v>
      </c>
      <c r="K33212" t="s">
        <v>2030</v>
      </c>
    </row>
    <row r="33301" spans="1:11">
      <c r="A33301" t="s">
        <v>1346</v>
      </c>
      <c r="B33301" t="str">
        <f ca="1">_xll.BDS(OFFSET(INDIRECT(ADDRESS(ROW(), COLUMN())),0,-1),"BEST_ANALYST_RECS_BULK","cols=10;rows=13")</f>
        <v>Credit Suisse</v>
      </c>
      <c r="C33301" t="s">
        <v>2730</v>
      </c>
      <c r="D33301" t="s">
        <v>2029</v>
      </c>
      <c r="E33301">
        <v>5</v>
      </c>
      <c r="F33301" t="s">
        <v>2016</v>
      </c>
      <c r="G33301">
        <v>20.6</v>
      </c>
      <c r="H33301" t="s">
        <v>2017</v>
      </c>
      <c r="I33301" s="13">
        <v>43510</v>
      </c>
      <c r="J33301" t="s">
        <v>2030</v>
      </c>
      <c r="K33301" t="s">
        <v>2030</v>
      </c>
    </row>
    <row r="33302" spans="1:11">
      <c r="B33302" t="s">
        <v>106</v>
      </c>
      <c r="C33302" t="s">
        <v>3235</v>
      </c>
      <c r="D33302" t="s">
        <v>2440</v>
      </c>
      <c r="E33302">
        <v>5</v>
      </c>
      <c r="F33302" t="s">
        <v>2016</v>
      </c>
      <c r="G33302">
        <v>20</v>
      </c>
      <c r="H33302" t="s">
        <v>2020</v>
      </c>
      <c r="I33302" s="13">
        <v>43509</v>
      </c>
      <c r="J33302">
        <v>4</v>
      </c>
      <c r="K33302">
        <v>31.56</v>
      </c>
    </row>
    <row r="33303" spans="1:11">
      <c r="B33303" t="s">
        <v>2033</v>
      </c>
      <c r="C33303" t="s">
        <v>3236</v>
      </c>
      <c r="D33303" t="s">
        <v>2035</v>
      </c>
      <c r="E33303">
        <v>5</v>
      </c>
      <c r="F33303" t="s">
        <v>2016</v>
      </c>
      <c r="G33303">
        <v>17</v>
      </c>
      <c r="H33303" t="s">
        <v>2482</v>
      </c>
      <c r="I33303" s="13">
        <v>43506</v>
      </c>
      <c r="J33303">
        <v>1</v>
      </c>
      <c r="K33303">
        <v>77.58</v>
      </c>
    </row>
    <row r="33304" spans="1:11">
      <c r="B33304" t="s">
        <v>2091</v>
      </c>
      <c r="C33304" t="s">
        <v>2757</v>
      </c>
      <c r="D33304" t="s">
        <v>2093</v>
      </c>
      <c r="E33304" t="s">
        <v>2030</v>
      </c>
      <c r="F33304" t="s">
        <v>2016</v>
      </c>
      <c r="G33304" t="s">
        <v>2030</v>
      </c>
      <c r="H33304" t="s">
        <v>2017</v>
      </c>
      <c r="I33304" s="13">
        <v>43488</v>
      </c>
      <c r="J33304" t="s">
        <v>2030</v>
      </c>
      <c r="K33304" t="s">
        <v>2030</v>
      </c>
    </row>
    <row r="33305" spans="1:11">
      <c r="B33305" t="s">
        <v>2089</v>
      </c>
      <c r="C33305" t="s">
        <v>3237</v>
      </c>
      <c r="D33305" t="s">
        <v>2029</v>
      </c>
      <c r="E33305">
        <v>5</v>
      </c>
      <c r="F33305" t="s">
        <v>2123</v>
      </c>
      <c r="G33305">
        <v>18</v>
      </c>
      <c r="H33305" t="s">
        <v>2017</v>
      </c>
      <c r="I33305" s="13">
        <v>43476</v>
      </c>
      <c r="J33305" t="s">
        <v>2030</v>
      </c>
      <c r="K33305" t="s">
        <v>2030</v>
      </c>
    </row>
    <row r="33306" spans="1:11">
      <c r="B33306" t="s">
        <v>2720</v>
      </c>
      <c r="C33306" t="s">
        <v>2721</v>
      </c>
      <c r="D33306" t="s">
        <v>2026</v>
      </c>
      <c r="E33306">
        <v>5</v>
      </c>
      <c r="F33306" t="s">
        <v>2016</v>
      </c>
      <c r="G33306">
        <v>20.04</v>
      </c>
      <c r="H33306" t="s">
        <v>2020</v>
      </c>
      <c r="I33306" s="13">
        <v>43460</v>
      </c>
      <c r="J33306" t="s">
        <v>2030</v>
      </c>
      <c r="K33306" t="s">
        <v>2030</v>
      </c>
    </row>
    <row r="33307" spans="1:11">
      <c r="B33307" t="s">
        <v>2718</v>
      </c>
      <c r="C33307" t="s">
        <v>3238</v>
      </c>
      <c r="D33307" t="s">
        <v>2026</v>
      </c>
      <c r="E33307">
        <v>5</v>
      </c>
      <c r="F33307" t="s">
        <v>2016</v>
      </c>
      <c r="G33307">
        <v>19.5</v>
      </c>
      <c r="H33307" t="s">
        <v>2020</v>
      </c>
      <c r="I33307" s="13">
        <v>43455</v>
      </c>
      <c r="J33307" t="s">
        <v>2030</v>
      </c>
      <c r="K33307" t="s">
        <v>2030</v>
      </c>
    </row>
    <row r="33308" spans="1:11">
      <c r="B33308" t="s">
        <v>3239</v>
      </c>
      <c r="C33308" t="s">
        <v>3240</v>
      </c>
      <c r="D33308" t="s">
        <v>2026</v>
      </c>
      <c r="E33308">
        <v>5</v>
      </c>
      <c r="F33308" t="s">
        <v>2123</v>
      </c>
      <c r="G33308">
        <v>19.18</v>
      </c>
      <c r="H33308" t="s">
        <v>2020</v>
      </c>
      <c r="I33308" s="13">
        <v>43447</v>
      </c>
      <c r="J33308" t="s">
        <v>2030</v>
      </c>
      <c r="K33308" t="s">
        <v>2030</v>
      </c>
    </row>
    <row r="33309" spans="1:11">
      <c r="B33309" t="s">
        <v>3241</v>
      </c>
      <c r="C33309" t="s">
        <v>3242</v>
      </c>
      <c r="D33309" t="s">
        <v>2026</v>
      </c>
      <c r="E33309">
        <v>5</v>
      </c>
      <c r="F33309" t="s">
        <v>2016</v>
      </c>
      <c r="G33309">
        <v>17</v>
      </c>
      <c r="H33309" t="s">
        <v>2020</v>
      </c>
      <c r="I33309" s="13">
        <v>43432</v>
      </c>
      <c r="J33309" t="s">
        <v>2030</v>
      </c>
      <c r="K33309" t="s">
        <v>2030</v>
      </c>
    </row>
    <row r="33310" spans="1:11">
      <c r="B33310" t="s">
        <v>2105</v>
      </c>
      <c r="C33310" t="s">
        <v>3243</v>
      </c>
      <c r="D33310" t="s">
        <v>2026</v>
      </c>
      <c r="E33310">
        <v>5</v>
      </c>
      <c r="F33310" t="s">
        <v>2016</v>
      </c>
      <c r="G33310" t="s">
        <v>2030</v>
      </c>
      <c r="H33310" t="s">
        <v>2017</v>
      </c>
      <c r="I33310" s="13">
        <v>43430</v>
      </c>
      <c r="J33310">
        <v>2</v>
      </c>
      <c r="K33310">
        <v>77.400000000000006</v>
      </c>
    </row>
    <row r="33311" spans="1:11">
      <c r="B33311" t="s">
        <v>2753</v>
      </c>
      <c r="C33311" t="s">
        <v>3244</v>
      </c>
      <c r="D33311" t="s">
        <v>2026</v>
      </c>
      <c r="E33311">
        <v>5</v>
      </c>
      <c r="F33311" t="s">
        <v>2016</v>
      </c>
      <c r="G33311">
        <v>16.2</v>
      </c>
      <c r="H33311" t="s">
        <v>2020</v>
      </c>
      <c r="I33311" s="13">
        <v>43426</v>
      </c>
      <c r="J33311" t="s">
        <v>2030</v>
      </c>
      <c r="K33311" t="s">
        <v>2030</v>
      </c>
    </row>
    <row r="33312" spans="1:11">
      <c r="B33312" t="s">
        <v>2083</v>
      </c>
      <c r="C33312" t="s">
        <v>2084</v>
      </c>
      <c r="D33312" t="s">
        <v>2053</v>
      </c>
      <c r="E33312">
        <v>1</v>
      </c>
      <c r="F33312" t="s">
        <v>2016</v>
      </c>
      <c r="G33312" t="s">
        <v>2030</v>
      </c>
      <c r="H33312" t="s">
        <v>2017</v>
      </c>
      <c r="I33312" s="13">
        <v>43374</v>
      </c>
      <c r="J33312" t="s">
        <v>2030</v>
      </c>
      <c r="K33312" t="s">
        <v>2030</v>
      </c>
    </row>
    <row r="33313" spans="2:11">
      <c r="B33313" t="s">
        <v>2751</v>
      </c>
      <c r="C33313" t="s">
        <v>2752</v>
      </c>
      <c r="D33313" t="s">
        <v>2104</v>
      </c>
      <c r="E33313" t="s">
        <v>2030</v>
      </c>
      <c r="F33313" t="s">
        <v>2016</v>
      </c>
      <c r="G33313" t="s">
        <v>2030</v>
      </c>
      <c r="H33313" t="s">
        <v>2017</v>
      </c>
      <c r="I33313" s="13">
        <v>43362</v>
      </c>
      <c r="J33313" t="s">
        <v>2030</v>
      </c>
      <c r="K33313" t="s">
        <v>2030</v>
      </c>
    </row>
    <row r="33401" spans="1:11">
      <c r="A33401" t="s">
        <v>1347</v>
      </c>
      <c r="B33401" t="str">
        <f ca="1">_xll.BDS(OFFSET(INDIRECT(ADDRESS(ROW(), COLUMN())),0,-1),"BEST_ANALYST_RECS_BULK","cols=10;rows=37")</f>
        <v>Tudor Pickering &amp; Co</v>
      </c>
      <c r="C33401" t="s">
        <v>2988</v>
      </c>
      <c r="D33401" t="s">
        <v>2026</v>
      </c>
      <c r="E33401">
        <v>5</v>
      </c>
      <c r="F33401" t="s">
        <v>2016</v>
      </c>
      <c r="G33401">
        <v>170</v>
      </c>
      <c r="H33401" t="s">
        <v>2017</v>
      </c>
      <c r="I33401" s="13">
        <v>43511</v>
      </c>
      <c r="J33401" t="s">
        <v>2030</v>
      </c>
      <c r="K33401" t="s">
        <v>2030</v>
      </c>
    </row>
    <row r="33402" spans="1:11">
      <c r="B33402" t="s">
        <v>2031</v>
      </c>
      <c r="C33402" t="s">
        <v>2355</v>
      </c>
      <c r="D33402" t="s">
        <v>2026</v>
      </c>
      <c r="E33402">
        <v>5</v>
      </c>
      <c r="F33402" t="s">
        <v>2016</v>
      </c>
      <c r="G33402">
        <v>160</v>
      </c>
      <c r="H33402" t="s">
        <v>2017</v>
      </c>
      <c r="I33402" s="13">
        <v>43509</v>
      </c>
      <c r="J33402">
        <v>6</v>
      </c>
      <c r="K33402">
        <v>-16.39</v>
      </c>
    </row>
    <row r="33403" spans="1:11">
      <c r="B33403" t="s">
        <v>2051</v>
      </c>
      <c r="C33403" t="s">
        <v>2354</v>
      </c>
      <c r="D33403" t="s">
        <v>2076</v>
      </c>
      <c r="E33403">
        <v>3</v>
      </c>
      <c r="F33403" t="s">
        <v>2088</v>
      </c>
      <c r="G33403">
        <v>134</v>
      </c>
      <c r="H33403" t="s">
        <v>2017</v>
      </c>
      <c r="I33403" s="13">
        <v>43509</v>
      </c>
      <c r="J33403">
        <v>2</v>
      </c>
      <c r="K33403">
        <v>7.36</v>
      </c>
    </row>
    <row r="33404" spans="1:11">
      <c r="B33404" t="s">
        <v>2907</v>
      </c>
      <c r="C33404" t="s">
        <v>2908</v>
      </c>
      <c r="D33404" t="s">
        <v>2104</v>
      </c>
      <c r="E33404" t="s">
        <v>2030</v>
      </c>
      <c r="F33404" t="s">
        <v>2016</v>
      </c>
      <c r="G33404">
        <v>130</v>
      </c>
      <c r="H33404" t="s">
        <v>2020</v>
      </c>
      <c r="I33404" s="13">
        <v>43509</v>
      </c>
      <c r="J33404" t="s">
        <v>2030</v>
      </c>
      <c r="K33404" t="s">
        <v>2030</v>
      </c>
    </row>
    <row r="33405" spans="1:11">
      <c r="B33405" t="s">
        <v>2042</v>
      </c>
      <c r="C33405" t="s">
        <v>2989</v>
      </c>
      <c r="D33405" t="s">
        <v>2044</v>
      </c>
      <c r="E33405">
        <v>3</v>
      </c>
      <c r="F33405" t="s">
        <v>2016</v>
      </c>
      <c r="G33405">
        <v>128</v>
      </c>
      <c r="H33405" t="s">
        <v>2020</v>
      </c>
      <c r="I33405" s="13">
        <v>43508</v>
      </c>
      <c r="J33405">
        <v>4</v>
      </c>
      <c r="K33405">
        <v>0</v>
      </c>
    </row>
    <row r="33406" spans="1:11">
      <c r="B33406" t="s">
        <v>2047</v>
      </c>
      <c r="C33406" t="s">
        <v>2356</v>
      </c>
      <c r="D33406" t="s">
        <v>2026</v>
      </c>
      <c r="E33406">
        <v>5</v>
      </c>
      <c r="F33406" t="s">
        <v>2016</v>
      </c>
      <c r="G33406">
        <v>156</v>
      </c>
      <c r="H33406" t="s">
        <v>2020</v>
      </c>
      <c r="I33406" s="13">
        <v>43508</v>
      </c>
      <c r="J33406" t="s">
        <v>2030</v>
      </c>
      <c r="K33406" t="s">
        <v>2030</v>
      </c>
    </row>
    <row r="33407" spans="1:11">
      <c r="B33407" t="s">
        <v>2364</v>
      </c>
      <c r="C33407" t="s">
        <v>2365</v>
      </c>
      <c r="D33407" t="s">
        <v>2026</v>
      </c>
      <c r="E33407">
        <v>5</v>
      </c>
      <c r="F33407" t="s">
        <v>2016</v>
      </c>
      <c r="G33407">
        <v>182</v>
      </c>
      <c r="H33407" t="s">
        <v>2017</v>
      </c>
      <c r="I33407" s="13">
        <v>43507</v>
      </c>
      <c r="J33407" t="s">
        <v>2030</v>
      </c>
      <c r="K33407" t="s">
        <v>2030</v>
      </c>
    </row>
    <row r="33408" spans="1:11">
      <c r="B33408" t="s">
        <v>2061</v>
      </c>
      <c r="C33408" t="s">
        <v>2990</v>
      </c>
      <c r="D33408" t="s">
        <v>2026</v>
      </c>
      <c r="E33408">
        <v>5</v>
      </c>
      <c r="F33408" t="s">
        <v>2016</v>
      </c>
      <c r="G33408">
        <v>161</v>
      </c>
      <c r="H33408" t="s">
        <v>2017</v>
      </c>
      <c r="I33408" s="13">
        <v>43507</v>
      </c>
      <c r="J33408" t="s">
        <v>2030</v>
      </c>
      <c r="K33408" t="s">
        <v>2030</v>
      </c>
    </row>
    <row r="33409" spans="2:11">
      <c r="B33409" t="s">
        <v>2367</v>
      </c>
      <c r="C33409" t="s">
        <v>2368</v>
      </c>
      <c r="D33409" t="s">
        <v>2189</v>
      </c>
      <c r="E33409">
        <v>5</v>
      </c>
      <c r="F33409" t="s">
        <v>2016</v>
      </c>
      <c r="G33409">
        <v>144</v>
      </c>
      <c r="H33409" t="s">
        <v>2020</v>
      </c>
      <c r="I33409" s="13">
        <v>43507</v>
      </c>
      <c r="J33409" t="s">
        <v>2030</v>
      </c>
      <c r="K33409" t="s">
        <v>2030</v>
      </c>
    </row>
    <row r="33410" spans="2:11">
      <c r="B33410" t="s">
        <v>2267</v>
      </c>
      <c r="C33410" t="s">
        <v>2369</v>
      </c>
      <c r="D33410" t="s">
        <v>2029</v>
      </c>
      <c r="E33410">
        <v>5</v>
      </c>
      <c r="F33410" t="s">
        <v>2016</v>
      </c>
      <c r="G33410">
        <v>180</v>
      </c>
      <c r="H33410" t="s">
        <v>2017</v>
      </c>
      <c r="I33410" s="13">
        <v>43506</v>
      </c>
      <c r="J33410">
        <v>5</v>
      </c>
      <c r="K33410">
        <v>-15.8</v>
      </c>
    </row>
    <row r="33411" spans="2:11">
      <c r="B33411" t="s">
        <v>2054</v>
      </c>
      <c r="C33411" t="s">
        <v>2370</v>
      </c>
      <c r="D33411" t="s">
        <v>2056</v>
      </c>
      <c r="E33411">
        <v>4</v>
      </c>
      <c r="F33411" t="s">
        <v>2016</v>
      </c>
      <c r="G33411">
        <v>151</v>
      </c>
      <c r="H33411" t="s">
        <v>2020</v>
      </c>
      <c r="I33411" s="13">
        <v>43504</v>
      </c>
      <c r="J33411" t="s">
        <v>2030</v>
      </c>
      <c r="K33411" t="s">
        <v>2030</v>
      </c>
    </row>
    <row r="33412" spans="2:11">
      <c r="B33412" t="s">
        <v>2067</v>
      </c>
      <c r="C33412" t="s">
        <v>2991</v>
      </c>
      <c r="D33412" t="s">
        <v>2029</v>
      </c>
      <c r="E33412">
        <v>5</v>
      </c>
      <c r="F33412" t="s">
        <v>2016</v>
      </c>
      <c r="G33412">
        <v>158</v>
      </c>
      <c r="H33412" t="s">
        <v>2020</v>
      </c>
      <c r="I33412" s="13">
        <v>43503</v>
      </c>
      <c r="J33412">
        <v>5</v>
      </c>
      <c r="K33412">
        <v>-15.8</v>
      </c>
    </row>
    <row r="33413" spans="2:11">
      <c r="B33413" t="s">
        <v>2063</v>
      </c>
      <c r="C33413" t="s">
        <v>2386</v>
      </c>
      <c r="D33413" t="s">
        <v>2035</v>
      </c>
      <c r="E33413">
        <v>5</v>
      </c>
      <c r="F33413" t="s">
        <v>2016</v>
      </c>
      <c r="G33413">
        <v>162</v>
      </c>
      <c r="H33413" t="s">
        <v>2017</v>
      </c>
      <c r="I33413" s="13">
        <v>43503</v>
      </c>
      <c r="J33413" t="s">
        <v>2030</v>
      </c>
      <c r="K33413" t="s">
        <v>2030</v>
      </c>
    </row>
    <row r="33414" spans="2:11">
      <c r="B33414" t="s">
        <v>2371</v>
      </c>
      <c r="C33414" t="s">
        <v>2372</v>
      </c>
      <c r="D33414" t="s">
        <v>2035</v>
      </c>
      <c r="E33414">
        <v>5</v>
      </c>
      <c r="F33414" t="s">
        <v>2016</v>
      </c>
      <c r="G33414">
        <v>119</v>
      </c>
      <c r="H33414" t="s">
        <v>2017</v>
      </c>
      <c r="I33414" s="13">
        <v>43502</v>
      </c>
      <c r="J33414">
        <v>5</v>
      </c>
      <c r="K33414">
        <v>-15.8</v>
      </c>
    </row>
    <row r="33415" spans="2:11">
      <c r="B33415" t="s">
        <v>2069</v>
      </c>
      <c r="C33415" t="s">
        <v>2373</v>
      </c>
      <c r="D33415" t="s">
        <v>2035</v>
      </c>
      <c r="E33415">
        <v>5</v>
      </c>
      <c r="F33415" t="s">
        <v>2016</v>
      </c>
      <c r="G33415">
        <v>118</v>
      </c>
      <c r="H33415" t="s">
        <v>2017</v>
      </c>
      <c r="I33415" s="13">
        <v>43502</v>
      </c>
      <c r="J33415" t="s">
        <v>2030</v>
      </c>
      <c r="K33415" t="s">
        <v>2030</v>
      </c>
    </row>
    <row r="33416" spans="2:11">
      <c r="B33416" t="s">
        <v>2374</v>
      </c>
      <c r="C33416" t="s">
        <v>2375</v>
      </c>
      <c r="D33416" t="s">
        <v>2026</v>
      </c>
      <c r="E33416">
        <v>5</v>
      </c>
      <c r="F33416" t="s">
        <v>2016</v>
      </c>
      <c r="G33416">
        <v>195</v>
      </c>
      <c r="H33416" t="s">
        <v>2017</v>
      </c>
      <c r="I33416" s="13">
        <v>43502</v>
      </c>
      <c r="J33416">
        <v>5</v>
      </c>
      <c r="K33416">
        <v>-15.8</v>
      </c>
    </row>
    <row r="33417" spans="2:11">
      <c r="B33417" t="s">
        <v>2614</v>
      </c>
      <c r="C33417" t="s">
        <v>2992</v>
      </c>
      <c r="D33417" t="s">
        <v>2026</v>
      </c>
      <c r="E33417">
        <v>5</v>
      </c>
      <c r="F33417" t="s">
        <v>2016</v>
      </c>
      <c r="G33417">
        <v>185</v>
      </c>
      <c r="H33417" t="s">
        <v>2017</v>
      </c>
      <c r="I33417" s="13">
        <v>43501</v>
      </c>
      <c r="J33417">
        <v>5</v>
      </c>
      <c r="K33417">
        <v>-15.8</v>
      </c>
    </row>
    <row r="33418" spans="2:11">
      <c r="B33418" t="s">
        <v>2074</v>
      </c>
      <c r="C33418" t="s">
        <v>2376</v>
      </c>
      <c r="D33418" t="s">
        <v>2026</v>
      </c>
      <c r="E33418">
        <v>5</v>
      </c>
      <c r="F33418" t="s">
        <v>2016</v>
      </c>
      <c r="G33418">
        <v>262</v>
      </c>
      <c r="H33418" t="s">
        <v>2017</v>
      </c>
      <c r="I33418" s="13">
        <v>43500</v>
      </c>
      <c r="J33418">
        <v>9</v>
      </c>
      <c r="K33418">
        <v>-20.79</v>
      </c>
    </row>
    <row r="33419" spans="2:11">
      <c r="B33419" t="s">
        <v>2077</v>
      </c>
      <c r="C33419" t="s">
        <v>2363</v>
      </c>
      <c r="D33419" t="s">
        <v>2029</v>
      </c>
      <c r="E33419">
        <v>5</v>
      </c>
      <c r="F33419" t="s">
        <v>2016</v>
      </c>
      <c r="G33419">
        <v>180</v>
      </c>
      <c r="H33419" t="s">
        <v>2017</v>
      </c>
      <c r="I33419" s="13">
        <v>43499</v>
      </c>
      <c r="J33419">
        <v>5</v>
      </c>
      <c r="K33419">
        <v>-15.8</v>
      </c>
    </row>
    <row r="33420" spans="2:11">
      <c r="B33420" t="s">
        <v>2037</v>
      </c>
      <c r="C33420" t="s">
        <v>2377</v>
      </c>
      <c r="D33420" t="s">
        <v>2026</v>
      </c>
      <c r="E33420">
        <v>5</v>
      </c>
      <c r="F33420" t="s">
        <v>2016</v>
      </c>
      <c r="G33420">
        <v>190</v>
      </c>
      <c r="H33420" t="s">
        <v>2020</v>
      </c>
      <c r="I33420" s="13">
        <v>43495</v>
      </c>
      <c r="J33420">
        <v>5</v>
      </c>
      <c r="K33420">
        <v>-15.8</v>
      </c>
    </row>
    <row r="33421" spans="2:11">
      <c r="B33421" t="s">
        <v>106</v>
      </c>
      <c r="C33421" t="s">
        <v>2378</v>
      </c>
      <c r="D33421" t="s">
        <v>2229</v>
      </c>
      <c r="E33421">
        <v>5</v>
      </c>
      <c r="F33421" t="s">
        <v>2016</v>
      </c>
      <c r="G33421">
        <v>154</v>
      </c>
      <c r="H33421" t="s">
        <v>2020</v>
      </c>
      <c r="I33421" s="13">
        <v>43494</v>
      </c>
      <c r="J33421" t="s">
        <v>2030</v>
      </c>
      <c r="K33421" t="s">
        <v>2030</v>
      </c>
    </row>
    <row r="33422" spans="2:11">
      <c r="B33422" t="s">
        <v>2134</v>
      </c>
      <c r="C33422" t="s">
        <v>2379</v>
      </c>
      <c r="D33422" t="s">
        <v>2035</v>
      </c>
      <c r="E33422">
        <v>5</v>
      </c>
      <c r="F33422" t="s">
        <v>2085</v>
      </c>
      <c r="G33422">
        <v>184</v>
      </c>
      <c r="H33422" t="s">
        <v>2017</v>
      </c>
      <c r="I33422" s="13">
        <v>43494</v>
      </c>
      <c r="J33422" t="s">
        <v>2030</v>
      </c>
      <c r="K33422" t="s">
        <v>2030</v>
      </c>
    </row>
    <row r="33423" spans="2:11">
      <c r="B33423" t="s">
        <v>2207</v>
      </c>
      <c r="C33423" t="s">
        <v>2380</v>
      </c>
      <c r="D33423" t="s">
        <v>2026</v>
      </c>
      <c r="E33423">
        <v>5</v>
      </c>
      <c r="F33423" t="s">
        <v>2016</v>
      </c>
      <c r="G33423">
        <v>160</v>
      </c>
      <c r="H33423" t="s">
        <v>2017</v>
      </c>
      <c r="I33423" s="13">
        <v>43494</v>
      </c>
      <c r="J33423">
        <v>3</v>
      </c>
      <c r="K33423">
        <v>2.09</v>
      </c>
    </row>
    <row r="33424" spans="2:11">
      <c r="B33424" t="s">
        <v>2174</v>
      </c>
      <c r="C33424" t="s">
        <v>2357</v>
      </c>
      <c r="D33424" t="s">
        <v>2029</v>
      </c>
      <c r="E33424">
        <v>5</v>
      </c>
      <c r="F33424" t="s">
        <v>2016</v>
      </c>
      <c r="G33424">
        <v>175</v>
      </c>
      <c r="H33424" t="s">
        <v>2017</v>
      </c>
      <c r="I33424" s="13">
        <v>43493</v>
      </c>
      <c r="J33424">
        <v>5</v>
      </c>
      <c r="K33424">
        <v>-15.8</v>
      </c>
    </row>
    <row r="33425" spans="2:11">
      <c r="B33425" t="s">
        <v>2079</v>
      </c>
      <c r="C33425" t="s">
        <v>2384</v>
      </c>
      <c r="D33425" t="s">
        <v>2029</v>
      </c>
      <c r="E33425">
        <v>5</v>
      </c>
      <c r="F33425" t="s">
        <v>2016</v>
      </c>
      <c r="G33425">
        <v>174</v>
      </c>
      <c r="H33425" t="s">
        <v>2017</v>
      </c>
      <c r="I33425" s="13">
        <v>43489</v>
      </c>
      <c r="J33425" t="s">
        <v>2030</v>
      </c>
      <c r="K33425" t="s">
        <v>2030</v>
      </c>
    </row>
    <row r="33426" spans="2:11">
      <c r="B33426" t="s">
        <v>2072</v>
      </c>
      <c r="C33426" t="s">
        <v>2385</v>
      </c>
      <c r="D33426" t="s">
        <v>2189</v>
      </c>
      <c r="E33426">
        <v>5</v>
      </c>
      <c r="F33426" t="s">
        <v>2016</v>
      </c>
      <c r="G33426">
        <v>185</v>
      </c>
      <c r="H33426" t="s">
        <v>2017</v>
      </c>
      <c r="I33426" s="13">
        <v>43488</v>
      </c>
      <c r="J33426">
        <v>5</v>
      </c>
      <c r="K33426">
        <v>-15.8</v>
      </c>
    </row>
    <row r="33427" spans="2:11">
      <c r="B33427" t="s">
        <v>2094</v>
      </c>
      <c r="C33427" t="s">
        <v>2095</v>
      </c>
      <c r="D33427" t="s">
        <v>2076</v>
      </c>
      <c r="E33427">
        <v>3</v>
      </c>
      <c r="F33427" t="s">
        <v>2016</v>
      </c>
      <c r="G33427" t="s">
        <v>2030</v>
      </c>
      <c r="H33427" t="s">
        <v>2017</v>
      </c>
      <c r="I33427" s="13">
        <v>43487</v>
      </c>
      <c r="J33427" t="s">
        <v>2030</v>
      </c>
      <c r="K33427" t="s">
        <v>2030</v>
      </c>
    </row>
    <row r="33428" spans="2:11">
      <c r="B33428" t="s">
        <v>2033</v>
      </c>
      <c r="C33428" t="s">
        <v>2993</v>
      </c>
      <c r="D33428" t="s">
        <v>2035</v>
      </c>
      <c r="E33428">
        <v>5</v>
      </c>
      <c r="F33428" t="s">
        <v>2016</v>
      </c>
      <c r="G33428">
        <v>158</v>
      </c>
      <c r="H33428" t="s">
        <v>2020</v>
      </c>
      <c r="I33428" s="13">
        <v>43483</v>
      </c>
      <c r="J33428">
        <v>5</v>
      </c>
      <c r="K33428">
        <v>-15.8</v>
      </c>
    </row>
    <row r="33429" spans="2:11">
      <c r="B33429" t="s">
        <v>2027</v>
      </c>
      <c r="C33429" t="s">
        <v>2994</v>
      </c>
      <c r="D33429" t="s">
        <v>2044</v>
      </c>
      <c r="E33429">
        <v>3</v>
      </c>
      <c r="F33429" t="s">
        <v>2016</v>
      </c>
      <c r="G33429">
        <v>135</v>
      </c>
      <c r="H33429" t="s">
        <v>2017</v>
      </c>
      <c r="I33429" s="13">
        <v>43476</v>
      </c>
      <c r="J33429">
        <v>4</v>
      </c>
      <c r="K33429">
        <v>0</v>
      </c>
    </row>
    <row r="33430" spans="2:11">
      <c r="B33430" t="s">
        <v>2198</v>
      </c>
      <c r="C33430" t="s">
        <v>2387</v>
      </c>
      <c r="D33430" t="s">
        <v>2035</v>
      </c>
      <c r="E33430">
        <v>5</v>
      </c>
      <c r="F33430" t="s">
        <v>2016</v>
      </c>
      <c r="G33430">
        <v>148</v>
      </c>
      <c r="H33430" t="s">
        <v>2020</v>
      </c>
      <c r="I33430" s="13">
        <v>43474</v>
      </c>
      <c r="J33430" t="s">
        <v>2030</v>
      </c>
      <c r="K33430" t="s">
        <v>2030</v>
      </c>
    </row>
    <row r="33431" spans="2:11">
      <c r="B33431" t="s">
        <v>2388</v>
      </c>
      <c r="C33431" t="s">
        <v>2389</v>
      </c>
      <c r="D33431" t="s">
        <v>2570</v>
      </c>
      <c r="E33431">
        <v>4</v>
      </c>
      <c r="F33431" t="s">
        <v>2016</v>
      </c>
      <c r="G33431">
        <v>155</v>
      </c>
      <c r="H33431" t="s">
        <v>2017</v>
      </c>
      <c r="I33431" s="13">
        <v>43473</v>
      </c>
      <c r="J33431">
        <v>5</v>
      </c>
      <c r="K33431">
        <v>-15.8</v>
      </c>
    </row>
    <row r="33432" spans="2:11">
      <c r="B33432" t="s">
        <v>2390</v>
      </c>
      <c r="C33432" t="s">
        <v>2391</v>
      </c>
      <c r="D33432" t="s">
        <v>2076</v>
      </c>
      <c r="E33432">
        <v>3</v>
      </c>
      <c r="F33432" t="s">
        <v>2016</v>
      </c>
      <c r="G33432">
        <v>130</v>
      </c>
      <c r="H33432" t="s">
        <v>2017</v>
      </c>
      <c r="I33432" s="13">
        <v>43472</v>
      </c>
      <c r="J33432" t="s">
        <v>2030</v>
      </c>
      <c r="K33432" t="s">
        <v>2030</v>
      </c>
    </row>
    <row r="33433" spans="2:11">
      <c r="B33433" t="s">
        <v>2021</v>
      </c>
      <c r="C33433" t="s">
        <v>2995</v>
      </c>
      <c r="D33433" t="s">
        <v>2166</v>
      </c>
      <c r="E33433">
        <v>5</v>
      </c>
      <c r="F33433" t="s">
        <v>2016</v>
      </c>
      <c r="G33433">
        <v>161</v>
      </c>
      <c r="H33433" t="s">
        <v>2020</v>
      </c>
      <c r="I33433" s="13">
        <v>43471</v>
      </c>
      <c r="J33433">
        <v>7</v>
      </c>
      <c r="K33433">
        <v>-17.829999999999998</v>
      </c>
    </row>
    <row r="33434" spans="2:11">
      <c r="B33434" t="s">
        <v>2996</v>
      </c>
      <c r="C33434" t="s">
        <v>2997</v>
      </c>
      <c r="D33434" t="s">
        <v>2035</v>
      </c>
      <c r="E33434">
        <v>5</v>
      </c>
      <c r="F33434" t="s">
        <v>2016</v>
      </c>
      <c r="G33434">
        <v>208</v>
      </c>
      <c r="H33434" t="s">
        <v>2020</v>
      </c>
      <c r="I33434" s="13">
        <v>43467</v>
      </c>
      <c r="J33434">
        <v>5</v>
      </c>
      <c r="K33434">
        <v>-15.8</v>
      </c>
    </row>
    <row r="33435" spans="2:11">
      <c r="B33435" t="s">
        <v>2393</v>
      </c>
      <c r="C33435" t="s">
        <v>2998</v>
      </c>
      <c r="D33435" t="s">
        <v>2362</v>
      </c>
      <c r="E33435">
        <v>5</v>
      </c>
      <c r="F33435" t="s">
        <v>2016</v>
      </c>
      <c r="G33435">
        <v>190</v>
      </c>
      <c r="H33435" t="s">
        <v>2017</v>
      </c>
      <c r="I33435" s="13">
        <v>43454</v>
      </c>
      <c r="J33435" t="s">
        <v>2030</v>
      </c>
      <c r="K33435" t="s">
        <v>2030</v>
      </c>
    </row>
    <row r="33436" spans="2:11">
      <c r="B33436" t="s">
        <v>2049</v>
      </c>
      <c r="C33436" t="s">
        <v>2395</v>
      </c>
      <c r="D33436" t="s">
        <v>2029</v>
      </c>
      <c r="E33436">
        <v>5</v>
      </c>
      <c r="F33436" t="s">
        <v>2123</v>
      </c>
      <c r="G33436">
        <v>150</v>
      </c>
      <c r="H33436" t="s">
        <v>2020</v>
      </c>
      <c r="I33436" s="13">
        <v>43433</v>
      </c>
      <c r="J33436" t="s">
        <v>2030</v>
      </c>
      <c r="K33436" t="s">
        <v>2030</v>
      </c>
    </row>
    <row r="33437" spans="2:11">
      <c r="B33437" t="s">
        <v>2083</v>
      </c>
      <c r="C33437" t="s">
        <v>2084</v>
      </c>
      <c r="D33437" t="s">
        <v>2053</v>
      </c>
      <c r="E33437">
        <v>1</v>
      </c>
      <c r="F33437" t="s">
        <v>2088</v>
      </c>
      <c r="G33437" t="s">
        <v>2030</v>
      </c>
      <c r="H33437" t="s">
        <v>2017</v>
      </c>
      <c r="I33437" s="13">
        <v>43319</v>
      </c>
      <c r="J33437">
        <v>1</v>
      </c>
      <c r="K33437">
        <v>15.33</v>
      </c>
    </row>
    <row r="33501" spans="1:11">
      <c r="A33501" t="s">
        <v>1348</v>
      </c>
      <c r="B33501" t="str">
        <f ca="1">_xll.BDS(OFFSET(INDIRECT(ADDRESS(ROW(), COLUMN())),0,-1),"BEST_ANALYST_RECS_BULK","cols=10;rows=15")</f>
        <v>BMO Capital Markets</v>
      </c>
      <c r="C33501" t="s">
        <v>3277</v>
      </c>
      <c r="D33501" t="s">
        <v>2015</v>
      </c>
      <c r="E33501">
        <v>3</v>
      </c>
      <c r="F33501" t="s">
        <v>2016</v>
      </c>
      <c r="G33501">
        <v>22</v>
      </c>
      <c r="H33501" t="s">
        <v>2017</v>
      </c>
      <c r="I33501" s="13">
        <v>43509</v>
      </c>
      <c r="J33501">
        <v>3</v>
      </c>
      <c r="K33501">
        <v>0</v>
      </c>
    </row>
    <row r="33502" spans="1:11">
      <c r="B33502" t="s">
        <v>2274</v>
      </c>
      <c r="C33502" t="s">
        <v>4037</v>
      </c>
      <c r="D33502" t="s">
        <v>2076</v>
      </c>
      <c r="E33502">
        <v>3</v>
      </c>
      <c r="F33502" t="s">
        <v>2016</v>
      </c>
      <c r="G33502" t="s">
        <v>2030</v>
      </c>
      <c r="H33502" t="s">
        <v>2017</v>
      </c>
      <c r="I33502" s="13">
        <v>43509</v>
      </c>
      <c r="J33502">
        <v>3</v>
      </c>
      <c r="K33502">
        <v>0</v>
      </c>
    </row>
    <row r="33503" spans="1:11">
      <c r="B33503" t="s">
        <v>2079</v>
      </c>
      <c r="C33503" t="s">
        <v>2080</v>
      </c>
      <c r="D33503" t="s">
        <v>2015</v>
      </c>
      <c r="E33503">
        <v>3</v>
      </c>
      <c r="F33503" t="s">
        <v>2016</v>
      </c>
      <c r="G33503">
        <v>26</v>
      </c>
      <c r="H33503" t="s">
        <v>2017</v>
      </c>
      <c r="I33503" s="13">
        <v>43504</v>
      </c>
      <c r="J33503">
        <v>3</v>
      </c>
      <c r="K33503">
        <v>0</v>
      </c>
    </row>
    <row r="33504" spans="1:11">
      <c r="B33504" t="s">
        <v>2094</v>
      </c>
      <c r="C33504" t="s">
        <v>2095</v>
      </c>
      <c r="D33504" t="s">
        <v>2076</v>
      </c>
      <c r="E33504">
        <v>3</v>
      </c>
      <c r="F33504" t="s">
        <v>2016</v>
      </c>
      <c r="G33504" t="s">
        <v>2030</v>
      </c>
      <c r="H33504" t="s">
        <v>2017</v>
      </c>
      <c r="I33504" s="13">
        <v>43500</v>
      </c>
      <c r="J33504" t="s">
        <v>2030</v>
      </c>
      <c r="K33504" t="s">
        <v>2030</v>
      </c>
    </row>
    <row r="33505" spans="2:11">
      <c r="B33505" t="s">
        <v>2051</v>
      </c>
      <c r="C33505" t="s">
        <v>3469</v>
      </c>
      <c r="D33505" t="s">
        <v>2076</v>
      </c>
      <c r="E33505">
        <v>3</v>
      </c>
      <c r="F33505" t="s">
        <v>2088</v>
      </c>
      <c r="G33505">
        <v>25</v>
      </c>
      <c r="H33505" t="s">
        <v>2017</v>
      </c>
      <c r="I33505" s="13">
        <v>43490</v>
      </c>
      <c r="J33505" t="s">
        <v>2030</v>
      </c>
      <c r="K33505" t="s">
        <v>2030</v>
      </c>
    </row>
    <row r="33506" spans="2:11">
      <c r="B33506" t="s">
        <v>2033</v>
      </c>
      <c r="C33506" t="s">
        <v>2557</v>
      </c>
      <c r="D33506" t="s">
        <v>2044</v>
      </c>
      <c r="E33506">
        <v>3</v>
      </c>
      <c r="F33506" t="s">
        <v>2016</v>
      </c>
      <c r="G33506">
        <v>24</v>
      </c>
      <c r="H33506" t="s">
        <v>2020</v>
      </c>
      <c r="I33506" s="13">
        <v>43487</v>
      </c>
      <c r="J33506">
        <v>2</v>
      </c>
      <c r="K33506">
        <v>9.91</v>
      </c>
    </row>
    <row r="33507" spans="2:11">
      <c r="B33507" t="s">
        <v>2321</v>
      </c>
      <c r="C33507" t="s">
        <v>3769</v>
      </c>
      <c r="D33507" t="s">
        <v>2026</v>
      </c>
      <c r="E33507">
        <v>5</v>
      </c>
      <c r="F33507" t="s">
        <v>2016</v>
      </c>
      <c r="G33507">
        <v>30</v>
      </c>
      <c r="H33507" t="s">
        <v>2020</v>
      </c>
      <c r="I33507" s="13">
        <v>43481</v>
      </c>
      <c r="J33507">
        <v>1</v>
      </c>
      <c r="K33507">
        <v>11.22</v>
      </c>
    </row>
    <row r="33508" spans="2:11">
      <c r="B33508" t="s">
        <v>106</v>
      </c>
      <c r="C33508" t="s">
        <v>3105</v>
      </c>
      <c r="D33508" t="s">
        <v>2114</v>
      </c>
      <c r="E33508">
        <v>3</v>
      </c>
      <c r="F33508" t="s">
        <v>2016</v>
      </c>
      <c r="G33508">
        <v>22</v>
      </c>
      <c r="H33508" t="s">
        <v>2020</v>
      </c>
      <c r="I33508" s="13">
        <v>43480</v>
      </c>
      <c r="J33508">
        <v>3</v>
      </c>
      <c r="K33508">
        <v>0</v>
      </c>
    </row>
    <row r="33509" spans="2:11">
      <c r="B33509" t="s">
        <v>2553</v>
      </c>
      <c r="C33509" t="s">
        <v>3738</v>
      </c>
      <c r="D33509" t="s">
        <v>2026</v>
      </c>
      <c r="E33509">
        <v>5</v>
      </c>
      <c r="F33509" t="s">
        <v>2016</v>
      </c>
      <c r="G33509">
        <v>30</v>
      </c>
      <c r="H33509" t="s">
        <v>2020</v>
      </c>
      <c r="I33509" s="13">
        <v>43479</v>
      </c>
      <c r="J33509">
        <v>1</v>
      </c>
      <c r="K33509">
        <v>11.22</v>
      </c>
    </row>
    <row r="33510" spans="2:11">
      <c r="B33510" t="s">
        <v>2267</v>
      </c>
      <c r="C33510" t="s">
        <v>2560</v>
      </c>
      <c r="D33510" t="s">
        <v>2029</v>
      </c>
      <c r="E33510">
        <v>5</v>
      </c>
      <c r="F33510" t="s">
        <v>2123</v>
      </c>
      <c r="G33510">
        <v>28</v>
      </c>
      <c r="H33510" t="s">
        <v>2017</v>
      </c>
      <c r="I33510" s="13">
        <v>43444</v>
      </c>
      <c r="J33510" t="s">
        <v>2030</v>
      </c>
      <c r="K33510" t="s">
        <v>2030</v>
      </c>
    </row>
    <row r="33511" spans="2:11">
      <c r="B33511" t="s">
        <v>2024</v>
      </c>
      <c r="C33511" t="s">
        <v>2025</v>
      </c>
      <c r="D33511" t="s">
        <v>2026</v>
      </c>
      <c r="E33511">
        <v>5</v>
      </c>
      <c r="F33511" t="s">
        <v>2016</v>
      </c>
      <c r="G33511">
        <v>30</v>
      </c>
      <c r="H33511" t="s">
        <v>2017</v>
      </c>
      <c r="I33511" s="13">
        <v>43437</v>
      </c>
      <c r="J33511">
        <v>1</v>
      </c>
      <c r="K33511">
        <v>11.22</v>
      </c>
    </row>
    <row r="33512" spans="2:11">
      <c r="B33512" t="s">
        <v>2054</v>
      </c>
      <c r="C33512" t="s">
        <v>3770</v>
      </c>
      <c r="D33512" t="s">
        <v>2044</v>
      </c>
      <c r="E33512">
        <v>3</v>
      </c>
      <c r="F33512" t="s">
        <v>2016</v>
      </c>
      <c r="G33512">
        <v>25</v>
      </c>
      <c r="H33512" t="s">
        <v>2020</v>
      </c>
      <c r="I33512" s="13">
        <v>43434</v>
      </c>
      <c r="J33512">
        <v>3</v>
      </c>
      <c r="K33512">
        <v>0</v>
      </c>
    </row>
    <row r="33513" spans="2:11">
      <c r="B33513" t="s">
        <v>2021</v>
      </c>
      <c r="C33513" t="s">
        <v>2190</v>
      </c>
      <c r="D33513" t="s">
        <v>2216</v>
      </c>
      <c r="E33513">
        <v>3</v>
      </c>
      <c r="F33513" t="s">
        <v>2016</v>
      </c>
      <c r="G33513">
        <v>26</v>
      </c>
      <c r="H33513" t="s">
        <v>2020</v>
      </c>
      <c r="I33513" s="13">
        <v>43377</v>
      </c>
      <c r="J33513">
        <v>3</v>
      </c>
      <c r="K33513">
        <v>0</v>
      </c>
    </row>
    <row r="33514" spans="2:11">
      <c r="B33514" t="s">
        <v>2083</v>
      </c>
      <c r="C33514" t="s">
        <v>2084</v>
      </c>
      <c r="D33514" t="s">
        <v>2026</v>
      </c>
      <c r="E33514">
        <v>5</v>
      </c>
      <c r="F33514" t="s">
        <v>2016</v>
      </c>
      <c r="G33514" t="s">
        <v>2030</v>
      </c>
      <c r="H33514" t="s">
        <v>2017</v>
      </c>
      <c r="I33514" s="13">
        <v>43181</v>
      </c>
      <c r="J33514">
        <v>1</v>
      </c>
      <c r="K33514">
        <v>11.22</v>
      </c>
    </row>
    <row r="33515" spans="2:11">
      <c r="B33515" t="s">
        <v>2096</v>
      </c>
      <c r="C33515" t="s">
        <v>2097</v>
      </c>
      <c r="D33515" t="s">
        <v>2044</v>
      </c>
      <c r="E33515">
        <v>3</v>
      </c>
      <c r="F33515" t="s">
        <v>2016</v>
      </c>
      <c r="G33515" t="s">
        <v>2030</v>
      </c>
      <c r="H33515" t="s">
        <v>2017</v>
      </c>
      <c r="I33515" s="13">
        <v>42466</v>
      </c>
      <c r="J33515">
        <v>3</v>
      </c>
      <c r="K33515">
        <v>0</v>
      </c>
    </row>
    <row r="33601" spans="1:11">
      <c r="A33601" t="s">
        <v>1349</v>
      </c>
      <c r="B33601" t="str">
        <f ca="1">_xll.BDS(OFFSET(INDIRECT(ADDRESS(ROW(), COLUMN())),0,-1),"BEST_ANALYST_RECS_BULK","cols=10;rows=26")</f>
        <v>Morgan Stanley</v>
      </c>
      <c r="C33601" t="s">
        <v>2701</v>
      </c>
      <c r="D33601" t="s">
        <v>2440</v>
      </c>
      <c r="E33601">
        <v>5</v>
      </c>
      <c r="F33601" t="s">
        <v>2016</v>
      </c>
      <c r="G33601">
        <v>77</v>
      </c>
      <c r="H33601" t="s">
        <v>2020</v>
      </c>
      <c r="I33601" s="13">
        <v>43511</v>
      </c>
      <c r="J33601" t="s">
        <v>2030</v>
      </c>
      <c r="K33601" t="s">
        <v>2030</v>
      </c>
    </row>
    <row r="33602" spans="1:11">
      <c r="B33602" t="s">
        <v>2067</v>
      </c>
      <c r="C33602" t="s">
        <v>2703</v>
      </c>
      <c r="D33602" t="s">
        <v>2252</v>
      </c>
      <c r="E33602">
        <v>3</v>
      </c>
      <c r="F33602" t="s">
        <v>2016</v>
      </c>
      <c r="G33602">
        <v>64</v>
      </c>
      <c r="H33602" t="s">
        <v>2020</v>
      </c>
      <c r="I33602" s="13">
        <v>43511</v>
      </c>
      <c r="J33602">
        <v>6</v>
      </c>
      <c r="K33602">
        <v>-16.559999999999999</v>
      </c>
    </row>
    <row r="33603" spans="1:11">
      <c r="B33603" t="s">
        <v>2027</v>
      </c>
      <c r="C33603" t="s">
        <v>2704</v>
      </c>
      <c r="D33603" t="s">
        <v>2029</v>
      </c>
      <c r="E33603">
        <v>5</v>
      </c>
      <c r="F33603" t="s">
        <v>2016</v>
      </c>
      <c r="G33603">
        <v>75</v>
      </c>
      <c r="H33603" t="s">
        <v>2017</v>
      </c>
      <c r="I33603" s="13">
        <v>43511</v>
      </c>
      <c r="J33603" t="s">
        <v>2030</v>
      </c>
      <c r="K33603" t="s">
        <v>2030</v>
      </c>
    </row>
    <row r="33604" spans="1:11">
      <c r="B33604" t="s">
        <v>2033</v>
      </c>
      <c r="C33604" t="s">
        <v>2712</v>
      </c>
      <c r="D33604" t="s">
        <v>2035</v>
      </c>
      <c r="E33604">
        <v>5</v>
      </c>
      <c r="F33604" t="s">
        <v>2016</v>
      </c>
      <c r="G33604">
        <v>77</v>
      </c>
      <c r="H33604" t="s">
        <v>2020</v>
      </c>
      <c r="I33604" s="13">
        <v>43511</v>
      </c>
      <c r="J33604">
        <v>4</v>
      </c>
      <c r="K33604">
        <v>-1.78</v>
      </c>
    </row>
    <row r="33605" spans="1:11">
      <c r="B33605" t="s">
        <v>2777</v>
      </c>
      <c r="C33605" t="s">
        <v>3370</v>
      </c>
      <c r="D33605" t="s">
        <v>2076</v>
      </c>
      <c r="E33605">
        <v>3</v>
      </c>
      <c r="F33605" t="s">
        <v>2016</v>
      </c>
      <c r="G33605">
        <v>60</v>
      </c>
      <c r="H33605" t="s">
        <v>2017</v>
      </c>
      <c r="I33605" s="13">
        <v>43511</v>
      </c>
      <c r="J33605" t="s">
        <v>2030</v>
      </c>
      <c r="K33605" t="s">
        <v>2030</v>
      </c>
    </row>
    <row r="33606" spans="1:11">
      <c r="B33606" t="s">
        <v>2049</v>
      </c>
      <c r="C33606" t="s">
        <v>2209</v>
      </c>
      <c r="D33606" t="s">
        <v>2029</v>
      </c>
      <c r="E33606">
        <v>5</v>
      </c>
      <c r="F33606" t="s">
        <v>2016</v>
      </c>
      <c r="G33606">
        <v>81</v>
      </c>
      <c r="H33606" t="s">
        <v>2017</v>
      </c>
      <c r="I33606" s="13">
        <v>43511</v>
      </c>
      <c r="J33606">
        <v>4</v>
      </c>
      <c r="K33606">
        <v>-1.78</v>
      </c>
    </row>
    <row r="33607" spans="1:11">
      <c r="B33607" t="s">
        <v>2159</v>
      </c>
      <c r="C33607" t="s">
        <v>3942</v>
      </c>
      <c r="D33607" t="s">
        <v>2044</v>
      </c>
      <c r="E33607">
        <v>3</v>
      </c>
      <c r="F33607" t="s">
        <v>2016</v>
      </c>
      <c r="G33607">
        <v>74</v>
      </c>
      <c r="H33607" t="s">
        <v>2020</v>
      </c>
      <c r="I33607" s="13">
        <v>43510</v>
      </c>
      <c r="J33607">
        <v>3</v>
      </c>
      <c r="K33607">
        <v>0</v>
      </c>
    </row>
    <row r="33608" spans="1:11">
      <c r="B33608" t="s">
        <v>2232</v>
      </c>
      <c r="C33608" t="s">
        <v>2706</v>
      </c>
      <c r="D33608" t="s">
        <v>2015</v>
      </c>
      <c r="E33608">
        <v>3</v>
      </c>
      <c r="F33608" t="s">
        <v>2016</v>
      </c>
      <c r="G33608" t="s">
        <v>2030</v>
      </c>
      <c r="H33608" t="s">
        <v>2017</v>
      </c>
      <c r="I33608" s="13">
        <v>43510</v>
      </c>
      <c r="J33608">
        <v>3</v>
      </c>
      <c r="K33608">
        <v>0</v>
      </c>
    </row>
    <row r="33609" spans="1:11">
      <c r="B33609" t="s">
        <v>2079</v>
      </c>
      <c r="C33609" t="s">
        <v>2699</v>
      </c>
      <c r="D33609" t="s">
        <v>2015</v>
      </c>
      <c r="E33609">
        <v>3</v>
      </c>
      <c r="F33609" t="s">
        <v>2016</v>
      </c>
      <c r="G33609">
        <v>69</v>
      </c>
      <c r="H33609" t="s">
        <v>2017</v>
      </c>
      <c r="I33609" s="13">
        <v>43510</v>
      </c>
      <c r="J33609">
        <v>3</v>
      </c>
      <c r="K33609">
        <v>0</v>
      </c>
    </row>
    <row r="33610" spans="1:11">
      <c r="B33610" t="s">
        <v>2063</v>
      </c>
      <c r="C33610" t="s">
        <v>2710</v>
      </c>
      <c r="D33610" t="s">
        <v>2162</v>
      </c>
      <c r="E33610">
        <v>3</v>
      </c>
      <c r="F33610" t="s">
        <v>2016</v>
      </c>
      <c r="G33610">
        <v>71</v>
      </c>
      <c r="H33610" t="s">
        <v>2017</v>
      </c>
      <c r="I33610" s="13">
        <v>43510</v>
      </c>
      <c r="J33610">
        <v>5</v>
      </c>
      <c r="K33610">
        <v>-16.190000000000001</v>
      </c>
    </row>
    <row r="33611" spans="1:11">
      <c r="B33611" t="s">
        <v>2157</v>
      </c>
      <c r="C33611" t="s">
        <v>2711</v>
      </c>
      <c r="D33611" t="s">
        <v>2026</v>
      </c>
      <c r="E33611">
        <v>5</v>
      </c>
      <c r="F33611" t="s">
        <v>2016</v>
      </c>
      <c r="G33611">
        <v>75</v>
      </c>
      <c r="H33611" t="s">
        <v>2017</v>
      </c>
      <c r="I33611" s="13">
        <v>43510</v>
      </c>
      <c r="J33611">
        <v>4</v>
      </c>
      <c r="K33611">
        <v>-1.78</v>
      </c>
    </row>
    <row r="33612" spans="1:11">
      <c r="B33612" t="s">
        <v>2274</v>
      </c>
      <c r="C33612" t="s">
        <v>2819</v>
      </c>
      <c r="D33612" t="s">
        <v>2076</v>
      </c>
      <c r="E33612">
        <v>3</v>
      </c>
      <c r="F33612" t="s">
        <v>2016</v>
      </c>
      <c r="G33612" t="s">
        <v>2030</v>
      </c>
      <c r="H33612" t="s">
        <v>2017</v>
      </c>
      <c r="I33612" s="13">
        <v>43509</v>
      </c>
      <c r="J33612">
        <v>3</v>
      </c>
      <c r="K33612">
        <v>0</v>
      </c>
    </row>
    <row r="33613" spans="1:11">
      <c r="B33613" t="s">
        <v>2267</v>
      </c>
      <c r="C33613" t="s">
        <v>2700</v>
      </c>
      <c r="D33613" t="s">
        <v>2029</v>
      </c>
      <c r="E33613">
        <v>5</v>
      </c>
      <c r="F33613" t="s">
        <v>2016</v>
      </c>
      <c r="G33613">
        <v>72</v>
      </c>
      <c r="H33613" t="s">
        <v>2017</v>
      </c>
      <c r="I33613" s="13">
        <v>43509</v>
      </c>
      <c r="J33613" t="s">
        <v>2030</v>
      </c>
      <c r="K33613" t="s">
        <v>2030</v>
      </c>
    </row>
    <row r="33614" spans="1:11">
      <c r="B33614" t="s">
        <v>2094</v>
      </c>
      <c r="C33614" t="s">
        <v>2095</v>
      </c>
      <c r="D33614" t="s">
        <v>2076</v>
      </c>
      <c r="E33614">
        <v>3</v>
      </c>
      <c r="F33614" t="s">
        <v>2016</v>
      </c>
      <c r="G33614" t="s">
        <v>2030</v>
      </c>
      <c r="H33614" t="s">
        <v>2017</v>
      </c>
      <c r="I33614" s="13">
        <v>43507</v>
      </c>
      <c r="J33614" t="s">
        <v>2030</v>
      </c>
      <c r="K33614" t="s">
        <v>2030</v>
      </c>
    </row>
    <row r="33615" spans="1:11">
      <c r="B33615" t="s">
        <v>2203</v>
      </c>
      <c r="C33615" t="s">
        <v>2709</v>
      </c>
      <c r="D33615" t="s">
        <v>2044</v>
      </c>
      <c r="E33615">
        <v>3</v>
      </c>
      <c r="F33615" t="s">
        <v>2016</v>
      </c>
      <c r="G33615" t="s">
        <v>2030</v>
      </c>
      <c r="H33615" t="s">
        <v>2017</v>
      </c>
      <c r="I33615" s="13">
        <v>43507</v>
      </c>
      <c r="J33615">
        <v>3</v>
      </c>
      <c r="K33615">
        <v>0</v>
      </c>
    </row>
    <row r="33616" spans="1:11">
      <c r="B33616" t="s">
        <v>2083</v>
      </c>
      <c r="C33616" t="s">
        <v>2084</v>
      </c>
      <c r="D33616" t="s">
        <v>2076</v>
      </c>
      <c r="E33616">
        <v>3</v>
      </c>
      <c r="F33616" t="s">
        <v>2085</v>
      </c>
      <c r="G33616" t="s">
        <v>2030</v>
      </c>
      <c r="H33616" t="s">
        <v>2017</v>
      </c>
      <c r="I33616" s="13">
        <v>43505</v>
      </c>
      <c r="J33616" t="s">
        <v>2030</v>
      </c>
      <c r="K33616" t="s">
        <v>2030</v>
      </c>
    </row>
    <row r="33617" spans="2:11">
      <c r="B33617" t="s">
        <v>2045</v>
      </c>
      <c r="C33617" t="s">
        <v>3369</v>
      </c>
      <c r="D33617" t="s">
        <v>2015</v>
      </c>
      <c r="E33617">
        <v>3</v>
      </c>
      <c r="F33617" t="s">
        <v>2016</v>
      </c>
      <c r="G33617" t="s">
        <v>2030</v>
      </c>
      <c r="H33617" t="s">
        <v>2017</v>
      </c>
      <c r="I33617" s="13">
        <v>43504</v>
      </c>
      <c r="J33617">
        <v>3</v>
      </c>
      <c r="K33617">
        <v>0</v>
      </c>
    </row>
    <row r="33618" spans="2:11">
      <c r="B33618" t="s">
        <v>2134</v>
      </c>
      <c r="C33618" t="s">
        <v>2705</v>
      </c>
      <c r="D33618" t="s">
        <v>2035</v>
      </c>
      <c r="E33618">
        <v>5</v>
      </c>
      <c r="F33618" t="s">
        <v>2016</v>
      </c>
      <c r="G33618">
        <v>74</v>
      </c>
      <c r="H33618" t="s">
        <v>2020</v>
      </c>
      <c r="I33618" s="13">
        <v>43503</v>
      </c>
      <c r="J33618" t="s">
        <v>2030</v>
      </c>
      <c r="K33618" t="s">
        <v>2030</v>
      </c>
    </row>
    <row r="33619" spans="2:11">
      <c r="B33619" t="s">
        <v>2260</v>
      </c>
      <c r="C33619" t="s">
        <v>3371</v>
      </c>
      <c r="D33619" t="s">
        <v>2044</v>
      </c>
      <c r="E33619">
        <v>3</v>
      </c>
      <c r="F33619" t="s">
        <v>2016</v>
      </c>
      <c r="G33619">
        <v>75</v>
      </c>
      <c r="H33619" t="s">
        <v>2020</v>
      </c>
      <c r="I33619" s="13">
        <v>43503</v>
      </c>
      <c r="J33619">
        <v>3</v>
      </c>
      <c r="K33619">
        <v>0</v>
      </c>
    </row>
    <row r="33620" spans="2:11">
      <c r="B33620" t="s">
        <v>2024</v>
      </c>
      <c r="C33620" t="s">
        <v>2217</v>
      </c>
      <c r="D33620" t="s">
        <v>2026</v>
      </c>
      <c r="E33620">
        <v>5</v>
      </c>
      <c r="F33620" t="s">
        <v>2016</v>
      </c>
      <c r="G33620">
        <v>75</v>
      </c>
      <c r="H33620" t="s">
        <v>2017</v>
      </c>
      <c r="I33620" s="13">
        <v>43502</v>
      </c>
      <c r="J33620">
        <v>4</v>
      </c>
      <c r="K33620">
        <v>-1.78</v>
      </c>
    </row>
    <row r="33621" spans="2:11">
      <c r="B33621" t="s">
        <v>2051</v>
      </c>
      <c r="C33621" t="s">
        <v>3368</v>
      </c>
      <c r="D33621" t="s">
        <v>2026</v>
      </c>
      <c r="E33621">
        <v>5</v>
      </c>
      <c r="F33621" t="s">
        <v>2016</v>
      </c>
      <c r="G33621">
        <v>83</v>
      </c>
      <c r="H33621" t="s">
        <v>2017</v>
      </c>
      <c r="I33621" s="13">
        <v>43502</v>
      </c>
      <c r="J33621" t="s">
        <v>2030</v>
      </c>
      <c r="K33621" t="s">
        <v>2030</v>
      </c>
    </row>
    <row r="33622" spans="2:11">
      <c r="B33622" t="s">
        <v>2021</v>
      </c>
      <c r="C33622" t="s">
        <v>2713</v>
      </c>
      <c r="D33622" t="s">
        <v>2296</v>
      </c>
      <c r="E33622">
        <v>3</v>
      </c>
      <c r="F33622" t="s">
        <v>2016</v>
      </c>
      <c r="G33622">
        <v>70</v>
      </c>
      <c r="H33622" t="s">
        <v>2020</v>
      </c>
      <c r="I33622" s="13">
        <v>43501</v>
      </c>
      <c r="J33622">
        <v>3</v>
      </c>
      <c r="K33622">
        <v>0</v>
      </c>
    </row>
    <row r="33623" spans="2:11">
      <c r="B33623" t="s">
        <v>2210</v>
      </c>
      <c r="C33623" t="s">
        <v>2714</v>
      </c>
      <c r="D33623" t="s">
        <v>2026</v>
      </c>
      <c r="E33623">
        <v>5</v>
      </c>
      <c r="F33623" t="s">
        <v>2016</v>
      </c>
      <c r="G33623">
        <v>86</v>
      </c>
      <c r="H33623" t="s">
        <v>2020</v>
      </c>
      <c r="I33623" s="13">
        <v>43501</v>
      </c>
      <c r="J33623">
        <v>4</v>
      </c>
      <c r="K33623">
        <v>-1.78</v>
      </c>
    </row>
    <row r="33624" spans="2:11">
      <c r="B33624" t="s">
        <v>2682</v>
      </c>
      <c r="C33624" t="s">
        <v>3943</v>
      </c>
      <c r="D33624" t="s">
        <v>2076</v>
      </c>
      <c r="E33624">
        <v>3</v>
      </c>
      <c r="F33624" t="s">
        <v>2016</v>
      </c>
      <c r="G33624">
        <v>67</v>
      </c>
      <c r="H33624" t="s">
        <v>2017</v>
      </c>
      <c r="I33624" s="13">
        <v>43420</v>
      </c>
      <c r="J33624">
        <v>2</v>
      </c>
      <c r="K33624">
        <v>2.2400000000000002</v>
      </c>
    </row>
    <row r="33625" spans="2:11">
      <c r="B33625" t="s">
        <v>2813</v>
      </c>
      <c r="C33625" t="s">
        <v>3373</v>
      </c>
      <c r="D33625" t="s">
        <v>2076</v>
      </c>
      <c r="E33625">
        <v>3</v>
      </c>
      <c r="F33625" t="s">
        <v>2016</v>
      </c>
      <c r="G33625">
        <v>67</v>
      </c>
      <c r="H33625" t="s">
        <v>2017</v>
      </c>
      <c r="I33625" s="13">
        <v>43418</v>
      </c>
      <c r="J33625" t="s">
        <v>2030</v>
      </c>
      <c r="K33625" t="s">
        <v>2030</v>
      </c>
    </row>
    <row r="33626" spans="2:11">
      <c r="B33626" t="s">
        <v>2111</v>
      </c>
      <c r="C33626" t="s">
        <v>2832</v>
      </c>
      <c r="D33626" t="s">
        <v>2026</v>
      </c>
      <c r="E33626">
        <v>5</v>
      </c>
      <c r="F33626" t="s">
        <v>2016</v>
      </c>
      <c r="G33626" t="s">
        <v>2030</v>
      </c>
      <c r="H33626" t="s">
        <v>2017</v>
      </c>
      <c r="I33626" s="13">
        <v>43138</v>
      </c>
      <c r="J33626">
        <v>4</v>
      </c>
      <c r="K33626">
        <v>-1.78</v>
      </c>
    </row>
    <row r="33701" spans="1:11">
      <c r="A33701" t="s">
        <v>1350</v>
      </c>
      <c r="B33701" t="str">
        <f ca="1">_xll.BDS(OFFSET(INDIRECT(ADDRESS(ROW(), COLUMN())),0,-1),"BEST_ANALYST_RECS_BULK","cols=10;rows=24")</f>
        <v>TD Securities</v>
      </c>
      <c r="C33701" t="s">
        <v>3175</v>
      </c>
      <c r="D33701" t="s">
        <v>2026</v>
      </c>
      <c r="E33701">
        <v>5</v>
      </c>
      <c r="F33701" t="s">
        <v>2016</v>
      </c>
      <c r="G33701">
        <v>195</v>
      </c>
      <c r="H33701" t="s">
        <v>2020</v>
      </c>
      <c r="I33701" s="13">
        <v>43511</v>
      </c>
      <c r="J33701">
        <v>6</v>
      </c>
      <c r="K33701">
        <v>12.44</v>
      </c>
    </row>
    <row r="33702" spans="1:11">
      <c r="B33702" t="s">
        <v>2267</v>
      </c>
      <c r="C33702" t="s">
        <v>2305</v>
      </c>
      <c r="D33702" t="s">
        <v>2029</v>
      </c>
      <c r="E33702">
        <v>5</v>
      </c>
      <c r="F33702" t="s">
        <v>2016</v>
      </c>
      <c r="G33702">
        <v>209</v>
      </c>
      <c r="H33702" t="s">
        <v>2017</v>
      </c>
      <c r="I33702" s="13">
        <v>43511</v>
      </c>
      <c r="J33702">
        <v>1</v>
      </c>
      <c r="K33702">
        <v>30.97</v>
      </c>
    </row>
    <row r="33703" spans="1:11">
      <c r="B33703" t="s">
        <v>2174</v>
      </c>
      <c r="C33703" t="s">
        <v>2510</v>
      </c>
      <c r="D33703" t="s">
        <v>2015</v>
      </c>
      <c r="E33703">
        <v>3</v>
      </c>
      <c r="F33703" t="s">
        <v>2016</v>
      </c>
      <c r="G33703">
        <v>185</v>
      </c>
      <c r="H33703" t="s">
        <v>2017</v>
      </c>
      <c r="I33703" s="13">
        <v>43510</v>
      </c>
      <c r="J33703">
        <v>7</v>
      </c>
      <c r="K33703">
        <v>0</v>
      </c>
    </row>
    <row r="33704" spans="1:11">
      <c r="B33704" t="s">
        <v>2049</v>
      </c>
      <c r="C33704" t="s">
        <v>2502</v>
      </c>
      <c r="D33704" t="s">
        <v>2029</v>
      </c>
      <c r="E33704">
        <v>5</v>
      </c>
      <c r="F33704" t="s">
        <v>2016</v>
      </c>
      <c r="G33704">
        <v>200</v>
      </c>
      <c r="H33704" t="s">
        <v>2017</v>
      </c>
      <c r="I33704" s="13">
        <v>43510</v>
      </c>
      <c r="J33704">
        <v>1</v>
      </c>
      <c r="K33704">
        <v>30.97</v>
      </c>
    </row>
    <row r="33705" spans="1:11">
      <c r="B33705" t="s">
        <v>2274</v>
      </c>
      <c r="C33705" t="s">
        <v>2503</v>
      </c>
      <c r="D33705" t="s">
        <v>2076</v>
      </c>
      <c r="E33705">
        <v>3</v>
      </c>
      <c r="F33705" t="s">
        <v>2016</v>
      </c>
      <c r="G33705" t="s">
        <v>2030</v>
      </c>
      <c r="H33705" t="s">
        <v>2017</v>
      </c>
      <c r="I33705" s="13">
        <v>43509</v>
      </c>
      <c r="J33705">
        <v>2</v>
      </c>
      <c r="K33705">
        <v>28.02</v>
      </c>
    </row>
    <row r="33706" spans="1:11">
      <c r="B33706" t="s">
        <v>106</v>
      </c>
      <c r="C33706" t="s">
        <v>2511</v>
      </c>
      <c r="D33706" t="s">
        <v>2512</v>
      </c>
      <c r="E33706">
        <v>1</v>
      </c>
      <c r="F33706" t="s">
        <v>2016</v>
      </c>
      <c r="G33706">
        <v>133</v>
      </c>
      <c r="H33706" t="s">
        <v>2020</v>
      </c>
      <c r="I33706" s="13">
        <v>43508</v>
      </c>
      <c r="J33706">
        <v>11</v>
      </c>
      <c r="K33706">
        <v>-30.97</v>
      </c>
    </row>
    <row r="33707" spans="1:11">
      <c r="B33707" t="s">
        <v>2067</v>
      </c>
      <c r="C33707" t="s">
        <v>3178</v>
      </c>
      <c r="D33707" t="s">
        <v>2252</v>
      </c>
      <c r="E33707">
        <v>3</v>
      </c>
      <c r="F33707" t="s">
        <v>2016</v>
      </c>
      <c r="G33707">
        <v>180</v>
      </c>
      <c r="H33707" t="s">
        <v>2020</v>
      </c>
      <c r="I33707" s="13">
        <v>43508</v>
      </c>
      <c r="J33707">
        <v>7</v>
      </c>
      <c r="K33707">
        <v>0</v>
      </c>
    </row>
    <row r="33708" spans="1:11">
      <c r="B33708" t="s">
        <v>2027</v>
      </c>
      <c r="C33708" t="s">
        <v>2513</v>
      </c>
      <c r="D33708" t="s">
        <v>2029</v>
      </c>
      <c r="E33708">
        <v>5</v>
      </c>
      <c r="F33708" t="s">
        <v>2016</v>
      </c>
      <c r="G33708">
        <v>195</v>
      </c>
      <c r="H33708" t="s">
        <v>2017</v>
      </c>
      <c r="I33708" s="13">
        <v>43508</v>
      </c>
      <c r="J33708">
        <v>1</v>
      </c>
      <c r="K33708">
        <v>30.97</v>
      </c>
    </row>
    <row r="33709" spans="1:11">
      <c r="B33709" t="s">
        <v>2134</v>
      </c>
      <c r="C33709" t="s">
        <v>3183</v>
      </c>
      <c r="D33709" t="s">
        <v>2035</v>
      </c>
      <c r="E33709">
        <v>5</v>
      </c>
      <c r="F33709" t="s">
        <v>2016</v>
      </c>
      <c r="G33709">
        <v>200</v>
      </c>
      <c r="H33709" t="s">
        <v>2020</v>
      </c>
      <c r="I33709" s="13">
        <v>43508</v>
      </c>
      <c r="J33709">
        <v>1</v>
      </c>
      <c r="K33709">
        <v>30.97</v>
      </c>
    </row>
    <row r="33710" spans="1:11">
      <c r="B33710" t="s">
        <v>2072</v>
      </c>
      <c r="C33710" t="s">
        <v>2508</v>
      </c>
      <c r="D33710" t="s">
        <v>2015</v>
      </c>
      <c r="E33710">
        <v>3</v>
      </c>
      <c r="F33710" t="s">
        <v>2016</v>
      </c>
      <c r="G33710" t="s">
        <v>2030</v>
      </c>
      <c r="H33710" t="s">
        <v>2017</v>
      </c>
      <c r="I33710" s="13">
        <v>43508</v>
      </c>
      <c r="J33710">
        <v>7</v>
      </c>
      <c r="K33710">
        <v>0</v>
      </c>
    </row>
    <row r="33711" spans="1:11">
      <c r="B33711" t="s">
        <v>2595</v>
      </c>
      <c r="C33711" t="s">
        <v>3180</v>
      </c>
      <c r="D33711" t="s">
        <v>2362</v>
      </c>
      <c r="E33711">
        <v>5</v>
      </c>
      <c r="F33711" t="s">
        <v>2016</v>
      </c>
      <c r="G33711">
        <v>200</v>
      </c>
      <c r="H33711" t="s">
        <v>2020</v>
      </c>
      <c r="I33711" s="13">
        <v>43508</v>
      </c>
      <c r="J33711">
        <v>1</v>
      </c>
      <c r="K33711">
        <v>30.97</v>
      </c>
    </row>
    <row r="33712" spans="1:11">
      <c r="B33712" t="s">
        <v>2207</v>
      </c>
      <c r="C33712" t="s">
        <v>3185</v>
      </c>
      <c r="D33712" t="s">
        <v>2044</v>
      </c>
      <c r="E33712">
        <v>3</v>
      </c>
      <c r="F33712" t="s">
        <v>2016</v>
      </c>
      <c r="G33712" t="s">
        <v>2030</v>
      </c>
      <c r="H33712" t="s">
        <v>2017</v>
      </c>
      <c r="I33712" s="13">
        <v>43508</v>
      </c>
      <c r="J33712">
        <v>7</v>
      </c>
      <c r="K33712">
        <v>0</v>
      </c>
    </row>
    <row r="33713" spans="2:11">
      <c r="B33713" t="s">
        <v>2051</v>
      </c>
      <c r="C33713" t="s">
        <v>2167</v>
      </c>
      <c r="D33713" t="s">
        <v>2053</v>
      </c>
      <c r="E33713">
        <v>1</v>
      </c>
      <c r="F33713" t="s">
        <v>2088</v>
      </c>
      <c r="G33713">
        <v>159</v>
      </c>
      <c r="H33713" t="s">
        <v>2017</v>
      </c>
      <c r="I33713" s="13">
        <v>43508</v>
      </c>
      <c r="J33713">
        <v>8</v>
      </c>
      <c r="K33713">
        <v>-1.25</v>
      </c>
    </row>
    <row r="33714" spans="2:11">
      <c r="B33714" t="s">
        <v>2260</v>
      </c>
      <c r="C33714" t="s">
        <v>3500</v>
      </c>
      <c r="D33714" t="s">
        <v>2044</v>
      </c>
      <c r="E33714">
        <v>3</v>
      </c>
      <c r="F33714" t="s">
        <v>2016</v>
      </c>
      <c r="G33714">
        <v>183</v>
      </c>
      <c r="H33714" t="s">
        <v>2020</v>
      </c>
      <c r="I33714" s="13">
        <v>43508</v>
      </c>
      <c r="J33714" t="s">
        <v>2030</v>
      </c>
      <c r="K33714" t="s">
        <v>2030</v>
      </c>
    </row>
    <row r="33715" spans="2:11">
      <c r="B33715" t="s">
        <v>2033</v>
      </c>
      <c r="C33715" t="s">
        <v>2514</v>
      </c>
      <c r="D33715" t="s">
        <v>2035</v>
      </c>
      <c r="E33715">
        <v>5</v>
      </c>
      <c r="F33715" t="s">
        <v>2016</v>
      </c>
      <c r="G33715">
        <v>214</v>
      </c>
      <c r="H33715" t="s">
        <v>2036</v>
      </c>
      <c r="I33715" s="13">
        <v>43507</v>
      </c>
      <c r="J33715">
        <v>3</v>
      </c>
      <c r="K33715">
        <v>23.89</v>
      </c>
    </row>
    <row r="33716" spans="2:11">
      <c r="B33716" t="s">
        <v>2159</v>
      </c>
      <c r="C33716" t="s">
        <v>2515</v>
      </c>
      <c r="D33716" t="s">
        <v>2044</v>
      </c>
      <c r="E33716">
        <v>3</v>
      </c>
      <c r="F33716" t="s">
        <v>2016</v>
      </c>
      <c r="G33716">
        <v>184</v>
      </c>
      <c r="H33716" t="s">
        <v>2020</v>
      </c>
      <c r="I33716" s="13">
        <v>43507</v>
      </c>
      <c r="J33716">
        <v>7</v>
      </c>
      <c r="K33716">
        <v>0</v>
      </c>
    </row>
    <row r="33717" spans="2:11">
      <c r="B33717" t="s">
        <v>2321</v>
      </c>
      <c r="C33717" t="s">
        <v>3184</v>
      </c>
      <c r="D33717" t="s">
        <v>2026</v>
      </c>
      <c r="E33717">
        <v>5</v>
      </c>
      <c r="F33717" t="s">
        <v>2016</v>
      </c>
      <c r="G33717">
        <v>210</v>
      </c>
      <c r="H33717" t="s">
        <v>2020</v>
      </c>
      <c r="I33717" s="13">
        <v>43507</v>
      </c>
      <c r="J33717">
        <v>10</v>
      </c>
      <c r="K33717">
        <v>-4.42</v>
      </c>
    </row>
    <row r="33718" spans="2:11">
      <c r="B33718" t="s">
        <v>2054</v>
      </c>
      <c r="C33718" t="s">
        <v>2517</v>
      </c>
      <c r="D33718" t="s">
        <v>2056</v>
      </c>
      <c r="E33718">
        <v>4</v>
      </c>
      <c r="F33718" t="s">
        <v>2016</v>
      </c>
      <c r="G33718">
        <v>211</v>
      </c>
      <c r="H33718" t="s">
        <v>2020</v>
      </c>
      <c r="I33718" s="13">
        <v>43507</v>
      </c>
      <c r="J33718">
        <v>1</v>
      </c>
      <c r="K33718">
        <v>30.97</v>
      </c>
    </row>
    <row r="33719" spans="2:11">
      <c r="B33719" t="s">
        <v>2024</v>
      </c>
      <c r="C33719" t="s">
        <v>2217</v>
      </c>
      <c r="D33719" t="s">
        <v>2026</v>
      </c>
      <c r="E33719">
        <v>5</v>
      </c>
      <c r="F33719" t="s">
        <v>2016</v>
      </c>
      <c r="G33719">
        <v>180</v>
      </c>
      <c r="H33719" t="s">
        <v>2017</v>
      </c>
      <c r="I33719" s="13">
        <v>43496</v>
      </c>
      <c r="J33719">
        <v>1</v>
      </c>
      <c r="K33719">
        <v>30.97</v>
      </c>
    </row>
    <row r="33720" spans="2:11">
      <c r="B33720" t="s">
        <v>2094</v>
      </c>
      <c r="C33720" t="s">
        <v>2095</v>
      </c>
      <c r="D33720" t="s">
        <v>2076</v>
      </c>
      <c r="E33720">
        <v>3</v>
      </c>
      <c r="F33720" t="s">
        <v>2016</v>
      </c>
      <c r="G33720" t="s">
        <v>2030</v>
      </c>
      <c r="H33720" t="s">
        <v>2017</v>
      </c>
      <c r="I33720" s="13">
        <v>43493</v>
      </c>
      <c r="J33720" t="s">
        <v>2030</v>
      </c>
      <c r="K33720" t="s">
        <v>2030</v>
      </c>
    </row>
    <row r="33721" spans="2:11">
      <c r="B33721" t="s">
        <v>2063</v>
      </c>
      <c r="C33721" t="s">
        <v>2506</v>
      </c>
      <c r="D33721" t="s">
        <v>2162</v>
      </c>
      <c r="E33721">
        <v>3</v>
      </c>
      <c r="F33721" t="s">
        <v>2016</v>
      </c>
      <c r="G33721">
        <v>190</v>
      </c>
      <c r="H33721" t="s">
        <v>2017</v>
      </c>
      <c r="I33721" s="13">
        <v>43490</v>
      </c>
      <c r="J33721">
        <v>7</v>
      </c>
      <c r="K33721">
        <v>0</v>
      </c>
    </row>
    <row r="33722" spans="2:11">
      <c r="B33722" t="s">
        <v>2074</v>
      </c>
      <c r="C33722" t="s">
        <v>2320</v>
      </c>
      <c r="D33722" t="s">
        <v>2026</v>
      </c>
      <c r="E33722">
        <v>5</v>
      </c>
      <c r="F33722" t="s">
        <v>2016</v>
      </c>
      <c r="G33722">
        <v>187</v>
      </c>
      <c r="H33722" t="s">
        <v>2020</v>
      </c>
      <c r="I33722" s="13">
        <v>43489</v>
      </c>
      <c r="J33722" t="s">
        <v>2030</v>
      </c>
      <c r="K33722" t="s">
        <v>2030</v>
      </c>
    </row>
    <row r="33723" spans="2:11">
      <c r="B33723" t="s">
        <v>2083</v>
      </c>
      <c r="C33723" t="s">
        <v>2084</v>
      </c>
      <c r="D33723" t="s">
        <v>2184</v>
      </c>
      <c r="E33723">
        <v>1</v>
      </c>
      <c r="F33723" t="s">
        <v>2088</v>
      </c>
      <c r="G33723" t="s">
        <v>2030</v>
      </c>
      <c r="H33723" t="s">
        <v>2017</v>
      </c>
      <c r="I33723" s="13">
        <v>43434</v>
      </c>
      <c r="J33723" t="s">
        <v>2030</v>
      </c>
      <c r="K33723" t="s">
        <v>2030</v>
      </c>
    </row>
    <row r="33724" spans="2:11">
      <c r="B33724" t="s">
        <v>2079</v>
      </c>
      <c r="C33724" t="s">
        <v>2518</v>
      </c>
      <c r="D33724" t="s">
        <v>2015</v>
      </c>
      <c r="E33724">
        <v>3</v>
      </c>
      <c r="F33724" t="s">
        <v>2016</v>
      </c>
      <c r="G33724">
        <v>175</v>
      </c>
      <c r="H33724" t="s">
        <v>2017</v>
      </c>
      <c r="I33724" s="13">
        <v>43326</v>
      </c>
      <c r="J33724" t="s">
        <v>2030</v>
      </c>
      <c r="K33724" t="s">
        <v>2030</v>
      </c>
    </row>
    <row r="33801" spans="1:11">
      <c r="A33801" t="s">
        <v>1351</v>
      </c>
      <c r="B33801" t="str">
        <f ca="1">_xll.BDS(OFFSET(INDIRECT(ADDRESS(ROW(), COLUMN())),0,-1),"BEST_ANALYST_RECS_BULK","cols=10;rows=16")</f>
        <v>Vertical Group</v>
      </c>
      <c r="C33801" t="s">
        <v>2619</v>
      </c>
      <c r="D33801" t="s">
        <v>2026</v>
      </c>
      <c r="E33801">
        <v>5</v>
      </c>
      <c r="F33801" t="s">
        <v>2016</v>
      </c>
      <c r="G33801">
        <v>75</v>
      </c>
      <c r="H33801" t="s">
        <v>2020</v>
      </c>
      <c r="I33801" s="13">
        <v>43510</v>
      </c>
      <c r="J33801">
        <v>2</v>
      </c>
      <c r="K33801">
        <v>0.34</v>
      </c>
    </row>
    <row r="33802" spans="1:11">
      <c r="B33802" t="s">
        <v>2037</v>
      </c>
      <c r="C33802" t="s">
        <v>2899</v>
      </c>
      <c r="D33802" t="s">
        <v>2026</v>
      </c>
      <c r="E33802">
        <v>5</v>
      </c>
      <c r="F33802" t="s">
        <v>2016</v>
      </c>
      <c r="G33802">
        <v>75</v>
      </c>
      <c r="H33802" t="s">
        <v>2017</v>
      </c>
      <c r="I33802" s="13">
        <v>43509</v>
      </c>
      <c r="J33802">
        <v>6</v>
      </c>
      <c r="K33802">
        <v>-15.84</v>
      </c>
    </row>
    <row r="33803" spans="1:11">
      <c r="B33803" t="s">
        <v>2094</v>
      </c>
      <c r="C33803" t="s">
        <v>2095</v>
      </c>
      <c r="D33803" t="s">
        <v>2076</v>
      </c>
      <c r="E33803">
        <v>3</v>
      </c>
      <c r="F33803" t="s">
        <v>2085</v>
      </c>
      <c r="G33803" t="s">
        <v>2030</v>
      </c>
      <c r="H33803" t="s">
        <v>2017</v>
      </c>
      <c r="I33803" s="13">
        <v>43509</v>
      </c>
      <c r="J33803" t="s">
        <v>2030</v>
      </c>
      <c r="K33803" t="s">
        <v>2030</v>
      </c>
    </row>
    <row r="33804" spans="1:11">
      <c r="B33804" t="s">
        <v>2033</v>
      </c>
      <c r="C33804" t="s">
        <v>2847</v>
      </c>
      <c r="D33804" t="s">
        <v>2044</v>
      </c>
      <c r="E33804">
        <v>3</v>
      </c>
      <c r="F33804" t="s">
        <v>2016</v>
      </c>
      <c r="G33804">
        <v>63</v>
      </c>
      <c r="H33804" t="s">
        <v>2036</v>
      </c>
      <c r="I33804" s="13">
        <v>43507</v>
      </c>
      <c r="J33804" t="s">
        <v>2030</v>
      </c>
      <c r="K33804" t="s">
        <v>2030</v>
      </c>
    </row>
    <row r="33805" spans="1:11">
      <c r="B33805" t="s">
        <v>2234</v>
      </c>
      <c r="C33805" t="s">
        <v>2623</v>
      </c>
      <c r="D33805" t="s">
        <v>2044</v>
      </c>
      <c r="E33805">
        <v>3</v>
      </c>
      <c r="F33805" t="s">
        <v>2016</v>
      </c>
      <c r="G33805">
        <v>63</v>
      </c>
      <c r="H33805" t="s">
        <v>2020</v>
      </c>
      <c r="I33805" s="13">
        <v>43507</v>
      </c>
      <c r="J33805">
        <v>3</v>
      </c>
      <c r="K33805">
        <v>0</v>
      </c>
    </row>
    <row r="33806" spans="1:11">
      <c r="B33806" t="s">
        <v>2051</v>
      </c>
      <c r="C33806" t="s">
        <v>2900</v>
      </c>
      <c r="D33806" t="s">
        <v>2076</v>
      </c>
      <c r="E33806">
        <v>3</v>
      </c>
      <c r="F33806" t="s">
        <v>2016</v>
      </c>
      <c r="G33806">
        <v>68</v>
      </c>
      <c r="H33806" t="s">
        <v>2017</v>
      </c>
      <c r="I33806" s="13">
        <v>43507</v>
      </c>
      <c r="J33806" t="s">
        <v>2030</v>
      </c>
      <c r="K33806" t="s">
        <v>2030</v>
      </c>
    </row>
    <row r="33807" spans="1:11">
      <c r="B33807" t="s">
        <v>2174</v>
      </c>
      <c r="C33807" t="s">
        <v>2626</v>
      </c>
      <c r="D33807" t="s">
        <v>2029</v>
      </c>
      <c r="E33807">
        <v>5</v>
      </c>
      <c r="F33807" t="s">
        <v>2016</v>
      </c>
      <c r="G33807">
        <v>82</v>
      </c>
      <c r="H33807" t="s">
        <v>2017</v>
      </c>
      <c r="I33807" s="13">
        <v>43504</v>
      </c>
      <c r="J33807">
        <v>6</v>
      </c>
      <c r="K33807">
        <v>-15.84</v>
      </c>
    </row>
    <row r="33808" spans="1:11">
      <c r="B33808" t="s">
        <v>2027</v>
      </c>
      <c r="C33808" t="s">
        <v>2629</v>
      </c>
      <c r="D33808" t="s">
        <v>2044</v>
      </c>
      <c r="E33808">
        <v>3</v>
      </c>
      <c r="F33808" t="s">
        <v>2016</v>
      </c>
      <c r="G33808">
        <v>66</v>
      </c>
      <c r="H33808" t="s">
        <v>2017</v>
      </c>
      <c r="I33808" s="13">
        <v>43504</v>
      </c>
      <c r="J33808">
        <v>3</v>
      </c>
      <c r="K33808">
        <v>0</v>
      </c>
    </row>
    <row r="33809" spans="2:11">
      <c r="B33809" t="s">
        <v>2047</v>
      </c>
      <c r="C33809" t="s">
        <v>2783</v>
      </c>
      <c r="D33809" t="s">
        <v>2026</v>
      </c>
      <c r="E33809">
        <v>5</v>
      </c>
      <c r="F33809" t="s">
        <v>2016</v>
      </c>
      <c r="G33809">
        <v>82</v>
      </c>
      <c r="H33809" t="s">
        <v>2020</v>
      </c>
      <c r="I33809" s="13">
        <v>43504</v>
      </c>
      <c r="J33809">
        <v>6</v>
      </c>
      <c r="K33809">
        <v>-15.84</v>
      </c>
    </row>
    <row r="33810" spans="2:11">
      <c r="B33810" t="s">
        <v>2198</v>
      </c>
      <c r="C33810" t="s">
        <v>2901</v>
      </c>
      <c r="D33810" t="s">
        <v>2035</v>
      </c>
      <c r="E33810">
        <v>5</v>
      </c>
      <c r="F33810" t="s">
        <v>2016</v>
      </c>
      <c r="G33810">
        <v>72</v>
      </c>
      <c r="H33810" t="s">
        <v>2020</v>
      </c>
      <c r="I33810" s="13">
        <v>43503</v>
      </c>
      <c r="J33810">
        <v>6</v>
      </c>
      <c r="K33810">
        <v>-15.84</v>
      </c>
    </row>
    <row r="33811" spans="2:11">
      <c r="B33811" t="s">
        <v>2063</v>
      </c>
      <c r="C33811" t="s">
        <v>2902</v>
      </c>
      <c r="D33811" t="s">
        <v>2035</v>
      </c>
      <c r="E33811">
        <v>5</v>
      </c>
      <c r="F33811" t="s">
        <v>2016</v>
      </c>
      <c r="G33811">
        <v>73</v>
      </c>
      <c r="H33811" t="s">
        <v>2017</v>
      </c>
      <c r="I33811" s="13">
        <v>43503</v>
      </c>
      <c r="J33811">
        <v>6</v>
      </c>
      <c r="K33811">
        <v>-15.84</v>
      </c>
    </row>
    <row r="33812" spans="2:11">
      <c r="B33812" t="s">
        <v>2858</v>
      </c>
      <c r="C33812" t="s">
        <v>2903</v>
      </c>
      <c r="D33812" t="s">
        <v>2053</v>
      </c>
      <c r="E33812">
        <v>1</v>
      </c>
      <c r="F33812" t="s">
        <v>2016</v>
      </c>
      <c r="G33812">
        <v>40</v>
      </c>
      <c r="H33812" t="s">
        <v>2020</v>
      </c>
      <c r="I33812" s="13">
        <v>43503</v>
      </c>
      <c r="J33812">
        <v>1</v>
      </c>
      <c r="K33812">
        <v>7.34</v>
      </c>
    </row>
    <row r="33813" spans="2:11">
      <c r="B33813" t="s">
        <v>2247</v>
      </c>
      <c r="C33813" t="s">
        <v>2904</v>
      </c>
      <c r="D33813" t="s">
        <v>2035</v>
      </c>
      <c r="E33813">
        <v>5</v>
      </c>
      <c r="F33813" t="s">
        <v>2016</v>
      </c>
      <c r="G33813">
        <v>70</v>
      </c>
      <c r="H33813" t="s">
        <v>2020</v>
      </c>
      <c r="I33813" s="13">
        <v>43503</v>
      </c>
      <c r="J33813">
        <v>6</v>
      </c>
      <c r="K33813">
        <v>-15.84</v>
      </c>
    </row>
    <row r="33814" spans="2:11">
      <c r="B33814" t="s">
        <v>2021</v>
      </c>
      <c r="C33814" t="s">
        <v>2628</v>
      </c>
      <c r="D33814" t="s">
        <v>2023</v>
      </c>
      <c r="E33814">
        <v>5</v>
      </c>
      <c r="F33814" t="s">
        <v>2016</v>
      </c>
      <c r="G33814">
        <v>71</v>
      </c>
      <c r="H33814" t="s">
        <v>2020</v>
      </c>
      <c r="I33814" s="13">
        <v>43499</v>
      </c>
      <c r="J33814">
        <v>6</v>
      </c>
      <c r="K33814">
        <v>-15.84</v>
      </c>
    </row>
    <row r="33815" spans="2:11">
      <c r="B33815" t="s">
        <v>2024</v>
      </c>
      <c r="C33815" t="s">
        <v>2768</v>
      </c>
      <c r="D33815" t="s">
        <v>2076</v>
      </c>
      <c r="E33815">
        <v>3</v>
      </c>
      <c r="F33815" t="s">
        <v>2016</v>
      </c>
      <c r="G33815" t="s">
        <v>2030</v>
      </c>
      <c r="H33815" t="s">
        <v>2017</v>
      </c>
      <c r="I33815" s="13">
        <v>43419</v>
      </c>
      <c r="J33815">
        <v>7</v>
      </c>
      <c r="K33815">
        <v>-16.53</v>
      </c>
    </row>
    <row r="33816" spans="2:11">
      <c r="B33816" t="s">
        <v>2083</v>
      </c>
      <c r="C33816" t="s">
        <v>2084</v>
      </c>
      <c r="D33816" t="s">
        <v>2026</v>
      </c>
      <c r="E33816">
        <v>5</v>
      </c>
      <c r="F33816" t="s">
        <v>2016</v>
      </c>
      <c r="G33816" t="s">
        <v>2030</v>
      </c>
      <c r="H33816" t="s">
        <v>2017</v>
      </c>
      <c r="I33816" s="13">
        <v>43181</v>
      </c>
      <c r="J33816">
        <v>5</v>
      </c>
      <c r="K33816">
        <v>-15.63</v>
      </c>
    </row>
    <row r="33901" spans="1:11">
      <c r="A33901" t="s">
        <v>1352</v>
      </c>
      <c r="B33901" t="str">
        <f ca="1">_xll.BDS(OFFSET(INDIRECT(ADDRESS(ROW(), COLUMN())),0,-1),"BEST_ANALYST_RECS_BULK","cols=10;rows=19")</f>
        <v>Macquarie</v>
      </c>
      <c r="C33901" t="s">
        <v>2999</v>
      </c>
      <c r="D33901" t="s">
        <v>2029</v>
      </c>
      <c r="E33901">
        <v>5</v>
      </c>
      <c r="F33901" t="s">
        <v>2016</v>
      </c>
      <c r="G33901">
        <v>64</v>
      </c>
      <c r="H33901" t="s">
        <v>2020</v>
      </c>
      <c r="I33901" s="13">
        <v>43509</v>
      </c>
      <c r="J33901">
        <v>6</v>
      </c>
      <c r="K33901">
        <v>-10.5</v>
      </c>
    </row>
    <row r="33902" spans="1:11">
      <c r="B33902" t="s">
        <v>2051</v>
      </c>
      <c r="C33902" t="s">
        <v>3217</v>
      </c>
      <c r="D33902" t="s">
        <v>2053</v>
      </c>
      <c r="E33902">
        <v>1</v>
      </c>
      <c r="F33902" t="s">
        <v>2088</v>
      </c>
      <c r="G33902">
        <v>50</v>
      </c>
      <c r="H33902" t="s">
        <v>2017</v>
      </c>
      <c r="I33902" s="13">
        <v>43509</v>
      </c>
      <c r="J33902">
        <v>2</v>
      </c>
      <c r="K33902">
        <v>10.59</v>
      </c>
    </row>
    <row r="33903" spans="1:11">
      <c r="B33903" t="s">
        <v>2037</v>
      </c>
      <c r="C33903" t="s">
        <v>3218</v>
      </c>
      <c r="D33903" t="s">
        <v>2026</v>
      </c>
      <c r="E33903">
        <v>5</v>
      </c>
      <c r="F33903" t="s">
        <v>2016</v>
      </c>
      <c r="G33903">
        <v>71</v>
      </c>
      <c r="H33903" t="s">
        <v>2020</v>
      </c>
      <c r="I33903" s="13">
        <v>43508</v>
      </c>
      <c r="J33903">
        <v>6</v>
      </c>
      <c r="K33903">
        <v>-10.5</v>
      </c>
    </row>
    <row r="33904" spans="1:11">
      <c r="B33904" t="s">
        <v>2067</v>
      </c>
      <c r="C33904" t="s">
        <v>3200</v>
      </c>
      <c r="D33904" t="s">
        <v>2029</v>
      </c>
      <c r="E33904">
        <v>5</v>
      </c>
      <c r="F33904" t="s">
        <v>2016</v>
      </c>
      <c r="G33904">
        <v>75</v>
      </c>
      <c r="H33904" t="s">
        <v>2020</v>
      </c>
      <c r="I33904" s="13">
        <v>43504</v>
      </c>
      <c r="J33904">
        <v>6</v>
      </c>
      <c r="K33904">
        <v>-10.5</v>
      </c>
    </row>
    <row r="33905" spans="2:11">
      <c r="B33905" t="s">
        <v>2077</v>
      </c>
      <c r="C33905" t="s">
        <v>3000</v>
      </c>
      <c r="D33905" t="s">
        <v>2227</v>
      </c>
      <c r="E33905">
        <v>3</v>
      </c>
      <c r="F33905" t="s">
        <v>2016</v>
      </c>
      <c r="G33905" t="s">
        <v>2030</v>
      </c>
      <c r="H33905" t="s">
        <v>2017</v>
      </c>
      <c r="I33905" s="13">
        <v>43503</v>
      </c>
      <c r="J33905">
        <v>8</v>
      </c>
      <c r="K33905">
        <v>-20.440000000000001</v>
      </c>
    </row>
    <row r="33906" spans="2:11">
      <c r="B33906" t="s">
        <v>2079</v>
      </c>
      <c r="C33906" t="s">
        <v>3219</v>
      </c>
      <c r="D33906" t="s">
        <v>2015</v>
      </c>
      <c r="E33906">
        <v>3</v>
      </c>
      <c r="F33906" t="s">
        <v>2016</v>
      </c>
      <c r="G33906">
        <v>55</v>
      </c>
      <c r="H33906" t="s">
        <v>2017</v>
      </c>
      <c r="I33906" s="13">
        <v>43502</v>
      </c>
      <c r="J33906">
        <v>4</v>
      </c>
      <c r="K33906">
        <v>0</v>
      </c>
    </row>
    <row r="33907" spans="2:11">
      <c r="B33907" t="s">
        <v>2049</v>
      </c>
      <c r="C33907" t="s">
        <v>3220</v>
      </c>
      <c r="D33907" t="s">
        <v>2029</v>
      </c>
      <c r="E33907">
        <v>5</v>
      </c>
      <c r="F33907" t="s">
        <v>2016</v>
      </c>
      <c r="G33907">
        <v>60</v>
      </c>
      <c r="H33907" t="s">
        <v>2020</v>
      </c>
      <c r="I33907" s="13">
        <v>43501</v>
      </c>
      <c r="J33907">
        <v>6</v>
      </c>
      <c r="K33907">
        <v>-10.5</v>
      </c>
    </row>
    <row r="33908" spans="2:11">
      <c r="B33908" t="s">
        <v>2031</v>
      </c>
      <c r="C33908" t="s">
        <v>3221</v>
      </c>
      <c r="D33908" t="s">
        <v>2026</v>
      </c>
      <c r="E33908">
        <v>5</v>
      </c>
      <c r="F33908" t="s">
        <v>2016</v>
      </c>
      <c r="G33908">
        <v>65</v>
      </c>
      <c r="H33908" t="s">
        <v>2017</v>
      </c>
      <c r="I33908" s="13">
        <v>43496</v>
      </c>
      <c r="J33908">
        <v>1</v>
      </c>
      <c r="K33908">
        <v>11.15</v>
      </c>
    </row>
    <row r="33909" spans="2:11">
      <c r="B33909" t="s">
        <v>2247</v>
      </c>
      <c r="C33909" t="s">
        <v>3001</v>
      </c>
      <c r="D33909" t="s">
        <v>2162</v>
      </c>
      <c r="E33909">
        <v>3</v>
      </c>
      <c r="F33909" t="s">
        <v>2016</v>
      </c>
      <c r="G33909">
        <v>62</v>
      </c>
      <c r="H33909" t="s">
        <v>2020</v>
      </c>
      <c r="I33909" s="13">
        <v>43495</v>
      </c>
      <c r="J33909">
        <v>4</v>
      </c>
      <c r="K33909">
        <v>0</v>
      </c>
    </row>
    <row r="33910" spans="2:11">
      <c r="B33910" t="s">
        <v>2174</v>
      </c>
      <c r="C33910" t="s">
        <v>3222</v>
      </c>
      <c r="D33910" t="s">
        <v>2029</v>
      </c>
      <c r="E33910">
        <v>5</v>
      </c>
      <c r="F33910" t="s">
        <v>2016</v>
      </c>
      <c r="G33910">
        <v>60</v>
      </c>
      <c r="H33910" t="s">
        <v>2017</v>
      </c>
      <c r="I33910" s="13">
        <v>43488</v>
      </c>
      <c r="J33910">
        <v>6</v>
      </c>
      <c r="K33910">
        <v>-10.5</v>
      </c>
    </row>
    <row r="33911" spans="2:11">
      <c r="B33911" t="s">
        <v>2094</v>
      </c>
      <c r="C33911" t="s">
        <v>2095</v>
      </c>
      <c r="D33911" t="s">
        <v>2026</v>
      </c>
      <c r="E33911">
        <v>5</v>
      </c>
      <c r="F33911" t="s">
        <v>2085</v>
      </c>
      <c r="G33911">
        <v>62</v>
      </c>
      <c r="H33911" t="s">
        <v>2020</v>
      </c>
      <c r="I33911" s="13">
        <v>43488</v>
      </c>
      <c r="J33911" t="s">
        <v>2030</v>
      </c>
      <c r="K33911" t="s">
        <v>2030</v>
      </c>
    </row>
    <row r="33912" spans="2:11">
      <c r="B33912" t="s">
        <v>2151</v>
      </c>
      <c r="C33912" t="s">
        <v>3002</v>
      </c>
      <c r="D33912" t="s">
        <v>2026</v>
      </c>
      <c r="E33912">
        <v>5</v>
      </c>
      <c r="F33912" t="s">
        <v>2016</v>
      </c>
      <c r="G33912">
        <v>69</v>
      </c>
      <c r="H33912" t="s">
        <v>2020</v>
      </c>
      <c r="I33912" s="13">
        <v>43487</v>
      </c>
      <c r="J33912" t="s">
        <v>2030</v>
      </c>
      <c r="K33912" t="s">
        <v>2030</v>
      </c>
    </row>
    <row r="33913" spans="2:11">
      <c r="B33913" t="s">
        <v>106</v>
      </c>
      <c r="C33913" t="s">
        <v>3169</v>
      </c>
      <c r="D33913" t="s">
        <v>2723</v>
      </c>
      <c r="E33913">
        <v>3</v>
      </c>
      <c r="F33913" t="s">
        <v>2016</v>
      </c>
      <c r="G33913">
        <v>57</v>
      </c>
      <c r="H33913" t="s">
        <v>2020</v>
      </c>
      <c r="I33913" s="13">
        <v>43483</v>
      </c>
      <c r="J33913">
        <v>7</v>
      </c>
      <c r="K33913">
        <v>-17.48</v>
      </c>
    </row>
    <row r="33914" spans="2:11">
      <c r="B33914" t="s">
        <v>2033</v>
      </c>
      <c r="C33914" t="s">
        <v>3223</v>
      </c>
      <c r="D33914" t="s">
        <v>2044</v>
      </c>
      <c r="E33914">
        <v>3</v>
      </c>
      <c r="F33914" t="s">
        <v>2016</v>
      </c>
      <c r="G33914">
        <v>56</v>
      </c>
      <c r="H33914" t="s">
        <v>2020</v>
      </c>
      <c r="I33914" s="13">
        <v>43482</v>
      </c>
      <c r="J33914">
        <v>9</v>
      </c>
      <c r="K33914">
        <v>-25.15</v>
      </c>
    </row>
    <row r="33915" spans="2:11">
      <c r="B33915" t="s">
        <v>2074</v>
      </c>
      <c r="C33915" t="s">
        <v>3202</v>
      </c>
      <c r="D33915" t="s">
        <v>2026</v>
      </c>
      <c r="E33915">
        <v>5</v>
      </c>
      <c r="F33915" t="s">
        <v>2016</v>
      </c>
      <c r="G33915">
        <v>66</v>
      </c>
      <c r="H33915" t="s">
        <v>2020</v>
      </c>
      <c r="I33915" s="13">
        <v>43482</v>
      </c>
      <c r="J33915">
        <v>6</v>
      </c>
      <c r="K33915">
        <v>-10.5</v>
      </c>
    </row>
    <row r="33916" spans="2:11">
      <c r="B33916" t="s">
        <v>2021</v>
      </c>
      <c r="C33916" t="s">
        <v>3224</v>
      </c>
      <c r="D33916" t="s">
        <v>2023</v>
      </c>
      <c r="E33916">
        <v>5</v>
      </c>
      <c r="F33916" t="s">
        <v>2016</v>
      </c>
      <c r="G33916">
        <v>63</v>
      </c>
      <c r="H33916" t="s">
        <v>2020</v>
      </c>
      <c r="I33916" s="13">
        <v>43473</v>
      </c>
      <c r="J33916">
        <v>6</v>
      </c>
      <c r="K33916">
        <v>-10.5</v>
      </c>
    </row>
    <row r="33917" spans="2:11">
      <c r="B33917" t="s">
        <v>2024</v>
      </c>
      <c r="C33917" t="s">
        <v>2768</v>
      </c>
      <c r="D33917" t="s">
        <v>2026</v>
      </c>
      <c r="E33917">
        <v>5</v>
      </c>
      <c r="F33917" t="s">
        <v>2016</v>
      </c>
      <c r="G33917">
        <v>74</v>
      </c>
      <c r="H33917" t="s">
        <v>2017</v>
      </c>
      <c r="I33917" s="13">
        <v>43417</v>
      </c>
      <c r="J33917">
        <v>6</v>
      </c>
      <c r="K33917">
        <v>-10.5</v>
      </c>
    </row>
    <row r="33918" spans="2:11">
      <c r="B33918" t="s">
        <v>2083</v>
      </c>
      <c r="C33918" t="s">
        <v>2084</v>
      </c>
      <c r="D33918" t="s">
        <v>2026</v>
      </c>
      <c r="E33918">
        <v>5</v>
      </c>
      <c r="F33918" t="s">
        <v>2016</v>
      </c>
      <c r="G33918" t="s">
        <v>2030</v>
      </c>
      <c r="H33918" t="s">
        <v>2017</v>
      </c>
      <c r="I33918" s="13">
        <v>43398</v>
      </c>
      <c r="J33918">
        <v>5</v>
      </c>
      <c r="K33918">
        <v>-0.02</v>
      </c>
    </row>
    <row r="33919" spans="2:11">
      <c r="B33919" t="s">
        <v>2102</v>
      </c>
      <c r="C33919" t="s">
        <v>2987</v>
      </c>
      <c r="D33919" t="s">
        <v>2104</v>
      </c>
      <c r="E33919" t="s">
        <v>2030</v>
      </c>
      <c r="F33919" t="s">
        <v>2016</v>
      </c>
      <c r="G33919" t="s">
        <v>2030</v>
      </c>
      <c r="H33919" t="s">
        <v>2017</v>
      </c>
      <c r="I33919" s="13">
        <v>43160</v>
      </c>
      <c r="J33919" t="s">
        <v>2030</v>
      </c>
      <c r="K33919" t="s">
        <v>2030</v>
      </c>
    </row>
    <row r="34001" spans="1:11">
      <c r="A34001" t="s">
        <v>1353</v>
      </c>
      <c r="B34001" t="str">
        <f ca="1">_xll.BDS(OFFSET(INDIRECT(ADDRESS(ROW(), COLUMN())),0,-1),"BEST_ANALYST_RECS_BULK","cols=10;rows=18")</f>
        <v>CIBC Capital Markets</v>
      </c>
      <c r="C34001" t="s">
        <v>3742</v>
      </c>
      <c r="D34001" t="s">
        <v>2029</v>
      </c>
      <c r="E34001">
        <v>5</v>
      </c>
      <c r="F34001" t="s">
        <v>2016</v>
      </c>
      <c r="G34001">
        <v>32</v>
      </c>
      <c r="H34001" t="s">
        <v>2133</v>
      </c>
      <c r="I34001" s="13">
        <v>43511</v>
      </c>
      <c r="J34001">
        <v>1</v>
      </c>
      <c r="K34001">
        <v>15.9</v>
      </c>
    </row>
    <row r="34002" spans="1:11">
      <c r="B34002" t="s">
        <v>2067</v>
      </c>
      <c r="C34002" t="s">
        <v>3328</v>
      </c>
      <c r="D34002" t="s">
        <v>2029</v>
      </c>
      <c r="E34002">
        <v>5</v>
      </c>
      <c r="F34002" t="s">
        <v>2016</v>
      </c>
      <c r="G34002">
        <v>30</v>
      </c>
      <c r="H34002" t="s">
        <v>2020</v>
      </c>
      <c r="I34002" s="13">
        <v>43510</v>
      </c>
      <c r="J34002">
        <v>1</v>
      </c>
      <c r="K34002">
        <v>15.9</v>
      </c>
    </row>
    <row r="34003" spans="1:11">
      <c r="B34003" t="s">
        <v>2118</v>
      </c>
      <c r="C34003" t="s">
        <v>3746</v>
      </c>
      <c r="D34003" t="s">
        <v>2026</v>
      </c>
      <c r="E34003">
        <v>5</v>
      </c>
      <c r="F34003" t="s">
        <v>2016</v>
      </c>
      <c r="G34003">
        <v>33.229999999999997</v>
      </c>
      <c r="H34003" t="s">
        <v>2017</v>
      </c>
      <c r="I34003" s="13">
        <v>43508</v>
      </c>
      <c r="J34003">
        <v>3</v>
      </c>
      <c r="K34003">
        <v>2.48</v>
      </c>
    </row>
    <row r="34004" spans="1:11">
      <c r="B34004" t="s">
        <v>2174</v>
      </c>
      <c r="C34004" t="s">
        <v>3326</v>
      </c>
      <c r="D34004" t="s">
        <v>2029</v>
      </c>
      <c r="E34004">
        <v>5</v>
      </c>
      <c r="F34004" t="s">
        <v>2016</v>
      </c>
      <c r="G34004">
        <v>27</v>
      </c>
      <c r="H34004" t="s">
        <v>2017</v>
      </c>
      <c r="I34004" s="13">
        <v>43507</v>
      </c>
      <c r="J34004" t="s">
        <v>2030</v>
      </c>
      <c r="K34004" t="s">
        <v>2030</v>
      </c>
    </row>
    <row r="34005" spans="1:11">
      <c r="B34005" t="s">
        <v>2595</v>
      </c>
      <c r="C34005" t="s">
        <v>4376</v>
      </c>
      <c r="D34005" t="s">
        <v>2362</v>
      </c>
      <c r="E34005">
        <v>5</v>
      </c>
      <c r="F34005" t="s">
        <v>2016</v>
      </c>
      <c r="G34005">
        <v>35</v>
      </c>
      <c r="H34005" t="s">
        <v>2020</v>
      </c>
      <c r="I34005" s="13">
        <v>43507</v>
      </c>
      <c r="J34005">
        <v>1</v>
      </c>
      <c r="K34005">
        <v>15.9</v>
      </c>
    </row>
    <row r="34006" spans="1:11">
      <c r="B34006" t="s">
        <v>2027</v>
      </c>
      <c r="C34006" t="s">
        <v>3745</v>
      </c>
      <c r="D34006" t="s">
        <v>2044</v>
      </c>
      <c r="E34006">
        <v>3</v>
      </c>
      <c r="F34006" t="s">
        <v>2016</v>
      </c>
      <c r="G34006">
        <v>22.74</v>
      </c>
      <c r="H34006" t="s">
        <v>2017</v>
      </c>
      <c r="I34006" s="13">
        <v>43502</v>
      </c>
      <c r="J34006" t="s">
        <v>2030</v>
      </c>
      <c r="K34006" t="s">
        <v>2030</v>
      </c>
    </row>
    <row r="34007" spans="1:11">
      <c r="B34007" t="s">
        <v>2390</v>
      </c>
      <c r="C34007" t="s">
        <v>3149</v>
      </c>
      <c r="D34007" t="s">
        <v>2026</v>
      </c>
      <c r="E34007">
        <v>5</v>
      </c>
      <c r="F34007" t="s">
        <v>2016</v>
      </c>
      <c r="G34007">
        <v>29</v>
      </c>
      <c r="H34007" t="s">
        <v>2017</v>
      </c>
      <c r="I34007" s="13">
        <v>43502</v>
      </c>
      <c r="J34007">
        <v>2</v>
      </c>
      <c r="K34007">
        <v>12.59</v>
      </c>
    </row>
    <row r="34008" spans="1:11">
      <c r="B34008" t="s">
        <v>3008</v>
      </c>
      <c r="C34008" t="s">
        <v>3747</v>
      </c>
      <c r="D34008" t="s">
        <v>2026</v>
      </c>
      <c r="E34008">
        <v>5</v>
      </c>
      <c r="F34008" t="s">
        <v>2016</v>
      </c>
      <c r="G34008">
        <v>25.31</v>
      </c>
      <c r="H34008" t="s">
        <v>2017</v>
      </c>
      <c r="I34008" s="13">
        <v>43501</v>
      </c>
      <c r="J34008">
        <v>1</v>
      </c>
      <c r="K34008">
        <v>15.9</v>
      </c>
    </row>
    <row r="34009" spans="1:11">
      <c r="B34009" t="s">
        <v>3014</v>
      </c>
      <c r="C34009" t="s">
        <v>3348</v>
      </c>
      <c r="D34009" t="s">
        <v>2029</v>
      </c>
      <c r="E34009">
        <v>5</v>
      </c>
      <c r="F34009" t="s">
        <v>2016</v>
      </c>
      <c r="G34009">
        <v>26.75</v>
      </c>
      <c r="H34009" t="s">
        <v>2020</v>
      </c>
      <c r="I34009" s="13">
        <v>43499</v>
      </c>
      <c r="J34009">
        <v>1</v>
      </c>
      <c r="K34009">
        <v>15.9</v>
      </c>
    </row>
    <row r="34010" spans="1:11">
      <c r="B34010" t="s">
        <v>2042</v>
      </c>
      <c r="C34010" t="s">
        <v>3896</v>
      </c>
      <c r="D34010" t="s">
        <v>2029</v>
      </c>
      <c r="E34010">
        <v>5</v>
      </c>
      <c r="F34010" t="s">
        <v>2016</v>
      </c>
      <c r="G34010">
        <v>33.369999999999997</v>
      </c>
      <c r="H34010" t="s">
        <v>2020</v>
      </c>
      <c r="I34010" s="13">
        <v>43493</v>
      </c>
      <c r="J34010">
        <v>1</v>
      </c>
      <c r="K34010">
        <v>15.9</v>
      </c>
    </row>
    <row r="34011" spans="1:11">
      <c r="B34011" t="s">
        <v>2551</v>
      </c>
      <c r="C34011" t="s">
        <v>3350</v>
      </c>
      <c r="D34011" t="s">
        <v>2026</v>
      </c>
      <c r="E34011">
        <v>5</v>
      </c>
      <c r="F34011" t="s">
        <v>2016</v>
      </c>
      <c r="G34011">
        <v>27.9</v>
      </c>
      <c r="H34011" t="s">
        <v>2020</v>
      </c>
      <c r="I34011" s="13">
        <v>43493</v>
      </c>
      <c r="J34011">
        <v>1</v>
      </c>
      <c r="K34011">
        <v>15.9</v>
      </c>
    </row>
    <row r="34012" spans="1:11">
      <c r="B34012" t="s">
        <v>3030</v>
      </c>
      <c r="C34012" t="s">
        <v>3750</v>
      </c>
      <c r="D34012" t="s">
        <v>2026</v>
      </c>
      <c r="E34012">
        <v>5</v>
      </c>
      <c r="F34012" t="s">
        <v>2016</v>
      </c>
      <c r="G34012">
        <v>26.42</v>
      </c>
      <c r="H34012" t="s">
        <v>2020</v>
      </c>
      <c r="I34012" s="13">
        <v>43491</v>
      </c>
      <c r="J34012">
        <v>1</v>
      </c>
      <c r="K34012">
        <v>15.9</v>
      </c>
    </row>
    <row r="34013" spans="1:11">
      <c r="B34013" t="s">
        <v>3032</v>
      </c>
      <c r="C34013" t="s">
        <v>3346</v>
      </c>
      <c r="D34013" t="s">
        <v>2026</v>
      </c>
      <c r="E34013">
        <v>5</v>
      </c>
      <c r="F34013" t="s">
        <v>2016</v>
      </c>
      <c r="G34013">
        <v>26.2</v>
      </c>
      <c r="H34013" t="s">
        <v>2017</v>
      </c>
      <c r="I34013" s="13">
        <v>43489</v>
      </c>
      <c r="J34013">
        <v>1</v>
      </c>
      <c r="K34013">
        <v>15.9</v>
      </c>
    </row>
    <row r="34014" spans="1:11">
      <c r="B34014" t="s">
        <v>2063</v>
      </c>
      <c r="C34014" t="s">
        <v>3351</v>
      </c>
      <c r="D34014" t="s">
        <v>2035</v>
      </c>
      <c r="E34014">
        <v>5</v>
      </c>
      <c r="F34014" t="s">
        <v>2016</v>
      </c>
      <c r="G34014">
        <v>22</v>
      </c>
      <c r="H34014" t="s">
        <v>2017</v>
      </c>
      <c r="I34014" s="13">
        <v>43486</v>
      </c>
      <c r="J34014" t="s">
        <v>2030</v>
      </c>
      <c r="K34014" t="s">
        <v>2030</v>
      </c>
    </row>
    <row r="34015" spans="1:11">
      <c r="B34015" t="s">
        <v>2072</v>
      </c>
      <c r="C34015" t="s">
        <v>3343</v>
      </c>
      <c r="D34015" t="s">
        <v>2029</v>
      </c>
      <c r="E34015">
        <v>5</v>
      </c>
      <c r="F34015" t="s">
        <v>2016</v>
      </c>
      <c r="G34015">
        <v>27</v>
      </c>
      <c r="H34015" t="s">
        <v>2017</v>
      </c>
      <c r="I34015" s="13">
        <v>43482</v>
      </c>
      <c r="J34015">
        <v>1</v>
      </c>
      <c r="K34015">
        <v>15.9</v>
      </c>
    </row>
    <row r="34016" spans="1:11">
      <c r="B34016" t="s">
        <v>4377</v>
      </c>
      <c r="C34016" t="s">
        <v>4378</v>
      </c>
      <c r="D34016" t="s">
        <v>2933</v>
      </c>
      <c r="E34016" t="s">
        <v>2030</v>
      </c>
      <c r="F34016" t="s">
        <v>2016</v>
      </c>
      <c r="G34016" t="s">
        <v>2030</v>
      </c>
      <c r="H34016" t="s">
        <v>2017</v>
      </c>
      <c r="I34016" s="13">
        <v>43452</v>
      </c>
      <c r="J34016" t="s">
        <v>2030</v>
      </c>
      <c r="K34016" t="s">
        <v>2030</v>
      </c>
    </row>
    <row r="34017" spans="2:11">
      <c r="B34017" t="s">
        <v>3020</v>
      </c>
      <c r="C34017" t="s">
        <v>4379</v>
      </c>
      <c r="D34017" t="s">
        <v>2104</v>
      </c>
      <c r="E34017" t="s">
        <v>2030</v>
      </c>
      <c r="F34017" t="s">
        <v>2016</v>
      </c>
      <c r="G34017">
        <v>27.61</v>
      </c>
      <c r="H34017" t="s">
        <v>2017</v>
      </c>
      <c r="I34017" s="13">
        <v>43451</v>
      </c>
      <c r="J34017" t="s">
        <v>2030</v>
      </c>
      <c r="K34017" t="s">
        <v>2030</v>
      </c>
    </row>
    <row r="34018" spans="2:11">
      <c r="B34018" t="s">
        <v>2083</v>
      </c>
      <c r="C34018" t="s">
        <v>2084</v>
      </c>
      <c r="D34018" t="s">
        <v>2053</v>
      </c>
      <c r="E34018">
        <v>1</v>
      </c>
      <c r="F34018" t="s">
        <v>2016</v>
      </c>
      <c r="G34018" t="s">
        <v>2030</v>
      </c>
      <c r="H34018" t="s">
        <v>2017</v>
      </c>
      <c r="I34018" s="13">
        <v>43381</v>
      </c>
      <c r="J34018" t="s">
        <v>2030</v>
      </c>
      <c r="K34018" t="s">
        <v>2030</v>
      </c>
    </row>
    <row r="34101" spans="1:11">
      <c r="A34101" t="s">
        <v>1354</v>
      </c>
      <c r="B34101" t="str">
        <f ca="1">_xll.BDS(OFFSET(INDIRECT(ADDRESS(ROW(), COLUMN())),0,-1),"BEST_ANALYST_RECS_BULK","cols=10;rows=6")</f>
        <v>Jefferies</v>
      </c>
      <c r="C34101" t="s">
        <v>4285</v>
      </c>
      <c r="D34101" t="s">
        <v>2076</v>
      </c>
      <c r="E34101">
        <v>3</v>
      </c>
      <c r="F34101" t="s">
        <v>2016</v>
      </c>
      <c r="G34101">
        <v>35</v>
      </c>
      <c r="H34101" t="s">
        <v>2017</v>
      </c>
      <c r="I34101" s="13">
        <v>43511</v>
      </c>
      <c r="J34101">
        <v>2</v>
      </c>
      <c r="K34101">
        <v>0</v>
      </c>
    </row>
    <row r="34102" spans="1:11">
      <c r="B34102" t="s">
        <v>2094</v>
      </c>
      <c r="C34102" t="s">
        <v>2095</v>
      </c>
      <c r="D34102" t="s">
        <v>2026</v>
      </c>
      <c r="E34102">
        <v>5</v>
      </c>
      <c r="F34102" t="s">
        <v>2085</v>
      </c>
      <c r="G34102">
        <v>44</v>
      </c>
      <c r="H34102" t="s">
        <v>2020</v>
      </c>
      <c r="I34102" s="13">
        <v>43509</v>
      </c>
      <c r="J34102" t="s">
        <v>2030</v>
      </c>
      <c r="K34102" t="s">
        <v>2030</v>
      </c>
    </row>
    <row r="34103" spans="1:11">
      <c r="B34103" t="s">
        <v>2031</v>
      </c>
      <c r="C34103" t="s">
        <v>4286</v>
      </c>
      <c r="D34103" t="s">
        <v>2026</v>
      </c>
      <c r="E34103">
        <v>5</v>
      </c>
      <c r="F34103" t="s">
        <v>2016</v>
      </c>
      <c r="G34103">
        <v>40</v>
      </c>
      <c r="H34103" t="s">
        <v>2017</v>
      </c>
      <c r="I34103" s="13">
        <v>43483</v>
      </c>
      <c r="J34103">
        <v>1</v>
      </c>
      <c r="K34103">
        <v>45.63</v>
      </c>
    </row>
    <row r="34104" spans="1:11">
      <c r="B34104" t="s">
        <v>2210</v>
      </c>
      <c r="C34104" t="s">
        <v>2211</v>
      </c>
      <c r="D34104" t="s">
        <v>2184</v>
      </c>
      <c r="E34104">
        <v>1</v>
      </c>
      <c r="F34104" t="s">
        <v>2016</v>
      </c>
      <c r="G34104">
        <v>42</v>
      </c>
      <c r="H34104" t="s">
        <v>2020</v>
      </c>
      <c r="I34104" s="13">
        <v>43475</v>
      </c>
      <c r="J34104">
        <v>3</v>
      </c>
      <c r="K34104">
        <v>-45.63</v>
      </c>
    </row>
    <row r="34105" spans="1:11">
      <c r="B34105" t="s">
        <v>4133</v>
      </c>
      <c r="C34105" t="s">
        <v>4287</v>
      </c>
      <c r="D34105" t="s">
        <v>2026</v>
      </c>
      <c r="E34105">
        <v>5</v>
      </c>
      <c r="F34105" t="s">
        <v>2016</v>
      </c>
      <c r="G34105">
        <v>41</v>
      </c>
      <c r="H34105" t="s">
        <v>2020</v>
      </c>
      <c r="I34105" s="13">
        <v>43465</v>
      </c>
      <c r="J34105">
        <v>1</v>
      </c>
      <c r="K34105">
        <v>45.63</v>
      </c>
    </row>
    <row r="34106" spans="1:11">
      <c r="B34106" t="s">
        <v>2083</v>
      </c>
      <c r="C34106" t="s">
        <v>2084</v>
      </c>
      <c r="D34106" t="s">
        <v>2035</v>
      </c>
      <c r="E34106">
        <v>5</v>
      </c>
      <c r="F34106" t="s">
        <v>2016</v>
      </c>
      <c r="G34106" t="s">
        <v>2030</v>
      </c>
      <c r="H34106" t="s">
        <v>2017</v>
      </c>
      <c r="I34106" s="13">
        <v>43455</v>
      </c>
      <c r="J34106" t="s">
        <v>2030</v>
      </c>
      <c r="K34106" t="s">
        <v>2030</v>
      </c>
    </row>
    <row r="34201" spans="1:11">
      <c r="A34201" t="s">
        <v>1355</v>
      </c>
      <c r="B34201" t="str">
        <f ca="1">_xll.BDS(OFFSET(INDIRECT(ADDRESS(ROW(), COLUMN())),0,-1),"BEST_ANALYST_RECS_BULK","cols=10;rows=18")</f>
        <v>RBC Capital Markets</v>
      </c>
      <c r="C34201" t="s">
        <v>2917</v>
      </c>
      <c r="D34201" t="s">
        <v>2029</v>
      </c>
      <c r="E34201">
        <v>5</v>
      </c>
      <c r="F34201" t="s">
        <v>2016</v>
      </c>
      <c r="G34201">
        <v>50</v>
      </c>
      <c r="H34201" t="s">
        <v>2020</v>
      </c>
      <c r="I34201" s="13">
        <v>43511</v>
      </c>
      <c r="J34201">
        <v>5</v>
      </c>
      <c r="K34201">
        <v>-15.18</v>
      </c>
    </row>
    <row r="34202" spans="1:11">
      <c r="B34202" t="s">
        <v>2148</v>
      </c>
      <c r="C34202" t="s">
        <v>2918</v>
      </c>
      <c r="D34202" t="s">
        <v>2029</v>
      </c>
      <c r="E34202">
        <v>5</v>
      </c>
      <c r="F34202" t="s">
        <v>2016</v>
      </c>
      <c r="G34202">
        <v>43</v>
      </c>
      <c r="H34202" t="s">
        <v>2020</v>
      </c>
      <c r="I34202" s="13">
        <v>43511</v>
      </c>
      <c r="J34202">
        <v>9</v>
      </c>
      <c r="K34202">
        <v>-22.83</v>
      </c>
    </row>
    <row r="34203" spans="1:11">
      <c r="B34203" t="s">
        <v>2072</v>
      </c>
      <c r="C34203" t="s">
        <v>2919</v>
      </c>
      <c r="D34203" t="s">
        <v>2029</v>
      </c>
      <c r="E34203">
        <v>5</v>
      </c>
      <c r="F34203" t="s">
        <v>2016</v>
      </c>
      <c r="G34203">
        <v>41</v>
      </c>
      <c r="H34203" t="s">
        <v>2020</v>
      </c>
      <c r="I34203" s="13">
        <v>43508</v>
      </c>
      <c r="J34203">
        <v>10</v>
      </c>
      <c r="K34203">
        <v>-23.55</v>
      </c>
    </row>
    <row r="34204" spans="1:11">
      <c r="B34204" t="s">
        <v>2051</v>
      </c>
      <c r="C34204" t="s">
        <v>2920</v>
      </c>
      <c r="D34204" t="s">
        <v>2026</v>
      </c>
      <c r="E34204">
        <v>5</v>
      </c>
      <c r="F34204" t="s">
        <v>2016</v>
      </c>
      <c r="G34204">
        <v>39</v>
      </c>
      <c r="H34204" t="s">
        <v>2017</v>
      </c>
      <c r="I34204" s="13">
        <v>43508</v>
      </c>
      <c r="J34204">
        <v>1</v>
      </c>
      <c r="K34204">
        <v>7.49</v>
      </c>
    </row>
    <row r="34205" spans="1:11">
      <c r="B34205" t="s">
        <v>2139</v>
      </c>
      <c r="C34205" t="s">
        <v>2921</v>
      </c>
      <c r="D34205" t="s">
        <v>2044</v>
      </c>
      <c r="E34205">
        <v>3</v>
      </c>
      <c r="F34205" t="s">
        <v>2016</v>
      </c>
      <c r="G34205">
        <v>41</v>
      </c>
      <c r="H34205" t="s">
        <v>2017</v>
      </c>
      <c r="I34205" s="13">
        <v>43503</v>
      </c>
      <c r="J34205">
        <v>2</v>
      </c>
      <c r="K34205">
        <v>0</v>
      </c>
    </row>
    <row r="34206" spans="1:11">
      <c r="B34206" t="s">
        <v>2079</v>
      </c>
      <c r="C34206" t="s">
        <v>2922</v>
      </c>
      <c r="D34206" t="s">
        <v>2029</v>
      </c>
      <c r="E34206">
        <v>5</v>
      </c>
      <c r="F34206" t="s">
        <v>2016</v>
      </c>
      <c r="G34206">
        <v>40</v>
      </c>
      <c r="H34206" t="s">
        <v>2017</v>
      </c>
      <c r="I34206" s="13">
        <v>43501</v>
      </c>
      <c r="J34206">
        <v>4</v>
      </c>
      <c r="K34206">
        <v>-12.6</v>
      </c>
    </row>
    <row r="34207" spans="1:11">
      <c r="B34207" t="s">
        <v>2047</v>
      </c>
      <c r="C34207" t="s">
        <v>2923</v>
      </c>
      <c r="D34207" t="s">
        <v>2044</v>
      </c>
      <c r="E34207">
        <v>3</v>
      </c>
      <c r="F34207" t="s">
        <v>2016</v>
      </c>
      <c r="G34207">
        <v>32</v>
      </c>
      <c r="H34207" t="s">
        <v>2020</v>
      </c>
      <c r="I34207" s="13">
        <v>43496</v>
      </c>
      <c r="J34207">
        <v>6</v>
      </c>
      <c r="K34207">
        <v>-15.27</v>
      </c>
    </row>
    <row r="34208" spans="1:11">
      <c r="B34208" t="s">
        <v>2049</v>
      </c>
      <c r="C34208" t="s">
        <v>2924</v>
      </c>
      <c r="D34208" t="s">
        <v>2015</v>
      </c>
      <c r="E34208">
        <v>3</v>
      </c>
      <c r="F34208" t="s">
        <v>2016</v>
      </c>
      <c r="G34208">
        <v>31</v>
      </c>
      <c r="H34208" t="s">
        <v>2020</v>
      </c>
      <c r="I34208" s="13">
        <v>43496</v>
      </c>
      <c r="J34208">
        <v>2</v>
      </c>
      <c r="K34208">
        <v>0</v>
      </c>
    </row>
    <row r="34209" spans="2:11">
      <c r="B34209" t="s">
        <v>2174</v>
      </c>
      <c r="C34209" t="s">
        <v>2925</v>
      </c>
      <c r="D34209" t="s">
        <v>2029</v>
      </c>
      <c r="E34209">
        <v>5</v>
      </c>
      <c r="F34209" t="s">
        <v>2016</v>
      </c>
      <c r="G34209">
        <v>44</v>
      </c>
      <c r="H34209" t="s">
        <v>2017</v>
      </c>
      <c r="I34209" s="13">
        <v>43495</v>
      </c>
      <c r="J34209">
        <v>10</v>
      </c>
      <c r="K34209">
        <v>-23.55</v>
      </c>
    </row>
    <row r="34210" spans="2:11">
      <c r="B34210" t="s">
        <v>106</v>
      </c>
      <c r="C34210" t="s">
        <v>2926</v>
      </c>
      <c r="D34210" t="s">
        <v>2114</v>
      </c>
      <c r="E34210">
        <v>3</v>
      </c>
      <c r="F34210" t="s">
        <v>2016</v>
      </c>
      <c r="G34210">
        <v>39</v>
      </c>
      <c r="H34210" t="s">
        <v>2020</v>
      </c>
      <c r="I34210" s="13">
        <v>43495</v>
      </c>
      <c r="J34210">
        <v>8</v>
      </c>
      <c r="K34210">
        <v>-19.940000000000001</v>
      </c>
    </row>
    <row r="34211" spans="2:11">
      <c r="B34211" t="s">
        <v>2033</v>
      </c>
      <c r="C34211" t="s">
        <v>2927</v>
      </c>
      <c r="D34211" t="s">
        <v>2035</v>
      </c>
      <c r="E34211">
        <v>5</v>
      </c>
      <c r="F34211" t="s">
        <v>2016</v>
      </c>
      <c r="G34211">
        <v>45</v>
      </c>
      <c r="H34211" t="s">
        <v>2036</v>
      </c>
      <c r="I34211" s="13">
        <v>43495</v>
      </c>
      <c r="J34211">
        <v>10</v>
      </c>
      <c r="K34211">
        <v>-23.55</v>
      </c>
    </row>
    <row r="34212" spans="2:11">
      <c r="B34212" t="s">
        <v>2077</v>
      </c>
      <c r="C34212" t="s">
        <v>2928</v>
      </c>
      <c r="D34212" t="s">
        <v>2029</v>
      </c>
      <c r="E34212">
        <v>5</v>
      </c>
      <c r="F34212" t="s">
        <v>2016</v>
      </c>
      <c r="G34212" t="s">
        <v>2030</v>
      </c>
      <c r="H34212" t="s">
        <v>2017</v>
      </c>
      <c r="I34212" s="13">
        <v>43495</v>
      </c>
      <c r="J34212">
        <v>7</v>
      </c>
      <c r="K34212">
        <v>-17.7</v>
      </c>
    </row>
    <row r="34213" spans="2:11">
      <c r="B34213" t="s">
        <v>2411</v>
      </c>
      <c r="C34213" t="s">
        <v>2929</v>
      </c>
      <c r="D34213" t="s">
        <v>2026</v>
      </c>
      <c r="E34213">
        <v>5</v>
      </c>
      <c r="F34213" t="s">
        <v>2016</v>
      </c>
      <c r="G34213">
        <v>55</v>
      </c>
      <c r="H34213" t="s">
        <v>2020</v>
      </c>
      <c r="I34213" s="13">
        <v>43495</v>
      </c>
      <c r="J34213">
        <v>10</v>
      </c>
      <c r="K34213">
        <v>-23.55</v>
      </c>
    </row>
    <row r="34214" spans="2:11">
      <c r="B34214" t="s">
        <v>2094</v>
      </c>
      <c r="C34214" t="s">
        <v>2095</v>
      </c>
      <c r="D34214" t="s">
        <v>2026</v>
      </c>
      <c r="E34214">
        <v>5</v>
      </c>
      <c r="F34214" t="s">
        <v>2085</v>
      </c>
      <c r="G34214">
        <v>34</v>
      </c>
      <c r="H34214" t="s">
        <v>2020</v>
      </c>
      <c r="I34214" s="13">
        <v>43486</v>
      </c>
      <c r="J34214" t="s">
        <v>2030</v>
      </c>
      <c r="K34214" t="s">
        <v>2030</v>
      </c>
    </row>
    <row r="34215" spans="2:11">
      <c r="B34215" t="s">
        <v>2024</v>
      </c>
      <c r="C34215" t="s">
        <v>2880</v>
      </c>
      <c r="D34215" t="s">
        <v>2026</v>
      </c>
      <c r="E34215">
        <v>5</v>
      </c>
      <c r="F34215" t="s">
        <v>2016</v>
      </c>
      <c r="G34215">
        <v>42</v>
      </c>
      <c r="H34215" t="s">
        <v>2017</v>
      </c>
      <c r="I34215" s="13">
        <v>43431</v>
      </c>
      <c r="J34215">
        <v>3</v>
      </c>
      <c r="K34215">
        <v>-9.39</v>
      </c>
    </row>
    <row r="34216" spans="2:11">
      <c r="B34216" t="s">
        <v>2083</v>
      </c>
      <c r="C34216" t="s">
        <v>2304</v>
      </c>
      <c r="D34216" t="s">
        <v>2035</v>
      </c>
      <c r="E34216">
        <v>5</v>
      </c>
      <c r="F34216" t="s">
        <v>2085</v>
      </c>
      <c r="G34216" t="s">
        <v>2030</v>
      </c>
      <c r="H34216" t="s">
        <v>2017</v>
      </c>
      <c r="I34216" s="13">
        <v>43351</v>
      </c>
      <c r="J34216">
        <v>11</v>
      </c>
      <c r="K34216">
        <v>-28.84</v>
      </c>
    </row>
    <row r="34217" spans="2:11">
      <c r="B34217" t="s">
        <v>2111</v>
      </c>
      <c r="C34217" t="s">
        <v>2930</v>
      </c>
      <c r="D34217" t="s">
        <v>2026</v>
      </c>
      <c r="E34217">
        <v>5</v>
      </c>
      <c r="F34217" t="s">
        <v>2016</v>
      </c>
      <c r="G34217" t="s">
        <v>2030</v>
      </c>
      <c r="H34217" t="s">
        <v>2017</v>
      </c>
      <c r="I34217" s="13">
        <v>43171</v>
      </c>
      <c r="J34217">
        <v>10</v>
      </c>
      <c r="K34217">
        <v>-23.55</v>
      </c>
    </row>
    <row r="34218" spans="2:11">
      <c r="B34218" t="s">
        <v>2931</v>
      </c>
      <c r="C34218" t="s">
        <v>2932</v>
      </c>
      <c r="D34218" t="s">
        <v>2933</v>
      </c>
      <c r="E34218" t="s">
        <v>2030</v>
      </c>
      <c r="F34218" t="s">
        <v>2016</v>
      </c>
      <c r="G34218" t="s">
        <v>2030</v>
      </c>
      <c r="H34218" t="s">
        <v>2017</v>
      </c>
      <c r="I34218" s="13">
        <v>42965</v>
      </c>
      <c r="J34218" t="s">
        <v>2030</v>
      </c>
      <c r="K34218" t="s">
        <v>2030</v>
      </c>
    </row>
    <row r="34301" spans="1:11">
      <c r="A34301" t="s">
        <v>1356</v>
      </c>
      <c r="B34301" t="str">
        <f ca="1">_xll.BDS(OFFSET(INDIRECT(ADDRESS(ROW(), COLUMN())),0,-1),"BEST_ANALYST_RECS_BULK","cols=10;rows=21")</f>
        <v>Wells Fargo Securities</v>
      </c>
      <c r="C34301" t="s">
        <v>3849</v>
      </c>
      <c r="D34301" t="s">
        <v>2029</v>
      </c>
      <c r="E34301">
        <v>5</v>
      </c>
      <c r="F34301" t="s">
        <v>2016</v>
      </c>
      <c r="G34301">
        <v>33</v>
      </c>
      <c r="H34301" t="s">
        <v>2017</v>
      </c>
      <c r="I34301" s="13">
        <v>43510</v>
      </c>
      <c r="J34301">
        <v>5</v>
      </c>
      <c r="K34301">
        <v>-20.399999999999999</v>
      </c>
    </row>
    <row r="34302" spans="1:11">
      <c r="B34302" t="s">
        <v>2049</v>
      </c>
      <c r="C34302" t="s">
        <v>3689</v>
      </c>
      <c r="D34302" t="s">
        <v>2029</v>
      </c>
      <c r="E34302">
        <v>5</v>
      </c>
      <c r="F34302" t="s">
        <v>2016</v>
      </c>
      <c r="G34302">
        <v>41</v>
      </c>
      <c r="H34302" t="s">
        <v>2017</v>
      </c>
      <c r="I34302" s="13">
        <v>43510</v>
      </c>
      <c r="J34302" t="s">
        <v>2030</v>
      </c>
      <c r="K34302" t="s">
        <v>2030</v>
      </c>
    </row>
    <row r="34303" spans="1:11">
      <c r="B34303" t="s">
        <v>3127</v>
      </c>
      <c r="C34303" t="s">
        <v>3850</v>
      </c>
      <c r="D34303" t="s">
        <v>2026</v>
      </c>
      <c r="E34303">
        <v>5</v>
      </c>
      <c r="F34303" t="s">
        <v>2016</v>
      </c>
      <c r="G34303">
        <v>34</v>
      </c>
      <c r="H34303" t="s">
        <v>2017</v>
      </c>
      <c r="I34303" s="13">
        <v>43507</v>
      </c>
      <c r="J34303">
        <v>5</v>
      </c>
      <c r="K34303">
        <v>-20.399999999999999</v>
      </c>
    </row>
    <row r="34304" spans="1:11">
      <c r="B34304" t="s">
        <v>2393</v>
      </c>
      <c r="C34304" t="s">
        <v>3851</v>
      </c>
      <c r="D34304" t="s">
        <v>2362</v>
      </c>
      <c r="E34304">
        <v>5</v>
      </c>
      <c r="F34304" t="s">
        <v>2016</v>
      </c>
      <c r="G34304">
        <v>34</v>
      </c>
      <c r="H34304" t="s">
        <v>2017</v>
      </c>
      <c r="I34304" s="13">
        <v>43504</v>
      </c>
      <c r="J34304" t="s">
        <v>2030</v>
      </c>
      <c r="K34304" t="s">
        <v>2030</v>
      </c>
    </row>
    <row r="34305" spans="2:11">
      <c r="B34305" t="s">
        <v>2074</v>
      </c>
      <c r="C34305" t="s">
        <v>3126</v>
      </c>
      <c r="D34305" t="s">
        <v>2026</v>
      </c>
      <c r="E34305">
        <v>5</v>
      </c>
      <c r="F34305" t="s">
        <v>2016</v>
      </c>
      <c r="G34305">
        <v>42</v>
      </c>
      <c r="H34305" t="s">
        <v>2017</v>
      </c>
      <c r="I34305" s="13">
        <v>43500</v>
      </c>
      <c r="J34305">
        <v>5</v>
      </c>
      <c r="K34305">
        <v>-20.399999999999999</v>
      </c>
    </row>
    <row r="34306" spans="2:11">
      <c r="B34306" t="s">
        <v>2037</v>
      </c>
      <c r="C34306" t="s">
        <v>3125</v>
      </c>
      <c r="D34306" t="s">
        <v>2026</v>
      </c>
      <c r="E34306">
        <v>5</v>
      </c>
      <c r="F34306" t="s">
        <v>2016</v>
      </c>
      <c r="G34306">
        <v>40</v>
      </c>
      <c r="H34306" t="s">
        <v>2017</v>
      </c>
      <c r="I34306" s="13">
        <v>43489</v>
      </c>
      <c r="J34306">
        <v>5</v>
      </c>
      <c r="K34306">
        <v>-20.399999999999999</v>
      </c>
    </row>
    <row r="34307" spans="2:11">
      <c r="B34307" t="s">
        <v>106</v>
      </c>
      <c r="C34307" t="s">
        <v>3121</v>
      </c>
      <c r="D34307" t="s">
        <v>2440</v>
      </c>
      <c r="E34307">
        <v>5</v>
      </c>
      <c r="F34307" t="s">
        <v>2016</v>
      </c>
      <c r="G34307">
        <v>31</v>
      </c>
      <c r="H34307" t="s">
        <v>2020</v>
      </c>
      <c r="I34307" s="13">
        <v>43483</v>
      </c>
      <c r="J34307">
        <v>5</v>
      </c>
      <c r="K34307">
        <v>-20.399999999999999</v>
      </c>
    </row>
    <row r="34308" spans="2:11">
      <c r="B34308" t="s">
        <v>2077</v>
      </c>
      <c r="C34308" t="s">
        <v>3122</v>
      </c>
      <c r="D34308" t="s">
        <v>2029</v>
      </c>
      <c r="E34308">
        <v>5</v>
      </c>
      <c r="F34308" t="s">
        <v>2016</v>
      </c>
      <c r="G34308">
        <v>38</v>
      </c>
      <c r="H34308" t="s">
        <v>2020</v>
      </c>
      <c r="I34308" s="13">
        <v>43481</v>
      </c>
      <c r="J34308">
        <v>5</v>
      </c>
      <c r="K34308">
        <v>-20.399999999999999</v>
      </c>
    </row>
    <row r="34309" spans="2:11">
      <c r="B34309" t="s">
        <v>2094</v>
      </c>
      <c r="C34309" t="s">
        <v>2095</v>
      </c>
      <c r="D34309" t="s">
        <v>2076</v>
      </c>
      <c r="E34309">
        <v>3</v>
      </c>
      <c r="F34309" t="s">
        <v>2088</v>
      </c>
      <c r="G34309" t="s">
        <v>2030</v>
      </c>
      <c r="H34309" t="s">
        <v>2017</v>
      </c>
      <c r="I34309" s="13">
        <v>43480</v>
      </c>
      <c r="J34309" t="s">
        <v>2030</v>
      </c>
      <c r="K34309" t="s">
        <v>2030</v>
      </c>
    </row>
    <row r="34310" spans="2:11">
      <c r="B34310" t="s">
        <v>2411</v>
      </c>
      <c r="C34310" t="s">
        <v>3130</v>
      </c>
      <c r="D34310" t="s">
        <v>2026</v>
      </c>
      <c r="E34310">
        <v>5</v>
      </c>
      <c r="F34310" t="s">
        <v>2016</v>
      </c>
      <c r="G34310">
        <v>35</v>
      </c>
      <c r="H34310" t="s">
        <v>2017</v>
      </c>
      <c r="I34310" s="13">
        <v>43478</v>
      </c>
      <c r="J34310" t="s">
        <v>2030</v>
      </c>
      <c r="K34310" t="s">
        <v>2030</v>
      </c>
    </row>
    <row r="34311" spans="2:11">
      <c r="B34311" t="s">
        <v>3414</v>
      </c>
      <c r="C34311" t="s">
        <v>3852</v>
      </c>
      <c r="D34311" t="s">
        <v>2026</v>
      </c>
      <c r="E34311">
        <v>5</v>
      </c>
      <c r="F34311" t="s">
        <v>2016</v>
      </c>
      <c r="G34311">
        <v>28</v>
      </c>
      <c r="H34311" t="s">
        <v>2017</v>
      </c>
      <c r="I34311" s="13">
        <v>43475</v>
      </c>
      <c r="J34311">
        <v>3</v>
      </c>
      <c r="K34311">
        <v>-14.63</v>
      </c>
    </row>
    <row r="34312" spans="2:11">
      <c r="B34312" t="s">
        <v>2207</v>
      </c>
      <c r="C34312" t="s">
        <v>3129</v>
      </c>
      <c r="D34312" t="s">
        <v>2026</v>
      </c>
      <c r="E34312">
        <v>5</v>
      </c>
      <c r="F34312" t="s">
        <v>2016</v>
      </c>
      <c r="G34312">
        <v>38</v>
      </c>
      <c r="H34312" t="s">
        <v>2017</v>
      </c>
      <c r="I34312" s="13">
        <v>43472</v>
      </c>
      <c r="J34312">
        <v>5</v>
      </c>
      <c r="K34312">
        <v>-20.399999999999999</v>
      </c>
    </row>
    <row r="34313" spans="2:11">
      <c r="B34313" t="s">
        <v>2682</v>
      </c>
      <c r="C34313" t="s">
        <v>3853</v>
      </c>
      <c r="D34313" t="s">
        <v>2026</v>
      </c>
      <c r="E34313">
        <v>5</v>
      </c>
      <c r="F34313" t="s">
        <v>2016</v>
      </c>
      <c r="G34313">
        <v>32</v>
      </c>
      <c r="H34313" t="s">
        <v>2017</v>
      </c>
      <c r="I34313" s="13">
        <v>43455</v>
      </c>
      <c r="J34313" t="s">
        <v>2030</v>
      </c>
      <c r="K34313" t="s">
        <v>2030</v>
      </c>
    </row>
    <row r="34314" spans="2:11">
      <c r="B34314" t="s">
        <v>2267</v>
      </c>
      <c r="C34314" t="s">
        <v>3683</v>
      </c>
      <c r="D34314" t="s">
        <v>2029</v>
      </c>
      <c r="E34314">
        <v>5</v>
      </c>
      <c r="F34314" t="s">
        <v>2016</v>
      </c>
      <c r="G34314">
        <v>35</v>
      </c>
      <c r="H34314" t="s">
        <v>2017</v>
      </c>
      <c r="I34314" s="13">
        <v>43448</v>
      </c>
      <c r="J34314" t="s">
        <v>2030</v>
      </c>
      <c r="K34314" t="s">
        <v>2030</v>
      </c>
    </row>
    <row r="34315" spans="2:11">
      <c r="B34315" t="s">
        <v>3136</v>
      </c>
      <c r="C34315" t="s">
        <v>3137</v>
      </c>
      <c r="D34315" t="s">
        <v>2026</v>
      </c>
      <c r="E34315">
        <v>5</v>
      </c>
      <c r="F34315" t="s">
        <v>2016</v>
      </c>
      <c r="G34315">
        <v>46</v>
      </c>
      <c r="H34315" t="s">
        <v>2017</v>
      </c>
      <c r="I34315" s="13">
        <v>43418</v>
      </c>
      <c r="J34315">
        <v>5</v>
      </c>
      <c r="K34315">
        <v>-20.399999999999999</v>
      </c>
    </row>
    <row r="34316" spans="2:11">
      <c r="B34316" t="s">
        <v>3133</v>
      </c>
      <c r="C34316" t="s">
        <v>3134</v>
      </c>
      <c r="D34316" t="s">
        <v>2026</v>
      </c>
      <c r="E34316">
        <v>5</v>
      </c>
      <c r="F34316" t="s">
        <v>2016</v>
      </c>
      <c r="G34316">
        <v>40</v>
      </c>
      <c r="H34316" t="s">
        <v>3135</v>
      </c>
      <c r="I34316" s="13">
        <v>43410</v>
      </c>
      <c r="J34316">
        <v>5</v>
      </c>
      <c r="K34316">
        <v>-20.399999999999999</v>
      </c>
    </row>
    <row r="34317" spans="2:11">
      <c r="B34317" t="s">
        <v>2136</v>
      </c>
      <c r="C34317" t="s">
        <v>3123</v>
      </c>
      <c r="D34317" t="s">
        <v>2026</v>
      </c>
      <c r="E34317">
        <v>5</v>
      </c>
      <c r="F34317" t="s">
        <v>2016</v>
      </c>
      <c r="G34317">
        <v>34</v>
      </c>
      <c r="H34317" t="s">
        <v>2020</v>
      </c>
      <c r="I34317" s="13">
        <v>43409</v>
      </c>
      <c r="J34317" t="s">
        <v>2030</v>
      </c>
      <c r="K34317" t="s">
        <v>2030</v>
      </c>
    </row>
    <row r="34318" spans="2:11">
      <c r="B34318" t="s">
        <v>3854</v>
      </c>
      <c r="C34318" t="s">
        <v>3855</v>
      </c>
      <c r="D34318" t="s">
        <v>2044</v>
      </c>
      <c r="E34318">
        <v>3</v>
      </c>
      <c r="F34318" t="s">
        <v>2016</v>
      </c>
      <c r="G34318">
        <v>29.6</v>
      </c>
      <c r="H34318" t="s">
        <v>2017</v>
      </c>
      <c r="I34318" s="13">
        <v>43384</v>
      </c>
      <c r="J34318">
        <v>2</v>
      </c>
      <c r="K34318">
        <v>0</v>
      </c>
    </row>
    <row r="34319" spans="2:11">
      <c r="B34319" t="s">
        <v>3138</v>
      </c>
      <c r="C34319" t="s">
        <v>3139</v>
      </c>
      <c r="D34319" t="s">
        <v>2026</v>
      </c>
      <c r="E34319">
        <v>5</v>
      </c>
      <c r="F34319" t="s">
        <v>2016</v>
      </c>
      <c r="G34319">
        <v>40</v>
      </c>
      <c r="H34319" t="s">
        <v>3135</v>
      </c>
      <c r="I34319" s="13">
        <v>43347</v>
      </c>
      <c r="J34319">
        <v>5</v>
      </c>
      <c r="K34319">
        <v>-20.399999999999999</v>
      </c>
    </row>
    <row r="34320" spans="2:11">
      <c r="B34320" t="s">
        <v>3856</v>
      </c>
      <c r="C34320" t="s">
        <v>3857</v>
      </c>
      <c r="D34320" t="s">
        <v>2026</v>
      </c>
      <c r="E34320">
        <v>5</v>
      </c>
      <c r="F34320" t="s">
        <v>2016</v>
      </c>
      <c r="G34320">
        <v>45</v>
      </c>
      <c r="H34320" t="s">
        <v>2020</v>
      </c>
      <c r="I34320" s="13">
        <v>43335</v>
      </c>
      <c r="J34320">
        <v>5</v>
      </c>
      <c r="K34320">
        <v>-20.399999999999999</v>
      </c>
    </row>
    <row r="34321" spans="2:11">
      <c r="B34321" t="s">
        <v>2083</v>
      </c>
      <c r="C34321" t="s">
        <v>2084</v>
      </c>
      <c r="D34321" t="s">
        <v>2053</v>
      </c>
      <c r="E34321">
        <v>1</v>
      </c>
      <c r="F34321" t="s">
        <v>2016</v>
      </c>
      <c r="G34321" t="s">
        <v>2030</v>
      </c>
      <c r="H34321" t="s">
        <v>2017</v>
      </c>
      <c r="I34321" s="13">
        <v>43181</v>
      </c>
      <c r="J34321">
        <v>1</v>
      </c>
      <c r="K34321">
        <v>21.36</v>
      </c>
    </row>
    <row r="34401" spans="1:11">
      <c r="A34401" t="s">
        <v>1357</v>
      </c>
      <c r="B34401" t="str">
        <f ca="1">_xll.BDS(OFFSET(INDIRECT(ADDRESS(ROW(), COLUMN())),0,-1),"BEST_ANALYST_RECS_BULK","cols=10;rows=44")</f>
        <v>Jefferies</v>
      </c>
      <c r="C34401" t="s">
        <v>2377</v>
      </c>
      <c r="D34401" t="s">
        <v>2026</v>
      </c>
      <c r="E34401">
        <v>5</v>
      </c>
      <c r="F34401" t="s">
        <v>2016</v>
      </c>
      <c r="G34401">
        <v>227</v>
      </c>
      <c r="H34401" t="s">
        <v>2017</v>
      </c>
      <c r="I34401" s="13">
        <v>43511</v>
      </c>
      <c r="J34401">
        <v>8</v>
      </c>
      <c r="K34401">
        <v>-18.91</v>
      </c>
    </row>
    <row r="34402" spans="1:11">
      <c r="B34402" t="s">
        <v>2072</v>
      </c>
      <c r="C34402" t="s">
        <v>2385</v>
      </c>
      <c r="D34402" t="s">
        <v>2189</v>
      </c>
      <c r="E34402">
        <v>5</v>
      </c>
      <c r="F34402" t="s">
        <v>2016</v>
      </c>
      <c r="G34402">
        <v>250</v>
      </c>
      <c r="H34402" t="s">
        <v>2017</v>
      </c>
      <c r="I34402" s="13">
        <v>43511</v>
      </c>
      <c r="J34402">
        <v>8</v>
      </c>
      <c r="K34402">
        <v>-18.91</v>
      </c>
    </row>
    <row r="34403" spans="1:11">
      <c r="B34403" t="s">
        <v>2042</v>
      </c>
      <c r="C34403" t="s">
        <v>2989</v>
      </c>
      <c r="D34403" t="s">
        <v>2044</v>
      </c>
      <c r="E34403">
        <v>3</v>
      </c>
      <c r="F34403" t="s">
        <v>2016</v>
      </c>
      <c r="G34403">
        <v>148</v>
      </c>
      <c r="H34403" t="s">
        <v>2020</v>
      </c>
      <c r="I34403" s="13">
        <v>43511</v>
      </c>
      <c r="J34403">
        <v>3</v>
      </c>
      <c r="K34403">
        <v>0</v>
      </c>
    </row>
    <row r="34404" spans="1:11">
      <c r="B34404" t="s">
        <v>2382</v>
      </c>
      <c r="C34404" t="s">
        <v>2909</v>
      </c>
      <c r="D34404" t="s">
        <v>2029</v>
      </c>
      <c r="E34404">
        <v>5</v>
      </c>
      <c r="F34404" t="s">
        <v>2016</v>
      </c>
      <c r="G34404">
        <v>199</v>
      </c>
      <c r="H34404" t="s">
        <v>2020</v>
      </c>
      <c r="I34404" s="13">
        <v>43511</v>
      </c>
      <c r="J34404">
        <v>8</v>
      </c>
      <c r="K34404">
        <v>-18.91</v>
      </c>
    </row>
    <row r="34405" spans="1:11">
      <c r="B34405" t="s">
        <v>2047</v>
      </c>
      <c r="C34405" t="s">
        <v>2356</v>
      </c>
      <c r="D34405" t="s">
        <v>2026</v>
      </c>
      <c r="E34405">
        <v>5</v>
      </c>
      <c r="F34405" t="s">
        <v>2016</v>
      </c>
      <c r="G34405">
        <v>206</v>
      </c>
      <c r="H34405" t="s">
        <v>2017</v>
      </c>
      <c r="I34405" s="13">
        <v>43511</v>
      </c>
      <c r="J34405" t="s">
        <v>2030</v>
      </c>
      <c r="K34405" t="s">
        <v>2030</v>
      </c>
    </row>
    <row r="34406" spans="1:11">
      <c r="B34406" t="s">
        <v>2390</v>
      </c>
      <c r="C34406" t="s">
        <v>3034</v>
      </c>
      <c r="D34406" t="s">
        <v>2076</v>
      </c>
      <c r="E34406">
        <v>3</v>
      </c>
      <c r="F34406" t="s">
        <v>2088</v>
      </c>
      <c r="G34406">
        <v>165</v>
      </c>
      <c r="H34406" t="s">
        <v>2020</v>
      </c>
      <c r="I34406" s="13">
        <v>43511</v>
      </c>
      <c r="J34406" t="s">
        <v>2030</v>
      </c>
      <c r="K34406" t="s">
        <v>2030</v>
      </c>
    </row>
    <row r="34407" spans="1:11">
      <c r="B34407" t="s">
        <v>2094</v>
      </c>
      <c r="C34407" t="s">
        <v>2095</v>
      </c>
      <c r="D34407" t="s">
        <v>2076</v>
      </c>
      <c r="E34407">
        <v>3</v>
      </c>
      <c r="F34407" t="s">
        <v>2016</v>
      </c>
      <c r="G34407" t="s">
        <v>2030</v>
      </c>
      <c r="H34407" t="s">
        <v>2017</v>
      </c>
      <c r="I34407" s="13">
        <v>43511</v>
      </c>
      <c r="J34407" t="s">
        <v>2030</v>
      </c>
      <c r="K34407" t="s">
        <v>2030</v>
      </c>
    </row>
    <row r="34408" spans="1:11">
      <c r="B34408" t="s">
        <v>2996</v>
      </c>
      <c r="C34408" t="s">
        <v>2997</v>
      </c>
      <c r="D34408" t="s">
        <v>2035</v>
      </c>
      <c r="E34408">
        <v>5</v>
      </c>
      <c r="F34408" t="s">
        <v>2016</v>
      </c>
      <c r="G34408">
        <v>192</v>
      </c>
      <c r="H34408" t="s">
        <v>2020</v>
      </c>
      <c r="I34408" s="13">
        <v>43511</v>
      </c>
      <c r="J34408">
        <v>8</v>
      </c>
      <c r="K34408">
        <v>-18.91</v>
      </c>
    </row>
    <row r="34409" spans="1:11">
      <c r="B34409" t="s">
        <v>2061</v>
      </c>
      <c r="C34409" t="s">
        <v>2990</v>
      </c>
      <c r="D34409" t="s">
        <v>2026</v>
      </c>
      <c r="E34409">
        <v>5</v>
      </c>
      <c r="F34409" t="s">
        <v>2016</v>
      </c>
      <c r="G34409">
        <v>189</v>
      </c>
      <c r="H34409" t="s">
        <v>2020</v>
      </c>
      <c r="I34409" s="13">
        <v>43511</v>
      </c>
      <c r="J34409" t="s">
        <v>2030</v>
      </c>
      <c r="K34409" t="s">
        <v>2030</v>
      </c>
    </row>
    <row r="34410" spans="1:11">
      <c r="B34410" t="s">
        <v>2352</v>
      </c>
      <c r="C34410" t="s">
        <v>2988</v>
      </c>
      <c r="D34410" t="s">
        <v>2026</v>
      </c>
      <c r="E34410">
        <v>5</v>
      </c>
      <c r="F34410" t="s">
        <v>2016</v>
      </c>
      <c r="G34410">
        <v>218</v>
      </c>
      <c r="H34410" t="s">
        <v>2017</v>
      </c>
      <c r="I34410" s="13">
        <v>43511</v>
      </c>
      <c r="J34410">
        <v>5</v>
      </c>
      <c r="K34410">
        <v>-14.02</v>
      </c>
    </row>
    <row r="34411" spans="1:11">
      <c r="B34411" t="s">
        <v>2136</v>
      </c>
      <c r="C34411" t="s">
        <v>2915</v>
      </c>
      <c r="D34411" t="s">
        <v>2026</v>
      </c>
      <c r="E34411">
        <v>5</v>
      </c>
      <c r="F34411" t="s">
        <v>2016</v>
      </c>
      <c r="G34411">
        <v>165</v>
      </c>
      <c r="H34411" t="s">
        <v>2017</v>
      </c>
      <c r="I34411" s="13">
        <v>43511</v>
      </c>
      <c r="J34411">
        <v>8</v>
      </c>
      <c r="K34411">
        <v>-18.91</v>
      </c>
    </row>
    <row r="34412" spans="1:11">
      <c r="B34412" t="s">
        <v>2792</v>
      </c>
      <c r="C34412" t="s">
        <v>3290</v>
      </c>
      <c r="D34412" t="s">
        <v>2026</v>
      </c>
      <c r="E34412">
        <v>5</v>
      </c>
      <c r="F34412" t="s">
        <v>2016</v>
      </c>
      <c r="G34412">
        <v>158</v>
      </c>
      <c r="H34412" t="s">
        <v>2020</v>
      </c>
      <c r="I34412" s="13">
        <v>43510</v>
      </c>
      <c r="J34412">
        <v>8</v>
      </c>
      <c r="K34412">
        <v>-18.91</v>
      </c>
    </row>
    <row r="34413" spans="1:11">
      <c r="B34413" t="s">
        <v>106</v>
      </c>
      <c r="C34413" t="s">
        <v>3291</v>
      </c>
      <c r="D34413" t="s">
        <v>2229</v>
      </c>
      <c r="E34413">
        <v>5</v>
      </c>
      <c r="F34413" t="s">
        <v>2016</v>
      </c>
      <c r="G34413">
        <v>174</v>
      </c>
      <c r="H34413" t="s">
        <v>2020</v>
      </c>
      <c r="I34413" s="13">
        <v>43510</v>
      </c>
      <c r="J34413" t="s">
        <v>2030</v>
      </c>
      <c r="K34413" t="s">
        <v>2030</v>
      </c>
    </row>
    <row r="34414" spans="1:11">
      <c r="B34414" t="s">
        <v>2021</v>
      </c>
      <c r="C34414" t="s">
        <v>2995</v>
      </c>
      <c r="D34414" t="s">
        <v>2166</v>
      </c>
      <c r="E34414">
        <v>5</v>
      </c>
      <c r="F34414" t="s">
        <v>2016</v>
      </c>
      <c r="G34414">
        <v>200</v>
      </c>
      <c r="H34414" t="s">
        <v>2020</v>
      </c>
      <c r="I34414" s="13">
        <v>43510</v>
      </c>
      <c r="J34414">
        <v>8</v>
      </c>
      <c r="K34414">
        <v>-18.91</v>
      </c>
    </row>
    <row r="34415" spans="1:11">
      <c r="B34415" t="s">
        <v>2027</v>
      </c>
      <c r="C34415" t="s">
        <v>2994</v>
      </c>
      <c r="D34415" t="s">
        <v>2029</v>
      </c>
      <c r="E34415">
        <v>5</v>
      </c>
      <c r="F34415" t="s">
        <v>2016</v>
      </c>
      <c r="G34415">
        <v>200</v>
      </c>
      <c r="H34415" t="s">
        <v>2017</v>
      </c>
      <c r="I34415" s="13">
        <v>43510</v>
      </c>
      <c r="J34415">
        <v>8</v>
      </c>
      <c r="K34415">
        <v>-18.91</v>
      </c>
    </row>
    <row r="34416" spans="1:11">
      <c r="B34416" t="s">
        <v>2031</v>
      </c>
      <c r="C34416" t="s">
        <v>2355</v>
      </c>
      <c r="D34416" t="s">
        <v>2026</v>
      </c>
      <c r="E34416">
        <v>5</v>
      </c>
      <c r="F34416" t="s">
        <v>2016</v>
      </c>
      <c r="G34416">
        <v>185</v>
      </c>
      <c r="H34416" t="s">
        <v>2020</v>
      </c>
      <c r="I34416" s="13">
        <v>43510</v>
      </c>
      <c r="J34416">
        <v>9</v>
      </c>
      <c r="K34416">
        <v>-23.88</v>
      </c>
    </row>
    <row r="34417" spans="2:11">
      <c r="B34417" t="s">
        <v>2393</v>
      </c>
      <c r="C34417" t="s">
        <v>2998</v>
      </c>
      <c r="D34417" t="s">
        <v>2362</v>
      </c>
      <c r="E34417">
        <v>5</v>
      </c>
      <c r="F34417" t="s">
        <v>2016</v>
      </c>
      <c r="G34417">
        <v>246</v>
      </c>
      <c r="H34417" t="s">
        <v>2020</v>
      </c>
      <c r="I34417" s="13">
        <v>43510</v>
      </c>
      <c r="J34417" t="s">
        <v>2030</v>
      </c>
      <c r="K34417" t="s">
        <v>2030</v>
      </c>
    </row>
    <row r="34418" spans="2:11">
      <c r="B34418" t="s">
        <v>2371</v>
      </c>
      <c r="C34418" t="s">
        <v>2911</v>
      </c>
      <c r="D34418" t="s">
        <v>2035</v>
      </c>
      <c r="E34418">
        <v>5</v>
      </c>
      <c r="F34418" t="s">
        <v>2016</v>
      </c>
      <c r="G34418">
        <v>151</v>
      </c>
      <c r="H34418" t="s">
        <v>2020</v>
      </c>
      <c r="I34418" s="13">
        <v>43510</v>
      </c>
      <c r="J34418">
        <v>8</v>
      </c>
      <c r="K34418">
        <v>-18.91</v>
      </c>
    </row>
    <row r="34419" spans="2:11">
      <c r="B34419" t="s">
        <v>2069</v>
      </c>
      <c r="C34419" t="s">
        <v>2373</v>
      </c>
      <c r="D34419" t="s">
        <v>2035</v>
      </c>
      <c r="E34419">
        <v>5</v>
      </c>
      <c r="F34419" t="s">
        <v>2016</v>
      </c>
      <c r="G34419">
        <v>170</v>
      </c>
      <c r="H34419" t="s">
        <v>2020</v>
      </c>
      <c r="I34419" s="13">
        <v>43510</v>
      </c>
      <c r="J34419" t="s">
        <v>2030</v>
      </c>
      <c r="K34419" t="s">
        <v>2030</v>
      </c>
    </row>
    <row r="34420" spans="2:11">
      <c r="B34420" t="s">
        <v>2074</v>
      </c>
      <c r="C34420" t="s">
        <v>2376</v>
      </c>
      <c r="D34420" t="s">
        <v>2026</v>
      </c>
      <c r="E34420">
        <v>5</v>
      </c>
      <c r="F34420" t="s">
        <v>2016</v>
      </c>
      <c r="G34420">
        <v>303</v>
      </c>
      <c r="H34420" t="s">
        <v>2020</v>
      </c>
      <c r="I34420" s="13">
        <v>43510</v>
      </c>
      <c r="J34420">
        <v>8</v>
      </c>
      <c r="K34420">
        <v>-18.91</v>
      </c>
    </row>
    <row r="34421" spans="2:11">
      <c r="B34421" t="s">
        <v>2077</v>
      </c>
      <c r="C34421" t="s">
        <v>2363</v>
      </c>
      <c r="D34421" t="s">
        <v>2029</v>
      </c>
      <c r="E34421">
        <v>5</v>
      </c>
      <c r="F34421" t="s">
        <v>2016</v>
      </c>
      <c r="G34421">
        <v>230</v>
      </c>
      <c r="H34421" t="s">
        <v>2020</v>
      </c>
      <c r="I34421" s="13">
        <v>43510</v>
      </c>
      <c r="J34421">
        <v>8</v>
      </c>
      <c r="K34421">
        <v>-18.91</v>
      </c>
    </row>
    <row r="34422" spans="2:11">
      <c r="B34422" t="s">
        <v>2045</v>
      </c>
      <c r="C34422" t="s">
        <v>2351</v>
      </c>
      <c r="D34422" t="s">
        <v>2015</v>
      </c>
      <c r="E34422">
        <v>3</v>
      </c>
      <c r="F34422" t="s">
        <v>2016</v>
      </c>
      <c r="G34422" t="s">
        <v>2030</v>
      </c>
      <c r="H34422" t="s">
        <v>2017</v>
      </c>
      <c r="I34422" s="13">
        <v>43510</v>
      </c>
      <c r="J34422" t="s">
        <v>2030</v>
      </c>
      <c r="K34422" t="s">
        <v>2030</v>
      </c>
    </row>
    <row r="34423" spans="2:11">
      <c r="B34423" t="s">
        <v>2364</v>
      </c>
      <c r="C34423" t="s">
        <v>2365</v>
      </c>
      <c r="D34423" t="s">
        <v>2026</v>
      </c>
      <c r="E34423">
        <v>5</v>
      </c>
      <c r="F34423" t="s">
        <v>2016</v>
      </c>
      <c r="G34423">
        <v>195</v>
      </c>
      <c r="H34423" t="s">
        <v>2017</v>
      </c>
      <c r="I34423" s="13">
        <v>43510</v>
      </c>
      <c r="J34423">
        <v>2</v>
      </c>
      <c r="K34423">
        <v>3.56</v>
      </c>
    </row>
    <row r="34424" spans="2:11">
      <c r="B34424" t="s">
        <v>2207</v>
      </c>
      <c r="C34424" t="s">
        <v>3292</v>
      </c>
      <c r="D34424" t="s">
        <v>2026</v>
      </c>
      <c r="E34424">
        <v>5</v>
      </c>
      <c r="F34424" t="s">
        <v>2016</v>
      </c>
      <c r="G34424">
        <v>215</v>
      </c>
      <c r="H34424" t="s">
        <v>2017</v>
      </c>
      <c r="I34424" s="13">
        <v>43510</v>
      </c>
      <c r="J34424" t="s">
        <v>2030</v>
      </c>
      <c r="K34424" t="s">
        <v>2030</v>
      </c>
    </row>
    <row r="34425" spans="2:11">
      <c r="B34425" t="s">
        <v>2051</v>
      </c>
      <c r="C34425" t="s">
        <v>3099</v>
      </c>
      <c r="D34425" t="s">
        <v>2026</v>
      </c>
      <c r="E34425">
        <v>5</v>
      </c>
      <c r="F34425" t="s">
        <v>2016</v>
      </c>
      <c r="G34425">
        <v>180</v>
      </c>
      <c r="H34425" t="s">
        <v>2017</v>
      </c>
      <c r="I34425" s="13">
        <v>43510</v>
      </c>
      <c r="J34425">
        <v>4</v>
      </c>
      <c r="K34425">
        <v>-1.47</v>
      </c>
    </row>
    <row r="34426" spans="2:11">
      <c r="B34426" t="s">
        <v>2054</v>
      </c>
      <c r="C34426" t="s">
        <v>2370</v>
      </c>
      <c r="D34426" t="s">
        <v>2056</v>
      </c>
      <c r="E34426">
        <v>4</v>
      </c>
      <c r="F34426" t="s">
        <v>2016</v>
      </c>
      <c r="G34426">
        <v>186</v>
      </c>
      <c r="H34426" t="s">
        <v>2020</v>
      </c>
      <c r="I34426" s="13">
        <v>43510</v>
      </c>
      <c r="J34426">
        <v>7</v>
      </c>
      <c r="K34426">
        <v>-14.98</v>
      </c>
    </row>
    <row r="34427" spans="2:11">
      <c r="B34427" t="s">
        <v>2063</v>
      </c>
      <c r="C34427" t="s">
        <v>2386</v>
      </c>
      <c r="D34427" t="s">
        <v>2035</v>
      </c>
      <c r="E34427">
        <v>5</v>
      </c>
      <c r="F34427" t="s">
        <v>2016</v>
      </c>
      <c r="G34427">
        <v>190</v>
      </c>
      <c r="H34427" t="s">
        <v>2017</v>
      </c>
      <c r="I34427" s="13">
        <v>43510</v>
      </c>
      <c r="J34427" t="s">
        <v>2030</v>
      </c>
      <c r="K34427" t="s">
        <v>2030</v>
      </c>
    </row>
    <row r="34428" spans="2:11">
      <c r="B34428" t="s">
        <v>2907</v>
      </c>
      <c r="C34428" t="s">
        <v>3293</v>
      </c>
      <c r="D34428" t="s">
        <v>2104</v>
      </c>
      <c r="E34428" t="s">
        <v>2030</v>
      </c>
      <c r="F34428" t="s">
        <v>2016</v>
      </c>
      <c r="G34428">
        <v>154</v>
      </c>
      <c r="H34428" t="s">
        <v>2020</v>
      </c>
      <c r="I34428" s="13">
        <v>43510</v>
      </c>
      <c r="J34428" t="s">
        <v>2030</v>
      </c>
      <c r="K34428" t="s">
        <v>2030</v>
      </c>
    </row>
    <row r="34429" spans="2:11">
      <c r="B34429" t="s">
        <v>2174</v>
      </c>
      <c r="C34429" t="s">
        <v>2357</v>
      </c>
      <c r="D34429" t="s">
        <v>2029</v>
      </c>
      <c r="E34429">
        <v>5</v>
      </c>
      <c r="F34429" t="s">
        <v>2016</v>
      </c>
      <c r="G34429">
        <v>230</v>
      </c>
      <c r="H34429" t="s">
        <v>2017</v>
      </c>
      <c r="I34429" s="13">
        <v>43509</v>
      </c>
      <c r="J34429">
        <v>8</v>
      </c>
      <c r="K34429">
        <v>-18.91</v>
      </c>
    </row>
    <row r="34430" spans="2:11">
      <c r="B34430" t="s">
        <v>2274</v>
      </c>
      <c r="C34430" t="s">
        <v>3294</v>
      </c>
      <c r="D34430" t="s">
        <v>2026</v>
      </c>
      <c r="E34430">
        <v>5</v>
      </c>
      <c r="F34430" t="s">
        <v>2016</v>
      </c>
      <c r="G34430" t="s">
        <v>2030</v>
      </c>
      <c r="H34430" t="s">
        <v>2017</v>
      </c>
      <c r="I34430" s="13">
        <v>43509</v>
      </c>
      <c r="J34430">
        <v>8</v>
      </c>
      <c r="K34430">
        <v>-18.91</v>
      </c>
    </row>
    <row r="34431" spans="2:11">
      <c r="B34431" t="s">
        <v>2033</v>
      </c>
      <c r="C34431" t="s">
        <v>2993</v>
      </c>
      <c r="D34431" t="s">
        <v>2035</v>
      </c>
      <c r="E34431">
        <v>5</v>
      </c>
      <c r="F34431" t="s">
        <v>2016</v>
      </c>
      <c r="G34431">
        <v>178</v>
      </c>
      <c r="H34431" t="s">
        <v>2036</v>
      </c>
      <c r="I34431" s="13">
        <v>43509</v>
      </c>
      <c r="J34431">
        <v>8</v>
      </c>
      <c r="K34431">
        <v>-18.91</v>
      </c>
    </row>
    <row r="34432" spans="2:11">
      <c r="B34432" t="s">
        <v>2159</v>
      </c>
      <c r="C34432" t="s">
        <v>3295</v>
      </c>
      <c r="D34432" t="s">
        <v>2029</v>
      </c>
      <c r="E34432">
        <v>5</v>
      </c>
      <c r="F34432" t="s">
        <v>2016</v>
      </c>
      <c r="G34432">
        <v>162</v>
      </c>
      <c r="H34432" t="s">
        <v>2020</v>
      </c>
      <c r="I34432" s="13">
        <v>43509</v>
      </c>
      <c r="J34432">
        <v>8</v>
      </c>
      <c r="K34432">
        <v>-18.91</v>
      </c>
    </row>
    <row r="34433" spans="2:11">
      <c r="B34433" t="s">
        <v>2134</v>
      </c>
      <c r="C34433" t="s">
        <v>3296</v>
      </c>
      <c r="D34433" t="s">
        <v>2035</v>
      </c>
      <c r="E34433">
        <v>5</v>
      </c>
      <c r="F34433" t="s">
        <v>2016</v>
      </c>
      <c r="G34433">
        <v>211</v>
      </c>
      <c r="H34433" t="s">
        <v>2020</v>
      </c>
      <c r="I34433" s="13">
        <v>43509</v>
      </c>
      <c r="J34433" t="s">
        <v>2030</v>
      </c>
      <c r="K34433" t="s">
        <v>2030</v>
      </c>
    </row>
    <row r="34434" spans="2:11">
      <c r="B34434" t="s">
        <v>2388</v>
      </c>
      <c r="C34434" t="s">
        <v>2389</v>
      </c>
      <c r="D34434" t="s">
        <v>2026</v>
      </c>
      <c r="E34434">
        <v>5</v>
      </c>
      <c r="F34434" t="s">
        <v>2016</v>
      </c>
      <c r="G34434">
        <v>200</v>
      </c>
      <c r="H34434" t="s">
        <v>2020</v>
      </c>
      <c r="I34434" s="13">
        <v>43509</v>
      </c>
      <c r="J34434">
        <v>8</v>
      </c>
      <c r="K34434">
        <v>-18.91</v>
      </c>
    </row>
    <row r="34435" spans="2:11">
      <c r="B34435" t="s">
        <v>2360</v>
      </c>
      <c r="C34435" t="s">
        <v>2361</v>
      </c>
      <c r="D34435" t="s">
        <v>2252</v>
      </c>
      <c r="E34435">
        <v>3</v>
      </c>
      <c r="F34435" t="s">
        <v>2016</v>
      </c>
      <c r="G34435">
        <v>180</v>
      </c>
      <c r="H34435" t="s">
        <v>2020</v>
      </c>
      <c r="I34435" s="13">
        <v>43509</v>
      </c>
      <c r="J34435" t="s">
        <v>2030</v>
      </c>
      <c r="K34435" t="s">
        <v>2030</v>
      </c>
    </row>
    <row r="34436" spans="2:11">
      <c r="B34436" t="s">
        <v>2049</v>
      </c>
      <c r="C34436" t="s">
        <v>2395</v>
      </c>
      <c r="D34436" t="s">
        <v>2029</v>
      </c>
      <c r="E34436">
        <v>5</v>
      </c>
      <c r="F34436" t="s">
        <v>2016</v>
      </c>
      <c r="G34436">
        <v>240</v>
      </c>
      <c r="H34436" t="s">
        <v>2020</v>
      </c>
      <c r="I34436" s="13">
        <v>43509</v>
      </c>
      <c r="J34436" t="s">
        <v>2030</v>
      </c>
      <c r="K34436" t="s">
        <v>2030</v>
      </c>
    </row>
    <row r="34437" spans="2:11">
      <c r="B34437" t="s">
        <v>2198</v>
      </c>
      <c r="C34437" t="s">
        <v>2387</v>
      </c>
      <c r="D34437" t="s">
        <v>2035</v>
      </c>
      <c r="E34437">
        <v>5</v>
      </c>
      <c r="F34437" t="s">
        <v>2016</v>
      </c>
      <c r="G34437">
        <v>160</v>
      </c>
      <c r="H34437" t="s">
        <v>2020</v>
      </c>
      <c r="I34437" s="13">
        <v>43509</v>
      </c>
      <c r="J34437" t="s">
        <v>2030</v>
      </c>
      <c r="K34437" t="s">
        <v>2030</v>
      </c>
    </row>
    <row r="34438" spans="2:11">
      <c r="B34438" t="s">
        <v>2267</v>
      </c>
      <c r="C34438" t="s">
        <v>2369</v>
      </c>
      <c r="D34438" t="s">
        <v>2029</v>
      </c>
      <c r="E34438">
        <v>5</v>
      </c>
      <c r="F34438" t="s">
        <v>2016</v>
      </c>
      <c r="G34438">
        <v>198</v>
      </c>
      <c r="H34438" t="s">
        <v>2017</v>
      </c>
      <c r="I34438" s="13">
        <v>43509</v>
      </c>
      <c r="J34438">
        <v>10</v>
      </c>
      <c r="K34438">
        <v>-28.35</v>
      </c>
    </row>
    <row r="34439" spans="2:11">
      <c r="B34439" t="s">
        <v>2367</v>
      </c>
      <c r="C34439" t="s">
        <v>2368</v>
      </c>
      <c r="D34439" t="s">
        <v>2189</v>
      </c>
      <c r="E34439">
        <v>5</v>
      </c>
      <c r="F34439" t="s">
        <v>2016</v>
      </c>
      <c r="G34439">
        <v>176</v>
      </c>
      <c r="H34439" t="s">
        <v>2020</v>
      </c>
      <c r="I34439" s="13">
        <v>43509</v>
      </c>
      <c r="J34439" t="s">
        <v>2030</v>
      </c>
      <c r="K34439" t="s">
        <v>2030</v>
      </c>
    </row>
    <row r="34440" spans="2:11">
      <c r="B34440" t="s">
        <v>2079</v>
      </c>
      <c r="C34440" t="s">
        <v>2384</v>
      </c>
      <c r="D34440" t="s">
        <v>2029</v>
      </c>
      <c r="E34440">
        <v>5</v>
      </c>
      <c r="F34440" t="s">
        <v>2016</v>
      </c>
      <c r="G34440">
        <v>191</v>
      </c>
      <c r="H34440" t="s">
        <v>2017</v>
      </c>
      <c r="I34440" s="13">
        <v>43507</v>
      </c>
      <c r="J34440" t="s">
        <v>2030</v>
      </c>
      <c r="K34440" t="s">
        <v>2030</v>
      </c>
    </row>
    <row r="34441" spans="2:11">
      <c r="B34441" t="s">
        <v>2067</v>
      </c>
      <c r="C34441" t="s">
        <v>2991</v>
      </c>
      <c r="D34441" t="s">
        <v>2029</v>
      </c>
      <c r="E34441">
        <v>5</v>
      </c>
      <c r="F34441" t="s">
        <v>2016</v>
      </c>
      <c r="G34441">
        <v>195</v>
      </c>
      <c r="H34441" t="s">
        <v>2020</v>
      </c>
      <c r="I34441" s="13">
        <v>43503</v>
      </c>
      <c r="J34441">
        <v>8</v>
      </c>
      <c r="K34441">
        <v>-18.91</v>
      </c>
    </row>
    <row r="34442" spans="2:11">
      <c r="B34442" t="s">
        <v>2374</v>
      </c>
      <c r="C34442" t="s">
        <v>2375</v>
      </c>
      <c r="D34442" t="s">
        <v>2026</v>
      </c>
      <c r="E34442">
        <v>5</v>
      </c>
      <c r="F34442" t="s">
        <v>2016</v>
      </c>
      <c r="G34442">
        <v>252</v>
      </c>
      <c r="H34442" t="s">
        <v>2017</v>
      </c>
      <c r="I34442" s="13">
        <v>43502</v>
      </c>
      <c r="J34442">
        <v>8</v>
      </c>
      <c r="K34442">
        <v>-18.91</v>
      </c>
    </row>
    <row r="34443" spans="2:11">
      <c r="B34443" t="s">
        <v>2083</v>
      </c>
      <c r="C34443" t="s">
        <v>2084</v>
      </c>
      <c r="D34443" t="s">
        <v>2184</v>
      </c>
      <c r="E34443">
        <v>1</v>
      </c>
      <c r="F34443" t="s">
        <v>2016</v>
      </c>
      <c r="G34443" t="s">
        <v>2030</v>
      </c>
      <c r="H34443" t="s">
        <v>2017</v>
      </c>
      <c r="I34443" s="13">
        <v>43414</v>
      </c>
      <c r="J34443">
        <v>1</v>
      </c>
      <c r="K34443">
        <v>14</v>
      </c>
    </row>
    <row r="34444" spans="2:11">
      <c r="B34444" t="s">
        <v>2111</v>
      </c>
      <c r="C34444" t="s">
        <v>2112</v>
      </c>
      <c r="D34444" t="s">
        <v>2026</v>
      </c>
      <c r="E34444">
        <v>5</v>
      </c>
      <c r="F34444" t="s">
        <v>2016</v>
      </c>
      <c r="G34444" t="s">
        <v>2030</v>
      </c>
      <c r="H34444" t="s">
        <v>2017</v>
      </c>
      <c r="I34444" s="13">
        <v>43138</v>
      </c>
      <c r="J34444">
        <v>8</v>
      </c>
      <c r="K34444">
        <v>-18.91</v>
      </c>
    </row>
    <row r="34501" spans="1:11">
      <c r="A34501" t="s">
        <v>1358</v>
      </c>
      <c r="B34501" t="str">
        <f ca="1">_xll.BDS(OFFSET(INDIRECT(ADDRESS(ROW(), COLUMN())),0,-1),"BEST_ANALYST_RECS_BULK","cols=10;rows=2")</f>
        <v>Morningstar, Inc</v>
      </c>
      <c r="C34501" t="s">
        <v>3006</v>
      </c>
      <c r="D34501" t="s">
        <v>2026</v>
      </c>
      <c r="E34501">
        <v>5</v>
      </c>
      <c r="F34501" t="s">
        <v>2016</v>
      </c>
      <c r="G34501">
        <v>60</v>
      </c>
      <c r="H34501" t="s">
        <v>2017</v>
      </c>
      <c r="I34501" s="13">
        <v>43496</v>
      </c>
      <c r="J34501">
        <v>2</v>
      </c>
      <c r="K34501">
        <v>4.1100000000000003</v>
      </c>
    </row>
    <row r="34502" spans="1:11">
      <c r="B34502" t="s">
        <v>2024</v>
      </c>
      <c r="C34502" t="s">
        <v>3004</v>
      </c>
      <c r="D34502" t="s">
        <v>2026</v>
      </c>
      <c r="E34502">
        <v>5</v>
      </c>
      <c r="F34502" t="s">
        <v>2016</v>
      </c>
      <c r="G34502">
        <v>65</v>
      </c>
      <c r="H34502" t="s">
        <v>2017</v>
      </c>
      <c r="I34502" s="13">
        <v>43333</v>
      </c>
      <c r="J34502">
        <v>1</v>
      </c>
      <c r="K34502">
        <v>6.98</v>
      </c>
    </row>
    <row r="34601" spans="1:11">
      <c r="A34601" t="s">
        <v>1359</v>
      </c>
      <c r="B34601" t="str">
        <f ca="1">_xll.BDS(OFFSET(INDIRECT(ADDRESS(ROW(), COLUMN())),0,-1),"BEST_ANALYST_RECS_BULK","cols=10;rows=26")</f>
        <v>Baird</v>
      </c>
      <c r="C34601" t="s">
        <v>2950</v>
      </c>
      <c r="D34601" t="s">
        <v>2029</v>
      </c>
      <c r="E34601">
        <v>5</v>
      </c>
      <c r="F34601" t="s">
        <v>2016</v>
      </c>
      <c r="G34601">
        <v>34</v>
      </c>
      <c r="H34601" t="s">
        <v>2017</v>
      </c>
      <c r="I34601" s="13">
        <v>43508</v>
      </c>
      <c r="J34601">
        <v>12</v>
      </c>
      <c r="K34601">
        <v>-40.72</v>
      </c>
    </row>
    <row r="34602" spans="1:11">
      <c r="B34602" t="s">
        <v>2267</v>
      </c>
      <c r="C34602" t="s">
        <v>2652</v>
      </c>
      <c r="D34602" t="s">
        <v>2273</v>
      </c>
      <c r="E34602">
        <v>3</v>
      </c>
      <c r="F34602" t="s">
        <v>2016</v>
      </c>
      <c r="G34602" t="s">
        <v>2030</v>
      </c>
      <c r="H34602" t="s">
        <v>2017</v>
      </c>
      <c r="I34602" s="13">
        <v>43508</v>
      </c>
      <c r="J34602">
        <v>7</v>
      </c>
      <c r="K34602">
        <v>0</v>
      </c>
    </row>
    <row r="34603" spans="1:11">
      <c r="B34603" t="s">
        <v>2077</v>
      </c>
      <c r="C34603" t="s">
        <v>2116</v>
      </c>
      <c r="D34603" t="s">
        <v>2951</v>
      </c>
      <c r="E34603">
        <v>1</v>
      </c>
      <c r="F34603" t="s">
        <v>2016</v>
      </c>
      <c r="G34603" t="s">
        <v>2030</v>
      </c>
      <c r="H34603" t="s">
        <v>2017</v>
      </c>
      <c r="I34603" s="13">
        <v>43507</v>
      </c>
      <c r="J34603">
        <v>5</v>
      </c>
      <c r="K34603">
        <v>9.1199999999999992</v>
      </c>
    </row>
    <row r="34604" spans="1:11">
      <c r="B34604" t="s">
        <v>2094</v>
      </c>
      <c r="C34604" t="s">
        <v>2095</v>
      </c>
      <c r="D34604" t="s">
        <v>2076</v>
      </c>
      <c r="E34604">
        <v>3</v>
      </c>
      <c r="F34604" t="s">
        <v>2088</v>
      </c>
      <c r="G34604" t="s">
        <v>2030</v>
      </c>
      <c r="H34604" t="s">
        <v>2017</v>
      </c>
      <c r="I34604" s="13">
        <v>43504</v>
      </c>
      <c r="J34604" t="s">
        <v>2030</v>
      </c>
      <c r="K34604" t="s">
        <v>2030</v>
      </c>
    </row>
    <row r="34605" spans="1:11">
      <c r="B34605" t="s">
        <v>2061</v>
      </c>
      <c r="C34605" t="s">
        <v>2952</v>
      </c>
      <c r="D34605" t="s">
        <v>2044</v>
      </c>
      <c r="E34605">
        <v>3</v>
      </c>
      <c r="F34605" t="s">
        <v>2016</v>
      </c>
      <c r="G34605">
        <v>29</v>
      </c>
      <c r="H34605" t="s">
        <v>2020</v>
      </c>
      <c r="I34605" s="13">
        <v>43504</v>
      </c>
      <c r="J34605">
        <v>7</v>
      </c>
      <c r="K34605">
        <v>0</v>
      </c>
    </row>
    <row r="34606" spans="1:11">
      <c r="B34606" t="s">
        <v>2601</v>
      </c>
      <c r="C34606" t="s">
        <v>2953</v>
      </c>
      <c r="D34606" t="s">
        <v>2015</v>
      </c>
      <c r="E34606">
        <v>3</v>
      </c>
      <c r="F34606" t="s">
        <v>2016</v>
      </c>
      <c r="G34606">
        <v>31</v>
      </c>
      <c r="H34606" t="s">
        <v>2020</v>
      </c>
      <c r="I34606" s="13">
        <v>43504</v>
      </c>
      <c r="J34606">
        <v>9</v>
      </c>
      <c r="K34606">
        <v>-13.13</v>
      </c>
    </row>
    <row r="34607" spans="1:11">
      <c r="B34607" t="s">
        <v>2136</v>
      </c>
      <c r="C34607" t="s">
        <v>2954</v>
      </c>
      <c r="D34607" t="s">
        <v>2026</v>
      </c>
      <c r="E34607">
        <v>5</v>
      </c>
      <c r="F34607" t="s">
        <v>2016</v>
      </c>
      <c r="G34607">
        <v>44</v>
      </c>
      <c r="H34607" t="s">
        <v>2020</v>
      </c>
      <c r="I34607" s="13">
        <v>43504</v>
      </c>
      <c r="J34607">
        <v>12</v>
      </c>
      <c r="K34607">
        <v>-40.72</v>
      </c>
    </row>
    <row r="34608" spans="1:11">
      <c r="B34608" t="s">
        <v>106</v>
      </c>
      <c r="C34608" t="s">
        <v>2955</v>
      </c>
      <c r="D34608" t="s">
        <v>2019</v>
      </c>
      <c r="E34608">
        <v>3</v>
      </c>
      <c r="F34608" t="s">
        <v>2016</v>
      </c>
      <c r="G34608">
        <v>35</v>
      </c>
      <c r="H34608" t="s">
        <v>2020</v>
      </c>
      <c r="I34608" s="13">
        <v>43503</v>
      </c>
      <c r="J34608">
        <v>13</v>
      </c>
      <c r="K34608">
        <v>-41.31</v>
      </c>
    </row>
    <row r="34609" spans="2:11">
      <c r="B34609" t="s">
        <v>2021</v>
      </c>
      <c r="C34609" t="s">
        <v>2956</v>
      </c>
      <c r="D34609" t="s">
        <v>2166</v>
      </c>
      <c r="E34609">
        <v>5</v>
      </c>
      <c r="F34609" t="s">
        <v>2016</v>
      </c>
      <c r="G34609">
        <v>38</v>
      </c>
      <c r="H34609" t="s">
        <v>2020</v>
      </c>
      <c r="I34609" s="13">
        <v>43503</v>
      </c>
      <c r="J34609" t="s">
        <v>2030</v>
      </c>
      <c r="K34609" t="s">
        <v>2030</v>
      </c>
    </row>
    <row r="34610" spans="2:11">
      <c r="B34610" t="s">
        <v>2067</v>
      </c>
      <c r="C34610" t="s">
        <v>2957</v>
      </c>
      <c r="D34610" t="s">
        <v>2029</v>
      </c>
      <c r="E34610">
        <v>5</v>
      </c>
      <c r="F34610" t="s">
        <v>2016</v>
      </c>
      <c r="G34610">
        <v>35</v>
      </c>
      <c r="H34610" t="s">
        <v>2020</v>
      </c>
      <c r="I34610" s="13">
        <v>43503</v>
      </c>
      <c r="J34610" t="s">
        <v>2030</v>
      </c>
      <c r="K34610" t="s">
        <v>2030</v>
      </c>
    </row>
    <row r="34611" spans="2:11">
      <c r="B34611" t="s">
        <v>2037</v>
      </c>
      <c r="C34611" t="s">
        <v>2958</v>
      </c>
      <c r="D34611" t="s">
        <v>2041</v>
      </c>
      <c r="E34611">
        <v>1</v>
      </c>
      <c r="F34611" t="s">
        <v>2016</v>
      </c>
      <c r="G34611">
        <v>21</v>
      </c>
      <c r="H34611" t="s">
        <v>2020</v>
      </c>
      <c r="I34611" s="13">
        <v>43503</v>
      </c>
      <c r="J34611">
        <v>1</v>
      </c>
      <c r="K34611">
        <v>40.72</v>
      </c>
    </row>
    <row r="34612" spans="2:11">
      <c r="B34612" t="s">
        <v>2069</v>
      </c>
      <c r="C34612" t="s">
        <v>2959</v>
      </c>
      <c r="D34612" t="s">
        <v>2071</v>
      </c>
      <c r="E34612">
        <v>3</v>
      </c>
      <c r="F34612" t="s">
        <v>2016</v>
      </c>
      <c r="G34612" t="s">
        <v>2030</v>
      </c>
      <c r="H34612" t="s">
        <v>2017</v>
      </c>
      <c r="I34612" s="13">
        <v>43503</v>
      </c>
      <c r="J34612">
        <v>4</v>
      </c>
      <c r="K34612">
        <v>21.46</v>
      </c>
    </row>
    <row r="34613" spans="2:11">
      <c r="B34613" t="s">
        <v>2120</v>
      </c>
      <c r="C34613" t="s">
        <v>2121</v>
      </c>
      <c r="D34613" t="s">
        <v>2044</v>
      </c>
      <c r="E34613">
        <v>3</v>
      </c>
      <c r="F34613" t="s">
        <v>2016</v>
      </c>
      <c r="G34613">
        <v>35</v>
      </c>
      <c r="H34613" t="s">
        <v>2020</v>
      </c>
      <c r="I34613" s="13">
        <v>43503</v>
      </c>
      <c r="J34613">
        <v>7</v>
      </c>
      <c r="K34613">
        <v>0</v>
      </c>
    </row>
    <row r="34614" spans="2:11">
      <c r="B34614" t="s">
        <v>2063</v>
      </c>
      <c r="C34614" t="s">
        <v>2960</v>
      </c>
      <c r="D34614" t="s">
        <v>2162</v>
      </c>
      <c r="E34614">
        <v>3</v>
      </c>
      <c r="F34614" t="s">
        <v>2016</v>
      </c>
      <c r="G34614">
        <v>31</v>
      </c>
      <c r="H34614" t="s">
        <v>2017</v>
      </c>
      <c r="I34614" s="13">
        <v>43503</v>
      </c>
      <c r="J34614">
        <v>7</v>
      </c>
      <c r="K34614">
        <v>0</v>
      </c>
    </row>
    <row r="34615" spans="2:11">
      <c r="B34615" t="s">
        <v>2079</v>
      </c>
      <c r="C34615" t="s">
        <v>2961</v>
      </c>
      <c r="D34615" t="s">
        <v>2029</v>
      </c>
      <c r="E34615">
        <v>5</v>
      </c>
      <c r="F34615" t="s">
        <v>2016</v>
      </c>
      <c r="G34615">
        <v>45</v>
      </c>
      <c r="H34615" t="s">
        <v>2017</v>
      </c>
      <c r="I34615" s="13">
        <v>43501</v>
      </c>
      <c r="J34615">
        <v>10</v>
      </c>
      <c r="K34615">
        <v>-23.57</v>
      </c>
    </row>
    <row r="34616" spans="2:11">
      <c r="B34616" t="s">
        <v>2049</v>
      </c>
      <c r="C34616" t="s">
        <v>2962</v>
      </c>
      <c r="D34616" t="s">
        <v>2015</v>
      </c>
      <c r="E34616">
        <v>3</v>
      </c>
      <c r="F34616" t="s">
        <v>2016</v>
      </c>
      <c r="G34616">
        <v>30</v>
      </c>
      <c r="H34616" t="s">
        <v>2017</v>
      </c>
      <c r="I34616" s="13">
        <v>43488</v>
      </c>
      <c r="J34616">
        <v>7</v>
      </c>
      <c r="K34616">
        <v>0</v>
      </c>
    </row>
    <row r="34617" spans="2:11">
      <c r="B34617" t="s">
        <v>2131</v>
      </c>
      <c r="C34617" t="s">
        <v>2963</v>
      </c>
      <c r="D34617" t="s">
        <v>2044</v>
      </c>
      <c r="E34617">
        <v>3</v>
      </c>
      <c r="F34617" t="s">
        <v>2016</v>
      </c>
      <c r="G34617">
        <v>32</v>
      </c>
      <c r="H34617" t="s">
        <v>2133</v>
      </c>
      <c r="I34617" s="13">
        <v>43476</v>
      </c>
      <c r="J34617" t="s">
        <v>2030</v>
      </c>
      <c r="K34617" t="s">
        <v>2030</v>
      </c>
    </row>
    <row r="34618" spans="2:11">
      <c r="B34618" t="s">
        <v>2257</v>
      </c>
      <c r="C34618" t="s">
        <v>2964</v>
      </c>
      <c r="D34618" t="s">
        <v>2044</v>
      </c>
      <c r="E34618">
        <v>3</v>
      </c>
      <c r="F34618" t="s">
        <v>2016</v>
      </c>
      <c r="G34618">
        <v>29</v>
      </c>
      <c r="H34618" t="s">
        <v>2020</v>
      </c>
      <c r="I34618" s="13">
        <v>43476</v>
      </c>
      <c r="J34618" t="s">
        <v>2030</v>
      </c>
      <c r="K34618" t="s">
        <v>2030</v>
      </c>
    </row>
    <row r="34619" spans="2:11">
      <c r="B34619" t="s">
        <v>2027</v>
      </c>
      <c r="C34619" t="s">
        <v>2965</v>
      </c>
      <c r="D34619" t="s">
        <v>2044</v>
      </c>
      <c r="E34619">
        <v>3</v>
      </c>
      <c r="F34619" t="s">
        <v>2016</v>
      </c>
      <c r="G34619">
        <v>30</v>
      </c>
      <c r="H34619" t="s">
        <v>2017</v>
      </c>
      <c r="I34619" s="13">
        <v>43475</v>
      </c>
      <c r="J34619">
        <v>7</v>
      </c>
      <c r="K34619">
        <v>0</v>
      </c>
    </row>
    <row r="34620" spans="2:11">
      <c r="B34620" t="s">
        <v>2033</v>
      </c>
      <c r="C34620" t="s">
        <v>2966</v>
      </c>
      <c r="D34620" t="s">
        <v>2044</v>
      </c>
      <c r="E34620">
        <v>3</v>
      </c>
      <c r="F34620" t="s">
        <v>2016</v>
      </c>
      <c r="G34620">
        <v>28</v>
      </c>
      <c r="H34620" t="s">
        <v>2020</v>
      </c>
      <c r="I34620" s="13">
        <v>43475</v>
      </c>
      <c r="J34620">
        <v>7</v>
      </c>
      <c r="K34620">
        <v>0</v>
      </c>
    </row>
    <row r="34621" spans="2:11">
      <c r="B34621" t="s">
        <v>2321</v>
      </c>
      <c r="C34621" t="s">
        <v>2967</v>
      </c>
      <c r="D34621" t="s">
        <v>2053</v>
      </c>
      <c r="E34621">
        <v>1</v>
      </c>
      <c r="F34621" t="s">
        <v>2016</v>
      </c>
      <c r="G34621">
        <v>23</v>
      </c>
      <c r="H34621" t="s">
        <v>2020</v>
      </c>
      <c r="I34621" s="13">
        <v>43475</v>
      </c>
      <c r="J34621">
        <v>6</v>
      </c>
      <c r="K34621">
        <v>8.4700000000000006</v>
      </c>
    </row>
    <row r="34622" spans="2:11">
      <c r="B34622" t="s">
        <v>2151</v>
      </c>
      <c r="C34622" t="s">
        <v>2968</v>
      </c>
      <c r="D34622" t="s">
        <v>2044</v>
      </c>
      <c r="E34622">
        <v>3</v>
      </c>
      <c r="F34622" t="s">
        <v>2016</v>
      </c>
      <c r="G34622" t="s">
        <v>2030</v>
      </c>
      <c r="H34622" t="s">
        <v>2017</v>
      </c>
      <c r="I34622" s="13">
        <v>43475</v>
      </c>
      <c r="J34622">
        <v>7</v>
      </c>
      <c r="K34622">
        <v>0</v>
      </c>
    </row>
    <row r="34623" spans="2:11">
      <c r="B34623" t="s">
        <v>2051</v>
      </c>
      <c r="C34623" t="s">
        <v>2969</v>
      </c>
      <c r="D34623" t="s">
        <v>2026</v>
      </c>
      <c r="E34623">
        <v>5</v>
      </c>
      <c r="F34623" t="s">
        <v>2016</v>
      </c>
      <c r="G34623">
        <v>43.5</v>
      </c>
      <c r="H34623" t="s">
        <v>2017</v>
      </c>
      <c r="I34623" s="13">
        <v>43475</v>
      </c>
      <c r="J34623" t="s">
        <v>2030</v>
      </c>
      <c r="K34623" t="s">
        <v>2030</v>
      </c>
    </row>
    <row r="34624" spans="2:11">
      <c r="B34624" t="s">
        <v>2024</v>
      </c>
      <c r="C34624" t="s">
        <v>2262</v>
      </c>
      <c r="D34624" t="s">
        <v>2076</v>
      </c>
      <c r="E34624">
        <v>3</v>
      </c>
      <c r="F34624" t="s">
        <v>2016</v>
      </c>
      <c r="G34624" t="s">
        <v>2030</v>
      </c>
      <c r="H34624" t="s">
        <v>2017</v>
      </c>
      <c r="I34624" s="13">
        <v>43425</v>
      </c>
      <c r="J34624" t="s">
        <v>2030</v>
      </c>
      <c r="K34624" t="s">
        <v>2030</v>
      </c>
    </row>
    <row r="34625" spans="2:11">
      <c r="B34625" t="s">
        <v>2260</v>
      </c>
      <c r="C34625" t="s">
        <v>2970</v>
      </c>
      <c r="D34625" t="s">
        <v>2044</v>
      </c>
      <c r="E34625">
        <v>3</v>
      </c>
      <c r="F34625" t="s">
        <v>2016</v>
      </c>
      <c r="G34625">
        <v>35</v>
      </c>
      <c r="H34625" t="s">
        <v>2020</v>
      </c>
      <c r="I34625" s="13">
        <v>43412</v>
      </c>
      <c r="J34625">
        <v>11</v>
      </c>
      <c r="K34625">
        <v>-33.9</v>
      </c>
    </row>
    <row r="34626" spans="2:11">
      <c r="B34626" t="s">
        <v>2083</v>
      </c>
      <c r="C34626" t="s">
        <v>2084</v>
      </c>
      <c r="D34626" t="s">
        <v>2184</v>
      </c>
      <c r="E34626">
        <v>1</v>
      </c>
      <c r="F34626" t="s">
        <v>2016</v>
      </c>
      <c r="G34626" t="s">
        <v>2030</v>
      </c>
      <c r="H34626" t="s">
        <v>2017</v>
      </c>
      <c r="I34626" s="13">
        <v>43181</v>
      </c>
      <c r="J34626">
        <v>3</v>
      </c>
      <c r="K34626">
        <v>29.79</v>
      </c>
    </row>
    <row r="34701" spans="1:11">
      <c r="A34701" t="s">
        <v>1360</v>
      </c>
      <c r="B34701" t="str">
        <f ca="1">_xll.BDS(OFFSET(INDIRECT(ADDRESS(ROW(), COLUMN())),0,-1),"BEST_ANALYST_RECS_BULK","cols=10;rows=18")</f>
        <v>Stephens Inc</v>
      </c>
      <c r="C34701" t="s">
        <v>3927</v>
      </c>
      <c r="D34701" t="s">
        <v>2162</v>
      </c>
      <c r="E34701">
        <v>3</v>
      </c>
      <c r="F34701" t="s">
        <v>2016</v>
      </c>
      <c r="G34701">
        <v>265</v>
      </c>
      <c r="H34701" t="s">
        <v>2017</v>
      </c>
      <c r="I34701" s="13">
        <v>43507</v>
      </c>
      <c r="J34701">
        <v>4</v>
      </c>
      <c r="K34701">
        <v>0</v>
      </c>
    </row>
    <row r="34702" spans="1:11">
      <c r="B34702" t="s">
        <v>2051</v>
      </c>
      <c r="C34702" t="s">
        <v>2920</v>
      </c>
      <c r="D34702" t="s">
        <v>2076</v>
      </c>
      <c r="E34702">
        <v>3</v>
      </c>
      <c r="F34702" t="s">
        <v>2088</v>
      </c>
      <c r="G34702">
        <v>282</v>
      </c>
      <c r="H34702" t="s">
        <v>2017</v>
      </c>
      <c r="I34702" s="13">
        <v>43496</v>
      </c>
      <c r="J34702" t="s">
        <v>2030</v>
      </c>
      <c r="K34702" t="s">
        <v>2030</v>
      </c>
    </row>
    <row r="34703" spans="1:11">
      <c r="B34703" t="s">
        <v>106</v>
      </c>
      <c r="C34703" t="s">
        <v>3928</v>
      </c>
      <c r="D34703" t="s">
        <v>2723</v>
      </c>
      <c r="E34703">
        <v>3</v>
      </c>
      <c r="F34703" t="s">
        <v>2016</v>
      </c>
      <c r="G34703">
        <v>210</v>
      </c>
      <c r="H34703" t="s">
        <v>2020</v>
      </c>
      <c r="I34703" s="13">
        <v>43495</v>
      </c>
      <c r="J34703">
        <v>1</v>
      </c>
      <c r="K34703">
        <v>9.61</v>
      </c>
    </row>
    <row r="34704" spans="1:11">
      <c r="B34704" t="s">
        <v>2037</v>
      </c>
      <c r="C34704" t="s">
        <v>3547</v>
      </c>
      <c r="D34704" t="s">
        <v>2026</v>
      </c>
      <c r="E34704">
        <v>5</v>
      </c>
      <c r="F34704" t="s">
        <v>2016</v>
      </c>
      <c r="G34704">
        <v>315</v>
      </c>
      <c r="H34704" t="s">
        <v>2020</v>
      </c>
      <c r="I34704" s="13">
        <v>43495</v>
      </c>
      <c r="J34704">
        <v>3</v>
      </c>
      <c r="K34704">
        <v>0.87</v>
      </c>
    </row>
    <row r="34705" spans="2:11">
      <c r="B34705" t="s">
        <v>2159</v>
      </c>
      <c r="C34705" t="s">
        <v>3929</v>
      </c>
      <c r="D34705" t="s">
        <v>2029</v>
      </c>
      <c r="E34705">
        <v>5</v>
      </c>
      <c r="F34705" t="s">
        <v>2016</v>
      </c>
      <c r="G34705">
        <v>255</v>
      </c>
      <c r="H34705" t="s">
        <v>2020</v>
      </c>
      <c r="I34705" s="13">
        <v>43495</v>
      </c>
      <c r="J34705">
        <v>3</v>
      </c>
      <c r="K34705">
        <v>0.87</v>
      </c>
    </row>
    <row r="34706" spans="2:11">
      <c r="B34706" t="s">
        <v>2232</v>
      </c>
      <c r="C34706" t="s">
        <v>2973</v>
      </c>
      <c r="D34706" t="s">
        <v>2029</v>
      </c>
      <c r="E34706">
        <v>5</v>
      </c>
      <c r="F34706" t="s">
        <v>2016</v>
      </c>
      <c r="G34706" t="s">
        <v>2030</v>
      </c>
      <c r="H34706" t="s">
        <v>2017</v>
      </c>
      <c r="I34706" s="13">
        <v>43495</v>
      </c>
      <c r="J34706">
        <v>3</v>
      </c>
      <c r="K34706">
        <v>0.87</v>
      </c>
    </row>
    <row r="34707" spans="2:11">
      <c r="B34707" t="s">
        <v>2148</v>
      </c>
      <c r="C34707" t="s">
        <v>3066</v>
      </c>
      <c r="D34707" t="s">
        <v>2029</v>
      </c>
      <c r="E34707">
        <v>5</v>
      </c>
      <c r="F34707" t="s">
        <v>2016</v>
      </c>
      <c r="G34707">
        <v>285</v>
      </c>
      <c r="H34707" t="s">
        <v>2017</v>
      </c>
      <c r="I34707" s="13">
        <v>43495</v>
      </c>
      <c r="J34707">
        <v>3</v>
      </c>
      <c r="K34707">
        <v>0.87</v>
      </c>
    </row>
    <row r="34708" spans="2:11">
      <c r="B34708" t="s">
        <v>2077</v>
      </c>
      <c r="C34708" t="s">
        <v>3930</v>
      </c>
      <c r="D34708" t="s">
        <v>2029</v>
      </c>
      <c r="E34708">
        <v>5</v>
      </c>
      <c r="F34708" t="s">
        <v>2016</v>
      </c>
      <c r="G34708">
        <v>250</v>
      </c>
      <c r="H34708" t="s">
        <v>2020</v>
      </c>
      <c r="I34708" s="13">
        <v>43495</v>
      </c>
      <c r="J34708">
        <v>6</v>
      </c>
      <c r="K34708">
        <v>-11.46</v>
      </c>
    </row>
    <row r="34709" spans="2:11">
      <c r="B34709" t="s">
        <v>2682</v>
      </c>
      <c r="C34709" t="s">
        <v>3931</v>
      </c>
      <c r="D34709" t="s">
        <v>2026</v>
      </c>
      <c r="E34709">
        <v>5</v>
      </c>
      <c r="F34709" t="s">
        <v>2016</v>
      </c>
      <c r="G34709">
        <v>250</v>
      </c>
      <c r="H34709" t="s">
        <v>2017</v>
      </c>
      <c r="I34709" s="13">
        <v>43495</v>
      </c>
      <c r="J34709">
        <v>2</v>
      </c>
      <c r="K34709">
        <v>3.19</v>
      </c>
    </row>
    <row r="34710" spans="2:11">
      <c r="B34710" t="s">
        <v>2094</v>
      </c>
      <c r="C34710" t="s">
        <v>2095</v>
      </c>
      <c r="D34710" t="s">
        <v>2076</v>
      </c>
      <c r="E34710">
        <v>3</v>
      </c>
      <c r="F34710" t="s">
        <v>2085</v>
      </c>
      <c r="G34710" t="s">
        <v>2030</v>
      </c>
      <c r="H34710" t="s">
        <v>2017</v>
      </c>
      <c r="I34710" s="13">
        <v>43495</v>
      </c>
      <c r="J34710" t="s">
        <v>2030</v>
      </c>
      <c r="K34710" t="s">
        <v>2030</v>
      </c>
    </row>
    <row r="34711" spans="2:11">
      <c r="B34711" t="s">
        <v>2269</v>
      </c>
      <c r="C34711" t="s">
        <v>3932</v>
      </c>
      <c r="D34711" t="s">
        <v>2026</v>
      </c>
      <c r="E34711">
        <v>5</v>
      </c>
      <c r="F34711" t="s">
        <v>2016</v>
      </c>
      <c r="G34711">
        <v>313</v>
      </c>
      <c r="H34711" t="s">
        <v>2020</v>
      </c>
      <c r="I34711" s="13">
        <v>43495</v>
      </c>
      <c r="J34711" t="s">
        <v>2030</v>
      </c>
      <c r="K34711" t="s">
        <v>2030</v>
      </c>
    </row>
    <row r="34712" spans="2:11">
      <c r="B34712" t="s">
        <v>2027</v>
      </c>
      <c r="C34712" t="s">
        <v>2976</v>
      </c>
      <c r="D34712" t="s">
        <v>2029</v>
      </c>
      <c r="E34712">
        <v>5</v>
      </c>
      <c r="F34712" t="s">
        <v>2016</v>
      </c>
      <c r="G34712">
        <v>270</v>
      </c>
      <c r="H34712" t="s">
        <v>2017</v>
      </c>
      <c r="I34712" s="13">
        <v>43494</v>
      </c>
      <c r="J34712">
        <v>3</v>
      </c>
      <c r="K34712">
        <v>0.87</v>
      </c>
    </row>
    <row r="34713" spans="2:11">
      <c r="B34713" t="s">
        <v>2074</v>
      </c>
      <c r="C34713" t="s">
        <v>2977</v>
      </c>
      <c r="D34713" t="s">
        <v>2026</v>
      </c>
      <c r="E34713">
        <v>5</v>
      </c>
      <c r="F34713" t="s">
        <v>2016</v>
      </c>
      <c r="G34713">
        <v>346</v>
      </c>
      <c r="H34713" t="s">
        <v>2017</v>
      </c>
      <c r="I34713" s="13">
        <v>43494</v>
      </c>
      <c r="J34713">
        <v>3</v>
      </c>
      <c r="K34713">
        <v>0.87</v>
      </c>
    </row>
    <row r="34714" spans="2:11">
      <c r="B34714" t="s">
        <v>2198</v>
      </c>
      <c r="C34714" t="s">
        <v>3933</v>
      </c>
      <c r="D34714" t="s">
        <v>2035</v>
      </c>
      <c r="E34714">
        <v>5</v>
      </c>
      <c r="F34714" t="s">
        <v>2016</v>
      </c>
      <c r="G34714">
        <v>250</v>
      </c>
      <c r="H34714" t="s">
        <v>2020</v>
      </c>
      <c r="I34714" s="13">
        <v>43494</v>
      </c>
      <c r="J34714">
        <v>3</v>
      </c>
      <c r="K34714">
        <v>0.87</v>
      </c>
    </row>
    <row r="34715" spans="2:11">
      <c r="B34715" t="s">
        <v>2063</v>
      </c>
      <c r="C34715" t="s">
        <v>2430</v>
      </c>
      <c r="D34715" t="s">
        <v>2035</v>
      </c>
      <c r="E34715">
        <v>5</v>
      </c>
      <c r="F34715" t="s">
        <v>2016</v>
      </c>
      <c r="G34715">
        <v>260</v>
      </c>
      <c r="H34715" t="s">
        <v>2017</v>
      </c>
      <c r="I34715" s="13">
        <v>43494</v>
      </c>
      <c r="J34715">
        <v>5</v>
      </c>
      <c r="K34715">
        <v>-3.02</v>
      </c>
    </row>
    <row r="34716" spans="2:11">
      <c r="B34716" t="s">
        <v>2021</v>
      </c>
      <c r="C34716" t="s">
        <v>2869</v>
      </c>
      <c r="D34716" t="s">
        <v>2023</v>
      </c>
      <c r="E34716">
        <v>5</v>
      </c>
      <c r="F34716" t="s">
        <v>2016</v>
      </c>
      <c r="G34716">
        <v>270</v>
      </c>
      <c r="H34716" t="s">
        <v>2020</v>
      </c>
      <c r="I34716" s="13">
        <v>43488</v>
      </c>
      <c r="J34716">
        <v>3</v>
      </c>
      <c r="K34716">
        <v>0.87</v>
      </c>
    </row>
    <row r="34717" spans="2:11">
      <c r="B34717" t="s">
        <v>2102</v>
      </c>
      <c r="C34717" t="s">
        <v>3079</v>
      </c>
      <c r="D34717" t="s">
        <v>2104</v>
      </c>
      <c r="E34717" t="s">
        <v>2030</v>
      </c>
      <c r="F34717" t="s">
        <v>2016</v>
      </c>
      <c r="G34717" t="s">
        <v>2030</v>
      </c>
      <c r="H34717" t="s">
        <v>2017</v>
      </c>
      <c r="I34717" s="13">
        <v>43398</v>
      </c>
      <c r="J34717" t="s">
        <v>2030</v>
      </c>
      <c r="K34717" t="s">
        <v>2030</v>
      </c>
    </row>
    <row r="34718" spans="2:11">
      <c r="B34718" t="s">
        <v>2083</v>
      </c>
      <c r="C34718" t="s">
        <v>2304</v>
      </c>
      <c r="D34718" t="s">
        <v>2035</v>
      </c>
      <c r="E34718">
        <v>5</v>
      </c>
      <c r="F34718" t="s">
        <v>2016</v>
      </c>
      <c r="G34718" t="s">
        <v>2030</v>
      </c>
      <c r="H34718" t="s">
        <v>2017</v>
      </c>
      <c r="I34718" s="13">
        <v>43181</v>
      </c>
      <c r="J34718">
        <v>3</v>
      </c>
      <c r="K34718">
        <v>0.87</v>
      </c>
    </row>
    <row r="34801" spans="1:11">
      <c r="A34801" t="s">
        <v>1361</v>
      </c>
      <c r="B34801" t="str">
        <f ca="1">_xll.BDS(OFFSET(INDIRECT(ADDRESS(ROW(), COLUMN())),0,-1),"BEST_ANALYST_RECS_BULK","cols=10;rows=18")</f>
        <v>Morgan Stanley</v>
      </c>
      <c r="C34801" t="s">
        <v>3829</v>
      </c>
      <c r="D34801" t="s">
        <v>2440</v>
      </c>
      <c r="E34801">
        <v>5</v>
      </c>
      <c r="F34801" t="s">
        <v>2016</v>
      </c>
      <c r="G34801">
        <v>8</v>
      </c>
      <c r="H34801" t="s">
        <v>2020</v>
      </c>
      <c r="I34801" s="13">
        <v>43511</v>
      </c>
      <c r="J34801">
        <v>8</v>
      </c>
      <c r="K34801">
        <v>-34.22</v>
      </c>
    </row>
    <row r="34802" spans="1:11">
      <c r="B34802" t="s">
        <v>3830</v>
      </c>
      <c r="C34802" t="s">
        <v>3831</v>
      </c>
      <c r="D34802" t="s">
        <v>2044</v>
      </c>
      <c r="E34802">
        <v>3</v>
      </c>
      <c r="F34802" t="s">
        <v>2016</v>
      </c>
      <c r="G34802">
        <v>6</v>
      </c>
      <c r="H34802" t="s">
        <v>2020</v>
      </c>
      <c r="I34802" s="13">
        <v>43509</v>
      </c>
      <c r="J34802" t="s">
        <v>2030</v>
      </c>
      <c r="K34802" t="s">
        <v>2030</v>
      </c>
    </row>
    <row r="34803" spans="1:11">
      <c r="B34803" t="s">
        <v>2483</v>
      </c>
      <c r="C34803" t="s">
        <v>2124</v>
      </c>
      <c r="D34803" t="s">
        <v>2076</v>
      </c>
      <c r="E34803">
        <v>3</v>
      </c>
      <c r="F34803" t="s">
        <v>2016</v>
      </c>
      <c r="G34803" t="s">
        <v>2030</v>
      </c>
      <c r="H34803" t="s">
        <v>2017</v>
      </c>
      <c r="I34803" s="13">
        <v>43507</v>
      </c>
      <c r="J34803">
        <v>3</v>
      </c>
      <c r="K34803">
        <v>0</v>
      </c>
    </row>
    <row r="34804" spans="1:11">
      <c r="B34804" t="s">
        <v>2203</v>
      </c>
      <c r="C34804" t="s">
        <v>2474</v>
      </c>
      <c r="D34804" t="s">
        <v>2044</v>
      </c>
      <c r="E34804">
        <v>3</v>
      </c>
      <c r="F34804" t="s">
        <v>2016</v>
      </c>
      <c r="G34804" t="s">
        <v>2030</v>
      </c>
      <c r="H34804" t="s">
        <v>2017</v>
      </c>
      <c r="I34804" s="13">
        <v>43504</v>
      </c>
      <c r="J34804">
        <v>5</v>
      </c>
      <c r="K34804">
        <v>-16.84</v>
      </c>
    </row>
    <row r="34805" spans="1:11">
      <c r="B34805" t="s">
        <v>2081</v>
      </c>
      <c r="C34805" t="s">
        <v>3832</v>
      </c>
      <c r="D34805" t="s">
        <v>2044</v>
      </c>
      <c r="E34805">
        <v>3</v>
      </c>
      <c r="F34805" t="s">
        <v>2016</v>
      </c>
      <c r="G34805">
        <v>5.5</v>
      </c>
      <c r="H34805" t="s">
        <v>2017</v>
      </c>
      <c r="I34805" s="13">
        <v>43504</v>
      </c>
      <c r="J34805">
        <v>2</v>
      </c>
      <c r="K34805">
        <v>23.96</v>
      </c>
    </row>
    <row r="34806" spans="1:11">
      <c r="B34806" t="s">
        <v>3515</v>
      </c>
      <c r="C34806" t="s">
        <v>3833</v>
      </c>
      <c r="D34806" t="s">
        <v>2026</v>
      </c>
      <c r="E34806">
        <v>5</v>
      </c>
      <c r="F34806" t="s">
        <v>2016</v>
      </c>
      <c r="G34806">
        <v>11</v>
      </c>
      <c r="H34806" t="s">
        <v>2020</v>
      </c>
      <c r="I34806" s="13">
        <v>43504</v>
      </c>
      <c r="J34806">
        <v>8</v>
      </c>
      <c r="K34806">
        <v>-34.22</v>
      </c>
    </row>
    <row r="34807" spans="1:11">
      <c r="B34807" t="s">
        <v>2027</v>
      </c>
      <c r="C34807" t="s">
        <v>3834</v>
      </c>
      <c r="D34807" t="s">
        <v>2029</v>
      </c>
      <c r="E34807">
        <v>5</v>
      </c>
      <c r="F34807" t="s">
        <v>2016</v>
      </c>
      <c r="G34807">
        <v>10.199999999999999</v>
      </c>
      <c r="H34807" t="s">
        <v>2017</v>
      </c>
      <c r="I34807" s="13">
        <v>43503</v>
      </c>
      <c r="J34807">
        <v>8</v>
      </c>
      <c r="K34807">
        <v>-34.22</v>
      </c>
    </row>
    <row r="34808" spans="1:11">
      <c r="B34808" t="s">
        <v>2033</v>
      </c>
      <c r="C34808" t="s">
        <v>3835</v>
      </c>
      <c r="D34808" t="s">
        <v>2035</v>
      </c>
      <c r="E34808">
        <v>5</v>
      </c>
      <c r="F34808" t="s">
        <v>2016</v>
      </c>
      <c r="G34808">
        <v>8</v>
      </c>
      <c r="H34808" t="s">
        <v>2020</v>
      </c>
      <c r="I34808" s="13">
        <v>43503</v>
      </c>
      <c r="J34808">
        <v>8</v>
      </c>
      <c r="K34808">
        <v>-34.22</v>
      </c>
    </row>
    <row r="34809" spans="1:11">
      <c r="B34809" t="s">
        <v>3836</v>
      </c>
      <c r="C34809" t="s">
        <v>3837</v>
      </c>
      <c r="D34809" t="s">
        <v>2026</v>
      </c>
      <c r="E34809">
        <v>5</v>
      </c>
      <c r="F34809" t="s">
        <v>2016</v>
      </c>
      <c r="G34809">
        <v>9.5</v>
      </c>
      <c r="H34809" t="s">
        <v>2020</v>
      </c>
      <c r="I34809" s="13">
        <v>43503</v>
      </c>
      <c r="J34809">
        <v>8</v>
      </c>
      <c r="K34809">
        <v>-34.22</v>
      </c>
    </row>
    <row r="34810" spans="1:11">
      <c r="B34810" t="s">
        <v>2595</v>
      </c>
      <c r="C34810" t="s">
        <v>3838</v>
      </c>
      <c r="D34810" t="s">
        <v>2252</v>
      </c>
      <c r="E34810">
        <v>3</v>
      </c>
      <c r="F34810" t="s">
        <v>2016</v>
      </c>
      <c r="G34810">
        <v>6.8</v>
      </c>
      <c r="H34810" t="s">
        <v>2020</v>
      </c>
      <c r="I34810" s="13">
        <v>43503</v>
      </c>
      <c r="J34810">
        <v>9</v>
      </c>
      <c r="K34810">
        <v>-34.630000000000003</v>
      </c>
    </row>
    <row r="34811" spans="1:11">
      <c r="B34811" t="s">
        <v>3513</v>
      </c>
      <c r="C34811" t="s">
        <v>3839</v>
      </c>
      <c r="D34811" t="s">
        <v>2029</v>
      </c>
      <c r="E34811">
        <v>5</v>
      </c>
      <c r="F34811" t="s">
        <v>2016</v>
      </c>
      <c r="G34811">
        <v>7</v>
      </c>
      <c r="H34811" t="s">
        <v>2017</v>
      </c>
      <c r="I34811" s="13">
        <v>43503</v>
      </c>
      <c r="J34811">
        <v>8</v>
      </c>
      <c r="K34811">
        <v>-34.22</v>
      </c>
    </row>
    <row r="34812" spans="1:11">
      <c r="B34812" t="s">
        <v>2051</v>
      </c>
      <c r="C34812" t="s">
        <v>3840</v>
      </c>
      <c r="D34812" t="s">
        <v>2026</v>
      </c>
      <c r="E34812">
        <v>5</v>
      </c>
      <c r="F34812" t="s">
        <v>2016</v>
      </c>
      <c r="G34812">
        <v>8.5</v>
      </c>
      <c r="H34812" t="s">
        <v>2017</v>
      </c>
      <c r="I34812" s="13">
        <v>43503</v>
      </c>
      <c r="J34812">
        <v>8</v>
      </c>
      <c r="K34812">
        <v>-34.22</v>
      </c>
    </row>
    <row r="34813" spans="1:11">
      <c r="B34813" t="s">
        <v>2063</v>
      </c>
      <c r="C34813" t="s">
        <v>2902</v>
      </c>
      <c r="D34813" t="s">
        <v>2035</v>
      </c>
      <c r="E34813">
        <v>5</v>
      </c>
      <c r="F34813" t="s">
        <v>2016</v>
      </c>
      <c r="G34813">
        <v>7</v>
      </c>
      <c r="H34813" t="s">
        <v>2017</v>
      </c>
      <c r="I34813" s="13">
        <v>43503</v>
      </c>
      <c r="J34813">
        <v>8</v>
      </c>
      <c r="K34813">
        <v>-34.22</v>
      </c>
    </row>
    <row r="34814" spans="1:11">
      <c r="B34814" t="s">
        <v>3841</v>
      </c>
      <c r="C34814" t="s">
        <v>3842</v>
      </c>
      <c r="D34814" t="s">
        <v>2029</v>
      </c>
      <c r="E34814">
        <v>5</v>
      </c>
      <c r="F34814" t="s">
        <v>2016</v>
      </c>
      <c r="G34814">
        <v>9.5</v>
      </c>
      <c r="H34814" t="s">
        <v>2017</v>
      </c>
      <c r="I34814" s="13">
        <v>43481</v>
      </c>
      <c r="J34814" t="s">
        <v>2030</v>
      </c>
      <c r="K34814" t="s">
        <v>2030</v>
      </c>
    </row>
    <row r="34815" spans="1:11">
      <c r="B34815" t="s">
        <v>3517</v>
      </c>
      <c r="C34815" t="s">
        <v>3843</v>
      </c>
      <c r="D34815" t="s">
        <v>2026</v>
      </c>
      <c r="E34815">
        <v>5</v>
      </c>
      <c r="F34815" t="s">
        <v>2016</v>
      </c>
      <c r="G34815">
        <v>7</v>
      </c>
      <c r="H34815" t="s">
        <v>2017</v>
      </c>
      <c r="I34815" s="13">
        <v>43474</v>
      </c>
      <c r="J34815">
        <v>6</v>
      </c>
      <c r="K34815">
        <v>-22.27</v>
      </c>
    </row>
    <row r="34816" spans="1:11">
      <c r="B34816" t="s">
        <v>3844</v>
      </c>
      <c r="C34816" t="s">
        <v>3845</v>
      </c>
      <c r="D34816" t="s">
        <v>2238</v>
      </c>
      <c r="E34816">
        <v>4</v>
      </c>
      <c r="F34816" t="s">
        <v>2016</v>
      </c>
      <c r="G34816">
        <v>9</v>
      </c>
      <c r="H34816" t="s">
        <v>2020</v>
      </c>
      <c r="I34816" s="13">
        <v>43434</v>
      </c>
      <c r="J34816">
        <v>8</v>
      </c>
      <c r="K34816">
        <v>-34.22</v>
      </c>
    </row>
    <row r="34817" spans="2:11">
      <c r="B34817" t="s">
        <v>2813</v>
      </c>
      <c r="C34817" t="s">
        <v>3846</v>
      </c>
      <c r="D34817" t="s">
        <v>2076</v>
      </c>
      <c r="E34817">
        <v>3</v>
      </c>
      <c r="F34817" t="s">
        <v>2088</v>
      </c>
      <c r="G34817">
        <v>7.7</v>
      </c>
      <c r="H34817" t="s">
        <v>2017</v>
      </c>
      <c r="I34817" s="13">
        <v>43328</v>
      </c>
      <c r="J34817">
        <v>4</v>
      </c>
      <c r="K34817">
        <v>-12.03</v>
      </c>
    </row>
    <row r="34818" spans="2:11">
      <c r="B34818" t="s">
        <v>3847</v>
      </c>
      <c r="C34818" t="s">
        <v>3848</v>
      </c>
      <c r="D34818" t="s">
        <v>2026</v>
      </c>
      <c r="E34818">
        <v>5</v>
      </c>
      <c r="F34818" t="s">
        <v>2016</v>
      </c>
      <c r="G34818">
        <v>11.09</v>
      </c>
      <c r="H34818" t="s">
        <v>2020</v>
      </c>
      <c r="I34818" s="13">
        <v>42299</v>
      </c>
      <c r="J34818">
        <v>8</v>
      </c>
      <c r="K34818">
        <v>-34.22</v>
      </c>
    </row>
    <row r="34901" spans="1:11">
      <c r="A34901" t="s">
        <v>1362</v>
      </c>
      <c r="B34901" t="str">
        <f ca="1">_xll.BDS(OFFSET(INDIRECT(ADDRESS(ROW(), COLUMN())),0,-1),"BEST_ANALYST_RECS_BULK","cols=10;rows=23")</f>
        <v>ISS-EVA</v>
      </c>
      <c r="C34901" t="s">
        <v>2084</v>
      </c>
      <c r="D34901" t="s">
        <v>2053</v>
      </c>
      <c r="E34901">
        <v>1</v>
      </c>
      <c r="F34901" t="s">
        <v>2016</v>
      </c>
      <c r="G34901" t="s">
        <v>2030</v>
      </c>
      <c r="H34901" t="s">
        <v>2017</v>
      </c>
      <c r="I34901" s="13">
        <v>43497</v>
      </c>
      <c r="J34901">
        <v>1</v>
      </c>
      <c r="K34901">
        <v>49.6</v>
      </c>
    </row>
    <row r="34902" spans="1:11">
      <c r="B34902" t="s">
        <v>3262</v>
      </c>
      <c r="C34902" t="s">
        <v>3263</v>
      </c>
      <c r="D34902" t="s">
        <v>2026</v>
      </c>
      <c r="E34902">
        <v>5</v>
      </c>
      <c r="F34902" t="s">
        <v>2016</v>
      </c>
      <c r="G34902">
        <v>9.5</v>
      </c>
      <c r="H34902" t="s">
        <v>2017</v>
      </c>
      <c r="I34902" s="13">
        <v>43493</v>
      </c>
      <c r="J34902">
        <v>11</v>
      </c>
      <c r="K34902">
        <v>-61.45</v>
      </c>
    </row>
    <row r="34903" spans="1:11">
      <c r="B34903" t="s">
        <v>2732</v>
      </c>
      <c r="C34903" t="s">
        <v>3264</v>
      </c>
      <c r="D34903" t="s">
        <v>2076</v>
      </c>
      <c r="E34903">
        <v>3</v>
      </c>
      <c r="F34903" t="s">
        <v>2016</v>
      </c>
      <c r="G34903">
        <v>5.9</v>
      </c>
      <c r="H34903" t="s">
        <v>2017</v>
      </c>
      <c r="I34903" s="13">
        <v>43490</v>
      </c>
      <c r="J34903">
        <v>3</v>
      </c>
      <c r="K34903">
        <v>0</v>
      </c>
    </row>
    <row r="34904" spans="1:11">
      <c r="B34904" t="s">
        <v>2753</v>
      </c>
      <c r="C34904" t="s">
        <v>2754</v>
      </c>
      <c r="D34904" t="s">
        <v>2076</v>
      </c>
      <c r="E34904">
        <v>3</v>
      </c>
      <c r="F34904" t="s">
        <v>2016</v>
      </c>
      <c r="G34904">
        <v>7.9</v>
      </c>
      <c r="H34904" t="s">
        <v>2017</v>
      </c>
      <c r="I34904" s="13">
        <v>43490</v>
      </c>
      <c r="J34904">
        <v>10</v>
      </c>
      <c r="K34904">
        <v>-60.96</v>
      </c>
    </row>
    <row r="34905" spans="1:11">
      <c r="B34905" t="s">
        <v>2069</v>
      </c>
      <c r="C34905" t="s">
        <v>3265</v>
      </c>
      <c r="D34905" t="s">
        <v>2035</v>
      </c>
      <c r="E34905">
        <v>5</v>
      </c>
      <c r="F34905" t="s">
        <v>2085</v>
      </c>
      <c r="G34905">
        <v>10</v>
      </c>
      <c r="H34905" t="s">
        <v>2017</v>
      </c>
      <c r="I34905" s="13">
        <v>43488</v>
      </c>
      <c r="J34905">
        <v>5</v>
      </c>
      <c r="K34905">
        <v>-34.61</v>
      </c>
    </row>
    <row r="34906" spans="1:11">
      <c r="B34906" t="s">
        <v>2565</v>
      </c>
      <c r="C34906" t="s">
        <v>2716</v>
      </c>
      <c r="D34906" t="s">
        <v>2076</v>
      </c>
      <c r="E34906">
        <v>3</v>
      </c>
      <c r="F34906" t="s">
        <v>2016</v>
      </c>
      <c r="G34906">
        <v>6</v>
      </c>
      <c r="H34906" t="s">
        <v>2020</v>
      </c>
      <c r="I34906" s="13">
        <v>43487</v>
      </c>
      <c r="J34906">
        <v>3</v>
      </c>
      <c r="K34906">
        <v>0</v>
      </c>
    </row>
    <row r="34907" spans="1:11">
      <c r="B34907" t="s">
        <v>2744</v>
      </c>
      <c r="C34907" t="s">
        <v>3266</v>
      </c>
      <c r="D34907" t="s">
        <v>2026</v>
      </c>
      <c r="E34907">
        <v>5</v>
      </c>
      <c r="F34907" t="s">
        <v>2016</v>
      </c>
      <c r="G34907">
        <v>8</v>
      </c>
      <c r="H34907" t="s">
        <v>2020</v>
      </c>
      <c r="I34907" s="13">
        <v>43487</v>
      </c>
      <c r="J34907">
        <v>2</v>
      </c>
      <c r="K34907">
        <v>15.7</v>
      </c>
    </row>
    <row r="34908" spans="1:11">
      <c r="B34908" t="s">
        <v>2742</v>
      </c>
      <c r="C34908" t="s">
        <v>3267</v>
      </c>
      <c r="D34908" t="s">
        <v>2029</v>
      </c>
      <c r="E34908">
        <v>5</v>
      </c>
      <c r="F34908" t="s">
        <v>2016</v>
      </c>
      <c r="G34908">
        <v>9</v>
      </c>
      <c r="H34908" t="s">
        <v>2020</v>
      </c>
      <c r="I34908" s="13">
        <v>43473</v>
      </c>
      <c r="J34908" t="s">
        <v>2030</v>
      </c>
      <c r="K34908" t="s">
        <v>2030</v>
      </c>
    </row>
    <row r="34909" spans="1:11">
      <c r="B34909" t="s">
        <v>2582</v>
      </c>
      <c r="C34909" t="s">
        <v>2746</v>
      </c>
      <c r="D34909" t="s">
        <v>2026</v>
      </c>
      <c r="E34909">
        <v>5</v>
      </c>
      <c r="F34909" t="s">
        <v>2016</v>
      </c>
      <c r="G34909">
        <v>7.5</v>
      </c>
      <c r="H34909" t="s">
        <v>2133</v>
      </c>
      <c r="I34909" s="13">
        <v>43431</v>
      </c>
      <c r="J34909">
        <v>11</v>
      </c>
      <c r="K34909">
        <v>-61.45</v>
      </c>
    </row>
    <row r="34910" spans="1:11">
      <c r="B34910" t="s">
        <v>2726</v>
      </c>
      <c r="C34910" t="s">
        <v>3268</v>
      </c>
      <c r="D34910" t="s">
        <v>2044</v>
      </c>
      <c r="E34910">
        <v>3</v>
      </c>
      <c r="F34910" t="s">
        <v>2016</v>
      </c>
      <c r="G34910">
        <v>5.7</v>
      </c>
      <c r="H34910" t="s">
        <v>2017</v>
      </c>
      <c r="I34910" s="13">
        <v>43430</v>
      </c>
      <c r="J34910">
        <v>7</v>
      </c>
      <c r="K34910">
        <v>-45.1</v>
      </c>
    </row>
    <row r="34911" spans="1:11">
      <c r="B34911" t="s">
        <v>2057</v>
      </c>
      <c r="C34911" t="s">
        <v>2748</v>
      </c>
      <c r="D34911" t="s">
        <v>2044</v>
      </c>
      <c r="E34911">
        <v>3</v>
      </c>
      <c r="F34911" t="s">
        <v>2016</v>
      </c>
      <c r="G34911">
        <v>8</v>
      </c>
      <c r="H34911" t="s">
        <v>2020</v>
      </c>
      <c r="I34911" s="13">
        <v>43425</v>
      </c>
      <c r="J34911" t="s">
        <v>2030</v>
      </c>
      <c r="K34911" t="s">
        <v>2030</v>
      </c>
    </row>
    <row r="34912" spans="1:11">
      <c r="B34912" t="s">
        <v>2027</v>
      </c>
      <c r="C34912" t="s">
        <v>3269</v>
      </c>
      <c r="D34912" t="s">
        <v>2044</v>
      </c>
      <c r="E34912">
        <v>3</v>
      </c>
      <c r="F34912" t="s">
        <v>2016</v>
      </c>
      <c r="G34912">
        <v>6</v>
      </c>
      <c r="H34912" t="s">
        <v>2017</v>
      </c>
      <c r="I34912" s="13">
        <v>43423</v>
      </c>
      <c r="J34912">
        <v>3</v>
      </c>
      <c r="K34912">
        <v>0</v>
      </c>
    </row>
    <row r="34913" spans="2:11">
      <c r="B34913" t="s">
        <v>2033</v>
      </c>
      <c r="C34913" t="s">
        <v>3236</v>
      </c>
      <c r="D34913" t="s">
        <v>2044</v>
      </c>
      <c r="E34913">
        <v>3</v>
      </c>
      <c r="F34913" t="s">
        <v>2016</v>
      </c>
      <c r="G34913">
        <v>6</v>
      </c>
      <c r="H34913" t="s">
        <v>3135</v>
      </c>
      <c r="I34913" s="13">
        <v>43420</v>
      </c>
      <c r="J34913">
        <v>12</v>
      </c>
      <c r="K34913">
        <v>-72.41</v>
      </c>
    </row>
    <row r="34914" spans="2:11">
      <c r="B34914" t="s">
        <v>2042</v>
      </c>
      <c r="C34914" t="s">
        <v>3270</v>
      </c>
      <c r="D34914" t="s">
        <v>2029</v>
      </c>
      <c r="E34914">
        <v>5</v>
      </c>
      <c r="F34914" t="s">
        <v>2016</v>
      </c>
      <c r="G34914">
        <v>7</v>
      </c>
      <c r="H34914" t="s">
        <v>2020</v>
      </c>
      <c r="I34914" s="13">
        <v>43420</v>
      </c>
      <c r="J34914">
        <v>11</v>
      </c>
      <c r="K34914">
        <v>-61.45</v>
      </c>
    </row>
    <row r="34915" spans="2:11">
      <c r="B34915" t="s">
        <v>2089</v>
      </c>
      <c r="C34915" t="s">
        <v>2738</v>
      </c>
      <c r="D34915" t="s">
        <v>2041</v>
      </c>
      <c r="E34915">
        <v>1</v>
      </c>
      <c r="F34915" t="s">
        <v>2016</v>
      </c>
      <c r="G34915">
        <v>5</v>
      </c>
      <c r="H34915" t="s">
        <v>2017</v>
      </c>
      <c r="I34915" s="13">
        <v>43420</v>
      </c>
      <c r="J34915">
        <v>4</v>
      </c>
      <c r="K34915">
        <v>-23</v>
      </c>
    </row>
    <row r="34916" spans="2:11">
      <c r="B34916" t="s">
        <v>2059</v>
      </c>
      <c r="C34916" t="s">
        <v>2741</v>
      </c>
      <c r="D34916" t="s">
        <v>2026</v>
      </c>
      <c r="E34916">
        <v>5</v>
      </c>
      <c r="F34916" t="s">
        <v>2016</v>
      </c>
      <c r="G34916">
        <v>10</v>
      </c>
      <c r="H34916" t="s">
        <v>2020</v>
      </c>
      <c r="I34916" s="13">
        <v>43420</v>
      </c>
      <c r="J34916">
        <v>11</v>
      </c>
      <c r="K34916">
        <v>-61.45</v>
      </c>
    </row>
    <row r="34917" spans="2:11">
      <c r="B34917" t="s">
        <v>3271</v>
      </c>
      <c r="C34917" t="s">
        <v>3272</v>
      </c>
      <c r="D34917" t="s">
        <v>2076</v>
      </c>
      <c r="E34917">
        <v>3</v>
      </c>
      <c r="F34917" t="s">
        <v>2016</v>
      </c>
      <c r="G34917">
        <v>6.5</v>
      </c>
      <c r="H34917" t="s">
        <v>2020</v>
      </c>
      <c r="I34917" s="13">
        <v>43420</v>
      </c>
      <c r="J34917">
        <v>3</v>
      </c>
      <c r="K34917">
        <v>0</v>
      </c>
    </row>
    <row r="34918" spans="2:11">
      <c r="B34918" t="s">
        <v>2021</v>
      </c>
      <c r="C34918" t="s">
        <v>3273</v>
      </c>
      <c r="D34918" t="s">
        <v>2296</v>
      </c>
      <c r="E34918">
        <v>3</v>
      </c>
      <c r="F34918" t="s">
        <v>2016</v>
      </c>
      <c r="G34918">
        <v>7.2</v>
      </c>
      <c r="H34918" t="s">
        <v>2020</v>
      </c>
      <c r="I34918" s="13">
        <v>43419</v>
      </c>
      <c r="J34918">
        <v>6</v>
      </c>
      <c r="K34918">
        <v>-43.01</v>
      </c>
    </row>
    <row r="34919" spans="2:11">
      <c r="B34919" t="s">
        <v>2091</v>
      </c>
      <c r="C34919" t="s">
        <v>2757</v>
      </c>
      <c r="D34919" t="s">
        <v>2093</v>
      </c>
      <c r="E34919" t="s">
        <v>2030</v>
      </c>
      <c r="F34919" t="s">
        <v>2016</v>
      </c>
      <c r="G34919" t="s">
        <v>2030</v>
      </c>
      <c r="H34919" t="s">
        <v>2017</v>
      </c>
      <c r="I34919" s="13">
        <v>43403</v>
      </c>
      <c r="J34919" t="s">
        <v>2030</v>
      </c>
      <c r="K34919" t="s">
        <v>2030</v>
      </c>
    </row>
    <row r="34920" spans="2:11">
      <c r="B34920" t="s">
        <v>2718</v>
      </c>
      <c r="C34920" t="s">
        <v>3238</v>
      </c>
      <c r="D34920" t="s">
        <v>2044</v>
      </c>
      <c r="E34920">
        <v>3</v>
      </c>
      <c r="F34920" t="s">
        <v>2123</v>
      </c>
      <c r="G34920">
        <v>7</v>
      </c>
      <c r="H34920" t="s">
        <v>2020</v>
      </c>
      <c r="I34920" s="13">
        <v>43368</v>
      </c>
      <c r="J34920" t="s">
        <v>2030</v>
      </c>
      <c r="K34920" t="s">
        <v>2030</v>
      </c>
    </row>
    <row r="34921" spans="2:11">
      <c r="B34921" t="s">
        <v>2751</v>
      </c>
      <c r="C34921" t="s">
        <v>2752</v>
      </c>
      <c r="D34921" t="s">
        <v>2104</v>
      </c>
      <c r="E34921" t="s">
        <v>2030</v>
      </c>
      <c r="F34921" t="s">
        <v>2016</v>
      </c>
      <c r="G34921" t="s">
        <v>2030</v>
      </c>
      <c r="H34921" t="s">
        <v>2017</v>
      </c>
      <c r="I34921" s="13">
        <v>43231</v>
      </c>
      <c r="J34921" t="s">
        <v>2030</v>
      </c>
      <c r="K34921" t="s">
        <v>2030</v>
      </c>
    </row>
    <row r="34922" spans="2:11">
      <c r="B34922" t="s">
        <v>3274</v>
      </c>
      <c r="C34922" t="s">
        <v>3275</v>
      </c>
      <c r="D34922" t="s">
        <v>2570</v>
      </c>
      <c r="E34922">
        <v>4</v>
      </c>
      <c r="F34922" t="s">
        <v>2016</v>
      </c>
      <c r="G34922">
        <v>14.5</v>
      </c>
      <c r="H34922" t="s">
        <v>3135</v>
      </c>
      <c r="I34922" s="13">
        <v>42789</v>
      </c>
      <c r="J34922">
        <v>11</v>
      </c>
      <c r="K34922">
        <v>-61.45</v>
      </c>
    </row>
    <row r="34923" spans="2:11">
      <c r="B34923" t="s">
        <v>2111</v>
      </c>
      <c r="C34923" t="s">
        <v>2338</v>
      </c>
      <c r="D34923" t="s">
        <v>2026</v>
      </c>
      <c r="E34923">
        <v>5</v>
      </c>
      <c r="F34923" t="s">
        <v>2123</v>
      </c>
      <c r="G34923" t="s">
        <v>2030</v>
      </c>
      <c r="H34923" t="s">
        <v>2017</v>
      </c>
      <c r="I34923" s="13">
        <v>42515</v>
      </c>
      <c r="J34923">
        <v>11</v>
      </c>
      <c r="K34923">
        <v>-61.45</v>
      </c>
    </row>
    <row r="35001" spans="1:11">
      <c r="A35001" t="s">
        <v>1363</v>
      </c>
      <c r="B35001" t="str">
        <f ca="1">_xll.BDS(OFFSET(INDIRECT(ADDRESS(ROW(), COLUMN())),0,-1),"BEST_ANALYST_RECS_BULK","cols=10;rows=13")</f>
        <v>Guggenheim Securities</v>
      </c>
      <c r="C35001" t="s">
        <v>2934</v>
      </c>
      <c r="D35001" t="s">
        <v>2026</v>
      </c>
      <c r="E35001">
        <v>5</v>
      </c>
      <c r="F35001" t="s">
        <v>2016</v>
      </c>
      <c r="G35001">
        <v>50</v>
      </c>
      <c r="H35001" t="s">
        <v>2020</v>
      </c>
      <c r="I35001" s="13">
        <v>43502</v>
      </c>
      <c r="J35001">
        <v>2</v>
      </c>
      <c r="K35001">
        <v>-23.41</v>
      </c>
    </row>
    <row r="35002" spans="1:11">
      <c r="B35002" t="s">
        <v>2153</v>
      </c>
      <c r="C35002" t="s">
        <v>2154</v>
      </c>
      <c r="D35002" t="s">
        <v>2026</v>
      </c>
      <c r="E35002">
        <v>5</v>
      </c>
      <c r="F35002" t="s">
        <v>2016</v>
      </c>
      <c r="G35002">
        <v>85</v>
      </c>
      <c r="H35002" t="s">
        <v>2020</v>
      </c>
      <c r="I35002" s="13">
        <v>43500</v>
      </c>
      <c r="J35002">
        <v>2</v>
      </c>
      <c r="K35002">
        <v>-23.41</v>
      </c>
    </row>
    <row r="35003" spans="1:11">
      <c r="B35003" t="s">
        <v>2094</v>
      </c>
      <c r="C35003" t="s">
        <v>2095</v>
      </c>
      <c r="D35003" t="s">
        <v>2076</v>
      </c>
      <c r="E35003">
        <v>3</v>
      </c>
      <c r="F35003" t="s">
        <v>2016</v>
      </c>
      <c r="G35003" t="s">
        <v>2030</v>
      </c>
      <c r="H35003" t="s">
        <v>2017</v>
      </c>
      <c r="I35003" s="13">
        <v>43493</v>
      </c>
      <c r="J35003" t="s">
        <v>2030</v>
      </c>
      <c r="K35003" t="s">
        <v>2030</v>
      </c>
    </row>
    <row r="35004" spans="1:11">
      <c r="B35004" t="s">
        <v>2148</v>
      </c>
      <c r="C35004" t="s">
        <v>2149</v>
      </c>
      <c r="D35004" t="s">
        <v>2029</v>
      </c>
      <c r="E35004">
        <v>5</v>
      </c>
      <c r="F35004" t="s">
        <v>2016</v>
      </c>
      <c r="G35004">
        <v>47</v>
      </c>
      <c r="H35004" t="s">
        <v>2020</v>
      </c>
      <c r="I35004" s="13">
        <v>43482</v>
      </c>
      <c r="J35004">
        <v>2</v>
      </c>
      <c r="K35004">
        <v>-23.41</v>
      </c>
    </row>
    <row r="35005" spans="1:11">
      <c r="B35005" t="s">
        <v>2136</v>
      </c>
      <c r="C35005" t="s">
        <v>2935</v>
      </c>
      <c r="D35005" t="s">
        <v>2026</v>
      </c>
      <c r="E35005">
        <v>5</v>
      </c>
      <c r="F35005" t="s">
        <v>2016</v>
      </c>
      <c r="G35005">
        <v>34</v>
      </c>
      <c r="H35005" t="s">
        <v>2017</v>
      </c>
      <c r="I35005" s="13">
        <v>43481</v>
      </c>
      <c r="J35005" t="s">
        <v>2030</v>
      </c>
      <c r="K35005" t="s">
        <v>2030</v>
      </c>
    </row>
    <row r="35006" spans="1:11">
      <c r="B35006" t="s">
        <v>2037</v>
      </c>
      <c r="C35006" t="s">
        <v>2936</v>
      </c>
      <c r="D35006" t="s">
        <v>2026</v>
      </c>
      <c r="E35006">
        <v>5</v>
      </c>
      <c r="F35006" t="s">
        <v>2016</v>
      </c>
      <c r="G35006">
        <v>47</v>
      </c>
      <c r="H35006" t="s">
        <v>2020</v>
      </c>
      <c r="I35006" s="13">
        <v>43472</v>
      </c>
      <c r="J35006">
        <v>2</v>
      </c>
      <c r="K35006">
        <v>-23.41</v>
      </c>
    </row>
    <row r="35007" spans="1:11">
      <c r="B35007" t="s">
        <v>2021</v>
      </c>
      <c r="C35007" t="s">
        <v>2295</v>
      </c>
      <c r="D35007" t="s">
        <v>2296</v>
      </c>
      <c r="E35007">
        <v>3</v>
      </c>
      <c r="F35007" t="s">
        <v>2123</v>
      </c>
      <c r="G35007">
        <v>25</v>
      </c>
      <c r="H35007" t="s">
        <v>2020</v>
      </c>
      <c r="I35007" s="13">
        <v>43447</v>
      </c>
      <c r="J35007" t="s">
        <v>2030</v>
      </c>
      <c r="K35007" t="s">
        <v>2030</v>
      </c>
    </row>
    <row r="35008" spans="1:11">
      <c r="B35008" t="s">
        <v>2267</v>
      </c>
      <c r="C35008" t="s">
        <v>2937</v>
      </c>
      <c r="D35008" t="s">
        <v>2029</v>
      </c>
      <c r="E35008">
        <v>5</v>
      </c>
      <c r="F35008" t="s">
        <v>2123</v>
      </c>
      <c r="G35008">
        <v>51</v>
      </c>
      <c r="H35008" t="s">
        <v>2017</v>
      </c>
      <c r="I35008" s="13">
        <v>43447</v>
      </c>
      <c r="J35008" t="s">
        <v>2030</v>
      </c>
      <c r="K35008" t="s">
        <v>2030</v>
      </c>
    </row>
    <row r="35009" spans="2:11">
      <c r="B35009" t="s">
        <v>2049</v>
      </c>
      <c r="C35009" t="s">
        <v>2301</v>
      </c>
      <c r="D35009" t="s">
        <v>2029</v>
      </c>
      <c r="E35009">
        <v>5</v>
      </c>
      <c r="F35009" t="s">
        <v>2016</v>
      </c>
      <c r="G35009">
        <v>46</v>
      </c>
      <c r="H35009" t="s">
        <v>2020</v>
      </c>
      <c r="I35009" s="13">
        <v>43415</v>
      </c>
      <c r="J35009">
        <v>2</v>
      </c>
      <c r="K35009">
        <v>-23.41</v>
      </c>
    </row>
    <row r="35010" spans="2:11">
      <c r="B35010" t="s">
        <v>2033</v>
      </c>
      <c r="C35010" t="s">
        <v>2329</v>
      </c>
      <c r="D35010" t="s">
        <v>2035</v>
      </c>
      <c r="E35010">
        <v>5</v>
      </c>
      <c r="F35010" t="s">
        <v>2016</v>
      </c>
      <c r="G35010">
        <v>39</v>
      </c>
      <c r="H35010" t="s">
        <v>2020</v>
      </c>
      <c r="I35010" s="13">
        <v>43413</v>
      </c>
      <c r="J35010">
        <v>2</v>
      </c>
      <c r="K35010">
        <v>-23.41</v>
      </c>
    </row>
    <row r="35011" spans="2:11">
      <c r="B35011" t="s">
        <v>2045</v>
      </c>
      <c r="C35011" t="s">
        <v>2442</v>
      </c>
      <c r="D35011" t="s">
        <v>2029</v>
      </c>
      <c r="E35011">
        <v>5</v>
      </c>
      <c r="F35011" t="s">
        <v>2016</v>
      </c>
      <c r="G35011">
        <v>50</v>
      </c>
      <c r="H35011" t="s">
        <v>2020</v>
      </c>
      <c r="I35011" s="13">
        <v>43413</v>
      </c>
      <c r="J35011">
        <v>2</v>
      </c>
      <c r="K35011">
        <v>-23.41</v>
      </c>
    </row>
    <row r="35012" spans="2:11">
      <c r="B35012" t="s">
        <v>2077</v>
      </c>
      <c r="C35012" t="s">
        <v>2928</v>
      </c>
      <c r="D35012" t="s">
        <v>2029</v>
      </c>
      <c r="E35012">
        <v>5</v>
      </c>
      <c r="F35012" t="s">
        <v>2016</v>
      </c>
      <c r="G35012">
        <v>45</v>
      </c>
      <c r="H35012" t="s">
        <v>2017</v>
      </c>
      <c r="I35012" s="13">
        <v>43374</v>
      </c>
      <c r="J35012">
        <v>2</v>
      </c>
      <c r="K35012">
        <v>-23.41</v>
      </c>
    </row>
    <row r="35013" spans="2:11">
      <c r="B35013" t="s">
        <v>2083</v>
      </c>
      <c r="C35013" t="s">
        <v>2304</v>
      </c>
      <c r="D35013" t="s">
        <v>2053</v>
      </c>
      <c r="E35013">
        <v>1</v>
      </c>
      <c r="F35013" t="s">
        <v>2016</v>
      </c>
      <c r="G35013" t="s">
        <v>2030</v>
      </c>
      <c r="H35013" t="s">
        <v>2017</v>
      </c>
      <c r="I35013" s="13">
        <v>43330</v>
      </c>
      <c r="J35013">
        <v>1</v>
      </c>
      <c r="K35013">
        <v>23.41</v>
      </c>
    </row>
    <row r="35101" spans="1:11">
      <c r="A35101" t="s">
        <v>1364</v>
      </c>
      <c r="B35101" t="str">
        <f ca="1">_xll.BDS(OFFSET(INDIRECT(ADDRESS(ROW(), COLUMN())),0,-1),"BEST_ANALYST_RECS_BULK","cols=10;rows=21")</f>
        <v>Mizuho Securities USA Inc</v>
      </c>
      <c r="C35101" t="s">
        <v>2356</v>
      </c>
      <c r="D35101" t="s">
        <v>2044</v>
      </c>
      <c r="E35101">
        <v>3</v>
      </c>
      <c r="F35101" t="s">
        <v>2016</v>
      </c>
      <c r="G35101">
        <v>124</v>
      </c>
      <c r="H35101" t="s">
        <v>2017</v>
      </c>
      <c r="I35101" s="13">
        <v>43511</v>
      </c>
      <c r="J35101" t="s">
        <v>2030</v>
      </c>
      <c r="K35101" t="s">
        <v>2030</v>
      </c>
    </row>
    <row r="35102" spans="1:11">
      <c r="B35102" t="s">
        <v>2024</v>
      </c>
      <c r="C35102" t="s">
        <v>3681</v>
      </c>
      <c r="D35102" t="s">
        <v>2026</v>
      </c>
      <c r="E35102">
        <v>5</v>
      </c>
      <c r="F35102" t="s">
        <v>2016</v>
      </c>
      <c r="G35102">
        <v>116</v>
      </c>
      <c r="H35102" t="s">
        <v>2017</v>
      </c>
      <c r="I35102" s="13">
        <v>43510</v>
      </c>
      <c r="J35102">
        <v>2</v>
      </c>
      <c r="K35102">
        <v>7.44</v>
      </c>
    </row>
    <row r="35103" spans="1:11">
      <c r="B35103" t="s">
        <v>2067</v>
      </c>
      <c r="C35103" t="s">
        <v>2910</v>
      </c>
      <c r="D35103" t="s">
        <v>2252</v>
      </c>
      <c r="E35103">
        <v>3</v>
      </c>
      <c r="F35103" t="s">
        <v>2016</v>
      </c>
      <c r="G35103">
        <v>104</v>
      </c>
      <c r="H35103" t="s">
        <v>2020</v>
      </c>
      <c r="I35103" s="13">
        <v>43509</v>
      </c>
      <c r="J35103">
        <v>3</v>
      </c>
      <c r="K35103">
        <v>0</v>
      </c>
    </row>
    <row r="35104" spans="1:11">
      <c r="B35104" t="s">
        <v>2027</v>
      </c>
      <c r="C35104" t="s">
        <v>3007</v>
      </c>
      <c r="D35104" t="s">
        <v>2044</v>
      </c>
      <c r="E35104">
        <v>3</v>
      </c>
      <c r="F35104" t="s">
        <v>2016</v>
      </c>
      <c r="G35104">
        <v>115</v>
      </c>
      <c r="H35104" t="s">
        <v>2017</v>
      </c>
      <c r="I35104" s="13">
        <v>43509</v>
      </c>
      <c r="J35104">
        <v>3</v>
      </c>
      <c r="K35104">
        <v>0</v>
      </c>
    </row>
    <row r="35105" spans="2:11">
      <c r="B35105" t="s">
        <v>2274</v>
      </c>
      <c r="C35105" t="s">
        <v>3011</v>
      </c>
      <c r="D35105" t="s">
        <v>2076</v>
      </c>
      <c r="E35105">
        <v>3</v>
      </c>
      <c r="F35105" t="s">
        <v>2016</v>
      </c>
      <c r="G35105" t="s">
        <v>2030</v>
      </c>
      <c r="H35105" t="s">
        <v>2017</v>
      </c>
      <c r="I35105" s="13">
        <v>43509</v>
      </c>
      <c r="J35105">
        <v>3</v>
      </c>
      <c r="K35105">
        <v>0</v>
      </c>
    </row>
    <row r="35106" spans="2:11">
      <c r="B35106" t="s">
        <v>2051</v>
      </c>
      <c r="C35106" t="s">
        <v>3687</v>
      </c>
      <c r="D35106" t="s">
        <v>2076</v>
      </c>
      <c r="E35106">
        <v>3</v>
      </c>
      <c r="F35106" t="s">
        <v>2088</v>
      </c>
      <c r="G35106">
        <v>109</v>
      </c>
      <c r="H35106" t="s">
        <v>2017</v>
      </c>
      <c r="I35106" s="13">
        <v>43509</v>
      </c>
      <c r="J35106">
        <v>1</v>
      </c>
      <c r="K35106">
        <v>8</v>
      </c>
    </row>
    <row r="35107" spans="2:11">
      <c r="B35107" t="s">
        <v>2352</v>
      </c>
      <c r="C35107" t="s">
        <v>4215</v>
      </c>
      <c r="D35107" t="s">
        <v>2026</v>
      </c>
      <c r="E35107">
        <v>5</v>
      </c>
      <c r="F35107" t="s">
        <v>2016</v>
      </c>
      <c r="G35107">
        <v>107</v>
      </c>
      <c r="H35107" t="s">
        <v>2017</v>
      </c>
      <c r="I35107" s="13">
        <v>43509</v>
      </c>
      <c r="J35107" t="s">
        <v>2030</v>
      </c>
      <c r="K35107" t="s">
        <v>2030</v>
      </c>
    </row>
    <row r="35108" spans="2:11">
      <c r="B35108" t="s">
        <v>2072</v>
      </c>
      <c r="C35108" t="s">
        <v>3531</v>
      </c>
      <c r="D35108" t="s">
        <v>2029</v>
      </c>
      <c r="E35108">
        <v>5</v>
      </c>
      <c r="F35108" t="s">
        <v>2016</v>
      </c>
      <c r="G35108">
        <v>120</v>
      </c>
      <c r="H35108" t="s">
        <v>2020</v>
      </c>
      <c r="I35108" s="13">
        <v>43507</v>
      </c>
      <c r="J35108">
        <v>2</v>
      </c>
      <c r="K35108">
        <v>7.44</v>
      </c>
    </row>
    <row r="35109" spans="2:11">
      <c r="B35109" t="s">
        <v>2077</v>
      </c>
      <c r="C35109" t="s">
        <v>3685</v>
      </c>
      <c r="D35109" t="s">
        <v>2029</v>
      </c>
      <c r="E35109">
        <v>5</v>
      </c>
      <c r="F35109" t="s">
        <v>2016</v>
      </c>
      <c r="G35109">
        <v>135</v>
      </c>
      <c r="H35109" t="s">
        <v>2020</v>
      </c>
      <c r="I35109" s="13">
        <v>43507</v>
      </c>
      <c r="J35109">
        <v>2</v>
      </c>
      <c r="K35109">
        <v>7.44</v>
      </c>
    </row>
    <row r="35110" spans="2:11">
      <c r="B35110" t="s">
        <v>2063</v>
      </c>
      <c r="C35110" t="s">
        <v>3024</v>
      </c>
      <c r="D35110" t="s">
        <v>2162</v>
      </c>
      <c r="E35110">
        <v>3</v>
      </c>
      <c r="F35110" t="s">
        <v>2016</v>
      </c>
      <c r="G35110">
        <v>120</v>
      </c>
      <c r="H35110" t="s">
        <v>2017</v>
      </c>
      <c r="I35110" s="13">
        <v>43507</v>
      </c>
      <c r="J35110">
        <v>8</v>
      </c>
      <c r="K35110">
        <v>-30.42</v>
      </c>
    </row>
    <row r="35111" spans="2:11">
      <c r="B35111" t="s">
        <v>2267</v>
      </c>
      <c r="C35111" t="s">
        <v>3683</v>
      </c>
      <c r="D35111" t="s">
        <v>2029</v>
      </c>
      <c r="E35111">
        <v>5</v>
      </c>
      <c r="F35111" t="s">
        <v>2016</v>
      </c>
      <c r="G35111">
        <v>137</v>
      </c>
      <c r="H35111" t="s">
        <v>2017</v>
      </c>
      <c r="I35111" s="13">
        <v>43507</v>
      </c>
      <c r="J35111" t="s">
        <v>2030</v>
      </c>
      <c r="K35111" t="s">
        <v>2030</v>
      </c>
    </row>
    <row r="35112" spans="2:11">
      <c r="B35112" t="s">
        <v>2021</v>
      </c>
      <c r="C35112" t="s">
        <v>3039</v>
      </c>
      <c r="D35112" t="s">
        <v>2166</v>
      </c>
      <c r="E35112">
        <v>5</v>
      </c>
      <c r="F35112" t="s">
        <v>2016</v>
      </c>
      <c r="G35112">
        <v>122</v>
      </c>
      <c r="H35112" t="s">
        <v>3135</v>
      </c>
      <c r="I35112" s="13">
        <v>43506</v>
      </c>
      <c r="J35112">
        <v>2</v>
      </c>
      <c r="K35112">
        <v>7.44</v>
      </c>
    </row>
    <row r="35113" spans="2:11">
      <c r="B35113" t="s">
        <v>106</v>
      </c>
      <c r="C35113" t="s">
        <v>3025</v>
      </c>
      <c r="D35113" t="s">
        <v>2723</v>
      </c>
      <c r="E35113">
        <v>3</v>
      </c>
      <c r="F35113" t="s">
        <v>2016</v>
      </c>
      <c r="G35113">
        <v>115</v>
      </c>
      <c r="H35113" t="s">
        <v>2020</v>
      </c>
      <c r="I35113" s="13">
        <v>43504</v>
      </c>
      <c r="J35113">
        <v>3</v>
      </c>
      <c r="K35113">
        <v>0</v>
      </c>
    </row>
    <row r="35114" spans="2:11">
      <c r="B35114" t="s">
        <v>2033</v>
      </c>
      <c r="C35114" t="s">
        <v>3027</v>
      </c>
      <c r="D35114" t="s">
        <v>2035</v>
      </c>
      <c r="E35114">
        <v>5</v>
      </c>
      <c r="F35114" t="s">
        <v>2016</v>
      </c>
      <c r="G35114">
        <v>124</v>
      </c>
      <c r="H35114" t="s">
        <v>2036</v>
      </c>
      <c r="I35114" s="13">
        <v>43504</v>
      </c>
      <c r="J35114">
        <v>5</v>
      </c>
      <c r="K35114">
        <v>-4.38</v>
      </c>
    </row>
    <row r="35115" spans="2:11">
      <c r="B35115" t="s">
        <v>2037</v>
      </c>
      <c r="C35115" t="s">
        <v>3536</v>
      </c>
      <c r="D35115" t="s">
        <v>2026</v>
      </c>
      <c r="E35115">
        <v>5</v>
      </c>
      <c r="F35115" t="s">
        <v>2016</v>
      </c>
      <c r="G35115">
        <v>105</v>
      </c>
      <c r="H35115" t="s">
        <v>2020</v>
      </c>
      <c r="I35115" s="13">
        <v>43504</v>
      </c>
      <c r="J35115" t="s">
        <v>2030</v>
      </c>
      <c r="K35115" t="s">
        <v>2030</v>
      </c>
    </row>
    <row r="35116" spans="2:11">
      <c r="B35116" t="s">
        <v>2079</v>
      </c>
      <c r="C35116" t="s">
        <v>3035</v>
      </c>
      <c r="D35116" t="s">
        <v>2029</v>
      </c>
      <c r="E35116">
        <v>5</v>
      </c>
      <c r="F35116" t="s">
        <v>2016</v>
      </c>
      <c r="G35116">
        <v>139</v>
      </c>
      <c r="H35116" t="s">
        <v>2017</v>
      </c>
      <c r="I35116" s="13">
        <v>43504</v>
      </c>
      <c r="J35116">
        <v>7</v>
      </c>
      <c r="K35116">
        <v>-15</v>
      </c>
    </row>
    <row r="35117" spans="2:11">
      <c r="B35117" t="s">
        <v>2049</v>
      </c>
      <c r="C35117" t="s">
        <v>3689</v>
      </c>
      <c r="D35117" t="s">
        <v>2029</v>
      </c>
      <c r="E35117">
        <v>5</v>
      </c>
      <c r="F35117" t="s">
        <v>2016</v>
      </c>
      <c r="G35117">
        <v>123</v>
      </c>
      <c r="H35117" t="s">
        <v>2017</v>
      </c>
      <c r="I35117" s="13">
        <v>43504</v>
      </c>
      <c r="J35117" t="s">
        <v>2030</v>
      </c>
      <c r="K35117" t="s">
        <v>2030</v>
      </c>
    </row>
    <row r="35118" spans="2:11">
      <c r="B35118" t="s">
        <v>2198</v>
      </c>
      <c r="C35118" t="s">
        <v>3680</v>
      </c>
      <c r="D35118" t="s">
        <v>2035</v>
      </c>
      <c r="E35118">
        <v>5</v>
      </c>
      <c r="F35118" t="s">
        <v>2016</v>
      </c>
      <c r="G35118">
        <v>113</v>
      </c>
      <c r="H35118" t="s">
        <v>2020</v>
      </c>
      <c r="I35118" s="13">
        <v>43504</v>
      </c>
      <c r="J35118" t="s">
        <v>2030</v>
      </c>
      <c r="K35118" t="s">
        <v>2030</v>
      </c>
    </row>
    <row r="35119" spans="2:11">
      <c r="B35119" t="s">
        <v>2374</v>
      </c>
      <c r="C35119" t="s">
        <v>4214</v>
      </c>
      <c r="D35119" t="s">
        <v>2026</v>
      </c>
      <c r="E35119">
        <v>5</v>
      </c>
      <c r="F35119" t="s">
        <v>2016</v>
      </c>
      <c r="G35119">
        <v>129</v>
      </c>
      <c r="H35119" t="s">
        <v>2017</v>
      </c>
      <c r="I35119" s="13">
        <v>43504</v>
      </c>
      <c r="J35119">
        <v>6</v>
      </c>
      <c r="K35119">
        <v>-12.51</v>
      </c>
    </row>
    <row r="35120" spans="2:11">
      <c r="B35120" t="s">
        <v>2094</v>
      </c>
      <c r="C35120" t="s">
        <v>2095</v>
      </c>
      <c r="D35120" t="s">
        <v>2076</v>
      </c>
      <c r="E35120">
        <v>3</v>
      </c>
      <c r="F35120" t="s">
        <v>2016</v>
      </c>
      <c r="G35120" t="s">
        <v>2030</v>
      </c>
      <c r="H35120" t="s">
        <v>2017</v>
      </c>
      <c r="I35120" s="13">
        <v>43500</v>
      </c>
      <c r="J35120" t="s">
        <v>2030</v>
      </c>
      <c r="K35120" t="s">
        <v>2030</v>
      </c>
    </row>
    <row r="35121" spans="2:11">
      <c r="B35121" t="s">
        <v>2083</v>
      </c>
      <c r="C35121" t="s">
        <v>2084</v>
      </c>
      <c r="D35121" t="s">
        <v>2035</v>
      </c>
      <c r="E35121">
        <v>5</v>
      </c>
      <c r="F35121" t="s">
        <v>2085</v>
      </c>
      <c r="G35121" t="s">
        <v>2030</v>
      </c>
      <c r="H35121" t="s">
        <v>2017</v>
      </c>
      <c r="I35121" s="13">
        <v>43312</v>
      </c>
      <c r="J35121">
        <v>4</v>
      </c>
      <c r="K35121">
        <v>-3.56</v>
      </c>
    </row>
    <row r="35201" spans="1:11">
      <c r="A35201" t="s">
        <v>1365</v>
      </c>
      <c r="B35201" t="str">
        <f ca="1">_xll.BDS(OFFSET(INDIRECT(ADDRESS(ROW(), COLUMN())),0,-1),"BEST_ANALYST_RECS_BULK","cols=10;rows=17")</f>
        <v>Zacks Investment Research</v>
      </c>
      <c r="C35201" t="s">
        <v>2095</v>
      </c>
      <c r="D35201" t="s">
        <v>2053</v>
      </c>
      <c r="E35201">
        <v>1</v>
      </c>
      <c r="F35201" t="s">
        <v>2088</v>
      </c>
      <c r="G35201" t="s">
        <v>2030</v>
      </c>
      <c r="H35201" t="s">
        <v>2017</v>
      </c>
      <c r="I35201" s="13">
        <v>43509</v>
      </c>
      <c r="J35201" t="s">
        <v>2030</v>
      </c>
      <c r="K35201" t="s">
        <v>2030</v>
      </c>
    </row>
    <row r="35202" spans="1:11">
      <c r="B35202" t="s">
        <v>2269</v>
      </c>
      <c r="C35202" t="s">
        <v>3478</v>
      </c>
      <c r="D35202" t="s">
        <v>2026</v>
      </c>
      <c r="E35202">
        <v>5</v>
      </c>
      <c r="F35202" t="s">
        <v>2016</v>
      </c>
      <c r="G35202">
        <v>38</v>
      </c>
      <c r="H35202" t="s">
        <v>2020</v>
      </c>
      <c r="I35202" s="13">
        <v>43509</v>
      </c>
      <c r="J35202">
        <v>4</v>
      </c>
      <c r="K35202">
        <v>-35</v>
      </c>
    </row>
    <row r="35203" spans="1:11">
      <c r="B35203" t="s">
        <v>2072</v>
      </c>
      <c r="C35203" t="s">
        <v>2544</v>
      </c>
      <c r="D35203" t="s">
        <v>2029</v>
      </c>
      <c r="E35203">
        <v>5</v>
      </c>
      <c r="F35203" t="s">
        <v>2016</v>
      </c>
      <c r="G35203">
        <v>32</v>
      </c>
      <c r="H35203" t="s">
        <v>2020</v>
      </c>
      <c r="I35203" s="13">
        <v>43508</v>
      </c>
      <c r="J35203">
        <v>4</v>
      </c>
      <c r="K35203">
        <v>-35</v>
      </c>
    </row>
    <row r="35204" spans="1:11">
      <c r="B35204" t="s">
        <v>4127</v>
      </c>
      <c r="C35204" t="s">
        <v>4128</v>
      </c>
      <c r="D35204" t="s">
        <v>2026</v>
      </c>
      <c r="E35204">
        <v>5</v>
      </c>
      <c r="F35204" t="s">
        <v>2016</v>
      </c>
      <c r="G35204">
        <v>48</v>
      </c>
      <c r="H35204" t="s">
        <v>2017</v>
      </c>
      <c r="I35204" s="13">
        <v>43497</v>
      </c>
      <c r="J35204">
        <v>3</v>
      </c>
      <c r="K35204">
        <v>-12.48</v>
      </c>
    </row>
    <row r="35205" spans="1:11">
      <c r="B35205" t="s">
        <v>2232</v>
      </c>
      <c r="C35205" t="s">
        <v>4129</v>
      </c>
      <c r="D35205" t="s">
        <v>2015</v>
      </c>
      <c r="E35205">
        <v>3</v>
      </c>
      <c r="F35205" t="s">
        <v>2088</v>
      </c>
      <c r="G35205" t="s">
        <v>2030</v>
      </c>
      <c r="H35205" t="s">
        <v>2017</v>
      </c>
      <c r="I35205" s="13">
        <v>43483</v>
      </c>
      <c r="J35205">
        <v>5</v>
      </c>
      <c r="K35205">
        <v>-37.159999999999997</v>
      </c>
    </row>
    <row r="35206" spans="1:11">
      <c r="B35206" t="s">
        <v>2134</v>
      </c>
      <c r="C35206" t="s">
        <v>2263</v>
      </c>
      <c r="D35206" t="s">
        <v>2035</v>
      </c>
      <c r="E35206">
        <v>5</v>
      </c>
      <c r="F35206" t="s">
        <v>2016</v>
      </c>
      <c r="G35206">
        <v>40</v>
      </c>
      <c r="H35206" t="s">
        <v>2020</v>
      </c>
      <c r="I35206" s="13">
        <v>43482</v>
      </c>
      <c r="J35206" t="s">
        <v>2030</v>
      </c>
      <c r="K35206" t="s">
        <v>2030</v>
      </c>
    </row>
    <row r="35207" spans="1:11">
      <c r="B35207" t="s">
        <v>2037</v>
      </c>
      <c r="C35207" t="s">
        <v>2264</v>
      </c>
      <c r="D35207" t="s">
        <v>2026</v>
      </c>
      <c r="E35207">
        <v>5</v>
      </c>
      <c r="F35207" t="s">
        <v>2016</v>
      </c>
      <c r="G35207">
        <v>40</v>
      </c>
      <c r="H35207" t="s">
        <v>2020</v>
      </c>
      <c r="I35207" s="13">
        <v>43480</v>
      </c>
      <c r="J35207">
        <v>4</v>
      </c>
      <c r="K35207">
        <v>-35</v>
      </c>
    </row>
    <row r="35208" spans="1:11">
      <c r="B35208" t="s">
        <v>2151</v>
      </c>
      <c r="C35208" t="s">
        <v>2256</v>
      </c>
      <c r="D35208" t="s">
        <v>2044</v>
      </c>
      <c r="E35208">
        <v>3</v>
      </c>
      <c r="F35208" t="s">
        <v>2016</v>
      </c>
      <c r="G35208" t="s">
        <v>2030</v>
      </c>
      <c r="H35208" t="s">
        <v>2017</v>
      </c>
      <c r="I35208" s="13">
        <v>43479</v>
      </c>
      <c r="J35208">
        <v>1</v>
      </c>
      <c r="K35208">
        <v>0</v>
      </c>
    </row>
    <row r="35209" spans="1:11">
      <c r="B35209" t="s">
        <v>2031</v>
      </c>
      <c r="C35209" t="s">
        <v>3720</v>
      </c>
      <c r="D35209" t="s">
        <v>2026</v>
      </c>
      <c r="E35209">
        <v>5</v>
      </c>
      <c r="F35209" t="s">
        <v>2016</v>
      </c>
      <c r="G35209">
        <v>35</v>
      </c>
      <c r="H35209" t="s">
        <v>2020</v>
      </c>
      <c r="I35209" s="13">
        <v>43472</v>
      </c>
      <c r="J35209" t="s">
        <v>2030</v>
      </c>
      <c r="K35209" t="s">
        <v>2030</v>
      </c>
    </row>
    <row r="35210" spans="1:11">
      <c r="B35210" t="s">
        <v>2159</v>
      </c>
      <c r="C35210" t="s">
        <v>4130</v>
      </c>
      <c r="D35210" t="s">
        <v>2029</v>
      </c>
      <c r="E35210">
        <v>5</v>
      </c>
      <c r="F35210" t="s">
        <v>2016</v>
      </c>
      <c r="G35210">
        <v>36</v>
      </c>
      <c r="H35210" t="s">
        <v>2020</v>
      </c>
      <c r="I35210" s="13">
        <v>43455</v>
      </c>
      <c r="J35210">
        <v>4</v>
      </c>
      <c r="K35210">
        <v>-35</v>
      </c>
    </row>
    <row r="35211" spans="1:11">
      <c r="B35211" t="s">
        <v>2074</v>
      </c>
      <c r="C35211" t="s">
        <v>4131</v>
      </c>
      <c r="D35211" t="s">
        <v>2026</v>
      </c>
      <c r="E35211">
        <v>5</v>
      </c>
      <c r="F35211" t="s">
        <v>2016</v>
      </c>
      <c r="G35211">
        <v>38</v>
      </c>
      <c r="H35211" t="s">
        <v>2020</v>
      </c>
      <c r="I35211" s="13">
        <v>43452</v>
      </c>
      <c r="J35211">
        <v>4</v>
      </c>
      <c r="K35211">
        <v>-35</v>
      </c>
    </row>
    <row r="35212" spans="1:11">
      <c r="B35212" t="s">
        <v>3662</v>
      </c>
      <c r="C35212" t="s">
        <v>4132</v>
      </c>
      <c r="D35212" t="s">
        <v>2029</v>
      </c>
      <c r="E35212">
        <v>5</v>
      </c>
      <c r="F35212" t="s">
        <v>2016</v>
      </c>
      <c r="G35212">
        <v>42.5</v>
      </c>
      <c r="H35212" t="s">
        <v>2020</v>
      </c>
      <c r="I35212" s="13">
        <v>43448</v>
      </c>
      <c r="J35212">
        <v>4</v>
      </c>
      <c r="K35212">
        <v>-35</v>
      </c>
    </row>
    <row r="35213" spans="1:11">
      <c r="B35213" t="s">
        <v>2051</v>
      </c>
      <c r="C35213" t="s">
        <v>3234</v>
      </c>
      <c r="D35213" t="s">
        <v>2026</v>
      </c>
      <c r="E35213">
        <v>5</v>
      </c>
      <c r="F35213" t="s">
        <v>2016</v>
      </c>
      <c r="G35213">
        <v>47</v>
      </c>
      <c r="H35213" t="s">
        <v>2017</v>
      </c>
      <c r="I35213" s="13">
        <v>43440</v>
      </c>
      <c r="J35213">
        <v>2</v>
      </c>
      <c r="K35213">
        <v>-10.75</v>
      </c>
    </row>
    <row r="35214" spans="1:11">
      <c r="B35214" t="s">
        <v>2083</v>
      </c>
      <c r="C35214" t="s">
        <v>2084</v>
      </c>
      <c r="D35214" t="s">
        <v>2076</v>
      </c>
      <c r="E35214">
        <v>3</v>
      </c>
      <c r="F35214" t="s">
        <v>2085</v>
      </c>
      <c r="G35214" t="s">
        <v>2030</v>
      </c>
      <c r="H35214" t="s">
        <v>2017</v>
      </c>
      <c r="I35214" s="13">
        <v>43433</v>
      </c>
      <c r="J35214" t="s">
        <v>2030</v>
      </c>
      <c r="K35214" t="s">
        <v>2030</v>
      </c>
    </row>
    <row r="35215" spans="1:11">
      <c r="B35215" t="s">
        <v>2267</v>
      </c>
      <c r="C35215" t="s">
        <v>2268</v>
      </c>
      <c r="D35215" t="s">
        <v>2029</v>
      </c>
      <c r="E35215">
        <v>5</v>
      </c>
      <c r="F35215" t="s">
        <v>2016</v>
      </c>
      <c r="G35215">
        <v>43</v>
      </c>
      <c r="H35215" t="s">
        <v>2017</v>
      </c>
      <c r="I35215" s="13">
        <v>43417</v>
      </c>
      <c r="J35215">
        <v>4</v>
      </c>
      <c r="K35215">
        <v>-35</v>
      </c>
    </row>
    <row r="35216" spans="1:11">
      <c r="B35216" t="s">
        <v>2033</v>
      </c>
      <c r="C35216" t="s">
        <v>2676</v>
      </c>
      <c r="D35216" t="s">
        <v>2035</v>
      </c>
      <c r="E35216">
        <v>5</v>
      </c>
      <c r="F35216" t="s">
        <v>2016</v>
      </c>
      <c r="G35216">
        <v>41</v>
      </c>
      <c r="H35216" t="s">
        <v>2020</v>
      </c>
      <c r="I35216" s="13">
        <v>43402</v>
      </c>
      <c r="J35216">
        <v>4</v>
      </c>
      <c r="K35216">
        <v>-35</v>
      </c>
    </row>
    <row r="35217" spans="2:11">
      <c r="B35217" t="s">
        <v>4133</v>
      </c>
      <c r="C35217" t="s">
        <v>4134</v>
      </c>
      <c r="D35217" t="s">
        <v>2026</v>
      </c>
      <c r="E35217">
        <v>5</v>
      </c>
      <c r="F35217" t="s">
        <v>2016</v>
      </c>
      <c r="G35217">
        <v>38</v>
      </c>
      <c r="H35217" t="s">
        <v>2020</v>
      </c>
      <c r="I35217" s="13">
        <v>43399</v>
      </c>
      <c r="J35217">
        <v>4</v>
      </c>
      <c r="K35217">
        <v>-35</v>
      </c>
    </row>
    <row r="35301" spans="1:11">
      <c r="A35301" t="s">
        <v>1366</v>
      </c>
      <c r="B35301" t="str">
        <f ca="1">_xll.BDS(OFFSET(INDIRECT(ADDRESS(ROW(), COLUMN())),0,-1),"BEST_ANALYST_RECS_BULK","cols=10;rows=13")</f>
        <v>Wedbush</v>
      </c>
      <c r="C35301" t="s">
        <v>2258</v>
      </c>
      <c r="D35301" t="s">
        <v>2029</v>
      </c>
      <c r="E35301">
        <v>5</v>
      </c>
      <c r="F35301" t="s">
        <v>2016</v>
      </c>
      <c r="G35301">
        <v>65</v>
      </c>
      <c r="H35301" t="s">
        <v>2020</v>
      </c>
      <c r="I35301" s="13">
        <v>43511</v>
      </c>
      <c r="J35301">
        <v>3</v>
      </c>
      <c r="K35301">
        <v>1.48</v>
      </c>
    </row>
    <row r="35302" spans="1:11">
      <c r="B35302" t="s">
        <v>2069</v>
      </c>
      <c r="C35302" t="s">
        <v>3043</v>
      </c>
      <c r="D35302" t="s">
        <v>2035</v>
      </c>
      <c r="E35302">
        <v>5</v>
      </c>
      <c r="F35302" t="s">
        <v>2016</v>
      </c>
      <c r="G35302">
        <v>70</v>
      </c>
      <c r="H35302" t="s">
        <v>2020</v>
      </c>
      <c r="I35302" s="13">
        <v>43511</v>
      </c>
      <c r="J35302">
        <v>4</v>
      </c>
      <c r="K35302">
        <v>0.14000000000000001</v>
      </c>
    </row>
    <row r="35303" spans="1:11">
      <c r="B35303" t="s">
        <v>2072</v>
      </c>
      <c r="C35303" t="s">
        <v>3795</v>
      </c>
      <c r="D35303" t="s">
        <v>2189</v>
      </c>
      <c r="E35303">
        <v>5</v>
      </c>
      <c r="F35303" t="s">
        <v>2016</v>
      </c>
      <c r="G35303">
        <v>65</v>
      </c>
      <c r="H35303" t="s">
        <v>2020</v>
      </c>
      <c r="I35303" s="13">
        <v>43511</v>
      </c>
      <c r="J35303" t="s">
        <v>2030</v>
      </c>
      <c r="K35303" t="s">
        <v>2030</v>
      </c>
    </row>
    <row r="35304" spans="1:11">
      <c r="B35304" t="s">
        <v>2321</v>
      </c>
      <c r="C35304" t="s">
        <v>2967</v>
      </c>
      <c r="D35304" t="s">
        <v>2053</v>
      </c>
      <c r="E35304">
        <v>1</v>
      </c>
      <c r="F35304" t="s">
        <v>2016</v>
      </c>
      <c r="G35304">
        <v>36</v>
      </c>
      <c r="H35304" t="s">
        <v>2020</v>
      </c>
      <c r="I35304" s="13">
        <v>43511</v>
      </c>
      <c r="J35304">
        <v>7</v>
      </c>
      <c r="K35304">
        <v>-31.28</v>
      </c>
    </row>
    <row r="35305" spans="1:11">
      <c r="B35305" t="s">
        <v>2083</v>
      </c>
      <c r="C35305" t="s">
        <v>2084</v>
      </c>
      <c r="D35305" t="s">
        <v>2053</v>
      </c>
      <c r="E35305">
        <v>1</v>
      </c>
      <c r="F35305" t="s">
        <v>2016</v>
      </c>
      <c r="G35305" t="s">
        <v>2030</v>
      </c>
      <c r="H35305" t="s">
        <v>2017</v>
      </c>
      <c r="I35305" s="13">
        <v>43511</v>
      </c>
      <c r="J35305">
        <v>6</v>
      </c>
      <c r="K35305">
        <v>-20.440000000000001</v>
      </c>
    </row>
    <row r="35306" spans="1:11">
      <c r="B35306" t="s">
        <v>2031</v>
      </c>
      <c r="C35306" t="s">
        <v>3553</v>
      </c>
      <c r="D35306" t="s">
        <v>2076</v>
      </c>
      <c r="E35306">
        <v>3</v>
      </c>
      <c r="F35306" t="s">
        <v>2016</v>
      </c>
      <c r="G35306">
        <v>53</v>
      </c>
      <c r="H35306" t="s">
        <v>2020</v>
      </c>
      <c r="I35306" s="13">
        <v>43510</v>
      </c>
      <c r="J35306">
        <v>5</v>
      </c>
      <c r="K35306">
        <v>0</v>
      </c>
    </row>
    <row r="35307" spans="1:11">
      <c r="B35307" t="s">
        <v>2232</v>
      </c>
      <c r="C35307" t="s">
        <v>2265</v>
      </c>
      <c r="D35307" t="s">
        <v>2015</v>
      </c>
      <c r="E35307">
        <v>3</v>
      </c>
      <c r="F35307" t="s">
        <v>2016</v>
      </c>
      <c r="G35307" t="s">
        <v>2030</v>
      </c>
      <c r="H35307" t="s">
        <v>2017</v>
      </c>
      <c r="I35307" s="13">
        <v>43510</v>
      </c>
      <c r="J35307">
        <v>5</v>
      </c>
      <c r="K35307">
        <v>0</v>
      </c>
    </row>
    <row r="35308" spans="1:11">
      <c r="B35308" t="s">
        <v>2074</v>
      </c>
      <c r="C35308" t="s">
        <v>3552</v>
      </c>
      <c r="D35308" t="s">
        <v>2026</v>
      </c>
      <c r="E35308">
        <v>5</v>
      </c>
      <c r="F35308" t="s">
        <v>2016</v>
      </c>
      <c r="G35308">
        <v>65</v>
      </c>
      <c r="H35308" t="s">
        <v>2020</v>
      </c>
      <c r="I35308" s="13">
        <v>43510</v>
      </c>
      <c r="J35308">
        <v>3</v>
      </c>
      <c r="K35308">
        <v>1.48</v>
      </c>
    </row>
    <row r="35309" spans="1:11">
      <c r="B35309" t="s">
        <v>2151</v>
      </c>
      <c r="C35309" t="s">
        <v>2968</v>
      </c>
      <c r="D35309" t="s">
        <v>2044</v>
      </c>
      <c r="E35309">
        <v>3</v>
      </c>
      <c r="F35309" t="s">
        <v>2088</v>
      </c>
      <c r="G35309">
        <v>55</v>
      </c>
      <c r="H35309" t="s">
        <v>2020</v>
      </c>
      <c r="I35309" s="13">
        <v>43510</v>
      </c>
      <c r="J35309">
        <v>1</v>
      </c>
      <c r="K35309">
        <v>26.62</v>
      </c>
    </row>
    <row r="35310" spans="1:11">
      <c r="B35310" t="s">
        <v>2198</v>
      </c>
      <c r="C35310" t="s">
        <v>3044</v>
      </c>
      <c r="D35310" t="s">
        <v>2035</v>
      </c>
      <c r="E35310">
        <v>5</v>
      </c>
      <c r="F35310" t="s">
        <v>2016</v>
      </c>
      <c r="G35310">
        <v>68</v>
      </c>
      <c r="H35310" t="s">
        <v>2020</v>
      </c>
      <c r="I35310" s="13">
        <v>43510</v>
      </c>
      <c r="J35310">
        <v>3</v>
      </c>
      <c r="K35310">
        <v>1.48</v>
      </c>
    </row>
    <row r="35311" spans="1:11">
      <c r="B35311" t="s">
        <v>2063</v>
      </c>
      <c r="C35311" t="s">
        <v>2266</v>
      </c>
      <c r="D35311" t="s">
        <v>2035</v>
      </c>
      <c r="E35311">
        <v>5</v>
      </c>
      <c r="F35311" t="s">
        <v>2016</v>
      </c>
      <c r="G35311">
        <v>70</v>
      </c>
      <c r="H35311" t="s">
        <v>2017</v>
      </c>
      <c r="I35311" s="13">
        <v>43510</v>
      </c>
      <c r="J35311" t="s">
        <v>2030</v>
      </c>
      <c r="K35311" t="s">
        <v>2030</v>
      </c>
    </row>
    <row r="35312" spans="1:11">
      <c r="B35312" t="s">
        <v>2096</v>
      </c>
      <c r="C35312" t="s">
        <v>2097</v>
      </c>
      <c r="D35312" t="s">
        <v>2044</v>
      </c>
      <c r="E35312">
        <v>3</v>
      </c>
      <c r="F35312" t="s">
        <v>2088</v>
      </c>
      <c r="G35312" t="s">
        <v>2030</v>
      </c>
      <c r="H35312" t="s">
        <v>2017</v>
      </c>
      <c r="I35312" s="13">
        <v>42873</v>
      </c>
      <c r="J35312">
        <v>5</v>
      </c>
      <c r="K35312">
        <v>0</v>
      </c>
    </row>
    <row r="35313" spans="2:11">
      <c r="B35313" t="s">
        <v>2203</v>
      </c>
      <c r="C35313" t="s">
        <v>2546</v>
      </c>
      <c r="D35313" t="s">
        <v>2179</v>
      </c>
      <c r="E35313" t="s">
        <v>2030</v>
      </c>
      <c r="F35313" t="s">
        <v>2016</v>
      </c>
      <c r="G35313" t="s">
        <v>2030</v>
      </c>
      <c r="H35313" t="s">
        <v>2017</v>
      </c>
      <c r="I35313" s="13">
        <v>42677</v>
      </c>
      <c r="J35313" t="s">
        <v>2030</v>
      </c>
      <c r="K35313" t="s">
        <v>2030</v>
      </c>
    </row>
    <row r="35401" spans="1:11">
      <c r="A35401" t="s">
        <v>1367</v>
      </c>
      <c r="B35401" t="str">
        <f ca="1">_xll.BDS(OFFSET(INDIRECT(ADDRESS(ROW(), COLUMN())),0,-1),"BEST_ANALYST_RECS_BULK","cols=10;rows=14")</f>
        <v>J.P. Morgan</v>
      </c>
      <c r="C35401" t="s">
        <v>2485</v>
      </c>
      <c r="D35401" t="s">
        <v>2044</v>
      </c>
      <c r="E35401">
        <v>3</v>
      </c>
      <c r="F35401" t="s">
        <v>2016</v>
      </c>
      <c r="G35401">
        <v>80</v>
      </c>
      <c r="H35401" t="s">
        <v>2036</v>
      </c>
      <c r="I35401" s="13">
        <v>43511</v>
      </c>
      <c r="J35401">
        <v>5</v>
      </c>
      <c r="K35401">
        <v>-41.67</v>
      </c>
    </row>
    <row r="35402" spans="1:11">
      <c r="B35402" t="s">
        <v>2039</v>
      </c>
      <c r="C35402" t="s">
        <v>2833</v>
      </c>
      <c r="D35402" t="s">
        <v>2076</v>
      </c>
      <c r="E35402">
        <v>3</v>
      </c>
      <c r="F35402" t="s">
        <v>2088</v>
      </c>
      <c r="G35402" t="s">
        <v>2030</v>
      </c>
      <c r="H35402" t="s">
        <v>2017</v>
      </c>
      <c r="I35402" s="13">
        <v>43511</v>
      </c>
      <c r="J35402">
        <v>4</v>
      </c>
      <c r="K35402">
        <v>-37.46</v>
      </c>
    </row>
    <row r="35403" spans="1:11">
      <c r="B35403" t="s">
        <v>2159</v>
      </c>
      <c r="C35403" t="s">
        <v>2834</v>
      </c>
      <c r="D35403" t="s">
        <v>2044</v>
      </c>
      <c r="E35403">
        <v>3</v>
      </c>
      <c r="F35403" t="s">
        <v>2016</v>
      </c>
      <c r="G35403">
        <v>90</v>
      </c>
      <c r="H35403" t="s">
        <v>2017</v>
      </c>
      <c r="I35403" s="13">
        <v>43511</v>
      </c>
      <c r="J35403">
        <v>5</v>
      </c>
      <c r="K35403">
        <v>-41.67</v>
      </c>
    </row>
    <row r="35404" spans="1:11">
      <c r="B35404" t="s">
        <v>2134</v>
      </c>
      <c r="C35404" t="s">
        <v>2835</v>
      </c>
      <c r="D35404" t="s">
        <v>2162</v>
      </c>
      <c r="E35404">
        <v>3</v>
      </c>
      <c r="F35404" t="s">
        <v>2016</v>
      </c>
      <c r="G35404">
        <v>80</v>
      </c>
      <c r="H35404" t="s">
        <v>2017</v>
      </c>
      <c r="I35404" s="13">
        <v>43511</v>
      </c>
      <c r="J35404" t="s">
        <v>2030</v>
      </c>
      <c r="K35404" t="s">
        <v>2030</v>
      </c>
    </row>
    <row r="35405" spans="1:11">
      <c r="B35405" t="s">
        <v>2045</v>
      </c>
      <c r="C35405" t="s">
        <v>2836</v>
      </c>
      <c r="D35405" t="s">
        <v>2015</v>
      </c>
      <c r="E35405">
        <v>3</v>
      </c>
      <c r="F35405" t="s">
        <v>2088</v>
      </c>
      <c r="G35405" t="s">
        <v>2030</v>
      </c>
      <c r="H35405" t="s">
        <v>2017</v>
      </c>
      <c r="I35405" s="13">
        <v>43511</v>
      </c>
      <c r="J35405">
        <v>2</v>
      </c>
      <c r="K35405">
        <v>-5.4</v>
      </c>
    </row>
    <row r="35406" spans="1:11">
      <c r="B35406" t="s">
        <v>2186</v>
      </c>
      <c r="C35406" t="s">
        <v>2837</v>
      </c>
      <c r="D35406" t="s">
        <v>2029</v>
      </c>
      <c r="E35406">
        <v>5</v>
      </c>
      <c r="F35406" t="s">
        <v>2016</v>
      </c>
      <c r="G35406">
        <v>125</v>
      </c>
      <c r="H35406" t="s">
        <v>2020</v>
      </c>
      <c r="I35406" s="13">
        <v>43511</v>
      </c>
      <c r="J35406">
        <v>4</v>
      </c>
      <c r="K35406">
        <v>-37.46</v>
      </c>
    </row>
    <row r="35407" spans="1:11">
      <c r="B35407" t="s">
        <v>2063</v>
      </c>
      <c r="C35407" t="s">
        <v>2838</v>
      </c>
      <c r="D35407" t="s">
        <v>2035</v>
      </c>
      <c r="E35407">
        <v>5</v>
      </c>
      <c r="F35407" t="s">
        <v>2016</v>
      </c>
      <c r="G35407">
        <v>104</v>
      </c>
      <c r="H35407" t="s">
        <v>2017</v>
      </c>
      <c r="I35407" s="13">
        <v>43511</v>
      </c>
      <c r="J35407">
        <v>4</v>
      </c>
      <c r="K35407">
        <v>-37.46</v>
      </c>
    </row>
    <row r="35408" spans="1:11">
      <c r="B35408" t="s">
        <v>2067</v>
      </c>
      <c r="C35408" t="s">
        <v>2839</v>
      </c>
      <c r="D35408" t="s">
        <v>2252</v>
      </c>
      <c r="E35408">
        <v>3</v>
      </c>
      <c r="F35408" t="s">
        <v>2016</v>
      </c>
      <c r="G35408">
        <v>85</v>
      </c>
      <c r="H35408" t="s">
        <v>2020</v>
      </c>
      <c r="I35408" s="13">
        <v>43510</v>
      </c>
      <c r="J35408">
        <v>5</v>
      </c>
      <c r="K35408">
        <v>-41.67</v>
      </c>
    </row>
    <row r="35409" spans="2:11">
      <c r="B35409" t="s">
        <v>2069</v>
      </c>
      <c r="C35409" t="s">
        <v>2840</v>
      </c>
      <c r="D35409" t="s">
        <v>2035</v>
      </c>
      <c r="E35409">
        <v>5</v>
      </c>
      <c r="F35409" t="s">
        <v>2016</v>
      </c>
      <c r="G35409">
        <v>95</v>
      </c>
      <c r="H35409" t="s">
        <v>2020</v>
      </c>
      <c r="I35409" s="13">
        <v>43510</v>
      </c>
      <c r="J35409">
        <v>3</v>
      </c>
      <c r="K35409">
        <v>-26.69</v>
      </c>
    </row>
    <row r="35410" spans="2:11">
      <c r="B35410" t="s">
        <v>2198</v>
      </c>
      <c r="C35410" t="s">
        <v>2841</v>
      </c>
      <c r="D35410" t="s">
        <v>2044</v>
      </c>
      <c r="E35410">
        <v>3</v>
      </c>
      <c r="F35410" t="s">
        <v>2016</v>
      </c>
      <c r="G35410">
        <v>80</v>
      </c>
      <c r="H35410" t="s">
        <v>2020</v>
      </c>
      <c r="I35410" s="13">
        <v>43510</v>
      </c>
      <c r="J35410">
        <v>5</v>
      </c>
      <c r="K35410">
        <v>-41.67</v>
      </c>
    </row>
    <row r="35411" spans="2:11">
      <c r="B35411" t="s">
        <v>2083</v>
      </c>
      <c r="C35411" t="s">
        <v>2084</v>
      </c>
      <c r="D35411" t="s">
        <v>2076</v>
      </c>
      <c r="E35411">
        <v>3</v>
      </c>
      <c r="F35411" t="s">
        <v>2088</v>
      </c>
      <c r="G35411" t="s">
        <v>2030</v>
      </c>
      <c r="H35411" t="s">
        <v>2017</v>
      </c>
      <c r="I35411" s="13">
        <v>43501</v>
      </c>
      <c r="J35411">
        <v>1</v>
      </c>
      <c r="K35411">
        <v>37.479999999999997</v>
      </c>
    </row>
    <row r="35412" spans="2:11">
      <c r="B35412" t="s">
        <v>2094</v>
      </c>
      <c r="C35412" t="s">
        <v>2095</v>
      </c>
      <c r="D35412" t="s">
        <v>2076</v>
      </c>
      <c r="E35412">
        <v>3</v>
      </c>
      <c r="F35412" t="s">
        <v>2016</v>
      </c>
      <c r="G35412" t="s">
        <v>2030</v>
      </c>
      <c r="H35412" t="s">
        <v>2017</v>
      </c>
      <c r="I35412" s="13">
        <v>43487</v>
      </c>
      <c r="J35412" t="s">
        <v>2030</v>
      </c>
      <c r="K35412" t="s">
        <v>2030</v>
      </c>
    </row>
    <row r="35413" spans="2:11">
      <c r="B35413" t="s">
        <v>2102</v>
      </c>
      <c r="C35413" t="s">
        <v>2842</v>
      </c>
      <c r="D35413" t="s">
        <v>2104</v>
      </c>
      <c r="E35413" t="s">
        <v>2030</v>
      </c>
      <c r="F35413" t="s">
        <v>2016</v>
      </c>
      <c r="G35413" t="s">
        <v>2030</v>
      </c>
      <c r="H35413" t="s">
        <v>2017</v>
      </c>
      <c r="I35413" s="13">
        <v>43194</v>
      </c>
      <c r="J35413" t="s">
        <v>2030</v>
      </c>
      <c r="K35413" t="s">
        <v>2030</v>
      </c>
    </row>
    <row r="35414" spans="2:11">
      <c r="B35414" t="s">
        <v>2786</v>
      </c>
      <c r="C35414" t="s">
        <v>2095</v>
      </c>
      <c r="D35414" t="s">
        <v>2843</v>
      </c>
      <c r="E35414">
        <v>4</v>
      </c>
      <c r="F35414" t="s">
        <v>2123</v>
      </c>
      <c r="G35414">
        <v>120</v>
      </c>
      <c r="H35414" t="s">
        <v>2017</v>
      </c>
      <c r="I35414" s="13">
        <v>42772</v>
      </c>
      <c r="J35414">
        <v>4</v>
      </c>
      <c r="K35414">
        <v>-37.46</v>
      </c>
    </row>
    <row r="35501" spans="1:11">
      <c r="A35501" t="s">
        <v>1368</v>
      </c>
      <c r="B35501" t="str">
        <f ca="1">_xll.BDS(OFFSET(INDIRECT(ADDRESS(ROW(), COLUMN())),0,-1),"BEST_ANALYST_RECS_BULK","cols=10;rows=1")</f>
        <v>Morningstar, Inc</v>
      </c>
      <c r="C35501" t="s">
        <v>3203</v>
      </c>
      <c r="D35501" t="s">
        <v>2026</v>
      </c>
      <c r="E35501">
        <v>5</v>
      </c>
      <c r="F35501" t="s">
        <v>2016</v>
      </c>
      <c r="G35501">
        <v>17</v>
      </c>
      <c r="H35501" t="s">
        <v>2017</v>
      </c>
      <c r="I35501" s="13">
        <v>43511</v>
      </c>
      <c r="J35501">
        <v>1</v>
      </c>
      <c r="K35501">
        <v>-29.05</v>
      </c>
    </row>
    <row r="35601" spans="1:11">
      <c r="A35601" t="s">
        <v>1369</v>
      </c>
      <c r="B35601" t="str">
        <f ca="1">_xll.BDS(OFFSET(INDIRECT(ADDRESS(ROW(), COLUMN())),0,-1),"BEST_ANALYST_RECS_BULK","cols=10;rows=20")</f>
        <v>J.P. Morgan</v>
      </c>
      <c r="C35601" t="s">
        <v>4169</v>
      </c>
      <c r="D35601" t="s">
        <v>2044</v>
      </c>
      <c r="E35601">
        <v>3</v>
      </c>
      <c r="F35601" t="s">
        <v>2016</v>
      </c>
      <c r="G35601">
        <v>66</v>
      </c>
      <c r="H35601" t="s">
        <v>2036</v>
      </c>
      <c r="I35601" s="13">
        <v>43511</v>
      </c>
      <c r="J35601" t="s">
        <v>2030</v>
      </c>
      <c r="K35601" t="s">
        <v>2030</v>
      </c>
    </row>
    <row r="35602" spans="1:11">
      <c r="B35602" t="s">
        <v>2069</v>
      </c>
      <c r="C35602" t="s">
        <v>4170</v>
      </c>
      <c r="D35602" t="s">
        <v>2184</v>
      </c>
      <c r="E35602">
        <v>1</v>
      </c>
      <c r="F35602" t="s">
        <v>2016</v>
      </c>
      <c r="G35602">
        <v>55</v>
      </c>
      <c r="H35602" t="s">
        <v>2020</v>
      </c>
      <c r="I35602" s="13">
        <v>43511</v>
      </c>
      <c r="J35602">
        <v>6</v>
      </c>
      <c r="K35602">
        <v>-36.39</v>
      </c>
    </row>
    <row r="35603" spans="1:11">
      <c r="B35603" t="s">
        <v>2274</v>
      </c>
      <c r="C35603" t="s">
        <v>2275</v>
      </c>
      <c r="D35603" t="s">
        <v>2076</v>
      </c>
      <c r="E35603">
        <v>3</v>
      </c>
      <c r="F35603" t="s">
        <v>2016</v>
      </c>
      <c r="G35603" t="s">
        <v>2030</v>
      </c>
      <c r="H35603" t="s">
        <v>2017</v>
      </c>
      <c r="I35603" s="13">
        <v>43509</v>
      </c>
      <c r="J35603" t="s">
        <v>2030</v>
      </c>
      <c r="K35603" t="s">
        <v>2030</v>
      </c>
    </row>
    <row r="35604" spans="1:11">
      <c r="B35604" t="s">
        <v>2371</v>
      </c>
      <c r="C35604" t="s">
        <v>4171</v>
      </c>
      <c r="D35604" t="s">
        <v>2035</v>
      </c>
      <c r="E35604">
        <v>5</v>
      </c>
      <c r="F35604" t="s">
        <v>2016</v>
      </c>
      <c r="G35604">
        <v>66</v>
      </c>
      <c r="H35604" t="s">
        <v>2020</v>
      </c>
      <c r="I35604" s="13">
        <v>43509</v>
      </c>
      <c r="J35604">
        <v>1</v>
      </c>
      <c r="K35604">
        <v>36.39</v>
      </c>
    </row>
    <row r="35605" spans="1:11">
      <c r="B35605" t="s">
        <v>2083</v>
      </c>
      <c r="C35605" t="s">
        <v>2084</v>
      </c>
      <c r="D35605" t="s">
        <v>2184</v>
      </c>
      <c r="E35605">
        <v>1</v>
      </c>
      <c r="F35605" t="s">
        <v>2088</v>
      </c>
      <c r="G35605" t="s">
        <v>2030</v>
      </c>
      <c r="H35605" t="s">
        <v>2017</v>
      </c>
      <c r="I35605" s="13">
        <v>43509</v>
      </c>
      <c r="J35605">
        <v>5</v>
      </c>
      <c r="K35605">
        <v>-31.42</v>
      </c>
    </row>
    <row r="35606" spans="1:11">
      <c r="B35606" t="s">
        <v>2072</v>
      </c>
      <c r="C35606" t="s">
        <v>4172</v>
      </c>
      <c r="D35606" t="s">
        <v>2041</v>
      </c>
      <c r="E35606">
        <v>1</v>
      </c>
      <c r="F35606" t="s">
        <v>2016</v>
      </c>
      <c r="G35606" t="s">
        <v>2030</v>
      </c>
      <c r="H35606" t="s">
        <v>2017</v>
      </c>
      <c r="I35606" s="13">
        <v>43508</v>
      </c>
      <c r="J35606">
        <v>6</v>
      </c>
      <c r="K35606">
        <v>-36.39</v>
      </c>
    </row>
    <row r="35607" spans="1:11">
      <c r="B35607" t="s">
        <v>2174</v>
      </c>
      <c r="C35607" t="s">
        <v>4173</v>
      </c>
      <c r="D35607" t="s">
        <v>2015</v>
      </c>
      <c r="E35607">
        <v>3</v>
      </c>
      <c r="F35607" t="s">
        <v>2016</v>
      </c>
      <c r="G35607">
        <v>62</v>
      </c>
      <c r="H35607" t="s">
        <v>2017</v>
      </c>
      <c r="I35607" s="13">
        <v>43507</v>
      </c>
      <c r="J35607">
        <v>4</v>
      </c>
      <c r="K35607">
        <v>-3.16</v>
      </c>
    </row>
    <row r="35608" spans="1:11">
      <c r="B35608" t="s">
        <v>2067</v>
      </c>
      <c r="C35608" t="s">
        <v>4174</v>
      </c>
      <c r="D35608" t="s">
        <v>2252</v>
      </c>
      <c r="E35608">
        <v>3</v>
      </c>
      <c r="F35608" t="s">
        <v>2016</v>
      </c>
      <c r="G35608">
        <v>59</v>
      </c>
      <c r="H35608" t="s">
        <v>2020</v>
      </c>
      <c r="I35608" s="13">
        <v>43507</v>
      </c>
      <c r="J35608">
        <v>2</v>
      </c>
      <c r="K35608">
        <v>16.78</v>
      </c>
    </row>
    <row r="35609" spans="1:11">
      <c r="B35609" t="s">
        <v>2031</v>
      </c>
      <c r="C35609" t="s">
        <v>4175</v>
      </c>
      <c r="D35609" t="s">
        <v>2076</v>
      </c>
      <c r="E35609">
        <v>3</v>
      </c>
      <c r="F35609" t="s">
        <v>2016</v>
      </c>
      <c r="G35609">
        <v>65</v>
      </c>
      <c r="H35609" t="s">
        <v>2017</v>
      </c>
      <c r="I35609" s="13">
        <v>43507</v>
      </c>
      <c r="J35609">
        <v>3</v>
      </c>
      <c r="K35609">
        <v>0</v>
      </c>
    </row>
    <row r="35610" spans="1:11">
      <c r="B35610" t="s">
        <v>2074</v>
      </c>
      <c r="C35610" t="s">
        <v>4176</v>
      </c>
      <c r="D35610" t="s">
        <v>2076</v>
      </c>
      <c r="E35610">
        <v>3</v>
      </c>
      <c r="F35610" t="s">
        <v>2016</v>
      </c>
      <c r="G35610">
        <v>65</v>
      </c>
      <c r="H35610" t="s">
        <v>2020</v>
      </c>
      <c r="I35610" s="13">
        <v>43507</v>
      </c>
      <c r="J35610">
        <v>3</v>
      </c>
      <c r="K35610">
        <v>0</v>
      </c>
    </row>
    <row r="35611" spans="1:11">
      <c r="B35611" t="s">
        <v>2077</v>
      </c>
      <c r="C35611" t="s">
        <v>4177</v>
      </c>
      <c r="D35611" t="s">
        <v>2041</v>
      </c>
      <c r="E35611">
        <v>1</v>
      </c>
      <c r="F35611" t="s">
        <v>2016</v>
      </c>
      <c r="G35611">
        <v>59.5</v>
      </c>
      <c r="H35611" t="s">
        <v>2020</v>
      </c>
      <c r="I35611" s="13">
        <v>43507</v>
      </c>
      <c r="J35611" t="s">
        <v>2030</v>
      </c>
      <c r="K35611" t="s">
        <v>2030</v>
      </c>
    </row>
    <row r="35612" spans="1:11">
      <c r="B35612" t="s">
        <v>2595</v>
      </c>
      <c r="C35612" t="s">
        <v>4178</v>
      </c>
      <c r="D35612" t="s">
        <v>2252</v>
      </c>
      <c r="E35612">
        <v>3</v>
      </c>
      <c r="F35612" t="s">
        <v>2016</v>
      </c>
      <c r="G35612">
        <v>66</v>
      </c>
      <c r="H35612" t="s">
        <v>2020</v>
      </c>
      <c r="I35612" s="13">
        <v>43504</v>
      </c>
      <c r="J35612" t="s">
        <v>2030</v>
      </c>
      <c r="K35612" t="s">
        <v>2030</v>
      </c>
    </row>
    <row r="35613" spans="1:11">
      <c r="B35613" t="s">
        <v>2079</v>
      </c>
      <c r="C35613" t="s">
        <v>4179</v>
      </c>
      <c r="D35613" t="s">
        <v>2015</v>
      </c>
      <c r="E35613">
        <v>3</v>
      </c>
      <c r="F35613" t="s">
        <v>2016</v>
      </c>
      <c r="G35613">
        <v>62</v>
      </c>
      <c r="H35613" t="s">
        <v>2017</v>
      </c>
      <c r="I35613" s="13">
        <v>43504</v>
      </c>
      <c r="J35613">
        <v>3</v>
      </c>
      <c r="K35613">
        <v>0</v>
      </c>
    </row>
    <row r="35614" spans="1:11">
      <c r="B35614" t="s">
        <v>2051</v>
      </c>
      <c r="C35614" t="s">
        <v>4180</v>
      </c>
      <c r="D35614" t="s">
        <v>2076</v>
      </c>
      <c r="E35614">
        <v>3</v>
      </c>
      <c r="F35614" t="s">
        <v>2016</v>
      </c>
      <c r="G35614">
        <v>63</v>
      </c>
      <c r="H35614" t="s">
        <v>2017</v>
      </c>
      <c r="I35614" s="13">
        <v>43504</v>
      </c>
      <c r="J35614" t="s">
        <v>2030</v>
      </c>
      <c r="K35614" t="s">
        <v>2030</v>
      </c>
    </row>
    <row r="35615" spans="1:11">
      <c r="B35615" t="s">
        <v>2996</v>
      </c>
      <c r="C35615" t="s">
        <v>4181</v>
      </c>
      <c r="D35615" t="s">
        <v>2044</v>
      </c>
      <c r="E35615">
        <v>3</v>
      </c>
      <c r="F35615" t="s">
        <v>2016</v>
      </c>
      <c r="G35615">
        <v>57</v>
      </c>
      <c r="H35615" t="s">
        <v>2020</v>
      </c>
      <c r="I35615" s="13">
        <v>43502</v>
      </c>
      <c r="J35615">
        <v>3</v>
      </c>
      <c r="K35615">
        <v>0</v>
      </c>
    </row>
    <row r="35616" spans="1:11">
      <c r="B35616" t="s">
        <v>2094</v>
      </c>
      <c r="C35616" t="s">
        <v>2095</v>
      </c>
      <c r="D35616" t="s">
        <v>2076</v>
      </c>
      <c r="E35616">
        <v>3</v>
      </c>
      <c r="F35616" t="s">
        <v>2016</v>
      </c>
      <c r="G35616" t="s">
        <v>2030</v>
      </c>
      <c r="H35616" t="s">
        <v>2017</v>
      </c>
      <c r="I35616" s="13">
        <v>43497</v>
      </c>
      <c r="J35616" t="s">
        <v>2030</v>
      </c>
      <c r="K35616" t="s">
        <v>2030</v>
      </c>
    </row>
    <row r="35617" spans="2:11">
      <c r="B35617" t="s">
        <v>2037</v>
      </c>
      <c r="C35617" t="s">
        <v>4182</v>
      </c>
      <c r="D35617" t="s">
        <v>2076</v>
      </c>
      <c r="E35617">
        <v>3</v>
      </c>
      <c r="F35617" t="s">
        <v>2016</v>
      </c>
      <c r="G35617">
        <v>54</v>
      </c>
      <c r="H35617" t="s">
        <v>2017</v>
      </c>
      <c r="I35617" s="13">
        <v>43496</v>
      </c>
      <c r="J35617">
        <v>3</v>
      </c>
      <c r="K35617">
        <v>0</v>
      </c>
    </row>
    <row r="35618" spans="2:11">
      <c r="B35618" t="s">
        <v>2411</v>
      </c>
      <c r="C35618" t="s">
        <v>4183</v>
      </c>
      <c r="D35618" t="s">
        <v>2044</v>
      </c>
      <c r="E35618">
        <v>3</v>
      </c>
      <c r="F35618" t="s">
        <v>2016</v>
      </c>
      <c r="G35618" t="s">
        <v>2030</v>
      </c>
      <c r="H35618" t="s">
        <v>2017</v>
      </c>
      <c r="I35618" s="13">
        <v>43479</v>
      </c>
      <c r="J35618">
        <v>3</v>
      </c>
      <c r="K35618">
        <v>0</v>
      </c>
    </row>
    <row r="35619" spans="2:11">
      <c r="B35619" t="s">
        <v>2024</v>
      </c>
      <c r="C35619" t="s">
        <v>3318</v>
      </c>
      <c r="D35619" t="s">
        <v>2076</v>
      </c>
      <c r="E35619">
        <v>3</v>
      </c>
      <c r="F35619" t="s">
        <v>2016</v>
      </c>
      <c r="G35619" t="s">
        <v>2030</v>
      </c>
      <c r="H35619" t="s">
        <v>2017</v>
      </c>
      <c r="I35619" s="13">
        <v>43333</v>
      </c>
      <c r="J35619">
        <v>3</v>
      </c>
      <c r="K35619">
        <v>0</v>
      </c>
    </row>
    <row r="35620" spans="2:11">
      <c r="B35620" t="s">
        <v>2021</v>
      </c>
      <c r="C35620" t="s">
        <v>4184</v>
      </c>
      <c r="D35620" t="s">
        <v>2348</v>
      </c>
      <c r="E35620">
        <v>1</v>
      </c>
      <c r="F35620" t="s">
        <v>2016</v>
      </c>
      <c r="G35620">
        <v>47</v>
      </c>
      <c r="H35620" t="s">
        <v>2020</v>
      </c>
      <c r="I35620" s="13">
        <v>43311</v>
      </c>
      <c r="J35620">
        <v>6</v>
      </c>
      <c r="K35620">
        <v>-36.39</v>
      </c>
    </row>
    <row r="35701" spans="1:11">
      <c r="A35701" t="s">
        <v>1370</v>
      </c>
      <c r="B35701" t="str">
        <f ca="1">_xll.BDS(OFFSET(INDIRECT(ADDRESS(ROW(), COLUMN())),0,-1),"BEST_ANALYST_RECS_BULK","cols=10;rows=15")</f>
        <v>Seaport Global Securities</v>
      </c>
      <c r="C35701" t="s">
        <v>3826</v>
      </c>
      <c r="D35701" t="s">
        <v>2044</v>
      </c>
      <c r="E35701">
        <v>3</v>
      </c>
      <c r="F35701" t="s">
        <v>2016</v>
      </c>
      <c r="G35701" t="s">
        <v>2030</v>
      </c>
      <c r="H35701" t="s">
        <v>2017</v>
      </c>
      <c r="I35701" s="13">
        <v>43511</v>
      </c>
      <c r="J35701" t="s">
        <v>2030</v>
      </c>
      <c r="K35701" t="s">
        <v>2030</v>
      </c>
    </row>
    <row r="35702" spans="1:11">
      <c r="B35702" t="s">
        <v>2067</v>
      </c>
      <c r="C35702" t="s">
        <v>2588</v>
      </c>
      <c r="D35702" t="s">
        <v>2029</v>
      </c>
      <c r="E35702">
        <v>5</v>
      </c>
      <c r="F35702" t="s">
        <v>2016</v>
      </c>
      <c r="G35702">
        <v>54</v>
      </c>
      <c r="H35702" t="s">
        <v>2020</v>
      </c>
      <c r="I35702" s="13">
        <v>43507</v>
      </c>
      <c r="J35702">
        <v>8</v>
      </c>
      <c r="K35702">
        <v>-26.37</v>
      </c>
    </row>
    <row r="35703" spans="1:11">
      <c r="B35703" t="s">
        <v>2079</v>
      </c>
      <c r="C35703" t="s">
        <v>2182</v>
      </c>
      <c r="D35703" t="s">
        <v>2015</v>
      </c>
      <c r="E35703">
        <v>3</v>
      </c>
      <c r="F35703" t="s">
        <v>2016</v>
      </c>
      <c r="G35703">
        <v>47</v>
      </c>
      <c r="H35703" t="s">
        <v>2017</v>
      </c>
      <c r="I35703" s="13">
        <v>43501</v>
      </c>
      <c r="J35703" t="s">
        <v>2030</v>
      </c>
      <c r="K35703" t="s">
        <v>2030</v>
      </c>
    </row>
    <row r="35704" spans="1:11">
      <c r="B35704" t="s">
        <v>2157</v>
      </c>
      <c r="C35704" t="s">
        <v>2597</v>
      </c>
      <c r="D35704" t="s">
        <v>2026</v>
      </c>
      <c r="E35704">
        <v>5</v>
      </c>
      <c r="F35704" t="s">
        <v>2016</v>
      </c>
      <c r="G35704">
        <v>74</v>
      </c>
      <c r="H35704" t="s">
        <v>2017</v>
      </c>
      <c r="I35704" s="13">
        <v>43501</v>
      </c>
      <c r="J35704">
        <v>5</v>
      </c>
      <c r="K35704">
        <v>-16.52</v>
      </c>
    </row>
    <row r="35705" spans="1:11">
      <c r="B35705" t="s">
        <v>2021</v>
      </c>
      <c r="C35705" t="s">
        <v>2180</v>
      </c>
      <c r="D35705" t="s">
        <v>2296</v>
      </c>
      <c r="E35705">
        <v>3</v>
      </c>
      <c r="F35705" t="s">
        <v>2016</v>
      </c>
      <c r="G35705">
        <v>49</v>
      </c>
      <c r="H35705" t="s">
        <v>2020</v>
      </c>
      <c r="I35705" s="13">
        <v>43500</v>
      </c>
      <c r="J35705">
        <v>6</v>
      </c>
      <c r="K35705">
        <v>-23.76</v>
      </c>
    </row>
    <row r="35706" spans="1:11">
      <c r="B35706" t="s">
        <v>2094</v>
      </c>
      <c r="C35706" t="s">
        <v>2095</v>
      </c>
      <c r="D35706" t="s">
        <v>2076</v>
      </c>
      <c r="E35706">
        <v>3</v>
      </c>
      <c r="F35706" t="s">
        <v>2085</v>
      </c>
      <c r="G35706" t="s">
        <v>2030</v>
      </c>
      <c r="H35706" t="s">
        <v>2017</v>
      </c>
      <c r="I35706" s="13">
        <v>43500</v>
      </c>
      <c r="J35706" t="s">
        <v>2030</v>
      </c>
      <c r="K35706" t="s">
        <v>2030</v>
      </c>
    </row>
    <row r="35707" spans="1:11">
      <c r="B35707" t="s">
        <v>2063</v>
      </c>
      <c r="C35707" t="s">
        <v>2178</v>
      </c>
      <c r="D35707" t="s">
        <v>2184</v>
      </c>
      <c r="E35707">
        <v>1</v>
      </c>
      <c r="F35707" t="s">
        <v>2016</v>
      </c>
      <c r="G35707">
        <v>40</v>
      </c>
      <c r="H35707" t="s">
        <v>2017</v>
      </c>
      <c r="I35707" s="13">
        <v>43500</v>
      </c>
      <c r="J35707">
        <v>2</v>
      </c>
      <c r="K35707">
        <v>16.52</v>
      </c>
    </row>
    <row r="35708" spans="1:11">
      <c r="B35708" t="s">
        <v>2024</v>
      </c>
      <c r="C35708" t="s">
        <v>3004</v>
      </c>
      <c r="D35708" t="s">
        <v>2026</v>
      </c>
      <c r="E35708">
        <v>5</v>
      </c>
      <c r="F35708" t="s">
        <v>2016</v>
      </c>
      <c r="G35708">
        <v>55</v>
      </c>
      <c r="H35708" t="s">
        <v>2017</v>
      </c>
      <c r="I35708" s="13">
        <v>43497</v>
      </c>
      <c r="J35708">
        <v>5</v>
      </c>
      <c r="K35708">
        <v>-16.52</v>
      </c>
    </row>
    <row r="35709" spans="1:11">
      <c r="B35709" t="s">
        <v>2131</v>
      </c>
      <c r="C35709" t="s">
        <v>2589</v>
      </c>
      <c r="D35709" t="s">
        <v>2026</v>
      </c>
      <c r="E35709">
        <v>5</v>
      </c>
      <c r="F35709" t="s">
        <v>2016</v>
      </c>
      <c r="G35709">
        <v>72</v>
      </c>
      <c r="H35709" t="s">
        <v>2133</v>
      </c>
      <c r="I35709" s="13">
        <v>43497</v>
      </c>
      <c r="J35709">
        <v>5</v>
      </c>
      <c r="K35709">
        <v>-16.52</v>
      </c>
    </row>
    <row r="35710" spans="1:11">
      <c r="B35710" t="s">
        <v>2174</v>
      </c>
      <c r="C35710" t="s">
        <v>2175</v>
      </c>
      <c r="D35710" t="s">
        <v>2015</v>
      </c>
      <c r="E35710">
        <v>3</v>
      </c>
      <c r="F35710" t="s">
        <v>2016</v>
      </c>
      <c r="G35710">
        <v>51</v>
      </c>
      <c r="H35710" t="s">
        <v>2017</v>
      </c>
      <c r="I35710" s="13">
        <v>43496</v>
      </c>
      <c r="J35710">
        <v>7</v>
      </c>
      <c r="K35710">
        <v>-24.41</v>
      </c>
    </row>
    <row r="35711" spans="1:11">
      <c r="B35711" t="s">
        <v>2134</v>
      </c>
      <c r="C35711" t="s">
        <v>2592</v>
      </c>
      <c r="D35711" t="s">
        <v>2035</v>
      </c>
      <c r="E35711">
        <v>5</v>
      </c>
      <c r="F35711" t="s">
        <v>2016</v>
      </c>
      <c r="G35711">
        <v>60</v>
      </c>
      <c r="H35711" t="s">
        <v>2020</v>
      </c>
      <c r="I35711" s="13">
        <v>43496</v>
      </c>
      <c r="J35711">
        <v>3</v>
      </c>
      <c r="K35711">
        <v>2.88</v>
      </c>
    </row>
    <row r="35712" spans="1:11">
      <c r="B35712" t="s">
        <v>2069</v>
      </c>
      <c r="C35712" t="s">
        <v>2177</v>
      </c>
      <c r="D35712" t="s">
        <v>2071</v>
      </c>
      <c r="E35712">
        <v>3</v>
      </c>
      <c r="F35712" t="s">
        <v>2016</v>
      </c>
      <c r="G35712" t="s">
        <v>2030</v>
      </c>
      <c r="H35712" t="s">
        <v>2017</v>
      </c>
      <c r="I35712" s="13">
        <v>43496</v>
      </c>
      <c r="J35712">
        <v>4</v>
      </c>
      <c r="K35712">
        <v>0</v>
      </c>
    </row>
    <row r="35713" spans="2:11">
      <c r="B35713" t="s">
        <v>2051</v>
      </c>
      <c r="C35713" t="s">
        <v>3828</v>
      </c>
      <c r="D35713" t="s">
        <v>2076</v>
      </c>
      <c r="E35713">
        <v>3</v>
      </c>
      <c r="F35713" t="s">
        <v>2016</v>
      </c>
      <c r="G35713">
        <v>50</v>
      </c>
      <c r="H35713" t="s">
        <v>2017</v>
      </c>
      <c r="I35713" s="13">
        <v>43496</v>
      </c>
      <c r="J35713">
        <v>1</v>
      </c>
      <c r="K35713">
        <v>19.86</v>
      </c>
    </row>
    <row r="35714" spans="2:11">
      <c r="B35714" t="s">
        <v>2083</v>
      </c>
      <c r="C35714" t="s">
        <v>2084</v>
      </c>
      <c r="D35714" t="s">
        <v>2026</v>
      </c>
      <c r="E35714">
        <v>5</v>
      </c>
      <c r="F35714" t="s">
        <v>2016</v>
      </c>
      <c r="G35714" t="s">
        <v>2030</v>
      </c>
      <c r="H35714" t="s">
        <v>2017</v>
      </c>
      <c r="I35714" s="13">
        <v>43433</v>
      </c>
      <c r="J35714" t="s">
        <v>2030</v>
      </c>
      <c r="K35714" t="s">
        <v>2030</v>
      </c>
    </row>
    <row r="35715" spans="2:11">
      <c r="B35715" t="s">
        <v>2027</v>
      </c>
      <c r="C35715" t="s">
        <v>2181</v>
      </c>
      <c r="D35715" t="s">
        <v>2104</v>
      </c>
      <c r="E35715" t="s">
        <v>2030</v>
      </c>
      <c r="F35715" t="s">
        <v>2016</v>
      </c>
      <c r="G35715" t="s">
        <v>2030</v>
      </c>
      <c r="H35715" t="s">
        <v>2017</v>
      </c>
      <c r="I35715" s="13">
        <v>43258</v>
      </c>
      <c r="J35715" t="s">
        <v>2030</v>
      </c>
      <c r="K35715" t="s">
        <v>2030</v>
      </c>
    </row>
    <row r="35801" spans="1:11">
      <c r="A35801" t="s">
        <v>1371</v>
      </c>
      <c r="B35801" t="str">
        <f ca="1">_xll.BDS(OFFSET(INDIRECT(ADDRESS(ROW(), COLUMN())),0,-1),"BEST_ANALYST_RECS_BULK","cols=10;rows=22")</f>
        <v>Baird</v>
      </c>
      <c r="C35801" t="s">
        <v>2416</v>
      </c>
      <c r="D35801" t="s">
        <v>2029</v>
      </c>
      <c r="E35801">
        <v>5</v>
      </c>
      <c r="F35801" t="s">
        <v>2016</v>
      </c>
      <c r="G35801">
        <v>14</v>
      </c>
      <c r="H35801" t="s">
        <v>2017</v>
      </c>
      <c r="I35801" s="13">
        <v>43511</v>
      </c>
      <c r="J35801">
        <v>8</v>
      </c>
      <c r="K35801">
        <v>-17.72</v>
      </c>
    </row>
    <row r="35802" spans="1:11">
      <c r="B35802" t="s">
        <v>2232</v>
      </c>
      <c r="C35802" t="s">
        <v>2863</v>
      </c>
      <c r="D35802" t="s">
        <v>2015</v>
      </c>
      <c r="E35802">
        <v>3</v>
      </c>
      <c r="F35802" t="s">
        <v>2016</v>
      </c>
      <c r="G35802" t="s">
        <v>2030</v>
      </c>
      <c r="H35802" t="s">
        <v>2017</v>
      </c>
      <c r="I35802" s="13">
        <v>43511</v>
      </c>
      <c r="J35802">
        <v>4</v>
      </c>
      <c r="K35802">
        <v>0</v>
      </c>
    </row>
    <row r="35803" spans="1:11">
      <c r="B35803" t="s">
        <v>2037</v>
      </c>
      <c r="C35803" t="s">
        <v>2864</v>
      </c>
      <c r="D35803" t="s">
        <v>2026</v>
      </c>
      <c r="E35803">
        <v>5</v>
      </c>
      <c r="F35803" t="s">
        <v>2016</v>
      </c>
      <c r="G35803">
        <v>13</v>
      </c>
      <c r="H35803" t="s">
        <v>2017</v>
      </c>
      <c r="I35803" s="13">
        <v>43510</v>
      </c>
      <c r="J35803">
        <v>8</v>
      </c>
      <c r="K35803">
        <v>-17.72</v>
      </c>
    </row>
    <row r="35804" spans="1:11">
      <c r="B35804" t="s">
        <v>2139</v>
      </c>
      <c r="C35804" t="s">
        <v>2865</v>
      </c>
      <c r="D35804" t="s">
        <v>2044</v>
      </c>
      <c r="E35804">
        <v>3</v>
      </c>
      <c r="F35804" t="s">
        <v>2016</v>
      </c>
      <c r="G35804">
        <v>12</v>
      </c>
      <c r="H35804" t="s">
        <v>2017</v>
      </c>
      <c r="I35804" s="13">
        <v>43508</v>
      </c>
      <c r="J35804">
        <v>9</v>
      </c>
      <c r="K35804">
        <v>-18.87</v>
      </c>
    </row>
    <row r="35805" spans="1:11">
      <c r="B35805" t="s">
        <v>2428</v>
      </c>
      <c r="C35805" t="s">
        <v>2866</v>
      </c>
      <c r="D35805" t="s">
        <v>2076</v>
      </c>
      <c r="E35805">
        <v>3</v>
      </c>
      <c r="F35805" t="s">
        <v>2016</v>
      </c>
      <c r="G35805">
        <v>11.5</v>
      </c>
      <c r="H35805" t="s">
        <v>2020</v>
      </c>
      <c r="I35805" s="13">
        <v>43508</v>
      </c>
      <c r="J35805">
        <v>4</v>
      </c>
      <c r="K35805">
        <v>0</v>
      </c>
    </row>
    <row r="35806" spans="1:11">
      <c r="B35806" t="s">
        <v>2118</v>
      </c>
      <c r="C35806" t="s">
        <v>2867</v>
      </c>
      <c r="D35806" t="s">
        <v>2026</v>
      </c>
      <c r="E35806">
        <v>5</v>
      </c>
      <c r="F35806" t="s">
        <v>2016</v>
      </c>
      <c r="G35806">
        <v>15</v>
      </c>
      <c r="H35806" t="s">
        <v>2017</v>
      </c>
      <c r="I35806" s="13">
        <v>43506</v>
      </c>
      <c r="J35806">
        <v>8</v>
      </c>
      <c r="K35806">
        <v>-17.72</v>
      </c>
    </row>
    <row r="35807" spans="1:11">
      <c r="B35807" t="s">
        <v>2049</v>
      </c>
      <c r="C35807" t="s">
        <v>2868</v>
      </c>
      <c r="D35807" t="s">
        <v>2029</v>
      </c>
      <c r="E35807">
        <v>5</v>
      </c>
      <c r="F35807" t="s">
        <v>2016</v>
      </c>
      <c r="G35807">
        <v>16</v>
      </c>
      <c r="H35807" t="s">
        <v>2017</v>
      </c>
      <c r="I35807" s="13">
        <v>43500</v>
      </c>
      <c r="J35807">
        <v>8</v>
      </c>
      <c r="K35807">
        <v>-17.72</v>
      </c>
    </row>
    <row r="35808" spans="1:11">
      <c r="B35808" t="s">
        <v>2021</v>
      </c>
      <c r="C35808" t="s">
        <v>2869</v>
      </c>
      <c r="D35808" t="s">
        <v>2296</v>
      </c>
      <c r="E35808">
        <v>3</v>
      </c>
      <c r="F35808" t="s">
        <v>2016</v>
      </c>
      <c r="G35808">
        <v>11</v>
      </c>
      <c r="H35808" t="s">
        <v>2020</v>
      </c>
      <c r="I35808" s="13">
        <v>43497</v>
      </c>
      <c r="J35808">
        <v>4</v>
      </c>
      <c r="K35808">
        <v>0</v>
      </c>
    </row>
    <row r="35809" spans="2:11">
      <c r="B35809" t="s">
        <v>2045</v>
      </c>
      <c r="C35809" t="s">
        <v>2870</v>
      </c>
      <c r="D35809" t="s">
        <v>2015</v>
      </c>
      <c r="E35809">
        <v>3</v>
      </c>
      <c r="F35809" t="s">
        <v>2016</v>
      </c>
      <c r="G35809" t="s">
        <v>2030</v>
      </c>
      <c r="H35809" t="s">
        <v>2017</v>
      </c>
      <c r="I35809" s="13">
        <v>43493</v>
      </c>
      <c r="J35809">
        <v>4</v>
      </c>
      <c r="K35809">
        <v>0</v>
      </c>
    </row>
    <row r="35810" spans="2:11">
      <c r="B35810" t="s">
        <v>2148</v>
      </c>
      <c r="C35810" t="s">
        <v>2871</v>
      </c>
      <c r="D35810" t="s">
        <v>2015</v>
      </c>
      <c r="E35810">
        <v>3</v>
      </c>
      <c r="F35810" t="s">
        <v>2016</v>
      </c>
      <c r="G35810">
        <v>11</v>
      </c>
      <c r="H35810" t="s">
        <v>2017</v>
      </c>
      <c r="I35810" s="13">
        <v>43490</v>
      </c>
      <c r="J35810">
        <v>4</v>
      </c>
      <c r="K35810">
        <v>0</v>
      </c>
    </row>
    <row r="35811" spans="2:11">
      <c r="B35811" t="s">
        <v>2079</v>
      </c>
      <c r="C35811" t="s">
        <v>2872</v>
      </c>
      <c r="D35811" t="s">
        <v>2029</v>
      </c>
      <c r="E35811">
        <v>5</v>
      </c>
      <c r="F35811" t="s">
        <v>2016</v>
      </c>
      <c r="G35811">
        <v>17</v>
      </c>
      <c r="H35811" t="s">
        <v>2017</v>
      </c>
      <c r="I35811" s="13">
        <v>43490</v>
      </c>
      <c r="J35811">
        <v>8</v>
      </c>
      <c r="K35811">
        <v>-17.72</v>
      </c>
    </row>
    <row r="35812" spans="2:11">
      <c r="B35812" t="s">
        <v>2094</v>
      </c>
      <c r="C35812" t="s">
        <v>2095</v>
      </c>
      <c r="D35812" t="s">
        <v>2076</v>
      </c>
      <c r="E35812">
        <v>3</v>
      </c>
      <c r="F35812" t="s">
        <v>2085</v>
      </c>
      <c r="G35812" t="s">
        <v>2030</v>
      </c>
      <c r="H35812" t="s">
        <v>2017</v>
      </c>
      <c r="I35812" s="13">
        <v>43486</v>
      </c>
      <c r="J35812" t="s">
        <v>2030</v>
      </c>
      <c r="K35812" t="s">
        <v>2030</v>
      </c>
    </row>
    <row r="35813" spans="2:11">
      <c r="B35813" t="s">
        <v>2069</v>
      </c>
      <c r="C35813" t="s">
        <v>2873</v>
      </c>
      <c r="D35813" t="s">
        <v>2035</v>
      </c>
      <c r="E35813">
        <v>5</v>
      </c>
      <c r="F35813" t="s">
        <v>2085</v>
      </c>
      <c r="G35813">
        <v>15</v>
      </c>
      <c r="H35813" t="s">
        <v>2017</v>
      </c>
      <c r="I35813" s="13">
        <v>43482</v>
      </c>
      <c r="J35813">
        <v>3</v>
      </c>
      <c r="K35813">
        <v>4.63</v>
      </c>
    </row>
    <row r="35814" spans="2:11">
      <c r="B35814" t="s">
        <v>2031</v>
      </c>
      <c r="C35814" t="s">
        <v>2874</v>
      </c>
      <c r="D35814" t="s">
        <v>2076</v>
      </c>
      <c r="E35814">
        <v>3</v>
      </c>
      <c r="F35814" t="s">
        <v>2016</v>
      </c>
      <c r="G35814">
        <v>12</v>
      </c>
      <c r="H35814" t="s">
        <v>2017</v>
      </c>
      <c r="I35814" s="13">
        <v>43479</v>
      </c>
      <c r="J35814">
        <v>7</v>
      </c>
      <c r="K35814">
        <v>-16.149999999999999</v>
      </c>
    </row>
    <row r="35815" spans="2:11">
      <c r="B35815" t="s">
        <v>2077</v>
      </c>
      <c r="C35815" t="s">
        <v>2875</v>
      </c>
      <c r="D35815" t="s">
        <v>2227</v>
      </c>
      <c r="E35815">
        <v>3</v>
      </c>
      <c r="F35815" t="s">
        <v>2016</v>
      </c>
      <c r="G35815">
        <v>10.5</v>
      </c>
      <c r="H35815" t="s">
        <v>2020</v>
      </c>
      <c r="I35815" s="13">
        <v>43472</v>
      </c>
      <c r="J35815">
        <v>5</v>
      </c>
      <c r="K35815">
        <v>-9.84</v>
      </c>
    </row>
    <row r="35816" spans="2:11">
      <c r="B35816" t="s">
        <v>2051</v>
      </c>
      <c r="C35816" t="s">
        <v>2876</v>
      </c>
      <c r="D35816" t="s">
        <v>2076</v>
      </c>
      <c r="E35816">
        <v>3</v>
      </c>
      <c r="F35816" t="s">
        <v>2088</v>
      </c>
      <c r="G35816">
        <v>11.7</v>
      </c>
      <c r="H35816" t="s">
        <v>2017</v>
      </c>
      <c r="I35816" s="13">
        <v>43472</v>
      </c>
      <c r="J35816">
        <v>2</v>
      </c>
      <c r="K35816">
        <v>14.96</v>
      </c>
    </row>
    <row r="35817" spans="2:11">
      <c r="B35817" t="s">
        <v>2033</v>
      </c>
      <c r="C35817" t="s">
        <v>2877</v>
      </c>
      <c r="D35817" t="s">
        <v>2044</v>
      </c>
      <c r="E35817">
        <v>3</v>
      </c>
      <c r="F35817" t="s">
        <v>2016</v>
      </c>
      <c r="G35817">
        <v>12</v>
      </c>
      <c r="H35817" t="s">
        <v>2020</v>
      </c>
      <c r="I35817" s="13">
        <v>43469</v>
      </c>
      <c r="J35817">
        <v>10</v>
      </c>
      <c r="K35817">
        <v>-20</v>
      </c>
    </row>
    <row r="35818" spans="2:11">
      <c r="B35818" t="s">
        <v>2878</v>
      </c>
      <c r="C35818" t="s">
        <v>2879</v>
      </c>
      <c r="D35818" t="s">
        <v>2026</v>
      </c>
      <c r="E35818">
        <v>5</v>
      </c>
      <c r="F35818" t="s">
        <v>2016</v>
      </c>
      <c r="G35818">
        <v>14</v>
      </c>
      <c r="H35818" t="s">
        <v>2020</v>
      </c>
      <c r="I35818" s="13">
        <v>43448</v>
      </c>
      <c r="J35818">
        <v>8</v>
      </c>
      <c r="K35818">
        <v>-17.72</v>
      </c>
    </row>
    <row r="35819" spans="2:11">
      <c r="B35819" t="s">
        <v>2024</v>
      </c>
      <c r="C35819" t="s">
        <v>2880</v>
      </c>
      <c r="D35819" t="s">
        <v>2076</v>
      </c>
      <c r="E35819">
        <v>3</v>
      </c>
      <c r="F35819" t="s">
        <v>2088</v>
      </c>
      <c r="G35819" t="s">
        <v>2030</v>
      </c>
      <c r="H35819" t="s">
        <v>2017</v>
      </c>
      <c r="I35819" s="13">
        <v>43418</v>
      </c>
      <c r="J35819">
        <v>12</v>
      </c>
      <c r="K35819">
        <v>-33.29</v>
      </c>
    </row>
    <row r="35820" spans="2:11">
      <c r="B35820" t="s">
        <v>2083</v>
      </c>
      <c r="C35820" t="s">
        <v>2304</v>
      </c>
      <c r="D35820" t="s">
        <v>2076</v>
      </c>
      <c r="E35820">
        <v>3</v>
      </c>
      <c r="F35820" t="s">
        <v>2088</v>
      </c>
      <c r="G35820" t="s">
        <v>2030</v>
      </c>
      <c r="H35820" t="s">
        <v>2017</v>
      </c>
      <c r="I35820" s="13">
        <v>43411</v>
      </c>
      <c r="J35820">
        <v>11</v>
      </c>
      <c r="K35820">
        <v>-27.56</v>
      </c>
    </row>
    <row r="35821" spans="2:11">
      <c r="B35821" t="s">
        <v>2198</v>
      </c>
      <c r="C35821" t="s">
        <v>2881</v>
      </c>
      <c r="D35821" t="s">
        <v>2044</v>
      </c>
      <c r="E35821">
        <v>3</v>
      </c>
      <c r="F35821" t="s">
        <v>2016</v>
      </c>
      <c r="G35821">
        <v>15</v>
      </c>
      <c r="H35821" t="s">
        <v>2020</v>
      </c>
      <c r="I35821" s="13">
        <v>43406</v>
      </c>
      <c r="J35821">
        <v>4</v>
      </c>
      <c r="K35821">
        <v>0</v>
      </c>
    </row>
    <row r="35822" spans="2:11">
      <c r="B35822" t="s">
        <v>106</v>
      </c>
      <c r="C35822" t="s">
        <v>2882</v>
      </c>
      <c r="D35822" t="s">
        <v>2432</v>
      </c>
      <c r="E35822">
        <v>1</v>
      </c>
      <c r="F35822" t="s">
        <v>2016</v>
      </c>
      <c r="G35822">
        <v>12</v>
      </c>
      <c r="H35822" t="s">
        <v>2020</v>
      </c>
      <c r="I35822" s="13">
        <v>43224</v>
      </c>
      <c r="J35822">
        <v>1</v>
      </c>
      <c r="K35822">
        <v>17.72</v>
      </c>
    </row>
    <row r="35901" spans="1:11">
      <c r="A35901" t="s">
        <v>1372</v>
      </c>
      <c r="B35901" t="str">
        <f ca="1">_xll.BDS(OFFSET(INDIRECT(ADDRESS(ROW(), COLUMN())),0,-1),"BEST_ANALYST_RECS_BULK","cols=10;rows=27")</f>
        <v>Credit Suisse</v>
      </c>
      <c r="C35901" t="s">
        <v>2730</v>
      </c>
      <c r="D35901" t="s">
        <v>2029</v>
      </c>
      <c r="E35901">
        <v>5</v>
      </c>
      <c r="F35901" t="s">
        <v>2016</v>
      </c>
      <c r="G35901">
        <v>72</v>
      </c>
      <c r="H35901" t="s">
        <v>2017</v>
      </c>
      <c r="I35901" s="13">
        <v>43509</v>
      </c>
      <c r="J35901" t="s">
        <v>2030</v>
      </c>
      <c r="K35901" t="s">
        <v>2030</v>
      </c>
    </row>
    <row r="35902" spans="1:11">
      <c r="B35902" t="s">
        <v>3262</v>
      </c>
      <c r="C35902" t="s">
        <v>3263</v>
      </c>
      <c r="D35902" t="s">
        <v>2026</v>
      </c>
      <c r="E35902">
        <v>5</v>
      </c>
      <c r="F35902" t="s">
        <v>2016</v>
      </c>
      <c r="G35902">
        <v>82</v>
      </c>
      <c r="H35902" t="s">
        <v>2017</v>
      </c>
      <c r="I35902" s="13">
        <v>43509</v>
      </c>
      <c r="J35902">
        <v>4</v>
      </c>
      <c r="K35902">
        <v>-52.43</v>
      </c>
    </row>
    <row r="35903" spans="1:11">
      <c r="B35903" t="s">
        <v>2033</v>
      </c>
      <c r="C35903" t="s">
        <v>3818</v>
      </c>
      <c r="D35903" t="s">
        <v>2035</v>
      </c>
      <c r="E35903">
        <v>5</v>
      </c>
      <c r="F35903" t="s">
        <v>2016</v>
      </c>
      <c r="G35903">
        <v>68</v>
      </c>
      <c r="H35903" t="s">
        <v>2036</v>
      </c>
      <c r="I35903" s="13">
        <v>43506</v>
      </c>
      <c r="J35903" t="s">
        <v>2030</v>
      </c>
      <c r="K35903" t="s">
        <v>2030</v>
      </c>
    </row>
    <row r="35904" spans="1:11">
      <c r="B35904" t="s">
        <v>2063</v>
      </c>
      <c r="C35904" t="s">
        <v>3819</v>
      </c>
      <c r="D35904" t="s">
        <v>2035</v>
      </c>
      <c r="E35904">
        <v>5</v>
      </c>
      <c r="F35904" t="s">
        <v>2016</v>
      </c>
      <c r="G35904">
        <v>75</v>
      </c>
      <c r="H35904" t="s">
        <v>2017</v>
      </c>
      <c r="I35904" s="13">
        <v>43500</v>
      </c>
      <c r="J35904">
        <v>4</v>
      </c>
      <c r="K35904">
        <v>-52.43</v>
      </c>
    </row>
    <row r="35905" spans="2:11">
      <c r="B35905" t="s">
        <v>2586</v>
      </c>
      <c r="C35905" t="s">
        <v>3820</v>
      </c>
      <c r="D35905" t="s">
        <v>2076</v>
      </c>
      <c r="E35905">
        <v>3</v>
      </c>
      <c r="F35905" t="s">
        <v>2016</v>
      </c>
      <c r="G35905">
        <v>54</v>
      </c>
      <c r="H35905" t="s">
        <v>2020</v>
      </c>
      <c r="I35905" s="13">
        <v>43497</v>
      </c>
      <c r="J35905" t="s">
        <v>2030</v>
      </c>
      <c r="K35905" t="s">
        <v>2030</v>
      </c>
    </row>
    <row r="35906" spans="2:11">
      <c r="B35906" t="s">
        <v>3271</v>
      </c>
      <c r="C35906" t="s">
        <v>3821</v>
      </c>
      <c r="D35906" t="s">
        <v>2026</v>
      </c>
      <c r="E35906">
        <v>5</v>
      </c>
      <c r="F35906" t="s">
        <v>2016</v>
      </c>
      <c r="G35906">
        <v>70</v>
      </c>
      <c r="H35906" t="s">
        <v>2020</v>
      </c>
      <c r="I35906" s="13">
        <v>43495</v>
      </c>
      <c r="J35906">
        <v>4</v>
      </c>
      <c r="K35906">
        <v>-52.43</v>
      </c>
    </row>
    <row r="35907" spans="2:11">
      <c r="B35907" t="s">
        <v>2582</v>
      </c>
      <c r="C35907" t="s">
        <v>3822</v>
      </c>
      <c r="D35907" t="s">
        <v>2026</v>
      </c>
      <c r="E35907">
        <v>5</v>
      </c>
      <c r="F35907" t="s">
        <v>2016</v>
      </c>
      <c r="G35907">
        <v>65</v>
      </c>
      <c r="H35907" t="s">
        <v>2017</v>
      </c>
      <c r="I35907" s="13">
        <v>43493</v>
      </c>
      <c r="J35907">
        <v>4</v>
      </c>
      <c r="K35907">
        <v>-52.43</v>
      </c>
    </row>
    <row r="35908" spans="2:11">
      <c r="B35908" t="s">
        <v>2105</v>
      </c>
      <c r="C35908" t="s">
        <v>3243</v>
      </c>
      <c r="D35908" t="s">
        <v>2026</v>
      </c>
      <c r="E35908">
        <v>5</v>
      </c>
      <c r="F35908" t="s">
        <v>2016</v>
      </c>
      <c r="G35908">
        <v>77</v>
      </c>
      <c r="H35908" t="s">
        <v>2020</v>
      </c>
      <c r="I35908" s="13">
        <v>43491</v>
      </c>
      <c r="J35908">
        <v>4</v>
      </c>
      <c r="K35908">
        <v>-52.43</v>
      </c>
    </row>
    <row r="35909" spans="2:11">
      <c r="B35909" t="s">
        <v>2732</v>
      </c>
      <c r="C35909" t="s">
        <v>3264</v>
      </c>
      <c r="D35909" t="s">
        <v>2076</v>
      </c>
      <c r="E35909">
        <v>3</v>
      </c>
      <c r="F35909" t="s">
        <v>2016</v>
      </c>
      <c r="G35909">
        <v>54</v>
      </c>
      <c r="H35909" t="s">
        <v>2017</v>
      </c>
      <c r="I35909" s="13">
        <v>43490</v>
      </c>
      <c r="J35909">
        <v>7</v>
      </c>
      <c r="K35909">
        <v>-56.13</v>
      </c>
    </row>
    <row r="35910" spans="2:11">
      <c r="B35910" t="s">
        <v>2037</v>
      </c>
      <c r="C35910" t="s">
        <v>3823</v>
      </c>
      <c r="D35910" t="s">
        <v>2076</v>
      </c>
      <c r="E35910">
        <v>3</v>
      </c>
      <c r="F35910" t="s">
        <v>2088</v>
      </c>
      <c r="G35910">
        <v>58</v>
      </c>
      <c r="H35910" t="s">
        <v>2020</v>
      </c>
      <c r="I35910" s="13">
        <v>43489</v>
      </c>
      <c r="J35910">
        <v>8</v>
      </c>
      <c r="K35910">
        <v>-59.76</v>
      </c>
    </row>
    <row r="35911" spans="2:11">
      <c r="B35911" t="s">
        <v>2051</v>
      </c>
      <c r="C35911" t="s">
        <v>2576</v>
      </c>
      <c r="D35911" t="s">
        <v>2026</v>
      </c>
      <c r="E35911">
        <v>5</v>
      </c>
      <c r="F35911" t="s">
        <v>2016</v>
      </c>
      <c r="G35911">
        <v>84</v>
      </c>
      <c r="H35911" t="s">
        <v>2017</v>
      </c>
      <c r="I35911" s="13">
        <v>43487</v>
      </c>
      <c r="J35911">
        <v>2</v>
      </c>
      <c r="K35911">
        <v>-19.64</v>
      </c>
    </row>
    <row r="35912" spans="2:11">
      <c r="B35912" t="s">
        <v>2726</v>
      </c>
      <c r="C35912" t="s">
        <v>3268</v>
      </c>
      <c r="D35912" t="s">
        <v>2044</v>
      </c>
      <c r="E35912">
        <v>3</v>
      </c>
      <c r="F35912" t="s">
        <v>2016</v>
      </c>
      <c r="G35912">
        <v>61</v>
      </c>
      <c r="H35912" t="s">
        <v>2017</v>
      </c>
      <c r="I35912" s="13">
        <v>43486</v>
      </c>
      <c r="J35912">
        <v>6</v>
      </c>
      <c r="K35912">
        <v>-55</v>
      </c>
    </row>
    <row r="35913" spans="2:11">
      <c r="B35913" t="s">
        <v>106</v>
      </c>
      <c r="C35913" t="s">
        <v>3824</v>
      </c>
      <c r="D35913" t="s">
        <v>2114</v>
      </c>
      <c r="E35913">
        <v>3</v>
      </c>
      <c r="F35913" t="s">
        <v>2016</v>
      </c>
      <c r="G35913">
        <v>66</v>
      </c>
      <c r="H35913" t="s">
        <v>2020</v>
      </c>
      <c r="I35913" s="13">
        <v>43474</v>
      </c>
      <c r="J35913">
        <v>5</v>
      </c>
      <c r="K35913">
        <v>-53.65</v>
      </c>
    </row>
    <row r="35914" spans="2:11">
      <c r="B35914" t="s">
        <v>2059</v>
      </c>
      <c r="C35914" t="s">
        <v>2741</v>
      </c>
      <c r="D35914" t="s">
        <v>2026</v>
      </c>
      <c r="E35914">
        <v>5</v>
      </c>
      <c r="F35914" t="s">
        <v>2016</v>
      </c>
      <c r="G35914">
        <v>81</v>
      </c>
      <c r="H35914" t="s">
        <v>2020</v>
      </c>
      <c r="I35914" s="13">
        <v>43473</v>
      </c>
      <c r="J35914">
        <v>4</v>
      </c>
      <c r="K35914">
        <v>-52.43</v>
      </c>
    </row>
    <row r="35915" spans="2:11">
      <c r="B35915" t="s">
        <v>2720</v>
      </c>
      <c r="C35915" t="s">
        <v>2721</v>
      </c>
      <c r="D35915" t="s">
        <v>2026</v>
      </c>
      <c r="E35915">
        <v>5</v>
      </c>
      <c r="F35915" t="s">
        <v>2016</v>
      </c>
      <c r="G35915">
        <v>87.92</v>
      </c>
      <c r="H35915" t="s">
        <v>2020</v>
      </c>
      <c r="I35915" s="13">
        <v>43460</v>
      </c>
      <c r="J35915">
        <v>4</v>
      </c>
      <c r="K35915">
        <v>-52.43</v>
      </c>
    </row>
    <row r="35916" spans="2:11">
      <c r="B35916" t="s">
        <v>2813</v>
      </c>
      <c r="C35916" t="s">
        <v>3286</v>
      </c>
      <c r="D35916" t="s">
        <v>2076</v>
      </c>
      <c r="E35916">
        <v>3</v>
      </c>
      <c r="F35916" t="s">
        <v>2016</v>
      </c>
      <c r="G35916">
        <v>71</v>
      </c>
      <c r="H35916" t="s">
        <v>2017</v>
      </c>
      <c r="I35916" s="13">
        <v>43445</v>
      </c>
      <c r="J35916" t="s">
        <v>2030</v>
      </c>
      <c r="K35916" t="s">
        <v>2030</v>
      </c>
    </row>
    <row r="35917" spans="2:11">
      <c r="B35917" t="s">
        <v>2742</v>
      </c>
      <c r="C35917" t="s">
        <v>3267</v>
      </c>
      <c r="D35917" t="s">
        <v>2029</v>
      </c>
      <c r="E35917">
        <v>5</v>
      </c>
      <c r="F35917" t="s">
        <v>2016</v>
      </c>
      <c r="G35917">
        <v>80.5</v>
      </c>
      <c r="H35917" t="s">
        <v>2020</v>
      </c>
      <c r="I35917" s="13">
        <v>43434</v>
      </c>
      <c r="J35917">
        <v>4</v>
      </c>
      <c r="K35917">
        <v>-52.43</v>
      </c>
    </row>
    <row r="35918" spans="2:11">
      <c r="B35918" t="s">
        <v>2718</v>
      </c>
      <c r="C35918" t="s">
        <v>3238</v>
      </c>
      <c r="D35918" t="s">
        <v>2029</v>
      </c>
      <c r="E35918">
        <v>5</v>
      </c>
      <c r="F35918" t="s">
        <v>2123</v>
      </c>
      <c r="G35918">
        <v>69.67</v>
      </c>
      <c r="H35918" t="s">
        <v>2017</v>
      </c>
      <c r="I35918" s="13">
        <v>43433</v>
      </c>
      <c r="J35918" t="s">
        <v>2030</v>
      </c>
      <c r="K35918" t="s">
        <v>2030</v>
      </c>
    </row>
    <row r="35919" spans="2:11">
      <c r="B35919" t="s">
        <v>2057</v>
      </c>
      <c r="C35919" t="s">
        <v>2748</v>
      </c>
      <c r="D35919" t="s">
        <v>2026</v>
      </c>
      <c r="E35919">
        <v>5</v>
      </c>
      <c r="F35919" t="s">
        <v>2016</v>
      </c>
      <c r="G35919">
        <v>105</v>
      </c>
      <c r="H35919" t="s">
        <v>2020</v>
      </c>
      <c r="I35919" s="13">
        <v>43432</v>
      </c>
      <c r="J35919" t="s">
        <v>2030</v>
      </c>
      <c r="K35919" t="s">
        <v>2030</v>
      </c>
    </row>
    <row r="35920" spans="2:11">
      <c r="B35920" t="s">
        <v>2021</v>
      </c>
      <c r="C35920" t="s">
        <v>3288</v>
      </c>
      <c r="D35920" t="s">
        <v>2296</v>
      </c>
      <c r="E35920">
        <v>3</v>
      </c>
      <c r="F35920" t="s">
        <v>2016</v>
      </c>
      <c r="G35920">
        <v>78</v>
      </c>
      <c r="H35920" t="s">
        <v>2020</v>
      </c>
      <c r="I35920" s="13">
        <v>43423</v>
      </c>
      <c r="J35920">
        <v>1</v>
      </c>
      <c r="K35920">
        <v>0</v>
      </c>
    </row>
    <row r="35921" spans="2:11">
      <c r="B35921" t="s">
        <v>2751</v>
      </c>
      <c r="C35921" t="s">
        <v>2752</v>
      </c>
      <c r="D35921" t="s">
        <v>2026</v>
      </c>
      <c r="E35921">
        <v>5</v>
      </c>
      <c r="F35921" t="s">
        <v>2016</v>
      </c>
      <c r="G35921">
        <v>67</v>
      </c>
      <c r="H35921" t="s">
        <v>2020</v>
      </c>
      <c r="I35921" s="13">
        <v>43418</v>
      </c>
      <c r="J35921">
        <v>4</v>
      </c>
      <c r="K35921">
        <v>-52.43</v>
      </c>
    </row>
    <row r="35922" spans="2:11">
      <c r="B35922" t="s">
        <v>2578</v>
      </c>
      <c r="C35922" t="s">
        <v>3825</v>
      </c>
      <c r="D35922" t="s">
        <v>2570</v>
      </c>
      <c r="E35922">
        <v>4</v>
      </c>
      <c r="F35922" t="s">
        <v>2016</v>
      </c>
      <c r="G35922">
        <v>90</v>
      </c>
      <c r="H35922" t="s">
        <v>2017</v>
      </c>
      <c r="I35922" s="13">
        <v>43409</v>
      </c>
      <c r="J35922" t="s">
        <v>2030</v>
      </c>
      <c r="K35922" t="s">
        <v>2030</v>
      </c>
    </row>
    <row r="35923" spans="2:11">
      <c r="B35923" t="s">
        <v>2091</v>
      </c>
      <c r="C35923" t="s">
        <v>2757</v>
      </c>
      <c r="D35923" t="s">
        <v>2093</v>
      </c>
      <c r="E35923" t="s">
        <v>2030</v>
      </c>
      <c r="F35923" t="s">
        <v>2016</v>
      </c>
      <c r="G35923" t="s">
        <v>2030</v>
      </c>
      <c r="H35923" t="s">
        <v>2017</v>
      </c>
      <c r="I35923" s="13">
        <v>43315</v>
      </c>
      <c r="J35923" t="s">
        <v>2030</v>
      </c>
      <c r="K35923" t="s">
        <v>2030</v>
      </c>
    </row>
    <row r="35924" spans="2:11">
      <c r="B35924" t="s">
        <v>2102</v>
      </c>
      <c r="C35924" t="s">
        <v>2758</v>
      </c>
      <c r="D35924" t="s">
        <v>2104</v>
      </c>
      <c r="E35924" t="s">
        <v>2030</v>
      </c>
      <c r="F35924" t="s">
        <v>2016</v>
      </c>
      <c r="G35924" t="s">
        <v>2030</v>
      </c>
      <c r="H35924" t="s">
        <v>2017</v>
      </c>
      <c r="I35924" s="13">
        <v>43231</v>
      </c>
      <c r="J35924" t="s">
        <v>2030</v>
      </c>
      <c r="K35924" t="s">
        <v>2030</v>
      </c>
    </row>
    <row r="35925" spans="2:11">
      <c r="B35925" t="s">
        <v>2083</v>
      </c>
      <c r="C35925" t="s">
        <v>2084</v>
      </c>
      <c r="D35925" t="s">
        <v>2076</v>
      </c>
      <c r="E35925">
        <v>3</v>
      </c>
      <c r="F35925" t="s">
        <v>2016</v>
      </c>
      <c r="G35925" t="s">
        <v>2030</v>
      </c>
      <c r="H35925" t="s">
        <v>2017</v>
      </c>
      <c r="I35925" s="13">
        <v>43182</v>
      </c>
      <c r="J35925">
        <v>1</v>
      </c>
      <c r="K35925">
        <v>0</v>
      </c>
    </row>
    <row r="35926" spans="2:11">
      <c r="B35926" t="s">
        <v>2111</v>
      </c>
      <c r="C35926" t="s">
        <v>2338</v>
      </c>
      <c r="D35926" t="s">
        <v>3730</v>
      </c>
      <c r="E35926">
        <v>3</v>
      </c>
      <c r="F35926" t="s">
        <v>2123</v>
      </c>
      <c r="G35926" t="s">
        <v>2030</v>
      </c>
      <c r="H35926" t="s">
        <v>2017</v>
      </c>
      <c r="I35926" s="13">
        <v>42914</v>
      </c>
      <c r="J35926">
        <v>1</v>
      </c>
      <c r="K35926">
        <v>0</v>
      </c>
    </row>
    <row r="35927" spans="2:11">
      <c r="B35927" t="s">
        <v>3274</v>
      </c>
      <c r="C35927" t="s">
        <v>3275</v>
      </c>
      <c r="D35927" t="s">
        <v>2570</v>
      </c>
      <c r="E35927">
        <v>4</v>
      </c>
      <c r="F35927" t="s">
        <v>2123</v>
      </c>
      <c r="G35927">
        <v>85</v>
      </c>
      <c r="H35927" t="s">
        <v>3135</v>
      </c>
      <c r="I35927" s="13">
        <v>42876</v>
      </c>
      <c r="J35927">
        <v>4</v>
      </c>
      <c r="K35927">
        <v>-52.43</v>
      </c>
    </row>
    <row r="36001" spans="1:11">
      <c r="A36001" t="s">
        <v>1373</v>
      </c>
      <c r="B36001" t="str">
        <f ca="1">_xll.BDS(OFFSET(INDIRECT(ADDRESS(ROW(), COLUMN())),0,-1),"BEST_ANALYST_RECS_BULK","cols=10;rows=17")</f>
        <v>J.P. Morgan</v>
      </c>
      <c r="C36001" t="s">
        <v>2455</v>
      </c>
      <c r="D36001" t="s">
        <v>2184</v>
      </c>
      <c r="E36001">
        <v>1</v>
      </c>
      <c r="F36001" t="s">
        <v>2088</v>
      </c>
      <c r="G36001">
        <v>164</v>
      </c>
      <c r="H36001" t="s">
        <v>2036</v>
      </c>
      <c r="I36001" s="13">
        <v>43511</v>
      </c>
      <c r="J36001" t="s">
        <v>2030</v>
      </c>
      <c r="K36001" t="s">
        <v>2030</v>
      </c>
    </row>
    <row r="36002" spans="1:11">
      <c r="B36002" t="s">
        <v>2063</v>
      </c>
      <c r="C36002" t="s">
        <v>2453</v>
      </c>
      <c r="D36002" t="s">
        <v>2035</v>
      </c>
      <c r="E36002">
        <v>5</v>
      </c>
      <c r="F36002" t="s">
        <v>2016</v>
      </c>
      <c r="G36002">
        <v>210</v>
      </c>
      <c r="H36002" t="s">
        <v>2017</v>
      </c>
      <c r="I36002" s="13">
        <v>43511</v>
      </c>
      <c r="J36002" t="s">
        <v>2030</v>
      </c>
      <c r="K36002" t="s">
        <v>2030</v>
      </c>
    </row>
    <row r="36003" spans="1:11">
      <c r="B36003" t="s">
        <v>2021</v>
      </c>
      <c r="C36003" t="s">
        <v>2285</v>
      </c>
      <c r="D36003" t="s">
        <v>2296</v>
      </c>
      <c r="E36003">
        <v>3</v>
      </c>
      <c r="F36003" t="s">
        <v>2016</v>
      </c>
      <c r="G36003">
        <v>187</v>
      </c>
      <c r="H36003" t="s">
        <v>2020</v>
      </c>
      <c r="I36003" s="13">
        <v>43510</v>
      </c>
      <c r="J36003" t="s">
        <v>2030</v>
      </c>
      <c r="K36003" t="s">
        <v>2030</v>
      </c>
    </row>
    <row r="36004" spans="1:11">
      <c r="B36004" t="s">
        <v>2037</v>
      </c>
      <c r="C36004" t="s">
        <v>2450</v>
      </c>
      <c r="D36004" t="s">
        <v>2026</v>
      </c>
      <c r="E36004">
        <v>5</v>
      </c>
      <c r="F36004" t="s">
        <v>2016</v>
      </c>
      <c r="G36004">
        <v>204</v>
      </c>
      <c r="H36004" t="s">
        <v>2020</v>
      </c>
      <c r="I36004" s="13">
        <v>43510</v>
      </c>
      <c r="J36004">
        <v>3</v>
      </c>
      <c r="K36004">
        <v>8.9700000000000006</v>
      </c>
    </row>
    <row r="36005" spans="1:11">
      <c r="B36005" t="s">
        <v>2277</v>
      </c>
      <c r="C36005" t="s">
        <v>3083</v>
      </c>
      <c r="D36005" t="s">
        <v>2015</v>
      </c>
      <c r="E36005">
        <v>3</v>
      </c>
      <c r="F36005" t="s">
        <v>2016</v>
      </c>
      <c r="G36005">
        <v>176</v>
      </c>
      <c r="H36005" t="s">
        <v>2017</v>
      </c>
      <c r="I36005" s="13">
        <v>43510</v>
      </c>
      <c r="J36005">
        <v>4</v>
      </c>
      <c r="K36005">
        <v>0</v>
      </c>
    </row>
    <row r="36006" spans="1:11">
      <c r="B36006" t="s">
        <v>2072</v>
      </c>
      <c r="C36006" t="s">
        <v>3089</v>
      </c>
      <c r="D36006" t="s">
        <v>2015</v>
      </c>
      <c r="E36006">
        <v>3</v>
      </c>
      <c r="F36006" t="s">
        <v>2016</v>
      </c>
      <c r="G36006" t="s">
        <v>2030</v>
      </c>
      <c r="H36006" t="s">
        <v>2017</v>
      </c>
      <c r="I36006" s="13">
        <v>43510</v>
      </c>
      <c r="J36006">
        <v>4</v>
      </c>
      <c r="K36006">
        <v>0</v>
      </c>
    </row>
    <row r="36007" spans="1:11">
      <c r="B36007" t="s">
        <v>2220</v>
      </c>
      <c r="C36007" t="s">
        <v>3086</v>
      </c>
      <c r="D36007" t="s">
        <v>2026</v>
      </c>
      <c r="E36007">
        <v>5</v>
      </c>
      <c r="F36007" t="s">
        <v>2016</v>
      </c>
      <c r="G36007">
        <v>215</v>
      </c>
      <c r="H36007" t="s">
        <v>2020</v>
      </c>
      <c r="I36007" s="13">
        <v>43510</v>
      </c>
      <c r="J36007">
        <v>3</v>
      </c>
      <c r="K36007">
        <v>8.9700000000000006</v>
      </c>
    </row>
    <row r="36008" spans="1:11">
      <c r="B36008" t="s">
        <v>2079</v>
      </c>
      <c r="C36008" t="s">
        <v>2446</v>
      </c>
      <c r="D36008" t="s">
        <v>2015</v>
      </c>
      <c r="E36008">
        <v>3</v>
      </c>
      <c r="F36008" t="s">
        <v>2016</v>
      </c>
      <c r="G36008">
        <v>177</v>
      </c>
      <c r="H36008" t="s">
        <v>2017</v>
      </c>
      <c r="I36008" s="13">
        <v>43510</v>
      </c>
      <c r="J36008">
        <v>4</v>
      </c>
      <c r="K36008">
        <v>0</v>
      </c>
    </row>
    <row r="36009" spans="1:11">
      <c r="B36009" t="s">
        <v>2051</v>
      </c>
      <c r="C36009" t="s">
        <v>2239</v>
      </c>
      <c r="D36009" t="s">
        <v>2053</v>
      </c>
      <c r="E36009">
        <v>1</v>
      </c>
      <c r="F36009" t="s">
        <v>2016</v>
      </c>
      <c r="G36009">
        <v>140</v>
      </c>
      <c r="H36009" t="s">
        <v>2017</v>
      </c>
      <c r="I36009" s="13">
        <v>43510</v>
      </c>
      <c r="J36009">
        <v>5</v>
      </c>
      <c r="K36009">
        <v>-1.49</v>
      </c>
    </row>
    <row r="36010" spans="1:11">
      <c r="B36010" t="s">
        <v>2260</v>
      </c>
      <c r="C36010" t="s">
        <v>3213</v>
      </c>
      <c r="D36010" t="s">
        <v>2044</v>
      </c>
      <c r="E36010">
        <v>3</v>
      </c>
      <c r="F36010" t="s">
        <v>2016</v>
      </c>
      <c r="G36010">
        <v>200</v>
      </c>
      <c r="H36010" t="s">
        <v>2020</v>
      </c>
      <c r="I36010" s="13">
        <v>43510</v>
      </c>
      <c r="J36010" t="s">
        <v>2030</v>
      </c>
      <c r="K36010" t="s">
        <v>2030</v>
      </c>
    </row>
    <row r="36011" spans="1:11">
      <c r="B36011" t="s">
        <v>2240</v>
      </c>
      <c r="C36011" t="s">
        <v>3088</v>
      </c>
      <c r="D36011" t="s">
        <v>2044</v>
      </c>
      <c r="E36011">
        <v>3</v>
      </c>
      <c r="F36011" t="s">
        <v>2016</v>
      </c>
      <c r="G36011">
        <v>170</v>
      </c>
      <c r="H36011" t="s">
        <v>2017</v>
      </c>
      <c r="I36011" s="13">
        <v>43510</v>
      </c>
      <c r="J36011" t="s">
        <v>2030</v>
      </c>
      <c r="K36011" t="s">
        <v>2030</v>
      </c>
    </row>
    <row r="36012" spans="1:11">
      <c r="B36012" t="s">
        <v>2065</v>
      </c>
      <c r="C36012" t="s">
        <v>3214</v>
      </c>
      <c r="D36012" t="s">
        <v>2044</v>
      </c>
      <c r="E36012">
        <v>3</v>
      </c>
      <c r="F36012" t="s">
        <v>2016</v>
      </c>
      <c r="G36012">
        <v>168</v>
      </c>
      <c r="H36012" t="s">
        <v>2020</v>
      </c>
      <c r="I36012" s="13">
        <v>43510</v>
      </c>
      <c r="J36012" t="s">
        <v>2030</v>
      </c>
      <c r="K36012" t="s">
        <v>2030</v>
      </c>
    </row>
    <row r="36013" spans="1:11">
      <c r="B36013" t="s">
        <v>2024</v>
      </c>
      <c r="C36013" t="s">
        <v>2243</v>
      </c>
      <c r="D36013" t="s">
        <v>2026</v>
      </c>
      <c r="E36013">
        <v>5</v>
      </c>
      <c r="F36013" t="s">
        <v>2016</v>
      </c>
      <c r="G36013">
        <v>210</v>
      </c>
      <c r="H36013" t="s">
        <v>2017</v>
      </c>
      <c r="I36013" s="13">
        <v>43509</v>
      </c>
      <c r="J36013">
        <v>3</v>
      </c>
      <c r="K36013">
        <v>8.9700000000000006</v>
      </c>
    </row>
    <row r="36014" spans="1:11">
      <c r="B36014" t="s">
        <v>2682</v>
      </c>
      <c r="C36014" t="s">
        <v>3215</v>
      </c>
      <c r="D36014" t="s">
        <v>2026</v>
      </c>
      <c r="E36014">
        <v>5</v>
      </c>
      <c r="F36014" t="s">
        <v>2016</v>
      </c>
      <c r="G36014">
        <v>220</v>
      </c>
      <c r="H36014" t="s">
        <v>2017</v>
      </c>
      <c r="I36014" s="13">
        <v>43490</v>
      </c>
      <c r="J36014">
        <v>6</v>
      </c>
      <c r="K36014">
        <v>-9.14</v>
      </c>
    </row>
    <row r="36015" spans="1:11">
      <c r="B36015" t="s">
        <v>2470</v>
      </c>
      <c r="C36015" t="s">
        <v>3216</v>
      </c>
      <c r="D36015" t="s">
        <v>2026</v>
      </c>
      <c r="E36015">
        <v>5</v>
      </c>
      <c r="F36015" t="s">
        <v>2123</v>
      </c>
      <c r="G36015" t="s">
        <v>2030</v>
      </c>
      <c r="H36015" t="s">
        <v>2017</v>
      </c>
      <c r="I36015" s="13">
        <v>43490</v>
      </c>
      <c r="J36015" t="s">
        <v>2030</v>
      </c>
      <c r="K36015" t="s">
        <v>2030</v>
      </c>
    </row>
    <row r="36016" spans="1:11">
      <c r="B36016" t="s">
        <v>2094</v>
      </c>
      <c r="C36016" t="s">
        <v>2095</v>
      </c>
      <c r="D36016" t="s">
        <v>2076</v>
      </c>
      <c r="E36016">
        <v>3</v>
      </c>
      <c r="F36016" t="s">
        <v>2088</v>
      </c>
      <c r="G36016" t="s">
        <v>2030</v>
      </c>
      <c r="H36016" t="s">
        <v>2017</v>
      </c>
      <c r="I36016" s="13">
        <v>43480</v>
      </c>
      <c r="J36016" t="s">
        <v>2030</v>
      </c>
      <c r="K36016" t="s">
        <v>2030</v>
      </c>
    </row>
    <row r="36017" spans="2:11">
      <c r="B36017" t="s">
        <v>2083</v>
      </c>
      <c r="C36017" t="s">
        <v>2084</v>
      </c>
      <c r="D36017" t="s">
        <v>2184</v>
      </c>
      <c r="E36017">
        <v>1</v>
      </c>
      <c r="F36017" t="s">
        <v>2016</v>
      </c>
      <c r="G36017" t="s">
        <v>2030</v>
      </c>
      <c r="H36017" t="s">
        <v>2017</v>
      </c>
      <c r="I36017" s="13">
        <v>43181</v>
      </c>
      <c r="J36017">
        <v>7</v>
      </c>
      <c r="K36017">
        <v>-9.9499999999999993</v>
      </c>
    </row>
    <row r="36101" spans="1:11">
      <c r="A36101" t="s">
        <v>1374</v>
      </c>
      <c r="B36101" t="str">
        <f ca="1">_xll.BDS(OFFSET(INDIRECT(ADDRESS(ROW(), COLUMN())),0,-1),"BEST_ANALYST_RECS_BULK","cols=10;rows=25")</f>
        <v>Morgan Stanley</v>
      </c>
      <c r="C36101" t="s">
        <v>4034</v>
      </c>
      <c r="D36101" t="s">
        <v>2114</v>
      </c>
      <c r="E36101">
        <v>3</v>
      </c>
      <c r="F36101" t="s">
        <v>2016</v>
      </c>
      <c r="G36101">
        <v>116</v>
      </c>
      <c r="H36101" t="s">
        <v>2020</v>
      </c>
      <c r="I36101" s="13">
        <v>43509</v>
      </c>
      <c r="J36101">
        <v>4</v>
      </c>
      <c r="K36101">
        <v>-7.49</v>
      </c>
    </row>
    <row r="36102" spans="1:11">
      <c r="B36102" t="s">
        <v>2031</v>
      </c>
      <c r="C36102" t="s">
        <v>3916</v>
      </c>
      <c r="D36102" t="s">
        <v>2076</v>
      </c>
      <c r="E36102">
        <v>3</v>
      </c>
      <c r="F36102" t="s">
        <v>2016</v>
      </c>
      <c r="G36102">
        <v>125</v>
      </c>
      <c r="H36102" t="s">
        <v>2017</v>
      </c>
      <c r="I36102" s="13">
        <v>43509</v>
      </c>
      <c r="J36102">
        <v>3</v>
      </c>
      <c r="K36102">
        <v>0</v>
      </c>
    </row>
    <row r="36103" spans="1:11">
      <c r="B36103" t="s">
        <v>2042</v>
      </c>
      <c r="C36103" t="s">
        <v>2607</v>
      </c>
      <c r="D36103" t="s">
        <v>2044</v>
      </c>
      <c r="E36103">
        <v>3</v>
      </c>
      <c r="F36103" t="s">
        <v>2016</v>
      </c>
      <c r="G36103">
        <v>118</v>
      </c>
      <c r="H36103" t="s">
        <v>2020</v>
      </c>
      <c r="I36103" s="13">
        <v>43508</v>
      </c>
      <c r="J36103">
        <v>3</v>
      </c>
      <c r="K36103">
        <v>0</v>
      </c>
    </row>
    <row r="36104" spans="1:11">
      <c r="B36104" t="s">
        <v>2074</v>
      </c>
      <c r="C36104" t="s">
        <v>4272</v>
      </c>
      <c r="D36104" t="s">
        <v>2076</v>
      </c>
      <c r="E36104">
        <v>3</v>
      </c>
      <c r="F36104" t="s">
        <v>2016</v>
      </c>
      <c r="G36104">
        <v>125</v>
      </c>
      <c r="H36104" t="s">
        <v>2020</v>
      </c>
      <c r="I36104" s="13">
        <v>43508</v>
      </c>
      <c r="J36104">
        <v>3</v>
      </c>
      <c r="K36104">
        <v>0</v>
      </c>
    </row>
    <row r="36105" spans="1:11">
      <c r="B36105" t="s">
        <v>2072</v>
      </c>
      <c r="C36105" t="s">
        <v>4370</v>
      </c>
      <c r="D36105" t="s">
        <v>2029</v>
      </c>
      <c r="E36105">
        <v>5</v>
      </c>
      <c r="F36105" t="s">
        <v>2016</v>
      </c>
      <c r="G36105">
        <v>137</v>
      </c>
      <c r="H36105" t="s">
        <v>2017</v>
      </c>
      <c r="I36105" s="13">
        <v>43507</v>
      </c>
      <c r="J36105">
        <v>2</v>
      </c>
      <c r="K36105">
        <v>0.22</v>
      </c>
    </row>
    <row r="36106" spans="1:11">
      <c r="B36106" t="s">
        <v>2049</v>
      </c>
      <c r="C36106" t="s">
        <v>3047</v>
      </c>
      <c r="D36106" t="s">
        <v>2029</v>
      </c>
      <c r="E36106">
        <v>5</v>
      </c>
      <c r="F36106" t="s">
        <v>2016</v>
      </c>
      <c r="G36106">
        <v>140</v>
      </c>
      <c r="H36106" t="s">
        <v>2017</v>
      </c>
      <c r="I36106" s="13">
        <v>43507</v>
      </c>
      <c r="J36106" t="s">
        <v>2030</v>
      </c>
      <c r="K36106" t="s">
        <v>2030</v>
      </c>
    </row>
    <row r="36107" spans="1:11">
      <c r="B36107" t="s">
        <v>2159</v>
      </c>
      <c r="C36107" t="s">
        <v>4371</v>
      </c>
      <c r="D36107" t="s">
        <v>2044</v>
      </c>
      <c r="E36107">
        <v>3</v>
      </c>
      <c r="F36107" t="s">
        <v>2016</v>
      </c>
      <c r="G36107">
        <v>127</v>
      </c>
      <c r="H36107" t="s">
        <v>2017</v>
      </c>
      <c r="I36107" s="13">
        <v>43504</v>
      </c>
      <c r="J36107">
        <v>3</v>
      </c>
      <c r="K36107">
        <v>0</v>
      </c>
    </row>
    <row r="36108" spans="1:11">
      <c r="B36108" t="s">
        <v>2151</v>
      </c>
      <c r="C36108" t="s">
        <v>3055</v>
      </c>
      <c r="D36108" t="s">
        <v>2044</v>
      </c>
      <c r="E36108">
        <v>3</v>
      </c>
      <c r="F36108" t="s">
        <v>2016</v>
      </c>
      <c r="G36108" t="s">
        <v>2030</v>
      </c>
      <c r="H36108" t="s">
        <v>2017</v>
      </c>
      <c r="I36108" s="13">
        <v>43501</v>
      </c>
      <c r="J36108">
        <v>3</v>
      </c>
      <c r="K36108">
        <v>0</v>
      </c>
    </row>
    <row r="36109" spans="1:11">
      <c r="B36109" t="s">
        <v>2067</v>
      </c>
      <c r="C36109" t="s">
        <v>4265</v>
      </c>
      <c r="D36109" t="s">
        <v>2029</v>
      </c>
      <c r="E36109">
        <v>5</v>
      </c>
      <c r="F36109" t="s">
        <v>2016</v>
      </c>
      <c r="G36109">
        <v>138</v>
      </c>
      <c r="H36109" t="s">
        <v>2020</v>
      </c>
      <c r="I36109" s="13">
        <v>43500</v>
      </c>
      <c r="J36109">
        <v>6</v>
      </c>
      <c r="K36109">
        <v>-13.28</v>
      </c>
    </row>
    <row r="36110" spans="1:11">
      <c r="B36110" t="s">
        <v>2077</v>
      </c>
      <c r="C36110" t="s">
        <v>4372</v>
      </c>
      <c r="D36110" t="s">
        <v>2029</v>
      </c>
      <c r="E36110">
        <v>5</v>
      </c>
      <c r="F36110" t="s">
        <v>2016</v>
      </c>
      <c r="G36110">
        <v>136</v>
      </c>
      <c r="H36110" t="s">
        <v>2020</v>
      </c>
      <c r="I36110" s="13">
        <v>43499</v>
      </c>
      <c r="J36110">
        <v>5</v>
      </c>
      <c r="K36110">
        <v>-9.89</v>
      </c>
    </row>
    <row r="36111" spans="1:11">
      <c r="B36111" t="s">
        <v>2051</v>
      </c>
      <c r="C36111" t="s">
        <v>3048</v>
      </c>
      <c r="D36111" t="s">
        <v>2076</v>
      </c>
      <c r="E36111">
        <v>3</v>
      </c>
      <c r="F36111" t="s">
        <v>2088</v>
      </c>
      <c r="G36111">
        <v>123</v>
      </c>
      <c r="H36111" t="s">
        <v>2017</v>
      </c>
      <c r="I36111" s="13">
        <v>43496</v>
      </c>
      <c r="J36111">
        <v>1</v>
      </c>
      <c r="K36111">
        <v>12.39</v>
      </c>
    </row>
    <row r="36112" spans="1:11">
      <c r="B36112" t="s">
        <v>2079</v>
      </c>
      <c r="C36112" t="s">
        <v>4266</v>
      </c>
      <c r="D36112" t="s">
        <v>2015</v>
      </c>
      <c r="E36112">
        <v>3</v>
      </c>
      <c r="F36112" t="s">
        <v>2016</v>
      </c>
      <c r="G36112">
        <v>115</v>
      </c>
      <c r="H36112" t="s">
        <v>2017</v>
      </c>
      <c r="I36112" s="13">
        <v>43490</v>
      </c>
      <c r="J36112">
        <v>3</v>
      </c>
      <c r="K36112">
        <v>0</v>
      </c>
    </row>
    <row r="36113" spans="2:11">
      <c r="B36113" t="s">
        <v>2094</v>
      </c>
      <c r="C36113" t="s">
        <v>2095</v>
      </c>
      <c r="D36113" t="s">
        <v>2076</v>
      </c>
      <c r="E36113">
        <v>3</v>
      </c>
      <c r="F36113" t="s">
        <v>2016</v>
      </c>
      <c r="G36113" t="s">
        <v>2030</v>
      </c>
      <c r="H36113" t="s">
        <v>2017</v>
      </c>
      <c r="I36113" s="13">
        <v>43487</v>
      </c>
      <c r="J36113" t="s">
        <v>2030</v>
      </c>
      <c r="K36113" t="s">
        <v>2030</v>
      </c>
    </row>
    <row r="36114" spans="2:11">
      <c r="B36114" t="s">
        <v>2037</v>
      </c>
      <c r="C36114" t="s">
        <v>2598</v>
      </c>
      <c r="D36114" t="s">
        <v>2076</v>
      </c>
      <c r="E36114">
        <v>3</v>
      </c>
      <c r="F36114" t="s">
        <v>2016</v>
      </c>
      <c r="G36114">
        <v>124</v>
      </c>
      <c r="H36114" t="s">
        <v>2020</v>
      </c>
      <c r="I36114" s="13">
        <v>43483</v>
      </c>
      <c r="J36114" t="s">
        <v>2030</v>
      </c>
      <c r="K36114" t="s">
        <v>2030</v>
      </c>
    </row>
    <row r="36115" spans="2:11">
      <c r="B36115" t="s">
        <v>2682</v>
      </c>
      <c r="C36115" t="s">
        <v>3919</v>
      </c>
      <c r="D36115" t="s">
        <v>2026</v>
      </c>
      <c r="E36115">
        <v>5</v>
      </c>
      <c r="F36115" t="s">
        <v>2016</v>
      </c>
      <c r="G36115">
        <v>140</v>
      </c>
      <c r="H36115" t="s">
        <v>2017</v>
      </c>
      <c r="I36115" s="13">
        <v>43481</v>
      </c>
      <c r="J36115">
        <v>6</v>
      </c>
      <c r="K36115">
        <v>-13.28</v>
      </c>
    </row>
    <row r="36116" spans="2:11">
      <c r="B36116" t="s">
        <v>2021</v>
      </c>
      <c r="C36116" t="s">
        <v>3915</v>
      </c>
      <c r="D36116" t="s">
        <v>2166</v>
      </c>
      <c r="E36116">
        <v>5</v>
      </c>
      <c r="F36116" t="s">
        <v>2016</v>
      </c>
      <c r="G36116">
        <v>141</v>
      </c>
      <c r="H36116" t="s">
        <v>2020</v>
      </c>
      <c r="I36116" s="13">
        <v>43475</v>
      </c>
      <c r="J36116">
        <v>6</v>
      </c>
      <c r="K36116">
        <v>-13.28</v>
      </c>
    </row>
    <row r="36117" spans="2:11">
      <c r="B36117" t="s">
        <v>2033</v>
      </c>
      <c r="C36117" t="s">
        <v>2574</v>
      </c>
      <c r="D36117" t="s">
        <v>2035</v>
      </c>
      <c r="E36117">
        <v>5</v>
      </c>
      <c r="F36117" t="s">
        <v>2016</v>
      </c>
      <c r="G36117">
        <v>130</v>
      </c>
      <c r="H36117" t="s">
        <v>2020</v>
      </c>
      <c r="I36117" s="13">
        <v>43474</v>
      </c>
      <c r="J36117">
        <v>6</v>
      </c>
      <c r="K36117">
        <v>-13.28</v>
      </c>
    </row>
    <row r="36118" spans="2:11">
      <c r="B36118" t="s">
        <v>2267</v>
      </c>
      <c r="C36118" t="s">
        <v>2577</v>
      </c>
      <c r="D36118" t="s">
        <v>2029</v>
      </c>
      <c r="E36118">
        <v>5</v>
      </c>
      <c r="F36118" t="s">
        <v>2016</v>
      </c>
      <c r="G36118">
        <v>151</v>
      </c>
      <c r="H36118" t="s">
        <v>2017</v>
      </c>
      <c r="I36118" s="13">
        <v>43474</v>
      </c>
      <c r="J36118">
        <v>6</v>
      </c>
      <c r="K36118">
        <v>-13.28</v>
      </c>
    </row>
    <row r="36119" spans="2:11">
      <c r="B36119" t="s">
        <v>2120</v>
      </c>
      <c r="C36119" t="s">
        <v>2573</v>
      </c>
      <c r="D36119" t="s">
        <v>2026</v>
      </c>
      <c r="E36119">
        <v>5</v>
      </c>
      <c r="F36119" t="s">
        <v>2016</v>
      </c>
      <c r="G36119">
        <v>156</v>
      </c>
      <c r="H36119" t="s">
        <v>2017</v>
      </c>
      <c r="I36119" s="13">
        <v>43472</v>
      </c>
      <c r="J36119">
        <v>6</v>
      </c>
      <c r="K36119">
        <v>-13.28</v>
      </c>
    </row>
    <row r="36120" spans="2:11">
      <c r="B36120" t="s">
        <v>2203</v>
      </c>
      <c r="C36120" t="s">
        <v>2780</v>
      </c>
      <c r="D36120" t="s">
        <v>2026</v>
      </c>
      <c r="E36120">
        <v>5</v>
      </c>
      <c r="F36120" t="s">
        <v>2016</v>
      </c>
      <c r="G36120">
        <v>147</v>
      </c>
      <c r="H36120" t="s">
        <v>2020</v>
      </c>
      <c r="I36120" s="13">
        <v>43468</v>
      </c>
      <c r="J36120" t="s">
        <v>2030</v>
      </c>
      <c r="K36120" t="s">
        <v>2030</v>
      </c>
    </row>
    <row r="36121" spans="2:11">
      <c r="B36121" t="s">
        <v>2063</v>
      </c>
      <c r="C36121" t="s">
        <v>4373</v>
      </c>
      <c r="D36121" t="s">
        <v>2162</v>
      </c>
      <c r="E36121">
        <v>3</v>
      </c>
      <c r="F36121" t="s">
        <v>2016</v>
      </c>
      <c r="G36121">
        <v>128</v>
      </c>
      <c r="H36121" t="s">
        <v>2017</v>
      </c>
      <c r="I36121" s="13">
        <v>43440</v>
      </c>
      <c r="J36121" t="s">
        <v>2030</v>
      </c>
      <c r="K36121" t="s">
        <v>2030</v>
      </c>
    </row>
    <row r="36122" spans="2:11">
      <c r="B36122" t="s">
        <v>2024</v>
      </c>
      <c r="C36122" t="s">
        <v>2768</v>
      </c>
      <c r="D36122" t="s">
        <v>2076</v>
      </c>
      <c r="E36122">
        <v>3</v>
      </c>
      <c r="F36122" t="s">
        <v>2088</v>
      </c>
      <c r="G36122" t="s">
        <v>2030</v>
      </c>
      <c r="H36122" t="s">
        <v>2017</v>
      </c>
      <c r="I36122" s="13">
        <v>43424</v>
      </c>
      <c r="J36122">
        <v>8</v>
      </c>
      <c r="K36122">
        <v>-17.21</v>
      </c>
    </row>
    <row r="36123" spans="2:11">
      <c r="B36123" t="s">
        <v>2091</v>
      </c>
      <c r="C36123" t="s">
        <v>2690</v>
      </c>
      <c r="D36123" t="s">
        <v>2093</v>
      </c>
      <c r="E36123" t="s">
        <v>2030</v>
      </c>
      <c r="F36123" t="s">
        <v>2016</v>
      </c>
      <c r="G36123" t="s">
        <v>2030</v>
      </c>
      <c r="H36123" t="s">
        <v>2017</v>
      </c>
      <c r="I36123" s="13">
        <v>43406</v>
      </c>
      <c r="J36123" t="s">
        <v>2030</v>
      </c>
      <c r="K36123" t="s">
        <v>2030</v>
      </c>
    </row>
    <row r="36124" spans="2:11">
      <c r="B36124" t="s">
        <v>2083</v>
      </c>
      <c r="C36124" t="s">
        <v>2084</v>
      </c>
      <c r="D36124" t="s">
        <v>2035</v>
      </c>
      <c r="E36124">
        <v>5</v>
      </c>
      <c r="F36124" t="s">
        <v>2016</v>
      </c>
      <c r="G36124" t="s">
        <v>2030</v>
      </c>
      <c r="H36124" t="s">
        <v>2017</v>
      </c>
      <c r="I36124" s="13">
        <v>43390</v>
      </c>
      <c r="J36124">
        <v>7</v>
      </c>
      <c r="K36124">
        <v>-13.34</v>
      </c>
    </row>
    <row r="36125" spans="2:11">
      <c r="B36125" t="s">
        <v>2786</v>
      </c>
      <c r="C36125" t="s">
        <v>2095</v>
      </c>
      <c r="D36125" t="s">
        <v>2843</v>
      </c>
      <c r="E36125">
        <v>4</v>
      </c>
      <c r="F36125" t="s">
        <v>2123</v>
      </c>
      <c r="G36125">
        <v>77</v>
      </c>
      <c r="H36125" t="s">
        <v>2017</v>
      </c>
      <c r="I36125" s="13">
        <v>42466</v>
      </c>
      <c r="J36125">
        <v>6</v>
      </c>
      <c r="K36125">
        <v>-13.28</v>
      </c>
    </row>
    <row r="36201" spans="1:11">
      <c r="A36201" t="s">
        <v>1375</v>
      </c>
      <c r="B36201" t="str">
        <f ca="1">_xll.BDS(OFFSET(INDIRECT(ADDRESS(ROW(), COLUMN())),0,-1),"BEST_ANALYST_RECS_BULK","cols=10;rows=27")</f>
        <v>Zacks Investment Research</v>
      </c>
      <c r="C36201" t="s">
        <v>2095</v>
      </c>
      <c r="D36201" t="s">
        <v>2053</v>
      </c>
      <c r="E36201">
        <v>1</v>
      </c>
      <c r="F36201" t="s">
        <v>2088</v>
      </c>
      <c r="G36201" t="s">
        <v>2030</v>
      </c>
      <c r="H36201" t="s">
        <v>2017</v>
      </c>
      <c r="I36201" s="13">
        <v>43511</v>
      </c>
      <c r="J36201" t="s">
        <v>2030</v>
      </c>
      <c r="K36201" t="s">
        <v>2030</v>
      </c>
    </row>
    <row r="36202" spans="1:11">
      <c r="B36202" t="s">
        <v>2352</v>
      </c>
      <c r="C36202" t="s">
        <v>2905</v>
      </c>
      <c r="D36202" t="s">
        <v>2076</v>
      </c>
      <c r="E36202">
        <v>3</v>
      </c>
      <c r="F36202" t="s">
        <v>2016</v>
      </c>
      <c r="G36202">
        <v>16</v>
      </c>
      <c r="H36202" t="s">
        <v>2017</v>
      </c>
      <c r="I36202" s="13">
        <v>43511</v>
      </c>
      <c r="J36202">
        <v>4</v>
      </c>
      <c r="K36202">
        <v>-9.68</v>
      </c>
    </row>
    <row r="36203" spans="1:11">
      <c r="B36203" t="s">
        <v>2049</v>
      </c>
      <c r="C36203" t="s">
        <v>2906</v>
      </c>
      <c r="D36203" t="s">
        <v>2029</v>
      </c>
      <c r="E36203">
        <v>5</v>
      </c>
      <c r="F36203" t="s">
        <v>2016</v>
      </c>
      <c r="G36203">
        <v>11</v>
      </c>
      <c r="H36203" t="s">
        <v>2020</v>
      </c>
      <c r="I36203" s="13">
        <v>43510</v>
      </c>
      <c r="J36203" t="s">
        <v>2030</v>
      </c>
      <c r="K36203" t="s">
        <v>2030</v>
      </c>
    </row>
    <row r="36204" spans="1:11">
      <c r="B36204" t="s">
        <v>2907</v>
      </c>
      <c r="C36204" t="s">
        <v>2908</v>
      </c>
      <c r="D36204" t="s">
        <v>2104</v>
      </c>
      <c r="E36204" t="s">
        <v>2030</v>
      </c>
      <c r="F36204" t="s">
        <v>2016</v>
      </c>
      <c r="G36204">
        <v>6.22</v>
      </c>
      <c r="H36204" t="s">
        <v>2020</v>
      </c>
      <c r="I36204" s="13">
        <v>43510</v>
      </c>
      <c r="J36204" t="s">
        <v>2030</v>
      </c>
      <c r="K36204" t="s">
        <v>2030</v>
      </c>
    </row>
    <row r="36205" spans="1:11">
      <c r="B36205" t="s">
        <v>2033</v>
      </c>
      <c r="C36205" t="s">
        <v>2397</v>
      </c>
      <c r="D36205" t="s">
        <v>2035</v>
      </c>
      <c r="E36205">
        <v>5</v>
      </c>
      <c r="F36205" t="s">
        <v>2016</v>
      </c>
      <c r="G36205">
        <v>8</v>
      </c>
      <c r="H36205" t="s">
        <v>2036</v>
      </c>
      <c r="I36205" s="13">
        <v>43509</v>
      </c>
      <c r="J36205" t="s">
        <v>2030</v>
      </c>
      <c r="K36205" t="s">
        <v>2030</v>
      </c>
    </row>
    <row r="36206" spans="1:11">
      <c r="B36206" t="s">
        <v>2382</v>
      </c>
      <c r="C36206" t="s">
        <v>2909</v>
      </c>
      <c r="D36206" t="s">
        <v>2029</v>
      </c>
      <c r="E36206">
        <v>5</v>
      </c>
      <c r="F36206" t="s">
        <v>2016</v>
      </c>
      <c r="G36206">
        <v>15</v>
      </c>
      <c r="H36206" t="s">
        <v>2020</v>
      </c>
      <c r="I36206" s="13">
        <v>43509</v>
      </c>
      <c r="J36206">
        <v>7</v>
      </c>
      <c r="K36206">
        <v>-26.54</v>
      </c>
    </row>
    <row r="36207" spans="1:11">
      <c r="B36207" t="s">
        <v>2186</v>
      </c>
      <c r="C36207" t="s">
        <v>2366</v>
      </c>
      <c r="D36207" t="s">
        <v>2029</v>
      </c>
      <c r="E36207">
        <v>5</v>
      </c>
      <c r="F36207" t="s">
        <v>2016</v>
      </c>
      <c r="G36207">
        <v>11</v>
      </c>
      <c r="H36207" t="s">
        <v>2020</v>
      </c>
      <c r="I36207" s="13">
        <v>43509</v>
      </c>
      <c r="J36207">
        <v>7</v>
      </c>
      <c r="K36207">
        <v>-26.54</v>
      </c>
    </row>
    <row r="36208" spans="1:11">
      <c r="B36208" t="s">
        <v>2174</v>
      </c>
      <c r="C36208" t="s">
        <v>2357</v>
      </c>
      <c r="D36208" t="s">
        <v>2029</v>
      </c>
      <c r="E36208">
        <v>5</v>
      </c>
      <c r="F36208" t="s">
        <v>2016</v>
      </c>
      <c r="G36208">
        <v>10</v>
      </c>
      <c r="H36208" t="s">
        <v>2017</v>
      </c>
      <c r="I36208" s="13">
        <v>43508</v>
      </c>
      <c r="J36208" t="s">
        <v>2030</v>
      </c>
      <c r="K36208" t="s">
        <v>2030</v>
      </c>
    </row>
    <row r="36209" spans="2:11">
      <c r="B36209" t="s">
        <v>2067</v>
      </c>
      <c r="C36209" t="s">
        <v>2910</v>
      </c>
      <c r="D36209" t="s">
        <v>2029</v>
      </c>
      <c r="E36209">
        <v>5</v>
      </c>
      <c r="F36209" t="s">
        <v>2016</v>
      </c>
      <c r="G36209">
        <v>10</v>
      </c>
      <c r="H36209" t="s">
        <v>2020</v>
      </c>
      <c r="I36209" s="13">
        <v>43508</v>
      </c>
      <c r="J36209">
        <v>7</v>
      </c>
      <c r="K36209">
        <v>-26.54</v>
      </c>
    </row>
    <row r="36210" spans="2:11">
      <c r="B36210" t="s">
        <v>2027</v>
      </c>
      <c r="C36210" t="s">
        <v>2381</v>
      </c>
      <c r="D36210" t="s">
        <v>2029</v>
      </c>
      <c r="E36210">
        <v>5</v>
      </c>
      <c r="F36210" t="s">
        <v>2016</v>
      </c>
      <c r="G36210">
        <v>9</v>
      </c>
      <c r="H36210" t="s">
        <v>2017</v>
      </c>
      <c r="I36210" s="13">
        <v>43508</v>
      </c>
      <c r="J36210">
        <v>6</v>
      </c>
      <c r="K36210">
        <v>-22.19</v>
      </c>
    </row>
    <row r="36211" spans="2:11">
      <c r="B36211" t="s">
        <v>2031</v>
      </c>
      <c r="C36211" t="s">
        <v>2355</v>
      </c>
      <c r="D36211" t="s">
        <v>2026</v>
      </c>
      <c r="E36211">
        <v>5</v>
      </c>
      <c r="F36211" t="s">
        <v>2016</v>
      </c>
      <c r="G36211">
        <v>12</v>
      </c>
      <c r="H36211" t="s">
        <v>2017</v>
      </c>
      <c r="I36211" s="13">
        <v>43508</v>
      </c>
      <c r="J36211">
        <v>7</v>
      </c>
      <c r="K36211">
        <v>-26.54</v>
      </c>
    </row>
    <row r="36212" spans="2:11">
      <c r="B36212" t="s">
        <v>2371</v>
      </c>
      <c r="C36212" t="s">
        <v>2911</v>
      </c>
      <c r="D36212" t="s">
        <v>2035</v>
      </c>
      <c r="E36212">
        <v>5</v>
      </c>
      <c r="F36212" t="s">
        <v>2016</v>
      </c>
      <c r="G36212">
        <v>11</v>
      </c>
      <c r="H36212" t="s">
        <v>2017</v>
      </c>
      <c r="I36212" s="13">
        <v>43508</v>
      </c>
      <c r="J36212">
        <v>8</v>
      </c>
      <c r="K36212">
        <v>-48.32</v>
      </c>
    </row>
    <row r="36213" spans="2:11">
      <c r="B36213" t="s">
        <v>2134</v>
      </c>
      <c r="C36213" t="s">
        <v>2379</v>
      </c>
      <c r="D36213" t="s">
        <v>2035</v>
      </c>
      <c r="E36213">
        <v>5</v>
      </c>
      <c r="F36213" t="s">
        <v>2016</v>
      </c>
      <c r="G36213">
        <v>12</v>
      </c>
      <c r="H36213" t="s">
        <v>2017</v>
      </c>
      <c r="I36213" s="13">
        <v>43508</v>
      </c>
      <c r="J36213" t="s">
        <v>2030</v>
      </c>
      <c r="K36213" t="s">
        <v>2030</v>
      </c>
    </row>
    <row r="36214" spans="2:11">
      <c r="B36214" t="s">
        <v>2388</v>
      </c>
      <c r="C36214" t="s">
        <v>2912</v>
      </c>
      <c r="D36214" t="s">
        <v>2026</v>
      </c>
      <c r="E36214">
        <v>5</v>
      </c>
      <c r="F36214" t="s">
        <v>2016</v>
      </c>
      <c r="G36214">
        <v>15</v>
      </c>
      <c r="H36214" t="s">
        <v>2017</v>
      </c>
      <c r="I36214" s="13">
        <v>43508</v>
      </c>
      <c r="J36214">
        <v>7</v>
      </c>
      <c r="K36214">
        <v>-26.54</v>
      </c>
    </row>
    <row r="36215" spans="2:11">
      <c r="B36215" t="s">
        <v>2074</v>
      </c>
      <c r="C36215" t="s">
        <v>2376</v>
      </c>
      <c r="D36215" t="s">
        <v>2026</v>
      </c>
      <c r="E36215">
        <v>5</v>
      </c>
      <c r="F36215" t="s">
        <v>2016</v>
      </c>
      <c r="G36215">
        <v>20</v>
      </c>
      <c r="H36215" t="s">
        <v>2020</v>
      </c>
      <c r="I36215" s="13">
        <v>43508</v>
      </c>
      <c r="J36215">
        <v>7</v>
      </c>
      <c r="K36215">
        <v>-26.54</v>
      </c>
    </row>
    <row r="36216" spans="2:11">
      <c r="B36216" t="s">
        <v>2077</v>
      </c>
      <c r="C36216" t="s">
        <v>2363</v>
      </c>
      <c r="D36216" t="s">
        <v>2227</v>
      </c>
      <c r="E36216">
        <v>3</v>
      </c>
      <c r="F36216" t="s">
        <v>2016</v>
      </c>
      <c r="G36216">
        <v>11</v>
      </c>
      <c r="H36216" t="s">
        <v>2020</v>
      </c>
      <c r="I36216" s="13">
        <v>43508</v>
      </c>
      <c r="J36216">
        <v>3</v>
      </c>
      <c r="K36216">
        <v>0</v>
      </c>
    </row>
    <row r="36217" spans="2:11">
      <c r="B36217" t="s">
        <v>2045</v>
      </c>
      <c r="C36217" t="s">
        <v>2351</v>
      </c>
      <c r="D36217" t="s">
        <v>2029</v>
      </c>
      <c r="E36217">
        <v>5</v>
      </c>
      <c r="F36217" t="s">
        <v>2016</v>
      </c>
      <c r="G36217">
        <v>13</v>
      </c>
      <c r="H36217" t="s">
        <v>2020</v>
      </c>
      <c r="I36217" s="13">
        <v>43508</v>
      </c>
      <c r="J36217" t="s">
        <v>2030</v>
      </c>
      <c r="K36217" t="s">
        <v>2030</v>
      </c>
    </row>
    <row r="36218" spans="2:11">
      <c r="B36218" t="s">
        <v>2364</v>
      </c>
      <c r="C36218" t="s">
        <v>2365</v>
      </c>
      <c r="D36218" t="s">
        <v>2026</v>
      </c>
      <c r="E36218">
        <v>5</v>
      </c>
      <c r="F36218" t="s">
        <v>2016</v>
      </c>
      <c r="G36218">
        <v>12</v>
      </c>
      <c r="H36218" t="s">
        <v>2017</v>
      </c>
      <c r="I36218" s="13">
        <v>43508</v>
      </c>
      <c r="J36218" t="s">
        <v>2030</v>
      </c>
      <c r="K36218" t="s">
        <v>2030</v>
      </c>
    </row>
    <row r="36219" spans="2:11">
      <c r="B36219" t="s">
        <v>2207</v>
      </c>
      <c r="C36219" t="s">
        <v>2380</v>
      </c>
      <c r="D36219" t="s">
        <v>2026</v>
      </c>
      <c r="E36219">
        <v>5</v>
      </c>
      <c r="F36219" t="s">
        <v>2016</v>
      </c>
      <c r="G36219">
        <v>11</v>
      </c>
      <c r="H36219" t="s">
        <v>2017</v>
      </c>
      <c r="I36219" s="13">
        <v>43508</v>
      </c>
      <c r="J36219">
        <v>2</v>
      </c>
      <c r="K36219">
        <v>1.28</v>
      </c>
    </row>
    <row r="36220" spans="2:11">
      <c r="B36220" t="s">
        <v>2198</v>
      </c>
      <c r="C36220" t="s">
        <v>2913</v>
      </c>
      <c r="D36220" t="s">
        <v>2035</v>
      </c>
      <c r="E36220">
        <v>5</v>
      </c>
      <c r="F36220" t="s">
        <v>2016</v>
      </c>
      <c r="G36220">
        <v>10</v>
      </c>
      <c r="H36220" t="s">
        <v>2020</v>
      </c>
      <c r="I36220" s="13">
        <v>43508</v>
      </c>
      <c r="J36220" t="s">
        <v>2030</v>
      </c>
      <c r="K36220" t="s">
        <v>2030</v>
      </c>
    </row>
    <row r="36221" spans="2:11">
      <c r="B36221" t="s">
        <v>2063</v>
      </c>
      <c r="C36221" t="s">
        <v>2914</v>
      </c>
      <c r="D36221" t="s">
        <v>2162</v>
      </c>
      <c r="E36221">
        <v>3</v>
      </c>
      <c r="F36221" t="s">
        <v>2016</v>
      </c>
      <c r="G36221">
        <v>9</v>
      </c>
      <c r="H36221" t="s">
        <v>2017</v>
      </c>
      <c r="I36221" s="13">
        <v>43508</v>
      </c>
      <c r="J36221" t="s">
        <v>2030</v>
      </c>
      <c r="K36221" t="s">
        <v>2030</v>
      </c>
    </row>
    <row r="36222" spans="2:11">
      <c r="B36222" t="s">
        <v>2358</v>
      </c>
      <c r="C36222" t="s">
        <v>2359</v>
      </c>
      <c r="D36222" t="s">
        <v>2026</v>
      </c>
      <c r="E36222">
        <v>5</v>
      </c>
      <c r="F36222" t="s">
        <v>2016</v>
      </c>
      <c r="G36222">
        <v>13.5</v>
      </c>
      <c r="H36222" t="s">
        <v>2017</v>
      </c>
      <c r="I36222" s="13">
        <v>43507</v>
      </c>
      <c r="J36222">
        <v>7</v>
      </c>
      <c r="K36222">
        <v>-26.54</v>
      </c>
    </row>
    <row r="36223" spans="2:11">
      <c r="B36223" t="s">
        <v>2374</v>
      </c>
      <c r="C36223" t="s">
        <v>2375</v>
      </c>
      <c r="D36223" t="s">
        <v>2026</v>
      </c>
      <c r="E36223">
        <v>5</v>
      </c>
      <c r="F36223" t="s">
        <v>2016</v>
      </c>
      <c r="G36223">
        <v>16</v>
      </c>
      <c r="H36223" t="s">
        <v>2017</v>
      </c>
      <c r="I36223" s="13">
        <v>43502</v>
      </c>
      <c r="J36223">
        <v>7</v>
      </c>
      <c r="K36223">
        <v>-26.54</v>
      </c>
    </row>
    <row r="36224" spans="2:11">
      <c r="B36224" t="s">
        <v>2037</v>
      </c>
      <c r="C36224" t="s">
        <v>2377</v>
      </c>
      <c r="D36224" t="s">
        <v>2026</v>
      </c>
      <c r="E36224">
        <v>5</v>
      </c>
      <c r="F36224" t="s">
        <v>2016</v>
      </c>
      <c r="G36224">
        <v>13</v>
      </c>
      <c r="H36224" t="s">
        <v>2020</v>
      </c>
      <c r="I36224" s="13">
        <v>43495</v>
      </c>
      <c r="J36224">
        <v>7</v>
      </c>
      <c r="K36224">
        <v>-26.54</v>
      </c>
    </row>
    <row r="36225" spans="2:11">
      <c r="B36225" t="s">
        <v>2136</v>
      </c>
      <c r="C36225" t="s">
        <v>2915</v>
      </c>
      <c r="D36225" t="s">
        <v>2044</v>
      </c>
      <c r="E36225">
        <v>3</v>
      </c>
      <c r="F36225" t="s">
        <v>2016</v>
      </c>
      <c r="G36225">
        <v>6.75</v>
      </c>
      <c r="H36225" t="s">
        <v>2017</v>
      </c>
      <c r="I36225" s="13">
        <v>43455</v>
      </c>
      <c r="J36225">
        <v>3</v>
      </c>
      <c r="K36225">
        <v>0</v>
      </c>
    </row>
    <row r="36226" spans="2:11">
      <c r="B36226" t="s">
        <v>2393</v>
      </c>
      <c r="C36226" t="s">
        <v>2394</v>
      </c>
      <c r="D36226" t="s">
        <v>2916</v>
      </c>
      <c r="E36226">
        <v>5</v>
      </c>
      <c r="F36226" t="s">
        <v>2016</v>
      </c>
      <c r="G36226">
        <v>16</v>
      </c>
      <c r="H36226" t="s">
        <v>2017</v>
      </c>
      <c r="I36226" s="13">
        <v>43454</v>
      </c>
      <c r="J36226" t="s">
        <v>2030</v>
      </c>
      <c r="K36226" t="s">
        <v>2030</v>
      </c>
    </row>
    <row r="36227" spans="2:11">
      <c r="B36227" t="s">
        <v>2083</v>
      </c>
      <c r="C36227" t="s">
        <v>2084</v>
      </c>
      <c r="D36227" t="s">
        <v>2184</v>
      </c>
      <c r="E36227">
        <v>1</v>
      </c>
      <c r="F36227" t="s">
        <v>2088</v>
      </c>
      <c r="G36227" t="s">
        <v>2030</v>
      </c>
      <c r="H36227" t="s">
        <v>2017</v>
      </c>
      <c r="I36227" s="13">
        <v>43386</v>
      </c>
      <c r="J36227">
        <v>1</v>
      </c>
      <c r="K36227">
        <v>44.23</v>
      </c>
    </row>
    <row r="36301" spans="1:11">
      <c r="A36301" t="s">
        <v>1376</v>
      </c>
      <c r="B36301" t="str">
        <f ca="1">_xll.BDS(OFFSET(INDIRECT(ADDRESS(ROW(), COLUMN())),0,-1),"BEST_ANALYST_RECS_BULK","cols=10;rows=17")</f>
        <v>KeyBanc Capital Markets</v>
      </c>
      <c r="C36301" t="s">
        <v>2342</v>
      </c>
      <c r="D36301" t="s">
        <v>2071</v>
      </c>
      <c r="E36301">
        <v>3</v>
      </c>
      <c r="F36301" t="s">
        <v>2016</v>
      </c>
      <c r="G36301" t="s">
        <v>2030</v>
      </c>
      <c r="H36301" t="s">
        <v>2017</v>
      </c>
      <c r="I36301" s="13">
        <v>43511</v>
      </c>
      <c r="J36301">
        <v>4</v>
      </c>
      <c r="K36301">
        <v>0</v>
      </c>
    </row>
    <row r="36302" spans="1:11">
      <c r="B36302" t="s">
        <v>2094</v>
      </c>
      <c r="C36302" t="s">
        <v>2095</v>
      </c>
      <c r="D36302" t="s">
        <v>2026</v>
      </c>
      <c r="E36302">
        <v>5</v>
      </c>
      <c r="F36302" t="s">
        <v>2016</v>
      </c>
      <c r="G36302">
        <v>113</v>
      </c>
      <c r="H36302" t="s">
        <v>2020</v>
      </c>
      <c r="I36302" s="13">
        <v>43510</v>
      </c>
      <c r="J36302" t="s">
        <v>2030</v>
      </c>
      <c r="K36302" t="s">
        <v>2030</v>
      </c>
    </row>
    <row r="36303" spans="1:11">
      <c r="B36303" t="s">
        <v>2065</v>
      </c>
      <c r="C36303" t="s">
        <v>2066</v>
      </c>
      <c r="D36303" t="s">
        <v>2044</v>
      </c>
      <c r="E36303">
        <v>3</v>
      </c>
      <c r="F36303" t="s">
        <v>2016</v>
      </c>
      <c r="G36303" t="s">
        <v>2030</v>
      </c>
      <c r="H36303" t="s">
        <v>2017</v>
      </c>
      <c r="I36303" s="13">
        <v>43509</v>
      </c>
      <c r="J36303">
        <v>4</v>
      </c>
      <c r="K36303">
        <v>0</v>
      </c>
    </row>
    <row r="36304" spans="1:11">
      <c r="B36304" t="s">
        <v>2102</v>
      </c>
      <c r="C36304" t="s">
        <v>2103</v>
      </c>
      <c r="D36304" t="s">
        <v>2026</v>
      </c>
      <c r="E36304">
        <v>5</v>
      </c>
      <c r="F36304" t="s">
        <v>2016</v>
      </c>
      <c r="G36304" t="s">
        <v>2030</v>
      </c>
      <c r="H36304" t="s">
        <v>2017</v>
      </c>
      <c r="I36304" s="13">
        <v>43504</v>
      </c>
      <c r="J36304" t="s">
        <v>2030</v>
      </c>
      <c r="K36304" t="s">
        <v>2030</v>
      </c>
    </row>
    <row r="36305" spans="2:11">
      <c r="B36305" t="s">
        <v>2059</v>
      </c>
      <c r="C36305" t="s">
        <v>2060</v>
      </c>
      <c r="D36305" t="s">
        <v>2026</v>
      </c>
      <c r="E36305">
        <v>5</v>
      </c>
      <c r="F36305" t="s">
        <v>2016</v>
      </c>
      <c r="G36305">
        <v>110</v>
      </c>
      <c r="H36305" t="s">
        <v>2017</v>
      </c>
      <c r="I36305" s="13">
        <v>43500</v>
      </c>
      <c r="J36305">
        <v>1</v>
      </c>
      <c r="K36305">
        <v>59.48</v>
      </c>
    </row>
    <row r="36306" spans="2:11">
      <c r="B36306" t="s">
        <v>2037</v>
      </c>
      <c r="C36306" t="s">
        <v>2201</v>
      </c>
      <c r="D36306" t="s">
        <v>2026</v>
      </c>
      <c r="E36306">
        <v>5</v>
      </c>
      <c r="F36306" t="s">
        <v>2016</v>
      </c>
      <c r="G36306">
        <v>130</v>
      </c>
      <c r="H36306" t="s">
        <v>2020</v>
      </c>
      <c r="I36306" s="13">
        <v>43499</v>
      </c>
      <c r="J36306" t="s">
        <v>2030</v>
      </c>
      <c r="K36306" t="s">
        <v>2030</v>
      </c>
    </row>
    <row r="36307" spans="2:11">
      <c r="B36307" t="s">
        <v>2131</v>
      </c>
      <c r="C36307" t="s">
        <v>2191</v>
      </c>
      <c r="D36307" t="s">
        <v>2026</v>
      </c>
      <c r="E36307">
        <v>5</v>
      </c>
      <c r="F36307" t="s">
        <v>2016</v>
      </c>
      <c r="G36307">
        <v>128</v>
      </c>
      <c r="H36307" t="s">
        <v>2133</v>
      </c>
      <c r="I36307" s="13">
        <v>43496</v>
      </c>
      <c r="J36307">
        <v>1</v>
      </c>
      <c r="K36307">
        <v>59.48</v>
      </c>
    </row>
    <row r="36308" spans="2:11">
      <c r="B36308" t="s">
        <v>2054</v>
      </c>
      <c r="C36308" t="s">
        <v>2055</v>
      </c>
      <c r="D36308" t="s">
        <v>2056</v>
      </c>
      <c r="E36308">
        <v>4</v>
      </c>
      <c r="F36308" t="s">
        <v>2016</v>
      </c>
      <c r="G36308">
        <v>105</v>
      </c>
      <c r="H36308" t="s">
        <v>2020</v>
      </c>
      <c r="I36308" s="13">
        <v>43496</v>
      </c>
      <c r="J36308">
        <v>1</v>
      </c>
      <c r="K36308">
        <v>59.48</v>
      </c>
    </row>
    <row r="36309" spans="2:11">
      <c r="B36309" t="s">
        <v>2063</v>
      </c>
      <c r="C36309" t="s">
        <v>4282</v>
      </c>
      <c r="D36309" t="s">
        <v>2035</v>
      </c>
      <c r="E36309">
        <v>5</v>
      </c>
      <c r="F36309" t="s">
        <v>2016</v>
      </c>
      <c r="G36309">
        <v>108</v>
      </c>
      <c r="H36309" t="s">
        <v>2017</v>
      </c>
      <c r="I36309" s="13">
        <v>43496</v>
      </c>
      <c r="J36309" t="s">
        <v>2030</v>
      </c>
      <c r="K36309" t="s">
        <v>2030</v>
      </c>
    </row>
    <row r="36310" spans="2:11">
      <c r="B36310" t="s">
        <v>4283</v>
      </c>
      <c r="C36310" t="s">
        <v>4284</v>
      </c>
      <c r="D36310" t="s">
        <v>2035</v>
      </c>
      <c r="E36310">
        <v>5</v>
      </c>
      <c r="F36310" t="s">
        <v>2016</v>
      </c>
      <c r="G36310">
        <v>110</v>
      </c>
      <c r="H36310" t="s">
        <v>2017</v>
      </c>
      <c r="I36310" s="13">
        <v>43496</v>
      </c>
      <c r="J36310">
        <v>3</v>
      </c>
      <c r="K36310">
        <v>35.39</v>
      </c>
    </row>
    <row r="36311" spans="2:11">
      <c r="B36311" t="s">
        <v>2027</v>
      </c>
      <c r="C36311" t="s">
        <v>2028</v>
      </c>
      <c r="D36311" t="s">
        <v>2044</v>
      </c>
      <c r="E36311">
        <v>3</v>
      </c>
      <c r="F36311" t="s">
        <v>2016</v>
      </c>
      <c r="G36311">
        <v>90</v>
      </c>
      <c r="H36311" t="s">
        <v>2017</v>
      </c>
      <c r="I36311" s="13">
        <v>43495</v>
      </c>
      <c r="J36311">
        <v>4</v>
      </c>
      <c r="K36311">
        <v>0</v>
      </c>
    </row>
    <row r="36312" spans="2:11">
      <c r="B36312" t="s">
        <v>2033</v>
      </c>
      <c r="C36312" t="s">
        <v>2034</v>
      </c>
      <c r="D36312" t="s">
        <v>2035</v>
      </c>
      <c r="E36312">
        <v>5</v>
      </c>
      <c r="F36312" t="s">
        <v>2016</v>
      </c>
      <c r="G36312">
        <v>110</v>
      </c>
      <c r="H36312" t="s">
        <v>2036</v>
      </c>
      <c r="I36312" s="13">
        <v>43495</v>
      </c>
      <c r="J36312">
        <v>2</v>
      </c>
      <c r="K36312">
        <v>39.159999999999997</v>
      </c>
    </row>
    <row r="36313" spans="2:11">
      <c r="B36313" t="s">
        <v>2074</v>
      </c>
      <c r="C36313" t="s">
        <v>2075</v>
      </c>
      <c r="D36313" t="s">
        <v>2026</v>
      </c>
      <c r="E36313">
        <v>5</v>
      </c>
      <c r="F36313" t="s">
        <v>2016</v>
      </c>
      <c r="G36313">
        <v>128</v>
      </c>
      <c r="H36313" t="s">
        <v>2020</v>
      </c>
      <c r="I36313" s="13">
        <v>43495</v>
      </c>
      <c r="J36313">
        <v>1</v>
      </c>
      <c r="K36313">
        <v>59.48</v>
      </c>
    </row>
    <row r="36314" spans="2:11">
      <c r="B36314" t="s">
        <v>2198</v>
      </c>
      <c r="C36314" t="s">
        <v>2895</v>
      </c>
      <c r="D36314" t="s">
        <v>2035</v>
      </c>
      <c r="E36314">
        <v>5</v>
      </c>
      <c r="F36314" t="s">
        <v>2016</v>
      </c>
      <c r="G36314">
        <v>112</v>
      </c>
      <c r="H36314" t="s">
        <v>2020</v>
      </c>
      <c r="I36314" s="13">
        <v>43495</v>
      </c>
      <c r="J36314" t="s">
        <v>2030</v>
      </c>
      <c r="K36314" t="s">
        <v>2030</v>
      </c>
    </row>
    <row r="36315" spans="2:11">
      <c r="B36315" t="s">
        <v>2100</v>
      </c>
      <c r="C36315" t="s">
        <v>3974</v>
      </c>
      <c r="D36315" t="s">
        <v>2026</v>
      </c>
      <c r="E36315">
        <v>5</v>
      </c>
      <c r="F36315" t="s">
        <v>2016</v>
      </c>
      <c r="G36315">
        <v>115</v>
      </c>
      <c r="H36315" t="s">
        <v>2017</v>
      </c>
      <c r="I36315" s="13">
        <v>43495</v>
      </c>
      <c r="J36315" t="s">
        <v>2030</v>
      </c>
      <c r="K36315" t="s">
        <v>2030</v>
      </c>
    </row>
    <row r="36316" spans="2:11">
      <c r="B36316" t="s">
        <v>2083</v>
      </c>
      <c r="C36316" t="s">
        <v>2084</v>
      </c>
      <c r="D36316" t="s">
        <v>2184</v>
      </c>
      <c r="E36316">
        <v>1</v>
      </c>
      <c r="F36316" t="s">
        <v>2016</v>
      </c>
      <c r="G36316" t="s">
        <v>2030</v>
      </c>
      <c r="H36316" t="s">
        <v>2017</v>
      </c>
      <c r="I36316" s="13">
        <v>43305</v>
      </c>
      <c r="J36316">
        <v>5</v>
      </c>
      <c r="K36316">
        <v>-51.55</v>
      </c>
    </row>
    <row r="36317" spans="2:11">
      <c r="B36317" t="s">
        <v>2358</v>
      </c>
      <c r="C36317" t="s">
        <v>2095</v>
      </c>
      <c r="D36317" t="s">
        <v>3358</v>
      </c>
      <c r="E36317" t="s">
        <v>2030</v>
      </c>
      <c r="F36317" t="s">
        <v>2016</v>
      </c>
      <c r="G36317" t="s">
        <v>2030</v>
      </c>
      <c r="H36317" t="s">
        <v>2017</v>
      </c>
      <c r="I36317" s="13">
        <v>43073</v>
      </c>
      <c r="J36317" t="s">
        <v>2030</v>
      </c>
      <c r="K36317" t="s">
        <v>2030</v>
      </c>
    </row>
    <row r="36401" spans="1:11">
      <c r="A36401" t="s">
        <v>1377</v>
      </c>
      <c r="B36401" t="str">
        <f ca="1">_xll.BDS(OFFSET(INDIRECT(ADDRESS(ROW(), COLUMN())),0,-1),"BEST_ANALYST_RECS_BULK","cols=10;rows=27")</f>
        <v>BMO Capital Markets</v>
      </c>
      <c r="C36401" t="s">
        <v>2456</v>
      </c>
      <c r="D36401" t="s">
        <v>2015</v>
      </c>
      <c r="E36401">
        <v>3</v>
      </c>
      <c r="F36401" t="s">
        <v>2016</v>
      </c>
      <c r="G36401">
        <v>34</v>
      </c>
      <c r="H36401" t="s">
        <v>2017</v>
      </c>
      <c r="I36401" s="13">
        <v>43511</v>
      </c>
      <c r="J36401">
        <v>5</v>
      </c>
      <c r="K36401">
        <v>0</v>
      </c>
    </row>
    <row r="36402" spans="1:11">
      <c r="B36402" t="s">
        <v>2321</v>
      </c>
      <c r="C36402" t="s">
        <v>3574</v>
      </c>
      <c r="D36402" t="s">
        <v>2076</v>
      </c>
      <c r="E36402">
        <v>3</v>
      </c>
      <c r="F36402" t="s">
        <v>2016</v>
      </c>
      <c r="G36402">
        <v>33</v>
      </c>
      <c r="H36402" t="s">
        <v>2020</v>
      </c>
      <c r="I36402" s="13">
        <v>43511</v>
      </c>
      <c r="J36402">
        <v>5</v>
      </c>
      <c r="K36402">
        <v>0</v>
      </c>
    </row>
    <row r="36403" spans="1:11">
      <c r="B36403" t="s">
        <v>2267</v>
      </c>
      <c r="C36403" t="s">
        <v>3568</v>
      </c>
      <c r="D36403" t="s">
        <v>2029</v>
      </c>
      <c r="E36403">
        <v>5</v>
      </c>
      <c r="F36403" t="s">
        <v>2016</v>
      </c>
      <c r="G36403">
        <v>40</v>
      </c>
      <c r="H36403" t="s">
        <v>2017</v>
      </c>
      <c r="I36403" s="13">
        <v>43511</v>
      </c>
      <c r="J36403" t="s">
        <v>2030</v>
      </c>
      <c r="K36403" t="s">
        <v>2030</v>
      </c>
    </row>
    <row r="36404" spans="1:11">
      <c r="B36404" t="s">
        <v>2024</v>
      </c>
      <c r="C36404" t="s">
        <v>3440</v>
      </c>
      <c r="D36404" t="s">
        <v>2076</v>
      </c>
      <c r="E36404">
        <v>3</v>
      </c>
      <c r="F36404" t="s">
        <v>2016</v>
      </c>
      <c r="G36404" t="s">
        <v>2030</v>
      </c>
      <c r="H36404" t="s">
        <v>2017</v>
      </c>
      <c r="I36404" s="13">
        <v>43509</v>
      </c>
      <c r="J36404">
        <v>5</v>
      </c>
      <c r="K36404">
        <v>0</v>
      </c>
    </row>
    <row r="36405" spans="1:11">
      <c r="B36405" t="s">
        <v>2042</v>
      </c>
      <c r="C36405" t="s">
        <v>2458</v>
      </c>
      <c r="D36405" t="s">
        <v>2029</v>
      </c>
      <c r="E36405">
        <v>5</v>
      </c>
      <c r="F36405" t="s">
        <v>2016</v>
      </c>
      <c r="G36405">
        <v>37</v>
      </c>
      <c r="H36405" t="s">
        <v>2020</v>
      </c>
      <c r="I36405" s="13">
        <v>43508</v>
      </c>
      <c r="J36405">
        <v>7</v>
      </c>
      <c r="K36405">
        <v>-6.04</v>
      </c>
    </row>
    <row r="36406" spans="1:11">
      <c r="B36406" t="s">
        <v>2151</v>
      </c>
      <c r="C36406" t="s">
        <v>3576</v>
      </c>
      <c r="D36406" t="s">
        <v>2044</v>
      </c>
      <c r="E36406">
        <v>3</v>
      </c>
      <c r="F36406" t="s">
        <v>2016</v>
      </c>
      <c r="G36406">
        <v>30</v>
      </c>
      <c r="H36406" t="s">
        <v>2017</v>
      </c>
      <c r="I36406" s="13">
        <v>43504</v>
      </c>
      <c r="J36406">
        <v>5</v>
      </c>
      <c r="K36406">
        <v>0</v>
      </c>
    </row>
    <row r="36407" spans="1:11">
      <c r="B36407" t="s">
        <v>2094</v>
      </c>
      <c r="C36407" t="s">
        <v>2095</v>
      </c>
      <c r="D36407" t="s">
        <v>2076</v>
      </c>
      <c r="E36407">
        <v>3</v>
      </c>
      <c r="F36407" t="s">
        <v>2085</v>
      </c>
      <c r="G36407" t="s">
        <v>2030</v>
      </c>
      <c r="H36407" t="s">
        <v>2017</v>
      </c>
      <c r="I36407" s="13">
        <v>43503</v>
      </c>
      <c r="J36407" t="s">
        <v>2030</v>
      </c>
      <c r="K36407" t="s">
        <v>2030</v>
      </c>
    </row>
    <row r="36408" spans="1:11">
      <c r="B36408" t="s">
        <v>2049</v>
      </c>
      <c r="C36408" t="s">
        <v>3376</v>
      </c>
      <c r="D36408" t="s">
        <v>2015</v>
      </c>
      <c r="E36408">
        <v>3</v>
      </c>
      <c r="F36408" t="s">
        <v>2016</v>
      </c>
      <c r="G36408">
        <v>38</v>
      </c>
      <c r="H36408" t="s">
        <v>2017</v>
      </c>
      <c r="I36408" s="13">
        <v>43503</v>
      </c>
      <c r="J36408">
        <v>5</v>
      </c>
      <c r="K36408">
        <v>0</v>
      </c>
    </row>
    <row r="36409" spans="1:11">
      <c r="B36409" t="s">
        <v>2063</v>
      </c>
      <c r="C36409" t="s">
        <v>3572</v>
      </c>
      <c r="D36409" t="s">
        <v>2162</v>
      </c>
      <c r="E36409">
        <v>3</v>
      </c>
      <c r="F36409" t="s">
        <v>2016</v>
      </c>
      <c r="G36409">
        <v>33</v>
      </c>
      <c r="H36409" t="s">
        <v>2017</v>
      </c>
      <c r="I36409" s="13">
        <v>43503</v>
      </c>
      <c r="J36409">
        <v>5</v>
      </c>
      <c r="K36409">
        <v>0</v>
      </c>
    </row>
    <row r="36410" spans="1:11">
      <c r="B36410" t="s">
        <v>2067</v>
      </c>
      <c r="C36410" t="s">
        <v>2466</v>
      </c>
      <c r="D36410" t="s">
        <v>2252</v>
      </c>
      <c r="E36410">
        <v>3</v>
      </c>
      <c r="F36410" t="s">
        <v>2016</v>
      </c>
      <c r="G36410">
        <v>31</v>
      </c>
      <c r="H36410" t="s">
        <v>2020</v>
      </c>
      <c r="I36410" s="13">
        <v>43502</v>
      </c>
      <c r="J36410">
        <v>5</v>
      </c>
      <c r="K36410">
        <v>0</v>
      </c>
    </row>
    <row r="36411" spans="1:11">
      <c r="B36411" t="s">
        <v>3662</v>
      </c>
      <c r="C36411" t="s">
        <v>3663</v>
      </c>
      <c r="D36411" t="s">
        <v>2029</v>
      </c>
      <c r="E36411">
        <v>5</v>
      </c>
      <c r="F36411" t="s">
        <v>2016</v>
      </c>
      <c r="G36411">
        <v>35</v>
      </c>
      <c r="H36411" t="s">
        <v>2017</v>
      </c>
      <c r="I36411" s="13">
        <v>43502</v>
      </c>
      <c r="J36411">
        <v>4</v>
      </c>
      <c r="K36411">
        <v>8.9700000000000006</v>
      </c>
    </row>
    <row r="36412" spans="1:11">
      <c r="B36412" t="s">
        <v>2451</v>
      </c>
      <c r="C36412" t="s">
        <v>3570</v>
      </c>
      <c r="D36412" t="s">
        <v>2026</v>
      </c>
      <c r="E36412">
        <v>5</v>
      </c>
      <c r="F36412" t="s">
        <v>2016</v>
      </c>
      <c r="G36412" t="s">
        <v>2030</v>
      </c>
      <c r="H36412" t="s">
        <v>2017</v>
      </c>
      <c r="I36412" s="13">
        <v>43502</v>
      </c>
      <c r="J36412">
        <v>10</v>
      </c>
      <c r="K36412">
        <v>-11.77</v>
      </c>
    </row>
    <row r="36413" spans="1:11">
      <c r="B36413" t="s">
        <v>106</v>
      </c>
      <c r="C36413" t="s">
        <v>2465</v>
      </c>
      <c r="D36413" t="s">
        <v>2114</v>
      </c>
      <c r="E36413">
        <v>3</v>
      </c>
      <c r="F36413" t="s">
        <v>2016</v>
      </c>
      <c r="G36413">
        <v>34</v>
      </c>
      <c r="H36413" t="s">
        <v>2020</v>
      </c>
      <c r="I36413" s="13">
        <v>43501</v>
      </c>
      <c r="J36413" t="s">
        <v>2030</v>
      </c>
      <c r="K36413" t="s">
        <v>2030</v>
      </c>
    </row>
    <row r="36414" spans="1:11">
      <c r="B36414" t="s">
        <v>2027</v>
      </c>
      <c r="C36414" t="s">
        <v>3569</v>
      </c>
      <c r="D36414" t="s">
        <v>2044</v>
      </c>
      <c r="E36414">
        <v>3</v>
      </c>
      <c r="F36414" t="s">
        <v>2016</v>
      </c>
      <c r="G36414">
        <v>33</v>
      </c>
      <c r="H36414" t="s">
        <v>2017</v>
      </c>
      <c r="I36414" s="13">
        <v>43501</v>
      </c>
      <c r="J36414" t="s">
        <v>2030</v>
      </c>
      <c r="K36414" t="s">
        <v>2030</v>
      </c>
    </row>
    <row r="36415" spans="1:11">
      <c r="B36415" t="s">
        <v>2033</v>
      </c>
      <c r="C36415" t="s">
        <v>2467</v>
      </c>
      <c r="D36415" t="s">
        <v>2035</v>
      </c>
      <c r="E36415">
        <v>5</v>
      </c>
      <c r="F36415" t="s">
        <v>2016</v>
      </c>
      <c r="G36415">
        <v>38</v>
      </c>
      <c r="H36415" t="s">
        <v>2020</v>
      </c>
      <c r="I36415" s="13">
        <v>43501</v>
      </c>
      <c r="J36415">
        <v>10</v>
      </c>
      <c r="K36415">
        <v>-11.77</v>
      </c>
    </row>
    <row r="36416" spans="1:11">
      <c r="B36416" t="s">
        <v>2039</v>
      </c>
      <c r="C36416" t="s">
        <v>3051</v>
      </c>
      <c r="D36416" t="s">
        <v>2026</v>
      </c>
      <c r="E36416">
        <v>5</v>
      </c>
      <c r="F36416" t="s">
        <v>2016</v>
      </c>
      <c r="G36416">
        <v>40</v>
      </c>
      <c r="H36416" t="s">
        <v>2020</v>
      </c>
      <c r="I36416" s="13">
        <v>43501</v>
      </c>
      <c r="J36416">
        <v>9</v>
      </c>
      <c r="K36416">
        <v>-9.3699999999999992</v>
      </c>
    </row>
    <row r="36417" spans="2:11">
      <c r="B36417" t="s">
        <v>2069</v>
      </c>
      <c r="C36417" t="s">
        <v>3388</v>
      </c>
      <c r="D36417" t="s">
        <v>2071</v>
      </c>
      <c r="E36417">
        <v>3</v>
      </c>
      <c r="F36417" t="s">
        <v>2016</v>
      </c>
      <c r="G36417" t="s">
        <v>2030</v>
      </c>
      <c r="H36417" t="s">
        <v>2017</v>
      </c>
      <c r="I36417" s="13">
        <v>43501</v>
      </c>
      <c r="J36417" t="s">
        <v>2030</v>
      </c>
      <c r="K36417" t="s">
        <v>2030</v>
      </c>
    </row>
    <row r="36418" spans="2:11">
      <c r="B36418" t="s">
        <v>2382</v>
      </c>
      <c r="C36418" t="s">
        <v>3664</v>
      </c>
      <c r="D36418" t="s">
        <v>2029</v>
      </c>
      <c r="E36418">
        <v>5</v>
      </c>
      <c r="F36418" t="s">
        <v>2016</v>
      </c>
      <c r="G36418">
        <v>37</v>
      </c>
      <c r="H36418" t="s">
        <v>2020</v>
      </c>
      <c r="I36418" s="13">
        <v>43501</v>
      </c>
      <c r="J36418" t="s">
        <v>2030</v>
      </c>
      <c r="K36418" t="s">
        <v>2030</v>
      </c>
    </row>
    <row r="36419" spans="2:11">
      <c r="B36419" t="s">
        <v>2051</v>
      </c>
      <c r="C36419" t="s">
        <v>3378</v>
      </c>
      <c r="D36419" t="s">
        <v>2026</v>
      </c>
      <c r="E36419">
        <v>5</v>
      </c>
      <c r="F36419" t="s">
        <v>2016</v>
      </c>
      <c r="G36419">
        <v>36</v>
      </c>
      <c r="H36419" t="s">
        <v>2017</v>
      </c>
      <c r="I36419" s="13">
        <v>43501</v>
      </c>
      <c r="J36419">
        <v>2</v>
      </c>
      <c r="K36419">
        <v>9.7899999999999991</v>
      </c>
    </row>
    <row r="36420" spans="2:11">
      <c r="B36420" t="s">
        <v>2260</v>
      </c>
      <c r="C36420" t="s">
        <v>2469</v>
      </c>
      <c r="D36420" t="s">
        <v>2044</v>
      </c>
      <c r="E36420">
        <v>3</v>
      </c>
      <c r="F36420" t="s">
        <v>2016</v>
      </c>
      <c r="G36420">
        <v>30</v>
      </c>
      <c r="H36420" t="s">
        <v>2020</v>
      </c>
      <c r="I36420" s="13">
        <v>43501</v>
      </c>
      <c r="J36420">
        <v>5</v>
      </c>
      <c r="K36420">
        <v>0</v>
      </c>
    </row>
    <row r="36421" spans="2:11">
      <c r="B36421" t="s">
        <v>2461</v>
      </c>
      <c r="C36421" t="s">
        <v>2462</v>
      </c>
      <c r="D36421" t="s">
        <v>2044</v>
      </c>
      <c r="E36421">
        <v>3</v>
      </c>
      <c r="F36421" t="s">
        <v>2016</v>
      </c>
      <c r="G36421">
        <v>40</v>
      </c>
      <c r="H36421" t="s">
        <v>2020</v>
      </c>
      <c r="I36421" s="13">
        <v>43501</v>
      </c>
      <c r="J36421">
        <v>5</v>
      </c>
      <c r="K36421">
        <v>0</v>
      </c>
    </row>
    <row r="36422" spans="2:11">
      <c r="B36422" t="s">
        <v>2021</v>
      </c>
      <c r="C36422" t="s">
        <v>2472</v>
      </c>
      <c r="D36422" t="s">
        <v>2296</v>
      </c>
      <c r="E36422">
        <v>3</v>
      </c>
      <c r="F36422" t="s">
        <v>2016</v>
      </c>
      <c r="G36422">
        <v>33</v>
      </c>
      <c r="H36422" t="s">
        <v>2020</v>
      </c>
      <c r="I36422" s="13">
        <v>43497</v>
      </c>
      <c r="J36422" t="s">
        <v>2030</v>
      </c>
      <c r="K36422" t="s">
        <v>2030</v>
      </c>
    </row>
    <row r="36423" spans="2:11">
      <c r="B36423" t="s">
        <v>2077</v>
      </c>
      <c r="C36423" t="s">
        <v>3573</v>
      </c>
      <c r="D36423" t="s">
        <v>2179</v>
      </c>
      <c r="E36423" t="s">
        <v>2030</v>
      </c>
      <c r="F36423" t="s">
        <v>2016</v>
      </c>
      <c r="G36423" t="s">
        <v>2030</v>
      </c>
      <c r="H36423" t="s">
        <v>2017</v>
      </c>
      <c r="I36423" s="13">
        <v>43492</v>
      </c>
      <c r="J36423" t="s">
        <v>2030</v>
      </c>
      <c r="K36423" t="s">
        <v>2030</v>
      </c>
    </row>
    <row r="36424" spans="2:11">
      <c r="B36424" t="s">
        <v>2792</v>
      </c>
      <c r="C36424" t="s">
        <v>3575</v>
      </c>
      <c r="D36424" t="s">
        <v>2076</v>
      </c>
      <c r="E36424">
        <v>3</v>
      </c>
      <c r="F36424" t="s">
        <v>2088</v>
      </c>
      <c r="G36424">
        <v>30</v>
      </c>
      <c r="H36424" t="s">
        <v>2020</v>
      </c>
      <c r="I36424" s="13">
        <v>43489</v>
      </c>
      <c r="J36424">
        <v>11</v>
      </c>
      <c r="K36424">
        <v>-11.8</v>
      </c>
    </row>
    <row r="36425" spans="2:11">
      <c r="B36425" t="s">
        <v>2083</v>
      </c>
      <c r="C36425" t="s">
        <v>2084</v>
      </c>
      <c r="D36425" t="s">
        <v>2026</v>
      </c>
      <c r="E36425">
        <v>5</v>
      </c>
      <c r="F36425" t="s">
        <v>2016</v>
      </c>
      <c r="G36425" t="s">
        <v>2030</v>
      </c>
      <c r="H36425" t="s">
        <v>2017</v>
      </c>
      <c r="I36425" s="13">
        <v>43181</v>
      </c>
      <c r="J36425">
        <v>8</v>
      </c>
      <c r="K36425">
        <v>-8.84</v>
      </c>
    </row>
    <row r="36426" spans="2:11">
      <c r="B36426" t="s">
        <v>2411</v>
      </c>
      <c r="C36426" t="s">
        <v>3577</v>
      </c>
      <c r="D36426" t="s">
        <v>2026</v>
      </c>
      <c r="E36426">
        <v>5</v>
      </c>
      <c r="F36426" t="s">
        <v>2016</v>
      </c>
      <c r="G36426">
        <v>47.5</v>
      </c>
      <c r="H36426" t="s">
        <v>2020</v>
      </c>
      <c r="I36426" s="13">
        <v>42719</v>
      </c>
      <c r="J36426">
        <v>10</v>
      </c>
      <c r="K36426">
        <v>-11.77</v>
      </c>
    </row>
    <row r="36427" spans="2:11">
      <c r="B36427" t="s">
        <v>2274</v>
      </c>
      <c r="C36427" t="s">
        <v>2457</v>
      </c>
      <c r="D36427" t="s">
        <v>2053</v>
      </c>
      <c r="E36427">
        <v>1</v>
      </c>
      <c r="F36427" t="s">
        <v>2088</v>
      </c>
      <c r="G36427" t="s">
        <v>2030</v>
      </c>
      <c r="H36427" t="s">
        <v>2017</v>
      </c>
      <c r="I36427" s="13">
        <v>42717</v>
      </c>
      <c r="J36427">
        <v>1</v>
      </c>
      <c r="K36427">
        <v>11.77</v>
      </c>
    </row>
    <row r="36501" spans="1:11">
      <c r="A36501" t="s">
        <v>1378</v>
      </c>
      <c r="B36501" t="str">
        <f ca="1">_xll.BDS(OFFSET(INDIRECT(ADDRESS(ROW(), COLUMN())),0,-1),"BEST_ANALYST_RECS_BULK","cols=10;rows=26")</f>
        <v>Credit Suisse</v>
      </c>
      <c r="C36501" t="s">
        <v>3050</v>
      </c>
      <c r="D36501" t="s">
        <v>2044</v>
      </c>
      <c r="E36501">
        <v>3</v>
      </c>
      <c r="F36501" t="s">
        <v>2016</v>
      </c>
      <c r="G36501">
        <v>63</v>
      </c>
      <c r="H36501" t="s">
        <v>2017</v>
      </c>
      <c r="I36501" s="13">
        <v>43510</v>
      </c>
      <c r="J36501">
        <v>7</v>
      </c>
      <c r="K36501">
        <v>-10.06</v>
      </c>
    </row>
    <row r="36502" spans="1:11">
      <c r="B36502" t="s">
        <v>2033</v>
      </c>
      <c r="C36502" t="s">
        <v>2405</v>
      </c>
      <c r="D36502" t="s">
        <v>2044</v>
      </c>
      <c r="E36502">
        <v>3</v>
      </c>
      <c r="F36502" t="s">
        <v>2016</v>
      </c>
      <c r="G36502">
        <v>58</v>
      </c>
      <c r="H36502" t="s">
        <v>2036</v>
      </c>
      <c r="I36502" s="13">
        <v>43510</v>
      </c>
      <c r="J36502">
        <v>5</v>
      </c>
      <c r="K36502">
        <v>0</v>
      </c>
    </row>
    <row r="36503" spans="1:11">
      <c r="B36503" t="s">
        <v>2039</v>
      </c>
      <c r="C36503" t="s">
        <v>3051</v>
      </c>
      <c r="D36503" t="s">
        <v>2076</v>
      </c>
      <c r="E36503">
        <v>3</v>
      </c>
      <c r="F36503" t="s">
        <v>2016</v>
      </c>
      <c r="G36503" t="s">
        <v>2030</v>
      </c>
      <c r="H36503" t="s">
        <v>2017</v>
      </c>
      <c r="I36503" s="13">
        <v>43510</v>
      </c>
      <c r="J36503">
        <v>9</v>
      </c>
      <c r="K36503">
        <v>-25.64</v>
      </c>
    </row>
    <row r="36504" spans="1:11">
      <c r="B36504" t="s">
        <v>2257</v>
      </c>
      <c r="C36504" t="s">
        <v>2681</v>
      </c>
      <c r="D36504" t="s">
        <v>2044</v>
      </c>
      <c r="E36504">
        <v>3</v>
      </c>
      <c r="F36504" t="s">
        <v>2016</v>
      </c>
      <c r="G36504">
        <v>60</v>
      </c>
      <c r="H36504" t="s">
        <v>2020</v>
      </c>
      <c r="I36504" s="13">
        <v>43510</v>
      </c>
      <c r="J36504">
        <v>5</v>
      </c>
      <c r="K36504">
        <v>0</v>
      </c>
    </row>
    <row r="36505" spans="1:11">
      <c r="B36505" t="s">
        <v>2047</v>
      </c>
      <c r="C36505" t="s">
        <v>3053</v>
      </c>
      <c r="D36505" t="s">
        <v>2044</v>
      </c>
      <c r="E36505">
        <v>3</v>
      </c>
      <c r="F36505" t="s">
        <v>2016</v>
      </c>
      <c r="G36505">
        <v>45</v>
      </c>
      <c r="H36505" t="s">
        <v>2017</v>
      </c>
      <c r="I36505" s="13">
        <v>43510</v>
      </c>
      <c r="J36505">
        <v>5</v>
      </c>
      <c r="K36505">
        <v>0</v>
      </c>
    </row>
    <row r="36506" spans="1:11">
      <c r="B36506" t="s">
        <v>2079</v>
      </c>
      <c r="C36506" t="s">
        <v>3054</v>
      </c>
      <c r="D36506" t="s">
        <v>2015</v>
      </c>
      <c r="E36506">
        <v>3</v>
      </c>
      <c r="F36506" t="s">
        <v>2016</v>
      </c>
      <c r="G36506">
        <v>60</v>
      </c>
      <c r="H36506" t="s">
        <v>2020</v>
      </c>
      <c r="I36506" s="13">
        <v>43510</v>
      </c>
      <c r="J36506" t="s">
        <v>2030</v>
      </c>
      <c r="K36506" t="s">
        <v>2030</v>
      </c>
    </row>
    <row r="36507" spans="1:11">
      <c r="B36507" t="s">
        <v>2151</v>
      </c>
      <c r="C36507" t="s">
        <v>3055</v>
      </c>
      <c r="D36507" t="s">
        <v>2053</v>
      </c>
      <c r="E36507">
        <v>1</v>
      </c>
      <c r="F36507" t="s">
        <v>2016</v>
      </c>
      <c r="G36507">
        <v>47</v>
      </c>
      <c r="H36507" t="s">
        <v>2017</v>
      </c>
      <c r="I36507" s="13">
        <v>43510</v>
      </c>
      <c r="J36507">
        <v>8</v>
      </c>
      <c r="K36507">
        <v>-16.63</v>
      </c>
    </row>
    <row r="36508" spans="1:11">
      <c r="B36508" t="s">
        <v>2054</v>
      </c>
      <c r="C36508" t="s">
        <v>3056</v>
      </c>
      <c r="D36508" t="s">
        <v>2044</v>
      </c>
      <c r="E36508">
        <v>3</v>
      </c>
      <c r="F36508" t="s">
        <v>2016</v>
      </c>
      <c r="G36508">
        <v>56</v>
      </c>
      <c r="H36508" t="s">
        <v>2020</v>
      </c>
      <c r="I36508" s="13">
        <v>43510</v>
      </c>
      <c r="J36508">
        <v>5</v>
      </c>
      <c r="K36508">
        <v>0</v>
      </c>
    </row>
    <row r="36509" spans="1:11">
      <c r="B36509" t="s">
        <v>2021</v>
      </c>
      <c r="C36509" t="s">
        <v>2402</v>
      </c>
      <c r="D36509" t="s">
        <v>2403</v>
      </c>
      <c r="E36509">
        <v>1</v>
      </c>
      <c r="F36509" t="s">
        <v>2016</v>
      </c>
      <c r="G36509">
        <v>48</v>
      </c>
      <c r="H36509" t="s">
        <v>2020</v>
      </c>
      <c r="I36509" s="13">
        <v>43509</v>
      </c>
      <c r="J36509">
        <v>11</v>
      </c>
      <c r="K36509">
        <v>-33.99</v>
      </c>
    </row>
    <row r="36510" spans="1:11">
      <c r="B36510" t="s">
        <v>2067</v>
      </c>
      <c r="C36510" t="s">
        <v>2414</v>
      </c>
      <c r="D36510" t="s">
        <v>2252</v>
      </c>
      <c r="E36510">
        <v>3</v>
      </c>
      <c r="F36510" t="s">
        <v>2016</v>
      </c>
      <c r="G36510">
        <v>66</v>
      </c>
      <c r="H36510" t="s">
        <v>2020</v>
      </c>
      <c r="I36510" s="13">
        <v>43509</v>
      </c>
      <c r="J36510">
        <v>5</v>
      </c>
      <c r="K36510">
        <v>0</v>
      </c>
    </row>
    <row r="36511" spans="1:11">
      <c r="B36511" t="s">
        <v>2131</v>
      </c>
      <c r="C36511" t="s">
        <v>2404</v>
      </c>
      <c r="D36511" t="s">
        <v>2044</v>
      </c>
      <c r="E36511">
        <v>3</v>
      </c>
      <c r="F36511" t="s">
        <v>2016</v>
      </c>
      <c r="G36511">
        <v>62</v>
      </c>
      <c r="H36511" t="s">
        <v>2133</v>
      </c>
      <c r="I36511" s="13">
        <v>43509</v>
      </c>
      <c r="J36511">
        <v>5</v>
      </c>
      <c r="K36511">
        <v>0</v>
      </c>
    </row>
    <row r="36512" spans="1:11">
      <c r="B36512" t="s">
        <v>2031</v>
      </c>
      <c r="C36512" t="s">
        <v>2415</v>
      </c>
      <c r="D36512" t="s">
        <v>2076</v>
      </c>
      <c r="E36512">
        <v>3</v>
      </c>
      <c r="F36512" t="s">
        <v>2016</v>
      </c>
      <c r="G36512">
        <v>66</v>
      </c>
      <c r="H36512" t="s">
        <v>2020</v>
      </c>
      <c r="I36512" s="13">
        <v>43509</v>
      </c>
      <c r="J36512">
        <v>5</v>
      </c>
      <c r="K36512">
        <v>0</v>
      </c>
    </row>
    <row r="36513" spans="2:11">
      <c r="B36513" t="s">
        <v>2037</v>
      </c>
      <c r="C36513" t="s">
        <v>2489</v>
      </c>
      <c r="D36513" t="s">
        <v>2041</v>
      </c>
      <c r="E36513">
        <v>1</v>
      </c>
      <c r="F36513" t="s">
        <v>2016</v>
      </c>
      <c r="G36513">
        <v>38</v>
      </c>
      <c r="H36513" t="s">
        <v>2020</v>
      </c>
      <c r="I36513" s="13">
        <v>43509</v>
      </c>
      <c r="J36513">
        <v>11</v>
      </c>
      <c r="K36513">
        <v>-33.99</v>
      </c>
    </row>
    <row r="36514" spans="2:11">
      <c r="B36514" t="s">
        <v>2072</v>
      </c>
      <c r="C36514" t="s">
        <v>3045</v>
      </c>
      <c r="D36514" t="s">
        <v>2015</v>
      </c>
      <c r="E36514">
        <v>3</v>
      </c>
      <c r="F36514" t="s">
        <v>2016</v>
      </c>
      <c r="G36514" t="s">
        <v>2030</v>
      </c>
      <c r="H36514" t="s">
        <v>2017</v>
      </c>
      <c r="I36514" s="13">
        <v>43509</v>
      </c>
      <c r="J36514" t="s">
        <v>2030</v>
      </c>
      <c r="K36514" t="s">
        <v>2030</v>
      </c>
    </row>
    <row r="36515" spans="2:11">
      <c r="B36515" t="s">
        <v>2074</v>
      </c>
      <c r="C36515" t="s">
        <v>3046</v>
      </c>
      <c r="D36515" t="s">
        <v>2076</v>
      </c>
      <c r="E36515">
        <v>3</v>
      </c>
      <c r="F36515" t="s">
        <v>2016</v>
      </c>
      <c r="G36515">
        <v>57</v>
      </c>
      <c r="H36515" t="s">
        <v>2020</v>
      </c>
      <c r="I36515" s="13">
        <v>43509</v>
      </c>
      <c r="J36515">
        <v>5</v>
      </c>
      <c r="K36515">
        <v>0</v>
      </c>
    </row>
    <row r="36516" spans="2:11">
      <c r="B36516" t="s">
        <v>2077</v>
      </c>
      <c r="C36516" t="s">
        <v>3049</v>
      </c>
      <c r="D36516" t="s">
        <v>2227</v>
      </c>
      <c r="E36516">
        <v>3</v>
      </c>
      <c r="F36516" t="s">
        <v>2016</v>
      </c>
      <c r="G36516">
        <v>47</v>
      </c>
      <c r="H36516" t="s">
        <v>2020</v>
      </c>
      <c r="I36516" s="13">
        <v>43509</v>
      </c>
      <c r="J36516" t="s">
        <v>2030</v>
      </c>
      <c r="K36516" t="s">
        <v>2030</v>
      </c>
    </row>
    <row r="36517" spans="2:11">
      <c r="B36517" t="s">
        <v>2045</v>
      </c>
      <c r="C36517" t="s">
        <v>3052</v>
      </c>
      <c r="D36517" t="s">
        <v>2015</v>
      </c>
      <c r="E36517">
        <v>3</v>
      </c>
      <c r="F36517" t="s">
        <v>2016</v>
      </c>
      <c r="G36517" t="s">
        <v>2030</v>
      </c>
      <c r="H36517" t="s">
        <v>2017</v>
      </c>
      <c r="I36517" s="13">
        <v>43509</v>
      </c>
      <c r="J36517">
        <v>5</v>
      </c>
      <c r="K36517">
        <v>0</v>
      </c>
    </row>
    <row r="36518" spans="2:11">
      <c r="B36518" t="s">
        <v>2049</v>
      </c>
      <c r="C36518" t="s">
        <v>3047</v>
      </c>
      <c r="D36518" t="s">
        <v>2015</v>
      </c>
      <c r="E36518">
        <v>3</v>
      </c>
      <c r="F36518" t="s">
        <v>2016</v>
      </c>
      <c r="G36518">
        <v>50</v>
      </c>
      <c r="H36518" t="s">
        <v>2017</v>
      </c>
      <c r="I36518" s="13">
        <v>43509</v>
      </c>
      <c r="J36518">
        <v>5</v>
      </c>
      <c r="K36518">
        <v>0</v>
      </c>
    </row>
    <row r="36519" spans="2:11">
      <c r="B36519" t="s">
        <v>2051</v>
      </c>
      <c r="C36519" t="s">
        <v>3048</v>
      </c>
      <c r="D36519" t="s">
        <v>2076</v>
      </c>
      <c r="E36519">
        <v>3</v>
      </c>
      <c r="F36519" t="s">
        <v>2016</v>
      </c>
      <c r="G36519">
        <v>58</v>
      </c>
      <c r="H36519" t="s">
        <v>2017</v>
      </c>
      <c r="I36519" s="13">
        <v>43509</v>
      </c>
      <c r="J36519">
        <v>2</v>
      </c>
      <c r="K36519">
        <v>31.34</v>
      </c>
    </row>
    <row r="36520" spans="2:11">
      <c r="B36520" t="s">
        <v>2198</v>
      </c>
      <c r="C36520" t="s">
        <v>2487</v>
      </c>
      <c r="D36520" t="s">
        <v>2044</v>
      </c>
      <c r="E36520">
        <v>3</v>
      </c>
      <c r="F36520" t="s">
        <v>2016</v>
      </c>
      <c r="G36520">
        <v>58</v>
      </c>
      <c r="H36520" t="s">
        <v>2020</v>
      </c>
      <c r="I36520" s="13">
        <v>43509</v>
      </c>
      <c r="J36520">
        <v>5</v>
      </c>
      <c r="K36520">
        <v>0</v>
      </c>
    </row>
    <row r="36521" spans="2:11">
      <c r="B36521" t="s">
        <v>2063</v>
      </c>
      <c r="C36521" t="s">
        <v>2490</v>
      </c>
      <c r="D36521" t="s">
        <v>2035</v>
      </c>
      <c r="E36521">
        <v>5</v>
      </c>
      <c r="F36521" t="s">
        <v>2016</v>
      </c>
      <c r="G36521">
        <v>78</v>
      </c>
      <c r="H36521" t="s">
        <v>2017</v>
      </c>
      <c r="I36521" s="13">
        <v>43509</v>
      </c>
      <c r="J36521">
        <v>6</v>
      </c>
      <c r="K36521">
        <v>-3.17</v>
      </c>
    </row>
    <row r="36522" spans="2:11">
      <c r="B36522" t="s">
        <v>2094</v>
      </c>
      <c r="C36522" t="s">
        <v>2095</v>
      </c>
      <c r="D36522" t="s">
        <v>2026</v>
      </c>
      <c r="E36522">
        <v>5</v>
      </c>
      <c r="F36522" t="s">
        <v>2016</v>
      </c>
      <c r="G36522">
        <v>64</v>
      </c>
      <c r="H36522" t="s">
        <v>2020</v>
      </c>
      <c r="I36522" s="13">
        <v>43483</v>
      </c>
      <c r="J36522" t="s">
        <v>2030</v>
      </c>
      <c r="K36522" t="s">
        <v>2030</v>
      </c>
    </row>
    <row r="36523" spans="2:11">
      <c r="B36523" t="s">
        <v>2042</v>
      </c>
      <c r="C36523" t="s">
        <v>2689</v>
      </c>
      <c r="D36523" t="s">
        <v>2029</v>
      </c>
      <c r="E36523">
        <v>5</v>
      </c>
      <c r="F36523" t="s">
        <v>2016</v>
      </c>
      <c r="G36523">
        <v>65</v>
      </c>
      <c r="H36523" t="s">
        <v>2020</v>
      </c>
      <c r="I36523" s="13">
        <v>43412</v>
      </c>
      <c r="J36523">
        <v>4</v>
      </c>
      <c r="K36523">
        <v>1.75</v>
      </c>
    </row>
    <row r="36524" spans="2:11">
      <c r="B36524" t="s">
        <v>3060</v>
      </c>
      <c r="C36524" t="s">
        <v>3061</v>
      </c>
      <c r="D36524" t="s">
        <v>2026</v>
      </c>
      <c r="E36524">
        <v>5</v>
      </c>
      <c r="F36524" t="s">
        <v>2016</v>
      </c>
      <c r="G36524">
        <v>77</v>
      </c>
      <c r="H36524" t="s">
        <v>2020</v>
      </c>
      <c r="I36524" s="13">
        <v>43412</v>
      </c>
      <c r="J36524">
        <v>1</v>
      </c>
      <c r="K36524">
        <v>33.99</v>
      </c>
    </row>
    <row r="36525" spans="2:11">
      <c r="B36525" t="s">
        <v>2083</v>
      </c>
      <c r="C36525" t="s">
        <v>2084</v>
      </c>
      <c r="D36525" t="s">
        <v>2053</v>
      </c>
      <c r="E36525">
        <v>1</v>
      </c>
      <c r="F36525" t="s">
        <v>2016</v>
      </c>
      <c r="G36525" t="s">
        <v>2030</v>
      </c>
      <c r="H36525" t="s">
        <v>2017</v>
      </c>
      <c r="I36525" s="13">
        <v>43231</v>
      </c>
      <c r="J36525">
        <v>10</v>
      </c>
      <c r="K36525">
        <v>-28.97</v>
      </c>
    </row>
    <row r="36526" spans="2:11">
      <c r="B36526" t="s">
        <v>3063</v>
      </c>
      <c r="C36526" t="s">
        <v>3064</v>
      </c>
      <c r="D36526" t="s">
        <v>2076</v>
      </c>
      <c r="E36526">
        <v>3</v>
      </c>
      <c r="F36526" t="s">
        <v>2123</v>
      </c>
      <c r="G36526" t="s">
        <v>2030</v>
      </c>
      <c r="H36526" t="s">
        <v>2017</v>
      </c>
      <c r="I36526" s="13">
        <v>42753</v>
      </c>
      <c r="J36526">
        <v>5</v>
      </c>
      <c r="K36526">
        <v>0</v>
      </c>
    </row>
    <row r="36601" spans="1:11">
      <c r="A36601" t="s">
        <v>1379</v>
      </c>
      <c r="B36601" t="str">
        <f ca="1">_xll.BDS(OFFSET(INDIRECT(ADDRESS(ROW(), COLUMN())),0,-1),"BEST_ANALYST_RECS_BULK","cols=10;rows=25")</f>
        <v>Oppenheimer &amp; Co</v>
      </c>
      <c r="C36601" t="s">
        <v>2883</v>
      </c>
      <c r="D36601" t="s">
        <v>2029</v>
      </c>
      <c r="E36601">
        <v>5</v>
      </c>
      <c r="F36601" t="s">
        <v>2016</v>
      </c>
      <c r="G36601">
        <v>90</v>
      </c>
      <c r="H36601" t="s">
        <v>2020</v>
      </c>
      <c r="I36601" s="13">
        <v>43511</v>
      </c>
      <c r="J36601">
        <v>4</v>
      </c>
      <c r="K36601">
        <v>3.99</v>
      </c>
    </row>
    <row r="36602" spans="1:11">
      <c r="B36602" t="s">
        <v>2033</v>
      </c>
      <c r="C36602" t="s">
        <v>2485</v>
      </c>
      <c r="D36602" t="s">
        <v>2035</v>
      </c>
      <c r="E36602">
        <v>5</v>
      </c>
      <c r="F36602" t="s">
        <v>2016</v>
      </c>
      <c r="G36602">
        <v>90</v>
      </c>
      <c r="H36602" t="s">
        <v>2036</v>
      </c>
      <c r="I36602" s="13">
        <v>43510</v>
      </c>
      <c r="J36602">
        <v>11</v>
      </c>
      <c r="K36602">
        <v>-7.86</v>
      </c>
    </row>
    <row r="36603" spans="1:11">
      <c r="B36603" t="s">
        <v>2094</v>
      </c>
      <c r="C36603" t="s">
        <v>2095</v>
      </c>
      <c r="D36603" t="s">
        <v>2076</v>
      </c>
      <c r="E36603">
        <v>3</v>
      </c>
      <c r="F36603" t="s">
        <v>2016</v>
      </c>
      <c r="G36603" t="s">
        <v>2030</v>
      </c>
      <c r="H36603" t="s">
        <v>2017</v>
      </c>
      <c r="I36603" s="13">
        <v>43510</v>
      </c>
      <c r="J36603" t="s">
        <v>2030</v>
      </c>
      <c r="K36603" t="s">
        <v>2030</v>
      </c>
    </row>
    <row r="36604" spans="1:11">
      <c r="B36604" t="s">
        <v>106</v>
      </c>
      <c r="C36604" t="s">
        <v>2884</v>
      </c>
      <c r="D36604" t="s">
        <v>2229</v>
      </c>
      <c r="E36604">
        <v>5</v>
      </c>
      <c r="F36604" t="s">
        <v>2016</v>
      </c>
      <c r="G36604">
        <v>80</v>
      </c>
      <c r="H36604" t="s">
        <v>2020</v>
      </c>
      <c r="I36604" s="13">
        <v>43509</v>
      </c>
      <c r="J36604">
        <v>1</v>
      </c>
      <c r="K36604">
        <v>10.48</v>
      </c>
    </row>
    <row r="36605" spans="1:11">
      <c r="B36605" t="s">
        <v>2131</v>
      </c>
      <c r="C36605" t="s">
        <v>2191</v>
      </c>
      <c r="D36605" t="s">
        <v>2026</v>
      </c>
      <c r="E36605">
        <v>5</v>
      </c>
      <c r="F36605" t="s">
        <v>2016</v>
      </c>
      <c r="G36605">
        <v>96</v>
      </c>
      <c r="H36605" t="s">
        <v>2020</v>
      </c>
      <c r="I36605" s="13">
        <v>43509</v>
      </c>
      <c r="J36605">
        <v>12</v>
      </c>
      <c r="K36605">
        <v>-8.68</v>
      </c>
    </row>
    <row r="36606" spans="1:11">
      <c r="B36606" t="s">
        <v>2031</v>
      </c>
      <c r="C36606" t="s">
        <v>2885</v>
      </c>
      <c r="D36606" t="s">
        <v>2026</v>
      </c>
      <c r="E36606">
        <v>5</v>
      </c>
      <c r="F36606" t="s">
        <v>2016</v>
      </c>
      <c r="G36606">
        <v>82</v>
      </c>
      <c r="H36606" t="s">
        <v>2020</v>
      </c>
      <c r="I36606" s="13">
        <v>43509</v>
      </c>
      <c r="J36606">
        <v>9</v>
      </c>
      <c r="K36606">
        <v>-3.39</v>
      </c>
    </row>
    <row r="36607" spans="1:11">
      <c r="B36607" t="s">
        <v>2159</v>
      </c>
      <c r="C36607" t="s">
        <v>2834</v>
      </c>
      <c r="D36607" t="s">
        <v>2044</v>
      </c>
      <c r="E36607">
        <v>3</v>
      </c>
      <c r="F36607" t="s">
        <v>2016</v>
      </c>
      <c r="G36607">
        <v>78</v>
      </c>
      <c r="H36607" t="s">
        <v>2020</v>
      </c>
      <c r="I36607" s="13">
        <v>43509</v>
      </c>
      <c r="J36607">
        <v>7</v>
      </c>
      <c r="K36607">
        <v>0</v>
      </c>
    </row>
    <row r="36608" spans="1:11">
      <c r="B36608" t="s">
        <v>2069</v>
      </c>
      <c r="C36608" t="s">
        <v>2886</v>
      </c>
      <c r="D36608" t="s">
        <v>2035</v>
      </c>
      <c r="E36608">
        <v>5</v>
      </c>
      <c r="F36608" t="s">
        <v>2016</v>
      </c>
      <c r="G36608">
        <v>76</v>
      </c>
      <c r="H36608" t="s">
        <v>2020</v>
      </c>
      <c r="I36608" s="13">
        <v>43509</v>
      </c>
      <c r="J36608">
        <v>6</v>
      </c>
      <c r="K36608">
        <v>3.55</v>
      </c>
    </row>
    <row r="36609" spans="2:11">
      <c r="B36609" t="s">
        <v>2072</v>
      </c>
      <c r="C36609" t="s">
        <v>2887</v>
      </c>
      <c r="D36609" t="s">
        <v>2015</v>
      </c>
      <c r="E36609">
        <v>3</v>
      </c>
      <c r="F36609" t="s">
        <v>2016</v>
      </c>
      <c r="G36609" t="s">
        <v>2030</v>
      </c>
      <c r="H36609" t="s">
        <v>2017</v>
      </c>
      <c r="I36609" s="13">
        <v>43509</v>
      </c>
      <c r="J36609">
        <v>7</v>
      </c>
      <c r="K36609">
        <v>0</v>
      </c>
    </row>
    <row r="36610" spans="2:11">
      <c r="B36610" t="s">
        <v>2151</v>
      </c>
      <c r="C36610" t="s">
        <v>2888</v>
      </c>
      <c r="D36610" t="s">
        <v>2026</v>
      </c>
      <c r="E36610">
        <v>5</v>
      </c>
      <c r="F36610" t="s">
        <v>2016</v>
      </c>
      <c r="G36610">
        <v>78</v>
      </c>
      <c r="H36610" t="s">
        <v>2017</v>
      </c>
      <c r="I36610" s="13">
        <v>43509</v>
      </c>
      <c r="J36610">
        <v>8</v>
      </c>
      <c r="K36610">
        <v>-1.42</v>
      </c>
    </row>
    <row r="36611" spans="2:11">
      <c r="B36611" t="s">
        <v>2129</v>
      </c>
      <c r="C36611" t="s">
        <v>2889</v>
      </c>
      <c r="D36611" t="s">
        <v>2026</v>
      </c>
      <c r="E36611">
        <v>5</v>
      </c>
      <c r="F36611" t="s">
        <v>2016</v>
      </c>
      <c r="G36611">
        <v>82</v>
      </c>
      <c r="H36611" t="s">
        <v>2020</v>
      </c>
      <c r="I36611" s="13">
        <v>43509</v>
      </c>
      <c r="J36611">
        <v>4</v>
      </c>
      <c r="K36611">
        <v>3.99</v>
      </c>
    </row>
    <row r="36612" spans="2:11">
      <c r="B36612" t="s">
        <v>2120</v>
      </c>
      <c r="C36612" t="s">
        <v>2890</v>
      </c>
      <c r="D36612" t="s">
        <v>2044</v>
      </c>
      <c r="E36612">
        <v>3</v>
      </c>
      <c r="F36612" t="s">
        <v>2016</v>
      </c>
      <c r="G36612">
        <v>71</v>
      </c>
      <c r="H36612" t="s">
        <v>2020</v>
      </c>
      <c r="I36612" s="13">
        <v>43509</v>
      </c>
      <c r="J36612">
        <v>7</v>
      </c>
      <c r="K36612">
        <v>0</v>
      </c>
    </row>
    <row r="36613" spans="2:11">
      <c r="B36613" t="s">
        <v>2083</v>
      </c>
      <c r="C36613" t="s">
        <v>2084</v>
      </c>
      <c r="D36613" t="s">
        <v>2076</v>
      </c>
      <c r="E36613">
        <v>3</v>
      </c>
      <c r="F36613" t="s">
        <v>2085</v>
      </c>
      <c r="G36613" t="s">
        <v>2030</v>
      </c>
      <c r="H36613" t="s">
        <v>2017</v>
      </c>
      <c r="I36613" s="13">
        <v>43509</v>
      </c>
      <c r="J36613">
        <v>5</v>
      </c>
      <c r="K36613">
        <v>3.8</v>
      </c>
    </row>
    <row r="36614" spans="2:11">
      <c r="B36614" t="s">
        <v>2098</v>
      </c>
      <c r="C36614" t="s">
        <v>2099</v>
      </c>
      <c r="D36614" t="s">
        <v>2029</v>
      </c>
      <c r="E36614">
        <v>5</v>
      </c>
      <c r="F36614" t="s">
        <v>2016</v>
      </c>
      <c r="G36614">
        <v>85</v>
      </c>
      <c r="H36614" t="s">
        <v>2020</v>
      </c>
      <c r="I36614" s="13">
        <v>43509</v>
      </c>
      <c r="J36614">
        <v>4</v>
      </c>
      <c r="K36614">
        <v>3.99</v>
      </c>
    </row>
    <row r="36615" spans="2:11">
      <c r="B36615" t="s">
        <v>2136</v>
      </c>
      <c r="C36615" t="s">
        <v>2413</v>
      </c>
      <c r="D36615" t="s">
        <v>2026</v>
      </c>
      <c r="E36615">
        <v>5</v>
      </c>
      <c r="F36615" t="s">
        <v>2016</v>
      </c>
      <c r="G36615">
        <v>102</v>
      </c>
      <c r="H36615" t="s">
        <v>2020</v>
      </c>
      <c r="I36615" s="13">
        <v>43509</v>
      </c>
      <c r="J36615">
        <v>4</v>
      </c>
      <c r="K36615">
        <v>3.99</v>
      </c>
    </row>
    <row r="36616" spans="2:11">
      <c r="B36616" t="s">
        <v>2067</v>
      </c>
      <c r="C36616" t="s">
        <v>2414</v>
      </c>
      <c r="D36616" t="s">
        <v>2252</v>
      </c>
      <c r="E36616">
        <v>3</v>
      </c>
      <c r="F36616" t="s">
        <v>2016</v>
      </c>
      <c r="G36616">
        <v>76</v>
      </c>
      <c r="H36616" t="s">
        <v>2020</v>
      </c>
      <c r="I36616" s="13">
        <v>43508</v>
      </c>
      <c r="J36616">
        <v>7</v>
      </c>
      <c r="K36616">
        <v>0</v>
      </c>
    </row>
    <row r="36617" spans="2:11">
      <c r="B36617" t="s">
        <v>2027</v>
      </c>
      <c r="C36617" t="s">
        <v>2891</v>
      </c>
      <c r="D36617" t="s">
        <v>2044</v>
      </c>
      <c r="E36617">
        <v>3</v>
      </c>
      <c r="F36617" t="s">
        <v>2016</v>
      </c>
      <c r="G36617">
        <v>73</v>
      </c>
      <c r="H36617" t="s">
        <v>2017</v>
      </c>
      <c r="I36617" s="13">
        <v>43508</v>
      </c>
      <c r="J36617">
        <v>2</v>
      </c>
      <c r="K36617">
        <v>6.82</v>
      </c>
    </row>
    <row r="36618" spans="2:11">
      <c r="B36618" t="s">
        <v>2232</v>
      </c>
      <c r="C36618" t="s">
        <v>2892</v>
      </c>
      <c r="D36618" t="s">
        <v>2029</v>
      </c>
      <c r="E36618">
        <v>5</v>
      </c>
      <c r="F36618" t="s">
        <v>2016</v>
      </c>
      <c r="G36618" t="s">
        <v>2030</v>
      </c>
      <c r="H36618" t="s">
        <v>2017</v>
      </c>
      <c r="I36618" s="13">
        <v>43508</v>
      </c>
      <c r="J36618">
        <v>4</v>
      </c>
      <c r="K36618">
        <v>3.99</v>
      </c>
    </row>
    <row r="36619" spans="2:11">
      <c r="B36619" t="s">
        <v>2049</v>
      </c>
      <c r="C36619" t="s">
        <v>2893</v>
      </c>
      <c r="D36619" t="s">
        <v>2015</v>
      </c>
      <c r="E36619">
        <v>3</v>
      </c>
      <c r="F36619" t="s">
        <v>2016</v>
      </c>
      <c r="G36619">
        <v>74</v>
      </c>
      <c r="H36619" t="s">
        <v>2020</v>
      </c>
      <c r="I36619" s="13">
        <v>43508</v>
      </c>
      <c r="J36619">
        <v>13</v>
      </c>
      <c r="K36619">
        <v>-21.4</v>
      </c>
    </row>
    <row r="36620" spans="2:11">
      <c r="B36620" t="s">
        <v>2051</v>
      </c>
      <c r="C36620" t="s">
        <v>2894</v>
      </c>
      <c r="D36620" t="s">
        <v>2053</v>
      </c>
      <c r="E36620">
        <v>1</v>
      </c>
      <c r="F36620" t="s">
        <v>2016</v>
      </c>
      <c r="G36620">
        <v>55</v>
      </c>
      <c r="H36620" t="s">
        <v>2017</v>
      </c>
      <c r="I36620" s="13">
        <v>43508</v>
      </c>
      <c r="J36620" t="s">
        <v>2030</v>
      </c>
      <c r="K36620" t="s">
        <v>2030</v>
      </c>
    </row>
    <row r="36621" spans="2:11">
      <c r="B36621" t="s">
        <v>2198</v>
      </c>
      <c r="C36621" t="s">
        <v>2895</v>
      </c>
      <c r="D36621" t="s">
        <v>2035</v>
      </c>
      <c r="E36621">
        <v>5</v>
      </c>
      <c r="F36621" t="s">
        <v>2016</v>
      </c>
      <c r="G36621">
        <v>85</v>
      </c>
      <c r="H36621" t="s">
        <v>2020</v>
      </c>
      <c r="I36621" s="13">
        <v>43508</v>
      </c>
      <c r="J36621" t="s">
        <v>2030</v>
      </c>
      <c r="K36621" t="s">
        <v>2030</v>
      </c>
    </row>
    <row r="36622" spans="2:11">
      <c r="B36622" t="s">
        <v>2061</v>
      </c>
      <c r="C36622" t="s">
        <v>2896</v>
      </c>
      <c r="D36622" t="s">
        <v>2026</v>
      </c>
      <c r="E36622">
        <v>5</v>
      </c>
      <c r="F36622" t="s">
        <v>2016</v>
      </c>
      <c r="G36622">
        <v>89</v>
      </c>
      <c r="H36622" t="s">
        <v>2020</v>
      </c>
      <c r="I36622" s="13">
        <v>43473</v>
      </c>
      <c r="J36622">
        <v>4</v>
      </c>
      <c r="K36622">
        <v>3.99</v>
      </c>
    </row>
    <row r="36623" spans="2:11">
      <c r="B36623" t="s">
        <v>2021</v>
      </c>
      <c r="C36623" t="s">
        <v>2897</v>
      </c>
      <c r="D36623" t="s">
        <v>2403</v>
      </c>
      <c r="E36623">
        <v>1</v>
      </c>
      <c r="F36623" t="s">
        <v>2016</v>
      </c>
      <c r="G36623">
        <v>68</v>
      </c>
      <c r="H36623" t="s">
        <v>2020</v>
      </c>
      <c r="I36623" s="13">
        <v>43403</v>
      </c>
      <c r="J36623">
        <v>10</v>
      </c>
      <c r="K36623">
        <v>-3.99</v>
      </c>
    </row>
    <row r="36624" spans="2:11">
      <c r="B36624" t="s">
        <v>2096</v>
      </c>
      <c r="C36624" t="s">
        <v>2097</v>
      </c>
      <c r="D36624" t="s">
        <v>2189</v>
      </c>
      <c r="E36624">
        <v>5</v>
      </c>
      <c r="F36624" t="s">
        <v>2016</v>
      </c>
      <c r="G36624" t="s">
        <v>2030</v>
      </c>
      <c r="H36624" t="s">
        <v>2017</v>
      </c>
      <c r="I36624" s="13">
        <v>43369</v>
      </c>
      <c r="J36624">
        <v>4</v>
      </c>
      <c r="K36624">
        <v>3.99</v>
      </c>
    </row>
    <row r="36625" spans="2:11">
      <c r="B36625" t="s">
        <v>2236</v>
      </c>
      <c r="C36625" t="s">
        <v>2898</v>
      </c>
      <c r="D36625" t="s">
        <v>2238</v>
      </c>
      <c r="E36625">
        <v>4</v>
      </c>
      <c r="F36625" t="s">
        <v>2016</v>
      </c>
      <c r="G36625">
        <v>84</v>
      </c>
      <c r="H36625" t="s">
        <v>2020</v>
      </c>
      <c r="I36625" s="13">
        <v>43313</v>
      </c>
      <c r="J36625">
        <v>4</v>
      </c>
      <c r="K36625">
        <v>3.99</v>
      </c>
    </row>
    <row r="36701" spans="1:11">
      <c r="A36701" t="s">
        <v>1380</v>
      </c>
      <c r="B36701" t="str">
        <f ca="1">_xll.BDS(OFFSET(INDIRECT(ADDRESS(ROW(), COLUMN())),0,-1),"BEST_ANALYST_RECS_BULK","cols=10;rows=15")</f>
        <v>BMO Capital Markets</v>
      </c>
      <c r="C36701" t="s">
        <v>4153</v>
      </c>
      <c r="D36701" t="s">
        <v>2029</v>
      </c>
      <c r="E36701">
        <v>5</v>
      </c>
      <c r="F36701" t="s">
        <v>2016</v>
      </c>
      <c r="G36701">
        <v>50</v>
      </c>
      <c r="H36701" t="s">
        <v>2017</v>
      </c>
      <c r="I36701" s="13">
        <v>43511</v>
      </c>
      <c r="J36701">
        <v>4</v>
      </c>
      <c r="K36701">
        <v>-17.64</v>
      </c>
    </row>
    <row r="36702" spans="1:11">
      <c r="B36702" t="s">
        <v>2157</v>
      </c>
      <c r="C36702" t="s">
        <v>4154</v>
      </c>
      <c r="D36702" t="s">
        <v>2026</v>
      </c>
      <c r="E36702">
        <v>5</v>
      </c>
      <c r="F36702" t="s">
        <v>2016</v>
      </c>
      <c r="G36702">
        <v>38</v>
      </c>
      <c r="H36702" t="s">
        <v>2017</v>
      </c>
      <c r="I36702" s="13">
        <v>43511</v>
      </c>
      <c r="J36702" t="s">
        <v>2030</v>
      </c>
      <c r="K36702" t="s">
        <v>2030</v>
      </c>
    </row>
    <row r="36703" spans="1:11">
      <c r="B36703" t="s">
        <v>106</v>
      </c>
      <c r="C36703" t="s">
        <v>2627</v>
      </c>
      <c r="D36703" t="s">
        <v>2723</v>
      </c>
      <c r="E36703">
        <v>3</v>
      </c>
      <c r="F36703" t="s">
        <v>2016</v>
      </c>
      <c r="G36703">
        <v>47</v>
      </c>
      <c r="H36703" t="s">
        <v>2020</v>
      </c>
      <c r="I36703" s="13">
        <v>43510</v>
      </c>
      <c r="J36703">
        <v>2</v>
      </c>
      <c r="K36703">
        <v>0</v>
      </c>
    </row>
    <row r="36704" spans="1:11">
      <c r="B36704" t="s">
        <v>2067</v>
      </c>
      <c r="C36704" t="s">
        <v>2170</v>
      </c>
      <c r="D36704" t="s">
        <v>2029</v>
      </c>
      <c r="E36704">
        <v>5</v>
      </c>
      <c r="F36704" t="s">
        <v>2016</v>
      </c>
      <c r="G36704">
        <v>34</v>
      </c>
      <c r="H36704" t="s">
        <v>2020</v>
      </c>
      <c r="I36704" s="13">
        <v>43510</v>
      </c>
      <c r="J36704" t="s">
        <v>2030</v>
      </c>
      <c r="K36704" t="s">
        <v>2030</v>
      </c>
    </row>
    <row r="36705" spans="2:11">
      <c r="B36705" t="s">
        <v>2024</v>
      </c>
      <c r="C36705" t="s">
        <v>3004</v>
      </c>
      <c r="D36705" t="s">
        <v>2026</v>
      </c>
      <c r="E36705">
        <v>5</v>
      </c>
      <c r="F36705" t="s">
        <v>2016</v>
      </c>
      <c r="G36705">
        <v>45</v>
      </c>
      <c r="H36705" t="s">
        <v>2020</v>
      </c>
      <c r="I36705" s="13">
        <v>43510</v>
      </c>
      <c r="J36705">
        <v>5</v>
      </c>
      <c r="K36705">
        <v>-21.49</v>
      </c>
    </row>
    <row r="36706" spans="2:11">
      <c r="B36706" t="s">
        <v>2063</v>
      </c>
      <c r="C36706" t="s">
        <v>3950</v>
      </c>
      <c r="D36706" t="s">
        <v>2035</v>
      </c>
      <c r="E36706">
        <v>5</v>
      </c>
      <c r="F36706" t="s">
        <v>2016</v>
      </c>
      <c r="G36706">
        <v>48</v>
      </c>
      <c r="H36706" t="s">
        <v>2017</v>
      </c>
      <c r="I36706" s="13">
        <v>43510</v>
      </c>
      <c r="J36706">
        <v>5</v>
      </c>
      <c r="K36706">
        <v>-21.49</v>
      </c>
    </row>
    <row r="36707" spans="2:11">
      <c r="B36707" t="s">
        <v>2031</v>
      </c>
      <c r="C36707" t="s">
        <v>4155</v>
      </c>
      <c r="D36707" t="s">
        <v>2076</v>
      </c>
      <c r="E36707">
        <v>3</v>
      </c>
      <c r="F36707" t="s">
        <v>2016</v>
      </c>
      <c r="G36707">
        <v>34</v>
      </c>
      <c r="H36707" t="s">
        <v>2017</v>
      </c>
      <c r="I36707" s="13">
        <v>43507</v>
      </c>
      <c r="J36707" t="s">
        <v>2030</v>
      </c>
      <c r="K36707" t="s">
        <v>2030</v>
      </c>
    </row>
    <row r="36708" spans="2:11">
      <c r="B36708" t="s">
        <v>2094</v>
      </c>
      <c r="C36708" t="s">
        <v>2095</v>
      </c>
      <c r="D36708" t="s">
        <v>2053</v>
      </c>
      <c r="E36708">
        <v>1</v>
      </c>
      <c r="F36708" t="s">
        <v>2088</v>
      </c>
      <c r="G36708" t="s">
        <v>2030</v>
      </c>
      <c r="H36708" t="s">
        <v>2017</v>
      </c>
      <c r="I36708" s="13">
        <v>43501</v>
      </c>
      <c r="J36708" t="s">
        <v>2030</v>
      </c>
      <c r="K36708" t="s">
        <v>2030</v>
      </c>
    </row>
    <row r="36709" spans="2:11">
      <c r="B36709" t="s">
        <v>2054</v>
      </c>
      <c r="C36709" t="s">
        <v>3949</v>
      </c>
      <c r="D36709" t="s">
        <v>2056</v>
      </c>
      <c r="E36709">
        <v>4</v>
      </c>
      <c r="F36709" t="s">
        <v>2016</v>
      </c>
      <c r="G36709">
        <v>44</v>
      </c>
      <c r="H36709" t="s">
        <v>2020</v>
      </c>
      <c r="I36709" s="13">
        <v>43479</v>
      </c>
      <c r="J36709">
        <v>5</v>
      </c>
      <c r="K36709">
        <v>-21.49</v>
      </c>
    </row>
    <row r="36710" spans="2:11">
      <c r="B36710" t="s">
        <v>2813</v>
      </c>
      <c r="C36710" t="s">
        <v>4156</v>
      </c>
      <c r="D36710" t="s">
        <v>2026</v>
      </c>
      <c r="E36710">
        <v>5</v>
      </c>
      <c r="F36710" t="s">
        <v>2123</v>
      </c>
      <c r="G36710">
        <v>52</v>
      </c>
      <c r="H36710" t="s">
        <v>2017</v>
      </c>
      <c r="I36710" s="13">
        <v>43473</v>
      </c>
      <c r="J36710" t="s">
        <v>2030</v>
      </c>
      <c r="K36710" t="s">
        <v>2030</v>
      </c>
    </row>
    <row r="36711" spans="2:11">
      <c r="B36711" t="s">
        <v>2037</v>
      </c>
      <c r="C36711" t="s">
        <v>3996</v>
      </c>
      <c r="D36711" t="s">
        <v>2026</v>
      </c>
      <c r="E36711">
        <v>5</v>
      </c>
      <c r="F36711" t="s">
        <v>2016</v>
      </c>
      <c r="G36711">
        <v>51</v>
      </c>
      <c r="H36711" t="s">
        <v>2020</v>
      </c>
      <c r="I36711" s="13">
        <v>43467</v>
      </c>
      <c r="J36711">
        <v>5</v>
      </c>
      <c r="K36711">
        <v>-21.49</v>
      </c>
    </row>
    <row r="36712" spans="2:11">
      <c r="B36712" t="s">
        <v>2021</v>
      </c>
      <c r="C36712" t="s">
        <v>4157</v>
      </c>
      <c r="D36712" t="s">
        <v>2216</v>
      </c>
      <c r="E36712">
        <v>3</v>
      </c>
      <c r="F36712" t="s">
        <v>2016</v>
      </c>
      <c r="G36712">
        <v>48</v>
      </c>
      <c r="H36712" t="s">
        <v>2020</v>
      </c>
      <c r="I36712" s="13">
        <v>43425</v>
      </c>
      <c r="J36712">
        <v>2</v>
      </c>
      <c r="K36712">
        <v>0</v>
      </c>
    </row>
    <row r="36713" spans="2:11">
      <c r="B36713" t="s">
        <v>2033</v>
      </c>
      <c r="C36713" t="s">
        <v>3947</v>
      </c>
      <c r="D36713" t="s">
        <v>2035</v>
      </c>
      <c r="E36713">
        <v>5</v>
      </c>
      <c r="F36713" t="s">
        <v>2016</v>
      </c>
      <c r="G36713">
        <v>40</v>
      </c>
      <c r="H36713" t="s">
        <v>2020</v>
      </c>
      <c r="I36713" s="13">
        <v>43410</v>
      </c>
      <c r="J36713">
        <v>5</v>
      </c>
      <c r="K36713">
        <v>-21.49</v>
      </c>
    </row>
    <row r="36714" spans="2:11">
      <c r="B36714" t="s">
        <v>2083</v>
      </c>
      <c r="C36714" t="s">
        <v>2084</v>
      </c>
      <c r="D36714" t="s">
        <v>2026</v>
      </c>
      <c r="E36714">
        <v>5</v>
      </c>
      <c r="F36714" t="s">
        <v>2016</v>
      </c>
      <c r="G36714" t="s">
        <v>2030</v>
      </c>
      <c r="H36714" t="s">
        <v>2017</v>
      </c>
      <c r="I36714" s="13">
        <v>43404</v>
      </c>
      <c r="J36714" t="s">
        <v>2030</v>
      </c>
      <c r="K36714" t="s">
        <v>2030</v>
      </c>
    </row>
    <row r="36715" spans="2:11">
      <c r="B36715" t="s">
        <v>2051</v>
      </c>
      <c r="C36715" t="s">
        <v>2624</v>
      </c>
      <c r="D36715" t="s">
        <v>2053</v>
      </c>
      <c r="E36715">
        <v>1</v>
      </c>
      <c r="F36715" t="s">
        <v>2123</v>
      </c>
      <c r="G36715" t="s">
        <v>2030</v>
      </c>
      <c r="H36715" t="s">
        <v>2017</v>
      </c>
      <c r="I36715" s="13">
        <v>42887</v>
      </c>
      <c r="J36715">
        <v>1</v>
      </c>
      <c r="K36715">
        <v>21.49</v>
      </c>
    </row>
    <row r="36801" spans="1:11">
      <c r="A36801" t="s">
        <v>1381</v>
      </c>
      <c r="B36801" t="str">
        <f ca="1">_xll.BDS(OFFSET(INDIRECT(ADDRESS(ROW(), COLUMN())),0,-1),"BEST_ANALYST_RECS_BULK","cols=10;rows=18")</f>
        <v>Morningstar, Inc</v>
      </c>
      <c r="C36801" t="s">
        <v>3217</v>
      </c>
      <c r="D36801" t="s">
        <v>2026</v>
      </c>
      <c r="E36801">
        <v>5</v>
      </c>
      <c r="F36801" t="s">
        <v>2016</v>
      </c>
      <c r="G36801">
        <v>73</v>
      </c>
      <c r="H36801" t="s">
        <v>2017</v>
      </c>
      <c r="I36801" s="13">
        <v>43510</v>
      </c>
      <c r="J36801">
        <v>5</v>
      </c>
      <c r="K36801">
        <v>-23.65</v>
      </c>
    </row>
    <row r="36802" spans="1:11">
      <c r="B36802" t="s">
        <v>2174</v>
      </c>
      <c r="C36802" t="s">
        <v>3222</v>
      </c>
      <c r="D36802" t="s">
        <v>2029</v>
      </c>
      <c r="E36802">
        <v>5</v>
      </c>
      <c r="F36802" t="s">
        <v>2016</v>
      </c>
      <c r="G36802">
        <v>80</v>
      </c>
      <c r="H36802" t="s">
        <v>2017</v>
      </c>
      <c r="I36802" s="13">
        <v>43509</v>
      </c>
      <c r="J36802">
        <v>5</v>
      </c>
      <c r="K36802">
        <v>-23.65</v>
      </c>
    </row>
    <row r="36803" spans="1:11">
      <c r="B36803" t="s">
        <v>106</v>
      </c>
      <c r="C36803" t="s">
        <v>3169</v>
      </c>
      <c r="D36803" t="s">
        <v>2723</v>
      </c>
      <c r="E36803">
        <v>3</v>
      </c>
      <c r="F36803" t="s">
        <v>2016</v>
      </c>
      <c r="G36803">
        <v>62</v>
      </c>
      <c r="H36803" t="s">
        <v>2020</v>
      </c>
      <c r="I36803" s="13">
        <v>43509</v>
      </c>
      <c r="J36803">
        <v>2</v>
      </c>
      <c r="K36803">
        <v>0</v>
      </c>
    </row>
    <row r="36804" spans="1:11">
      <c r="B36804" t="s">
        <v>2274</v>
      </c>
      <c r="C36804" t="s">
        <v>3165</v>
      </c>
      <c r="D36804" t="s">
        <v>2026</v>
      </c>
      <c r="E36804">
        <v>5</v>
      </c>
      <c r="F36804" t="s">
        <v>2016</v>
      </c>
      <c r="G36804" t="s">
        <v>2030</v>
      </c>
      <c r="H36804" t="s">
        <v>2017</v>
      </c>
      <c r="I36804" s="13">
        <v>43509</v>
      </c>
      <c r="J36804">
        <v>5</v>
      </c>
      <c r="K36804">
        <v>-23.65</v>
      </c>
    </row>
    <row r="36805" spans="1:11">
      <c r="B36805" t="s">
        <v>2033</v>
      </c>
      <c r="C36805" t="s">
        <v>3223</v>
      </c>
      <c r="D36805" t="s">
        <v>2044</v>
      </c>
      <c r="E36805">
        <v>3</v>
      </c>
      <c r="F36805" t="s">
        <v>2016</v>
      </c>
      <c r="G36805">
        <v>63</v>
      </c>
      <c r="H36805" t="s">
        <v>2020</v>
      </c>
      <c r="I36805" s="13">
        <v>43509</v>
      </c>
      <c r="J36805">
        <v>2</v>
      </c>
      <c r="K36805">
        <v>0</v>
      </c>
    </row>
    <row r="36806" spans="1:11">
      <c r="B36806" t="s">
        <v>2682</v>
      </c>
      <c r="C36806" t="s">
        <v>3934</v>
      </c>
      <c r="D36806" t="s">
        <v>2076</v>
      </c>
      <c r="E36806">
        <v>3</v>
      </c>
      <c r="F36806" t="s">
        <v>2016</v>
      </c>
      <c r="G36806">
        <v>67</v>
      </c>
      <c r="H36806" t="s">
        <v>2017</v>
      </c>
      <c r="I36806" s="13">
        <v>43509</v>
      </c>
      <c r="J36806">
        <v>2</v>
      </c>
      <c r="K36806">
        <v>0</v>
      </c>
    </row>
    <row r="36807" spans="1:11">
      <c r="B36807" t="s">
        <v>2094</v>
      </c>
      <c r="C36807" t="s">
        <v>2095</v>
      </c>
      <c r="D36807" t="s">
        <v>2053</v>
      </c>
      <c r="E36807">
        <v>1</v>
      </c>
      <c r="F36807" t="s">
        <v>2088</v>
      </c>
      <c r="G36807" t="s">
        <v>2030</v>
      </c>
      <c r="H36807" t="s">
        <v>2017</v>
      </c>
      <c r="I36807" s="13">
        <v>43509</v>
      </c>
      <c r="J36807" t="s">
        <v>2030</v>
      </c>
      <c r="K36807" t="s">
        <v>2030</v>
      </c>
    </row>
    <row r="36808" spans="1:11">
      <c r="B36808" t="s">
        <v>2063</v>
      </c>
      <c r="C36808" t="s">
        <v>3199</v>
      </c>
      <c r="D36808" t="s">
        <v>2035</v>
      </c>
      <c r="E36808">
        <v>5</v>
      </c>
      <c r="F36808" t="s">
        <v>2016</v>
      </c>
      <c r="G36808">
        <v>73</v>
      </c>
      <c r="H36808" t="s">
        <v>2017</v>
      </c>
      <c r="I36808" s="13">
        <v>43509</v>
      </c>
      <c r="J36808">
        <v>5</v>
      </c>
      <c r="K36808">
        <v>-23.65</v>
      </c>
    </row>
    <row r="36809" spans="1:11">
      <c r="B36809" t="s">
        <v>2247</v>
      </c>
      <c r="C36809" t="s">
        <v>3001</v>
      </c>
      <c r="D36809" t="s">
        <v>2035</v>
      </c>
      <c r="E36809">
        <v>5</v>
      </c>
      <c r="F36809" t="s">
        <v>2016</v>
      </c>
      <c r="G36809">
        <v>80</v>
      </c>
      <c r="H36809" t="s">
        <v>2020</v>
      </c>
      <c r="I36809" s="13">
        <v>43509</v>
      </c>
      <c r="J36809">
        <v>5</v>
      </c>
      <c r="K36809">
        <v>-23.65</v>
      </c>
    </row>
    <row r="36810" spans="1:11">
      <c r="B36810" t="s">
        <v>2021</v>
      </c>
      <c r="C36810" t="s">
        <v>3224</v>
      </c>
      <c r="D36810" t="s">
        <v>2296</v>
      </c>
      <c r="E36810">
        <v>3</v>
      </c>
      <c r="F36810" t="s">
        <v>2016</v>
      </c>
      <c r="G36810">
        <v>67</v>
      </c>
      <c r="H36810" t="s">
        <v>2020</v>
      </c>
      <c r="I36810" s="13">
        <v>43508</v>
      </c>
      <c r="J36810">
        <v>3</v>
      </c>
      <c r="K36810">
        <v>-9.35</v>
      </c>
    </row>
    <row r="36811" spans="1:11">
      <c r="B36811" t="s">
        <v>2037</v>
      </c>
      <c r="C36811" t="s">
        <v>3218</v>
      </c>
      <c r="D36811" t="s">
        <v>2041</v>
      </c>
      <c r="E36811">
        <v>1</v>
      </c>
      <c r="F36811" t="s">
        <v>2016</v>
      </c>
      <c r="G36811">
        <v>51</v>
      </c>
      <c r="H36811" t="s">
        <v>2020</v>
      </c>
      <c r="I36811" s="13">
        <v>43508</v>
      </c>
      <c r="J36811" t="s">
        <v>2030</v>
      </c>
      <c r="K36811" t="s">
        <v>2030</v>
      </c>
    </row>
    <row r="36812" spans="1:11">
      <c r="B36812" t="s">
        <v>2077</v>
      </c>
      <c r="C36812" t="s">
        <v>3000</v>
      </c>
      <c r="D36812" t="s">
        <v>2029</v>
      </c>
      <c r="E36812">
        <v>5</v>
      </c>
      <c r="F36812" t="s">
        <v>2016</v>
      </c>
      <c r="G36812">
        <v>75</v>
      </c>
      <c r="H36812" t="s">
        <v>2020</v>
      </c>
      <c r="I36812" s="13">
        <v>43508</v>
      </c>
      <c r="J36812">
        <v>5</v>
      </c>
      <c r="K36812">
        <v>-23.65</v>
      </c>
    </row>
    <row r="36813" spans="1:11">
      <c r="B36813" t="s">
        <v>2151</v>
      </c>
      <c r="C36813" t="s">
        <v>3002</v>
      </c>
      <c r="D36813" t="s">
        <v>2044</v>
      </c>
      <c r="E36813">
        <v>3</v>
      </c>
      <c r="F36813" t="s">
        <v>2016</v>
      </c>
      <c r="G36813">
        <v>63</v>
      </c>
      <c r="H36813" t="s">
        <v>2020</v>
      </c>
      <c r="I36813" s="13">
        <v>43508</v>
      </c>
      <c r="J36813" t="s">
        <v>2030</v>
      </c>
      <c r="K36813" t="s">
        <v>2030</v>
      </c>
    </row>
    <row r="36814" spans="1:11">
      <c r="B36814" t="s">
        <v>2049</v>
      </c>
      <c r="C36814" t="s">
        <v>3220</v>
      </c>
      <c r="D36814" t="s">
        <v>2015</v>
      </c>
      <c r="E36814">
        <v>3</v>
      </c>
      <c r="F36814" t="s">
        <v>2016</v>
      </c>
      <c r="G36814">
        <v>62</v>
      </c>
      <c r="H36814" t="s">
        <v>2020</v>
      </c>
      <c r="I36814" s="13">
        <v>43508</v>
      </c>
      <c r="J36814">
        <v>2</v>
      </c>
      <c r="K36814">
        <v>0</v>
      </c>
    </row>
    <row r="36815" spans="1:11">
      <c r="B36815" t="s">
        <v>2792</v>
      </c>
      <c r="C36815" t="s">
        <v>3321</v>
      </c>
      <c r="D36815" t="s">
        <v>2076</v>
      </c>
      <c r="E36815">
        <v>3</v>
      </c>
      <c r="F36815" t="s">
        <v>2016</v>
      </c>
      <c r="G36815">
        <v>67</v>
      </c>
      <c r="H36815" t="s">
        <v>2020</v>
      </c>
      <c r="I36815" s="13">
        <v>43497</v>
      </c>
      <c r="J36815" t="s">
        <v>2030</v>
      </c>
      <c r="K36815" t="s">
        <v>2030</v>
      </c>
    </row>
    <row r="36816" spans="1:11">
      <c r="B36816" t="s">
        <v>3935</v>
      </c>
      <c r="C36816" t="s">
        <v>3936</v>
      </c>
      <c r="D36816" t="s">
        <v>2044</v>
      </c>
      <c r="E36816">
        <v>3</v>
      </c>
      <c r="F36816" t="s">
        <v>2016</v>
      </c>
      <c r="G36816" t="s">
        <v>2030</v>
      </c>
      <c r="H36816" t="s">
        <v>2017</v>
      </c>
      <c r="I36816" s="13">
        <v>43335</v>
      </c>
      <c r="J36816">
        <v>1</v>
      </c>
      <c r="K36816">
        <v>0.33</v>
      </c>
    </row>
    <row r="36817" spans="2:11">
      <c r="B36817" t="s">
        <v>2470</v>
      </c>
      <c r="C36817" t="s">
        <v>3937</v>
      </c>
      <c r="D36817" t="s">
        <v>2044</v>
      </c>
      <c r="E36817">
        <v>3</v>
      </c>
      <c r="F36817" t="s">
        <v>2016</v>
      </c>
      <c r="G36817" t="s">
        <v>2030</v>
      </c>
      <c r="H36817" t="s">
        <v>2017</v>
      </c>
      <c r="I36817" s="13">
        <v>43265</v>
      </c>
      <c r="J36817">
        <v>2</v>
      </c>
      <c r="K36817">
        <v>0</v>
      </c>
    </row>
    <row r="36818" spans="2:11">
      <c r="B36818" t="s">
        <v>2083</v>
      </c>
      <c r="C36818" t="s">
        <v>2084</v>
      </c>
      <c r="D36818" t="s">
        <v>2026</v>
      </c>
      <c r="E36818">
        <v>5</v>
      </c>
      <c r="F36818" t="s">
        <v>2016</v>
      </c>
      <c r="G36818" t="s">
        <v>2030</v>
      </c>
      <c r="H36818" t="s">
        <v>2017</v>
      </c>
      <c r="I36818" s="13">
        <v>43181</v>
      </c>
      <c r="J36818">
        <v>4</v>
      </c>
      <c r="K36818">
        <v>-23.45</v>
      </c>
    </row>
    <row r="36901" spans="1:11">
      <c r="A36901" t="s">
        <v>1382</v>
      </c>
      <c r="B36901" t="str">
        <f ca="1">_xll.BDS(OFFSET(INDIRECT(ADDRESS(ROW(), COLUMN())),0,-1),"BEST_ANALYST_RECS_BULK","cols=10;rows=28")</f>
        <v>William Blair &amp; Co</v>
      </c>
      <c r="C36901" t="s">
        <v>2892</v>
      </c>
      <c r="D36901" t="s">
        <v>2029</v>
      </c>
      <c r="E36901">
        <v>5</v>
      </c>
      <c r="F36901" t="s">
        <v>2016</v>
      </c>
      <c r="G36901" t="s">
        <v>2030</v>
      </c>
      <c r="H36901" t="s">
        <v>2017</v>
      </c>
      <c r="I36901" s="13">
        <v>43511</v>
      </c>
      <c r="J36901">
        <v>2</v>
      </c>
      <c r="K36901">
        <v>19.21</v>
      </c>
    </row>
    <row r="36902" spans="1:11">
      <c r="B36902" t="s">
        <v>2045</v>
      </c>
      <c r="C36902" t="s">
        <v>2883</v>
      </c>
      <c r="D36902" t="s">
        <v>2029</v>
      </c>
      <c r="E36902">
        <v>5</v>
      </c>
      <c r="F36902" t="s">
        <v>2016</v>
      </c>
      <c r="G36902">
        <v>90</v>
      </c>
      <c r="H36902" t="s">
        <v>2020</v>
      </c>
      <c r="I36902" s="13">
        <v>43511</v>
      </c>
      <c r="J36902">
        <v>2</v>
      </c>
      <c r="K36902">
        <v>19.21</v>
      </c>
    </row>
    <row r="36903" spans="1:11">
      <c r="B36903" t="s">
        <v>2151</v>
      </c>
      <c r="C36903" t="s">
        <v>3805</v>
      </c>
      <c r="D36903" t="s">
        <v>2026</v>
      </c>
      <c r="E36903">
        <v>5</v>
      </c>
      <c r="F36903" t="s">
        <v>2016</v>
      </c>
      <c r="G36903">
        <v>85</v>
      </c>
      <c r="H36903" t="s">
        <v>2017</v>
      </c>
      <c r="I36903" s="13">
        <v>43511</v>
      </c>
      <c r="J36903">
        <v>3</v>
      </c>
      <c r="K36903">
        <v>11.62</v>
      </c>
    </row>
    <row r="36904" spans="1:11">
      <c r="B36904" t="s">
        <v>2042</v>
      </c>
      <c r="C36904" t="s">
        <v>3665</v>
      </c>
      <c r="D36904" t="s">
        <v>2029</v>
      </c>
      <c r="E36904">
        <v>5</v>
      </c>
      <c r="F36904" t="s">
        <v>2016</v>
      </c>
      <c r="G36904">
        <v>79</v>
      </c>
      <c r="H36904" t="s">
        <v>2020</v>
      </c>
      <c r="I36904" s="13">
        <v>43508</v>
      </c>
      <c r="J36904">
        <v>2</v>
      </c>
      <c r="K36904">
        <v>19.21</v>
      </c>
    </row>
    <row r="36905" spans="1:11">
      <c r="B36905" t="s">
        <v>2159</v>
      </c>
      <c r="C36905" t="s">
        <v>2834</v>
      </c>
      <c r="D36905" t="s">
        <v>2044</v>
      </c>
      <c r="E36905">
        <v>3</v>
      </c>
      <c r="F36905" t="s">
        <v>2016</v>
      </c>
      <c r="G36905">
        <v>70</v>
      </c>
      <c r="H36905" t="s">
        <v>2020</v>
      </c>
      <c r="I36905" s="13">
        <v>43507</v>
      </c>
      <c r="J36905">
        <v>4</v>
      </c>
      <c r="K36905">
        <v>0</v>
      </c>
    </row>
    <row r="36906" spans="1:11">
      <c r="B36906" t="s">
        <v>2094</v>
      </c>
      <c r="C36906" t="s">
        <v>2095</v>
      </c>
      <c r="D36906" t="s">
        <v>2076</v>
      </c>
      <c r="E36906">
        <v>3</v>
      </c>
      <c r="F36906" t="s">
        <v>2016</v>
      </c>
      <c r="G36906" t="s">
        <v>2030</v>
      </c>
      <c r="H36906" t="s">
        <v>2017</v>
      </c>
      <c r="I36906" s="13">
        <v>43507</v>
      </c>
      <c r="J36906" t="s">
        <v>2030</v>
      </c>
      <c r="K36906" t="s">
        <v>2030</v>
      </c>
    </row>
    <row r="36907" spans="1:11">
      <c r="B36907" t="s">
        <v>2079</v>
      </c>
      <c r="C36907" t="s">
        <v>2125</v>
      </c>
      <c r="D36907" t="s">
        <v>2029</v>
      </c>
      <c r="E36907">
        <v>5</v>
      </c>
      <c r="F36907" t="s">
        <v>2016</v>
      </c>
      <c r="G36907">
        <v>82</v>
      </c>
      <c r="H36907" t="s">
        <v>2017</v>
      </c>
      <c r="I36907" s="13">
        <v>43506</v>
      </c>
      <c r="J36907">
        <v>1</v>
      </c>
      <c r="K36907">
        <v>21.53</v>
      </c>
    </row>
    <row r="36908" spans="1:11">
      <c r="B36908" t="s">
        <v>106</v>
      </c>
      <c r="C36908" t="s">
        <v>3806</v>
      </c>
      <c r="D36908" t="s">
        <v>2171</v>
      </c>
      <c r="E36908" t="s">
        <v>2030</v>
      </c>
      <c r="F36908" t="s">
        <v>2016</v>
      </c>
      <c r="G36908" t="s">
        <v>2030</v>
      </c>
      <c r="H36908" t="s">
        <v>2017</v>
      </c>
      <c r="I36908" s="13">
        <v>43504</v>
      </c>
      <c r="J36908" t="s">
        <v>2030</v>
      </c>
      <c r="K36908" t="s">
        <v>2030</v>
      </c>
    </row>
    <row r="36909" spans="1:11">
      <c r="B36909" t="s">
        <v>2072</v>
      </c>
      <c r="C36909" t="s">
        <v>3807</v>
      </c>
      <c r="D36909" t="s">
        <v>2189</v>
      </c>
      <c r="E36909">
        <v>5</v>
      </c>
      <c r="F36909" t="s">
        <v>2016</v>
      </c>
      <c r="G36909">
        <v>86</v>
      </c>
      <c r="H36909" t="s">
        <v>2020</v>
      </c>
      <c r="I36909" s="13">
        <v>43504</v>
      </c>
      <c r="J36909">
        <v>2</v>
      </c>
      <c r="K36909">
        <v>19.21</v>
      </c>
    </row>
    <row r="36910" spans="1:11">
      <c r="B36910" t="s">
        <v>2049</v>
      </c>
      <c r="C36910" t="s">
        <v>2893</v>
      </c>
      <c r="D36910" t="s">
        <v>2029</v>
      </c>
      <c r="E36910">
        <v>5</v>
      </c>
      <c r="F36910" t="s">
        <v>2016</v>
      </c>
      <c r="G36910">
        <v>84</v>
      </c>
      <c r="H36910" t="s">
        <v>2017</v>
      </c>
      <c r="I36910" s="13">
        <v>43504</v>
      </c>
      <c r="J36910">
        <v>2</v>
      </c>
      <c r="K36910">
        <v>19.21</v>
      </c>
    </row>
    <row r="36911" spans="1:11">
      <c r="B36911" t="s">
        <v>2057</v>
      </c>
      <c r="C36911" t="s">
        <v>3808</v>
      </c>
      <c r="D36911" t="s">
        <v>2026</v>
      </c>
      <c r="E36911">
        <v>5</v>
      </c>
      <c r="F36911" t="s">
        <v>2016</v>
      </c>
      <c r="G36911">
        <v>91</v>
      </c>
      <c r="H36911" t="s">
        <v>2017</v>
      </c>
      <c r="I36911" s="13">
        <v>43504</v>
      </c>
      <c r="J36911">
        <v>2</v>
      </c>
      <c r="K36911">
        <v>19.21</v>
      </c>
    </row>
    <row r="36912" spans="1:11">
      <c r="B36912" t="s">
        <v>2063</v>
      </c>
      <c r="C36912" t="s">
        <v>3572</v>
      </c>
      <c r="D36912" t="s">
        <v>2035</v>
      </c>
      <c r="E36912">
        <v>5</v>
      </c>
      <c r="F36912" t="s">
        <v>2016</v>
      </c>
      <c r="G36912">
        <v>74</v>
      </c>
      <c r="H36912" t="s">
        <v>2017</v>
      </c>
      <c r="I36912" s="13">
        <v>43504</v>
      </c>
      <c r="J36912" t="s">
        <v>2030</v>
      </c>
      <c r="K36912" t="s">
        <v>2030</v>
      </c>
    </row>
    <row r="36913" spans="2:11">
      <c r="B36913" t="s">
        <v>2792</v>
      </c>
      <c r="C36913" t="s">
        <v>3809</v>
      </c>
      <c r="D36913" t="s">
        <v>2026</v>
      </c>
      <c r="E36913">
        <v>5</v>
      </c>
      <c r="F36913" t="s">
        <v>2016</v>
      </c>
      <c r="G36913">
        <v>71</v>
      </c>
      <c r="H36913" t="s">
        <v>2020</v>
      </c>
      <c r="I36913" s="13">
        <v>43503</v>
      </c>
      <c r="J36913">
        <v>2</v>
      </c>
      <c r="K36913">
        <v>19.21</v>
      </c>
    </row>
    <row r="36914" spans="2:11">
      <c r="B36914" t="s">
        <v>2067</v>
      </c>
      <c r="C36914" t="s">
        <v>3810</v>
      </c>
      <c r="D36914" t="s">
        <v>2029</v>
      </c>
      <c r="E36914">
        <v>5</v>
      </c>
      <c r="F36914" t="s">
        <v>2016</v>
      </c>
      <c r="G36914">
        <v>76</v>
      </c>
      <c r="H36914" t="s">
        <v>2020</v>
      </c>
      <c r="I36914" s="13">
        <v>43503</v>
      </c>
      <c r="J36914">
        <v>2</v>
      </c>
      <c r="K36914">
        <v>19.21</v>
      </c>
    </row>
    <row r="36915" spans="2:11">
      <c r="B36915" t="s">
        <v>2031</v>
      </c>
      <c r="C36915" t="s">
        <v>2885</v>
      </c>
      <c r="D36915" t="s">
        <v>2026</v>
      </c>
      <c r="E36915">
        <v>5</v>
      </c>
      <c r="F36915" t="s">
        <v>2016</v>
      </c>
      <c r="G36915">
        <v>76</v>
      </c>
      <c r="H36915" t="s">
        <v>2020</v>
      </c>
      <c r="I36915" s="13">
        <v>43503</v>
      </c>
      <c r="J36915">
        <v>2</v>
      </c>
      <c r="K36915">
        <v>19.21</v>
      </c>
    </row>
    <row r="36916" spans="2:11">
      <c r="B36916" t="s">
        <v>2033</v>
      </c>
      <c r="C36916" t="s">
        <v>3811</v>
      </c>
      <c r="D36916" t="s">
        <v>2398</v>
      </c>
      <c r="E36916" t="s">
        <v>2030</v>
      </c>
      <c r="F36916" t="s">
        <v>2016</v>
      </c>
      <c r="G36916" t="s">
        <v>2030</v>
      </c>
      <c r="H36916" t="s">
        <v>2017</v>
      </c>
      <c r="I36916" s="13">
        <v>43503</v>
      </c>
      <c r="J36916" t="s">
        <v>2030</v>
      </c>
      <c r="K36916" t="s">
        <v>2030</v>
      </c>
    </row>
    <row r="36917" spans="2:11">
      <c r="B36917" t="s">
        <v>2069</v>
      </c>
      <c r="C36917" t="s">
        <v>2886</v>
      </c>
      <c r="D36917" t="s">
        <v>2035</v>
      </c>
      <c r="E36917">
        <v>5</v>
      </c>
      <c r="F36917" t="s">
        <v>2016</v>
      </c>
      <c r="G36917">
        <v>76</v>
      </c>
      <c r="H36917" t="s">
        <v>2020</v>
      </c>
      <c r="I36917" s="13">
        <v>43503</v>
      </c>
      <c r="J36917">
        <v>2</v>
      </c>
      <c r="K36917">
        <v>19.21</v>
      </c>
    </row>
    <row r="36918" spans="2:11">
      <c r="B36918" t="s">
        <v>2077</v>
      </c>
      <c r="C36918" t="s">
        <v>3573</v>
      </c>
      <c r="D36918" t="s">
        <v>2179</v>
      </c>
      <c r="E36918" t="s">
        <v>2030</v>
      </c>
      <c r="F36918" t="s">
        <v>2016</v>
      </c>
      <c r="G36918" t="s">
        <v>2030</v>
      </c>
      <c r="H36918" t="s">
        <v>2017</v>
      </c>
      <c r="I36918" s="13">
        <v>43503</v>
      </c>
      <c r="J36918" t="s">
        <v>2030</v>
      </c>
      <c r="K36918" t="s">
        <v>2030</v>
      </c>
    </row>
    <row r="36919" spans="2:11">
      <c r="B36919" t="s">
        <v>2051</v>
      </c>
      <c r="C36919" t="s">
        <v>3812</v>
      </c>
      <c r="D36919" t="s">
        <v>2076</v>
      </c>
      <c r="E36919">
        <v>3</v>
      </c>
      <c r="F36919" t="s">
        <v>2016</v>
      </c>
      <c r="G36919">
        <v>76</v>
      </c>
      <c r="H36919" t="s">
        <v>2017</v>
      </c>
      <c r="I36919" s="13">
        <v>43503</v>
      </c>
      <c r="J36919" t="s">
        <v>2030</v>
      </c>
      <c r="K36919" t="s">
        <v>2030</v>
      </c>
    </row>
    <row r="36920" spans="2:11">
      <c r="B36920" t="s">
        <v>2120</v>
      </c>
      <c r="C36920" t="s">
        <v>2890</v>
      </c>
      <c r="D36920" t="s">
        <v>2044</v>
      </c>
      <c r="E36920">
        <v>3</v>
      </c>
      <c r="F36920" t="s">
        <v>2016</v>
      </c>
      <c r="G36920">
        <v>72</v>
      </c>
      <c r="H36920" t="s">
        <v>2017</v>
      </c>
      <c r="I36920" s="13">
        <v>43503</v>
      </c>
      <c r="J36920">
        <v>4</v>
      </c>
      <c r="K36920">
        <v>0</v>
      </c>
    </row>
    <row r="36921" spans="2:11">
      <c r="B36921" t="s">
        <v>2461</v>
      </c>
      <c r="C36921" t="s">
        <v>3813</v>
      </c>
      <c r="D36921" t="s">
        <v>2026</v>
      </c>
      <c r="E36921">
        <v>5</v>
      </c>
      <c r="F36921" t="s">
        <v>2016</v>
      </c>
      <c r="G36921">
        <v>80</v>
      </c>
      <c r="H36921" t="s">
        <v>2020</v>
      </c>
      <c r="I36921" s="13">
        <v>43503</v>
      </c>
      <c r="J36921">
        <v>2</v>
      </c>
      <c r="K36921">
        <v>19.21</v>
      </c>
    </row>
    <row r="36922" spans="2:11">
      <c r="B36922" t="s">
        <v>3814</v>
      </c>
      <c r="C36922" t="s">
        <v>3815</v>
      </c>
      <c r="D36922" t="s">
        <v>2076</v>
      </c>
      <c r="E36922">
        <v>3</v>
      </c>
      <c r="F36922" t="s">
        <v>2016</v>
      </c>
      <c r="G36922" t="s">
        <v>2030</v>
      </c>
      <c r="H36922" t="s">
        <v>2017</v>
      </c>
      <c r="I36922" s="13">
        <v>43503</v>
      </c>
      <c r="J36922">
        <v>4</v>
      </c>
      <c r="K36922">
        <v>0</v>
      </c>
    </row>
    <row r="36923" spans="2:11">
      <c r="B36923" t="s">
        <v>2813</v>
      </c>
      <c r="C36923" t="s">
        <v>3816</v>
      </c>
      <c r="D36923" t="s">
        <v>2026</v>
      </c>
      <c r="E36923">
        <v>5</v>
      </c>
      <c r="F36923" t="s">
        <v>2016</v>
      </c>
      <c r="G36923">
        <v>76</v>
      </c>
      <c r="H36923" t="s">
        <v>2017</v>
      </c>
      <c r="I36923" s="13">
        <v>43489</v>
      </c>
      <c r="J36923">
        <v>2</v>
      </c>
      <c r="K36923">
        <v>19.21</v>
      </c>
    </row>
    <row r="36924" spans="2:11">
      <c r="B36924" t="s">
        <v>2411</v>
      </c>
      <c r="C36924" t="s">
        <v>3817</v>
      </c>
      <c r="D36924" t="s">
        <v>2026</v>
      </c>
      <c r="E36924">
        <v>5</v>
      </c>
      <c r="F36924" t="s">
        <v>2016</v>
      </c>
      <c r="G36924">
        <v>87</v>
      </c>
      <c r="H36924" t="s">
        <v>2020</v>
      </c>
      <c r="I36924" s="13">
        <v>43478</v>
      </c>
      <c r="J36924">
        <v>2</v>
      </c>
      <c r="K36924">
        <v>19.21</v>
      </c>
    </row>
    <row r="36925" spans="2:11">
      <c r="B36925" t="s">
        <v>2091</v>
      </c>
      <c r="C36925" t="s">
        <v>3391</v>
      </c>
      <c r="D36925" t="s">
        <v>2093</v>
      </c>
      <c r="E36925" t="s">
        <v>2030</v>
      </c>
      <c r="F36925" t="s">
        <v>2016</v>
      </c>
      <c r="G36925" t="s">
        <v>2030</v>
      </c>
      <c r="H36925" t="s">
        <v>2017</v>
      </c>
      <c r="I36925" s="13">
        <v>43454</v>
      </c>
      <c r="J36925" t="s">
        <v>2030</v>
      </c>
      <c r="K36925" t="s">
        <v>2030</v>
      </c>
    </row>
    <row r="36926" spans="2:11">
      <c r="B36926" t="s">
        <v>2024</v>
      </c>
      <c r="C36926" t="s">
        <v>3440</v>
      </c>
      <c r="D36926" t="s">
        <v>2026</v>
      </c>
      <c r="E36926">
        <v>5</v>
      </c>
      <c r="F36926" t="s">
        <v>2016</v>
      </c>
      <c r="G36926">
        <v>78</v>
      </c>
      <c r="H36926" t="s">
        <v>2017</v>
      </c>
      <c r="I36926" s="13">
        <v>43406</v>
      </c>
      <c r="J36926">
        <v>2</v>
      </c>
      <c r="K36926">
        <v>19.21</v>
      </c>
    </row>
    <row r="36927" spans="2:11">
      <c r="B36927" t="s">
        <v>2083</v>
      </c>
      <c r="C36927" t="s">
        <v>2084</v>
      </c>
      <c r="D36927" t="s">
        <v>2076</v>
      </c>
      <c r="E36927">
        <v>3</v>
      </c>
      <c r="F36927" t="s">
        <v>2085</v>
      </c>
      <c r="G36927" t="s">
        <v>2030</v>
      </c>
      <c r="H36927" t="s">
        <v>2017</v>
      </c>
      <c r="I36927" s="13">
        <v>43293</v>
      </c>
      <c r="J36927">
        <v>5</v>
      </c>
      <c r="K36927">
        <v>-1.89</v>
      </c>
    </row>
    <row r="36928" spans="2:11">
      <c r="B36928" t="s">
        <v>2021</v>
      </c>
      <c r="C36928" t="s">
        <v>3671</v>
      </c>
      <c r="D36928" t="s">
        <v>2104</v>
      </c>
      <c r="E36928" t="s">
        <v>2030</v>
      </c>
      <c r="F36928" t="s">
        <v>2016</v>
      </c>
      <c r="G36928" t="s">
        <v>2030</v>
      </c>
      <c r="H36928" t="s">
        <v>2017</v>
      </c>
      <c r="I36928" s="13">
        <v>43220</v>
      </c>
      <c r="J36928" t="s">
        <v>2030</v>
      </c>
      <c r="K36928" t="s">
        <v>2030</v>
      </c>
    </row>
    <row r="37001" spans="1:11">
      <c r="A37001" t="s">
        <v>1383</v>
      </c>
      <c r="B37001" t="str">
        <f ca="1">_xll.BDS(OFFSET(INDIRECT(ADDRESS(ROW(), COLUMN())),0,-1),"BEST_ANALYST_RECS_BULK","cols=10;rows=24")</f>
        <v>Stephens Inc</v>
      </c>
      <c r="C37001" t="s">
        <v>2844</v>
      </c>
      <c r="D37001" t="s">
        <v>2162</v>
      </c>
      <c r="E37001">
        <v>3</v>
      </c>
      <c r="F37001" t="s">
        <v>2016</v>
      </c>
      <c r="G37001">
        <v>30</v>
      </c>
      <c r="H37001" t="s">
        <v>2020</v>
      </c>
      <c r="I37001" s="13">
        <v>43510</v>
      </c>
      <c r="J37001">
        <v>6</v>
      </c>
      <c r="K37001">
        <v>0</v>
      </c>
    </row>
    <row r="37002" spans="1:11">
      <c r="B37002" t="s">
        <v>2321</v>
      </c>
      <c r="C37002" t="s">
        <v>2845</v>
      </c>
      <c r="D37002" t="s">
        <v>2076</v>
      </c>
      <c r="E37002">
        <v>3</v>
      </c>
      <c r="F37002" t="s">
        <v>2016</v>
      </c>
      <c r="G37002">
        <v>30</v>
      </c>
      <c r="H37002" t="s">
        <v>2020</v>
      </c>
      <c r="I37002" s="13">
        <v>43508</v>
      </c>
      <c r="J37002">
        <v>6</v>
      </c>
      <c r="K37002">
        <v>0</v>
      </c>
    </row>
    <row r="37003" spans="1:11">
      <c r="B37003" t="s">
        <v>2234</v>
      </c>
      <c r="C37003" t="s">
        <v>2846</v>
      </c>
      <c r="D37003" t="s">
        <v>2041</v>
      </c>
      <c r="E37003">
        <v>1</v>
      </c>
      <c r="F37003" t="s">
        <v>2123</v>
      </c>
      <c r="G37003">
        <v>24</v>
      </c>
      <c r="H37003" t="s">
        <v>2017</v>
      </c>
      <c r="I37003" s="13">
        <v>43503</v>
      </c>
      <c r="J37003" t="s">
        <v>2030</v>
      </c>
      <c r="K37003" t="s">
        <v>2030</v>
      </c>
    </row>
    <row r="37004" spans="1:11">
      <c r="B37004" t="s">
        <v>2033</v>
      </c>
      <c r="C37004" t="s">
        <v>2847</v>
      </c>
      <c r="D37004" t="s">
        <v>2044</v>
      </c>
      <c r="E37004">
        <v>3</v>
      </c>
      <c r="F37004" t="s">
        <v>2016</v>
      </c>
      <c r="G37004">
        <v>30</v>
      </c>
      <c r="H37004" t="s">
        <v>2020</v>
      </c>
      <c r="I37004" s="13">
        <v>43501</v>
      </c>
      <c r="J37004">
        <v>6</v>
      </c>
      <c r="K37004">
        <v>0</v>
      </c>
    </row>
    <row r="37005" spans="1:11">
      <c r="B37005" t="s">
        <v>2094</v>
      </c>
      <c r="C37005" t="s">
        <v>2095</v>
      </c>
      <c r="D37005" t="s">
        <v>2026</v>
      </c>
      <c r="E37005">
        <v>5</v>
      </c>
      <c r="F37005" t="s">
        <v>2085</v>
      </c>
      <c r="G37005">
        <v>31</v>
      </c>
      <c r="H37005" t="s">
        <v>2017</v>
      </c>
      <c r="I37005" s="13">
        <v>43501</v>
      </c>
      <c r="J37005" t="s">
        <v>2030</v>
      </c>
      <c r="K37005" t="s">
        <v>2030</v>
      </c>
    </row>
    <row r="37006" spans="1:11">
      <c r="B37006" t="s">
        <v>2079</v>
      </c>
      <c r="C37006" t="s">
        <v>2848</v>
      </c>
      <c r="D37006" t="s">
        <v>2029</v>
      </c>
      <c r="E37006">
        <v>5</v>
      </c>
      <c r="F37006" t="s">
        <v>2016</v>
      </c>
      <c r="G37006">
        <v>34</v>
      </c>
      <c r="H37006" t="s">
        <v>2017</v>
      </c>
      <c r="I37006" s="13">
        <v>43501</v>
      </c>
      <c r="J37006">
        <v>4</v>
      </c>
      <c r="K37006">
        <v>4.4400000000000004</v>
      </c>
    </row>
    <row r="37007" spans="1:11">
      <c r="B37007" t="s">
        <v>2269</v>
      </c>
      <c r="C37007" t="s">
        <v>2849</v>
      </c>
      <c r="D37007" t="s">
        <v>2026</v>
      </c>
      <c r="E37007">
        <v>5</v>
      </c>
      <c r="F37007" t="s">
        <v>2016</v>
      </c>
      <c r="G37007">
        <v>36</v>
      </c>
      <c r="H37007" t="s">
        <v>2017</v>
      </c>
      <c r="I37007" s="13">
        <v>43496</v>
      </c>
      <c r="J37007">
        <v>4</v>
      </c>
      <c r="K37007">
        <v>4.4400000000000004</v>
      </c>
    </row>
    <row r="37008" spans="1:11">
      <c r="B37008" t="s">
        <v>2037</v>
      </c>
      <c r="C37008" t="s">
        <v>2850</v>
      </c>
      <c r="D37008" t="s">
        <v>2026</v>
      </c>
      <c r="E37008">
        <v>5</v>
      </c>
      <c r="F37008" t="s">
        <v>2016</v>
      </c>
      <c r="G37008">
        <v>34</v>
      </c>
      <c r="H37008" t="s">
        <v>2020</v>
      </c>
      <c r="I37008" s="13">
        <v>43494</v>
      </c>
      <c r="J37008">
        <v>4</v>
      </c>
      <c r="K37008">
        <v>4.4400000000000004</v>
      </c>
    </row>
    <row r="37009" spans="2:11">
      <c r="B37009" t="s">
        <v>2601</v>
      </c>
      <c r="C37009" t="s">
        <v>2651</v>
      </c>
      <c r="D37009" t="s">
        <v>2015</v>
      </c>
      <c r="E37009">
        <v>3</v>
      </c>
      <c r="F37009" t="s">
        <v>2016</v>
      </c>
      <c r="G37009">
        <v>31</v>
      </c>
      <c r="H37009" t="s">
        <v>2017</v>
      </c>
      <c r="I37009" s="13">
        <v>43489</v>
      </c>
      <c r="J37009">
        <v>6</v>
      </c>
      <c r="K37009">
        <v>0</v>
      </c>
    </row>
    <row r="37010" spans="2:11">
      <c r="B37010" t="s">
        <v>2174</v>
      </c>
      <c r="C37010" t="s">
        <v>2851</v>
      </c>
      <c r="D37010" t="s">
        <v>2015</v>
      </c>
      <c r="E37010">
        <v>3</v>
      </c>
      <c r="F37010" t="s">
        <v>2016</v>
      </c>
      <c r="G37010">
        <v>28</v>
      </c>
      <c r="H37010" t="s">
        <v>2017</v>
      </c>
      <c r="I37010" s="13">
        <v>43487</v>
      </c>
      <c r="J37010">
        <v>6</v>
      </c>
      <c r="K37010">
        <v>0</v>
      </c>
    </row>
    <row r="37011" spans="2:11">
      <c r="B37011" t="s">
        <v>2051</v>
      </c>
      <c r="C37011" t="s">
        <v>2259</v>
      </c>
      <c r="D37011" t="s">
        <v>2076</v>
      </c>
      <c r="E37011">
        <v>3</v>
      </c>
      <c r="F37011" t="s">
        <v>2016</v>
      </c>
      <c r="G37011">
        <v>31</v>
      </c>
      <c r="H37011" t="s">
        <v>2017</v>
      </c>
      <c r="I37011" s="13">
        <v>43483</v>
      </c>
      <c r="J37011" t="s">
        <v>2030</v>
      </c>
      <c r="K37011" t="s">
        <v>2030</v>
      </c>
    </row>
    <row r="37012" spans="2:11">
      <c r="B37012" t="s">
        <v>2151</v>
      </c>
      <c r="C37012" t="s">
        <v>2852</v>
      </c>
      <c r="D37012" t="s">
        <v>2026</v>
      </c>
      <c r="E37012">
        <v>5</v>
      </c>
      <c r="F37012" t="s">
        <v>2016</v>
      </c>
      <c r="G37012">
        <v>34</v>
      </c>
      <c r="H37012" t="s">
        <v>2020</v>
      </c>
      <c r="I37012" s="13">
        <v>43479</v>
      </c>
      <c r="J37012">
        <v>4</v>
      </c>
      <c r="K37012">
        <v>4.4400000000000004</v>
      </c>
    </row>
    <row r="37013" spans="2:11">
      <c r="B37013" t="s">
        <v>2063</v>
      </c>
      <c r="C37013" t="s">
        <v>2853</v>
      </c>
      <c r="D37013" t="s">
        <v>2162</v>
      </c>
      <c r="E37013">
        <v>3</v>
      </c>
      <c r="F37013" t="s">
        <v>2016</v>
      </c>
      <c r="G37013">
        <v>26</v>
      </c>
      <c r="H37013" t="s">
        <v>2017</v>
      </c>
      <c r="I37013" s="13">
        <v>43479</v>
      </c>
      <c r="J37013">
        <v>6</v>
      </c>
      <c r="K37013">
        <v>0</v>
      </c>
    </row>
    <row r="37014" spans="2:11">
      <c r="B37014" t="s">
        <v>2267</v>
      </c>
      <c r="C37014" t="s">
        <v>2854</v>
      </c>
      <c r="D37014" t="s">
        <v>2041</v>
      </c>
      <c r="E37014">
        <v>1</v>
      </c>
      <c r="F37014" t="s">
        <v>2016</v>
      </c>
      <c r="G37014">
        <v>25</v>
      </c>
      <c r="H37014" t="s">
        <v>2017</v>
      </c>
      <c r="I37014" s="13">
        <v>43474</v>
      </c>
      <c r="J37014">
        <v>7</v>
      </c>
      <c r="K37014">
        <v>-0.76</v>
      </c>
    </row>
    <row r="37015" spans="2:11">
      <c r="B37015" t="s">
        <v>2024</v>
      </c>
      <c r="C37015" t="s">
        <v>2660</v>
      </c>
      <c r="D37015" t="s">
        <v>2026</v>
      </c>
      <c r="E37015">
        <v>5</v>
      </c>
      <c r="F37015" t="s">
        <v>2016</v>
      </c>
      <c r="G37015">
        <v>35</v>
      </c>
      <c r="H37015" t="s">
        <v>2017</v>
      </c>
      <c r="I37015" s="13">
        <v>43455</v>
      </c>
      <c r="J37015">
        <v>4</v>
      </c>
      <c r="K37015">
        <v>4.4400000000000004</v>
      </c>
    </row>
    <row r="37016" spans="2:11">
      <c r="B37016" t="s">
        <v>2027</v>
      </c>
      <c r="C37016" t="s">
        <v>2855</v>
      </c>
      <c r="D37016" t="s">
        <v>2029</v>
      </c>
      <c r="E37016">
        <v>5</v>
      </c>
      <c r="F37016" t="s">
        <v>2016</v>
      </c>
      <c r="G37016">
        <v>33</v>
      </c>
      <c r="H37016" t="s">
        <v>2017</v>
      </c>
      <c r="I37016" s="13">
        <v>43452</v>
      </c>
      <c r="J37016">
        <v>2</v>
      </c>
      <c r="K37016">
        <v>24.09</v>
      </c>
    </row>
    <row r="37017" spans="2:11">
      <c r="B37017" t="s">
        <v>106</v>
      </c>
      <c r="C37017" t="s">
        <v>2856</v>
      </c>
      <c r="D37017" t="s">
        <v>2114</v>
      </c>
      <c r="E37017">
        <v>3</v>
      </c>
      <c r="F37017" t="s">
        <v>2016</v>
      </c>
      <c r="G37017">
        <v>27</v>
      </c>
      <c r="H37017" t="s">
        <v>2020</v>
      </c>
      <c r="I37017" s="13">
        <v>43451</v>
      </c>
      <c r="J37017">
        <v>6</v>
      </c>
      <c r="K37017">
        <v>0</v>
      </c>
    </row>
    <row r="37018" spans="2:11">
      <c r="B37018" t="s">
        <v>2595</v>
      </c>
      <c r="C37018" t="s">
        <v>2857</v>
      </c>
      <c r="D37018" t="s">
        <v>2362</v>
      </c>
      <c r="E37018">
        <v>5</v>
      </c>
      <c r="F37018" t="s">
        <v>2016</v>
      </c>
      <c r="G37018">
        <v>35</v>
      </c>
      <c r="H37018" t="s">
        <v>2020</v>
      </c>
      <c r="I37018" s="13">
        <v>43447</v>
      </c>
      <c r="J37018">
        <v>4</v>
      </c>
      <c r="K37018">
        <v>4.4400000000000004</v>
      </c>
    </row>
    <row r="37019" spans="2:11">
      <c r="B37019" t="s">
        <v>2858</v>
      </c>
      <c r="C37019" t="s">
        <v>2859</v>
      </c>
      <c r="D37019" t="s">
        <v>2076</v>
      </c>
      <c r="E37019">
        <v>3</v>
      </c>
      <c r="F37019" t="s">
        <v>2016</v>
      </c>
      <c r="G37019">
        <v>31</v>
      </c>
      <c r="H37019" t="s">
        <v>2020</v>
      </c>
      <c r="I37019" s="13">
        <v>43441</v>
      </c>
      <c r="J37019">
        <v>5</v>
      </c>
      <c r="K37019">
        <v>2.39</v>
      </c>
    </row>
    <row r="37020" spans="2:11">
      <c r="B37020" t="s">
        <v>2021</v>
      </c>
      <c r="C37020" t="s">
        <v>2679</v>
      </c>
      <c r="D37020" t="s">
        <v>2434</v>
      </c>
      <c r="E37020">
        <v>3</v>
      </c>
      <c r="F37020" t="s">
        <v>2016</v>
      </c>
      <c r="G37020">
        <v>30</v>
      </c>
      <c r="H37020" t="s">
        <v>2020</v>
      </c>
      <c r="I37020" s="13">
        <v>43440</v>
      </c>
      <c r="J37020">
        <v>6</v>
      </c>
      <c r="K37020">
        <v>0</v>
      </c>
    </row>
    <row r="37021" spans="2:11">
      <c r="B37021" t="s">
        <v>2045</v>
      </c>
      <c r="C37021" t="s">
        <v>2860</v>
      </c>
      <c r="D37021" t="s">
        <v>2015</v>
      </c>
      <c r="E37021">
        <v>3</v>
      </c>
      <c r="F37021" t="s">
        <v>2016</v>
      </c>
      <c r="G37021">
        <v>31</v>
      </c>
      <c r="H37021" t="s">
        <v>2020</v>
      </c>
      <c r="I37021" s="13">
        <v>43440</v>
      </c>
      <c r="J37021">
        <v>6</v>
      </c>
      <c r="K37021">
        <v>0</v>
      </c>
    </row>
    <row r="37022" spans="2:11">
      <c r="B37022" t="s">
        <v>2091</v>
      </c>
      <c r="C37022" t="s">
        <v>2861</v>
      </c>
      <c r="D37022" t="s">
        <v>2093</v>
      </c>
      <c r="E37022" t="s">
        <v>2030</v>
      </c>
      <c r="F37022" t="s">
        <v>2016</v>
      </c>
      <c r="G37022" t="s">
        <v>2030</v>
      </c>
      <c r="H37022" t="s">
        <v>2017</v>
      </c>
      <c r="I37022" s="13">
        <v>43354</v>
      </c>
      <c r="J37022" t="s">
        <v>2030</v>
      </c>
      <c r="K37022" t="s">
        <v>2030</v>
      </c>
    </row>
    <row r="37023" spans="2:11">
      <c r="B37023" t="s">
        <v>2083</v>
      </c>
      <c r="C37023" t="s">
        <v>2084</v>
      </c>
      <c r="D37023" t="s">
        <v>2026</v>
      </c>
      <c r="E37023">
        <v>5</v>
      </c>
      <c r="F37023" t="s">
        <v>2016</v>
      </c>
      <c r="G37023" t="s">
        <v>2030</v>
      </c>
      <c r="H37023" t="s">
        <v>2017</v>
      </c>
      <c r="I37023" s="13">
        <v>43195</v>
      </c>
      <c r="J37023">
        <v>1</v>
      </c>
      <c r="K37023">
        <v>28.28</v>
      </c>
    </row>
    <row r="37024" spans="2:11">
      <c r="B37024" t="s">
        <v>2111</v>
      </c>
      <c r="C37024" t="s">
        <v>2862</v>
      </c>
      <c r="D37024" t="s">
        <v>2026</v>
      </c>
      <c r="E37024">
        <v>5</v>
      </c>
      <c r="F37024" t="s">
        <v>2123</v>
      </c>
      <c r="G37024" t="s">
        <v>2030</v>
      </c>
      <c r="H37024" t="s">
        <v>2017</v>
      </c>
      <c r="I37024" s="13">
        <v>42905</v>
      </c>
      <c r="J37024">
        <v>4</v>
      </c>
      <c r="K37024">
        <v>4.4400000000000004</v>
      </c>
    </row>
    <row r="37101" spans="1:11">
      <c r="A37101" t="s">
        <v>1384</v>
      </c>
      <c r="B37101" t="str">
        <f ca="1">_xll.BDS(OFFSET(INDIRECT(ADDRESS(ROW(), COLUMN())),0,-1),"BEST_ANALYST_RECS_BULK","cols=10;rows=22")</f>
        <v>Wells Fargo Securities</v>
      </c>
      <c r="C37101" t="s">
        <v>2699</v>
      </c>
      <c r="D37101" t="s">
        <v>2029</v>
      </c>
      <c r="E37101">
        <v>5</v>
      </c>
      <c r="F37101" t="s">
        <v>2016</v>
      </c>
      <c r="G37101">
        <v>141</v>
      </c>
      <c r="H37101" t="s">
        <v>2017</v>
      </c>
      <c r="I37101" s="13">
        <v>43510</v>
      </c>
      <c r="J37101">
        <v>4</v>
      </c>
      <c r="K37101">
        <v>-13.25</v>
      </c>
    </row>
    <row r="37102" spans="1:11">
      <c r="B37102" t="s">
        <v>2203</v>
      </c>
      <c r="C37102" t="s">
        <v>2546</v>
      </c>
      <c r="D37102" t="s">
        <v>2044</v>
      </c>
      <c r="E37102">
        <v>3</v>
      </c>
      <c r="F37102" t="s">
        <v>2016</v>
      </c>
      <c r="G37102" t="s">
        <v>2030</v>
      </c>
      <c r="H37102" t="s">
        <v>2017</v>
      </c>
      <c r="I37102" s="13">
        <v>43510</v>
      </c>
      <c r="J37102">
        <v>3</v>
      </c>
      <c r="K37102">
        <v>0</v>
      </c>
    </row>
    <row r="37103" spans="1:11">
      <c r="B37103" t="s">
        <v>2274</v>
      </c>
      <c r="C37103" t="s">
        <v>2307</v>
      </c>
      <c r="D37103" t="s">
        <v>2026</v>
      </c>
      <c r="E37103">
        <v>5</v>
      </c>
      <c r="F37103" t="s">
        <v>2016</v>
      </c>
      <c r="G37103" t="s">
        <v>2030</v>
      </c>
      <c r="H37103" t="s">
        <v>2017</v>
      </c>
      <c r="I37103" s="13">
        <v>43509</v>
      </c>
      <c r="J37103">
        <v>4</v>
      </c>
      <c r="K37103">
        <v>-13.25</v>
      </c>
    </row>
    <row r="37104" spans="1:11">
      <c r="B37104" t="s">
        <v>2094</v>
      </c>
      <c r="C37104" t="s">
        <v>2095</v>
      </c>
      <c r="D37104" t="s">
        <v>2053</v>
      </c>
      <c r="E37104">
        <v>1</v>
      </c>
      <c r="F37104" t="s">
        <v>2088</v>
      </c>
      <c r="G37104" t="s">
        <v>2030</v>
      </c>
      <c r="H37104" t="s">
        <v>2017</v>
      </c>
      <c r="I37104" s="13">
        <v>43509</v>
      </c>
      <c r="J37104" t="s">
        <v>2030</v>
      </c>
      <c r="K37104" t="s">
        <v>2030</v>
      </c>
    </row>
    <row r="37105" spans="2:11">
      <c r="B37105" t="s">
        <v>2267</v>
      </c>
      <c r="C37105" t="s">
        <v>2700</v>
      </c>
      <c r="D37105" t="s">
        <v>2273</v>
      </c>
      <c r="E37105">
        <v>3</v>
      </c>
      <c r="F37105" t="s">
        <v>2016</v>
      </c>
      <c r="G37105">
        <v>140</v>
      </c>
      <c r="H37105" t="s">
        <v>2017</v>
      </c>
      <c r="I37105" s="13">
        <v>43509</v>
      </c>
      <c r="J37105" t="s">
        <v>2030</v>
      </c>
      <c r="K37105" t="s">
        <v>2030</v>
      </c>
    </row>
    <row r="37106" spans="2:11">
      <c r="B37106" t="s">
        <v>2072</v>
      </c>
      <c r="C37106" t="s">
        <v>2544</v>
      </c>
      <c r="D37106" t="s">
        <v>2015</v>
      </c>
      <c r="E37106">
        <v>3</v>
      </c>
      <c r="F37106" t="s">
        <v>2016</v>
      </c>
      <c r="G37106" t="s">
        <v>2030</v>
      </c>
      <c r="H37106" t="s">
        <v>2017</v>
      </c>
      <c r="I37106" s="13">
        <v>43507</v>
      </c>
      <c r="J37106">
        <v>3</v>
      </c>
      <c r="K37106">
        <v>0</v>
      </c>
    </row>
    <row r="37107" spans="2:11">
      <c r="B37107" t="s">
        <v>2157</v>
      </c>
      <c r="C37107" t="s">
        <v>2711</v>
      </c>
      <c r="D37107" t="s">
        <v>2026</v>
      </c>
      <c r="E37107">
        <v>5</v>
      </c>
      <c r="F37107" t="s">
        <v>2016</v>
      </c>
      <c r="G37107">
        <v>140</v>
      </c>
      <c r="H37107" t="s">
        <v>2017</v>
      </c>
      <c r="I37107" s="13">
        <v>43507</v>
      </c>
      <c r="J37107">
        <v>4</v>
      </c>
      <c r="K37107">
        <v>-13.25</v>
      </c>
    </row>
    <row r="37108" spans="2:11">
      <c r="B37108" t="s">
        <v>2042</v>
      </c>
      <c r="C37108" t="s">
        <v>2478</v>
      </c>
      <c r="D37108" t="s">
        <v>2029</v>
      </c>
      <c r="E37108">
        <v>5</v>
      </c>
      <c r="F37108" t="s">
        <v>2016</v>
      </c>
      <c r="G37108">
        <v>140</v>
      </c>
      <c r="H37108" t="s">
        <v>2020</v>
      </c>
      <c r="I37108" s="13">
        <v>43501</v>
      </c>
      <c r="J37108">
        <v>4</v>
      </c>
      <c r="K37108">
        <v>-13.25</v>
      </c>
    </row>
    <row r="37109" spans="2:11">
      <c r="B37109" t="s">
        <v>2269</v>
      </c>
      <c r="C37109" t="s">
        <v>3209</v>
      </c>
      <c r="D37109" t="s">
        <v>2026</v>
      </c>
      <c r="E37109">
        <v>5</v>
      </c>
      <c r="F37109" t="s">
        <v>2016</v>
      </c>
      <c r="G37109">
        <v>155</v>
      </c>
      <c r="H37109" t="s">
        <v>2020</v>
      </c>
      <c r="I37109" s="13">
        <v>43495</v>
      </c>
      <c r="J37109">
        <v>4</v>
      </c>
      <c r="K37109">
        <v>-13.25</v>
      </c>
    </row>
    <row r="37110" spans="2:11">
      <c r="B37110" t="s">
        <v>2024</v>
      </c>
      <c r="C37110" t="s">
        <v>2660</v>
      </c>
      <c r="D37110" t="s">
        <v>2076</v>
      </c>
      <c r="E37110">
        <v>3</v>
      </c>
      <c r="F37110" t="s">
        <v>2016</v>
      </c>
      <c r="G37110" t="s">
        <v>2030</v>
      </c>
      <c r="H37110" t="s">
        <v>2017</v>
      </c>
      <c r="I37110" s="13">
        <v>43493</v>
      </c>
      <c r="J37110">
        <v>3</v>
      </c>
      <c r="K37110">
        <v>0</v>
      </c>
    </row>
    <row r="37111" spans="2:11">
      <c r="B37111" t="s">
        <v>2033</v>
      </c>
      <c r="C37111" t="s">
        <v>2549</v>
      </c>
      <c r="D37111" t="s">
        <v>2035</v>
      </c>
      <c r="E37111">
        <v>5</v>
      </c>
      <c r="F37111" t="s">
        <v>2016</v>
      </c>
      <c r="G37111">
        <v>133</v>
      </c>
      <c r="H37111" t="s">
        <v>2036</v>
      </c>
      <c r="I37111" s="13">
        <v>43489</v>
      </c>
      <c r="J37111">
        <v>4</v>
      </c>
      <c r="K37111">
        <v>-13.25</v>
      </c>
    </row>
    <row r="37112" spans="2:11">
      <c r="B37112" t="s">
        <v>2451</v>
      </c>
      <c r="C37112" t="s">
        <v>3210</v>
      </c>
      <c r="D37112" t="s">
        <v>2026</v>
      </c>
      <c r="E37112">
        <v>5</v>
      </c>
      <c r="F37112" t="s">
        <v>2016</v>
      </c>
      <c r="G37112" t="s">
        <v>2030</v>
      </c>
      <c r="H37112" t="s">
        <v>2017</v>
      </c>
      <c r="I37112" s="13">
        <v>43489</v>
      </c>
      <c r="J37112">
        <v>1</v>
      </c>
      <c r="K37112">
        <v>16.36</v>
      </c>
    </row>
    <row r="37113" spans="2:11">
      <c r="B37113" t="s">
        <v>106</v>
      </c>
      <c r="C37113" t="s">
        <v>2701</v>
      </c>
      <c r="D37113" t="s">
        <v>2440</v>
      </c>
      <c r="E37113">
        <v>5</v>
      </c>
      <c r="F37113" t="s">
        <v>2016</v>
      </c>
      <c r="G37113">
        <v>137</v>
      </c>
      <c r="H37113" t="s">
        <v>2020</v>
      </c>
      <c r="I37113" s="13">
        <v>43488</v>
      </c>
      <c r="J37113" t="s">
        <v>2030</v>
      </c>
      <c r="K37113" t="s">
        <v>2030</v>
      </c>
    </row>
    <row r="37114" spans="2:11">
      <c r="B37114" t="s">
        <v>2027</v>
      </c>
      <c r="C37114" t="s">
        <v>2547</v>
      </c>
      <c r="D37114" t="s">
        <v>2029</v>
      </c>
      <c r="E37114">
        <v>5</v>
      </c>
      <c r="F37114" t="s">
        <v>2016</v>
      </c>
      <c r="G37114">
        <v>155</v>
      </c>
      <c r="H37114" t="s">
        <v>2017</v>
      </c>
      <c r="I37114" s="13">
        <v>43488</v>
      </c>
      <c r="J37114" t="s">
        <v>2030</v>
      </c>
      <c r="K37114" t="s">
        <v>2030</v>
      </c>
    </row>
    <row r="37115" spans="2:11">
      <c r="B37115" t="s">
        <v>2159</v>
      </c>
      <c r="C37115" t="s">
        <v>2702</v>
      </c>
      <c r="D37115" t="s">
        <v>2029</v>
      </c>
      <c r="E37115">
        <v>5</v>
      </c>
      <c r="F37115" t="s">
        <v>2016</v>
      </c>
      <c r="G37115">
        <v>142</v>
      </c>
      <c r="H37115" t="s">
        <v>2020</v>
      </c>
      <c r="I37115" s="13">
        <v>43488</v>
      </c>
      <c r="J37115">
        <v>2</v>
      </c>
      <c r="K37115">
        <v>0.27</v>
      </c>
    </row>
    <row r="37116" spans="2:11">
      <c r="B37116" t="s">
        <v>2234</v>
      </c>
      <c r="C37116" t="s">
        <v>3211</v>
      </c>
      <c r="D37116" t="s">
        <v>2044</v>
      </c>
      <c r="E37116">
        <v>3</v>
      </c>
      <c r="F37116" t="s">
        <v>2016</v>
      </c>
      <c r="G37116">
        <v>122</v>
      </c>
      <c r="H37116" t="s">
        <v>2020</v>
      </c>
      <c r="I37116" s="13">
        <v>43488</v>
      </c>
      <c r="J37116" t="s">
        <v>2030</v>
      </c>
      <c r="K37116" t="s">
        <v>2030</v>
      </c>
    </row>
    <row r="37117" spans="2:11">
      <c r="B37117" t="s">
        <v>2120</v>
      </c>
      <c r="C37117" t="s">
        <v>3212</v>
      </c>
      <c r="D37117" t="s">
        <v>2026</v>
      </c>
      <c r="E37117">
        <v>5</v>
      </c>
      <c r="F37117" t="s">
        <v>2016</v>
      </c>
      <c r="G37117">
        <v>172</v>
      </c>
      <c r="H37117" t="s">
        <v>2020</v>
      </c>
      <c r="I37117" s="13">
        <v>43488</v>
      </c>
      <c r="J37117">
        <v>4</v>
      </c>
      <c r="K37117">
        <v>-13.25</v>
      </c>
    </row>
    <row r="37118" spans="2:11">
      <c r="B37118" t="s">
        <v>2210</v>
      </c>
      <c r="C37118" t="s">
        <v>2325</v>
      </c>
      <c r="D37118" t="s">
        <v>2026</v>
      </c>
      <c r="E37118">
        <v>5</v>
      </c>
      <c r="F37118" t="s">
        <v>2016</v>
      </c>
      <c r="G37118">
        <v>157</v>
      </c>
      <c r="H37118" t="s">
        <v>2020</v>
      </c>
      <c r="I37118" s="13">
        <v>43488</v>
      </c>
      <c r="J37118">
        <v>4</v>
      </c>
      <c r="K37118">
        <v>-13.25</v>
      </c>
    </row>
    <row r="37119" spans="2:11">
      <c r="B37119" t="s">
        <v>2021</v>
      </c>
      <c r="C37119" t="s">
        <v>2713</v>
      </c>
      <c r="D37119" t="s">
        <v>2296</v>
      </c>
      <c r="E37119">
        <v>3</v>
      </c>
      <c r="F37119" t="s">
        <v>2016</v>
      </c>
      <c r="G37119">
        <v>119</v>
      </c>
      <c r="H37119" t="s">
        <v>2020</v>
      </c>
      <c r="I37119" s="13">
        <v>43487</v>
      </c>
      <c r="J37119">
        <v>3</v>
      </c>
      <c r="K37119">
        <v>0</v>
      </c>
    </row>
    <row r="37120" spans="2:11">
      <c r="B37120" t="s">
        <v>2069</v>
      </c>
      <c r="C37120" t="s">
        <v>2550</v>
      </c>
      <c r="D37120" t="s">
        <v>2035</v>
      </c>
      <c r="E37120">
        <v>5</v>
      </c>
      <c r="F37120" t="s">
        <v>2016</v>
      </c>
      <c r="G37120">
        <v>160</v>
      </c>
      <c r="H37120" t="s">
        <v>2020</v>
      </c>
      <c r="I37120" s="13">
        <v>43487</v>
      </c>
      <c r="J37120">
        <v>4</v>
      </c>
      <c r="K37120">
        <v>-13.25</v>
      </c>
    </row>
    <row r="37121" spans="2:11">
      <c r="B37121" t="s">
        <v>2063</v>
      </c>
      <c r="C37121" t="s">
        <v>2710</v>
      </c>
      <c r="D37121" t="s">
        <v>2035</v>
      </c>
      <c r="E37121">
        <v>5</v>
      </c>
      <c r="F37121" t="s">
        <v>2016</v>
      </c>
      <c r="G37121">
        <v>135</v>
      </c>
      <c r="H37121" t="s">
        <v>2017</v>
      </c>
      <c r="I37121" s="13">
        <v>43487</v>
      </c>
      <c r="J37121">
        <v>4</v>
      </c>
      <c r="K37121">
        <v>-13.25</v>
      </c>
    </row>
    <row r="37122" spans="2:11">
      <c r="B37122" t="s">
        <v>2083</v>
      </c>
      <c r="C37122" t="s">
        <v>2084</v>
      </c>
      <c r="D37122" t="s">
        <v>2076</v>
      </c>
      <c r="E37122">
        <v>3</v>
      </c>
      <c r="F37122" t="s">
        <v>2088</v>
      </c>
      <c r="G37122" t="s">
        <v>2030</v>
      </c>
      <c r="H37122" t="s">
        <v>2017</v>
      </c>
      <c r="I37122" s="13">
        <v>43445</v>
      </c>
      <c r="J37122" t="s">
        <v>2030</v>
      </c>
      <c r="K37122" t="s">
        <v>2030</v>
      </c>
    </row>
    <row r="37201" spans="1:11">
      <c r="A37201" t="s">
        <v>1385</v>
      </c>
      <c r="B37201" t="str">
        <f ca="1">_xll.BDS(OFFSET(INDIRECT(ADDRESS(ROW(), COLUMN())),0,-1),"BEST_ANALYST_RECS_BULK","cols=10;rows=24")</f>
        <v>SVB Leerink</v>
      </c>
      <c r="C37201" t="s">
        <v>3252</v>
      </c>
      <c r="D37201" t="s">
        <v>2029</v>
      </c>
      <c r="E37201">
        <v>5</v>
      </c>
      <c r="F37201" t="s">
        <v>2016</v>
      </c>
      <c r="G37201">
        <v>497</v>
      </c>
      <c r="H37201" t="s">
        <v>2017</v>
      </c>
      <c r="I37201" s="13">
        <v>43511</v>
      </c>
      <c r="J37201">
        <v>1</v>
      </c>
      <c r="K37201">
        <v>27.25</v>
      </c>
    </row>
    <row r="37202" spans="1:11">
      <c r="B37202" t="s">
        <v>2079</v>
      </c>
      <c r="C37202" t="s">
        <v>2138</v>
      </c>
      <c r="D37202" t="s">
        <v>2015</v>
      </c>
      <c r="E37202">
        <v>3</v>
      </c>
      <c r="F37202" t="s">
        <v>2016</v>
      </c>
      <c r="G37202">
        <v>406</v>
      </c>
      <c r="H37202" t="s">
        <v>2017</v>
      </c>
      <c r="I37202" s="13">
        <v>43511</v>
      </c>
      <c r="J37202">
        <v>6</v>
      </c>
      <c r="K37202">
        <v>0</v>
      </c>
    </row>
    <row r="37203" spans="1:11">
      <c r="B37203" t="s">
        <v>2051</v>
      </c>
      <c r="C37203" t="s">
        <v>2500</v>
      </c>
      <c r="D37203" t="s">
        <v>2053</v>
      </c>
      <c r="E37203">
        <v>1</v>
      </c>
      <c r="F37203" t="s">
        <v>2016</v>
      </c>
      <c r="G37203">
        <v>354</v>
      </c>
      <c r="H37203" t="s">
        <v>2017</v>
      </c>
      <c r="I37203" s="13">
        <v>43511</v>
      </c>
      <c r="J37203">
        <v>5</v>
      </c>
      <c r="K37203">
        <v>0.32</v>
      </c>
    </row>
    <row r="37204" spans="1:11">
      <c r="B37204" t="s">
        <v>2094</v>
      </c>
      <c r="C37204" t="s">
        <v>2095</v>
      </c>
      <c r="D37204" t="s">
        <v>2076</v>
      </c>
      <c r="E37204">
        <v>3</v>
      </c>
      <c r="F37204" t="s">
        <v>2088</v>
      </c>
      <c r="G37204" t="s">
        <v>2030</v>
      </c>
      <c r="H37204" t="s">
        <v>2017</v>
      </c>
      <c r="I37204" s="13">
        <v>43509</v>
      </c>
      <c r="J37204" t="s">
        <v>2030</v>
      </c>
      <c r="K37204" t="s">
        <v>2030</v>
      </c>
    </row>
    <row r="37205" spans="1:11">
      <c r="B37205" t="s">
        <v>2174</v>
      </c>
      <c r="C37205" t="s">
        <v>4369</v>
      </c>
      <c r="D37205" t="s">
        <v>2015</v>
      </c>
      <c r="E37205">
        <v>3</v>
      </c>
      <c r="F37205" t="s">
        <v>2016</v>
      </c>
      <c r="G37205">
        <v>412</v>
      </c>
      <c r="H37205" t="s">
        <v>2017</v>
      </c>
      <c r="I37205" s="13">
        <v>43507</v>
      </c>
      <c r="J37205">
        <v>6</v>
      </c>
      <c r="K37205">
        <v>0</v>
      </c>
    </row>
    <row r="37206" spans="1:11">
      <c r="B37206" t="s">
        <v>2067</v>
      </c>
      <c r="C37206" t="s">
        <v>2610</v>
      </c>
      <c r="D37206" t="s">
        <v>2252</v>
      </c>
      <c r="E37206">
        <v>3</v>
      </c>
      <c r="F37206" t="s">
        <v>2016</v>
      </c>
      <c r="G37206">
        <v>397</v>
      </c>
      <c r="H37206" t="s">
        <v>2020</v>
      </c>
      <c r="I37206" s="13">
        <v>43507</v>
      </c>
      <c r="J37206">
        <v>6</v>
      </c>
      <c r="K37206">
        <v>0</v>
      </c>
    </row>
    <row r="37207" spans="1:11">
      <c r="B37207" t="s">
        <v>2024</v>
      </c>
      <c r="C37207" t="s">
        <v>2880</v>
      </c>
      <c r="D37207" t="s">
        <v>2026</v>
      </c>
      <c r="E37207">
        <v>5</v>
      </c>
      <c r="F37207" t="s">
        <v>2016</v>
      </c>
      <c r="G37207">
        <v>450</v>
      </c>
      <c r="H37207" t="s">
        <v>2017</v>
      </c>
      <c r="I37207" s="13">
        <v>43507</v>
      </c>
      <c r="J37207">
        <v>1</v>
      </c>
      <c r="K37207">
        <v>27.25</v>
      </c>
    </row>
    <row r="37208" spans="1:11">
      <c r="B37208" t="s">
        <v>2118</v>
      </c>
      <c r="C37208" t="s">
        <v>4245</v>
      </c>
      <c r="D37208" t="s">
        <v>2076</v>
      </c>
      <c r="E37208">
        <v>3</v>
      </c>
      <c r="F37208" t="s">
        <v>2016</v>
      </c>
      <c r="G37208">
        <v>408</v>
      </c>
      <c r="H37208" t="s">
        <v>2017</v>
      </c>
      <c r="I37208" s="13">
        <v>43507</v>
      </c>
      <c r="J37208">
        <v>8</v>
      </c>
      <c r="K37208">
        <v>-4.7</v>
      </c>
    </row>
    <row r="37209" spans="1:11">
      <c r="B37209" t="s">
        <v>2151</v>
      </c>
      <c r="C37209" t="s">
        <v>2934</v>
      </c>
      <c r="D37209" t="s">
        <v>2026</v>
      </c>
      <c r="E37209">
        <v>5</v>
      </c>
      <c r="F37209" t="s">
        <v>2016</v>
      </c>
      <c r="G37209">
        <v>466</v>
      </c>
      <c r="H37209" t="s">
        <v>2020</v>
      </c>
      <c r="I37209" s="13">
        <v>43507</v>
      </c>
      <c r="J37209">
        <v>7</v>
      </c>
      <c r="K37209">
        <v>-2.95</v>
      </c>
    </row>
    <row r="37210" spans="1:11">
      <c r="B37210" t="s">
        <v>2037</v>
      </c>
      <c r="C37210" t="s">
        <v>2936</v>
      </c>
      <c r="D37210" t="s">
        <v>2076</v>
      </c>
      <c r="E37210">
        <v>3</v>
      </c>
      <c r="F37210" t="s">
        <v>2016</v>
      </c>
      <c r="G37210">
        <v>376</v>
      </c>
      <c r="H37210" t="s">
        <v>2020</v>
      </c>
      <c r="I37210" s="13">
        <v>43506</v>
      </c>
      <c r="J37210">
        <v>6</v>
      </c>
      <c r="K37210">
        <v>0</v>
      </c>
    </row>
    <row r="37211" spans="1:11">
      <c r="B37211" t="s">
        <v>2139</v>
      </c>
      <c r="C37211" t="s">
        <v>2332</v>
      </c>
      <c r="D37211" t="s">
        <v>2044</v>
      </c>
      <c r="E37211">
        <v>3</v>
      </c>
      <c r="F37211" t="s">
        <v>2016</v>
      </c>
      <c r="G37211">
        <v>441</v>
      </c>
      <c r="H37211" t="s">
        <v>2020</v>
      </c>
      <c r="I37211" s="13">
        <v>43506</v>
      </c>
      <c r="J37211" t="s">
        <v>2030</v>
      </c>
      <c r="K37211" t="s">
        <v>2030</v>
      </c>
    </row>
    <row r="37212" spans="1:11">
      <c r="B37212" t="s">
        <v>2045</v>
      </c>
      <c r="C37212" t="s">
        <v>3248</v>
      </c>
      <c r="D37212" t="s">
        <v>2029</v>
      </c>
      <c r="E37212">
        <v>5</v>
      </c>
      <c r="F37212" t="s">
        <v>2016</v>
      </c>
      <c r="G37212">
        <v>480</v>
      </c>
      <c r="H37212" t="s">
        <v>2020</v>
      </c>
      <c r="I37212" s="13">
        <v>43506</v>
      </c>
      <c r="J37212">
        <v>2</v>
      </c>
      <c r="K37212">
        <v>25.95</v>
      </c>
    </row>
    <row r="37213" spans="1:11">
      <c r="B37213" t="s">
        <v>106</v>
      </c>
      <c r="C37213" t="s">
        <v>2439</v>
      </c>
      <c r="D37213" t="s">
        <v>2114</v>
      </c>
      <c r="E37213">
        <v>3</v>
      </c>
      <c r="F37213" t="s">
        <v>2016</v>
      </c>
      <c r="G37213">
        <v>421</v>
      </c>
      <c r="H37213" t="s">
        <v>2020</v>
      </c>
      <c r="I37213" s="13">
        <v>43503</v>
      </c>
      <c r="J37213">
        <v>6</v>
      </c>
      <c r="K37213">
        <v>0</v>
      </c>
    </row>
    <row r="37214" spans="1:11">
      <c r="B37214" t="s">
        <v>2451</v>
      </c>
      <c r="C37214" t="s">
        <v>4237</v>
      </c>
      <c r="D37214" t="s">
        <v>2026</v>
      </c>
      <c r="E37214">
        <v>5</v>
      </c>
      <c r="F37214" t="s">
        <v>2016</v>
      </c>
      <c r="G37214" t="s">
        <v>2030</v>
      </c>
      <c r="H37214" t="s">
        <v>2017</v>
      </c>
      <c r="I37214" s="13">
        <v>43503</v>
      </c>
      <c r="J37214">
        <v>1</v>
      </c>
      <c r="K37214">
        <v>27.25</v>
      </c>
    </row>
    <row r="37215" spans="1:11">
      <c r="B37215" t="s">
        <v>2021</v>
      </c>
      <c r="C37215" t="s">
        <v>3257</v>
      </c>
      <c r="D37215" t="s">
        <v>2023</v>
      </c>
      <c r="E37215">
        <v>5</v>
      </c>
      <c r="F37215" t="s">
        <v>2016</v>
      </c>
      <c r="G37215">
        <v>497</v>
      </c>
      <c r="H37215" t="s">
        <v>2020</v>
      </c>
      <c r="I37215" s="13">
        <v>43502</v>
      </c>
      <c r="J37215">
        <v>4</v>
      </c>
      <c r="K37215">
        <v>12.01</v>
      </c>
    </row>
    <row r="37216" spans="1:11">
      <c r="B37216" t="s">
        <v>2033</v>
      </c>
      <c r="C37216" t="s">
        <v>3259</v>
      </c>
      <c r="D37216" t="s">
        <v>2044</v>
      </c>
      <c r="E37216">
        <v>3</v>
      </c>
      <c r="F37216" t="s">
        <v>2016</v>
      </c>
      <c r="G37216">
        <v>405</v>
      </c>
      <c r="H37216" t="s">
        <v>2036</v>
      </c>
      <c r="I37216" s="13">
        <v>43502</v>
      </c>
      <c r="J37216">
        <v>6</v>
      </c>
      <c r="K37216">
        <v>0</v>
      </c>
    </row>
    <row r="37217" spans="2:11">
      <c r="B37217" t="s">
        <v>2159</v>
      </c>
      <c r="C37217" t="s">
        <v>3247</v>
      </c>
      <c r="D37217" t="s">
        <v>2044</v>
      </c>
      <c r="E37217">
        <v>3</v>
      </c>
      <c r="F37217" t="s">
        <v>2016</v>
      </c>
      <c r="G37217">
        <v>410</v>
      </c>
      <c r="H37217" t="s">
        <v>2020</v>
      </c>
      <c r="I37217" s="13">
        <v>43502</v>
      </c>
      <c r="J37217">
        <v>3</v>
      </c>
      <c r="K37217">
        <v>18.52</v>
      </c>
    </row>
    <row r="37218" spans="2:11">
      <c r="B37218" t="s">
        <v>2077</v>
      </c>
      <c r="C37218" t="s">
        <v>2150</v>
      </c>
      <c r="D37218" t="s">
        <v>2029</v>
      </c>
      <c r="E37218">
        <v>5</v>
      </c>
      <c r="F37218" t="s">
        <v>2016</v>
      </c>
      <c r="G37218">
        <v>467</v>
      </c>
      <c r="H37218" t="s">
        <v>2020</v>
      </c>
      <c r="I37218" s="13">
        <v>43502</v>
      </c>
      <c r="J37218">
        <v>1</v>
      </c>
      <c r="K37218">
        <v>27.25</v>
      </c>
    </row>
    <row r="37219" spans="2:11">
      <c r="B37219" t="s">
        <v>2049</v>
      </c>
      <c r="C37219" t="s">
        <v>3261</v>
      </c>
      <c r="D37219" t="s">
        <v>2015</v>
      </c>
      <c r="E37219">
        <v>3</v>
      </c>
      <c r="F37219" t="s">
        <v>2016</v>
      </c>
      <c r="G37219">
        <v>385</v>
      </c>
      <c r="H37219" t="s">
        <v>2020</v>
      </c>
      <c r="I37219" s="13">
        <v>43502</v>
      </c>
      <c r="J37219">
        <v>6</v>
      </c>
      <c r="K37219">
        <v>0</v>
      </c>
    </row>
    <row r="37220" spans="2:11">
      <c r="B37220" t="s">
        <v>2198</v>
      </c>
      <c r="C37220" t="s">
        <v>3860</v>
      </c>
      <c r="D37220" t="s">
        <v>2035</v>
      </c>
      <c r="E37220">
        <v>5</v>
      </c>
      <c r="F37220" t="s">
        <v>2016</v>
      </c>
      <c r="G37220">
        <v>475</v>
      </c>
      <c r="H37220" t="s">
        <v>2020</v>
      </c>
      <c r="I37220" s="13">
        <v>43502</v>
      </c>
      <c r="J37220">
        <v>1</v>
      </c>
      <c r="K37220">
        <v>27.25</v>
      </c>
    </row>
    <row r="37221" spans="2:11">
      <c r="B37221" t="s">
        <v>2063</v>
      </c>
      <c r="C37221" t="s">
        <v>2612</v>
      </c>
      <c r="D37221" t="s">
        <v>2184</v>
      </c>
      <c r="E37221">
        <v>1</v>
      </c>
      <c r="F37221" t="s">
        <v>2016</v>
      </c>
      <c r="G37221">
        <v>325</v>
      </c>
      <c r="H37221" t="s">
        <v>2017</v>
      </c>
      <c r="I37221" s="13">
        <v>43502</v>
      </c>
      <c r="J37221">
        <v>9</v>
      </c>
      <c r="K37221">
        <v>-27.25</v>
      </c>
    </row>
    <row r="37222" spans="2:11">
      <c r="B37222" t="s">
        <v>2153</v>
      </c>
      <c r="C37222" t="s">
        <v>2154</v>
      </c>
      <c r="D37222" t="s">
        <v>2104</v>
      </c>
      <c r="E37222" t="s">
        <v>2030</v>
      </c>
      <c r="F37222" t="s">
        <v>2016</v>
      </c>
      <c r="G37222" t="s">
        <v>2030</v>
      </c>
      <c r="H37222" t="s">
        <v>2017</v>
      </c>
      <c r="I37222" s="13">
        <v>43500</v>
      </c>
      <c r="J37222" t="s">
        <v>2030</v>
      </c>
      <c r="K37222" t="s">
        <v>2030</v>
      </c>
    </row>
    <row r="37223" spans="2:11">
      <c r="B37223" t="s">
        <v>2083</v>
      </c>
      <c r="C37223" t="s">
        <v>2304</v>
      </c>
      <c r="D37223" t="s">
        <v>2026</v>
      </c>
      <c r="E37223">
        <v>5</v>
      </c>
      <c r="F37223" t="s">
        <v>2016</v>
      </c>
      <c r="G37223" t="s">
        <v>2030</v>
      </c>
      <c r="H37223" t="s">
        <v>2017</v>
      </c>
      <c r="I37223" s="13">
        <v>43181</v>
      </c>
      <c r="J37223">
        <v>1</v>
      </c>
      <c r="K37223">
        <v>27.25</v>
      </c>
    </row>
    <row r="37224" spans="2:11">
      <c r="B37224" t="s">
        <v>2931</v>
      </c>
      <c r="C37224" t="s">
        <v>2932</v>
      </c>
      <c r="D37224" t="s">
        <v>2104</v>
      </c>
      <c r="E37224" t="s">
        <v>2030</v>
      </c>
      <c r="F37224" t="s">
        <v>2016</v>
      </c>
      <c r="G37224" t="s">
        <v>2030</v>
      </c>
      <c r="H37224" t="s">
        <v>2017</v>
      </c>
      <c r="I37224" s="13">
        <v>42864</v>
      </c>
      <c r="J37224" t="s">
        <v>2030</v>
      </c>
      <c r="K37224" t="s">
        <v>2030</v>
      </c>
    </row>
    <row r="37301" spans="1:11">
      <c r="A37301" t="s">
        <v>1386</v>
      </c>
      <c r="B37301" t="str">
        <f ca="1">_xll.BDS(OFFSET(INDIRECT(ADDRESS(ROW(), COLUMN())),0,-1),"BEST_ANALYST_RECS_BULK","cols=10;rows=25")</f>
        <v>CIBC Capital Markets</v>
      </c>
      <c r="C37301" t="s">
        <v>3325</v>
      </c>
      <c r="D37301" t="s">
        <v>2029</v>
      </c>
      <c r="E37301">
        <v>5</v>
      </c>
      <c r="F37301" t="s">
        <v>2016</v>
      </c>
      <c r="G37301">
        <v>4.5999999999999996</v>
      </c>
      <c r="H37301" t="s">
        <v>2133</v>
      </c>
      <c r="I37301" s="13">
        <v>43511</v>
      </c>
      <c r="J37301" t="s">
        <v>2030</v>
      </c>
      <c r="K37301" t="s">
        <v>2030</v>
      </c>
    </row>
    <row r="37302" spans="1:11">
      <c r="B37302" t="s">
        <v>4086</v>
      </c>
      <c r="C37302" t="s">
        <v>4137</v>
      </c>
      <c r="D37302" t="s">
        <v>2026</v>
      </c>
      <c r="E37302">
        <v>5</v>
      </c>
      <c r="F37302" t="s">
        <v>2016</v>
      </c>
      <c r="G37302">
        <v>4.9000000000000004</v>
      </c>
      <c r="H37302" t="s">
        <v>2020</v>
      </c>
      <c r="I37302" s="13">
        <v>43511</v>
      </c>
      <c r="J37302" t="s">
        <v>2030</v>
      </c>
      <c r="K37302" t="s">
        <v>2030</v>
      </c>
    </row>
    <row r="37303" spans="1:11">
      <c r="B37303" t="s">
        <v>2051</v>
      </c>
      <c r="C37303" t="s">
        <v>3840</v>
      </c>
      <c r="D37303" t="s">
        <v>2076</v>
      </c>
      <c r="E37303">
        <v>3</v>
      </c>
      <c r="F37303" t="s">
        <v>2016</v>
      </c>
      <c r="G37303">
        <v>3.99</v>
      </c>
      <c r="H37303" t="s">
        <v>2017</v>
      </c>
      <c r="I37303" s="13">
        <v>43511</v>
      </c>
      <c r="J37303">
        <v>1</v>
      </c>
      <c r="K37303">
        <v>26.56</v>
      </c>
    </row>
    <row r="37304" spans="1:11">
      <c r="B37304" t="s">
        <v>2157</v>
      </c>
      <c r="C37304" t="s">
        <v>2158</v>
      </c>
      <c r="D37304" t="s">
        <v>2076</v>
      </c>
      <c r="E37304">
        <v>3</v>
      </c>
      <c r="F37304" t="s">
        <v>2016</v>
      </c>
      <c r="G37304">
        <v>3.5</v>
      </c>
      <c r="H37304" t="s">
        <v>2017</v>
      </c>
      <c r="I37304" s="13">
        <v>43511</v>
      </c>
      <c r="J37304">
        <v>3</v>
      </c>
      <c r="K37304">
        <v>0</v>
      </c>
    </row>
    <row r="37305" spans="1:11">
      <c r="B37305" t="s">
        <v>2037</v>
      </c>
      <c r="C37305" t="s">
        <v>3434</v>
      </c>
      <c r="D37305" t="s">
        <v>2076</v>
      </c>
      <c r="E37305">
        <v>3</v>
      </c>
      <c r="F37305" t="s">
        <v>2016</v>
      </c>
      <c r="G37305">
        <v>3</v>
      </c>
      <c r="H37305" t="s">
        <v>2017</v>
      </c>
      <c r="I37305" s="13">
        <v>43510</v>
      </c>
      <c r="J37305">
        <v>3</v>
      </c>
      <c r="K37305">
        <v>0</v>
      </c>
    </row>
    <row r="37306" spans="1:11">
      <c r="B37306" t="s">
        <v>2595</v>
      </c>
      <c r="C37306" t="s">
        <v>3749</v>
      </c>
      <c r="D37306" t="s">
        <v>2252</v>
      </c>
      <c r="E37306">
        <v>3</v>
      </c>
      <c r="F37306" t="s">
        <v>2016</v>
      </c>
      <c r="G37306">
        <v>4</v>
      </c>
      <c r="H37306" t="s">
        <v>2020</v>
      </c>
      <c r="I37306" s="13">
        <v>43510</v>
      </c>
      <c r="J37306">
        <v>3</v>
      </c>
      <c r="K37306">
        <v>0</v>
      </c>
    </row>
    <row r="37307" spans="1:11">
      <c r="B37307" t="s">
        <v>3032</v>
      </c>
      <c r="C37307" t="s">
        <v>3346</v>
      </c>
      <c r="D37307" t="s">
        <v>2044</v>
      </c>
      <c r="E37307">
        <v>3</v>
      </c>
      <c r="F37307" t="s">
        <v>2016</v>
      </c>
      <c r="G37307">
        <v>3.95</v>
      </c>
      <c r="H37307" t="s">
        <v>2017</v>
      </c>
      <c r="I37307" s="13">
        <v>43510</v>
      </c>
      <c r="J37307">
        <v>3</v>
      </c>
      <c r="K37307">
        <v>0</v>
      </c>
    </row>
    <row r="37308" spans="1:11">
      <c r="B37308" t="s">
        <v>3016</v>
      </c>
      <c r="C37308" t="s">
        <v>3151</v>
      </c>
      <c r="D37308" t="s">
        <v>2015</v>
      </c>
      <c r="E37308">
        <v>3</v>
      </c>
      <c r="F37308" t="s">
        <v>2016</v>
      </c>
      <c r="G37308">
        <v>3.95</v>
      </c>
      <c r="H37308" t="s">
        <v>2017</v>
      </c>
      <c r="I37308" s="13">
        <v>43510</v>
      </c>
      <c r="J37308">
        <v>3</v>
      </c>
      <c r="K37308">
        <v>0</v>
      </c>
    </row>
    <row r="37309" spans="1:11">
      <c r="B37309" t="s">
        <v>3008</v>
      </c>
      <c r="C37309" t="s">
        <v>3747</v>
      </c>
      <c r="D37309" t="s">
        <v>2026</v>
      </c>
      <c r="E37309">
        <v>5</v>
      </c>
      <c r="F37309" t="s">
        <v>2016</v>
      </c>
      <c r="G37309">
        <v>4.5199999999999996</v>
      </c>
      <c r="H37309" t="s">
        <v>2017</v>
      </c>
      <c r="I37309" s="13">
        <v>43510</v>
      </c>
      <c r="J37309">
        <v>7</v>
      </c>
      <c r="K37309">
        <v>-7.65</v>
      </c>
    </row>
    <row r="37310" spans="1:11">
      <c r="B37310" t="s">
        <v>2390</v>
      </c>
      <c r="C37310" t="s">
        <v>3748</v>
      </c>
      <c r="D37310" t="s">
        <v>2026</v>
      </c>
      <c r="E37310">
        <v>5</v>
      </c>
      <c r="F37310" t="s">
        <v>2016</v>
      </c>
      <c r="G37310">
        <v>5.5</v>
      </c>
      <c r="H37310" t="s">
        <v>2020</v>
      </c>
      <c r="I37310" s="13">
        <v>43510</v>
      </c>
      <c r="J37310">
        <v>7</v>
      </c>
      <c r="K37310">
        <v>-7.65</v>
      </c>
    </row>
    <row r="37311" spans="1:11">
      <c r="B37311" t="s">
        <v>2551</v>
      </c>
      <c r="C37311" t="s">
        <v>3350</v>
      </c>
      <c r="D37311" t="s">
        <v>2026</v>
      </c>
      <c r="E37311">
        <v>5</v>
      </c>
      <c r="F37311" t="s">
        <v>2016</v>
      </c>
      <c r="G37311">
        <v>4.5199999999999996</v>
      </c>
      <c r="H37311" t="s">
        <v>2017</v>
      </c>
      <c r="I37311" s="13">
        <v>43510</v>
      </c>
      <c r="J37311">
        <v>4</v>
      </c>
      <c r="K37311">
        <v>-1.08</v>
      </c>
    </row>
    <row r="37312" spans="1:11">
      <c r="B37312" t="s">
        <v>2174</v>
      </c>
      <c r="C37312" t="s">
        <v>3326</v>
      </c>
      <c r="D37312" t="s">
        <v>2015</v>
      </c>
      <c r="E37312">
        <v>3</v>
      </c>
      <c r="F37312" t="s">
        <v>2016</v>
      </c>
      <c r="G37312">
        <v>3.25</v>
      </c>
      <c r="H37312" t="s">
        <v>2017</v>
      </c>
      <c r="I37312" s="13">
        <v>43509</v>
      </c>
      <c r="J37312">
        <v>6</v>
      </c>
      <c r="K37312">
        <v>-7.44</v>
      </c>
    </row>
    <row r="37313" spans="2:11">
      <c r="B37313" t="s">
        <v>2067</v>
      </c>
      <c r="C37313" t="s">
        <v>3341</v>
      </c>
      <c r="D37313" t="s">
        <v>2252</v>
      </c>
      <c r="E37313">
        <v>3</v>
      </c>
      <c r="F37313" t="s">
        <v>2016</v>
      </c>
      <c r="G37313">
        <v>3.75</v>
      </c>
      <c r="H37313" t="s">
        <v>2020</v>
      </c>
      <c r="I37313" s="13">
        <v>43509</v>
      </c>
      <c r="J37313">
        <v>8</v>
      </c>
      <c r="K37313">
        <v>-24.75</v>
      </c>
    </row>
    <row r="37314" spans="2:11">
      <c r="B37314" t="s">
        <v>2027</v>
      </c>
      <c r="C37314" t="s">
        <v>3745</v>
      </c>
      <c r="D37314" t="s">
        <v>2041</v>
      </c>
      <c r="E37314">
        <v>1</v>
      </c>
      <c r="F37314" t="s">
        <v>2016</v>
      </c>
      <c r="G37314">
        <v>3.25</v>
      </c>
      <c r="H37314" t="s">
        <v>2017</v>
      </c>
      <c r="I37314" s="13">
        <v>43509</v>
      </c>
      <c r="J37314" t="s">
        <v>2030</v>
      </c>
      <c r="K37314" t="s">
        <v>2030</v>
      </c>
    </row>
    <row r="37315" spans="2:11">
      <c r="B37315" t="s">
        <v>2033</v>
      </c>
      <c r="C37315" t="s">
        <v>3751</v>
      </c>
      <c r="D37315" t="s">
        <v>2044</v>
      </c>
      <c r="E37315">
        <v>3</v>
      </c>
      <c r="F37315" t="s">
        <v>2016</v>
      </c>
      <c r="G37315">
        <v>5</v>
      </c>
      <c r="H37315" t="s">
        <v>2020</v>
      </c>
      <c r="I37315" s="13">
        <v>43509</v>
      </c>
      <c r="J37315">
        <v>3</v>
      </c>
      <c r="K37315">
        <v>0</v>
      </c>
    </row>
    <row r="37316" spans="2:11">
      <c r="B37316" t="s">
        <v>2072</v>
      </c>
      <c r="C37316" t="s">
        <v>3958</v>
      </c>
      <c r="D37316" t="s">
        <v>2029</v>
      </c>
      <c r="E37316">
        <v>5</v>
      </c>
      <c r="F37316" t="s">
        <v>2016</v>
      </c>
      <c r="G37316">
        <v>4.5</v>
      </c>
      <c r="H37316" t="s">
        <v>2133</v>
      </c>
      <c r="I37316" s="13">
        <v>43509</v>
      </c>
      <c r="J37316">
        <v>7</v>
      </c>
      <c r="K37316">
        <v>-7.65</v>
      </c>
    </row>
    <row r="37317" spans="2:11">
      <c r="B37317" t="s">
        <v>3030</v>
      </c>
      <c r="C37317" t="s">
        <v>3750</v>
      </c>
      <c r="D37317" t="s">
        <v>2053</v>
      </c>
      <c r="E37317">
        <v>1</v>
      </c>
      <c r="F37317" t="s">
        <v>2016</v>
      </c>
      <c r="G37317">
        <v>2.83</v>
      </c>
      <c r="H37317" t="s">
        <v>2020</v>
      </c>
      <c r="I37317" s="13">
        <v>43509</v>
      </c>
      <c r="J37317">
        <v>2</v>
      </c>
      <c r="K37317">
        <v>7.65</v>
      </c>
    </row>
    <row r="37318" spans="2:11">
      <c r="B37318" t="s">
        <v>2118</v>
      </c>
      <c r="C37318" t="s">
        <v>3746</v>
      </c>
      <c r="D37318" t="s">
        <v>2026</v>
      </c>
      <c r="E37318">
        <v>5</v>
      </c>
      <c r="F37318" t="s">
        <v>2016</v>
      </c>
      <c r="G37318">
        <v>4.91</v>
      </c>
      <c r="H37318" t="s">
        <v>2020</v>
      </c>
      <c r="I37318" s="13">
        <v>43509</v>
      </c>
      <c r="J37318">
        <v>5</v>
      </c>
      <c r="K37318">
        <v>-6.9</v>
      </c>
    </row>
    <row r="37319" spans="2:11">
      <c r="B37319" t="s">
        <v>3014</v>
      </c>
      <c r="C37319" t="s">
        <v>3959</v>
      </c>
      <c r="D37319" t="s">
        <v>2029</v>
      </c>
      <c r="E37319">
        <v>5</v>
      </c>
      <c r="F37319" t="s">
        <v>2016</v>
      </c>
      <c r="G37319">
        <v>4.16</v>
      </c>
      <c r="H37319" t="s">
        <v>2020</v>
      </c>
      <c r="I37319" s="13">
        <v>43509</v>
      </c>
      <c r="J37319" t="s">
        <v>2030</v>
      </c>
      <c r="K37319" t="s">
        <v>2030</v>
      </c>
    </row>
    <row r="37320" spans="2:11">
      <c r="B37320" t="s">
        <v>2063</v>
      </c>
      <c r="C37320" t="s">
        <v>3351</v>
      </c>
      <c r="D37320" t="s">
        <v>2035</v>
      </c>
      <c r="E37320">
        <v>5</v>
      </c>
      <c r="F37320" t="s">
        <v>2016</v>
      </c>
      <c r="G37320">
        <v>4</v>
      </c>
      <c r="H37320" t="s">
        <v>2017</v>
      </c>
      <c r="I37320" s="13">
        <v>43509</v>
      </c>
      <c r="J37320" t="s">
        <v>2030</v>
      </c>
      <c r="K37320" t="s">
        <v>2030</v>
      </c>
    </row>
    <row r="37321" spans="2:11">
      <c r="B37321" t="s">
        <v>2042</v>
      </c>
      <c r="C37321" t="s">
        <v>3356</v>
      </c>
      <c r="D37321" t="s">
        <v>2029</v>
      </c>
      <c r="E37321">
        <v>5</v>
      </c>
      <c r="F37321" t="s">
        <v>2016</v>
      </c>
      <c r="G37321">
        <v>4.5199999999999996</v>
      </c>
      <c r="H37321" t="s">
        <v>2020</v>
      </c>
      <c r="I37321" s="13">
        <v>43493</v>
      </c>
      <c r="J37321">
        <v>7</v>
      </c>
      <c r="K37321">
        <v>-7.65</v>
      </c>
    </row>
    <row r="37322" spans="2:11">
      <c r="B37322" t="s">
        <v>2094</v>
      </c>
      <c r="C37322" t="s">
        <v>2095</v>
      </c>
      <c r="D37322" t="s">
        <v>2076</v>
      </c>
      <c r="E37322">
        <v>3</v>
      </c>
      <c r="F37322" t="s">
        <v>2016</v>
      </c>
      <c r="G37322" t="s">
        <v>2030</v>
      </c>
      <c r="H37322" t="s">
        <v>2017</v>
      </c>
      <c r="I37322" s="13">
        <v>43483</v>
      </c>
      <c r="J37322" t="s">
        <v>2030</v>
      </c>
      <c r="K37322" t="s">
        <v>2030</v>
      </c>
    </row>
    <row r="37323" spans="2:11">
      <c r="B37323" t="s">
        <v>2083</v>
      </c>
      <c r="C37323" t="s">
        <v>2084</v>
      </c>
      <c r="D37323" t="s">
        <v>2076</v>
      </c>
      <c r="E37323">
        <v>3</v>
      </c>
      <c r="F37323" t="s">
        <v>2088</v>
      </c>
      <c r="G37323" t="s">
        <v>2030</v>
      </c>
      <c r="H37323" t="s">
        <v>2017</v>
      </c>
      <c r="I37323" s="13">
        <v>43433</v>
      </c>
      <c r="J37323" t="s">
        <v>2030</v>
      </c>
      <c r="K37323" t="s">
        <v>2030</v>
      </c>
    </row>
    <row r="37324" spans="2:11">
      <c r="B37324" t="s">
        <v>3020</v>
      </c>
      <c r="C37324" t="s">
        <v>3960</v>
      </c>
      <c r="D37324" t="s">
        <v>2053</v>
      </c>
      <c r="E37324">
        <v>1</v>
      </c>
      <c r="F37324" t="s">
        <v>2123</v>
      </c>
      <c r="G37324">
        <v>3.65</v>
      </c>
      <c r="H37324" t="s">
        <v>2017</v>
      </c>
      <c r="I37324" s="13">
        <v>42863</v>
      </c>
      <c r="J37324">
        <v>2</v>
      </c>
      <c r="K37324">
        <v>7.65</v>
      </c>
    </row>
    <row r="37325" spans="2:11">
      <c r="B37325" t="s">
        <v>3991</v>
      </c>
      <c r="C37325" t="s">
        <v>2095</v>
      </c>
      <c r="D37325" t="s">
        <v>3358</v>
      </c>
      <c r="E37325" t="s">
        <v>2030</v>
      </c>
      <c r="F37325" t="s">
        <v>2016</v>
      </c>
      <c r="G37325" t="s">
        <v>2030</v>
      </c>
      <c r="H37325" t="s">
        <v>2017</v>
      </c>
      <c r="I37325" s="13">
        <v>42830</v>
      </c>
      <c r="J37325" t="s">
        <v>2030</v>
      </c>
      <c r="K37325" t="s">
        <v>2030</v>
      </c>
    </row>
    <row r="37401" spans="1:11">
      <c r="A37401" t="s">
        <v>1387</v>
      </c>
      <c r="B37401" t="str">
        <f ca="1">_xll.BDS(OFFSET(INDIRECT(ADDRESS(ROW(), COLUMN())),0,-1),"BEST_ANALYST_RECS_BULK","cols=10;rows=23")</f>
        <v>Jefferies</v>
      </c>
      <c r="C37401" t="s">
        <v>2816</v>
      </c>
      <c r="D37401" t="s">
        <v>2076</v>
      </c>
      <c r="E37401">
        <v>3</v>
      </c>
      <c r="F37401" t="s">
        <v>2016</v>
      </c>
      <c r="G37401">
        <v>313</v>
      </c>
      <c r="H37401" t="s">
        <v>2020</v>
      </c>
      <c r="I37401" s="13">
        <v>43511</v>
      </c>
      <c r="J37401">
        <v>3</v>
      </c>
      <c r="K37401">
        <v>0</v>
      </c>
    </row>
    <row r="37402" spans="1:11">
      <c r="B37402" t="s">
        <v>2157</v>
      </c>
      <c r="C37402" t="s">
        <v>2817</v>
      </c>
      <c r="D37402" t="s">
        <v>2026</v>
      </c>
      <c r="E37402">
        <v>5</v>
      </c>
      <c r="F37402" t="s">
        <v>2016</v>
      </c>
      <c r="G37402">
        <v>347</v>
      </c>
      <c r="H37402" t="s">
        <v>2017</v>
      </c>
      <c r="I37402" s="13">
        <v>43511</v>
      </c>
      <c r="J37402">
        <v>1</v>
      </c>
      <c r="K37402">
        <v>13.56</v>
      </c>
    </row>
    <row r="37403" spans="1:11">
      <c r="B37403" t="s">
        <v>2234</v>
      </c>
      <c r="C37403" t="s">
        <v>2818</v>
      </c>
      <c r="D37403" t="s">
        <v>2026</v>
      </c>
      <c r="E37403">
        <v>5</v>
      </c>
      <c r="F37403" t="s">
        <v>2016</v>
      </c>
      <c r="G37403">
        <v>405</v>
      </c>
      <c r="H37403" t="s">
        <v>2020</v>
      </c>
      <c r="I37403" s="13">
        <v>43510</v>
      </c>
      <c r="J37403">
        <v>7</v>
      </c>
      <c r="K37403">
        <v>-12.7</v>
      </c>
    </row>
    <row r="37404" spans="1:11">
      <c r="B37404" t="s">
        <v>106</v>
      </c>
      <c r="C37404" t="s">
        <v>2205</v>
      </c>
      <c r="D37404" t="s">
        <v>2114</v>
      </c>
      <c r="E37404">
        <v>3</v>
      </c>
      <c r="F37404" t="s">
        <v>2016</v>
      </c>
      <c r="G37404">
        <v>324</v>
      </c>
      <c r="H37404" t="s">
        <v>2020</v>
      </c>
      <c r="I37404" s="13">
        <v>43509</v>
      </c>
      <c r="J37404">
        <v>8</v>
      </c>
      <c r="K37404">
        <v>-23.12</v>
      </c>
    </row>
    <row r="37405" spans="1:11">
      <c r="B37405" t="s">
        <v>2274</v>
      </c>
      <c r="C37405" t="s">
        <v>2819</v>
      </c>
      <c r="D37405" t="s">
        <v>2026</v>
      </c>
      <c r="E37405">
        <v>5</v>
      </c>
      <c r="F37405" t="s">
        <v>2016</v>
      </c>
      <c r="G37405" t="s">
        <v>2030</v>
      </c>
      <c r="H37405" t="s">
        <v>2017</v>
      </c>
      <c r="I37405" s="13">
        <v>43509</v>
      </c>
      <c r="J37405">
        <v>7</v>
      </c>
      <c r="K37405">
        <v>-12.7</v>
      </c>
    </row>
    <row r="37406" spans="1:11">
      <c r="B37406" t="s">
        <v>2083</v>
      </c>
      <c r="C37406" t="s">
        <v>2084</v>
      </c>
      <c r="D37406" t="s">
        <v>2026</v>
      </c>
      <c r="E37406">
        <v>5</v>
      </c>
      <c r="F37406" t="s">
        <v>2016</v>
      </c>
      <c r="G37406" t="s">
        <v>2030</v>
      </c>
      <c r="H37406" t="s">
        <v>2017</v>
      </c>
      <c r="I37406" s="13">
        <v>43509</v>
      </c>
      <c r="J37406" t="s">
        <v>2030</v>
      </c>
      <c r="K37406" t="s">
        <v>2030</v>
      </c>
    </row>
    <row r="37407" spans="1:11">
      <c r="B37407" t="s">
        <v>2074</v>
      </c>
      <c r="C37407" t="s">
        <v>2820</v>
      </c>
      <c r="D37407" t="s">
        <v>2026</v>
      </c>
      <c r="E37407">
        <v>5</v>
      </c>
      <c r="F37407" t="s">
        <v>2016</v>
      </c>
      <c r="G37407">
        <v>370</v>
      </c>
      <c r="H37407" t="s">
        <v>2020</v>
      </c>
      <c r="I37407" s="13">
        <v>43508</v>
      </c>
      <c r="J37407">
        <v>7</v>
      </c>
      <c r="K37407">
        <v>-12.7</v>
      </c>
    </row>
    <row r="37408" spans="1:11">
      <c r="B37408" t="s">
        <v>2267</v>
      </c>
      <c r="C37408" t="s">
        <v>2821</v>
      </c>
      <c r="D37408" t="s">
        <v>2273</v>
      </c>
      <c r="E37408">
        <v>3</v>
      </c>
      <c r="F37408" t="s">
        <v>2016</v>
      </c>
      <c r="G37408" t="s">
        <v>2030</v>
      </c>
      <c r="H37408" t="s">
        <v>2017</v>
      </c>
      <c r="I37408" s="13">
        <v>43508</v>
      </c>
      <c r="J37408">
        <v>3</v>
      </c>
      <c r="K37408">
        <v>0</v>
      </c>
    </row>
    <row r="37409" spans="2:11">
      <c r="B37409" t="s">
        <v>2051</v>
      </c>
      <c r="C37409" t="s">
        <v>2822</v>
      </c>
      <c r="D37409" t="s">
        <v>2026</v>
      </c>
      <c r="E37409">
        <v>5</v>
      </c>
      <c r="F37409" t="s">
        <v>2016</v>
      </c>
      <c r="G37409">
        <v>328</v>
      </c>
      <c r="H37409" t="s">
        <v>2017</v>
      </c>
      <c r="I37409" s="13">
        <v>43507</v>
      </c>
      <c r="J37409">
        <v>2</v>
      </c>
      <c r="K37409">
        <v>7.65</v>
      </c>
    </row>
    <row r="37410" spans="2:11">
      <c r="B37410" t="s">
        <v>2159</v>
      </c>
      <c r="C37410" t="s">
        <v>2823</v>
      </c>
      <c r="D37410" t="s">
        <v>2029</v>
      </c>
      <c r="E37410">
        <v>5</v>
      </c>
      <c r="F37410" t="s">
        <v>2016</v>
      </c>
      <c r="G37410">
        <v>326</v>
      </c>
      <c r="H37410" t="s">
        <v>2020</v>
      </c>
      <c r="I37410" s="13">
        <v>43503</v>
      </c>
      <c r="J37410">
        <v>7</v>
      </c>
      <c r="K37410">
        <v>-12.7</v>
      </c>
    </row>
    <row r="37411" spans="2:11">
      <c r="B37411" t="s">
        <v>2054</v>
      </c>
      <c r="C37411" t="s">
        <v>2824</v>
      </c>
      <c r="D37411" t="s">
        <v>2056</v>
      </c>
      <c r="E37411">
        <v>4</v>
      </c>
      <c r="F37411" t="s">
        <v>2016</v>
      </c>
      <c r="G37411">
        <v>331</v>
      </c>
      <c r="H37411" t="s">
        <v>2020</v>
      </c>
      <c r="I37411" s="13">
        <v>43501</v>
      </c>
      <c r="J37411" t="s">
        <v>2030</v>
      </c>
      <c r="K37411" t="s">
        <v>2030</v>
      </c>
    </row>
    <row r="37412" spans="2:11">
      <c r="B37412" t="s">
        <v>2825</v>
      </c>
      <c r="C37412" t="s">
        <v>2826</v>
      </c>
      <c r="D37412" t="s">
        <v>2035</v>
      </c>
      <c r="E37412">
        <v>5</v>
      </c>
      <c r="F37412" t="s">
        <v>2016</v>
      </c>
      <c r="G37412">
        <v>350</v>
      </c>
      <c r="H37412" t="s">
        <v>2020</v>
      </c>
      <c r="I37412" s="13">
        <v>43500</v>
      </c>
      <c r="J37412" t="s">
        <v>2030</v>
      </c>
      <c r="K37412" t="s">
        <v>2030</v>
      </c>
    </row>
    <row r="37413" spans="2:11">
      <c r="B37413" t="s">
        <v>2063</v>
      </c>
      <c r="C37413" t="s">
        <v>2214</v>
      </c>
      <c r="D37413" t="s">
        <v>2162</v>
      </c>
      <c r="E37413">
        <v>3</v>
      </c>
      <c r="F37413" t="s">
        <v>2016</v>
      </c>
      <c r="G37413">
        <v>325</v>
      </c>
      <c r="H37413" t="s">
        <v>2017</v>
      </c>
      <c r="I37413" s="13">
        <v>43497</v>
      </c>
      <c r="J37413">
        <v>3</v>
      </c>
      <c r="K37413">
        <v>0</v>
      </c>
    </row>
    <row r="37414" spans="2:11">
      <c r="B37414" t="s">
        <v>2086</v>
      </c>
      <c r="C37414" t="s">
        <v>2827</v>
      </c>
      <c r="D37414" t="s">
        <v>2026</v>
      </c>
      <c r="E37414">
        <v>5</v>
      </c>
      <c r="F37414" t="s">
        <v>2016</v>
      </c>
      <c r="G37414">
        <v>354</v>
      </c>
      <c r="H37414" t="s">
        <v>2017</v>
      </c>
      <c r="I37414" s="13">
        <v>43496</v>
      </c>
      <c r="J37414">
        <v>6</v>
      </c>
      <c r="K37414">
        <v>-3.99</v>
      </c>
    </row>
    <row r="37415" spans="2:11">
      <c r="B37415" t="s">
        <v>2021</v>
      </c>
      <c r="C37415" t="s">
        <v>2828</v>
      </c>
      <c r="D37415" t="s">
        <v>2166</v>
      </c>
      <c r="E37415">
        <v>5</v>
      </c>
      <c r="F37415" t="s">
        <v>2016</v>
      </c>
      <c r="G37415">
        <v>345</v>
      </c>
      <c r="H37415" t="s">
        <v>2020</v>
      </c>
      <c r="I37415" s="13">
        <v>43495</v>
      </c>
      <c r="J37415">
        <v>4</v>
      </c>
      <c r="K37415">
        <v>-0.53</v>
      </c>
    </row>
    <row r="37416" spans="2:11">
      <c r="B37416" t="s">
        <v>2024</v>
      </c>
      <c r="C37416" t="s">
        <v>2217</v>
      </c>
      <c r="D37416" t="s">
        <v>2026</v>
      </c>
      <c r="E37416">
        <v>5</v>
      </c>
      <c r="F37416" t="s">
        <v>2016</v>
      </c>
      <c r="G37416">
        <v>330</v>
      </c>
      <c r="H37416" t="s">
        <v>2017</v>
      </c>
      <c r="I37416" s="13">
        <v>43495</v>
      </c>
      <c r="J37416">
        <v>7</v>
      </c>
      <c r="K37416">
        <v>-12.7</v>
      </c>
    </row>
    <row r="37417" spans="2:11">
      <c r="B37417" t="s">
        <v>2682</v>
      </c>
      <c r="C37417" t="s">
        <v>2829</v>
      </c>
      <c r="D37417" t="s">
        <v>2026</v>
      </c>
      <c r="E37417">
        <v>5</v>
      </c>
      <c r="F37417" t="s">
        <v>2016</v>
      </c>
      <c r="G37417">
        <v>335</v>
      </c>
      <c r="H37417" t="s">
        <v>2017</v>
      </c>
      <c r="I37417" s="13">
        <v>43495</v>
      </c>
      <c r="J37417">
        <v>5</v>
      </c>
      <c r="K37417">
        <v>-3.57</v>
      </c>
    </row>
    <row r="37418" spans="2:11">
      <c r="B37418" t="s">
        <v>2094</v>
      </c>
      <c r="C37418" t="s">
        <v>2095</v>
      </c>
      <c r="D37418" t="s">
        <v>2076</v>
      </c>
      <c r="E37418">
        <v>3</v>
      </c>
      <c r="F37418" t="s">
        <v>2016</v>
      </c>
      <c r="G37418" t="s">
        <v>2030</v>
      </c>
      <c r="H37418" t="s">
        <v>2017</v>
      </c>
      <c r="I37418" s="13">
        <v>43495</v>
      </c>
      <c r="J37418" t="s">
        <v>2030</v>
      </c>
      <c r="K37418" t="s">
        <v>2030</v>
      </c>
    </row>
    <row r="37419" spans="2:11">
      <c r="B37419" t="s">
        <v>2049</v>
      </c>
      <c r="C37419" t="s">
        <v>2830</v>
      </c>
      <c r="D37419" t="s">
        <v>2029</v>
      </c>
      <c r="E37419">
        <v>5</v>
      </c>
      <c r="F37419" t="s">
        <v>2016</v>
      </c>
      <c r="G37419">
        <v>360</v>
      </c>
      <c r="H37419" t="s">
        <v>2020</v>
      </c>
      <c r="I37419" s="13">
        <v>43495</v>
      </c>
      <c r="J37419">
        <v>6</v>
      </c>
      <c r="K37419">
        <v>-3.99</v>
      </c>
    </row>
    <row r="37420" spans="2:11">
      <c r="B37420" t="s">
        <v>2210</v>
      </c>
      <c r="C37420" t="s">
        <v>2211</v>
      </c>
      <c r="D37420" t="s">
        <v>2044</v>
      </c>
      <c r="E37420">
        <v>3</v>
      </c>
      <c r="F37420" t="s">
        <v>2016</v>
      </c>
      <c r="G37420">
        <v>318</v>
      </c>
      <c r="H37420" t="s">
        <v>2020</v>
      </c>
      <c r="I37420" s="13">
        <v>43495</v>
      </c>
      <c r="J37420">
        <v>3</v>
      </c>
      <c r="K37420">
        <v>0</v>
      </c>
    </row>
    <row r="37421" spans="2:11">
      <c r="B37421" t="s">
        <v>2027</v>
      </c>
      <c r="C37421" t="s">
        <v>2831</v>
      </c>
      <c r="D37421" t="s">
        <v>2044</v>
      </c>
      <c r="E37421">
        <v>3</v>
      </c>
      <c r="F37421" t="s">
        <v>2016</v>
      </c>
      <c r="G37421">
        <v>290</v>
      </c>
      <c r="H37421" t="s">
        <v>2017</v>
      </c>
      <c r="I37421" s="13">
        <v>43494</v>
      </c>
      <c r="J37421">
        <v>3</v>
      </c>
      <c r="K37421">
        <v>0</v>
      </c>
    </row>
    <row r="37422" spans="2:11">
      <c r="B37422" t="s">
        <v>2033</v>
      </c>
      <c r="C37422" t="s">
        <v>2202</v>
      </c>
      <c r="D37422" t="s">
        <v>2044</v>
      </c>
      <c r="E37422">
        <v>3</v>
      </c>
      <c r="F37422" t="s">
        <v>2016</v>
      </c>
      <c r="G37422">
        <v>315</v>
      </c>
      <c r="H37422" t="s">
        <v>2036</v>
      </c>
      <c r="I37422" s="13">
        <v>43494</v>
      </c>
      <c r="J37422">
        <v>3</v>
      </c>
      <c r="K37422">
        <v>0</v>
      </c>
    </row>
    <row r="37423" spans="2:11">
      <c r="B37423" t="s">
        <v>2111</v>
      </c>
      <c r="C37423" t="s">
        <v>2832</v>
      </c>
      <c r="D37423" t="s">
        <v>2026</v>
      </c>
      <c r="E37423">
        <v>5</v>
      </c>
      <c r="F37423" t="s">
        <v>2016</v>
      </c>
      <c r="G37423" t="s">
        <v>2030</v>
      </c>
      <c r="H37423" t="s">
        <v>2017</v>
      </c>
      <c r="I37423" s="13">
        <v>43215</v>
      </c>
      <c r="J37423">
        <v>7</v>
      </c>
      <c r="K37423">
        <v>-12.7</v>
      </c>
    </row>
    <row r="37501" spans="1:11">
      <c r="A37501" t="s">
        <v>1388</v>
      </c>
      <c r="B37501" t="str">
        <f ca="1">_xll.BDS(OFFSET(INDIRECT(ADDRESS(ROW(), COLUMN())),0,-1),"BEST_ANALYST_RECS_BULK","cols=10;rows=19")</f>
        <v>Cowen</v>
      </c>
      <c r="C37501" t="s">
        <v>3630</v>
      </c>
      <c r="D37501" t="s">
        <v>2015</v>
      </c>
      <c r="E37501">
        <v>3</v>
      </c>
      <c r="F37501" t="s">
        <v>2016</v>
      </c>
      <c r="G37501">
        <v>20</v>
      </c>
      <c r="H37501" t="s">
        <v>2017</v>
      </c>
      <c r="I37501" s="13">
        <v>43511</v>
      </c>
      <c r="J37501">
        <v>3</v>
      </c>
      <c r="K37501">
        <v>0</v>
      </c>
    </row>
    <row r="37502" spans="1:11">
      <c r="B37502" t="s">
        <v>2267</v>
      </c>
      <c r="C37502" t="s">
        <v>2821</v>
      </c>
      <c r="D37502" t="s">
        <v>2041</v>
      </c>
      <c r="E37502">
        <v>1</v>
      </c>
      <c r="F37502" t="s">
        <v>2016</v>
      </c>
      <c r="G37502">
        <v>17</v>
      </c>
      <c r="H37502" t="s">
        <v>2017</v>
      </c>
      <c r="I37502" s="13">
        <v>43511</v>
      </c>
      <c r="J37502">
        <v>1</v>
      </c>
      <c r="K37502">
        <v>12.6</v>
      </c>
    </row>
    <row r="37503" spans="1:11">
      <c r="B37503" t="s">
        <v>2083</v>
      </c>
      <c r="C37503" t="s">
        <v>2084</v>
      </c>
      <c r="D37503" t="s">
        <v>2026</v>
      </c>
      <c r="E37503">
        <v>5</v>
      </c>
      <c r="F37503" t="s">
        <v>2016</v>
      </c>
      <c r="G37503" t="s">
        <v>2030</v>
      </c>
      <c r="H37503" t="s">
        <v>2017</v>
      </c>
      <c r="I37503" s="13">
        <v>43510</v>
      </c>
      <c r="J37503" t="s">
        <v>2030</v>
      </c>
      <c r="K37503" t="s">
        <v>2030</v>
      </c>
    </row>
    <row r="37504" spans="1:11">
      <c r="B37504" t="s">
        <v>106</v>
      </c>
      <c r="C37504" t="s">
        <v>2205</v>
      </c>
      <c r="D37504" t="s">
        <v>2114</v>
      </c>
      <c r="E37504">
        <v>3</v>
      </c>
      <c r="F37504" t="s">
        <v>2016</v>
      </c>
      <c r="G37504">
        <v>20</v>
      </c>
      <c r="H37504" t="s">
        <v>2020</v>
      </c>
      <c r="I37504" s="13">
        <v>43509</v>
      </c>
      <c r="J37504">
        <v>3</v>
      </c>
      <c r="K37504">
        <v>0</v>
      </c>
    </row>
    <row r="37505" spans="2:11">
      <c r="B37505" t="s">
        <v>2042</v>
      </c>
      <c r="C37505" t="s">
        <v>3649</v>
      </c>
      <c r="D37505" t="s">
        <v>2044</v>
      </c>
      <c r="E37505">
        <v>3</v>
      </c>
      <c r="F37505" t="s">
        <v>2016</v>
      </c>
      <c r="G37505">
        <v>18</v>
      </c>
      <c r="H37505" t="s">
        <v>2020</v>
      </c>
      <c r="I37505" s="13">
        <v>43509</v>
      </c>
      <c r="J37505">
        <v>3</v>
      </c>
      <c r="K37505">
        <v>0</v>
      </c>
    </row>
    <row r="37506" spans="2:11">
      <c r="B37506" t="s">
        <v>2094</v>
      </c>
      <c r="C37506" t="s">
        <v>2095</v>
      </c>
      <c r="D37506" t="s">
        <v>2026</v>
      </c>
      <c r="E37506">
        <v>5</v>
      </c>
      <c r="F37506" t="s">
        <v>2016</v>
      </c>
      <c r="G37506">
        <v>20</v>
      </c>
      <c r="H37506" t="s">
        <v>2020</v>
      </c>
      <c r="I37506" s="13">
        <v>43500</v>
      </c>
      <c r="J37506" t="s">
        <v>2030</v>
      </c>
      <c r="K37506" t="s">
        <v>2030</v>
      </c>
    </row>
    <row r="37507" spans="2:11">
      <c r="B37507" t="s">
        <v>2157</v>
      </c>
      <c r="C37507" t="s">
        <v>3651</v>
      </c>
      <c r="D37507" t="s">
        <v>2076</v>
      </c>
      <c r="E37507">
        <v>3</v>
      </c>
      <c r="F37507" t="s">
        <v>2123</v>
      </c>
      <c r="G37507">
        <v>19</v>
      </c>
      <c r="H37507" t="s">
        <v>2017</v>
      </c>
      <c r="I37507" s="13">
        <v>43500</v>
      </c>
      <c r="J37507" t="s">
        <v>2030</v>
      </c>
      <c r="K37507" t="s">
        <v>2030</v>
      </c>
    </row>
    <row r="37508" spans="2:11">
      <c r="B37508" t="s">
        <v>2027</v>
      </c>
      <c r="C37508" t="s">
        <v>3654</v>
      </c>
      <c r="D37508" t="s">
        <v>2041</v>
      </c>
      <c r="E37508">
        <v>1</v>
      </c>
      <c r="F37508" t="s">
        <v>2016</v>
      </c>
      <c r="G37508">
        <v>17</v>
      </c>
      <c r="H37508" t="s">
        <v>2017</v>
      </c>
      <c r="I37508" s="13">
        <v>43493</v>
      </c>
      <c r="J37508" t="s">
        <v>2030</v>
      </c>
      <c r="K37508" t="s">
        <v>2030</v>
      </c>
    </row>
    <row r="37509" spans="2:11">
      <c r="B37509" t="s">
        <v>2033</v>
      </c>
      <c r="C37509" t="s">
        <v>3652</v>
      </c>
      <c r="D37509" t="s">
        <v>2044</v>
      </c>
      <c r="E37509">
        <v>3</v>
      </c>
      <c r="F37509" t="s">
        <v>2016</v>
      </c>
      <c r="G37509">
        <v>19</v>
      </c>
      <c r="H37509" t="s">
        <v>2036</v>
      </c>
      <c r="I37509" s="13">
        <v>43493</v>
      </c>
      <c r="J37509">
        <v>4</v>
      </c>
      <c r="K37509">
        <v>-5.0599999999999996</v>
      </c>
    </row>
    <row r="37510" spans="2:11">
      <c r="B37510" t="s">
        <v>2072</v>
      </c>
      <c r="C37510" t="s">
        <v>3658</v>
      </c>
      <c r="D37510" t="s">
        <v>2015</v>
      </c>
      <c r="E37510">
        <v>3</v>
      </c>
      <c r="F37510" t="s">
        <v>2016</v>
      </c>
      <c r="G37510" t="s">
        <v>2030</v>
      </c>
      <c r="H37510" t="s">
        <v>2017</v>
      </c>
      <c r="I37510" s="13">
        <v>43493</v>
      </c>
      <c r="J37510">
        <v>3</v>
      </c>
      <c r="K37510">
        <v>0</v>
      </c>
    </row>
    <row r="37511" spans="2:11">
      <c r="B37511" t="s">
        <v>2134</v>
      </c>
      <c r="C37511" t="s">
        <v>2516</v>
      </c>
      <c r="D37511" t="s">
        <v>2162</v>
      </c>
      <c r="E37511">
        <v>3</v>
      </c>
      <c r="F37511" t="s">
        <v>2016</v>
      </c>
      <c r="G37511">
        <v>21</v>
      </c>
      <c r="H37511" t="s">
        <v>2020</v>
      </c>
      <c r="I37511" s="13">
        <v>43490</v>
      </c>
      <c r="J37511">
        <v>3</v>
      </c>
      <c r="K37511">
        <v>0</v>
      </c>
    </row>
    <row r="37512" spans="2:11">
      <c r="B37512" t="s">
        <v>2234</v>
      </c>
      <c r="C37512" t="s">
        <v>3653</v>
      </c>
      <c r="D37512" t="s">
        <v>2044</v>
      </c>
      <c r="E37512">
        <v>3</v>
      </c>
      <c r="F37512" t="s">
        <v>2016</v>
      </c>
      <c r="G37512">
        <v>20</v>
      </c>
      <c r="H37512" t="s">
        <v>2017</v>
      </c>
      <c r="I37512" s="13">
        <v>43490</v>
      </c>
      <c r="J37512">
        <v>3</v>
      </c>
      <c r="K37512">
        <v>0</v>
      </c>
    </row>
    <row r="37513" spans="2:11">
      <c r="B37513" t="s">
        <v>2382</v>
      </c>
      <c r="C37513" t="s">
        <v>3655</v>
      </c>
      <c r="D37513" t="s">
        <v>2029</v>
      </c>
      <c r="E37513">
        <v>5</v>
      </c>
      <c r="F37513" t="s">
        <v>2016</v>
      </c>
      <c r="G37513">
        <v>25</v>
      </c>
      <c r="H37513" t="s">
        <v>2017</v>
      </c>
      <c r="I37513" s="13">
        <v>43490</v>
      </c>
      <c r="J37513">
        <v>5</v>
      </c>
      <c r="K37513">
        <v>-11.53</v>
      </c>
    </row>
    <row r="37514" spans="2:11">
      <c r="B37514" t="s">
        <v>2063</v>
      </c>
      <c r="C37514" t="s">
        <v>2506</v>
      </c>
      <c r="D37514" t="s">
        <v>2035</v>
      </c>
      <c r="E37514">
        <v>5</v>
      </c>
      <c r="F37514" t="s">
        <v>2016</v>
      </c>
      <c r="G37514">
        <v>27</v>
      </c>
      <c r="H37514" t="s">
        <v>2017</v>
      </c>
      <c r="I37514" s="13">
        <v>43490</v>
      </c>
      <c r="J37514">
        <v>5</v>
      </c>
      <c r="K37514">
        <v>-11.53</v>
      </c>
    </row>
    <row r="37515" spans="2:11">
      <c r="B37515" t="s">
        <v>2074</v>
      </c>
      <c r="C37515" t="s">
        <v>2820</v>
      </c>
      <c r="D37515" t="s">
        <v>2076</v>
      </c>
      <c r="E37515">
        <v>3</v>
      </c>
      <c r="F37515" t="s">
        <v>2016</v>
      </c>
      <c r="G37515">
        <v>20</v>
      </c>
      <c r="H37515" t="s">
        <v>2020</v>
      </c>
      <c r="I37515" s="13">
        <v>43489</v>
      </c>
      <c r="J37515">
        <v>3</v>
      </c>
      <c r="K37515">
        <v>0</v>
      </c>
    </row>
    <row r="37516" spans="2:11">
      <c r="B37516" t="s">
        <v>2077</v>
      </c>
      <c r="C37516" t="s">
        <v>3659</v>
      </c>
      <c r="D37516" t="s">
        <v>2029</v>
      </c>
      <c r="E37516">
        <v>5</v>
      </c>
      <c r="F37516" t="s">
        <v>2016</v>
      </c>
      <c r="G37516">
        <v>27</v>
      </c>
      <c r="H37516" t="s">
        <v>2020</v>
      </c>
      <c r="I37516" s="13">
        <v>43489</v>
      </c>
      <c r="J37516">
        <v>5</v>
      </c>
      <c r="K37516">
        <v>-11.53</v>
      </c>
    </row>
    <row r="37517" spans="2:11">
      <c r="B37517" t="s">
        <v>2091</v>
      </c>
      <c r="C37517" t="s">
        <v>2690</v>
      </c>
      <c r="D37517" t="s">
        <v>2093</v>
      </c>
      <c r="E37517" t="s">
        <v>2030</v>
      </c>
      <c r="F37517" t="s">
        <v>2016</v>
      </c>
      <c r="G37517" t="s">
        <v>2030</v>
      </c>
      <c r="H37517" t="s">
        <v>2017</v>
      </c>
      <c r="I37517" s="13">
        <v>43483</v>
      </c>
      <c r="J37517" t="s">
        <v>2030</v>
      </c>
      <c r="K37517" t="s">
        <v>2030</v>
      </c>
    </row>
    <row r="37518" spans="2:11">
      <c r="B37518" t="s">
        <v>2021</v>
      </c>
      <c r="C37518" t="s">
        <v>3657</v>
      </c>
      <c r="D37518" t="s">
        <v>2166</v>
      </c>
      <c r="E37518">
        <v>5</v>
      </c>
      <c r="F37518" t="s">
        <v>2016</v>
      </c>
      <c r="G37518">
        <v>27</v>
      </c>
      <c r="H37518" t="s">
        <v>2020</v>
      </c>
      <c r="I37518" s="13">
        <v>43443</v>
      </c>
      <c r="J37518" t="s">
        <v>2030</v>
      </c>
      <c r="K37518" t="s">
        <v>2030</v>
      </c>
    </row>
    <row r="37519" spans="2:11">
      <c r="B37519" t="s">
        <v>2024</v>
      </c>
      <c r="C37519" t="s">
        <v>2768</v>
      </c>
      <c r="D37519" t="s">
        <v>2076</v>
      </c>
      <c r="E37519">
        <v>3</v>
      </c>
      <c r="F37519" t="s">
        <v>2016</v>
      </c>
      <c r="G37519" t="s">
        <v>2030</v>
      </c>
      <c r="H37519" t="s">
        <v>2017</v>
      </c>
      <c r="I37519" s="13">
        <v>43398</v>
      </c>
      <c r="J37519">
        <v>3</v>
      </c>
      <c r="K37519">
        <v>0</v>
      </c>
    </row>
    <row r="37601" spans="1:11">
      <c r="A37601" t="s">
        <v>1389</v>
      </c>
      <c r="B37601" t="str">
        <f ca="1">_xll.BDS(OFFSET(INDIRECT(ADDRESS(ROW(), COLUMN())),0,-1),"BEST_ANALYST_RECS_BULK","cols=10;rows=11")</f>
        <v>Dougherty &amp; Company LLC</v>
      </c>
      <c r="C37601" t="s">
        <v>3204</v>
      </c>
      <c r="D37601" t="s">
        <v>2044</v>
      </c>
      <c r="E37601">
        <v>3</v>
      </c>
      <c r="F37601" t="s">
        <v>2016</v>
      </c>
      <c r="G37601" t="s">
        <v>2030</v>
      </c>
      <c r="H37601" t="s">
        <v>2017</v>
      </c>
      <c r="I37601" s="13">
        <v>43511</v>
      </c>
      <c r="J37601">
        <v>3</v>
      </c>
      <c r="K37601">
        <v>0</v>
      </c>
    </row>
    <row r="37602" spans="1:11">
      <c r="B37602" t="s">
        <v>2094</v>
      </c>
      <c r="C37602" t="s">
        <v>2095</v>
      </c>
      <c r="D37602" t="s">
        <v>2076</v>
      </c>
      <c r="E37602">
        <v>3</v>
      </c>
      <c r="F37602" t="s">
        <v>2016</v>
      </c>
      <c r="G37602" t="s">
        <v>2030</v>
      </c>
      <c r="H37602" t="s">
        <v>2017</v>
      </c>
      <c r="I37602" s="13">
        <v>43507</v>
      </c>
      <c r="J37602" t="s">
        <v>2030</v>
      </c>
      <c r="K37602" t="s">
        <v>2030</v>
      </c>
    </row>
    <row r="37603" spans="1:11">
      <c r="B37603" t="s">
        <v>2083</v>
      </c>
      <c r="C37603" t="s">
        <v>2084</v>
      </c>
      <c r="D37603" t="s">
        <v>2035</v>
      </c>
      <c r="E37603">
        <v>5</v>
      </c>
      <c r="F37603" t="s">
        <v>2016</v>
      </c>
      <c r="G37603" t="s">
        <v>2030</v>
      </c>
      <c r="H37603" t="s">
        <v>2017</v>
      </c>
      <c r="I37603" s="13">
        <v>43489</v>
      </c>
      <c r="J37603">
        <v>1</v>
      </c>
      <c r="K37603">
        <v>21.59</v>
      </c>
    </row>
    <row r="37604" spans="1:11">
      <c r="B37604" t="s">
        <v>2203</v>
      </c>
      <c r="C37604" t="s">
        <v>3205</v>
      </c>
      <c r="D37604" t="s">
        <v>2026</v>
      </c>
      <c r="E37604">
        <v>5</v>
      </c>
      <c r="F37604" t="s">
        <v>2016</v>
      </c>
      <c r="G37604">
        <v>75</v>
      </c>
      <c r="H37604" t="s">
        <v>2020</v>
      </c>
      <c r="I37604" s="13">
        <v>43487</v>
      </c>
      <c r="J37604" t="s">
        <v>2030</v>
      </c>
      <c r="K37604" t="s">
        <v>2030</v>
      </c>
    </row>
    <row r="37605" spans="1:11">
      <c r="B37605" t="s">
        <v>106</v>
      </c>
      <c r="C37605" t="s">
        <v>3206</v>
      </c>
      <c r="D37605" t="s">
        <v>2114</v>
      </c>
      <c r="E37605">
        <v>3</v>
      </c>
      <c r="F37605" t="s">
        <v>2016</v>
      </c>
      <c r="G37605">
        <v>70</v>
      </c>
      <c r="H37605" t="s">
        <v>2020</v>
      </c>
      <c r="I37605" s="13">
        <v>43480</v>
      </c>
      <c r="J37605">
        <v>3</v>
      </c>
      <c r="K37605">
        <v>0</v>
      </c>
    </row>
    <row r="37606" spans="1:11">
      <c r="B37606" t="s">
        <v>2027</v>
      </c>
      <c r="C37606" t="s">
        <v>2831</v>
      </c>
      <c r="D37606" t="s">
        <v>2041</v>
      </c>
      <c r="E37606">
        <v>1</v>
      </c>
      <c r="F37606" t="s">
        <v>2016</v>
      </c>
      <c r="G37606">
        <v>58</v>
      </c>
      <c r="H37606" t="s">
        <v>2017</v>
      </c>
      <c r="I37606" s="13">
        <v>43432</v>
      </c>
      <c r="J37606">
        <v>4</v>
      </c>
      <c r="K37606">
        <v>-14.08</v>
      </c>
    </row>
    <row r="37607" spans="1:11">
      <c r="B37607" t="s">
        <v>2096</v>
      </c>
      <c r="C37607" t="s">
        <v>2097</v>
      </c>
      <c r="D37607" t="s">
        <v>2026</v>
      </c>
      <c r="E37607">
        <v>5</v>
      </c>
      <c r="F37607" t="s">
        <v>2016</v>
      </c>
      <c r="G37607" t="s">
        <v>2030</v>
      </c>
      <c r="H37607" t="s">
        <v>2017</v>
      </c>
      <c r="I37607" s="13">
        <v>43417</v>
      </c>
      <c r="J37607">
        <v>2</v>
      </c>
      <c r="K37607">
        <v>14.08</v>
      </c>
    </row>
    <row r="37608" spans="1:11">
      <c r="B37608" t="s">
        <v>2033</v>
      </c>
      <c r="C37608" t="s">
        <v>2557</v>
      </c>
      <c r="D37608" t="s">
        <v>2184</v>
      </c>
      <c r="E37608">
        <v>1</v>
      </c>
      <c r="F37608" t="s">
        <v>2016</v>
      </c>
      <c r="G37608">
        <v>65</v>
      </c>
      <c r="H37608" t="s">
        <v>2020</v>
      </c>
      <c r="I37608" s="13">
        <v>43405</v>
      </c>
      <c r="J37608">
        <v>4</v>
      </c>
      <c r="K37608">
        <v>-14.08</v>
      </c>
    </row>
    <row r="37609" spans="1:11">
      <c r="B37609" t="s">
        <v>2039</v>
      </c>
      <c r="C37609" t="s">
        <v>2833</v>
      </c>
      <c r="D37609" t="s">
        <v>2076</v>
      </c>
      <c r="E37609">
        <v>3</v>
      </c>
      <c r="F37609" t="s">
        <v>2016</v>
      </c>
      <c r="G37609" t="s">
        <v>2030</v>
      </c>
      <c r="H37609" t="s">
        <v>2017</v>
      </c>
      <c r="I37609" s="13">
        <v>43404</v>
      </c>
      <c r="J37609">
        <v>3</v>
      </c>
      <c r="K37609">
        <v>0</v>
      </c>
    </row>
    <row r="37610" spans="1:11">
      <c r="B37610" t="s">
        <v>2159</v>
      </c>
      <c r="C37610" t="s">
        <v>2834</v>
      </c>
      <c r="D37610" t="s">
        <v>2044</v>
      </c>
      <c r="E37610">
        <v>3</v>
      </c>
      <c r="F37610" t="s">
        <v>2016</v>
      </c>
      <c r="G37610">
        <v>70</v>
      </c>
      <c r="H37610" t="s">
        <v>2020</v>
      </c>
      <c r="I37610" s="13">
        <v>43404</v>
      </c>
      <c r="J37610">
        <v>3</v>
      </c>
      <c r="K37610">
        <v>0</v>
      </c>
    </row>
    <row r="37611" spans="1:11">
      <c r="B37611" t="s">
        <v>2051</v>
      </c>
      <c r="C37611" t="s">
        <v>2459</v>
      </c>
      <c r="D37611" t="s">
        <v>2076</v>
      </c>
      <c r="E37611">
        <v>3</v>
      </c>
      <c r="F37611" t="s">
        <v>2016</v>
      </c>
      <c r="G37611">
        <v>62</v>
      </c>
      <c r="H37611" t="s">
        <v>2017</v>
      </c>
      <c r="I37611" s="13">
        <v>43404</v>
      </c>
      <c r="J37611">
        <v>3</v>
      </c>
      <c r="K37611">
        <v>0</v>
      </c>
    </row>
    <row r="37701" spans="1:11">
      <c r="A37701" t="s">
        <v>1390</v>
      </c>
      <c r="B37701" t="str">
        <f ca="1">_xll.BDS(OFFSET(INDIRECT(ADDRESS(ROW(), COLUMN())),0,-1),"BEST_ANALYST_RECS_BULK","cols=10;rows=25")</f>
        <v>Baird</v>
      </c>
      <c r="C37701" t="s">
        <v>3110</v>
      </c>
      <c r="D37701" t="s">
        <v>2029</v>
      </c>
      <c r="E37701">
        <v>5</v>
      </c>
      <c r="F37701" t="s">
        <v>2016</v>
      </c>
      <c r="G37701">
        <v>165</v>
      </c>
      <c r="H37701" t="s">
        <v>2017</v>
      </c>
      <c r="I37701" s="13">
        <v>43511</v>
      </c>
      <c r="J37701">
        <v>1</v>
      </c>
      <c r="K37701">
        <v>41.25</v>
      </c>
    </row>
    <row r="37702" spans="1:11">
      <c r="B37702" t="s">
        <v>3430</v>
      </c>
      <c r="C37702" t="s">
        <v>4185</v>
      </c>
      <c r="D37702" t="s">
        <v>2026</v>
      </c>
      <c r="E37702">
        <v>5</v>
      </c>
      <c r="F37702" t="s">
        <v>2016</v>
      </c>
      <c r="G37702">
        <v>175</v>
      </c>
      <c r="H37702" t="s">
        <v>2017</v>
      </c>
      <c r="I37702" s="13">
        <v>43511</v>
      </c>
      <c r="J37702">
        <v>1</v>
      </c>
      <c r="K37702">
        <v>41.25</v>
      </c>
    </row>
    <row r="37703" spans="1:11">
      <c r="B37703" t="s">
        <v>2074</v>
      </c>
      <c r="C37703" t="s">
        <v>4186</v>
      </c>
      <c r="D37703" t="s">
        <v>2026</v>
      </c>
      <c r="E37703">
        <v>5</v>
      </c>
      <c r="F37703" t="s">
        <v>2016</v>
      </c>
      <c r="G37703">
        <v>163</v>
      </c>
      <c r="H37703" t="s">
        <v>2020</v>
      </c>
      <c r="I37703" s="13">
        <v>43508</v>
      </c>
      <c r="J37703" t="s">
        <v>2030</v>
      </c>
      <c r="K37703" t="s">
        <v>2030</v>
      </c>
    </row>
    <row r="37704" spans="1:11">
      <c r="B37704" t="s">
        <v>2077</v>
      </c>
      <c r="C37704" t="s">
        <v>3461</v>
      </c>
      <c r="D37704" t="s">
        <v>2029</v>
      </c>
      <c r="E37704">
        <v>5</v>
      </c>
      <c r="F37704" t="s">
        <v>2016</v>
      </c>
      <c r="G37704">
        <v>175</v>
      </c>
      <c r="H37704" t="s">
        <v>2017</v>
      </c>
      <c r="I37704" s="13">
        <v>43505</v>
      </c>
      <c r="J37704">
        <v>1</v>
      </c>
      <c r="K37704">
        <v>41.25</v>
      </c>
    </row>
    <row r="37705" spans="1:11">
      <c r="B37705" t="s">
        <v>2067</v>
      </c>
      <c r="C37705" t="s">
        <v>2839</v>
      </c>
      <c r="D37705" t="s">
        <v>2029</v>
      </c>
      <c r="E37705">
        <v>5</v>
      </c>
      <c r="F37705" t="s">
        <v>2016</v>
      </c>
      <c r="G37705">
        <v>163</v>
      </c>
      <c r="H37705" t="s">
        <v>2020</v>
      </c>
      <c r="I37705" s="13">
        <v>43497</v>
      </c>
      <c r="J37705">
        <v>1</v>
      </c>
      <c r="K37705">
        <v>41.25</v>
      </c>
    </row>
    <row r="37706" spans="1:11">
      <c r="B37706" t="s">
        <v>2045</v>
      </c>
      <c r="C37706" t="s">
        <v>3990</v>
      </c>
      <c r="D37706" t="s">
        <v>2029</v>
      </c>
      <c r="E37706">
        <v>5</v>
      </c>
      <c r="F37706" t="s">
        <v>2016</v>
      </c>
      <c r="G37706">
        <v>160</v>
      </c>
      <c r="H37706" t="s">
        <v>2020</v>
      </c>
      <c r="I37706" s="13">
        <v>43490</v>
      </c>
      <c r="J37706">
        <v>1</v>
      </c>
      <c r="K37706">
        <v>41.25</v>
      </c>
    </row>
    <row r="37707" spans="1:11">
      <c r="B37707" t="s">
        <v>2118</v>
      </c>
      <c r="C37707" t="s">
        <v>3451</v>
      </c>
      <c r="D37707" t="s">
        <v>2026</v>
      </c>
      <c r="E37707">
        <v>5</v>
      </c>
      <c r="F37707" t="s">
        <v>2016</v>
      </c>
      <c r="G37707">
        <v>180</v>
      </c>
      <c r="H37707" t="s">
        <v>2017</v>
      </c>
      <c r="I37707" s="13">
        <v>43489</v>
      </c>
      <c r="J37707">
        <v>1</v>
      </c>
      <c r="K37707">
        <v>41.25</v>
      </c>
    </row>
    <row r="37708" spans="1:11">
      <c r="B37708" t="s">
        <v>2094</v>
      </c>
      <c r="C37708" t="s">
        <v>2095</v>
      </c>
      <c r="D37708" t="s">
        <v>2053</v>
      </c>
      <c r="E37708">
        <v>1</v>
      </c>
      <c r="F37708" t="s">
        <v>2088</v>
      </c>
      <c r="G37708" t="s">
        <v>2030</v>
      </c>
      <c r="H37708" t="s">
        <v>2017</v>
      </c>
      <c r="I37708" s="13">
        <v>43488</v>
      </c>
      <c r="J37708" t="s">
        <v>2030</v>
      </c>
      <c r="K37708" t="s">
        <v>2030</v>
      </c>
    </row>
    <row r="37709" spans="1:11">
      <c r="B37709" t="s">
        <v>2079</v>
      </c>
      <c r="C37709" t="s">
        <v>3117</v>
      </c>
      <c r="D37709" t="s">
        <v>2029</v>
      </c>
      <c r="E37709">
        <v>5</v>
      </c>
      <c r="F37709" t="s">
        <v>2016</v>
      </c>
      <c r="G37709">
        <v>200</v>
      </c>
      <c r="H37709" t="s">
        <v>2017</v>
      </c>
      <c r="I37709" s="13">
        <v>43487</v>
      </c>
      <c r="J37709">
        <v>1</v>
      </c>
      <c r="K37709">
        <v>41.25</v>
      </c>
    </row>
    <row r="37710" spans="1:11">
      <c r="B37710" t="s">
        <v>2682</v>
      </c>
      <c r="C37710" t="s">
        <v>4187</v>
      </c>
      <c r="D37710" t="s">
        <v>2026</v>
      </c>
      <c r="E37710">
        <v>5</v>
      </c>
      <c r="F37710" t="s">
        <v>2016</v>
      </c>
      <c r="G37710">
        <v>180</v>
      </c>
      <c r="H37710" t="s">
        <v>2017</v>
      </c>
      <c r="I37710" s="13">
        <v>43483</v>
      </c>
      <c r="J37710">
        <v>1</v>
      </c>
      <c r="K37710">
        <v>41.25</v>
      </c>
    </row>
    <row r="37711" spans="1:11">
      <c r="B37711" t="s">
        <v>2151</v>
      </c>
      <c r="C37711" t="s">
        <v>3984</v>
      </c>
      <c r="D37711" t="s">
        <v>2044</v>
      </c>
      <c r="E37711">
        <v>3</v>
      </c>
      <c r="F37711" t="s">
        <v>2016</v>
      </c>
      <c r="G37711">
        <v>150</v>
      </c>
      <c r="H37711" t="s">
        <v>2020</v>
      </c>
      <c r="I37711" s="13">
        <v>43481</v>
      </c>
      <c r="J37711" t="s">
        <v>2030</v>
      </c>
      <c r="K37711" t="s">
        <v>2030</v>
      </c>
    </row>
    <row r="37712" spans="1:11">
      <c r="B37712" t="s">
        <v>106</v>
      </c>
      <c r="C37712" t="s">
        <v>2884</v>
      </c>
      <c r="D37712" t="s">
        <v>2723</v>
      </c>
      <c r="E37712">
        <v>3</v>
      </c>
      <c r="F37712" t="s">
        <v>2088</v>
      </c>
      <c r="G37712">
        <v>150</v>
      </c>
      <c r="H37712" t="s">
        <v>2020</v>
      </c>
      <c r="I37712" s="13">
        <v>43480</v>
      </c>
      <c r="J37712">
        <v>3</v>
      </c>
      <c r="K37712">
        <v>19.7</v>
      </c>
    </row>
    <row r="37713" spans="2:11">
      <c r="B37713" t="s">
        <v>2996</v>
      </c>
      <c r="C37713" t="s">
        <v>3969</v>
      </c>
      <c r="D37713" t="s">
        <v>2184</v>
      </c>
      <c r="E37713">
        <v>1</v>
      </c>
      <c r="F37713" t="s">
        <v>2016</v>
      </c>
      <c r="G37713">
        <v>76</v>
      </c>
      <c r="H37713" t="s">
        <v>2020</v>
      </c>
      <c r="I37713" s="13">
        <v>43479</v>
      </c>
      <c r="J37713">
        <v>8</v>
      </c>
      <c r="K37713">
        <v>-41.25</v>
      </c>
    </row>
    <row r="37714" spans="2:11">
      <c r="B37714" t="s">
        <v>2069</v>
      </c>
      <c r="C37714" t="s">
        <v>3981</v>
      </c>
      <c r="D37714" t="s">
        <v>2035</v>
      </c>
      <c r="E37714">
        <v>5</v>
      </c>
      <c r="F37714" t="s">
        <v>2016</v>
      </c>
      <c r="G37714">
        <v>168</v>
      </c>
      <c r="H37714" t="s">
        <v>2017</v>
      </c>
      <c r="I37714" s="13">
        <v>43478</v>
      </c>
      <c r="J37714">
        <v>1</v>
      </c>
      <c r="K37714">
        <v>41.25</v>
      </c>
    </row>
    <row r="37715" spans="2:11">
      <c r="B37715" t="s">
        <v>2260</v>
      </c>
      <c r="C37715" t="s">
        <v>3447</v>
      </c>
      <c r="D37715" t="s">
        <v>2035</v>
      </c>
      <c r="E37715">
        <v>5</v>
      </c>
      <c r="F37715" t="s">
        <v>2123</v>
      </c>
      <c r="G37715">
        <v>180</v>
      </c>
      <c r="H37715" t="s">
        <v>2017</v>
      </c>
      <c r="I37715" s="13">
        <v>43474</v>
      </c>
      <c r="J37715" t="s">
        <v>2030</v>
      </c>
      <c r="K37715" t="s">
        <v>2030</v>
      </c>
    </row>
    <row r="37716" spans="2:11">
      <c r="B37716" t="s">
        <v>2051</v>
      </c>
      <c r="C37716" t="s">
        <v>2794</v>
      </c>
      <c r="D37716" t="s">
        <v>2053</v>
      </c>
      <c r="E37716">
        <v>1</v>
      </c>
      <c r="F37716" t="s">
        <v>2088</v>
      </c>
      <c r="G37716">
        <v>113</v>
      </c>
      <c r="H37716" t="s">
        <v>2017</v>
      </c>
      <c r="I37716" s="13">
        <v>43473</v>
      </c>
      <c r="J37716">
        <v>7</v>
      </c>
      <c r="K37716">
        <v>-5.28</v>
      </c>
    </row>
    <row r="37717" spans="2:11">
      <c r="B37717" t="s">
        <v>2257</v>
      </c>
      <c r="C37717" t="s">
        <v>3462</v>
      </c>
      <c r="D37717" t="s">
        <v>2044</v>
      </c>
      <c r="E37717">
        <v>3</v>
      </c>
      <c r="F37717" t="s">
        <v>2016</v>
      </c>
      <c r="G37717">
        <v>131</v>
      </c>
      <c r="H37717" t="s">
        <v>2020</v>
      </c>
      <c r="I37717" s="13">
        <v>43460</v>
      </c>
      <c r="J37717">
        <v>6</v>
      </c>
      <c r="K37717">
        <v>0</v>
      </c>
    </row>
    <row r="37718" spans="2:11">
      <c r="B37718" t="s">
        <v>2027</v>
      </c>
      <c r="C37718" t="s">
        <v>2891</v>
      </c>
      <c r="D37718" t="s">
        <v>2029</v>
      </c>
      <c r="E37718">
        <v>5</v>
      </c>
      <c r="F37718" t="s">
        <v>2016</v>
      </c>
      <c r="G37718">
        <v>160</v>
      </c>
      <c r="H37718" t="s">
        <v>2017</v>
      </c>
      <c r="I37718" s="13">
        <v>43454</v>
      </c>
      <c r="J37718">
        <v>5</v>
      </c>
      <c r="K37718">
        <v>17.5</v>
      </c>
    </row>
    <row r="37719" spans="2:11">
      <c r="B37719" t="s">
        <v>2063</v>
      </c>
      <c r="C37719" t="s">
        <v>3471</v>
      </c>
      <c r="D37719" t="s">
        <v>2035</v>
      </c>
      <c r="E37719">
        <v>5</v>
      </c>
      <c r="F37719" t="s">
        <v>2016</v>
      </c>
      <c r="G37719">
        <v>166</v>
      </c>
      <c r="H37719" t="s">
        <v>2017</v>
      </c>
      <c r="I37719" s="13">
        <v>43454</v>
      </c>
      <c r="J37719">
        <v>1</v>
      </c>
      <c r="K37719">
        <v>41.25</v>
      </c>
    </row>
    <row r="37720" spans="2:11">
      <c r="B37720" t="s">
        <v>2033</v>
      </c>
      <c r="C37720" t="s">
        <v>2485</v>
      </c>
      <c r="D37720" t="s">
        <v>2044</v>
      </c>
      <c r="E37720">
        <v>3</v>
      </c>
      <c r="F37720" t="s">
        <v>2088</v>
      </c>
      <c r="G37720">
        <v>155</v>
      </c>
      <c r="H37720" t="s">
        <v>2020</v>
      </c>
      <c r="I37720" s="13">
        <v>43447</v>
      </c>
      <c r="J37720">
        <v>4</v>
      </c>
      <c r="K37720">
        <v>19.420000000000002</v>
      </c>
    </row>
    <row r="37721" spans="2:11">
      <c r="B37721" t="s">
        <v>2024</v>
      </c>
      <c r="C37721" t="s">
        <v>3440</v>
      </c>
      <c r="D37721" t="s">
        <v>2026</v>
      </c>
      <c r="E37721">
        <v>5</v>
      </c>
      <c r="F37721" t="s">
        <v>2016</v>
      </c>
      <c r="G37721">
        <v>160</v>
      </c>
      <c r="H37721" t="s">
        <v>2017</v>
      </c>
      <c r="I37721" s="13">
        <v>43440</v>
      </c>
      <c r="J37721">
        <v>2</v>
      </c>
      <c r="K37721">
        <v>20.85</v>
      </c>
    </row>
    <row r="37722" spans="2:11">
      <c r="B37722" t="s">
        <v>2102</v>
      </c>
      <c r="C37722" t="s">
        <v>2842</v>
      </c>
      <c r="D37722" t="s">
        <v>2104</v>
      </c>
      <c r="E37722" t="s">
        <v>2030</v>
      </c>
      <c r="F37722" t="s">
        <v>2016</v>
      </c>
      <c r="G37722" t="s">
        <v>2030</v>
      </c>
      <c r="H37722" t="s">
        <v>2017</v>
      </c>
      <c r="I37722" s="13">
        <v>43398</v>
      </c>
      <c r="J37722" t="s">
        <v>2030</v>
      </c>
      <c r="K37722" t="s">
        <v>2030</v>
      </c>
    </row>
    <row r="37723" spans="2:11">
      <c r="B37723" t="s">
        <v>4188</v>
      </c>
      <c r="C37723" t="s">
        <v>4189</v>
      </c>
      <c r="D37723" t="s">
        <v>2053</v>
      </c>
      <c r="E37723">
        <v>1</v>
      </c>
      <c r="F37723" t="s">
        <v>2123</v>
      </c>
      <c r="G37723">
        <v>50</v>
      </c>
      <c r="H37723" t="s">
        <v>2017</v>
      </c>
      <c r="I37723" s="13">
        <v>43258</v>
      </c>
      <c r="J37723" t="s">
        <v>2030</v>
      </c>
      <c r="K37723" t="s">
        <v>2030</v>
      </c>
    </row>
    <row r="37724" spans="2:11">
      <c r="B37724" t="s">
        <v>2021</v>
      </c>
      <c r="C37724" t="s">
        <v>2897</v>
      </c>
      <c r="D37724" t="s">
        <v>2166</v>
      </c>
      <c r="E37724">
        <v>5</v>
      </c>
      <c r="F37724" t="s">
        <v>2016</v>
      </c>
      <c r="G37724">
        <v>160</v>
      </c>
      <c r="H37724" t="s">
        <v>2020</v>
      </c>
      <c r="I37724" s="13">
        <v>43245</v>
      </c>
      <c r="J37724">
        <v>1</v>
      </c>
      <c r="K37724">
        <v>41.25</v>
      </c>
    </row>
    <row r="37725" spans="2:11">
      <c r="B37725" t="s">
        <v>2083</v>
      </c>
      <c r="C37725" t="s">
        <v>2084</v>
      </c>
      <c r="D37725" t="s">
        <v>2053</v>
      </c>
      <c r="E37725">
        <v>1</v>
      </c>
      <c r="F37725" t="s">
        <v>2016</v>
      </c>
      <c r="G37725" t="s">
        <v>2030</v>
      </c>
      <c r="H37725" t="s">
        <v>2017</v>
      </c>
      <c r="I37725" s="13">
        <v>43181</v>
      </c>
      <c r="J37725">
        <v>8</v>
      </c>
      <c r="K37725">
        <v>-41.25</v>
      </c>
    </row>
    <row r="37801" spans="1:11">
      <c r="A37801" t="s">
        <v>1391</v>
      </c>
      <c r="B37801" t="str">
        <f ca="1">_xll.BDS(OFFSET(INDIRECT(ADDRESS(ROW(), COLUMN())),0,-1),"BEST_ANALYST_RECS_BULK","cols=10;rows=15")</f>
        <v>Morgan Stanley</v>
      </c>
      <c r="C37801" t="s">
        <v>2693</v>
      </c>
      <c r="D37801" t="s">
        <v>2432</v>
      </c>
      <c r="E37801">
        <v>1</v>
      </c>
      <c r="F37801" t="s">
        <v>2016</v>
      </c>
      <c r="G37801">
        <v>20</v>
      </c>
      <c r="H37801" t="s">
        <v>2020</v>
      </c>
      <c r="I37801" s="13">
        <v>43511</v>
      </c>
      <c r="J37801" t="s">
        <v>2030</v>
      </c>
      <c r="K37801" t="s">
        <v>2030</v>
      </c>
    </row>
    <row r="37802" spans="1:11">
      <c r="B37802" t="s">
        <v>2045</v>
      </c>
      <c r="C37802" t="s">
        <v>2694</v>
      </c>
      <c r="D37802" t="s">
        <v>2029</v>
      </c>
      <c r="E37802">
        <v>5</v>
      </c>
      <c r="F37802" t="s">
        <v>2016</v>
      </c>
      <c r="G37802">
        <v>31</v>
      </c>
      <c r="H37802" t="s">
        <v>2020</v>
      </c>
      <c r="I37802" s="13">
        <v>43511</v>
      </c>
      <c r="J37802" t="s">
        <v>2030</v>
      </c>
      <c r="K37802" t="s">
        <v>2030</v>
      </c>
    </row>
    <row r="37803" spans="1:11">
      <c r="B37803" t="s">
        <v>2094</v>
      </c>
      <c r="C37803" t="s">
        <v>2095</v>
      </c>
      <c r="D37803" t="s">
        <v>2053</v>
      </c>
      <c r="E37803">
        <v>1</v>
      </c>
      <c r="F37803" t="s">
        <v>2088</v>
      </c>
      <c r="G37803" t="s">
        <v>2030</v>
      </c>
      <c r="H37803" t="s">
        <v>2017</v>
      </c>
      <c r="I37803" s="13">
        <v>43511</v>
      </c>
      <c r="J37803" t="s">
        <v>2030</v>
      </c>
      <c r="K37803" t="s">
        <v>2030</v>
      </c>
    </row>
    <row r="37804" spans="1:11">
      <c r="B37804" t="s">
        <v>2051</v>
      </c>
      <c r="C37804" t="s">
        <v>2500</v>
      </c>
      <c r="D37804" t="s">
        <v>2026</v>
      </c>
      <c r="E37804">
        <v>5</v>
      </c>
      <c r="F37804" t="s">
        <v>2016</v>
      </c>
      <c r="G37804">
        <v>28</v>
      </c>
      <c r="H37804" t="s">
        <v>2020</v>
      </c>
      <c r="I37804" s="13">
        <v>43511</v>
      </c>
      <c r="J37804" t="s">
        <v>2030</v>
      </c>
      <c r="K37804" t="s">
        <v>2030</v>
      </c>
    </row>
    <row r="37805" spans="1:11">
      <c r="B37805" t="s">
        <v>2151</v>
      </c>
      <c r="C37805" t="s">
        <v>2300</v>
      </c>
      <c r="D37805" t="s">
        <v>2026</v>
      </c>
      <c r="E37805">
        <v>5</v>
      </c>
      <c r="F37805" t="s">
        <v>2016</v>
      </c>
      <c r="G37805">
        <v>33</v>
      </c>
      <c r="H37805" t="s">
        <v>2020</v>
      </c>
      <c r="I37805" s="13">
        <v>43510</v>
      </c>
      <c r="J37805" t="s">
        <v>2030</v>
      </c>
      <c r="K37805" t="s">
        <v>2030</v>
      </c>
    </row>
    <row r="37806" spans="1:11">
      <c r="B37806" t="s">
        <v>2067</v>
      </c>
      <c r="C37806" t="s">
        <v>2610</v>
      </c>
      <c r="D37806" t="s">
        <v>2029</v>
      </c>
      <c r="E37806">
        <v>5</v>
      </c>
      <c r="F37806" t="s">
        <v>2016</v>
      </c>
      <c r="G37806">
        <v>34</v>
      </c>
      <c r="H37806" t="s">
        <v>2020</v>
      </c>
      <c r="I37806" s="13">
        <v>43509</v>
      </c>
      <c r="J37806">
        <v>3</v>
      </c>
      <c r="K37806">
        <v>-25.25</v>
      </c>
    </row>
    <row r="37807" spans="1:11">
      <c r="B37807" t="s">
        <v>2039</v>
      </c>
      <c r="C37807" t="s">
        <v>2695</v>
      </c>
      <c r="D37807" t="s">
        <v>2026</v>
      </c>
      <c r="E37807">
        <v>5</v>
      </c>
      <c r="F37807" t="s">
        <v>2016</v>
      </c>
      <c r="G37807">
        <v>33</v>
      </c>
      <c r="H37807" t="s">
        <v>2020</v>
      </c>
      <c r="I37807" s="13">
        <v>43509</v>
      </c>
      <c r="J37807">
        <v>3</v>
      </c>
      <c r="K37807">
        <v>-25.25</v>
      </c>
    </row>
    <row r="37808" spans="1:11">
      <c r="B37808" t="s">
        <v>2232</v>
      </c>
      <c r="C37808" t="s">
        <v>2496</v>
      </c>
      <c r="D37808" t="s">
        <v>2029</v>
      </c>
      <c r="E37808">
        <v>5</v>
      </c>
      <c r="F37808" t="s">
        <v>2016</v>
      </c>
      <c r="G37808" t="s">
        <v>2030</v>
      </c>
      <c r="H37808" t="s">
        <v>2017</v>
      </c>
      <c r="I37808" s="13">
        <v>43509</v>
      </c>
      <c r="J37808">
        <v>3</v>
      </c>
      <c r="K37808">
        <v>-25.25</v>
      </c>
    </row>
    <row r="37809" spans="2:11">
      <c r="B37809" t="s">
        <v>2074</v>
      </c>
      <c r="C37809" t="s">
        <v>2299</v>
      </c>
      <c r="D37809" t="s">
        <v>2076</v>
      </c>
      <c r="E37809">
        <v>3</v>
      </c>
      <c r="F37809" t="s">
        <v>2016</v>
      </c>
      <c r="G37809">
        <v>22</v>
      </c>
      <c r="H37809" t="s">
        <v>2020</v>
      </c>
      <c r="I37809" s="13">
        <v>43509</v>
      </c>
      <c r="J37809">
        <v>1</v>
      </c>
      <c r="K37809">
        <v>0</v>
      </c>
    </row>
    <row r="37810" spans="2:11">
      <c r="B37810" t="s">
        <v>2696</v>
      </c>
      <c r="C37810" t="s">
        <v>2697</v>
      </c>
      <c r="D37810" t="s">
        <v>2026</v>
      </c>
      <c r="E37810">
        <v>5</v>
      </c>
      <c r="F37810" t="s">
        <v>2016</v>
      </c>
      <c r="G37810">
        <v>34</v>
      </c>
      <c r="H37810" t="s">
        <v>2020</v>
      </c>
      <c r="I37810" s="13">
        <v>43509</v>
      </c>
      <c r="J37810">
        <v>3</v>
      </c>
      <c r="K37810">
        <v>-25.25</v>
      </c>
    </row>
    <row r="37811" spans="2:11">
      <c r="B37811" t="s">
        <v>2049</v>
      </c>
      <c r="C37811" t="s">
        <v>2698</v>
      </c>
      <c r="D37811" t="s">
        <v>2029</v>
      </c>
      <c r="E37811">
        <v>5</v>
      </c>
      <c r="F37811" t="s">
        <v>2016</v>
      </c>
      <c r="G37811" t="s">
        <v>2030</v>
      </c>
      <c r="H37811" t="s">
        <v>2017</v>
      </c>
      <c r="I37811" s="13">
        <v>43509</v>
      </c>
      <c r="J37811" t="s">
        <v>2030</v>
      </c>
      <c r="K37811" t="s">
        <v>2030</v>
      </c>
    </row>
    <row r="37812" spans="2:11">
      <c r="B37812" t="s">
        <v>2031</v>
      </c>
      <c r="C37812" t="s">
        <v>2293</v>
      </c>
      <c r="D37812" t="s">
        <v>2026</v>
      </c>
      <c r="E37812">
        <v>5</v>
      </c>
      <c r="F37812" t="s">
        <v>2016</v>
      </c>
      <c r="G37812">
        <v>36</v>
      </c>
      <c r="H37812" t="s">
        <v>2020</v>
      </c>
      <c r="I37812" s="13">
        <v>43508</v>
      </c>
      <c r="J37812">
        <v>3</v>
      </c>
      <c r="K37812">
        <v>-25.25</v>
      </c>
    </row>
    <row r="37813" spans="2:11">
      <c r="B37813" t="s">
        <v>2198</v>
      </c>
      <c r="C37813" t="s">
        <v>2302</v>
      </c>
      <c r="D37813" t="s">
        <v>2035</v>
      </c>
      <c r="E37813">
        <v>5</v>
      </c>
      <c r="F37813" t="s">
        <v>2016</v>
      </c>
      <c r="G37813">
        <v>26</v>
      </c>
      <c r="H37813" t="s">
        <v>2020</v>
      </c>
      <c r="I37813" s="13">
        <v>43508</v>
      </c>
      <c r="J37813">
        <v>3</v>
      </c>
      <c r="K37813">
        <v>-25.25</v>
      </c>
    </row>
    <row r="37814" spans="2:11">
      <c r="B37814" t="s">
        <v>2021</v>
      </c>
      <c r="C37814" t="s">
        <v>2295</v>
      </c>
      <c r="D37814" t="s">
        <v>2296</v>
      </c>
      <c r="E37814">
        <v>3</v>
      </c>
      <c r="F37814" t="s">
        <v>2016</v>
      </c>
      <c r="G37814">
        <v>24</v>
      </c>
      <c r="H37814" t="s">
        <v>2020</v>
      </c>
      <c r="I37814" s="13">
        <v>43473</v>
      </c>
      <c r="J37814" t="s">
        <v>2030</v>
      </c>
      <c r="K37814" t="s">
        <v>2030</v>
      </c>
    </row>
    <row r="37815" spans="2:11">
      <c r="B37815" t="s">
        <v>2083</v>
      </c>
      <c r="C37815" t="s">
        <v>2304</v>
      </c>
      <c r="D37815" t="s">
        <v>2035</v>
      </c>
      <c r="E37815">
        <v>5</v>
      </c>
      <c r="F37815" t="s">
        <v>2016</v>
      </c>
      <c r="G37815" t="s">
        <v>2030</v>
      </c>
      <c r="H37815" t="s">
        <v>2017</v>
      </c>
      <c r="I37815" s="13">
        <v>43181</v>
      </c>
      <c r="J37815">
        <v>2</v>
      </c>
      <c r="K37815">
        <v>-9.66</v>
      </c>
    </row>
    <row r="37901" spans="1:11">
      <c r="A37901" t="s">
        <v>1392</v>
      </c>
      <c r="B37901" t="str">
        <f ca="1">_xll.BDS(OFFSET(INDIRECT(ADDRESS(ROW(), COLUMN())),0,-1),"BEST_ANALYST_RECS_BULK","cols=10;rows=11")</f>
        <v>Loop Capital Markets</v>
      </c>
      <c r="C37901" t="s">
        <v>3040</v>
      </c>
      <c r="D37901" t="s">
        <v>2076</v>
      </c>
      <c r="E37901">
        <v>3</v>
      </c>
      <c r="F37901" t="s">
        <v>2016</v>
      </c>
      <c r="G37901">
        <v>15</v>
      </c>
      <c r="H37901" t="s">
        <v>2020</v>
      </c>
      <c r="I37901" s="13">
        <v>43511</v>
      </c>
      <c r="J37901">
        <v>4</v>
      </c>
      <c r="K37901">
        <v>2.5499999999999998</v>
      </c>
    </row>
    <row r="37902" spans="1:11">
      <c r="B37902" t="s">
        <v>2094</v>
      </c>
      <c r="C37902" t="s">
        <v>2095</v>
      </c>
      <c r="D37902" t="s">
        <v>2026</v>
      </c>
      <c r="E37902">
        <v>5</v>
      </c>
      <c r="F37902" t="s">
        <v>2016</v>
      </c>
      <c r="G37902">
        <v>21</v>
      </c>
      <c r="H37902" t="s">
        <v>2020</v>
      </c>
      <c r="I37902" s="13">
        <v>43510</v>
      </c>
      <c r="J37902" t="s">
        <v>2030</v>
      </c>
      <c r="K37902" t="s">
        <v>2030</v>
      </c>
    </row>
    <row r="37903" spans="1:11">
      <c r="B37903" t="s">
        <v>2072</v>
      </c>
      <c r="C37903" t="s">
        <v>3554</v>
      </c>
      <c r="D37903" t="s">
        <v>2029</v>
      </c>
      <c r="E37903">
        <v>5</v>
      </c>
      <c r="F37903" t="s">
        <v>2016</v>
      </c>
      <c r="G37903">
        <v>17.5</v>
      </c>
      <c r="H37903" t="s">
        <v>2133</v>
      </c>
      <c r="I37903" s="13">
        <v>43509</v>
      </c>
      <c r="J37903">
        <v>3</v>
      </c>
      <c r="K37903">
        <v>71.17</v>
      </c>
    </row>
    <row r="37904" spans="1:11">
      <c r="B37904" t="s">
        <v>2146</v>
      </c>
      <c r="C37904" t="s">
        <v>3188</v>
      </c>
      <c r="D37904" t="s">
        <v>2044</v>
      </c>
      <c r="E37904">
        <v>3</v>
      </c>
      <c r="F37904" t="s">
        <v>2088</v>
      </c>
      <c r="G37904">
        <v>18</v>
      </c>
      <c r="H37904" t="s">
        <v>2020</v>
      </c>
      <c r="I37904" s="13">
        <v>43501</v>
      </c>
      <c r="J37904">
        <v>2</v>
      </c>
      <c r="K37904">
        <v>86.02</v>
      </c>
    </row>
    <row r="37905" spans="2:11">
      <c r="B37905" t="s">
        <v>2134</v>
      </c>
      <c r="C37905" t="s">
        <v>2219</v>
      </c>
      <c r="D37905" t="s">
        <v>2184</v>
      </c>
      <c r="E37905">
        <v>1</v>
      </c>
      <c r="F37905" t="s">
        <v>2016</v>
      </c>
      <c r="G37905">
        <v>14</v>
      </c>
      <c r="H37905" t="s">
        <v>2020</v>
      </c>
      <c r="I37905" s="13">
        <v>43495</v>
      </c>
      <c r="J37905">
        <v>6</v>
      </c>
      <c r="K37905">
        <v>-59.54</v>
      </c>
    </row>
    <row r="37906" spans="2:11">
      <c r="B37906" t="s">
        <v>2037</v>
      </c>
      <c r="C37906" t="s">
        <v>3905</v>
      </c>
      <c r="D37906" t="s">
        <v>2076</v>
      </c>
      <c r="E37906">
        <v>3</v>
      </c>
      <c r="F37906" t="s">
        <v>2016</v>
      </c>
      <c r="G37906">
        <v>16</v>
      </c>
      <c r="H37906" t="s">
        <v>2020</v>
      </c>
      <c r="I37906" s="13">
        <v>43473</v>
      </c>
      <c r="J37906">
        <v>5</v>
      </c>
      <c r="K37906">
        <v>0</v>
      </c>
    </row>
    <row r="37907" spans="2:11">
      <c r="B37907" t="s">
        <v>2269</v>
      </c>
      <c r="C37907" t="s">
        <v>3906</v>
      </c>
      <c r="D37907" t="s">
        <v>2044</v>
      </c>
      <c r="E37907">
        <v>3</v>
      </c>
      <c r="F37907" t="s">
        <v>2016</v>
      </c>
      <c r="G37907" t="s">
        <v>2030</v>
      </c>
      <c r="H37907" t="s">
        <v>2017</v>
      </c>
      <c r="I37907" s="13">
        <v>43473</v>
      </c>
      <c r="J37907" t="s">
        <v>2030</v>
      </c>
      <c r="K37907" t="s">
        <v>2030</v>
      </c>
    </row>
    <row r="37908" spans="2:11">
      <c r="B37908" t="s">
        <v>3907</v>
      </c>
      <c r="C37908" t="s">
        <v>3908</v>
      </c>
      <c r="D37908" t="s">
        <v>2104</v>
      </c>
      <c r="E37908" t="s">
        <v>2030</v>
      </c>
      <c r="F37908" t="s">
        <v>2016</v>
      </c>
      <c r="G37908" t="s">
        <v>2030</v>
      </c>
      <c r="H37908" t="s">
        <v>2017</v>
      </c>
      <c r="I37908" s="13">
        <v>43455</v>
      </c>
      <c r="J37908" t="s">
        <v>2030</v>
      </c>
      <c r="K37908" t="s">
        <v>2030</v>
      </c>
    </row>
    <row r="37909" spans="2:11">
      <c r="B37909" t="s">
        <v>2069</v>
      </c>
      <c r="C37909" t="s">
        <v>3043</v>
      </c>
      <c r="D37909" t="s">
        <v>2071</v>
      </c>
      <c r="E37909">
        <v>3</v>
      </c>
      <c r="F37909" t="s">
        <v>2016</v>
      </c>
      <c r="G37909" t="s">
        <v>2030</v>
      </c>
      <c r="H37909" t="s">
        <v>2017</v>
      </c>
      <c r="I37909" s="13">
        <v>43454</v>
      </c>
      <c r="J37909">
        <v>5</v>
      </c>
      <c r="K37909">
        <v>0</v>
      </c>
    </row>
    <row r="37910" spans="2:11">
      <c r="B37910" t="s">
        <v>2074</v>
      </c>
      <c r="C37910" t="s">
        <v>3552</v>
      </c>
      <c r="D37910" t="s">
        <v>2076</v>
      </c>
      <c r="E37910">
        <v>3</v>
      </c>
      <c r="F37910" t="s">
        <v>2016</v>
      </c>
      <c r="G37910">
        <v>15</v>
      </c>
      <c r="H37910" t="s">
        <v>2020</v>
      </c>
      <c r="I37910" s="13">
        <v>43454</v>
      </c>
      <c r="J37910">
        <v>5</v>
      </c>
      <c r="K37910">
        <v>0</v>
      </c>
    </row>
    <row r="37911" spans="2:11">
      <c r="B37911" t="s">
        <v>2083</v>
      </c>
      <c r="C37911" t="s">
        <v>2084</v>
      </c>
      <c r="D37911" t="s">
        <v>2026</v>
      </c>
      <c r="E37911">
        <v>5</v>
      </c>
      <c r="F37911" t="s">
        <v>2016</v>
      </c>
      <c r="G37911" t="s">
        <v>2030</v>
      </c>
      <c r="H37911" t="s">
        <v>2017</v>
      </c>
      <c r="I37911" s="13">
        <v>43327</v>
      </c>
      <c r="J37911">
        <v>1</v>
      </c>
      <c r="K37911">
        <v>98.45</v>
      </c>
    </row>
    <row r="38001" spans="1:11">
      <c r="A38001" t="s">
        <v>1393</v>
      </c>
      <c r="B38001" t="str">
        <f ca="1">_xll.BDS(OFFSET(INDIRECT(ADDRESS(ROW(), COLUMN())),0,-1),"BEST_ANALYST_RECS_BULK","cols=10;rows=8")</f>
        <v>Zacks Investment Research</v>
      </c>
      <c r="C38001" t="s">
        <v>2095</v>
      </c>
      <c r="D38001" t="s">
        <v>2076</v>
      </c>
      <c r="E38001">
        <v>3</v>
      </c>
      <c r="F38001" t="s">
        <v>2088</v>
      </c>
      <c r="G38001" t="s">
        <v>2030</v>
      </c>
      <c r="H38001" t="s">
        <v>2017</v>
      </c>
      <c r="I38001" s="13">
        <v>43507</v>
      </c>
      <c r="J38001" t="s">
        <v>2030</v>
      </c>
      <c r="K38001" t="s">
        <v>2030</v>
      </c>
    </row>
    <row r="38002" spans="1:11">
      <c r="B38002" t="s">
        <v>106</v>
      </c>
      <c r="C38002" t="s">
        <v>3206</v>
      </c>
      <c r="D38002" t="s">
        <v>2432</v>
      </c>
      <c r="E38002">
        <v>1</v>
      </c>
      <c r="F38002" t="s">
        <v>2016</v>
      </c>
      <c r="G38002">
        <v>4</v>
      </c>
      <c r="H38002" t="s">
        <v>2020</v>
      </c>
      <c r="I38002" s="13">
        <v>43503</v>
      </c>
      <c r="J38002">
        <v>2</v>
      </c>
      <c r="K38002">
        <v>-6.58</v>
      </c>
    </row>
    <row r="38003" spans="1:11">
      <c r="B38003" t="s">
        <v>2033</v>
      </c>
      <c r="C38003" t="s">
        <v>2557</v>
      </c>
      <c r="D38003" t="s">
        <v>2044</v>
      </c>
      <c r="E38003">
        <v>3</v>
      </c>
      <c r="F38003" t="s">
        <v>2016</v>
      </c>
      <c r="G38003">
        <v>7.5</v>
      </c>
      <c r="H38003" t="s">
        <v>2036</v>
      </c>
      <c r="I38003" s="13">
        <v>43503</v>
      </c>
      <c r="J38003">
        <v>1</v>
      </c>
      <c r="K38003">
        <v>0</v>
      </c>
    </row>
    <row r="38004" spans="1:11">
      <c r="B38004" t="s">
        <v>2257</v>
      </c>
      <c r="C38004" t="s">
        <v>3380</v>
      </c>
      <c r="D38004" t="s">
        <v>2044</v>
      </c>
      <c r="E38004">
        <v>3</v>
      </c>
      <c r="F38004" t="s">
        <v>2016</v>
      </c>
      <c r="G38004">
        <v>6</v>
      </c>
      <c r="H38004" t="s">
        <v>2020</v>
      </c>
      <c r="I38004" s="13">
        <v>43503</v>
      </c>
      <c r="J38004">
        <v>1</v>
      </c>
      <c r="K38004">
        <v>0</v>
      </c>
    </row>
    <row r="38005" spans="1:11">
      <c r="B38005" t="s">
        <v>2203</v>
      </c>
      <c r="C38005" t="s">
        <v>3205</v>
      </c>
      <c r="D38005" t="s">
        <v>2044</v>
      </c>
      <c r="E38005">
        <v>3</v>
      </c>
      <c r="F38005" t="s">
        <v>2016</v>
      </c>
      <c r="G38005" t="s">
        <v>2030</v>
      </c>
      <c r="H38005" t="s">
        <v>2017</v>
      </c>
      <c r="I38005" s="13">
        <v>43503</v>
      </c>
      <c r="J38005" t="s">
        <v>2030</v>
      </c>
      <c r="K38005" t="s">
        <v>2030</v>
      </c>
    </row>
    <row r="38006" spans="1:11">
      <c r="B38006" t="s">
        <v>2045</v>
      </c>
      <c r="C38006" t="s">
        <v>3389</v>
      </c>
      <c r="D38006" t="s">
        <v>2029</v>
      </c>
      <c r="E38006">
        <v>5</v>
      </c>
      <c r="F38006" t="s">
        <v>2016</v>
      </c>
      <c r="G38006">
        <v>9</v>
      </c>
      <c r="H38006" t="s">
        <v>2020</v>
      </c>
      <c r="I38006" s="13">
        <v>43502</v>
      </c>
      <c r="J38006">
        <v>4</v>
      </c>
      <c r="K38006">
        <v>-9.52</v>
      </c>
    </row>
    <row r="38007" spans="1:11">
      <c r="B38007" t="s">
        <v>2083</v>
      </c>
      <c r="C38007" t="s">
        <v>2084</v>
      </c>
      <c r="D38007" t="s">
        <v>2184</v>
      </c>
      <c r="E38007">
        <v>1</v>
      </c>
      <c r="F38007" t="s">
        <v>2016</v>
      </c>
      <c r="G38007" t="s">
        <v>2030</v>
      </c>
      <c r="H38007" t="s">
        <v>2017</v>
      </c>
      <c r="I38007" s="13">
        <v>43469</v>
      </c>
      <c r="J38007">
        <v>3</v>
      </c>
      <c r="K38007">
        <v>-6.77</v>
      </c>
    </row>
    <row r="38008" spans="1:11">
      <c r="B38008" t="s">
        <v>2878</v>
      </c>
      <c r="C38008" t="s">
        <v>3204</v>
      </c>
      <c r="D38008" t="s">
        <v>2053</v>
      </c>
      <c r="E38008">
        <v>1</v>
      </c>
      <c r="F38008" t="s">
        <v>2016</v>
      </c>
      <c r="G38008">
        <v>4</v>
      </c>
      <c r="H38008" t="s">
        <v>2020</v>
      </c>
      <c r="I38008" s="13">
        <v>43313</v>
      </c>
      <c r="J38008">
        <v>2</v>
      </c>
      <c r="K38008">
        <v>-6.58</v>
      </c>
    </row>
    <row r="38101" spans="1:11">
      <c r="A38101" t="s">
        <v>1394</v>
      </c>
      <c r="B38101" t="str">
        <f ca="1">_xll.BDS(OFFSET(INDIRECT(ADDRESS(ROW(), COLUMN())),0,-1),"BEST_ANALYST_RECS_BULK","cols=10;rows=14")</f>
        <v>Zacks Investment Research</v>
      </c>
      <c r="C38101" t="s">
        <v>2095</v>
      </c>
      <c r="D38101" t="s">
        <v>2026</v>
      </c>
      <c r="E38101">
        <v>5</v>
      </c>
      <c r="F38101" t="s">
        <v>2016</v>
      </c>
      <c r="G38101">
        <v>55</v>
      </c>
      <c r="H38101" t="s">
        <v>2020</v>
      </c>
      <c r="I38101" s="13">
        <v>43511</v>
      </c>
      <c r="J38101" t="s">
        <v>2030</v>
      </c>
      <c r="K38101" t="s">
        <v>2030</v>
      </c>
    </row>
    <row r="38102" spans="1:11">
      <c r="B38102" t="s">
        <v>2027</v>
      </c>
      <c r="C38102" t="s">
        <v>3190</v>
      </c>
      <c r="D38102" t="s">
        <v>2044</v>
      </c>
      <c r="E38102">
        <v>3</v>
      </c>
      <c r="F38102" t="s">
        <v>2016</v>
      </c>
      <c r="G38102">
        <v>45</v>
      </c>
      <c r="H38102" t="s">
        <v>2017</v>
      </c>
      <c r="I38102" s="13">
        <v>43501</v>
      </c>
      <c r="J38102">
        <v>5</v>
      </c>
      <c r="K38102">
        <v>0</v>
      </c>
    </row>
    <row r="38103" spans="1:11">
      <c r="B38103" t="s">
        <v>2072</v>
      </c>
      <c r="C38103" t="s">
        <v>3191</v>
      </c>
      <c r="D38103" t="s">
        <v>2189</v>
      </c>
      <c r="E38103">
        <v>5</v>
      </c>
      <c r="F38103" t="s">
        <v>2016</v>
      </c>
      <c r="G38103">
        <v>55</v>
      </c>
      <c r="H38103" t="s">
        <v>2020</v>
      </c>
      <c r="I38103" s="13">
        <v>43501</v>
      </c>
      <c r="J38103">
        <v>1</v>
      </c>
      <c r="K38103">
        <v>14.05</v>
      </c>
    </row>
    <row r="38104" spans="1:11">
      <c r="B38104" t="s">
        <v>2220</v>
      </c>
      <c r="C38104" t="s">
        <v>3192</v>
      </c>
      <c r="D38104" t="s">
        <v>2026</v>
      </c>
      <c r="E38104">
        <v>5</v>
      </c>
      <c r="F38104" t="s">
        <v>2016</v>
      </c>
      <c r="G38104">
        <v>53</v>
      </c>
      <c r="H38104" t="s">
        <v>2020</v>
      </c>
      <c r="I38104" s="13">
        <v>43500</v>
      </c>
      <c r="J38104">
        <v>3</v>
      </c>
      <c r="K38104">
        <v>6.66</v>
      </c>
    </row>
    <row r="38105" spans="1:11">
      <c r="B38105" t="s">
        <v>106</v>
      </c>
      <c r="C38105" t="s">
        <v>3193</v>
      </c>
      <c r="D38105" t="s">
        <v>2114</v>
      </c>
      <c r="E38105">
        <v>3</v>
      </c>
      <c r="F38105" t="s">
        <v>2016</v>
      </c>
      <c r="G38105">
        <v>47</v>
      </c>
      <c r="H38105" t="s">
        <v>2020</v>
      </c>
      <c r="I38105" s="13">
        <v>43497</v>
      </c>
      <c r="J38105">
        <v>5</v>
      </c>
      <c r="K38105">
        <v>0</v>
      </c>
    </row>
    <row r="38106" spans="1:11">
      <c r="B38106" t="s">
        <v>2067</v>
      </c>
      <c r="C38106" t="s">
        <v>2638</v>
      </c>
      <c r="D38106" t="s">
        <v>2041</v>
      </c>
      <c r="E38106">
        <v>1</v>
      </c>
      <c r="F38106" t="s">
        <v>2016</v>
      </c>
      <c r="G38106">
        <v>41</v>
      </c>
      <c r="H38106" t="s">
        <v>2020</v>
      </c>
      <c r="I38106" s="13">
        <v>43497</v>
      </c>
      <c r="J38106">
        <v>6</v>
      </c>
      <c r="K38106">
        <v>-14.05</v>
      </c>
    </row>
    <row r="38107" spans="1:11">
      <c r="B38107" t="s">
        <v>2031</v>
      </c>
      <c r="C38107" t="s">
        <v>3194</v>
      </c>
      <c r="D38107" t="s">
        <v>2076</v>
      </c>
      <c r="E38107">
        <v>3</v>
      </c>
      <c r="F38107" t="s">
        <v>2016</v>
      </c>
      <c r="G38107">
        <v>48</v>
      </c>
      <c r="H38107" t="s">
        <v>2020</v>
      </c>
      <c r="I38107" s="13">
        <v>43497</v>
      </c>
      <c r="J38107">
        <v>5</v>
      </c>
      <c r="K38107">
        <v>0</v>
      </c>
    </row>
    <row r="38108" spans="1:11">
      <c r="B38108" t="s">
        <v>2146</v>
      </c>
      <c r="C38108" t="s">
        <v>3195</v>
      </c>
      <c r="D38108" t="s">
        <v>2026</v>
      </c>
      <c r="E38108">
        <v>5</v>
      </c>
      <c r="F38108" t="s">
        <v>2016</v>
      </c>
      <c r="G38108" t="s">
        <v>2030</v>
      </c>
      <c r="H38108" t="s">
        <v>2017</v>
      </c>
      <c r="I38108" s="13">
        <v>43497</v>
      </c>
      <c r="J38108">
        <v>1</v>
      </c>
      <c r="K38108">
        <v>14.05</v>
      </c>
    </row>
    <row r="38109" spans="1:11">
      <c r="B38109" t="s">
        <v>2033</v>
      </c>
      <c r="C38109" t="s">
        <v>2972</v>
      </c>
      <c r="D38109" t="s">
        <v>2044</v>
      </c>
      <c r="E38109">
        <v>3</v>
      </c>
      <c r="F38109" t="s">
        <v>2016</v>
      </c>
      <c r="G38109">
        <v>52</v>
      </c>
      <c r="H38109" t="s">
        <v>2036</v>
      </c>
      <c r="I38109" s="13">
        <v>43496</v>
      </c>
      <c r="J38109">
        <v>4</v>
      </c>
      <c r="K38109">
        <v>5.35</v>
      </c>
    </row>
    <row r="38110" spans="1:11">
      <c r="B38110" t="s">
        <v>2277</v>
      </c>
      <c r="C38110" t="s">
        <v>2971</v>
      </c>
      <c r="D38110" t="s">
        <v>2015</v>
      </c>
      <c r="E38110">
        <v>3</v>
      </c>
      <c r="F38110" t="s">
        <v>2016</v>
      </c>
      <c r="G38110">
        <v>50</v>
      </c>
      <c r="H38110" t="s">
        <v>2017</v>
      </c>
      <c r="I38110" s="13">
        <v>43496</v>
      </c>
      <c r="J38110">
        <v>5</v>
      </c>
      <c r="K38110">
        <v>0</v>
      </c>
    </row>
    <row r="38111" spans="1:11">
      <c r="B38111" t="s">
        <v>2077</v>
      </c>
      <c r="C38111" t="s">
        <v>3196</v>
      </c>
      <c r="D38111" t="s">
        <v>2227</v>
      </c>
      <c r="E38111">
        <v>3</v>
      </c>
      <c r="F38111" t="s">
        <v>2016</v>
      </c>
      <c r="G38111">
        <v>46</v>
      </c>
      <c r="H38111" t="s">
        <v>2020</v>
      </c>
      <c r="I38111" s="13">
        <v>43496</v>
      </c>
      <c r="J38111">
        <v>5</v>
      </c>
      <c r="K38111">
        <v>0</v>
      </c>
    </row>
    <row r="38112" spans="1:11">
      <c r="B38112" t="s">
        <v>2063</v>
      </c>
      <c r="C38112" t="s">
        <v>3197</v>
      </c>
      <c r="D38112" t="s">
        <v>2162</v>
      </c>
      <c r="E38112">
        <v>3</v>
      </c>
      <c r="F38112" t="s">
        <v>2016</v>
      </c>
      <c r="G38112">
        <v>45</v>
      </c>
      <c r="H38112" t="s">
        <v>2017</v>
      </c>
      <c r="I38112" s="13">
        <v>43496</v>
      </c>
      <c r="J38112">
        <v>5</v>
      </c>
      <c r="K38112">
        <v>0</v>
      </c>
    </row>
    <row r="38113" spans="2:11">
      <c r="B38113" t="s">
        <v>2021</v>
      </c>
      <c r="C38113" t="s">
        <v>3198</v>
      </c>
      <c r="D38113" t="s">
        <v>2296</v>
      </c>
      <c r="E38113">
        <v>3</v>
      </c>
      <c r="F38113" t="s">
        <v>2016</v>
      </c>
      <c r="G38113">
        <v>49</v>
      </c>
      <c r="H38113" t="s">
        <v>2020</v>
      </c>
      <c r="I38113" s="13">
        <v>43255</v>
      </c>
      <c r="J38113">
        <v>5</v>
      </c>
      <c r="K38113">
        <v>0</v>
      </c>
    </row>
    <row r="38114" spans="2:11">
      <c r="B38114" t="s">
        <v>2083</v>
      </c>
      <c r="C38114" t="s">
        <v>2084</v>
      </c>
      <c r="D38114" t="s">
        <v>2026</v>
      </c>
      <c r="E38114">
        <v>5</v>
      </c>
      <c r="F38114" t="s">
        <v>2016</v>
      </c>
      <c r="G38114" t="s">
        <v>2030</v>
      </c>
      <c r="H38114" t="s">
        <v>2017</v>
      </c>
      <c r="I38114" s="13">
        <v>43228</v>
      </c>
      <c r="J38114">
        <v>2</v>
      </c>
      <c r="K38114">
        <v>11.14</v>
      </c>
    </row>
    <row r="38201" spans="1:11">
      <c r="A38201" t="s">
        <v>1395</v>
      </c>
      <c r="B38201" t="str">
        <f ca="1">_xll.BDS(OFFSET(INDIRECT(ADDRESS(ROW(), COLUMN())),0,-1),"BEST_ANALYST_RECS_BULK","cols=10;rows=8")</f>
        <v>RBC Capital Markets</v>
      </c>
      <c r="C38201" t="s">
        <v>2672</v>
      </c>
      <c r="D38201" t="s">
        <v>2029</v>
      </c>
      <c r="E38201">
        <v>5</v>
      </c>
      <c r="F38201" t="s">
        <v>2016</v>
      </c>
      <c r="G38201">
        <v>21</v>
      </c>
      <c r="H38201" t="s">
        <v>2020</v>
      </c>
      <c r="I38201" s="13">
        <v>43511</v>
      </c>
      <c r="J38201">
        <v>6</v>
      </c>
      <c r="K38201">
        <v>-31.41</v>
      </c>
    </row>
    <row r="38202" spans="1:11">
      <c r="B38202" t="s">
        <v>2069</v>
      </c>
      <c r="C38202" t="s">
        <v>2673</v>
      </c>
      <c r="D38202" t="s">
        <v>2035</v>
      </c>
      <c r="E38202">
        <v>5</v>
      </c>
      <c r="F38202" t="s">
        <v>2016</v>
      </c>
      <c r="G38202">
        <v>20</v>
      </c>
      <c r="H38202" t="s">
        <v>2017</v>
      </c>
      <c r="I38202" s="13">
        <v>43511</v>
      </c>
      <c r="J38202" t="s">
        <v>2030</v>
      </c>
      <c r="K38202" t="s">
        <v>2030</v>
      </c>
    </row>
    <row r="38203" spans="1:11">
      <c r="B38203" t="s">
        <v>2234</v>
      </c>
      <c r="C38203" t="s">
        <v>2674</v>
      </c>
      <c r="D38203" t="s">
        <v>2044</v>
      </c>
      <c r="E38203">
        <v>3</v>
      </c>
      <c r="F38203" t="s">
        <v>2016</v>
      </c>
      <c r="G38203">
        <v>16</v>
      </c>
      <c r="H38203" t="s">
        <v>2020</v>
      </c>
      <c r="I38203" s="13">
        <v>43511</v>
      </c>
      <c r="J38203">
        <v>3</v>
      </c>
      <c r="K38203">
        <v>0</v>
      </c>
    </row>
    <row r="38204" spans="1:11">
      <c r="B38204" t="s">
        <v>2063</v>
      </c>
      <c r="C38204" t="s">
        <v>2675</v>
      </c>
      <c r="D38204" t="s">
        <v>2035</v>
      </c>
      <c r="E38204">
        <v>5</v>
      </c>
      <c r="F38204" t="s">
        <v>2016</v>
      </c>
      <c r="G38204">
        <v>24</v>
      </c>
      <c r="H38204" t="s">
        <v>2017</v>
      </c>
      <c r="I38204" s="13">
        <v>43511</v>
      </c>
      <c r="J38204">
        <v>4</v>
      </c>
      <c r="K38204">
        <v>-4.0999999999999996</v>
      </c>
    </row>
    <row r="38205" spans="1:11">
      <c r="B38205" t="s">
        <v>2033</v>
      </c>
      <c r="C38205" t="s">
        <v>2676</v>
      </c>
      <c r="D38205" t="s">
        <v>2035</v>
      </c>
      <c r="E38205">
        <v>5</v>
      </c>
      <c r="F38205" t="s">
        <v>2016</v>
      </c>
      <c r="G38205">
        <v>23</v>
      </c>
      <c r="H38205" t="s">
        <v>2020</v>
      </c>
      <c r="I38205" s="13">
        <v>43488</v>
      </c>
      <c r="J38205">
        <v>2</v>
      </c>
      <c r="K38205">
        <v>18.39</v>
      </c>
    </row>
    <row r="38206" spans="1:11">
      <c r="B38206" t="s">
        <v>2267</v>
      </c>
      <c r="C38206" t="s">
        <v>2677</v>
      </c>
      <c r="D38206" t="s">
        <v>2029</v>
      </c>
      <c r="E38206">
        <v>5</v>
      </c>
      <c r="F38206" t="s">
        <v>2016</v>
      </c>
      <c r="G38206">
        <v>19</v>
      </c>
      <c r="H38206" t="s">
        <v>2017</v>
      </c>
      <c r="I38206" s="13">
        <v>43441</v>
      </c>
      <c r="J38206" t="s">
        <v>2030</v>
      </c>
      <c r="K38206" t="s">
        <v>2030</v>
      </c>
    </row>
    <row r="38207" spans="1:11">
      <c r="B38207" t="s">
        <v>2136</v>
      </c>
      <c r="C38207" t="s">
        <v>2678</v>
      </c>
      <c r="D38207" t="s">
        <v>2044</v>
      </c>
      <c r="E38207">
        <v>3</v>
      </c>
      <c r="F38207" t="s">
        <v>2016</v>
      </c>
      <c r="G38207">
        <v>18</v>
      </c>
      <c r="H38207" t="s">
        <v>2020</v>
      </c>
      <c r="I38207" s="13">
        <v>43403</v>
      </c>
      <c r="J38207">
        <v>3</v>
      </c>
      <c r="K38207">
        <v>0</v>
      </c>
    </row>
    <row r="38208" spans="1:11">
      <c r="B38208" t="s">
        <v>2083</v>
      </c>
      <c r="C38208" t="s">
        <v>2084</v>
      </c>
      <c r="D38208" t="s">
        <v>2035</v>
      </c>
      <c r="E38208">
        <v>5</v>
      </c>
      <c r="F38208" t="s">
        <v>2016</v>
      </c>
      <c r="G38208" t="s">
        <v>2030</v>
      </c>
      <c r="H38208" t="s">
        <v>2017</v>
      </c>
      <c r="I38208" s="13">
        <v>43181</v>
      </c>
      <c r="J38208">
        <v>5</v>
      </c>
      <c r="K38208">
        <v>-24.23</v>
      </c>
    </row>
    <row r="38301" spans="1:11">
      <c r="A38301" t="s">
        <v>1396</v>
      </c>
      <c r="B38301" t="str">
        <f ca="1">_xll.BDS(OFFSET(INDIRECT(ADDRESS(ROW(), COLUMN())),0,-1),"BEST_ANALYST_RECS_BULK","cols=10;rows=23")</f>
        <v>Baird</v>
      </c>
      <c r="C38301" t="s">
        <v>4161</v>
      </c>
      <c r="D38301" t="s">
        <v>2044</v>
      </c>
      <c r="E38301">
        <v>3</v>
      </c>
      <c r="F38301" t="s">
        <v>2016</v>
      </c>
      <c r="G38301">
        <v>155</v>
      </c>
      <c r="H38301" t="s">
        <v>2017</v>
      </c>
      <c r="I38301" s="13">
        <v>43511</v>
      </c>
      <c r="J38301">
        <v>2</v>
      </c>
      <c r="K38301">
        <v>0</v>
      </c>
    </row>
    <row r="38302" spans="1:11">
      <c r="B38302" t="s">
        <v>2094</v>
      </c>
      <c r="C38302" t="s">
        <v>2095</v>
      </c>
      <c r="D38302" t="s">
        <v>2026</v>
      </c>
      <c r="E38302">
        <v>5</v>
      </c>
      <c r="F38302" t="s">
        <v>2085</v>
      </c>
      <c r="G38302">
        <v>167</v>
      </c>
      <c r="H38302" t="s">
        <v>2020</v>
      </c>
      <c r="I38302" s="13">
        <v>43510</v>
      </c>
      <c r="J38302" t="s">
        <v>2030</v>
      </c>
      <c r="K38302" t="s">
        <v>2030</v>
      </c>
    </row>
    <row r="38303" spans="1:11">
      <c r="B38303" t="s">
        <v>2274</v>
      </c>
      <c r="C38303" t="s">
        <v>2791</v>
      </c>
      <c r="D38303" t="s">
        <v>2076</v>
      </c>
      <c r="E38303">
        <v>3</v>
      </c>
      <c r="F38303" t="s">
        <v>2016</v>
      </c>
      <c r="G38303" t="s">
        <v>2030</v>
      </c>
      <c r="H38303" t="s">
        <v>2017</v>
      </c>
      <c r="I38303" s="13">
        <v>43509</v>
      </c>
      <c r="J38303">
        <v>2</v>
      </c>
      <c r="K38303">
        <v>0</v>
      </c>
    </row>
    <row r="38304" spans="1:11">
      <c r="B38304" t="s">
        <v>2232</v>
      </c>
      <c r="C38304" t="s">
        <v>4167</v>
      </c>
      <c r="D38304" t="s">
        <v>2015</v>
      </c>
      <c r="E38304">
        <v>3</v>
      </c>
      <c r="F38304" t="s">
        <v>2016</v>
      </c>
      <c r="G38304" t="s">
        <v>2030</v>
      </c>
      <c r="H38304" t="s">
        <v>2017</v>
      </c>
      <c r="I38304" s="13">
        <v>43507</v>
      </c>
      <c r="J38304">
        <v>2</v>
      </c>
      <c r="K38304">
        <v>0</v>
      </c>
    </row>
    <row r="38305" spans="2:11">
      <c r="B38305" t="s">
        <v>2051</v>
      </c>
      <c r="C38305" t="s">
        <v>2239</v>
      </c>
      <c r="D38305" t="s">
        <v>2053</v>
      </c>
      <c r="E38305">
        <v>1</v>
      </c>
      <c r="F38305" t="s">
        <v>2016</v>
      </c>
      <c r="G38305">
        <v>102</v>
      </c>
      <c r="H38305" t="s">
        <v>2017</v>
      </c>
      <c r="I38305" s="13">
        <v>43497</v>
      </c>
      <c r="J38305">
        <v>3</v>
      </c>
      <c r="K38305">
        <v>-16.36</v>
      </c>
    </row>
    <row r="38306" spans="2:11">
      <c r="B38306" t="s">
        <v>2063</v>
      </c>
      <c r="C38306" t="s">
        <v>3632</v>
      </c>
      <c r="D38306" t="s">
        <v>2035</v>
      </c>
      <c r="E38306">
        <v>5</v>
      </c>
      <c r="F38306" t="s">
        <v>2016</v>
      </c>
      <c r="G38306">
        <v>168</v>
      </c>
      <c r="H38306" t="s">
        <v>2017</v>
      </c>
      <c r="I38306" s="13">
        <v>43497</v>
      </c>
      <c r="J38306" t="s">
        <v>2030</v>
      </c>
      <c r="K38306" t="s">
        <v>2030</v>
      </c>
    </row>
    <row r="38307" spans="2:11">
      <c r="B38307" t="s">
        <v>106</v>
      </c>
      <c r="C38307" t="s">
        <v>3635</v>
      </c>
      <c r="D38307" t="s">
        <v>2723</v>
      </c>
      <c r="E38307">
        <v>3</v>
      </c>
      <c r="F38307" t="s">
        <v>2016</v>
      </c>
      <c r="G38307">
        <v>148</v>
      </c>
      <c r="H38307" t="s">
        <v>2020</v>
      </c>
      <c r="I38307" s="13">
        <v>43496</v>
      </c>
      <c r="J38307">
        <v>2</v>
      </c>
      <c r="K38307">
        <v>0</v>
      </c>
    </row>
    <row r="38308" spans="2:11">
      <c r="B38308" t="s">
        <v>2024</v>
      </c>
      <c r="C38308" t="s">
        <v>3004</v>
      </c>
      <c r="D38308" t="s">
        <v>2026</v>
      </c>
      <c r="E38308">
        <v>5</v>
      </c>
      <c r="F38308" t="s">
        <v>2016</v>
      </c>
      <c r="G38308">
        <v>165</v>
      </c>
      <c r="H38308" t="s">
        <v>2017</v>
      </c>
      <c r="I38308" s="13">
        <v>43496</v>
      </c>
      <c r="J38308">
        <v>1</v>
      </c>
      <c r="K38308">
        <v>32.31</v>
      </c>
    </row>
    <row r="38309" spans="2:11">
      <c r="B38309" t="s">
        <v>2151</v>
      </c>
      <c r="C38309" t="s">
        <v>4363</v>
      </c>
      <c r="D38309" t="s">
        <v>2026</v>
      </c>
      <c r="E38309">
        <v>5</v>
      </c>
      <c r="F38309" t="s">
        <v>2016</v>
      </c>
      <c r="G38309">
        <v>175</v>
      </c>
      <c r="H38309" t="s">
        <v>2020</v>
      </c>
      <c r="I38309" s="13">
        <v>43496</v>
      </c>
      <c r="J38309" t="s">
        <v>2030</v>
      </c>
      <c r="K38309" t="s">
        <v>2030</v>
      </c>
    </row>
    <row r="38310" spans="2:11">
      <c r="B38310" t="s">
        <v>2269</v>
      </c>
      <c r="C38310" t="s">
        <v>3107</v>
      </c>
      <c r="D38310" t="s">
        <v>2044</v>
      </c>
      <c r="E38310">
        <v>3</v>
      </c>
      <c r="F38310" t="s">
        <v>2016</v>
      </c>
      <c r="G38310" t="s">
        <v>2030</v>
      </c>
      <c r="H38310" t="s">
        <v>2017</v>
      </c>
      <c r="I38310" s="13">
        <v>43496</v>
      </c>
      <c r="J38310">
        <v>2</v>
      </c>
      <c r="K38310">
        <v>0</v>
      </c>
    </row>
    <row r="38311" spans="2:11">
      <c r="B38311" t="s">
        <v>2461</v>
      </c>
      <c r="C38311" t="s">
        <v>2799</v>
      </c>
      <c r="D38311" t="s">
        <v>2026</v>
      </c>
      <c r="E38311">
        <v>5</v>
      </c>
      <c r="F38311" t="s">
        <v>2016</v>
      </c>
      <c r="G38311">
        <v>174</v>
      </c>
      <c r="H38311" t="s">
        <v>2017</v>
      </c>
      <c r="I38311" s="13">
        <v>43496</v>
      </c>
      <c r="J38311" t="s">
        <v>2030</v>
      </c>
      <c r="K38311" t="s">
        <v>2030</v>
      </c>
    </row>
    <row r="38312" spans="2:11">
      <c r="B38312" t="s">
        <v>2174</v>
      </c>
      <c r="C38312" t="s">
        <v>4165</v>
      </c>
      <c r="D38312" t="s">
        <v>2015</v>
      </c>
      <c r="E38312">
        <v>3</v>
      </c>
      <c r="F38312" t="s">
        <v>2016</v>
      </c>
      <c r="G38312">
        <v>144</v>
      </c>
      <c r="H38312" t="s">
        <v>2017</v>
      </c>
      <c r="I38312" s="13">
        <v>43495</v>
      </c>
      <c r="J38312">
        <v>2</v>
      </c>
      <c r="K38312">
        <v>0</v>
      </c>
    </row>
    <row r="38313" spans="2:11">
      <c r="B38313" t="s">
        <v>2027</v>
      </c>
      <c r="C38313" t="s">
        <v>4364</v>
      </c>
      <c r="D38313" t="s">
        <v>2029</v>
      </c>
      <c r="E38313">
        <v>5</v>
      </c>
      <c r="F38313" t="s">
        <v>2016</v>
      </c>
      <c r="G38313">
        <v>170</v>
      </c>
      <c r="H38313" t="s">
        <v>2017</v>
      </c>
      <c r="I38313" s="13">
        <v>43495</v>
      </c>
      <c r="J38313" t="s">
        <v>2030</v>
      </c>
      <c r="K38313" t="s">
        <v>2030</v>
      </c>
    </row>
    <row r="38314" spans="2:11">
      <c r="B38314" t="s">
        <v>2033</v>
      </c>
      <c r="C38314" t="s">
        <v>2796</v>
      </c>
      <c r="D38314" t="s">
        <v>2044</v>
      </c>
      <c r="E38314">
        <v>3</v>
      </c>
      <c r="F38314" t="s">
        <v>2016</v>
      </c>
      <c r="G38314">
        <v>164</v>
      </c>
      <c r="H38314" t="s">
        <v>2036</v>
      </c>
      <c r="I38314" s="13">
        <v>43495</v>
      </c>
      <c r="J38314">
        <v>2</v>
      </c>
      <c r="K38314">
        <v>0</v>
      </c>
    </row>
    <row r="38315" spans="2:11">
      <c r="B38315" t="s">
        <v>2037</v>
      </c>
      <c r="C38315" t="s">
        <v>3448</v>
      </c>
      <c r="D38315" t="s">
        <v>2076</v>
      </c>
      <c r="E38315">
        <v>3</v>
      </c>
      <c r="F38315" t="s">
        <v>2016</v>
      </c>
      <c r="G38315">
        <v>167</v>
      </c>
      <c r="H38315" t="s">
        <v>2020</v>
      </c>
      <c r="I38315" s="13">
        <v>43495</v>
      </c>
      <c r="J38315" t="s">
        <v>2030</v>
      </c>
      <c r="K38315" t="s">
        <v>2030</v>
      </c>
    </row>
    <row r="38316" spans="2:11">
      <c r="B38316" t="s">
        <v>2257</v>
      </c>
      <c r="C38316" t="s">
        <v>2790</v>
      </c>
      <c r="D38316" t="s">
        <v>2044</v>
      </c>
      <c r="E38316">
        <v>3</v>
      </c>
      <c r="F38316" t="s">
        <v>2016</v>
      </c>
      <c r="G38316">
        <v>145</v>
      </c>
      <c r="H38316" t="s">
        <v>2020</v>
      </c>
      <c r="I38316" s="13">
        <v>43495</v>
      </c>
      <c r="J38316">
        <v>2</v>
      </c>
      <c r="K38316">
        <v>0</v>
      </c>
    </row>
    <row r="38317" spans="2:11">
      <c r="B38317" t="s">
        <v>2074</v>
      </c>
      <c r="C38317" t="s">
        <v>3140</v>
      </c>
      <c r="D38317" t="s">
        <v>2076</v>
      </c>
      <c r="E38317">
        <v>3</v>
      </c>
      <c r="F38317" t="s">
        <v>2016</v>
      </c>
      <c r="G38317">
        <v>150</v>
      </c>
      <c r="H38317" t="s">
        <v>2020</v>
      </c>
      <c r="I38317" s="13">
        <v>43495</v>
      </c>
      <c r="J38317">
        <v>2</v>
      </c>
      <c r="K38317">
        <v>0</v>
      </c>
    </row>
    <row r="38318" spans="2:11">
      <c r="B38318" t="s">
        <v>2077</v>
      </c>
      <c r="C38318" t="s">
        <v>2807</v>
      </c>
      <c r="D38318" t="s">
        <v>2227</v>
      </c>
      <c r="E38318">
        <v>3</v>
      </c>
      <c r="F38318" t="s">
        <v>2016</v>
      </c>
      <c r="G38318">
        <v>150</v>
      </c>
      <c r="H38318" t="s">
        <v>2020</v>
      </c>
      <c r="I38318" s="13">
        <v>43495</v>
      </c>
      <c r="J38318">
        <v>2</v>
      </c>
      <c r="K38318">
        <v>0</v>
      </c>
    </row>
    <row r="38319" spans="2:11">
      <c r="B38319" t="s">
        <v>2079</v>
      </c>
      <c r="C38319" t="s">
        <v>4365</v>
      </c>
      <c r="D38319" t="s">
        <v>2015</v>
      </c>
      <c r="E38319">
        <v>3</v>
      </c>
      <c r="F38319" t="s">
        <v>2016</v>
      </c>
      <c r="G38319">
        <v>142</v>
      </c>
      <c r="H38319" t="s">
        <v>2017</v>
      </c>
      <c r="I38319" s="13">
        <v>43495</v>
      </c>
      <c r="J38319">
        <v>2</v>
      </c>
      <c r="K38319">
        <v>0</v>
      </c>
    </row>
    <row r="38320" spans="2:11">
      <c r="B38320" t="s">
        <v>2267</v>
      </c>
      <c r="C38320" t="s">
        <v>2812</v>
      </c>
      <c r="D38320" t="s">
        <v>2029</v>
      </c>
      <c r="E38320">
        <v>5</v>
      </c>
      <c r="F38320" t="s">
        <v>2016</v>
      </c>
      <c r="G38320">
        <v>165</v>
      </c>
      <c r="H38320" t="s">
        <v>2017</v>
      </c>
      <c r="I38320" s="13">
        <v>43495</v>
      </c>
      <c r="J38320" t="s">
        <v>2030</v>
      </c>
      <c r="K38320" t="s">
        <v>2030</v>
      </c>
    </row>
    <row r="38321" spans="2:11">
      <c r="B38321" t="s">
        <v>2021</v>
      </c>
      <c r="C38321" t="s">
        <v>2815</v>
      </c>
      <c r="D38321" t="s">
        <v>2166</v>
      </c>
      <c r="E38321">
        <v>5</v>
      </c>
      <c r="F38321" t="s">
        <v>2016</v>
      </c>
      <c r="G38321">
        <v>162</v>
      </c>
      <c r="H38321" t="s">
        <v>2020</v>
      </c>
      <c r="I38321" s="13">
        <v>43404</v>
      </c>
      <c r="J38321">
        <v>1</v>
      </c>
      <c r="K38321">
        <v>32.31</v>
      </c>
    </row>
    <row r="38322" spans="2:11">
      <c r="B38322" t="s">
        <v>2083</v>
      </c>
      <c r="C38322" t="s">
        <v>2084</v>
      </c>
      <c r="D38322" t="s">
        <v>2035</v>
      </c>
      <c r="E38322">
        <v>5</v>
      </c>
      <c r="F38322" t="s">
        <v>2016</v>
      </c>
      <c r="G38322" t="s">
        <v>2030</v>
      </c>
      <c r="H38322" t="s">
        <v>2017</v>
      </c>
      <c r="I38322" s="13">
        <v>43181</v>
      </c>
      <c r="J38322">
        <v>1</v>
      </c>
      <c r="K38322">
        <v>32.31</v>
      </c>
    </row>
    <row r="38323" spans="2:11">
      <c r="B38323" t="s">
        <v>2240</v>
      </c>
      <c r="C38323" t="s">
        <v>3108</v>
      </c>
      <c r="D38323" t="s">
        <v>2179</v>
      </c>
      <c r="E38323" t="s">
        <v>2030</v>
      </c>
      <c r="F38323" t="s">
        <v>2016</v>
      </c>
      <c r="G38323" t="s">
        <v>2030</v>
      </c>
      <c r="H38323" t="s">
        <v>2017</v>
      </c>
      <c r="I38323" s="13">
        <v>43024</v>
      </c>
      <c r="J38323" t="s">
        <v>2030</v>
      </c>
      <c r="K38323" t="s">
        <v>2030</v>
      </c>
    </row>
    <row r="38401" spans="1:11">
      <c r="A38401" t="s">
        <v>1397</v>
      </c>
      <c r="B38401" t="str">
        <f ca="1">_xll.BDS(OFFSET(INDIRECT(ADDRESS(ROW(), COLUMN())),0,-1),"BEST_ANALYST_RECS_BULK","cols=10;rows=30")</f>
        <v>Mizuho Securities USA Inc</v>
      </c>
      <c r="C38401" t="s">
        <v>2356</v>
      </c>
      <c r="D38401" t="s">
        <v>2044</v>
      </c>
      <c r="E38401">
        <v>3</v>
      </c>
      <c r="F38401" t="s">
        <v>2016</v>
      </c>
      <c r="G38401">
        <v>35</v>
      </c>
      <c r="H38401" t="s">
        <v>2017</v>
      </c>
      <c r="I38401" s="13">
        <v>43511</v>
      </c>
      <c r="J38401" t="s">
        <v>2030</v>
      </c>
      <c r="K38401" t="s">
        <v>2030</v>
      </c>
    </row>
    <row r="38402" spans="1:11">
      <c r="B38402" t="s">
        <v>2352</v>
      </c>
      <c r="C38402" t="s">
        <v>2353</v>
      </c>
      <c r="D38402" t="s">
        <v>2076</v>
      </c>
      <c r="E38402">
        <v>3</v>
      </c>
      <c r="F38402" t="s">
        <v>2016</v>
      </c>
      <c r="G38402">
        <v>48</v>
      </c>
      <c r="H38402" t="s">
        <v>2017</v>
      </c>
      <c r="I38402" s="13">
        <v>43511</v>
      </c>
      <c r="J38402" t="s">
        <v>2030</v>
      </c>
      <c r="K38402" t="s">
        <v>2030</v>
      </c>
    </row>
    <row r="38403" spans="1:11">
      <c r="B38403" t="s">
        <v>2274</v>
      </c>
      <c r="C38403" t="s">
        <v>3294</v>
      </c>
      <c r="D38403" t="s">
        <v>2076</v>
      </c>
      <c r="E38403">
        <v>3</v>
      </c>
      <c r="F38403" t="s">
        <v>2016</v>
      </c>
      <c r="G38403" t="s">
        <v>2030</v>
      </c>
      <c r="H38403" t="s">
        <v>2017</v>
      </c>
      <c r="I38403" s="13">
        <v>43509</v>
      </c>
      <c r="J38403">
        <v>1</v>
      </c>
      <c r="K38403">
        <v>21.56</v>
      </c>
    </row>
    <row r="38404" spans="1:11">
      <c r="B38404" t="s">
        <v>2094</v>
      </c>
      <c r="C38404" t="s">
        <v>2095</v>
      </c>
      <c r="D38404" t="s">
        <v>2076</v>
      </c>
      <c r="E38404">
        <v>3</v>
      </c>
      <c r="F38404" t="s">
        <v>2016</v>
      </c>
      <c r="G38404" t="s">
        <v>2030</v>
      </c>
      <c r="H38404" t="s">
        <v>2017</v>
      </c>
      <c r="I38404" s="13">
        <v>43508</v>
      </c>
      <c r="J38404" t="s">
        <v>2030</v>
      </c>
      <c r="K38404" t="s">
        <v>2030</v>
      </c>
    </row>
    <row r="38405" spans="1:11">
      <c r="B38405" t="s">
        <v>2174</v>
      </c>
      <c r="C38405" t="s">
        <v>2357</v>
      </c>
      <c r="D38405" t="s">
        <v>2015</v>
      </c>
      <c r="E38405">
        <v>3</v>
      </c>
      <c r="F38405" t="s">
        <v>2016</v>
      </c>
      <c r="G38405">
        <v>29</v>
      </c>
      <c r="H38405" t="s">
        <v>2017</v>
      </c>
      <c r="I38405" s="13">
        <v>43507</v>
      </c>
      <c r="J38405">
        <v>6</v>
      </c>
      <c r="K38405">
        <v>0</v>
      </c>
    </row>
    <row r="38406" spans="1:11">
      <c r="B38406" t="s">
        <v>2792</v>
      </c>
      <c r="C38406" t="s">
        <v>3290</v>
      </c>
      <c r="D38406" t="s">
        <v>2026</v>
      </c>
      <c r="E38406">
        <v>5</v>
      </c>
      <c r="F38406" t="s">
        <v>2016</v>
      </c>
      <c r="G38406">
        <v>34</v>
      </c>
      <c r="H38406" t="s">
        <v>2020</v>
      </c>
      <c r="I38406" s="13">
        <v>43507</v>
      </c>
      <c r="J38406">
        <v>8</v>
      </c>
      <c r="K38406">
        <v>-10.36</v>
      </c>
    </row>
    <row r="38407" spans="1:11">
      <c r="B38407" t="s">
        <v>2360</v>
      </c>
      <c r="C38407" t="s">
        <v>3865</v>
      </c>
      <c r="D38407" t="s">
        <v>4135</v>
      </c>
      <c r="E38407">
        <v>1</v>
      </c>
      <c r="F38407" t="s">
        <v>2016</v>
      </c>
      <c r="G38407">
        <v>30</v>
      </c>
      <c r="H38407" t="s">
        <v>2017</v>
      </c>
      <c r="I38407" s="13">
        <v>43507</v>
      </c>
      <c r="J38407">
        <v>4</v>
      </c>
      <c r="K38407">
        <v>10.36</v>
      </c>
    </row>
    <row r="38408" spans="1:11">
      <c r="B38408" t="s">
        <v>2077</v>
      </c>
      <c r="C38408" t="s">
        <v>2363</v>
      </c>
      <c r="D38408" t="s">
        <v>2227</v>
      </c>
      <c r="E38408">
        <v>3</v>
      </c>
      <c r="F38408" t="s">
        <v>2016</v>
      </c>
      <c r="G38408">
        <v>42</v>
      </c>
      <c r="H38408" t="s">
        <v>2020</v>
      </c>
      <c r="I38408" s="13">
        <v>43507</v>
      </c>
      <c r="J38408">
        <v>6</v>
      </c>
      <c r="K38408">
        <v>0</v>
      </c>
    </row>
    <row r="38409" spans="1:11">
      <c r="B38409" t="s">
        <v>2267</v>
      </c>
      <c r="C38409" t="s">
        <v>2369</v>
      </c>
      <c r="D38409" t="s">
        <v>2041</v>
      </c>
      <c r="E38409">
        <v>1</v>
      </c>
      <c r="F38409" t="s">
        <v>2016</v>
      </c>
      <c r="G38409">
        <v>32</v>
      </c>
      <c r="H38409" t="s">
        <v>2017</v>
      </c>
      <c r="I38409" s="13">
        <v>43506</v>
      </c>
      <c r="J38409">
        <v>2</v>
      </c>
      <c r="K38409">
        <v>20.16</v>
      </c>
    </row>
    <row r="38410" spans="1:11">
      <c r="B38410" t="s">
        <v>106</v>
      </c>
      <c r="C38410" t="s">
        <v>3291</v>
      </c>
      <c r="D38410" t="s">
        <v>3093</v>
      </c>
      <c r="E38410">
        <v>1</v>
      </c>
      <c r="F38410" t="s">
        <v>2016</v>
      </c>
      <c r="G38410">
        <v>27</v>
      </c>
      <c r="H38410" t="s">
        <v>2020</v>
      </c>
      <c r="I38410" s="13">
        <v>43504</v>
      </c>
      <c r="J38410" t="s">
        <v>2030</v>
      </c>
      <c r="K38410" t="s">
        <v>2030</v>
      </c>
    </row>
    <row r="38411" spans="1:11">
      <c r="B38411" t="s">
        <v>2027</v>
      </c>
      <c r="C38411" t="s">
        <v>2994</v>
      </c>
      <c r="D38411" t="s">
        <v>2044</v>
      </c>
      <c r="E38411">
        <v>3</v>
      </c>
      <c r="F38411" t="s">
        <v>2016</v>
      </c>
      <c r="G38411">
        <v>36</v>
      </c>
      <c r="H38411" t="s">
        <v>2017</v>
      </c>
      <c r="I38411" s="13">
        <v>43504</v>
      </c>
      <c r="J38411">
        <v>6</v>
      </c>
      <c r="K38411">
        <v>0</v>
      </c>
    </row>
    <row r="38412" spans="1:11">
      <c r="B38412" t="s">
        <v>2393</v>
      </c>
      <c r="C38412" t="s">
        <v>2998</v>
      </c>
      <c r="D38412" t="s">
        <v>2252</v>
      </c>
      <c r="E38412">
        <v>3</v>
      </c>
      <c r="F38412" t="s">
        <v>2016</v>
      </c>
      <c r="G38412">
        <v>48</v>
      </c>
      <c r="H38412" t="s">
        <v>2017</v>
      </c>
      <c r="I38412" s="13">
        <v>43504</v>
      </c>
      <c r="J38412">
        <v>6</v>
      </c>
      <c r="K38412">
        <v>0</v>
      </c>
    </row>
    <row r="38413" spans="1:11">
      <c r="B38413" t="s">
        <v>2371</v>
      </c>
      <c r="C38413" t="s">
        <v>2372</v>
      </c>
      <c r="D38413" t="s">
        <v>2162</v>
      </c>
      <c r="E38413">
        <v>3</v>
      </c>
      <c r="F38413" t="s">
        <v>2016</v>
      </c>
      <c r="G38413">
        <v>23</v>
      </c>
      <c r="H38413" t="s">
        <v>2017</v>
      </c>
      <c r="I38413" s="13">
        <v>43504</v>
      </c>
      <c r="J38413">
        <v>6</v>
      </c>
      <c r="K38413">
        <v>0</v>
      </c>
    </row>
    <row r="38414" spans="1:11">
      <c r="B38414" t="s">
        <v>2134</v>
      </c>
      <c r="C38414" t="s">
        <v>2379</v>
      </c>
      <c r="D38414" t="s">
        <v>2035</v>
      </c>
      <c r="E38414">
        <v>5</v>
      </c>
      <c r="F38414" t="s">
        <v>2016</v>
      </c>
      <c r="G38414">
        <v>45</v>
      </c>
      <c r="H38414" t="s">
        <v>2017</v>
      </c>
      <c r="I38414" s="13">
        <v>43504</v>
      </c>
      <c r="J38414" t="s">
        <v>2030</v>
      </c>
      <c r="K38414" t="s">
        <v>2030</v>
      </c>
    </row>
    <row r="38415" spans="1:11">
      <c r="B38415" t="s">
        <v>2072</v>
      </c>
      <c r="C38415" t="s">
        <v>2385</v>
      </c>
      <c r="D38415" t="s">
        <v>2029</v>
      </c>
      <c r="E38415">
        <v>5</v>
      </c>
      <c r="F38415" t="s">
        <v>2016</v>
      </c>
      <c r="G38415">
        <v>44</v>
      </c>
      <c r="H38415" t="s">
        <v>2017</v>
      </c>
      <c r="I38415" s="13">
        <v>43504</v>
      </c>
      <c r="J38415">
        <v>8</v>
      </c>
      <c r="K38415">
        <v>-10.36</v>
      </c>
    </row>
    <row r="38416" spans="1:11">
      <c r="B38416" t="s">
        <v>2042</v>
      </c>
      <c r="C38416" t="s">
        <v>2989</v>
      </c>
      <c r="D38416" t="s">
        <v>2044</v>
      </c>
      <c r="E38416">
        <v>3</v>
      </c>
      <c r="F38416" t="s">
        <v>2016</v>
      </c>
      <c r="G38416">
        <v>29</v>
      </c>
      <c r="H38416" t="s">
        <v>2020</v>
      </c>
      <c r="I38416" s="13">
        <v>43504</v>
      </c>
      <c r="J38416">
        <v>5</v>
      </c>
      <c r="K38416">
        <v>4</v>
      </c>
    </row>
    <row r="38417" spans="2:11">
      <c r="B38417" t="s">
        <v>2074</v>
      </c>
      <c r="C38417" t="s">
        <v>3164</v>
      </c>
      <c r="D38417" t="s">
        <v>2076</v>
      </c>
      <c r="E38417">
        <v>3</v>
      </c>
      <c r="F38417" t="s">
        <v>2016</v>
      </c>
      <c r="G38417">
        <v>39</v>
      </c>
      <c r="H38417" t="s">
        <v>2017</v>
      </c>
      <c r="I38417" s="13">
        <v>43504</v>
      </c>
      <c r="J38417">
        <v>6</v>
      </c>
      <c r="K38417">
        <v>0</v>
      </c>
    </row>
    <row r="38418" spans="2:11">
      <c r="B38418" t="s">
        <v>2207</v>
      </c>
      <c r="C38418" t="s">
        <v>3292</v>
      </c>
      <c r="D38418" t="s">
        <v>2044</v>
      </c>
      <c r="E38418">
        <v>3</v>
      </c>
      <c r="F38418" t="s">
        <v>2016</v>
      </c>
      <c r="G38418" t="s">
        <v>2030</v>
      </c>
      <c r="H38418" t="s">
        <v>2017</v>
      </c>
      <c r="I38418" s="13">
        <v>43504</v>
      </c>
      <c r="J38418" t="s">
        <v>2030</v>
      </c>
      <c r="K38418" t="s">
        <v>2030</v>
      </c>
    </row>
    <row r="38419" spans="2:11">
      <c r="B38419" t="s">
        <v>2198</v>
      </c>
      <c r="C38419" t="s">
        <v>2387</v>
      </c>
      <c r="D38419" t="s">
        <v>2044</v>
      </c>
      <c r="E38419">
        <v>3</v>
      </c>
      <c r="F38419" t="s">
        <v>2016</v>
      </c>
      <c r="G38419">
        <v>35</v>
      </c>
      <c r="H38419" t="s">
        <v>2020</v>
      </c>
      <c r="I38419" s="13">
        <v>43504</v>
      </c>
      <c r="J38419" t="s">
        <v>2030</v>
      </c>
      <c r="K38419" t="s">
        <v>2030</v>
      </c>
    </row>
    <row r="38420" spans="2:11">
      <c r="B38420" t="s">
        <v>2067</v>
      </c>
      <c r="C38420" t="s">
        <v>2991</v>
      </c>
      <c r="D38420" t="s">
        <v>2252</v>
      </c>
      <c r="E38420">
        <v>3</v>
      </c>
      <c r="F38420" t="s">
        <v>2016</v>
      </c>
      <c r="G38420">
        <v>39</v>
      </c>
      <c r="H38420" t="s">
        <v>2020</v>
      </c>
      <c r="I38420" s="13">
        <v>43503</v>
      </c>
      <c r="J38420">
        <v>6</v>
      </c>
      <c r="K38420">
        <v>0</v>
      </c>
    </row>
    <row r="38421" spans="2:11">
      <c r="B38421" t="s">
        <v>2388</v>
      </c>
      <c r="C38421" t="s">
        <v>2389</v>
      </c>
      <c r="D38421" t="s">
        <v>2570</v>
      </c>
      <c r="E38421">
        <v>4</v>
      </c>
      <c r="F38421" t="s">
        <v>2016</v>
      </c>
      <c r="G38421">
        <v>40</v>
      </c>
      <c r="H38421" t="s">
        <v>2020</v>
      </c>
      <c r="I38421" s="13">
        <v>43503</v>
      </c>
      <c r="J38421">
        <v>8</v>
      </c>
      <c r="K38421">
        <v>-10.36</v>
      </c>
    </row>
    <row r="38422" spans="2:11">
      <c r="B38422" t="s">
        <v>2049</v>
      </c>
      <c r="C38422" t="s">
        <v>2395</v>
      </c>
      <c r="D38422" t="s">
        <v>2015</v>
      </c>
      <c r="E38422">
        <v>3</v>
      </c>
      <c r="F38422" t="s">
        <v>2016</v>
      </c>
      <c r="G38422">
        <v>35</v>
      </c>
      <c r="H38422" t="s">
        <v>2017</v>
      </c>
      <c r="I38422" s="13">
        <v>43503</v>
      </c>
      <c r="J38422" t="s">
        <v>2030</v>
      </c>
      <c r="K38422" t="s">
        <v>2030</v>
      </c>
    </row>
    <row r="38423" spans="2:11">
      <c r="B38423" t="s">
        <v>2063</v>
      </c>
      <c r="C38423" t="s">
        <v>2386</v>
      </c>
      <c r="D38423" t="s">
        <v>2184</v>
      </c>
      <c r="E38423">
        <v>1</v>
      </c>
      <c r="F38423" t="s">
        <v>2016</v>
      </c>
      <c r="G38423">
        <v>29</v>
      </c>
      <c r="H38423" t="s">
        <v>2017</v>
      </c>
      <c r="I38423" s="13">
        <v>43503</v>
      </c>
      <c r="J38423" t="s">
        <v>2030</v>
      </c>
      <c r="K38423" t="s">
        <v>2030</v>
      </c>
    </row>
    <row r="38424" spans="2:11">
      <c r="B38424" t="s">
        <v>2037</v>
      </c>
      <c r="C38424" t="s">
        <v>2377</v>
      </c>
      <c r="D38424" t="s">
        <v>2041</v>
      </c>
      <c r="E38424">
        <v>1</v>
      </c>
      <c r="F38424" t="s">
        <v>2016</v>
      </c>
      <c r="G38424">
        <v>26</v>
      </c>
      <c r="H38424" t="s">
        <v>2020</v>
      </c>
      <c r="I38424" s="13">
        <v>43495</v>
      </c>
      <c r="J38424">
        <v>4</v>
      </c>
      <c r="K38424">
        <v>10.36</v>
      </c>
    </row>
    <row r="38425" spans="2:11">
      <c r="B38425" t="s">
        <v>2996</v>
      </c>
      <c r="C38425" t="s">
        <v>2997</v>
      </c>
      <c r="D38425" t="s">
        <v>2035</v>
      </c>
      <c r="E38425">
        <v>5</v>
      </c>
      <c r="F38425" t="s">
        <v>2016</v>
      </c>
      <c r="G38425">
        <v>47</v>
      </c>
      <c r="H38425" t="s">
        <v>2020</v>
      </c>
      <c r="I38425" s="13">
        <v>43494</v>
      </c>
      <c r="J38425">
        <v>7</v>
      </c>
      <c r="K38425">
        <v>-5.08</v>
      </c>
    </row>
    <row r="38426" spans="2:11">
      <c r="B38426" t="s">
        <v>2260</v>
      </c>
      <c r="C38426" t="s">
        <v>3734</v>
      </c>
      <c r="D38426" t="s">
        <v>2035</v>
      </c>
      <c r="E38426">
        <v>5</v>
      </c>
      <c r="F38426" t="s">
        <v>2016</v>
      </c>
      <c r="G38426">
        <v>45</v>
      </c>
      <c r="H38426" t="s">
        <v>2020</v>
      </c>
      <c r="I38426" s="13">
        <v>43480</v>
      </c>
      <c r="J38426">
        <v>8</v>
      </c>
      <c r="K38426">
        <v>-10.36</v>
      </c>
    </row>
    <row r="38427" spans="2:11">
      <c r="B38427" t="s">
        <v>2021</v>
      </c>
      <c r="C38427" t="s">
        <v>2995</v>
      </c>
      <c r="D38427" t="s">
        <v>2216</v>
      </c>
      <c r="E38427">
        <v>3</v>
      </c>
      <c r="F38427" t="s">
        <v>2016</v>
      </c>
      <c r="G38427">
        <v>39</v>
      </c>
      <c r="H38427" t="s">
        <v>2020</v>
      </c>
      <c r="I38427" s="13">
        <v>43471</v>
      </c>
      <c r="J38427">
        <v>6</v>
      </c>
      <c r="K38427">
        <v>0</v>
      </c>
    </row>
    <row r="38428" spans="2:11">
      <c r="B38428" t="s">
        <v>2083</v>
      </c>
      <c r="C38428" t="s">
        <v>2084</v>
      </c>
      <c r="D38428" t="s">
        <v>2076</v>
      </c>
      <c r="E38428">
        <v>3</v>
      </c>
      <c r="F38428" t="s">
        <v>2088</v>
      </c>
      <c r="G38428" t="s">
        <v>2030</v>
      </c>
      <c r="H38428" t="s">
        <v>2017</v>
      </c>
      <c r="I38428" s="13">
        <v>43453</v>
      </c>
      <c r="J38428">
        <v>9</v>
      </c>
      <c r="K38428">
        <v>-17.93</v>
      </c>
    </row>
    <row r="38429" spans="2:11">
      <c r="B38429" t="s">
        <v>2033</v>
      </c>
      <c r="C38429" t="s">
        <v>2993</v>
      </c>
      <c r="D38429" t="s">
        <v>2184</v>
      </c>
      <c r="E38429">
        <v>1</v>
      </c>
      <c r="F38429" t="s">
        <v>2016</v>
      </c>
      <c r="G38429">
        <v>35</v>
      </c>
      <c r="H38429" t="s">
        <v>2020</v>
      </c>
      <c r="I38429" s="13">
        <v>43441</v>
      </c>
      <c r="J38429">
        <v>4</v>
      </c>
      <c r="K38429">
        <v>10.36</v>
      </c>
    </row>
    <row r="38430" spans="2:11">
      <c r="B38430" t="s">
        <v>2024</v>
      </c>
      <c r="C38430" t="s">
        <v>3681</v>
      </c>
      <c r="D38430" t="s">
        <v>2026</v>
      </c>
      <c r="E38430">
        <v>5</v>
      </c>
      <c r="F38430" t="s">
        <v>2016</v>
      </c>
      <c r="G38430">
        <v>56</v>
      </c>
      <c r="H38430" t="s">
        <v>2017</v>
      </c>
      <c r="I38430" s="13">
        <v>43411</v>
      </c>
      <c r="J38430">
        <v>10</v>
      </c>
      <c r="K38430">
        <v>-23.88</v>
      </c>
    </row>
    <row r="38501" spans="1:11">
      <c r="A38501" t="s">
        <v>1398</v>
      </c>
      <c r="B38501" t="str">
        <f ca="1">_xll.BDS(OFFSET(INDIRECT(ADDRESS(ROW(), COLUMN())),0,-1),"BEST_ANALYST_RECS_BULK","cols=10;rows=12")</f>
        <v>Zacks Investment Research</v>
      </c>
      <c r="C38501" t="s">
        <v>2095</v>
      </c>
      <c r="D38501" t="s">
        <v>2026</v>
      </c>
      <c r="E38501">
        <v>5</v>
      </c>
      <c r="F38501" t="s">
        <v>2016</v>
      </c>
      <c r="G38501">
        <v>113</v>
      </c>
      <c r="H38501" t="s">
        <v>2020</v>
      </c>
      <c r="I38501" s="13">
        <v>43507</v>
      </c>
      <c r="J38501" t="s">
        <v>2030</v>
      </c>
      <c r="K38501" t="s">
        <v>2030</v>
      </c>
    </row>
    <row r="38502" spans="1:11">
      <c r="B38502" t="s">
        <v>2186</v>
      </c>
      <c r="C38502" t="s">
        <v>3787</v>
      </c>
      <c r="D38502" t="s">
        <v>2029</v>
      </c>
      <c r="E38502">
        <v>5</v>
      </c>
      <c r="F38502" t="s">
        <v>2016</v>
      </c>
      <c r="G38502">
        <v>119</v>
      </c>
      <c r="H38502" t="s">
        <v>2020</v>
      </c>
      <c r="I38502" s="13">
        <v>43507</v>
      </c>
      <c r="J38502">
        <v>3</v>
      </c>
      <c r="K38502">
        <v>79.83</v>
      </c>
    </row>
    <row r="38503" spans="1:11">
      <c r="B38503" t="s">
        <v>2039</v>
      </c>
      <c r="C38503" t="s">
        <v>3736</v>
      </c>
      <c r="D38503" t="s">
        <v>2026</v>
      </c>
      <c r="E38503">
        <v>5</v>
      </c>
      <c r="F38503" t="s">
        <v>2016</v>
      </c>
      <c r="G38503">
        <v>112</v>
      </c>
      <c r="H38503" t="s">
        <v>2020</v>
      </c>
      <c r="I38503" s="13">
        <v>43504</v>
      </c>
      <c r="J38503">
        <v>5</v>
      </c>
      <c r="K38503">
        <v>48.33</v>
      </c>
    </row>
    <row r="38504" spans="1:11">
      <c r="B38504" t="s">
        <v>2878</v>
      </c>
      <c r="C38504" t="s">
        <v>3204</v>
      </c>
      <c r="D38504" t="s">
        <v>2044</v>
      </c>
      <c r="E38504">
        <v>3</v>
      </c>
      <c r="F38504" t="s">
        <v>2016</v>
      </c>
      <c r="G38504" t="s">
        <v>2030</v>
      </c>
      <c r="H38504" t="s">
        <v>2017</v>
      </c>
      <c r="I38504" s="13">
        <v>43504</v>
      </c>
      <c r="J38504" t="s">
        <v>2030</v>
      </c>
      <c r="K38504" t="s">
        <v>2030</v>
      </c>
    </row>
    <row r="38505" spans="1:11">
      <c r="B38505" t="s">
        <v>2033</v>
      </c>
      <c r="C38505" t="s">
        <v>3788</v>
      </c>
      <c r="D38505" t="s">
        <v>2044</v>
      </c>
      <c r="E38505">
        <v>3</v>
      </c>
      <c r="F38505" t="s">
        <v>2016</v>
      </c>
      <c r="G38505">
        <v>88</v>
      </c>
      <c r="H38505" t="s">
        <v>2036</v>
      </c>
      <c r="I38505" s="13">
        <v>43503</v>
      </c>
      <c r="J38505">
        <v>7</v>
      </c>
      <c r="K38505">
        <v>0</v>
      </c>
    </row>
    <row r="38506" spans="1:11">
      <c r="B38506" t="s">
        <v>2072</v>
      </c>
      <c r="C38506" t="s">
        <v>3789</v>
      </c>
      <c r="D38506" t="s">
        <v>2015</v>
      </c>
      <c r="E38506">
        <v>3</v>
      </c>
      <c r="F38506" t="s">
        <v>2016</v>
      </c>
      <c r="G38506" t="s">
        <v>2030</v>
      </c>
      <c r="H38506" t="s">
        <v>2017</v>
      </c>
      <c r="I38506" s="13">
        <v>43503</v>
      </c>
      <c r="J38506">
        <v>6</v>
      </c>
      <c r="K38506">
        <v>22.76</v>
      </c>
    </row>
    <row r="38507" spans="1:11">
      <c r="B38507" t="s">
        <v>2981</v>
      </c>
      <c r="C38507" t="s">
        <v>2982</v>
      </c>
      <c r="D38507" t="s">
        <v>2026</v>
      </c>
      <c r="E38507">
        <v>5</v>
      </c>
      <c r="F38507" t="s">
        <v>2016</v>
      </c>
      <c r="G38507">
        <v>118</v>
      </c>
      <c r="H38507" t="s">
        <v>2020</v>
      </c>
      <c r="I38507" s="13">
        <v>43503</v>
      </c>
      <c r="J38507">
        <v>2</v>
      </c>
      <c r="K38507">
        <v>81.03</v>
      </c>
    </row>
    <row r="38508" spans="1:11">
      <c r="B38508" t="s">
        <v>2198</v>
      </c>
      <c r="C38508" t="s">
        <v>2199</v>
      </c>
      <c r="D38508" t="s">
        <v>2044</v>
      </c>
      <c r="E38508">
        <v>3</v>
      </c>
      <c r="F38508" t="s">
        <v>2016</v>
      </c>
      <c r="G38508">
        <v>96</v>
      </c>
      <c r="H38508" t="s">
        <v>2020</v>
      </c>
      <c r="I38508" s="13">
        <v>43503</v>
      </c>
      <c r="J38508">
        <v>4</v>
      </c>
      <c r="K38508">
        <v>56.97</v>
      </c>
    </row>
    <row r="38509" spans="1:11">
      <c r="B38509" t="s">
        <v>2118</v>
      </c>
      <c r="C38509" t="s">
        <v>3767</v>
      </c>
      <c r="D38509" t="s">
        <v>2026</v>
      </c>
      <c r="E38509">
        <v>5</v>
      </c>
      <c r="F38509" t="s">
        <v>2016</v>
      </c>
      <c r="G38509">
        <v>115</v>
      </c>
      <c r="H38509" t="s">
        <v>2017</v>
      </c>
      <c r="I38509" s="13">
        <v>43409</v>
      </c>
      <c r="J38509" t="s">
        <v>2030</v>
      </c>
      <c r="K38509" t="s">
        <v>2030</v>
      </c>
    </row>
    <row r="38510" spans="1:11">
      <c r="B38510" t="s">
        <v>2083</v>
      </c>
      <c r="C38510" t="s">
        <v>2084</v>
      </c>
      <c r="D38510" t="s">
        <v>2035</v>
      </c>
      <c r="E38510">
        <v>5</v>
      </c>
      <c r="F38510" t="s">
        <v>2085</v>
      </c>
      <c r="G38510" t="s">
        <v>2030</v>
      </c>
      <c r="H38510" t="s">
        <v>2017</v>
      </c>
      <c r="I38510" s="13">
        <v>43398</v>
      </c>
      <c r="J38510">
        <v>1</v>
      </c>
      <c r="K38510">
        <v>94.64</v>
      </c>
    </row>
    <row r="38511" spans="1:11">
      <c r="B38511" t="s">
        <v>3790</v>
      </c>
      <c r="C38511" t="s">
        <v>3791</v>
      </c>
      <c r="D38511" t="s">
        <v>2026</v>
      </c>
      <c r="E38511">
        <v>5</v>
      </c>
      <c r="F38511" t="s">
        <v>2016</v>
      </c>
      <c r="G38511" t="s">
        <v>2030</v>
      </c>
      <c r="H38511" t="s">
        <v>2017</v>
      </c>
      <c r="I38511" s="13">
        <v>43144</v>
      </c>
      <c r="J38511">
        <v>2</v>
      </c>
      <c r="K38511">
        <v>81.03</v>
      </c>
    </row>
    <row r="38512" spans="1:11">
      <c r="B38512" t="s">
        <v>2054</v>
      </c>
      <c r="C38512" t="s">
        <v>3109</v>
      </c>
      <c r="D38512" t="s">
        <v>2179</v>
      </c>
      <c r="E38512" t="s">
        <v>2030</v>
      </c>
      <c r="F38512" t="s">
        <v>2016</v>
      </c>
      <c r="G38512" t="s">
        <v>2030</v>
      </c>
      <c r="H38512" t="s">
        <v>2017</v>
      </c>
      <c r="I38512" s="13">
        <v>42475</v>
      </c>
      <c r="J38512" t="s">
        <v>2030</v>
      </c>
      <c r="K38512" t="s">
        <v>2030</v>
      </c>
    </row>
    <row r="38601" spans="1:11">
      <c r="A38601" t="s">
        <v>1399</v>
      </c>
      <c r="B38601" t="str">
        <f ca="1">_xll.BDS(OFFSET(INDIRECT(ADDRESS(ROW(), COLUMN())),0,-1),"BEST_ANALYST_RECS_BULK","cols=10;rows=14")</f>
        <v>Goldman Sachs</v>
      </c>
      <c r="C38601" t="s">
        <v>2679</v>
      </c>
      <c r="D38601" t="s">
        <v>2296</v>
      </c>
      <c r="E38601">
        <v>3</v>
      </c>
      <c r="F38601" t="s">
        <v>2016</v>
      </c>
      <c r="G38601">
        <v>56</v>
      </c>
      <c r="H38601" t="s">
        <v>2020</v>
      </c>
      <c r="I38601" s="13">
        <v>43511</v>
      </c>
      <c r="J38601">
        <v>4</v>
      </c>
      <c r="K38601">
        <v>0</v>
      </c>
    </row>
    <row r="38602" spans="1:11">
      <c r="B38602" t="s">
        <v>2146</v>
      </c>
      <c r="C38602" t="s">
        <v>2680</v>
      </c>
      <c r="D38602" t="s">
        <v>2026</v>
      </c>
      <c r="E38602">
        <v>5</v>
      </c>
      <c r="F38602" t="s">
        <v>2016</v>
      </c>
      <c r="G38602">
        <v>63</v>
      </c>
      <c r="H38602" t="s">
        <v>2020</v>
      </c>
      <c r="I38602" s="13">
        <v>43511</v>
      </c>
      <c r="J38602">
        <v>7</v>
      </c>
      <c r="K38602">
        <v>-15.65</v>
      </c>
    </row>
    <row r="38603" spans="1:11">
      <c r="B38603" t="s">
        <v>2257</v>
      </c>
      <c r="C38603" t="s">
        <v>2681</v>
      </c>
      <c r="D38603" t="s">
        <v>2044</v>
      </c>
      <c r="E38603">
        <v>3</v>
      </c>
      <c r="F38603" t="s">
        <v>2016</v>
      </c>
      <c r="G38603">
        <v>51</v>
      </c>
      <c r="H38603" t="s">
        <v>2020</v>
      </c>
      <c r="I38603" s="13">
        <v>43511</v>
      </c>
      <c r="J38603">
        <v>3</v>
      </c>
      <c r="K38603">
        <v>0.15</v>
      </c>
    </row>
    <row r="38604" spans="1:11">
      <c r="B38604" t="s">
        <v>2682</v>
      </c>
      <c r="C38604" t="s">
        <v>2683</v>
      </c>
      <c r="D38604" t="s">
        <v>2026</v>
      </c>
      <c r="E38604">
        <v>5</v>
      </c>
      <c r="F38604" t="s">
        <v>2016</v>
      </c>
      <c r="G38604">
        <v>65</v>
      </c>
      <c r="H38604" t="s">
        <v>2017</v>
      </c>
      <c r="I38604" s="13">
        <v>43511</v>
      </c>
      <c r="J38604" t="s">
        <v>2030</v>
      </c>
      <c r="K38604" t="s">
        <v>2030</v>
      </c>
    </row>
    <row r="38605" spans="1:11">
      <c r="B38605" t="s">
        <v>2031</v>
      </c>
      <c r="C38605" t="s">
        <v>2684</v>
      </c>
      <c r="D38605" t="s">
        <v>2026</v>
      </c>
      <c r="E38605">
        <v>5</v>
      </c>
      <c r="F38605" t="s">
        <v>2016</v>
      </c>
      <c r="G38605">
        <v>60</v>
      </c>
      <c r="H38605" t="s">
        <v>2020</v>
      </c>
      <c r="I38605" s="13">
        <v>43510</v>
      </c>
      <c r="J38605">
        <v>7</v>
      </c>
      <c r="K38605">
        <v>-15.65</v>
      </c>
    </row>
    <row r="38606" spans="1:11">
      <c r="B38606" t="s">
        <v>2232</v>
      </c>
      <c r="C38606" t="s">
        <v>2685</v>
      </c>
      <c r="D38606" t="s">
        <v>2029</v>
      </c>
      <c r="E38606">
        <v>5</v>
      </c>
      <c r="F38606" t="s">
        <v>2016</v>
      </c>
      <c r="G38606" t="s">
        <v>2030</v>
      </c>
      <c r="H38606" t="s">
        <v>2017</v>
      </c>
      <c r="I38606" s="13">
        <v>43510</v>
      </c>
      <c r="J38606">
        <v>7</v>
      </c>
      <c r="K38606">
        <v>-15.65</v>
      </c>
    </row>
    <row r="38607" spans="1:11">
      <c r="B38607" t="s">
        <v>2069</v>
      </c>
      <c r="C38607" t="s">
        <v>2686</v>
      </c>
      <c r="D38607" t="s">
        <v>2071</v>
      </c>
      <c r="E38607">
        <v>3</v>
      </c>
      <c r="F38607" t="s">
        <v>2088</v>
      </c>
      <c r="G38607" t="s">
        <v>2030</v>
      </c>
      <c r="H38607" t="s">
        <v>2017</v>
      </c>
      <c r="I38607" s="13">
        <v>43510</v>
      </c>
      <c r="J38607">
        <v>6</v>
      </c>
      <c r="K38607">
        <v>-15.45</v>
      </c>
    </row>
    <row r="38608" spans="1:11">
      <c r="B38608" t="s">
        <v>2074</v>
      </c>
      <c r="C38608" t="s">
        <v>2604</v>
      </c>
      <c r="D38608" t="s">
        <v>2026</v>
      </c>
      <c r="E38608">
        <v>5</v>
      </c>
      <c r="F38608" t="s">
        <v>2016</v>
      </c>
      <c r="G38608">
        <v>61</v>
      </c>
      <c r="H38608" t="s">
        <v>2020</v>
      </c>
      <c r="I38608" s="13">
        <v>43510</v>
      </c>
      <c r="J38608">
        <v>7</v>
      </c>
      <c r="K38608">
        <v>-15.65</v>
      </c>
    </row>
    <row r="38609" spans="2:11">
      <c r="B38609" t="s">
        <v>2045</v>
      </c>
      <c r="C38609" t="s">
        <v>2687</v>
      </c>
      <c r="D38609" t="s">
        <v>2029</v>
      </c>
      <c r="E38609">
        <v>5</v>
      </c>
      <c r="F38609" t="s">
        <v>2016</v>
      </c>
      <c r="G38609">
        <v>63</v>
      </c>
      <c r="H38609" t="s">
        <v>2020</v>
      </c>
      <c r="I38609" s="13">
        <v>43510</v>
      </c>
      <c r="J38609">
        <v>7</v>
      </c>
      <c r="K38609">
        <v>-15.65</v>
      </c>
    </row>
    <row r="38610" spans="2:11">
      <c r="B38610" t="s">
        <v>2079</v>
      </c>
      <c r="C38610" t="s">
        <v>2688</v>
      </c>
      <c r="D38610" t="s">
        <v>2015</v>
      </c>
      <c r="E38610">
        <v>3</v>
      </c>
      <c r="F38610" t="s">
        <v>2016</v>
      </c>
      <c r="G38610">
        <v>62</v>
      </c>
      <c r="H38610" t="s">
        <v>2017</v>
      </c>
      <c r="I38610" s="13">
        <v>43482</v>
      </c>
      <c r="J38610">
        <v>2</v>
      </c>
      <c r="K38610">
        <v>3.94</v>
      </c>
    </row>
    <row r="38611" spans="2:11">
      <c r="B38611" t="s">
        <v>2083</v>
      </c>
      <c r="C38611" t="s">
        <v>2084</v>
      </c>
      <c r="D38611" t="s">
        <v>2076</v>
      </c>
      <c r="E38611">
        <v>3</v>
      </c>
      <c r="F38611" t="s">
        <v>2085</v>
      </c>
      <c r="G38611" t="s">
        <v>2030</v>
      </c>
      <c r="H38611" t="s">
        <v>2017</v>
      </c>
      <c r="I38611" s="13">
        <v>43441</v>
      </c>
      <c r="J38611">
        <v>5</v>
      </c>
      <c r="K38611">
        <v>-8.94</v>
      </c>
    </row>
    <row r="38612" spans="2:11">
      <c r="B38612" t="s">
        <v>2042</v>
      </c>
      <c r="C38612" t="s">
        <v>2689</v>
      </c>
      <c r="D38612" t="s">
        <v>2044</v>
      </c>
      <c r="E38612">
        <v>3</v>
      </c>
      <c r="F38612" t="s">
        <v>2085</v>
      </c>
      <c r="G38612">
        <v>54</v>
      </c>
      <c r="H38612" t="s">
        <v>2020</v>
      </c>
      <c r="I38612" s="13">
        <v>43399</v>
      </c>
      <c r="J38612">
        <v>1</v>
      </c>
      <c r="K38612">
        <v>18.809999999999999</v>
      </c>
    </row>
    <row r="38613" spans="2:11">
      <c r="B38613" t="s">
        <v>2091</v>
      </c>
      <c r="C38613" t="s">
        <v>2690</v>
      </c>
      <c r="D38613" t="s">
        <v>2093</v>
      </c>
      <c r="E38613" t="s">
        <v>2030</v>
      </c>
      <c r="F38613" t="s">
        <v>2016</v>
      </c>
      <c r="G38613" t="s">
        <v>2030</v>
      </c>
      <c r="H38613" t="s">
        <v>2017</v>
      </c>
      <c r="I38613" s="13">
        <v>43391</v>
      </c>
      <c r="J38613" t="s">
        <v>2030</v>
      </c>
      <c r="K38613" t="s">
        <v>2030</v>
      </c>
    </row>
    <row r="38614" spans="2:11">
      <c r="B38614" t="s">
        <v>2691</v>
      </c>
      <c r="C38614" t="s">
        <v>2692</v>
      </c>
      <c r="D38614" t="s">
        <v>2044</v>
      </c>
      <c r="E38614">
        <v>3</v>
      </c>
      <c r="F38614" t="s">
        <v>2123</v>
      </c>
      <c r="G38614">
        <v>55</v>
      </c>
      <c r="H38614" t="s">
        <v>2020</v>
      </c>
      <c r="I38614" s="13">
        <v>42664</v>
      </c>
      <c r="J38614">
        <v>4</v>
      </c>
      <c r="K38614">
        <v>0</v>
      </c>
    </row>
    <row r="38701" spans="1:11">
      <c r="A38701" t="s">
        <v>1400</v>
      </c>
      <c r="B38701" t="str">
        <f ca="1">_xll.BDS(OFFSET(INDIRECT(ADDRESS(ROW(), COLUMN())),0,-1),"BEST_ANALYST_RECS_BULK","cols=10;rows=8")</f>
        <v>D.A. Davidson &amp; Co</v>
      </c>
      <c r="C38701" t="s">
        <v>2980</v>
      </c>
      <c r="D38701" t="s">
        <v>2026</v>
      </c>
      <c r="E38701">
        <v>5</v>
      </c>
      <c r="F38701" t="s">
        <v>2016</v>
      </c>
      <c r="G38701">
        <v>3.5</v>
      </c>
      <c r="H38701" t="s">
        <v>2133</v>
      </c>
      <c r="I38701" s="13">
        <v>43511</v>
      </c>
      <c r="J38701">
        <v>2</v>
      </c>
      <c r="K38701">
        <v>12.02</v>
      </c>
    </row>
    <row r="38702" spans="1:11">
      <c r="B38702" t="s">
        <v>2063</v>
      </c>
      <c r="C38702" t="s">
        <v>3199</v>
      </c>
      <c r="D38702" t="s">
        <v>2162</v>
      </c>
      <c r="E38702">
        <v>3</v>
      </c>
      <c r="F38702" t="s">
        <v>2016</v>
      </c>
      <c r="G38702">
        <v>3</v>
      </c>
      <c r="H38702" t="s">
        <v>2017</v>
      </c>
      <c r="I38702" s="13">
        <v>43511</v>
      </c>
      <c r="J38702">
        <v>4</v>
      </c>
      <c r="K38702">
        <v>0</v>
      </c>
    </row>
    <row r="38703" spans="1:11">
      <c r="B38703" t="s">
        <v>2067</v>
      </c>
      <c r="C38703" t="s">
        <v>3200</v>
      </c>
      <c r="D38703" t="s">
        <v>2252</v>
      </c>
      <c r="E38703">
        <v>3</v>
      </c>
      <c r="F38703" t="s">
        <v>2016</v>
      </c>
      <c r="G38703">
        <v>2</v>
      </c>
      <c r="H38703" t="s">
        <v>2020</v>
      </c>
      <c r="I38703" s="13">
        <v>43510</v>
      </c>
      <c r="J38703">
        <v>4</v>
      </c>
      <c r="K38703">
        <v>0</v>
      </c>
    </row>
    <row r="38704" spans="1:11">
      <c r="B38704" t="s">
        <v>2037</v>
      </c>
      <c r="C38704" t="s">
        <v>3201</v>
      </c>
      <c r="D38704" t="s">
        <v>2076</v>
      </c>
      <c r="E38704">
        <v>3</v>
      </c>
      <c r="F38704" t="s">
        <v>2016</v>
      </c>
      <c r="G38704">
        <v>2.5</v>
      </c>
      <c r="H38704" t="s">
        <v>2020</v>
      </c>
      <c r="I38704" s="13">
        <v>43510</v>
      </c>
      <c r="J38704">
        <v>1</v>
      </c>
      <c r="K38704">
        <v>42.8</v>
      </c>
    </row>
    <row r="38705" spans="2:11">
      <c r="B38705" t="s">
        <v>2074</v>
      </c>
      <c r="C38705" t="s">
        <v>3202</v>
      </c>
      <c r="D38705" t="s">
        <v>2076</v>
      </c>
      <c r="E38705">
        <v>3</v>
      </c>
      <c r="F38705" t="s">
        <v>2016</v>
      </c>
      <c r="G38705">
        <v>3</v>
      </c>
      <c r="H38705" t="s">
        <v>2020</v>
      </c>
      <c r="I38705" s="13">
        <v>43510</v>
      </c>
      <c r="J38705">
        <v>4</v>
      </c>
      <c r="K38705">
        <v>0</v>
      </c>
    </row>
    <row r="38706" spans="2:11">
      <c r="B38706" t="s">
        <v>2247</v>
      </c>
      <c r="C38706" t="s">
        <v>3166</v>
      </c>
      <c r="D38706" t="s">
        <v>2162</v>
      </c>
      <c r="E38706">
        <v>3</v>
      </c>
      <c r="F38706" t="s">
        <v>2016</v>
      </c>
      <c r="G38706">
        <v>2</v>
      </c>
      <c r="H38706" t="s">
        <v>2020</v>
      </c>
      <c r="I38706" s="13">
        <v>43510</v>
      </c>
      <c r="J38706">
        <v>4</v>
      </c>
      <c r="K38706">
        <v>0</v>
      </c>
    </row>
    <row r="38707" spans="2:11">
      <c r="B38707" t="s">
        <v>2094</v>
      </c>
      <c r="C38707" t="s">
        <v>2095</v>
      </c>
      <c r="D38707" t="s">
        <v>2053</v>
      </c>
      <c r="E38707">
        <v>1</v>
      </c>
      <c r="F38707" t="s">
        <v>2016</v>
      </c>
      <c r="G38707" t="s">
        <v>2030</v>
      </c>
      <c r="H38707" t="s">
        <v>2017</v>
      </c>
      <c r="I38707" s="13">
        <v>43507</v>
      </c>
      <c r="J38707" t="s">
        <v>2030</v>
      </c>
      <c r="K38707" t="s">
        <v>2030</v>
      </c>
    </row>
    <row r="38708" spans="2:11">
      <c r="B38708" t="s">
        <v>2083</v>
      </c>
      <c r="C38708" t="s">
        <v>2084</v>
      </c>
      <c r="D38708" t="s">
        <v>2035</v>
      </c>
      <c r="E38708">
        <v>5</v>
      </c>
      <c r="F38708" t="s">
        <v>2016</v>
      </c>
      <c r="G38708" t="s">
        <v>2030</v>
      </c>
      <c r="H38708" t="s">
        <v>2017</v>
      </c>
      <c r="I38708" s="13">
        <v>43420</v>
      </c>
      <c r="J38708">
        <v>5</v>
      </c>
      <c r="K38708">
        <v>-6.45</v>
      </c>
    </row>
    <row r="38801" spans="1:11">
      <c r="A38801" t="s">
        <v>1401</v>
      </c>
      <c r="B38801" t="str">
        <f ca="1">_xll.BDS(OFFSET(INDIRECT(ADDRESS(ROW(), COLUMN())),0,-1),"BEST_ANALYST_RECS_BULK","cols=10;rows=12")</f>
        <v>Jefferies</v>
      </c>
      <c r="C38801" t="s">
        <v>4160</v>
      </c>
      <c r="D38801" t="s">
        <v>2026</v>
      </c>
      <c r="E38801">
        <v>5</v>
      </c>
      <c r="F38801" t="s">
        <v>2016</v>
      </c>
      <c r="G38801">
        <v>68</v>
      </c>
      <c r="H38801" t="s">
        <v>2020</v>
      </c>
      <c r="I38801" s="13">
        <v>43511</v>
      </c>
      <c r="J38801">
        <v>1</v>
      </c>
      <c r="K38801">
        <v>2.57</v>
      </c>
    </row>
    <row r="38802" spans="1:11">
      <c r="B38802" t="s">
        <v>2159</v>
      </c>
      <c r="C38802" t="s">
        <v>4161</v>
      </c>
      <c r="D38802" t="s">
        <v>2044</v>
      </c>
      <c r="E38802">
        <v>3</v>
      </c>
      <c r="F38802" t="s">
        <v>2016</v>
      </c>
      <c r="G38802">
        <v>52</v>
      </c>
      <c r="H38802" t="s">
        <v>2017</v>
      </c>
      <c r="I38802" s="13">
        <v>43511</v>
      </c>
      <c r="J38802">
        <v>3</v>
      </c>
      <c r="K38802">
        <v>-4.16</v>
      </c>
    </row>
    <row r="38803" spans="1:11">
      <c r="B38803" t="s">
        <v>2134</v>
      </c>
      <c r="C38803" t="s">
        <v>4162</v>
      </c>
      <c r="D38803" t="s">
        <v>2162</v>
      </c>
      <c r="E38803">
        <v>3</v>
      </c>
      <c r="F38803" t="s">
        <v>2016</v>
      </c>
      <c r="G38803">
        <v>56</v>
      </c>
      <c r="H38803" t="s">
        <v>2020</v>
      </c>
      <c r="I38803" s="13">
        <v>43511</v>
      </c>
      <c r="J38803" t="s">
        <v>2030</v>
      </c>
      <c r="K38803" t="s">
        <v>2030</v>
      </c>
    </row>
    <row r="38804" spans="1:11">
      <c r="B38804" t="s">
        <v>2682</v>
      </c>
      <c r="C38804" t="s">
        <v>4163</v>
      </c>
      <c r="D38804" t="s">
        <v>2026</v>
      </c>
      <c r="E38804">
        <v>5</v>
      </c>
      <c r="F38804" t="s">
        <v>2016</v>
      </c>
      <c r="G38804">
        <v>70</v>
      </c>
      <c r="H38804" t="s">
        <v>2017</v>
      </c>
      <c r="I38804" s="13">
        <v>43511</v>
      </c>
      <c r="J38804" t="s">
        <v>2030</v>
      </c>
      <c r="K38804" t="s">
        <v>2030</v>
      </c>
    </row>
    <row r="38805" spans="1:11">
      <c r="B38805" t="s">
        <v>2981</v>
      </c>
      <c r="C38805" t="s">
        <v>4164</v>
      </c>
      <c r="D38805" t="s">
        <v>2026</v>
      </c>
      <c r="E38805">
        <v>5</v>
      </c>
      <c r="F38805" t="s">
        <v>2016</v>
      </c>
      <c r="G38805">
        <v>73</v>
      </c>
      <c r="H38805" t="s">
        <v>2020</v>
      </c>
      <c r="I38805" s="13">
        <v>43511</v>
      </c>
      <c r="J38805">
        <v>1</v>
      </c>
      <c r="K38805">
        <v>2.57</v>
      </c>
    </row>
    <row r="38806" spans="1:11">
      <c r="B38806" t="s">
        <v>2059</v>
      </c>
      <c r="C38806" t="s">
        <v>3245</v>
      </c>
      <c r="D38806" t="s">
        <v>2026</v>
      </c>
      <c r="E38806">
        <v>5</v>
      </c>
      <c r="F38806" t="s">
        <v>2016</v>
      </c>
      <c r="G38806">
        <v>66</v>
      </c>
      <c r="H38806" t="s">
        <v>2020</v>
      </c>
      <c r="I38806" s="13">
        <v>43511</v>
      </c>
      <c r="J38806">
        <v>1</v>
      </c>
      <c r="K38806">
        <v>2.57</v>
      </c>
    </row>
    <row r="38807" spans="1:11">
      <c r="B38807" t="s">
        <v>2174</v>
      </c>
      <c r="C38807" t="s">
        <v>4165</v>
      </c>
      <c r="D38807" t="s">
        <v>2029</v>
      </c>
      <c r="E38807">
        <v>5</v>
      </c>
      <c r="F38807" t="s">
        <v>2016</v>
      </c>
      <c r="G38807">
        <v>70</v>
      </c>
      <c r="H38807" t="s">
        <v>2017</v>
      </c>
      <c r="I38807" s="13">
        <v>43510</v>
      </c>
      <c r="J38807">
        <v>1</v>
      </c>
      <c r="K38807">
        <v>2.57</v>
      </c>
    </row>
    <row r="38808" spans="1:11">
      <c r="B38808" t="s">
        <v>2027</v>
      </c>
      <c r="C38808" t="s">
        <v>2435</v>
      </c>
      <c r="D38808" t="s">
        <v>2029</v>
      </c>
      <c r="E38808">
        <v>5</v>
      </c>
      <c r="F38808" t="s">
        <v>2016</v>
      </c>
      <c r="G38808">
        <v>66</v>
      </c>
      <c r="H38808" t="s">
        <v>2017</v>
      </c>
      <c r="I38808" s="13">
        <v>43510</v>
      </c>
      <c r="J38808">
        <v>1</v>
      </c>
      <c r="K38808">
        <v>2.57</v>
      </c>
    </row>
    <row r="38809" spans="1:11">
      <c r="B38809" t="s">
        <v>2031</v>
      </c>
      <c r="C38809" t="s">
        <v>4166</v>
      </c>
      <c r="D38809" t="s">
        <v>2026</v>
      </c>
      <c r="E38809">
        <v>5</v>
      </c>
      <c r="F38809" t="s">
        <v>2016</v>
      </c>
      <c r="G38809">
        <v>68</v>
      </c>
      <c r="H38809" t="s">
        <v>2020</v>
      </c>
      <c r="I38809" s="13">
        <v>43510</v>
      </c>
      <c r="J38809">
        <v>1</v>
      </c>
      <c r="K38809">
        <v>2.57</v>
      </c>
    </row>
    <row r="38810" spans="1:11">
      <c r="B38810" t="s">
        <v>2232</v>
      </c>
      <c r="C38810" t="s">
        <v>4167</v>
      </c>
      <c r="D38810" t="s">
        <v>2029</v>
      </c>
      <c r="E38810">
        <v>5</v>
      </c>
      <c r="F38810" t="s">
        <v>2016</v>
      </c>
      <c r="G38810" t="s">
        <v>2030</v>
      </c>
      <c r="H38810" t="s">
        <v>2017</v>
      </c>
      <c r="I38810" s="13">
        <v>43510</v>
      </c>
      <c r="J38810">
        <v>1</v>
      </c>
      <c r="K38810">
        <v>2.57</v>
      </c>
    </row>
    <row r="38811" spans="1:11">
      <c r="B38811" t="s">
        <v>2051</v>
      </c>
      <c r="C38811" t="s">
        <v>2876</v>
      </c>
      <c r="D38811" t="s">
        <v>2053</v>
      </c>
      <c r="E38811">
        <v>1</v>
      </c>
      <c r="F38811" t="s">
        <v>2016</v>
      </c>
      <c r="G38811">
        <v>26</v>
      </c>
      <c r="H38811" t="s">
        <v>2017</v>
      </c>
      <c r="I38811" s="13">
        <v>43434</v>
      </c>
      <c r="J38811">
        <v>2</v>
      </c>
      <c r="K38811">
        <v>-2.57</v>
      </c>
    </row>
    <row r="38812" spans="1:11">
      <c r="B38812" t="s">
        <v>2083</v>
      </c>
      <c r="C38812" t="s">
        <v>2304</v>
      </c>
      <c r="D38812" t="s">
        <v>2035</v>
      </c>
      <c r="E38812">
        <v>5</v>
      </c>
      <c r="F38812" t="s">
        <v>2016</v>
      </c>
      <c r="G38812" t="s">
        <v>2030</v>
      </c>
      <c r="H38812" t="s">
        <v>2017</v>
      </c>
      <c r="I38812" s="13">
        <v>43406</v>
      </c>
      <c r="J38812">
        <v>1</v>
      </c>
      <c r="K38812">
        <v>2.57</v>
      </c>
    </row>
    <row r="38901" spans="1:11">
      <c r="A38901" t="s">
        <v>1402</v>
      </c>
      <c r="B38901" t="str">
        <f ca="1">_xll.BDS(OFFSET(INDIRECT(ADDRESS(ROW(), COLUMN())),0,-1),"BEST_ANALYST_RECS_BULK","cols=10;rows=12")</f>
        <v>RBC Capital Markets</v>
      </c>
      <c r="C38901" t="s">
        <v>2910</v>
      </c>
      <c r="D38901" t="s">
        <v>2252</v>
      </c>
      <c r="E38901">
        <v>3</v>
      </c>
      <c r="F38901" t="s">
        <v>2016</v>
      </c>
      <c r="G38901">
        <v>2</v>
      </c>
      <c r="H38901" t="s">
        <v>2020</v>
      </c>
      <c r="I38901" s="13">
        <v>43503</v>
      </c>
      <c r="J38901">
        <v>1</v>
      </c>
      <c r="K38901">
        <v>0</v>
      </c>
    </row>
    <row r="38902" spans="1:11">
      <c r="B38902" t="s">
        <v>2371</v>
      </c>
      <c r="C38902" t="s">
        <v>2372</v>
      </c>
      <c r="D38902" t="s">
        <v>2184</v>
      </c>
      <c r="E38902">
        <v>1</v>
      </c>
      <c r="F38902" t="s">
        <v>2016</v>
      </c>
      <c r="G38902">
        <v>1.5</v>
      </c>
      <c r="H38902" t="s">
        <v>2017</v>
      </c>
      <c r="I38902" s="13">
        <v>43503</v>
      </c>
      <c r="J38902">
        <v>3</v>
      </c>
      <c r="K38902">
        <v>-29.52</v>
      </c>
    </row>
    <row r="38903" spans="1:11">
      <c r="B38903" t="s">
        <v>2074</v>
      </c>
      <c r="C38903" t="s">
        <v>3164</v>
      </c>
      <c r="D38903" t="s">
        <v>2076</v>
      </c>
      <c r="E38903">
        <v>3</v>
      </c>
      <c r="F38903" t="s">
        <v>2016</v>
      </c>
      <c r="G38903">
        <v>4.5999999999999996</v>
      </c>
      <c r="H38903" t="s">
        <v>2017</v>
      </c>
      <c r="I38903" s="13">
        <v>43500</v>
      </c>
      <c r="J38903">
        <v>1</v>
      </c>
      <c r="K38903">
        <v>0</v>
      </c>
    </row>
    <row r="38904" spans="1:11">
      <c r="B38904" t="s">
        <v>2094</v>
      </c>
      <c r="C38904" t="s">
        <v>2095</v>
      </c>
      <c r="D38904" t="s">
        <v>2076</v>
      </c>
      <c r="E38904">
        <v>3</v>
      </c>
      <c r="F38904" t="s">
        <v>2088</v>
      </c>
      <c r="G38904" t="s">
        <v>2030</v>
      </c>
      <c r="H38904" t="s">
        <v>2017</v>
      </c>
      <c r="I38904" s="13">
        <v>43495</v>
      </c>
      <c r="J38904" t="s">
        <v>2030</v>
      </c>
      <c r="K38904" t="s">
        <v>2030</v>
      </c>
    </row>
    <row r="38905" spans="1:11">
      <c r="B38905" t="s">
        <v>2134</v>
      </c>
      <c r="C38905" t="s">
        <v>2379</v>
      </c>
      <c r="D38905" t="s">
        <v>2162</v>
      </c>
      <c r="E38905">
        <v>3</v>
      </c>
      <c r="F38905" t="s">
        <v>2016</v>
      </c>
      <c r="G38905">
        <v>3</v>
      </c>
      <c r="H38905" t="s">
        <v>2017</v>
      </c>
      <c r="I38905" s="13">
        <v>43494</v>
      </c>
      <c r="J38905" t="s">
        <v>2030</v>
      </c>
      <c r="K38905" t="s">
        <v>2030</v>
      </c>
    </row>
    <row r="38906" spans="1:11">
      <c r="B38906" t="s">
        <v>2174</v>
      </c>
      <c r="C38906" t="s">
        <v>2357</v>
      </c>
      <c r="D38906" t="s">
        <v>2015</v>
      </c>
      <c r="E38906">
        <v>3</v>
      </c>
      <c r="F38906" t="s">
        <v>2016</v>
      </c>
      <c r="G38906">
        <v>3</v>
      </c>
      <c r="H38906" t="s">
        <v>2017</v>
      </c>
      <c r="I38906" s="13">
        <v>43493</v>
      </c>
      <c r="J38906">
        <v>1</v>
      </c>
      <c r="K38906">
        <v>0</v>
      </c>
    </row>
    <row r="38907" spans="1:11">
      <c r="B38907" t="s">
        <v>2382</v>
      </c>
      <c r="C38907" t="s">
        <v>2383</v>
      </c>
      <c r="D38907" t="s">
        <v>2227</v>
      </c>
      <c r="E38907">
        <v>3</v>
      </c>
      <c r="F38907" t="s">
        <v>2016</v>
      </c>
      <c r="G38907">
        <v>3</v>
      </c>
      <c r="H38907" t="s">
        <v>2017</v>
      </c>
      <c r="I38907" s="13">
        <v>43489</v>
      </c>
      <c r="J38907">
        <v>1</v>
      </c>
      <c r="K38907">
        <v>0</v>
      </c>
    </row>
    <row r="38908" spans="1:11">
      <c r="B38908" t="s">
        <v>2045</v>
      </c>
      <c r="C38908" t="s">
        <v>2351</v>
      </c>
      <c r="D38908" t="s">
        <v>2015</v>
      </c>
      <c r="E38908">
        <v>3</v>
      </c>
      <c r="F38908" t="s">
        <v>2016</v>
      </c>
      <c r="G38908" t="s">
        <v>2030</v>
      </c>
      <c r="H38908" t="s">
        <v>2017</v>
      </c>
      <c r="I38908" s="13">
        <v>43489</v>
      </c>
      <c r="J38908" t="s">
        <v>2030</v>
      </c>
      <c r="K38908" t="s">
        <v>2030</v>
      </c>
    </row>
    <row r="38909" spans="1:11">
      <c r="B38909" t="s">
        <v>2388</v>
      </c>
      <c r="C38909" t="s">
        <v>2389</v>
      </c>
      <c r="D38909" t="s">
        <v>2076</v>
      </c>
      <c r="E38909">
        <v>3</v>
      </c>
      <c r="F38909" t="s">
        <v>2088</v>
      </c>
      <c r="G38909">
        <v>4</v>
      </c>
      <c r="H38909" t="s">
        <v>2017</v>
      </c>
      <c r="I38909" s="13">
        <v>43473</v>
      </c>
      <c r="J38909">
        <v>4</v>
      </c>
      <c r="K38909">
        <v>-50.34</v>
      </c>
    </row>
    <row r="38910" spans="1:11">
      <c r="B38910" t="s">
        <v>2021</v>
      </c>
      <c r="C38910" t="s">
        <v>2350</v>
      </c>
      <c r="D38910" t="s">
        <v>2403</v>
      </c>
      <c r="E38910">
        <v>1</v>
      </c>
      <c r="F38910" t="s">
        <v>2016</v>
      </c>
      <c r="G38910">
        <v>1.75</v>
      </c>
      <c r="H38910" t="s">
        <v>2020</v>
      </c>
      <c r="I38910" s="13">
        <v>43471</v>
      </c>
      <c r="J38910">
        <v>2</v>
      </c>
      <c r="K38910">
        <v>0</v>
      </c>
    </row>
    <row r="38911" spans="1:11">
      <c r="B38911" t="s">
        <v>2051</v>
      </c>
      <c r="C38911" t="s">
        <v>2354</v>
      </c>
      <c r="D38911" t="s">
        <v>2076</v>
      </c>
      <c r="E38911">
        <v>3</v>
      </c>
      <c r="F38911" t="s">
        <v>2016</v>
      </c>
      <c r="G38911">
        <v>2.5</v>
      </c>
      <c r="H38911" t="s">
        <v>2017</v>
      </c>
      <c r="I38911" s="13">
        <v>43453</v>
      </c>
      <c r="J38911">
        <v>1</v>
      </c>
      <c r="K38911">
        <v>0</v>
      </c>
    </row>
    <row r="38912" spans="1:11">
      <c r="B38912" t="s">
        <v>2083</v>
      </c>
      <c r="C38912" t="s">
        <v>2084</v>
      </c>
      <c r="D38912" t="s">
        <v>2076</v>
      </c>
      <c r="E38912">
        <v>3</v>
      </c>
      <c r="F38912" t="s">
        <v>2016</v>
      </c>
      <c r="G38912" t="s">
        <v>2030</v>
      </c>
      <c r="H38912" t="s">
        <v>2017</v>
      </c>
      <c r="I38912" s="13">
        <v>43181</v>
      </c>
      <c r="J38912">
        <v>1</v>
      </c>
      <c r="K38912">
        <v>0</v>
      </c>
    </row>
    <row r="39001" spans="1:11">
      <c r="A39001" t="s">
        <v>1403</v>
      </c>
      <c r="B39001" t="str">
        <f ca="1">_xll.BDS(OFFSET(INDIRECT(ADDRESS(ROW(), COLUMN())),0,-1),"BEST_ANALYST_RECS_BULK","cols=10;rows=23")</f>
        <v>Wells Fargo Securities</v>
      </c>
      <c r="C39001" t="s">
        <v>2699</v>
      </c>
      <c r="D39001" t="s">
        <v>2029</v>
      </c>
      <c r="E39001">
        <v>5</v>
      </c>
      <c r="F39001" t="s">
        <v>2016</v>
      </c>
      <c r="G39001">
        <v>113</v>
      </c>
      <c r="H39001" t="s">
        <v>2017</v>
      </c>
      <c r="I39001" s="13">
        <v>43510</v>
      </c>
      <c r="J39001">
        <v>1</v>
      </c>
      <c r="K39001">
        <v>16.190000000000001</v>
      </c>
    </row>
    <row r="39002" spans="1:11">
      <c r="B39002" t="s">
        <v>2174</v>
      </c>
      <c r="C39002" t="s">
        <v>2316</v>
      </c>
      <c r="D39002" t="s">
        <v>2029</v>
      </c>
      <c r="E39002">
        <v>5</v>
      </c>
      <c r="F39002" t="s">
        <v>2016</v>
      </c>
      <c r="G39002">
        <v>112</v>
      </c>
      <c r="H39002" t="s">
        <v>2017</v>
      </c>
      <c r="I39002" s="13">
        <v>43509</v>
      </c>
      <c r="J39002">
        <v>1</v>
      </c>
      <c r="K39002">
        <v>16.190000000000001</v>
      </c>
    </row>
    <row r="39003" spans="1:11">
      <c r="B39003" t="s">
        <v>2267</v>
      </c>
      <c r="C39003" t="s">
        <v>2700</v>
      </c>
      <c r="D39003" t="s">
        <v>2029</v>
      </c>
      <c r="E39003">
        <v>5</v>
      </c>
      <c r="F39003" t="s">
        <v>2016</v>
      </c>
      <c r="G39003">
        <v>114</v>
      </c>
      <c r="H39003" t="s">
        <v>2017</v>
      </c>
      <c r="I39003" s="13">
        <v>43509</v>
      </c>
      <c r="J39003" t="s">
        <v>2030</v>
      </c>
      <c r="K39003" t="s">
        <v>2030</v>
      </c>
    </row>
    <row r="39004" spans="1:11">
      <c r="B39004" t="s">
        <v>106</v>
      </c>
      <c r="C39004" t="s">
        <v>2701</v>
      </c>
      <c r="D39004" t="s">
        <v>2440</v>
      </c>
      <c r="E39004">
        <v>5</v>
      </c>
      <c r="F39004" t="s">
        <v>2016</v>
      </c>
      <c r="G39004">
        <v>115</v>
      </c>
      <c r="H39004" t="s">
        <v>2020</v>
      </c>
      <c r="I39004" s="13">
        <v>43508</v>
      </c>
      <c r="J39004" t="s">
        <v>2030</v>
      </c>
      <c r="K39004" t="s">
        <v>2030</v>
      </c>
    </row>
    <row r="39005" spans="1:11">
      <c r="B39005" t="s">
        <v>2159</v>
      </c>
      <c r="C39005" t="s">
        <v>2702</v>
      </c>
      <c r="D39005" t="s">
        <v>2044</v>
      </c>
      <c r="E39005">
        <v>3</v>
      </c>
      <c r="F39005" t="s">
        <v>2016</v>
      </c>
      <c r="G39005">
        <v>110</v>
      </c>
      <c r="H39005" t="s">
        <v>2017</v>
      </c>
      <c r="I39005" s="13">
        <v>43508</v>
      </c>
      <c r="J39005">
        <v>4</v>
      </c>
      <c r="K39005">
        <v>0</v>
      </c>
    </row>
    <row r="39006" spans="1:11">
      <c r="B39006" t="s">
        <v>2067</v>
      </c>
      <c r="C39006" t="s">
        <v>2703</v>
      </c>
      <c r="D39006" t="s">
        <v>2252</v>
      </c>
      <c r="E39006">
        <v>3</v>
      </c>
      <c r="F39006" t="s">
        <v>2016</v>
      </c>
      <c r="G39006">
        <v>102</v>
      </c>
      <c r="H39006" t="s">
        <v>2020</v>
      </c>
      <c r="I39006" s="13">
        <v>43507</v>
      </c>
      <c r="J39006">
        <v>4</v>
      </c>
      <c r="K39006">
        <v>0</v>
      </c>
    </row>
    <row r="39007" spans="1:11">
      <c r="B39007" t="s">
        <v>2027</v>
      </c>
      <c r="C39007" t="s">
        <v>2704</v>
      </c>
      <c r="D39007" t="s">
        <v>2029</v>
      </c>
      <c r="E39007">
        <v>5</v>
      </c>
      <c r="F39007" t="s">
        <v>2016</v>
      </c>
      <c r="G39007">
        <v>115</v>
      </c>
      <c r="H39007" t="s">
        <v>2017</v>
      </c>
      <c r="I39007" s="13">
        <v>43507</v>
      </c>
      <c r="J39007" t="s">
        <v>2030</v>
      </c>
      <c r="K39007" t="s">
        <v>2030</v>
      </c>
    </row>
    <row r="39008" spans="1:11">
      <c r="B39008" t="s">
        <v>2037</v>
      </c>
      <c r="C39008" t="s">
        <v>2318</v>
      </c>
      <c r="D39008" t="s">
        <v>2026</v>
      </c>
      <c r="E39008">
        <v>5</v>
      </c>
      <c r="F39008" t="s">
        <v>2016</v>
      </c>
      <c r="G39008">
        <v>115</v>
      </c>
      <c r="H39008" t="s">
        <v>2020</v>
      </c>
      <c r="I39008" s="13">
        <v>43507</v>
      </c>
      <c r="J39008">
        <v>1</v>
      </c>
      <c r="K39008">
        <v>16.190000000000001</v>
      </c>
    </row>
    <row r="39009" spans="2:11">
      <c r="B39009" t="s">
        <v>2134</v>
      </c>
      <c r="C39009" t="s">
        <v>2705</v>
      </c>
      <c r="D39009" t="s">
        <v>2035</v>
      </c>
      <c r="E39009">
        <v>5</v>
      </c>
      <c r="F39009" t="s">
        <v>2016</v>
      </c>
      <c r="G39009">
        <v>115</v>
      </c>
      <c r="H39009" t="s">
        <v>2020</v>
      </c>
      <c r="I39009" s="13">
        <v>43507</v>
      </c>
      <c r="J39009" t="s">
        <v>2030</v>
      </c>
      <c r="K39009" t="s">
        <v>2030</v>
      </c>
    </row>
    <row r="39010" spans="2:11">
      <c r="B39010" t="s">
        <v>2232</v>
      </c>
      <c r="C39010" t="s">
        <v>2706</v>
      </c>
      <c r="D39010" t="s">
        <v>2015</v>
      </c>
      <c r="E39010">
        <v>3</v>
      </c>
      <c r="F39010" t="s">
        <v>2016</v>
      </c>
      <c r="G39010" t="s">
        <v>2030</v>
      </c>
      <c r="H39010" t="s">
        <v>2017</v>
      </c>
      <c r="I39010" s="13">
        <v>43507</v>
      </c>
      <c r="J39010">
        <v>4</v>
      </c>
      <c r="K39010">
        <v>0</v>
      </c>
    </row>
    <row r="39011" spans="2:11">
      <c r="B39011" t="s">
        <v>2069</v>
      </c>
      <c r="C39011" t="s">
        <v>2707</v>
      </c>
      <c r="D39011" t="s">
        <v>2035</v>
      </c>
      <c r="E39011">
        <v>5</v>
      </c>
      <c r="F39011" t="s">
        <v>2016</v>
      </c>
      <c r="G39011">
        <v>112</v>
      </c>
      <c r="H39011" t="s">
        <v>2020</v>
      </c>
      <c r="I39011" s="13">
        <v>43507</v>
      </c>
      <c r="J39011">
        <v>2</v>
      </c>
      <c r="K39011">
        <v>10.220000000000001</v>
      </c>
    </row>
    <row r="39012" spans="2:11">
      <c r="B39012" t="s">
        <v>2077</v>
      </c>
      <c r="C39012" t="s">
        <v>2311</v>
      </c>
      <c r="D39012" t="s">
        <v>2227</v>
      </c>
      <c r="E39012">
        <v>3</v>
      </c>
      <c r="F39012" t="s">
        <v>2016</v>
      </c>
      <c r="G39012">
        <v>106</v>
      </c>
      <c r="H39012" t="s">
        <v>2020</v>
      </c>
      <c r="I39012" s="13">
        <v>43507</v>
      </c>
      <c r="J39012">
        <v>4</v>
      </c>
      <c r="K39012">
        <v>0</v>
      </c>
    </row>
    <row r="39013" spans="2:11">
      <c r="B39013" t="s">
        <v>2049</v>
      </c>
      <c r="C39013" t="s">
        <v>2209</v>
      </c>
      <c r="D39013" t="s">
        <v>2029</v>
      </c>
      <c r="E39013">
        <v>5</v>
      </c>
      <c r="F39013" t="s">
        <v>2016</v>
      </c>
      <c r="G39013">
        <v>115</v>
      </c>
      <c r="H39013" t="s">
        <v>2020</v>
      </c>
      <c r="I39013" s="13">
        <v>43507</v>
      </c>
      <c r="J39013" t="s">
        <v>2030</v>
      </c>
      <c r="K39013" t="s">
        <v>2030</v>
      </c>
    </row>
    <row r="39014" spans="2:11">
      <c r="B39014" t="s">
        <v>2051</v>
      </c>
      <c r="C39014" t="s">
        <v>2708</v>
      </c>
      <c r="D39014" t="s">
        <v>2076</v>
      </c>
      <c r="E39014">
        <v>3</v>
      </c>
      <c r="F39014" t="s">
        <v>2016</v>
      </c>
      <c r="G39014">
        <v>103</v>
      </c>
      <c r="H39014" t="s">
        <v>2017</v>
      </c>
      <c r="I39014" s="13">
        <v>43507</v>
      </c>
      <c r="J39014">
        <v>4</v>
      </c>
      <c r="K39014">
        <v>0</v>
      </c>
    </row>
    <row r="39015" spans="2:11">
      <c r="B39015" t="s">
        <v>2203</v>
      </c>
      <c r="C39015" t="s">
        <v>2709</v>
      </c>
      <c r="D39015" t="s">
        <v>2044</v>
      </c>
      <c r="E39015">
        <v>3</v>
      </c>
      <c r="F39015" t="s">
        <v>2016</v>
      </c>
      <c r="G39015" t="s">
        <v>2030</v>
      </c>
      <c r="H39015" t="s">
        <v>2017</v>
      </c>
      <c r="I39015" s="13">
        <v>43507</v>
      </c>
      <c r="J39015">
        <v>4</v>
      </c>
      <c r="K39015">
        <v>0</v>
      </c>
    </row>
    <row r="39016" spans="2:11">
      <c r="B39016" t="s">
        <v>2063</v>
      </c>
      <c r="C39016" t="s">
        <v>2710</v>
      </c>
      <c r="D39016" t="s">
        <v>2035</v>
      </c>
      <c r="E39016">
        <v>5</v>
      </c>
      <c r="F39016" t="s">
        <v>2016</v>
      </c>
      <c r="G39016">
        <v>111</v>
      </c>
      <c r="H39016" t="s">
        <v>2017</v>
      </c>
      <c r="I39016" s="13">
        <v>43507</v>
      </c>
      <c r="J39016">
        <v>1</v>
      </c>
      <c r="K39016">
        <v>16.190000000000001</v>
      </c>
    </row>
    <row r="39017" spans="2:11">
      <c r="B39017" t="s">
        <v>2157</v>
      </c>
      <c r="C39017" t="s">
        <v>2711</v>
      </c>
      <c r="D39017" t="s">
        <v>2026</v>
      </c>
      <c r="E39017">
        <v>5</v>
      </c>
      <c r="F39017" t="s">
        <v>2016</v>
      </c>
      <c r="G39017">
        <v>105</v>
      </c>
      <c r="H39017" t="s">
        <v>2017</v>
      </c>
      <c r="I39017" s="13">
        <v>43507</v>
      </c>
      <c r="J39017">
        <v>1</v>
      </c>
      <c r="K39017">
        <v>16.190000000000001</v>
      </c>
    </row>
    <row r="39018" spans="2:11">
      <c r="B39018" t="s">
        <v>2033</v>
      </c>
      <c r="C39018" t="s">
        <v>2712</v>
      </c>
      <c r="D39018" t="s">
        <v>2035</v>
      </c>
      <c r="E39018">
        <v>5</v>
      </c>
      <c r="F39018" t="s">
        <v>2016</v>
      </c>
      <c r="G39018">
        <v>109</v>
      </c>
      <c r="H39018" t="s">
        <v>2036</v>
      </c>
      <c r="I39018" s="13">
        <v>43497</v>
      </c>
      <c r="J39018">
        <v>3</v>
      </c>
      <c r="K39018">
        <v>1.2</v>
      </c>
    </row>
    <row r="39019" spans="2:11">
      <c r="B39019" t="s">
        <v>2024</v>
      </c>
      <c r="C39019" t="s">
        <v>2217</v>
      </c>
      <c r="D39019" t="s">
        <v>2026</v>
      </c>
      <c r="E39019">
        <v>5</v>
      </c>
      <c r="F39019" t="s">
        <v>2016</v>
      </c>
      <c r="G39019">
        <v>114</v>
      </c>
      <c r="H39019" t="s">
        <v>2017</v>
      </c>
      <c r="I39019" s="13">
        <v>43496</v>
      </c>
      <c r="J39019">
        <v>1</v>
      </c>
      <c r="K39019">
        <v>16.190000000000001</v>
      </c>
    </row>
    <row r="39020" spans="2:11">
      <c r="B39020" t="s">
        <v>2021</v>
      </c>
      <c r="C39020" t="s">
        <v>2713</v>
      </c>
      <c r="D39020" t="s">
        <v>2023</v>
      </c>
      <c r="E39020">
        <v>5</v>
      </c>
      <c r="F39020" t="s">
        <v>2016</v>
      </c>
      <c r="G39020">
        <v>115</v>
      </c>
      <c r="H39020" t="s">
        <v>2020</v>
      </c>
      <c r="I39020" s="13">
        <v>43495</v>
      </c>
      <c r="J39020">
        <v>1</v>
      </c>
      <c r="K39020">
        <v>16.190000000000001</v>
      </c>
    </row>
    <row r="39021" spans="2:11">
      <c r="B39021" t="s">
        <v>2210</v>
      </c>
      <c r="C39021" t="s">
        <v>2714</v>
      </c>
      <c r="D39021" t="s">
        <v>2035</v>
      </c>
      <c r="E39021">
        <v>5</v>
      </c>
      <c r="F39021" t="s">
        <v>2016</v>
      </c>
      <c r="G39021">
        <v>125</v>
      </c>
      <c r="H39021" t="s">
        <v>2020</v>
      </c>
      <c r="I39021" s="13">
        <v>43495</v>
      </c>
      <c r="J39021">
        <v>1</v>
      </c>
      <c r="K39021">
        <v>16.190000000000001</v>
      </c>
    </row>
    <row r="39022" spans="2:11">
      <c r="B39022" t="s">
        <v>2094</v>
      </c>
      <c r="C39022" t="s">
        <v>2095</v>
      </c>
      <c r="D39022" t="s">
        <v>2076</v>
      </c>
      <c r="E39022">
        <v>3</v>
      </c>
      <c r="F39022" t="s">
        <v>2085</v>
      </c>
      <c r="G39022" t="s">
        <v>2030</v>
      </c>
      <c r="H39022" t="s">
        <v>2017</v>
      </c>
      <c r="I39022" s="13">
        <v>43493</v>
      </c>
      <c r="J39022" t="s">
        <v>2030</v>
      </c>
      <c r="K39022" t="s">
        <v>2030</v>
      </c>
    </row>
    <row r="39023" spans="2:11">
      <c r="B39023" t="s">
        <v>2083</v>
      </c>
      <c r="C39023" t="s">
        <v>2084</v>
      </c>
      <c r="D39023" t="s">
        <v>2076</v>
      </c>
      <c r="E39023">
        <v>3</v>
      </c>
      <c r="F39023" t="s">
        <v>2088</v>
      </c>
      <c r="G39023" t="s">
        <v>2030</v>
      </c>
      <c r="H39023" t="s">
        <v>2017</v>
      </c>
      <c r="I39023" s="13">
        <v>43442</v>
      </c>
      <c r="J39023" t="s">
        <v>2030</v>
      </c>
      <c r="K39023" t="s">
        <v>2030</v>
      </c>
    </row>
    <row r="39101" spans="1:11">
      <c r="A39101" t="s">
        <v>1404</v>
      </c>
      <c r="B39101" t="str">
        <f ca="1">_xll.BDS(OFFSET(INDIRECT(ADDRESS(ROW(), COLUMN())),0,-1),"BEST_ANALYST_RECS_BULK","cols=10;rows=13")</f>
        <v>Zacks Investment Research</v>
      </c>
      <c r="C39101" t="s">
        <v>2095</v>
      </c>
      <c r="D39101" t="s">
        <v>2076</v>
      </c>
      <c r="E39101">
        <v>3</v>
      </c>
      <c r="F39101" t="s">
        <v>2016</v>
      </c>
      <c r="G39101" t="s">
        <v>2030</v>
      </c>
      <c r="H39101" t="s">
        <v>2017</v>
      </c>
      <c r="I39101" s="13">
        <v>43502</v>
      </c>
      <c r="J39101" t="s">
        <v>2030</v>
      </c>
      <c r="K39101" t="s">
        <v>2030</v>
      </c>
    </row>
    <row r="39102" spans="1:11">
      <c r="B39102" t="s">
        <v>2198</v>
      </c>
      <c r="C39102" t="s">
        <v>2199</v>
      </c>
      <c r="D39102" t="s">
        <v>2035</v>
      </c>
      <c r="E39102">
        <v>5</v>
      </c>
      <c r="F39102" t="s">
        <v>2085</v>
      </c>
      <c r="G39102">
        <v>17</v>
      </c>
      <c r="H39102" t="s">
        <v>2020</v>
      </c>
      <c r="I39102" s="13">
        <v>43494</v>
      </c>
      <c r="J39102">
        <v>4</v>
      </c>
      <c r="K39102">
        <v>-20.93</v>
      </c>
    </row>
    <row r="39103" spans="1:11">
      <c r="B39103" t="s">
        <v>2051</v>
      </c>
      <c r="C39103" t="s">
        <v>2167</v>
      </c>
      <c r="D39103" t="s">
        <v>2076</v>
      </c>
      <c r="E39103">
        <v>3</v>
      </c>
      <c r="F39103" t="s">
        <v>2088</v>
      </c>
      <c r="G39103">
        <v>11</v>
      </c>
      <c r="H39103" t="s">
        <v>2017</v>
      </c>
      <c r="I39103" s="13">
        <v>43460</v>
      </c>
      <c r="J39103" t="s">
        <v>2030</v>
      </c>
      <c r="K39103" t="s">
        <v>2030</v>
      </c>
    </row>
    <row r="39104" spans="1:11">
      <c r="B39104" t="s">
        <v>2083</v>
      </c>
      <c r="C39104" t="s">
        <v>2084</v>
      </c>
      <c r="D39104" t="s">
        <v>2184</v>
      </c>
      <c r="E39104">
        <v>1</v>
      </c>
      <c r="F39104" t="s">
        <v>2016</v>
      </c>
      <c r="G39104" t="s">
        <v>2030</v>
      </c>
      <c r="H39104" t="s">
        <v>2017</v>
      </c>
      <c r="I39104" s="13">
        <v>43449</v>
      </c>
      <c r="J39104">
        <v>5</v>
      </c>
      <c r="K39104">
        <v>-33.86</v>
      </c>
    </row>
    <row r="39105" spans="2:11">
      <c r="B39105" t="s">
        <v>2118</v>
      </c>
      <c r="C39105" t="s">
        <v>3767</v>
      </c>
      <c r="D39105" t="s">
        <v>2076</v>
      </c>
      <c r="E39105">
        <v>3</v>
      </c>
      <c r="F39105" t="s">
        <v>2016</v>
      </c>
      <c r="G39105">
        <v>10</v>
      </c>
      <c r="H39105" t="s">
        <v>2017</v>
      </c>
      <c r="I39105" s="13">
        <v>43409</v>
      </c>
      <c r="J39105" t="s">
        <v>2030</v>
      </c>
      <c r="K39105" t="s">
        <v>2030</v>
      </c>
    </row>
    <row r="39106" spans="2:11">
      <c r="B39106" t="s">
        <v>2232</v>
      </c>
      <c r="C39106" t="s">
        <v>3768</v>
      </c>
      <c r="D39106" t="s">
        <v>2041</v>
      </c>
      <c r="E39106">
        <v>1</v>
      </c>
      <c r="F39106" t="s">
        <v>2016</v>
      </c>
      <c r="G39106" t="s">
        <v>2030</v>
      </c>
      <c r="H39106" t="s">
        <v>2017</v>
      </c>
      <c r="I39106" s="13">
        <v>43405</v>
      </c>
      <c r="J39106">
        <v>5</v>
      </c>
      <c r="K39106">
        <v>-33.86</v>
      </c>
    </row>
    <row r="39107" spans="2:11">
      <c r="B39107" t="s">
        <v>2033</v>
      </c>
      <c r="C39107" t="s">
        <v>2557</v>
      </c>
      <c r="D39107" t="s">
        <v>2184</v>
      </c>
      <c r="E39107">
        <v>1</v>
      </c>
      <c r="F39107" t="s">
        <v>2016</v>
      </c>
      <c r="G39107">
        <v>10</v>
      </c>
      <c r="H39107" t="s">
        <v>2020</v>
      </c>
      <c r="I39107" s="13">
        <v>43404</v>
      </c>
      <c r="J39107">
        <v>5</v>
      </c>
      <c r="K39107">
        <v>-33.86</v>
      </c>
    </row>
    <row r="39108" spans="2:11">
      <c r="B39108" t="s">
        <v>2039</v>
      </c>
      <c r="C39108" t="s">
        <v>3736</v>
      </c>
      <c r="D39108" t="s">
        <v>2076</v>
      </c>
      <c r="E39108">
        <v>3</v>
      </c>
      <c r="F39108" t="s">
        <v>2016</v>
      </c>
      <c r="G39108" t="s">
        <v>2030</v>
      </c>
      <c r="H39108" t="s">
        <v>2017</v>
      </c>
      <c r="I39108" s="13">
        <v>43404</v>
      </c>
      <c r="J39108">
        <v>3</v>
      </c>
      <c r="K39108">
        <v>0</v>
      </c>
    </row>
    <row r="39109" spans="2:11">
      <c r="B39109" t="s">
        <v>2321</v>
      </c>
      <c r="C39109" t="s">
        <v>3769</v>
      </c>
      <c r="D39109" t="s">
        <v>2076</v>
      </c>
      <c r="E39109">
        <v>3</v>
      </c>
      <c r="F39109" t="s">
        <v>2016</v>
      </c>
      <c r="G39109">
        <v>14</v>
      </c>
      <c r="H39109" t="s">
        <v>2020</v>
      </c>
      <c r="I39109" s="13">
        <v>43404</v>
      </c>
      <c r="J39109">
        <v>3</v>
      </c>
      <c r="K39109">
        <v>0</v>
      </c>
    </row>
    <row r="39110" spans="2:11">
      <c r="B39110" t="s">
        <v>2451</v>
      </c>
      <c r="C39110" t="s">
        <v>3468</v>
      </c>
      <c r="D39110" t="s">
        <v>2076</v>
      </c>
      <c r="E39110">
        <v>3</v>
      </c>
      <c r="F39110" t="s">
        <v>2088</v>
      </c>
      <c r="G39110" t="s">
        <v>2030</v>
      </c>
      <c r="H39110" t="s">
        <v>2017</v>
      </c>
      <c r="I39110" s="13">
        <v>43404</v>
      </c>
      <c r="J39110">
        <v>2</v>
      </c>
      <c r="K39110">
        <v>18.2</v>
      </c>
    </row>
    <row r="39111" spans="2:11">
      <c r="B39111" t="s">
        <v>2054</v>
      </c>
      <c r="C39111" t="s">
        <v>3770</v>
      </c>
      <c r="D39111" t="s">
        <v>2044</v>
      </c>
      <c r="E39111">
        <v>3</v>
      </c>
      <c r="F39111" t="s">
        <v>2016</v>
      </c>
      <c r="G39111">
        <v>14</v>
      </c>
      <c r="H39111" t="s">
        <v>2020</v>
      </c>
      <c r="I39111" s="13">
        <v>43404</v>
      </c>
      <c r="J39111">
        <v>3</v>
      </c>
      <c r="K39111">
        <v>0</v>
      </c>
    </row>
    <row r="39112" spans="2:11">
      <c r="B39112" t="s">
        <v>2136</v>
      </c>
      <c r="C39112" t="s">
        <v>2678</v>
      </c>
      <c r="D39112" t="s">
        <v>2053</v>
      </c>
      <c r="E39112">
        <v>1</v>
      </c>
      <c r="F39112" t="s">
        <v>2016</v>
      </c>
      <c r="G39112">
        <v>9</v>
      </c>
      <c r="H39112" t="s">
        <v>2020</v>
      </c>
      <c r="I39112" s="13">
        <v>43404</v>
      </c>
      <c r="J39112">
        <v>5</v>
      </c>
      <c r="K39112">
        <v>-33.86</v>
      </c>
    </row>
    <row r="39113" spans="2:11">
      <c r="B39113" t="s">
        <v>3771</v>
      </c>
      <c r="C39113" t="s">
        <v>3772</v>
      </c>
      <c r="D39113" t="s">
        <v>2026</v>
      </c>
      <c r="E39113">
        <v>5</v>
      </c>
      <c r="F39113" t="s">
        <v>2016</v>
      </c>
      <c r="G39113">
        <v>17.7</v>
      </c>
      <c r="H39113" t="s">
        <v>2017</v>
      </c>
      <c r="I39113" s="13">
        <v>42467</v>
      </c>
      <c r="J39113">
        <v>1</v>
      </c>
      <c r="K39113">
        <v>33.86</v>
      </c>
    </row>
    <row r="39201" spans="1:11">
      <c r="A39201" t="s">
        <v>1405</v>
      </c>
      <c r="B39201" t="str">
        <f ca="1">_xll.BDS(OFFSET(INDIRECT(ADDRESS(ROW(), COLUMN())),0,-1),"BEST_ANALYST_RECS_BULK","cols=10;rows=36")</f>
        <v>Credit Suisse</v>
      </c>
      <c r="C39201" t="s">
        <v>2965</v>
      </c>
      <c r="D39201" t="s">
        <v>2029</v>
      </c>
      <c r="E39201">
        <v>5</v>
      </c>
      <c r="F39201" t="s">
        <v>2016</v>
      </c>
      <c r="G39201">
        <v>45</v>
      </c>
      <c r="H39201" t="s">
        <v>2017</v>
      </c>
      <c r="I39201" s="13">
        <v>43511</v>
      </c>
      <c r="J39201">
        <v>12</v>
      </c>
      <c r="K39201">
        <v>-29.95</v>
      </c>
    </row>
    <row r="39202" spans="1:11">
      <c r="B39202" t="s">
        <v>2042</v>
      </c>
      <c r="C39202" t="s">
        <v>3225</v>
      </c>
      <c r="D39202" t="s">
        <v>2044</v>
      </c>
      <c r="E39202">
        <v>3</v>
      </c>
      <c r="F39202" t="s">
        <v>2016</v>
      </c>
      <c r="G39202">
        <v>40</v>
      </c>
      <c r="H39202" t="s">
        <v>2020</v>
      </c>
      <c r="I39202" s="13">
        <v>43510</v>
      </c>
      <c r="J39202" t="s">
        <v>2030</v>
      </c>
      <c r="K39202" t="s">
        <v>2030</v>
      </c>
    </row>
    <row r="39203" spans="1:11">
      <c r="B39203" t="s">
        <v>2274</v>
      </c>
      <c r="C39203" t="s">
        <v>2766</v>
      </c>
      <c r="D39203" t="s">
        <v>2076</v>
      </c>
      <c r="E39203">
        <v>3</v>
      </c>
      <c r="F39203" t="s">
        <v>2016</v>
      </c>
      <c r="G39203" t="s">
        <v>2030</v>
      </c>
      <c r="H39203" t="s">
        <v>2017</v>
      </c>
      <c r="I39203" s="13">
        <v>43509</v>
      </c>
      <c r="J39203">
        <v>4</v>
      </c>
      <c r="K39203">
        <v>0</v>
      </c>
    </row>
    <row r="39204" spans="1:11">
      <c r="B39204" t="s">
        <v>2118</v>
      </c>
      <c r="C39204" t="s">
        <v>2119</v>
      </c>
      <c r="D39204" t="s">
        <v>2026</v>
      </c>
      <c r="E39204">
        <v>5</v>
      </c>
      <c r="F39204" t="s">
        <v>2016</v>
      </c>
      <c r="G39204">
        <v>41</v>
      </c>
      <c r="H39204" t="s">
        <v>2017</v>
      </c>
      <c r="I39204" s="13">
        <v>43509</v>
      </c>
      <c r="J39204">
        <v>11</v>
      </c>
      <c r="K39204">
        <v>-26.95</v>
      </c>
    </row>
    <row r="39205" spans="1:11">
      <c r="B39205" t="s">
        <v>2159</v>
      </c>
      <c r="C39205" t="s">
        <v>2950</v>
      </c>
      <c r="D39205" t="s">
        <v>2029</v>
      </c>
      <c r="E39205">
        <v>5</v>
      </c>
      <c r="F39205" t="s">
        <v>2016</v>
      </c>
      <c r="G39205">
        <v>43</v>
      </c>
      <c r="H39205" t="s">
        <v>2020</v>
      </c>
      <c r="I39205" s="13">
        <v>43508</v>
      </c>
      <c r="J39205">
        <v>11</v>
      </c>
      <c r="K39205">
        <v>-26.95</v>
      </c>
    </row>
    <row r="39206" spans="1:11">
      <c r="B39206" t="s">
        <v>2083</v>
      </c>
      <c r="C39206" t="s">
        <v>2084</v>
      </c>
      <c r="D39206" t="s">
        <v>2076</v>
      </c>
      <c r="E39206">
        <v>3</v>
      </c>
      <c r="F39206" t="s">
        <v>2088</v>
      </c>
      <c r="G39206" t="s">
        <v>2030</v>
      </c>
      <c r="H39206" t="s">
        <v>2017</v>
      </c>
      <c r="I39206" s="13">
        <v>43508</v>
      </c>
      <c r="J39206">
        <v>1</v>
      </c>
      <c r="K39206">
        <v>43.52</v>
      </c>
    </row>
    <row r="39207" spans="1:11">
      <c r="B39207" t="s">
        <v>2267</v>
      </c>
      <c r="C39207" t="s">
        <v>2652</v>
      </c>
      <c r="D39207" t="s">
        <v>2029</v>
      </c>
      <c r="E39207">
        <v>5</v>
      </c>
      <c r="F39207" t="s">
        <v>2016</v>
      </c>
      <c r="G39207">
        <v>42</v>
      </c>
      <c r="H39207" t="s">
        <v>2020</v>
      </c>
      <c r="I39207" s="13">
        <v>43508</v>
      </c>
      <c r="J39207">
        <v>5</v>
      </c>
      <c r="K39207">
        <v>-0.57999999999999996</v>
      </c>
    </row>
    <row r="39208" spans="1:11">
      <c r="B39208" t="s">
        <v>2321</v>
      </c>
      <c r="C39208" t="s">
        <v>2967</v>
      </c>
      <c r="D39208" t="s">
        <v>2076</v>
      </c>
      <c r="E39208">
        <v>3</v>
      </c>
      <c r="F39208" t="s">
        <v>2016</v>
      </c>
      <c r="G39208">
        <v>36</v>
      </c>
      <c r="H39208" t="s">
        <v>2020</v>
      </c>
      <c r="I39208" s="13">
        <v>43507</v>
      </c>
      <c r="J39208">
        <v>8</v>
      </c>
      <c r="K39208">
        <v>-15.95</v>
      </c>
    </row>
    <row r="39209" spans="1:11">
      <c r="B39209" t="s">
        <v>2077</v>
      </c>
      <c r="C39209" t="s">
        <v>2116</v>
      </c>
      <c r="D39209" t="s">
        <v>2117</v>
      </c>
      <c r="E39209">
        <v>5</v>
      </c>
      <c r="F39209" t="s">
        <v>2016</v>
      </c>
      <c r="G39209" t="s">
        <v>2030</v>
      </c>
      <c r="H39209" t="s">
        <v>2017</v>
      </c>
      <c r="I39209" s="13">
        <v>43507</v>
      </c>
      <c r="J39209">
        <v>11</v>
      </c>
      <c r="K39209">
        <v>-26.95</v>
      </c>
    </row>
    <row r="39210" spans="1:11">
      <c r="B39210" t="s">
        <v>2061</v>
      </c>
      <c r="C39210" t="s">
        <v>2952</v>
      </c>
      <c r="D39210" t="s">
        <v>2026</v>
      </c>
      <c r="E39210">
        <v>5</v>
      </c>
      <c r="F39210" t="s">
        <v>2016</v>
      </c>
      <c r="G39210">
        <v>52</v>
      </c>
      <c r="H39210" t="s">
        <v>2020</v>
      </c>
      <c r="I39210" s="13">
        <v>43507</v>
      </c>
      <c r="J39210">
        <v>11</v>
      </c>
      <c r="K39210">
        <v>-26.95</v>
      </c>
    </row>
    <row r="39211" spans="1:11">
      <c r="B39211" t="s">
        <v>2601</v>
      </c>
      <c r="C39211" t="s">
        <v>2953</v>
      </c>
      <c r="D39211" t="s">
        <v>2029</v>
      </c>
      <c r="E39211">
        <v>5</v>
      </c>
      <c r="F39211" t="s">
        <v>2016</v>
      </c>
      <c r="G39211">
        <v>42</v>
      </c>
      <c r="H39211" t="s">
        <v>2017</v>
      </c>
      <c r="I39211" s="13">
        <v>43507</v>
      </c>
      <c r="J39211">
        <v>11</v>
      </c>
      <c r="K39211">
        <v>-26.95</v>
      </c>
    </row>
    <row r="39212" spans="1:11">
      <c r="B39212" t="s">
        <v>2247</v>
      </c>
      <c r="C39212" t="s">
        <v>2248</v>
      </c>
      <c r="D39212" t="s">
        <v>2035</v>
      </c>
      <c r="E39212">
        <v>5</v>
      </c>
      <c r="F39212" t="s">
        <v>2016</v>
      </c>
      <c r="G39212">
        <v>45</v>
      </c>
      <c r="H39212" t="s">
        <v>2020</v>
      </c>
      <c r="I39212" s="13">
        <v>43506</v>
      </c>
      <c r="J39212">
        <v>3</v>
      </c>
      <c r="K39212">
        <v>7.26</v>
      </c>
    </row>
    <row r="39213" spans="1:11">
      <c r="B39213" t="s">
        <v>106</v>
      </c>
      <c r="C39213" t="s">
        <v>2955</v>
      </c>
      <c r="D39213" t="s">
        <v>2019</v>
      </c>
      <c r="E39213">
        <v>3</v>
      </c>
      <c r="F39213" t="s">
        <v>2016</v>
      </c>
      <c r="G39213">
        <v>40</v>
      </c>
      <c r="H39213" t="s">
        <v>2020</v>
      </c>
      <c r="I39213" s="13">
        <v>43504</v>
      </c>
      <c r="J39213">
        <v>2</v>
      </c>
      <c r="K39213">
        <v>11.31</v>
      </c>
    </row>
    <row r="39214" spans="1:11">
      <c r="B39214" t="s">
        <v>2039</v>
      </c>
      <c r="C39214" t="s">
        <v>3226</v>
      </c>
      <c r="D39214" t="s">
        <v>2026</v>
      </c>
      <c r="E39214">
        <v>5</v>
      </c>
      <c r="F39214" t="s">
        <v>2016</v>
      </c>
      <c r="G39214">
        <v>42</v>
      </c>
      <c r="H39214" t="s">
        <v>2020</v>
      </c>
      <c r="I39214" s="13">
        <v>43504</v>
      </c>
      <c r="J39214">
        <v>9</v>
      </c>
      <c r="K39214">
        <v>-18.52</v>
      </c>
    </row>
    <row r="39215" spans="1:11">
      <c r="B39215" t="s">
        <v>2089</v>
      </c>
      <c r="C39215" t="s">
        <v>3103</v>
      </c>
      <c r="D39215" t="s">
        <v>2044</v>
      </c>
      <c r="E39215">
        <v>3</v>
      </c>
      <c r="F39215" t="s">
        <v>2016</v>
      </c>
      <c r="G39215">
        <v>34</v>
      </c>
      <c r="H39215" t="s">
        <v>2020</v>
      </c>
      <c r="I39215" s="13">
        <v>43504</v>
      </c>
      <c r="J39215">
        <v>4</v>
      </c>
      <c r="K39215">
        <v>0</v>
      </c>
    </row>
    <row r="39216" spans="1:11">
      <c r="B39216" t="s">
        <v>2045</v>
      </c>
      <c r="C39216" t="s">
        <v>2249</v>
      </c>
      <c r="D39216" t="s">
        <v>2029</v>
      </c>
      <c r="E39216">
        <v>5</v>
      </c>
      <c r="F39216" t="s">
        <v>2016</v>
      </c>
      <c r="G39216">
        <v>50</v>
      </c>
      <c r="H39216" t="s">
        <v>2133</v>
      </c>
      <c r="I39216" s="13">
        <v>43504</v>
      </c>
      <c r="J39216" t="s">
        <v>2030</v>
      </c>
      <c r="K39216" t="s">
        <v>2030</v>
      </c>
    </row>
    <row r="39217" spans="2:11">
      <c r="B39217" t="s">
        <v>2094</v>
      </c>
      <c r="C39217" t="s">
        <v>2095</v>
      </c>
      <c r="D39217" t="s">
        <v>2053</v>
      </c>
      <c r="E39217">
        <v>1</v>
      </c>
      <c r="F39217" t="s">
        <v>2088</v>
      </c>
      <c r="G39217" t="s">
        <v>2030</v>
      </c>
      <c r="H39217" t="s">
        <v>2017</v>
      </c>
      <c r="I39217" s="13">
        <v>43504</v>
      </c>
      <c r="J39217" t="s">
        <v>2030</v>
      </c>
      <c r="K39217" t="s">
        <v>2030</v>
      </c>
    </row>
    <row r="39218" spans="2:11">
      <c r="B39218" t="s">
        <v>2079</v>
      </c>
      <c r="C39218" t="s">
        <v>2961</v>
      </c>
      <c r="D39218" t="s">
        <v>2029</v>
      </c>
      <c r="E39218">
        <v>5</v>
      </c>
      <c r="F39218" t="s">
        <v>2016</v>
      </c>
      <c r="G39218">
        <v>45</v>
      </c>
      <c r="H39218" t="s">
        <v>2017</v>
      </c>
      <c r="I39218" s="13">
        <v>43504</v>
      </c>
      <c r="J39218">
        <v>11</v>
      </c>
      <c r="K39218">
        <v>-26.95</v>
      </c>
    </row>
    <row r="39219" spans="2:11">
      <c r="B39219" t="s">
        <v>2063</v>
      </c>
      <c r="C39219" t="s">
        <v>2960</v>
      </c>
      <c r="D39219" t="s">
        <v>2035</v>
      </c>
      <c r="E39219">
        <v>5</v>
      </c>
      <c r="F39219" t="s">
        <v>2016</v>
      </c>
      <c r="G39219">
        <v>41</v>
      </c>
      <c r="H39219" t="s">
        <v>2017</v>
      </c>
      <c r="I39219" s="13">
        <v>43504</v>
      </c>
      <c r="J39219">
        <v>6</v>
      </c>
      <c r="K39219">
        <v>-1.21</v>
      </c>
    </row>
    <row r="39220" spans="2:11">
      <c r="B39220" t="s">
        <v>2021</v>
      </c>
      <c r="C39220" t="s">
        <v>2956</v>
      </c>
      <c r="D39220" t="s">
        <v>2166</v>
      </c>
      <c r="E39220">
        <v>5</v>
      </c>
      <c r="F39220" t="s">
        <v>2016</v>
      </c>
      <c r="G39220">
        <v>49</v>
      </c>
      <c r="H39220" t="s">
        <v>2020</v>
      </c>
      <c r="I39220" s="13">
        <v>43503</v>
      </c>
      <c r="J39220" t="s">
        <v>2030</v>
      </c>
      <c r="K39220" t="s">
        <v>2030</v>
      </c>
    </row>
    <row r="39221" spans="2:11">
      <c r="B39221" t="s">
        <v>2033</v>
      </c>
      <c r="C39221" t="s">
        <v>2966</v>
      </c>
      <c r="D39221" t="s">
        <v>2044</v>
      </c>
      <c r="E39221">
        <v>3</v>
      </c>
      <c r="F39221" t="s">
        <v>2016</v>
      </c>
      <c r="G39221">
        <v>37</v>
      </c>
      <c r="H39221" t="s">
        <v>2036</v>
      </c>
      <c r="I39221" s="13">
        <v>43503</v>
      </c>
      <c r="J39221">
        <v>4</v>
      </c>
      <c r="K39221">
        <v>0</v>
      </c>
    </row>
    <row r="39222" spans="2:11">
      <c r="B39222" t="s">
        <v>2037</v>
      </c>
      <c r="C39222" t="s">
        <v>2958</v>
      </c>
      <c r="D39222" t="s">
        <v>2076</v>
      </c>
      <c r="E39222">
        <v>3</v>
      </c>
      <c r="F39222" t="s">
        <v>2016</v>
      </c>
      <c r="G39222">
        <v>32</v>
      </c>
      <c r="H39222" t="s">
        <v>2020</v>
      </c>
      <c r="I39222" s="13">
        <v>43503</v>
      </c>
      <c r="J39222">
        <v>4</v>
      </c>
      <c r="K39222">
        <v>0</v>
      </c>
    </row>
    <row r="39223" spans="2:11">
      <c r="B39223" t="s">
        <v>2232</v>
      </c>
      <c r="C39223" t="s">
        <v>3227</v>
      </c>
      <c r="D39223" t="s">
        <v>2029</v>
      </c>
      <c r="E39223">
        <v>5</v>
      </c>
      <c r="F39223" t="s">
        <v>2016</v>
      </c>
      <c r="G39223" t="s">
        <v>2030</v>
      </c>
      <c r="H39223" t="s">
        <v>2017</v>
      </c>
      <c r="I39223" s="13">
        <v>43503</v>
      </c>
      <c r="J39223">
        <v>11</v>
      </c>
      <c r="K39223">
        <v>-26.95</v>
      </c>
    </row>
    <row r="39224" spans="2:11">
      <c r="B39224" t="s">
        <v>2069</v>
      </c>
      <c r="C39224" t="s">
        <v>2959</v>
      </c>
      <c r="D39224" t="s">
        <v>2035</v>
      </c>
      <c r="E39224">
        <v>5</v>
      </c>
      <c r="F39224" t="s">
        <v>2016</v>
      </c>
      <c r="G39224">
        <v>42</v>
      </c>
      <c r="H39224" t="s">
        <v>2020</v>
      </c>
      <c r="I39224" s="13">
        <v>43503</v>
      </c>
      <c r="J39224">
        <v>11</v>
      </c>
      <c r="K39224">
        <v>-26.95</v>
      </c>
    </row>
    <row r="39225" spans="2:11">
      <c r="B39225" t="s">
        <v>2151</v>
      </c>
      <c r="C39225" t="s">
        <v>2968</v>
      </c>
      <c r="D39225" t="s">
        <v>2026</v>
      </c>
      <c r="E39225">
        <v>5</v>
      </c>
      <c r="F39225" t="s">
        <v>2016</v>
      </c>
      <c r="G39225">
        <v>45</v>
      </c>
      <c r="H39225" t="s">
        <v>2020</v>
      </c>
      <c r="I39225" s="13">
        <v>43503</v>
      </c>
      <c r="J39225">
        <v>11</v>
      </c>
      <c r="K39225">
        <v>-26.95</v>
      </c>
    </row>
    <row r="39226" spans="2:11">
      <c r="B39226" t="s">
        <v>2049</v>
      </c>
      <c r="C39226" t="s">
        <v>2962</v>
      </c>
      <c r="D39226" t="s">
        <v>2029</v>
      </c>
      <c r="E39226">
        <v>5</v>
      </c>
      <c r="F39226" t="s">
        <v>2016</v>
      </c>
      <c r="G39226">
        <v>42</v>
      </c>
      <c r="H39226" t="s">
        <v>2017</v>
      </c>
      <c r="I39226" s="13">
        <v>43503</v>
      </c>
      <c r="J39226">
        <v>11</v>
      </c>
      <c r="K39226">
        <v>-26.95</v>
      </c>
    </row>
    <row r="39227" spans="2:11">
      <c r="B39227" t="s">
        <v>2051</v>
      </c>
      <c r="C39227" t="s">
        <v>3173</v>
      </c>
      <c r="D39227" t="s">
        <v>2026</v>
      </c>
      <c r="E39227">
        <v>5</v>
      </c>
      <c r="F39227" t="s">
        <v>2016</v>
      </c>
      <c r="G39227">
        <v>45</v>
      </c>
      <c r="H39227" t="s">
        <v>2017</v>
      </c>
      <c r="I39227" s="13">
        <v>43503</v>
      </c>
      <c r="J39227" t="s">
        <v>2030</v>
      </c>
      <c r="K39227" t="s">
        <v>2030</v>
      </c>
    </row>
    <row r="39228" spans="2:11">
      <c r="B39228" t="s">
        <v>2260</v>
      </c>
      <c r="C39228" t="s">
        <v>2970</v>
      </c>
      <c r="D39228" t="s">
        <v>2035</v>
      </c>
      <c r="E39228">
        <v>5</v>
      </c>
      <c r="F39228" t="s">
        <v>2016</v>
      </c>
      <c r="G39228">
        <v>54</v>
      </c>
      <c r="H39228" t="s">
        <v>2020</v>
      </c>
      <c r="I39228" s="13">
        <v>43503</v>
      </c>
      <c r="J39228">
        <v>7</v>
      </c>
      <c r="K39228">
        <v>-11.82</v>
      </c>
    </row>
    <row r="39229" spans="2:11">
      <c r="B39229" t="s">
        <v>2198</v>
      </c>
      <c r="C39229" t="s">
        <v>3228</v>
      </c>
      <c r="D39229" t="s">
        <v>2035</v>
      </c>
      <c r="E39229">
        <v>5</v>
      </c>
      <c r="F39229" t="s">
        <v>2016</v>
      </c>
      <c r="G39229">
        <v>39</v>
      </c>
      <c r="H39229" t="s">
        <v>2020</v>
      </c>
      <c r="I39229" s="13">
        <v>43503</v>
      </c>
      <c r="J39229">
        <v>11</v>
      </c>
      <c r="K39229">
        <v>-26.95</v>
      </c>
    </row>
    <row r="39230" spans="2:11">
      <c r="B39230" t="s">
        <v>2091</v>
      </c>
      <c r="C39230" t="s">
        <v>3229</v>
      </c>
      <c r="D39230" t="s">
        <v>2093</v>
      </c>
      <c r="E39230" t="s">
        <v>2030</v>
      </c>
      <c r="F39230" t="s">
        <v>2016</v>
      </c>
      <c r="G39230" t="s">
        <v>2030</v>
      </c>
      <c r="H39230" t="s">
        <v>2017</v>
      </c>
      <c r="I39230" s="13">
        <v>43488</v>
      </c>
      <c r="J39230" t="s">
        <v>2030</v>
      </c>
      <c r="K39230" t="s">
        <v>2030</v>
      </c>
    </row>
    <row r="39231" spans="2:11">
      <c r="B39231" t="s">
        <v>2813</v>
      </c>
      <c r="C39231" t="s">
        <v>3230</v>
      </c>
      <c r="D39231" t="s">
        <v>2026</v>
      </c>
      <c r="E39231">
        <v>5</v>
      </c>
      <c r="F39231" t="s">
        <v>2016</v>
      </c>
      <c r="G39231">
        <v>56</v>
      </c>
      <c r="H39231" t="s">
        <v>2017</v>
      </c>
      <c r="I39231" s="13">
        <v>43487</v>
      </c>
      <c r="J39231">
        <v>11</v>
      </c>
      <c r="K39231">
        <v>-26.95</v>
      </c>
    </row>
    <row r="39232" spans="2:11">
      <c r="B39232" t="s">
        <v>2234</v>
      </c>
      <c r="C39232" t="s">
        <v>2657</v>
      </c>
      <c r="D39232" t="s">
        <v>2026</v>
      </c>
      <c r="E39232">
        <v>5</v>
      </c>
      <c r="F39232" t="s">
        <v>2016</v>
      </c>
      <c r="G39232">
        <v>48</v>
      </c>
      <c r="H39232" t="s">
        <v>2017</v>
      </c>
      <c r="I39232" s="13">
        <v>43482</v>
      </c>
      <c r="J39232" t="s">
        <v>2030</v>
      </c>
      <c r="K39232" t="s">
        <v>2030</v>
      </c>
    </row>
    <row r="39233" spans="2:11">
      <c r="B39233" t="s">
        <v>2120</v>
      </c>
      <c r="C39233" t="s">
        <v>2121</v>
      </c>
      <c r="D39233" t="s">
        <v>2026</v>
      </c>
      <c r="E39233">
        <v>5</v>
      </c>
      <c r="F39233" t="s">
        <v>2016</v>
      </c>
      <c r="G39233">
        <v>50</v>
      </c>
      <c r="H39233" t="s">
        <v>2017</v>
      </c>
      <c r="I39233" s="13">
        <v>43438</v>
      </c>
      <c r="J39233">
        <v>11</v>
      </c>
      <c r="K39233">
        <v>-26.95</v>
      </c>
    </row>
    <row r="39234" spans="2:11">
      <c r="B39234" t="s">
        <v>2024</v>
      </c>
      <c r="C39234" t="s">
        <v>3004</v>
      </c>
      <c r="D39234" t="s">
        <v>2076</v>
      </c>
      <c r="E39234">
        <v>3</v>
      </c>
      <c r="F39234" t="s">
        <v>2016</v>
      </c>
      <c r="G39234" t="s">
        <v>2030</v>
      </c>
      <c r="H39234" t="s">
        <v>2017</v>
      </c>
      <c r="I39234" s="13">
        <v>43432</v>
      </c>
      <c r="J39234" t="s">
        <v>2030</v>
      </c>
      <c r="K39234" t="s">
        <v>2030</v>
      </c>
    </row>
    <row r="39235" spans="2:11">
      <c r="B39235" t="s">
        <v>3231</v>
      </c>
      <c r="C39235" t="s">
        <v>3232</v>
      </c>
      <c r="D39235" t="s">
        <v>2026</v>
      </c>
      <c r="E39235">
        <v>5</v>
      </c>
      <c r="F39235" t="s">
        <v>2016</v>
      </c>
      <c r="G39235">
        <v>60</v>
      </c>
      <c r="H39235" t="s">
        <v>2020</v>
      </c>
      <c r="I39235" s="13">
        <v>43332</v>
      </c>
      <c r="J39235">
        <v>11</v>
      </c>
      <c r="K39235">
        <v>-26.95</v>
      </c>
    </row>
    <row r="39236" spans="2:11">
      <c r="B39236" t="s">
        <v>3063</v>
      </c>
      <c r="C39236" t="s">
        <v>3233</v>
      </c>
      <c r="D39236" t="s">
        <v>2076</v>
      </c>
      <c r="E39236">
        <v>3</v>
      </c>
      <c r="F39236" t="s">
        <v>2016</v>
      </c>
      <c r="G39236">
        <v>35</v>
      </c>
      <c r="H39236" t="s">
        <v>2020</v>
      </c>
      <c r="I39236" s="13">
        <v>42586</v>
      </c>
      <c r="J39236">
        <v>4</v>
      </c>
      <c r="K39236">
        <v>0</v>
      </c>
    </row>
    <row r="39301" spans="1:11">
      <c r="A39301" t="s">
        <v>1406</v>
      </c>
      <c r="B39301" t="str">
        <f ca="1">_xll.BDS(OFFSET(INDIRECT(ADDRESS(ROW(), COLUMN())),0,-1),"BEST_ANALYST_RECS_BULK","cols=10;rows=22")</f>
        <v>Gordon Haskett</v>
      </c>
      <c r="C39301" t="s">
        <v>3041</v>
      </c>
      <c r="D39301" t="s">
        <v>2076</v>
      </c>
      <c r="E39301">
        <v>3</v>
      </c>
      <c r="F39301" t="s">
        <v>2016</v>
      </c>
      <c r="G39301">
        <v>140</v>
      </c>
      <c r="H39301" t="s">
        <v>2017</v>
      </c>
      <c r="I39301" s="13">
        <v>43510</v>
      </c>
      <c r="J39301">
        <v>8</v>
      </c>
      <c r="K39301">
        <v>-14.13</v>
      </c>
    </row>
    <row r="39302" spans="1:11">
      <c r="B39302" t="s">
        <v>2094</v>
      </c>
      <c r="C39302" t="s">
        <v>2095</v>
      </c>
      <c r="D39302" t="s">
        <v>2076</v>
      </c>
      <c r="E39302">
        <v>3</v>
      </c>
      <c r="F39302" t="s">
        <v>2088</v>
      </c>
      <c r="G39302" t="s">
        <v>2030</v>
      </c>
      <c r="H39302" t="s">
        <v>2017</v>
      </c>
      <c r="I39302" s="13">
        <v>43508</v>
      </c>
      <c r="J39302" t="s">
        <v>2030</v>
      </c>
      <c r="K39302" t="s">
        <v>2030</v>
      </c>
    </row>
    <row r="39303" spans="1:11">
      <c r="B39303" t="s">
        <v>2267</v>
      </c>
      <c r="C39303" t="s">
        <v>2652</v>
      </c>
      <c r="D39303" t="s">
        <v>2029</v>
      </c>
      <c r="E39303">
        <v>5</v>
      </c>
      <c r="F39303" t="s">
        <v>2016</v>
      </c>
      <c r="G39303">
        <v>192</v>
      </c>
      <c r="H39303" t="s">
        <v>2020</v>
      </c>
      <c r="I39303" s="13">
        <v>43508</v>
      </c>
      <c r="J39303">
        <v>3</v>
      </c>
      <c r="K39303">
        <v>52.24</v>
      </c>
    </row>
    <row r="39304" spans="1:11">
      <c r="B39304" t="s">
        <v>2033</v>
      </c>
      <c r="C39304" t="s">
        <v>4375</v>
      </c>
      <c r="D39304" t="s">
        <v>2035</v>
      </c>
      <c r="E39304">
        <v>5</v>
      </c>
      <c r="F39304" t="s">
        <v>2016</v>
      </c>
      <c r="G39304">
        <v>180</v>
      </c>
      <c r="H39304" t="s">
        <v>2020</v>
      </c>
      <c r="I39304" s="13">
        <v>43507</v>
      </c>
      <c r="J39304" t="s">
        <v>2030</v>
      </c>
      <c r="K39304" t="s">
        <v>2030</v>
      </c>
    </row>
    <row r="39305" spans="1:11">
      <c r="B39305" t="s">
        <v>2247</v>
      </c>
      <c r="C39305" t="s">
        <v>2248</v>
      </c>
      <c r="D39305" t="s">
        <v>2162</v>
      </c>
      <c r="E39305">
        <v>3</v>
      </c>
      <c r="F39305" t="s">
        <v>2016</v>
      </c>
      <c r="G39305">
        <v>135</v>
      </c>
      <c r="H39305" t="s">
        <v>2020</v>
      </c>
      <c r="I39305" s="13">
        <v>43506</v>
      </c>
      <c r="J39305">
        <v>6</v>
      </c>
      <c r="K39305">
        <v>0</v>
      </c>
    </row>
    <row r="39306" spans="1:11">
      <c r="B39306" t="s">
        <v>2045</v>
      </c>
      <c r="C39306" t="s">
        <v>2249</v>
      </c>
      <c r="D39306" t="s">
        <v>2015</v>
      </c>
      <c r="E39306">
        <v>3</v>
      </c>
      <c r="F39306" t="s">
        <v>2016</v>
      </c>
      <c r="G39306" t="s">
        <v>2030</v>
      </c>
      <c r="H39306" t="s">
        <v>2017</v>
      </c>
      <c r="I39306" s="13">
        <v>43504</v>
      </c>
      <c r="J39306">
        <v>6</v>
      </c>
      <c r="K39306">
        <v>0</v>
      </c>
    </row>
    <row r="39307" spans="1:11">
      <c r="B39307" t="s">
        <v>2151</v>
      </c>
      <c r="C39307" t="s">
        <v>2655</v>
      </c>
      <c r="D39307" t="s">
        <v>2026</v>
      </c>
      <c r="E39307">
        <v>5</v>
      </c>
      <c r="F39307" t="s">
        <v>2016</v>
      </c>
      <c r="G39307">
        <v>175</v>
      </c>
      <c r="H39307" t="s">
        <v>2017</v>
      </c>
      <c r="I39307" s="13">
        <v>43500</v>
      </c>
      <c r="J39307">
        <v>2</v>
      </c>
      <c r="K39307">
        <v>57.68</v>
      </c>
    </row>
    <row r="39308" spans="1:11">
      <c r="B39308" t="s">
        <v>2079</v>
      </c>
      <c r="C39308" t="s">
        <v>2254</v>
      </c>
      <c r="D39308" t="s">
        <v>2029</v>
      </c>
      <c r="E39308">
        <v>5</v>
      </c>
      <c r="F39308" t="s">
        <v>2016</v>
      </c>
      <c r="G39308">
        <v>175</v>
      </c>
      <c r="H39308" t="s">
        <v>2017</v>
      </c>
      <c r="I39308" s="13">
        <v>43493</v>
      </c>
      <c r="J39308" t="s">
        <v>2030</v>
      </c>
      <c r="K39308" t="s">
        <v>2030</v>
      </c>
    </row>
    <row r="39309" spans="1:11">
      <c r="B39309" t="s">
        <v>2601</v>
      </c>
      <c r="C39309" t="s">
        <v>3727</v>
      </c>
      <c r="D39309" t="s">
        <v>2015</v>
      </c>
      <c r="E39309">
        <v>3</v>
      </c>
      <c r="F39309" t="s">
        <v>2016</v>
      </c>
      <c r="G39309">
        <v>150</v>
      </c>
      <c r="H39309" t="s">
        <v>2017</v>
      </c>
      <c r="I39309" s="13">
        <v>43489</v>
      </c>
      <c r="J39309">
        <v>6</v>
      </c>
      <c r="K39309">
        <v>0</v>
      </c>
    </row>
    <row r="39310" spans="1:11">
      <c r="B39310" t="s">
        <v>2321</v>
      </c>
      <c r="C39310" t="s">
        <v>3040</v>
      </c>
      <c r="D39310" t="s">
        <v>2026</v>
      </c>
      <c r="E39310">
        <v>5</v>
      </c>
      <c r="F39310" t="s">
        <v>2016</v>
      </c>
      <c r="G39310">
        <v>200</v>
      </c>
      <c r="H39310" t="s">
        <v>2020</v>
      </c>
      <c r="I39310" s="13">
        <v>43473</v>
      </c>
      <c r="J39310">
        <v>2</v>
      </c>
      <c r="K39310">
        <v>57.68</v>
      </c>
    </row>
    <row r="39311" spans="1:11">
      <c r="B39311" t="s">
        <v>2069</v>
      </c>
      <c r="C39311" t="s">
        <v>3043</v>
      </c>
      <c r="D39311" t="s">
        <v>2071</v>
      </c>
      <c r="E39311">
        <v>3</v>
      </c>
      <c r="F39311" t="s">
        <v>2088</v>
      </c>
      <c r="G39311" t="s">
        <v>2030</v>
      </c>
      <c r="H39311" t="s">
        <v>2017</v>
      </c>
      <c r="I39311" s="13">
        <v>43472</v>
      </c>
      <c r="J39311">
        <v>7</v>
      </c>
      <c r="K39311">
        <v>-0.72</v>
      </c>
    </row>
    <row r="39312" spans="1:11">
      <c r="B39312" t="s">
        <v>2159</v>
      </c>
      <c r="C39312" t="s">
        <v>2658</v>
      </c>
      <c r="D39312" t="s">
        <v>2044</v>
      </c>
      <c r="E39312">
        <v>3</v>
      </c>
      <c r="F39312" t="s">
        <v>2016</v>
      </c>
      <c r="G39312">
        <v>135</v>
      </c>
      <c r="H39312" t="s">
        <v>2017</v>
      </c>
      <c r="I39312" s="13">
        <v>43469</v>
      </c>
      <c r="J39312">
        <v>6</v>
      </c>
      <c r="K39312">
        <v>0</v>
      </c>
    </row>
    <row r="39313" spans="2:11">
      <c r="B39313" t="s">
        <v>2049</v>
      </c>
      <c r="C39313" t="s">
        <v>2962</v>
      </c>
      <c r="D39313" t="s">
        <v>2015</v>
      </c>
      <c r="E39313">
        <v>3</v>
      </c>
      <c r="F39313" t="s">
        <v>2016</v>
      </c>
      <c r="G39313">
        <v>150</v>
      </c>
      <c r="H39313" t="s">
        <v>2017</v>
      </c>
      <c r="I39313" s="13">
        <v>43460</v>
      </c>
      <c r="J39313">
        <v>6</v>
      </c>
      <c r="K39313">
        <v>0</v>
      </c>
    </row>
    <row r="39314" spans="2:11">
      <c r="B39314" t="s">
        <v>2051</v>
      </c>
      <c r="C39314" t="s">
        <v>2969</v>
      </c>
      <c r="D39314" t="s">
        <v>2076</v>
      </c>
      <c r="E39314">
        <v>3</v>
      </c>
      <c r="F39314" t="s">
        <v>2085</v>
      </c>
      <c r="G39314">
        <v>122</v>
      </c>
      <c r="H39314" t="s">
        <v>2017</v>
      </c>
      <c r="I39314" s="13">
        <v>43445</v>
      </c>
      <c r="J39314">
        <v>4</v>
      </c>
      <c r="K39314">
        <v>43.66</v>
      </c>
    </row>
    <row r="39315" spans="2:11">
      <c r="B39315" t="s">
        <v>2232</v>
      </c>
      <c r="C39315" t="s">
        <v>2265</v>
      </c>
      <c r="D39315" t="s">
        <v>2029</v>
      </c>
      <c r="E39315">
        <v>5</v>
      </c>
      <c r="F39315" t="s">
        <v>2016</v>
      </c>
      <c r="G39315" t="s">
        <v>2030</v>
      </c>
      <c r="H39315" t="s">
        <v>2017</v>
      </c>
      <c r="I39315" s="13">
        <v>43441</v>
      </c>
      <c r="J39315">
        <v>2</v>
      </c>
      <c r="K39315">
        <v>57.68</v>
      </c>
    </row>
    <row r="39316" spans="2:11">
      <c r="B39316" t="s">
        <v>2072</v>
      </c>
      <c r="C39316" t="s">
        <v>3554</v>
      </c>
      <c r="D39316" t="s">
        <v>2015</v>
      </c>
      <c r="E39316">
        <v>3</v>
      </c>
      <c r="F39316" t="s">
        <v>2016</v>
      </c>
      <c r="G39316" t="s">
        <v>2030</v>
      </c>
      <c r="H39316" t="s">
        <v>2017</v>
      </c>
      <c r="I39316" s="13">
        <v>43439</v>
      </c>
      <c r="J39316">
        <v>1</v>
      </c>
      <c r="K39316">
        <v>99.9</v>
      </c>
    </row>
    <row r="39317" spans="2:11">
      <c r="B39317" t="s">
        <v>2257</v>
      </c>
      <c r="C39317" t="s">
        <v>2258</v>
      </c>
      <c r="D39317" t="s">
        <v>2029</v>
      </c>
      <c r="E39317">
        <v>5</v>
      </c>
      <c r="F39317" t="s">
        <v>2016</v>
      </c>
      <c r="G39317">
        <v>160</v>
      </c>
      <c r="H39317" t="s">
        <v>2020</v>
      </c>
      <c r="I39317" s="13">
        <v>43438</v>
      </c>
      <c r="J39317" t="s">
        <v>2030</v>
      </c>
      <c r="K39317" t="s">
        <v>2030</v>
      </c>
    </row>
    <row r="39318" spans="2:11">
      <c r="B39318" t="s">
        <v>2063</v>
      </c>
      <c r="C39318" t="s">
        <v>2266</v>
      </c>
      <c r="D39318" t="s">
        <v>2162</v>
      </c>
      <c r="E39318">
        <v>3</v>
      </c>
      <c r="F39318" t="s">
        <v>2016</v>
      </c>
      <c r="G39318">
        <v>160</v>
      </c>
      <c r="H39318" t="s">
        <v>2017</v>
      </c>
      <c r="I39318" s="13">
        <v>43438</v>
      </c>
      <c r="J39318">
        <v>6</v>
      </c>
      <c r="K39318">
        <v>0</v>
      </c>
    </row>
    <row r="39319" spans="2:11">
      <c r="B39319" t="s">
        <v>2074</v>
      </c>
      <c r="C39319" t="s">
        <v>3552</v>
      </c>
      <c r="D39319" t="s">
        <v>2026</v>
      </c>
      <c r="E39319">
        <v>5</v>
      </c>
      <c r="F39319" t="s">
        <v>2016</v>
      </c>
      <c r="G39319">
        <v>180</v>
      </c>
      <c r="H39319" t="s">
        <v>2020</v>
      </c>
      <c r="I39319" s="13">
        <v>43437</v>
      </c>
      <c r="J39319">
        <v>5</v>
      </c>
      <c r="K39319">
        <v>22.28</v>
      </c>
    </row>
    <row r="39320" spans="2:11">
      <c r="B39320" t="s">
        <v>2083</v>
      </c>
      <c r="C39320" t="s">
        <v>2084</v>
      </c>
      <c r="D39320" t="s">
        <v>2053</v>
      </c>
      <c r="E39320">
        <v>1</v>
      </c>
      <c r="F39320" t="s">
        <v>2016</v>
      </c>
      <c r="G39320" t="s">
        <v>2030</v>
      </c>
      <c r="H39320" t="s">
        <v>2017</v>
      </c>
      <c r="I39320" s="13">
        <v>43181</v>
      </c>
      <c r="J39320">
        <v>10</v>
      </c>
      <c r="K39320">
        <v>-84.94</v>
      </c>
    </row>
    <row r="39321" spans="2:11">
      <c r="B39321" t="s">
        <v>2203</v>
      </c>
      <c r="C39321" t="s">
        <v>2546</v>
      </c>
      <c r="D39321" t="s">
        <v>2179</v>
      </c>
      <c r="E39321" t="s">
        <v>2030</v>
      </c>
      <c r="F39321" t="s">
        <v>2016</v>
      </c>
      <c r="G39321" t="s">
        <v>2030</v>
      </c>
      <c r="H39321" t="s">
        <v>2017</v>
      </c>
      <c r="I39321" s="13">
        <v>42677</v>
      </c>
      <c r="J39321" t="s">
        <v>2030</v>
      </c>
      <c r="K39321" t="s">
        <v>2030</v>
      </c>
    </row>
    <row r="39322" spans="2:11">
      <c r="B39322" t="s">
        <v>3662</v>
      </c>
      <c r="C39322" t="s">
        <v>4112</v>
      </c>
      <c r="D39322" t="s">
        <v>2015</v>
      </c>
      <c r="E39322">
        <v>3</v>
      </c>
      <c r="F39322" t="s">
        <v>2016</v>
      </c>
      <c r="G39322" t="s">
        <v>2030</v>
      </c>
      <c r="H39322" t="s">
        <v>2017</v>
      </c>
      <c r="I39322" s="13">
        <v>42429</v>
      </c>
      <c r="J39322">
        <v>6</v>
      </c>
      <c r="K39322">
        <v>0</v>
      </c>
    </row>
    <row r="39401" spans="1:11">
      <c r="A39401" t="s">
        <v>1407</v>
      </c>
      <c r="B39401" t="str">
        <f ca="1">_xll.BDS(OFFSET(INDIRECT(ADDRESS(ROW(), COLUMN())),0,-1),"BEST_ANALYST_RECS_BULK","cols=10;rows=25")</f>
        <v>Edward Jones</v>
      </c>
      <c r="C39401" t="s">
        <v>2766</v>
      </c>
      <c r="D39401" t="s">
        <v>2026</v>
      </c>
      <c r="E39401">
        <v>5</v>
      </c>
      <c r="F39401" t="s">
        <v>2016</v>
      </c>
      <c r="G39401" t="s">
        <v>2030</v>
      </c>
      <c r="H39401" t="s">
        <v>2017</v>
      </c>
      <c r="I39401" s="13">
        <v>43509</v>
      </c>
      <c r="J39401">
        <v>1</v>
      </c>
      <c r="K39401">
        <v>21.25</v>
      </c>
    </row>
    <row r="39402" spans="1:11">
      <c r="B39402" t="s">
        <v>2037</v>
      </c>
      <c r="C39402" t="s">
        <v>2767</v>
      </c>
      <c r="D39402" t="s">
        <v>2076</v>
      </c>
      <c r="E39402">
        <v>3</v>
      </c>
      <c r="F39402" t="s">
        <v>2016</v>
      </c>
      <c r="G39402">
        <v>85</v>
      </c>
      <c r="H39402" t="s">
        <v>2017</v>
      </c>
      <c r="I39402" s="13">
        <v>43509</v>
      </c>
      <c r="J39402">
        <v>6</v>
      </c>
      <c r="K39402">
        <v>0</v>
      </c>
    </row>
    <row r="39403" spans="1:11">
      <c r="B39403" t="s">
        <v>2094</v>
      </c>
      <c r="C39403" t="s">
        <v>2095</v>
      </c>
      <c r="D39403" t="s">
        <v>2076</v>
      </c>
      <c r="E39403">
        <v>3</v>
      </c>
      <c r="F39403" t="s">
        <v>2088</v>
      </c>
      <c r="G39403" t="s">
        <v>2030</v>
      </c>
      <c r="H39403" t="s">
        <v>2017</v>
      </c>
      <c r="I39403" s="13">
        <v>43508</v>
      </c>
      <c r="J39403" t="s">
        <v>2030</v>
      </c>
      <c r="K39403" t="s">
        <v>2030</v>
      </c>
    </row>
    <row r="39404" spans="1:11">
      <c r="B39404" t="s">
        <v>2024</v>
      </c>
      <c r="C39404" t="s">
        <v>2768</v>
      </c>
      <c r="D39404" t="s">
        <v>2026</v>
      </c>
      <c r="E39404">
        <v>5</v>
      </c>
      <c r="F39404" t="s">
        <v>2016</v>
      </c>
      <c r="G39404">
        <v>104</v>
      </c>
      <c r="H39404" t="s">
        <v>2017</v>
      </c>
      <c r="I39404" s="13">
        <v>43507</v>
      </c>
      <c r="J39404">
        <v>1</v>
      </c>
      <c r="K39404">
        <v>21.25</v>
      </c>
    </row>
    <row r="39405" spans="1:11">
      <c r="B39405" t="s">
        <v>2033</v>
      </c>
      <c r="C39405" t="s">
        <v>2769</v>
      </c>
      <c r="D39405" t="s">
        <v>2035</v>
      </c>
      <c r="E39405">
        <v>5</v>
      </c>
      <c r="F39405" t="s">
        <v>2016</v>
      </c>
      <c r="G39405">
        <v>94</v>
      </c>
      <c r="H39405" t="s">
        <v>2036</v>
      </c>
      <c r="I39405" s="13">
        <v>43504</v>
      </c>
      <c r="J39405">
        <v>1</v>
      </c>
      <c r="K39405">
        <v>21.25</v>
      </c>
    </row>
    <row r="39406" spans="1:11">
      <c r="B39406" t="s">
        <v>2074</v>
      </c>
      <c r="C39406" t="s">
        <v>2770</v>
      </c>
      <c r="D39406" t="s">
        <v>2076</v>
      </c>
      <c r="E39406">
        <v>3</v>
      </c>
      <c r="F39406" t="s">
        <v>2016</v>
      </c>
      <c r="G39406">
        <v>94</v>
      </c>
      <c r="H39406" t="s">
        <v>2020</v>
      </c>
      <c r="I39406" s="13">
        <v>43504</v>
      </c>
      <c r="J39406">
        <v>5</v>
      </c>
      <c r="K39406">
        <v>13.44</v>
      </c>
    </row>
    <row r="39407" spans="1:11">
      <c r="B39407" t="s">
        <v>2174</v>
      </c>
      <c r="C39407" t="s">
        <v>2771</v>
      </c>
      <c r="D39407" t="s">
        <v>2015</v>
      </c>
      <c r="E39407">
        <v>3</v>
      </c>
      <c r="F39407" t="s">
        <v>2016</v>
      </c>
      <c r="G39407">
        <v>100</v>
      </c>
      <c r="H39407" t="s">
        <v>2017</v>
      </c>
      <c r="I39407" s="13">
        <v>43503</v>
      </c>
      <c r="J39407">
        <v>6</v>
      </c>
      <c r="K39407">
        <v>0</v>
      </c>
    </row>
    <row r="39408" spans="1:11">
      <c r="B39408" t="s">
        <v>106</v>
      </c>
      <c r="C39408" t="s">
        <v>2772</v>
      </c>
      <c r="D39408" t="s">
        <v>2114</v>
      </c>
      <c r="E39408">
        <v>3</v>
      </c>
      <c r="F39408" t="s">
        <v>2016</v>
      </c>
      <c r="G39408">
        <v>97</v>
      </c>
      <c r="H39408" t="s">
        <v>2020</v>
      </c>
      <c r="I39408" s="13">
        <v>43503</v>
      </c>
      <c r="J39408">
        <v>6</v>
      </c>
      <c r="K39408">
        <v>0</v>
      </c>
    </row>
    <row r="39409" spans="2:11">
      <c r="B39409" t="s">
        <v>2159</v>
      </c>
      <c r="C39409" t="s">
        <v>2773</v>
      </c>
      <c r="D39409" t="s">
        <v>2029</v>
      </c>
      <c r="E39409">
        <v>5</v>
      </c>
      <c r="F39409" t="s">
        <v>2016</v>
      </c>
      <c r="G39409">
        <v>106</v>
      </c>
      <c r="H39409" t="s">
        <v>2020</v>
      </c>
      <c r="I39409" s="13">
        <v>43503</v>
      </c>
      <c r="J39409">
        <v>3</v>
      </c>
      <c r="K39409">
        <v>15.83</v>
      </c>
    </row>
    <row r="39410" spans="2:11">
      <c r="B39410" t="s">
        <v>2069</v>
      </c>
      <c r="C39410" t="s">
        <v>2774</v>
      </c>
      <c r="D39410" t="s">
        <v>2071</v>
      </c>
      <c r="E39410">
        <v>3</v>
      </c>
      <c r="F39410" t="s">
        <v>2016</v>
      </c>
      <c r="G39410" t="s">
        <v>2030</v>
      </c>
      <c r="H39410" t="s">
        <v>2017</v>
      </c>
      <c r="I39410" s="13">
        <v>43503</v>
      </c>
      <c r="J39410" t="s">
        <v>2030</v>
      </c>
      <c r="K39410" t="s">
        <v>2030</v>
      </c>
    </row>
    <row r="39411" spans="2:11">
      <c r="B39411" t="s">
        <v>2045</v>
      </c>
      <c r="C39411" t="s">
        <v>2775</v>
      </c>
      <c r="D39411" t="s">
        <v>2029</v>
      </c>
      <c r="E39411">
        <v>5</v>
      </c>
      <c r="F39411" t="s">
        <v>2016</v>
      </c>
      <c r="G39411">
        <v>100</v>
      </c>
      <c r="H39411" t="s">
        <v>2020</v>
      </c>
      <c r="I39411" s="13">
        <v>43503</v>
      </c>
      <c r="J39411">
        <v>1</v>
      </c>
      <c r="K39411">
        <v>21.25</v>
      </c>
    </row>
    <row r="39412" spans="2:11">
      <c r="B39412" t="s">
        <v>2079</v>
      </c>
      <c r="C39412" t="s">
        <v>2776</v>
      </c>
      <c r="D39412" t="s">
        <v>2015</v>
      </c>
      <c r="E39412">
        <v>3</v>
      </c>
      <c r="F39412" t="s">
        <v>2016</v>
      </c>
      <c r="G39412">
        <v>96</v>
      </c>
      <c r="H39412" t="s">
        <v>2017</v>
      </c>
      <c r="I39412" s="13">
        <v>43503</v>
      </c>
      <c r="J39412" t="s">
        <v>2030</v>
      </c>
      <c r="K39412" t="s">
        <v>2030</v>
      </c>
    </row>
    <row r="39413" spans="2:11">
      <c r="B39413" t="s">
        <v>2777</v>
      </c>
      <c r="C39413" t="s">
        <v>2778</v>
      </c>
      <c r="D39413" t="s">
        <v>2076</v>
      </c>
      <c r="E39413">
        <v>3</v>
      </c>
      <c r="F39413" t="s">
        <v>2016</v>
      </c>
      <c r="G39413">
        <v>90</v>
      </c>
      <c r="H39413" t="s">
        <v>2017</v>
      </c>
      <c r="I39413" s="13">
        <v>43503</v>
      </c>
      <c r="J39413" t="s">
        <v>2030</v>
      </c>
      <c r="K39413" t="s">
        <v>2030</v>
      </c>
    </row>
    <row r="39414" spans="2:11">
      <c r="B39414" t="s">
        <v>2049</v>
      </c>
      <c r="C39414" t="s">
        <v>2779</v>
      </c>
      <c r="D39414" t="s">
        <v>2029</v>
      </c>
      <c r="E39414">
        <v>5</v>
      </c>
      <c r="F39414" t="s">
        <v>2016</v>
      </c>
      <c r="G39414">
        <v>105</v>
      </c>
      <c r="H39414" t="s">
        <v>2020</v>
      </c>
      <c r="I39414" s="13">
        <v>43503</v>
      </c>
      <c r="J39414">
        <v>1</v>
      </c>
      <c r="K39414">
        <v>21.25</v>
      </c>
    </row>
    <row r="39415" spans="2:11">
      <c r="B39415" t="s">
        <v>2051</v>
      </c>
      <c r="C39415" t="s">
        <v>2115</v>
      </c>
      <c r="D39415" t="s">
        <v>2076</v>
      </c>
      <c r="E39415">
        <v>3</v>
      </c>
      <c r="F39415" t="s">
        <v>2016</v>
      </c>
      <c r="G39415">
        <v>90</v>
      </c>
      <c r="H39415" t="s">
        <v>2017</v>
      </c>
      <c r="I39415" s="13">
        <v>43503</v>
      </c>
      <c r="J39415">
        <v>6</v>
      </c>
      <c r="K39415">
        <v>0</v>
      </c>
    </row>
    <row r="39416" spans="2:11">
      <c r="B39416" t="s">
        <v>2203</v>
      </c>
      <c r="C39416" t="s">
        <v>2780</v>
      </c>
      <c r="D39416" t="s">
        <v>2044</v>
      </c>
      <c r="E39416">
        <v>3</v>
      </c>
      <c r="F39416" t="s">
        <v>2016</v>
      </c>
      <c r="G39416" t="s">
        <v>2030</v>
      </c>
      <c r="H39416" t="s">
        <v>2017</v>
      </c>
      <c r="I39416" s="13">
        <v>43503</v>
      </c>
      <c r="J39416">
        <v>6</v>
      </c>
      <c r="K39416">
        <v>0</v>
      </c>
    </row>
    <row r="39417" spans="2:11">
      <c r="B39417" t="s">
        <v>2411</v>
      </c>
      <c r="C39417" t="s">
        <v>2781</v>
      </c>
      <c r="D39417" t="s">
        <v>2026</v>
      </c>
      <c r="E39417">
        <v>5</v>
      </c>
      <c r="F39417" t="s">
        <v>2016</v>
      </c>
      <c r="G39417">
        <v>102</v>
      </c>
      <c r="H39417" t="s">
        <v>2020</v>
      </c>
      <c r="I39417" s="13">
        <v>43503</v>
      </c>
      <c r="J39417">
        <v>2</v>
      </c>
      <c r="K39417">
        <v>20.88</v>
      </c>
    </row>
    <row r="39418" spans="2:11">
      <c r="B39418" t="s">
        <v>2063</v>
      </c>
      <c r="C39418" t="s">
        <v>2782</v>
      </c>
      <c r="D39418" t="s">
        <v>2162</v>
      </c>
      <c r="E39418">
        <v>3</v>
      </c>
      <c r="F39418" t="s">
        <v>2016</v>
      </c>
      <c r="G39418">
        <v>99</v>
      </c>
      <c r="H39418" t="s">
        <v>2017</v>
      </c>
      <c r="I39418" s="13">
        <v>43503</v>
      </c>
      <c r="J39418">
        <v>6</v>
      </c>
      <c r="K39418">
        <v>0</v>
      </c>
    </row>
    <row r="39419" spans="2:11">
      <c r="B39419" t="s">
        <v>2047</v>
      </c>
      <c r="C39419" t="s">
        <v>2783</v>
      </c>
      <c r="D39419" t="s">
        <v>2044</v>
      </c>
      <c r="E39419">
        <v>3</v>
      </c>
      <c r="F39419" t="s">
        <v>2016</v>
      </c>
      <c r="G39419">
        <v>84</v>
      </c>
      <c r="H39419" t="s">
        <v>2017</v>
      </c>
      <c r="I39419" s="13">
        <v>43487</v>
      </c>
      <c r="J39419">
        <v>6</v>
      </c>
      <c r="K39419">
        <v>0</v>
      </c>
    </row>
    <row r="39420" spans="2:11">
      <c r="B39420" t="s">
        <v>2021</v>
      </c>
      <c r="C39420" t="s">
        <v>2784</v>
      </c>
      <c r="D39420" t="s">
        <v>2348</v>
      </c>
      <c r="E39420">
        <v>1</v>
      </c>
      <c r="F39420" t="s">
        <v>2088</v>
      </c>
      <c r="G39420">
        <v>76</v>
      </c>
      <c r="H39420" t="s">
        <v>2020</v>
      </c>
      <c r="I39420" s="13">
        <v>43476</v>
      </c>
      <c r="J39420">
        <v>7</v>
      </c>
      <c r="K39420">
        <v>-3.96</v>
      </c>
    </row>
    <row r="39421" spans="2:11">
      <c r="B39421" t="s">
        <v>2091</v>
      </c>
      <c r="C39421" t="s">
        <v>2785</v>
      </c>
      <c r="D39421" t="s">
        <v>2093</v>
      </c>
      <c r="E39421" t="s">
        <v>2030</v>
      </c>
      <c r="F39421" t="s">
        <v>2016</v>
      </c>
      <c r="G39421" t="s">
        <v>2030</v>
      </c>
      <c r="H39421" t="s">
        <v>2017</v>
      </c>
      <c r="I39421" s="13">
        <v>43402</v>
      </c>
      <c r="J39421" t="s">
        <v>2030</v>
      </c>
      <c r="K39421" t="s">
        <v>2030</v>
      </c>
    </row>
    <row r="39422" spans="2:11">
      <c r="B39422" t="s">
        <v>2096</v>
      </c>
      <c r="C39422" t="s">
        <v>2097</v>
      </c>
      <c r="D39422" t="s">
        <v>2189</v>
      </c>
      <c r="E39422">
        <v>5</v>
      </c>
      <c r="F39422" t="s">
        <v>2016</v>
      </c>
      <c r="G39422" t="s">
        <v>2030</v>
      </c>
      <c r="H39422" t="s">
        <v>2017</v>
      </c>
      <c r="I39422" s="13">
        <v>43363</v>
      </c>
      <c r="J39422">
        <v>1</v>
      </c>
      <c r="K39422">
        <v>21.25</v>
      </c>
    </row>
    <row r="39423" spans="2:11">
      <c r="B39423" t="s">
        <v>2083</v>
      </c>
      <c r="C39423" t="s">
        <v>2084</v>
      </c>
      <c r="D39423" t="s">
        <v>2026</v>
      </c>
      <c r="E39423">
        <v>5</v>
      </c>
      <c r="F39423" t="s">
        <v>2016</v>
      </c>
      <c r="G39423" t="s">
        <v>2030</v>
      </c>
      <c r="H39423" t="s">
        <v>2017</v>
      </c>
      <c r="I39423" s="13">
        <v>43181</v>
      </c>
      <c r="J39423">
        <v>4</v>
      </c>
      <c r="K39423">
        <v>14.67</v>
      </c>
    </row>
    <row r="39424" spans="2:11">
      <c r="B39424" t="s">
        <v>2786</v>
      </c>
      <c r="C39424" t="s">
        <v>2095</v>
      </c>
      <c r="D39424" t="s">
        <v>2076</v>
      </c>
      <c r="E39424">
        <v>3</v>
      </c>
      <c r="F39424" t="s">
        <v>2088</v>
      </c>
      <c r="G39424">
        <v>69.03</v>
      </c>
      <c r="H39424" t="s">
        <v>2017</v>
      </c>
      <c r="I39424" s="13">
        <v>42662</v>
      </c>
      <c r="J39424">
        <v>6</v>
      </c>
      <c r="K39424">
        <v>0</v>
      </c>
    </row>
    <row r="39425" spans="2:11">
      <c r="B39425" t="s">
        <v>2326</v>
      </c>
      <c r="C39425" t="s">
        <v>2327</v>
      </c>
      <c r="D39425" t="s">
        <v>2029</v>
      </c>
      <c r="E39425">
        <v>5</v>
      </c>
      <c r="F39425" t="s">
        <v>2016</v>
      </c>
      <c r="G39425" t="s">
        <v>2030</v>
      </c>
      <c r="H39425" t="s">
        <v>2017</v>
      </c>
      <c r="I39425" s="13">
        <v>42514</v>
      </c>
      <c r="J39425">
        <v>1</v>
      </c>
      <c r="K39425">
        <v>21.25</v>
      </c>
    </row>
    <row r="39501" spans="1:11">
      <c r="A39501" t="s">
        <v>1408</v>
      </c>
      <c r="B39501" t="str">
        <f ca="1">_xll.BDS(OFFSET(INDIRECT(ADDRESS(ROW(), COLUMN())),0,-1),"BEST_ANALYST_RECS_BULK","cols=10;rows=22")</f>
        <v>Edward Jones</v>
      </c>
      <c r="C39501" t="s">
        <v>3011</v>
      </c>
      <c r="D39501" t="s">
        <v>2076</v>
      </c>
      <c r="E39501">
        <v>3</v>
      </c>
      <c r="F39501" t="s">
        <v>2016</v>
      </c>
      <c r="G39501" t="s">
        <v>2030</v>
      </c>
      <c r="H39501" t="s">
        <v>2017</v>
      </c>
      <c r="I39501" s="13">
        <v>43509</v>
      </c>
      <c r="J39501">
        <v>8</v>
      </c>
      <c r="K39501">
        <v>0</v>
      </c>
    </row>
    <row r="39502" spans="1:11">
      <c r="B39502" t="s">
        <v>2174</v>
      </c>
      <c r="C39502" t="s">
        <v>3527</v>
      </c>
      <c r="D39502" t="s">
        <v>2029</v>
      </c>
      <c r="E39502">
        <v>5</v>
      </c>
      <c r="F39502" t="s">
        <v>2016</v>
      </c>
      <c r="G39502">
        <v>79</v>
      </c>
      <c r="H39502" t="s">
        <v>2017</v>
      </c>
      <c r="I39502" s="13">
        <v>43506</v>
      </c>
      <c r="J39502">
        <v>2</v>
      </c>
      <c r="K39502">
        <v>23.47</v>
      </c>
    </row>
    <row r="39503" spans="1:11">
      <c r="B39503" t="s">
        <v>2077</v>
      </c>
      <c r="C39503" t="s">
        <v>3528</v>
      </c>
      <c r="D39503" t="s">
        <v>2227</v>
      </c>
      <c r="E39503">
        <v>3</v>
      </c>
      <c r="F39503" t="s">
        <v>2016</v>
      </c>
      <c r="G39503">
        <v>68</v>
      </c>
      <c r="H39503" t="s">
        <v>2020</v>
      </c>
      <c r="I39503" s="13">
        <v>43506</v>
      </c>
      <c r="J39503" t="s">
        <v>2030</v>
      </c>
      <c r="K39503" t="s">
        <v>2030</v>
      </c>
    </row>
    <row r="39504" spans="1:11">
      <c r="B39504" t="s">
        <v>2079</v>
      </c>
      <c r="C39504" t="s">
        <v>3526</v>
      </c>
      <c r="D39504" t="s">
        <v>2029</v>
      </c>
      <c r="E39504">
        <v>5</v>
      </c>
      <c r="F39504" t="s">
        <v>2016</v>
      </c>
      <c r="G39504">
        <v>76</v>
      </c>
      <c r="H39504" t="s">
        <v>2017</v>
      </c>
      <c r="I39504" s="13">
        <v>43502</v>
      </c>
      <c r="J39504">
        <v>2</v>
      </c>
      <c r="K39504">
        <v>23.47</v>
      </c>
    </row>
    <row r="39505" spans="2:11">
      <c r="B39505" t="s">
        <v>2374</v>
      </c>
      <c r="C39505" t="s">
        <v>3534</v>
      </c>
      <c r="D39505" t="s">
        <v>2026</v>
      </c>
      <c r="E39505">
        <v>5</v>
      </c>
      <c r="F39505" t="s">
        <v>2016</v>
      </c>
      <c r="G39505">
        <v>80</v>
      </c>
      <c r="H39505" t="s">
        <v>2017</v>
      </c>
      <c r="I39505" s="13">
        <v>43502</v>
      </c>
      <c r="J39505">
        <v>2</v>
      </c>
      <c r="K39505">
        <v>23.47</v>
      </c>
    </row>
    <row r="39506" spans="2:11">
      <c r="B39506" t="s">
        <v>2021</v>
      </c>
      <c r="C39506" t="s">
        <v>2526</v>
      </c>
      <c r="D39506" t="s">
        <v>2216</v>
      </c>
      <c r="E39506">
        <v>3</v>
      </c>
      <c r="F39506" t="s">
        <v>2016</v>
      </c>
      <c r="G39506">
        <v>71</v>
      </c>
      <c r="H39506" t="s">
        <v>2020</v>
      </c>
      <c r="I39506" s="13">
        <v>43500</v>
      </c>
      <c r="J39506" t="s">
        <v>2030</v>
      </c>
      <c r="K39506" t="s">
        <v>2030</v>
      </c>
    </row>
    <row r="39507" spans="2:11">
      <c r="B39507" t="s">
        <v>2072</v>
      </c>
      <c r="C39507" t="s">
        <v>4029</v>
      </c>
      <c r="D39507" t="s">
        <v>2189</v>
      </c>
      <c r="E39507">
        <v>5</v>
      </c>
      <c r="F39507" t="s">
        <v>2016</v>
      </c>
      <c r="G39507">
        <v>72</v>
      </c>
      <c r="H39507" t="s">
        <v>2020</v>
      </c>
      <c r="I39507" s="13">
        <v>43500</v>
      </c>
      <c r="J39507" t="s">
        <v>2030</v>
      </c>
      <c r="K39507" t="s">
        <v>2030</v>
      </c>
    </row>
    <row r="39508" spans="2:11">
      <c r="B39508" t="s">
        <v>2074</v>
      </c>
      <c r="C39508" t="s">
        <v>3537</v>
      </c>
      <c r="D39508" t="s">
        <v>2076</v>
      </c>
      <c r="E39508">
        <v>3</v>
      </c>
      <c r="F39508" t="s">
        <v>2016</v>
      </c>
      <c r="G39508">
        <v>58</v>
      </c>
      <c r="H39508" t="s">
        <v>2017</v>
      </c>
      <c r="I39508" s="13">
        <v>43500</v>
      </c>
      <c r="J39508">
        <v>8</v>
      </c>
      <c r="K39508">
        <v>0</v>
      </c>
    </row>
    <row r="39509" spans="2:11">
      <c r="B39509" t="s">
        <v>2094</v>
      </c>
      <c r="C39509" t="s">
        <v>2095</v>
      </c>
      <c r="D39509" t="s">
        <v>2076</v>
      </c>
      <c r="E39509">
        <v>3</v>
      </c>
      <c r="F39509" t="s">
        <v>2016</v>
      </c>
      <c r="G39509" t="s">
        <v>2030</v>
      </c>
      <c r="H39509" t="s">
        <v>2017</v>
      </c>
      <c r="I39509" s="13">
        <v>43495</v>
      </c>
      <c r="J39509" t="s">
        <v>2030</v>
      </c>
      <c r="K39509" t="s">
        <v>2030</v>
      </c>
    </row>
    <row r="39510" spans="2:11">
      <c r="B39510" t="s">
        <v>2031</v>
      </c>
      <c r="C39510" t="s">
        <v>3540</v>
      </c>
      <c r="D39510" t="s">
        <v>2026</v>
      </c>
      <c r="E39510">
        <v>5</v>
      </c>
      <c r="F39510" t="s">
        <v>2016</v>
      </c>
      <c r="G39510">
        <v>72</v>
      </c>
      <c r="H39510" t="s">
        <v>2020</v>
      </c>
      <c r="I39510" s="13">
        <v>43494</v>
      </c>
      <c r="J39510" t="s">
        <v>2030</v>
      </c>
      <c r="K39510" t="s">
        <v>2030</v>
      </c>
    </row>
    <row r="39511" spans="2:11">
      <c r="B39511" t="s">
        <v>2207</v>
      </c>
      <c r="C39511" t="s">
        <v>3538</v>
      </c>
      <c r="D39511" t="s">
        <v>2026</v>
      </c>
      <c r="E39511">
        <v>5</v>
      </c>
      <c r="F39511" t="s">
        <v>2016</v>
      </c>
      <c r="G39511">
        <v>69</v>
      </c>
      <c r="H39511" t="s">
        <v>2020</v>
      </c>
      <c r="I39511" s="13">
        <v>43494</v>
      </c>
      <c r="J39511" t="s">
        <v>2030</v>
      </c>
      <c r="K39511" t="s">
        <v>2030</v>
      </c>
    </row>
    <row r="39512" spans="2:11">
      <c r="B39512" t="s">
        <v>2267</v>
      </c>
      <c r="C39512" t="s">
        <v>3786</v>
      </c>
      <c r="D39512" t="s">
        <v>2029</v>
      </c>
      <c r="E39512">
        <v>5</v>
      </c>
      <c r="F39512" t="s">
        <v>2016</v>
      </c>
      <c r="G39512">
        <v>64</v>
      </c>
      <c r="H39512" t="s">
        <v>2017</v>
      </c>
      <c r="I39512" s="13">
        <v>43486</v>
      </c>
      <c r="J39512" t="s">
        <v>2030</v>
      </c>
      <c r="K39512" t="s">
        <v>2030</v>
      </c>
    </row>
    <row r="39513" spans="2:11">
      <c r="B39513" t="s">
        <v>2051</v>
      </c>
      <c r="C39513" t="s">
        <v>3362</v>
      </c>
      <c r="D39513" t="s">
        <v>2076</v>
      </c>
      <c r="E39513">
        <v>3</v>
      </c>
      <c r="F39513" t="s">
        <v>2088</v>
      </c>
      <c r="G39513">
        <v>66</v>
      </c>
      <c r="H39513" t="s">
        <v>2017</v>
      </c>
      <c r="I39513" s="13">
        <v>43482</v>
      </c>
      <c r="J39513">
        <v>6</v>
      </c>
      <c r="K39513">
        <v>9.6199999999999992</v>
      </c>
    </row>
    <row r="39514" spans="2:11">
      <c r="B39514" t="s">
        <v>2063</v>
      </c>
      <c r="C39514" t="s">
        <v>2725</v>
      </c>
      <c r="D39514" t="s">
        <v>2162</v>
      </c>
      <c r="E39514">
        <v>3</v>
      </c>
      <c r="F39514" t="s">
        <v>2016</v>
      </c>
      <c r="G39514">
        <v>66</v>
      </c>
      <c r="H39514" t="s">
        <v>2017</v>
      </c>
      <c r="I39514" s="13">
        <v>43481</v>
      </c>
      <c r="J39514">
        <v>4</v>
      </c>
      <c r="K39514">
        <v>15.38</v>
      </c>
    </row>
    <row r="39515" spans="2:11">
      <c r="B39515" t="s">
        <v>2027</v>
      </c>
      <c r="C39515" t="s">
        <v>3530</v>
      </c>
      <c r="D39515" t="s">
        <v>2044</v>
      </c>
      <c r="E39515">
        <v>3</v>
      </c>
      <c r="F39515" t="s">
        <v>2016</v>
      </c>
      <c r="G39515">
        <v>72</v>
      </c>
      <c r="H39515" t="s">
        <v>2017</v>
      </c>
      <c r="I39515" s="13">
        <v>43480</v>
      </c>
      <c r="J39515" t="s">
        <v>2030</v>
      </c>
      <c r="K39515" t="s">
        <v>2030</v>
      </c>
    </row>
    <row r="39516" spans="2:11">
      <c r="B39516" t="s">
        <v>2047</v>
      </c>
      <c r="C39516" t="s">
        <v>3532</v>
      </c>
      <c r="D39516" t="s">
        <v>2044</v>
      </c>
      <c r="E39516">
        <v>3</v>
      </c>
      <c r="F39516" t="s">
        <v>2016</v>
      </c>
      <c r="G39516">
        <v>70</v>
      </c>
      <c r="H39516" t="s">
        <v>2017</v>
      </c>
      <c r="I39516" s="13">
        <v>43480</v>
      </c>
      <c r="J39516" t="s">
        <v>2030</v>
      </c>
      <c r="K39516" t="s">
        <v>2030</v>
      </c>
    </row>
    <row r="39517" spans="2:11">
      <c r="B39517" t="s">
        <v>2067</v>
      </c>
      <c r="C39517" t="s">
        <v>3535</v>
      </c>
      <c r="D39517" t="s">
        <v>2029</v>
      </c>
      <c r="E39517">
        <v>5</v>
      </c>
      <c r="F39517" t="s">
        <v>2016</v>
      </c>
      <c r="G39517">
        <v>79</v>
      </c>
      <c r="H39517" t="s">
        <v>2020</v>
      </c>
      <c r="I39517" s="13">
        <v>43473</v>
      </c>
      <c r="J39517">
        <v>2</v>
      </c>
      <c r="K39517">
        <v>23.47</v>
      </c>
    </row>
    <row r="39518" spans="2:11">
      <c r="B39518" t="s">
        <v>2033</v>
      </c>
      <c r="C39518" t="s">
        <v>3541</v>
      </c>
      <c r="D39518" t="s">
        <v>2035</v>
      </c>
      <c r="E39518">
        <v>5</v>
      </c>
      <c r="F39518" t="s">
        <v>2085</v>
      </c>
      <c r="G39518">
        <v>74</v>
      </c>
      <c r="H39518" t="s">
        <v>2020</v>
      </c>
      <c r="I39518" s="13">
        <v>43473</v>
      </c>
      <c r="J39518">
        <v>3</v>
      </c>
      <c r="K39518">
        <v>16.600000000000001</v>
      </c>
    </row>
    <row r="39519" spans="2:11">
      <c r="B39519" t="s">
        <v>2037</v>
      </c>
      <c r="C39519" t="s">
        <v>3536</v>
      </c>
      <c r="D39519" t="s">
        <v>2026</v>
      </c>
      <c r="E39519">
        <v>5</v>
      </c>
      <c r="F39519" t="s">
        <v>2016</v>
      </c>
      <c r="G39519">
        <v>72</v>
      </c>
      <c r="H39519" t="s">
        <v>2020</v>
      </c>
      <c r="I39519" s="13">
        <v>43468</v>
      </c>
      <c r="J39519">
        <v>1</v>
      </c>
      <c r="K39519">
        <v>26.43</v>
      </c>
    </row>
    <row r="39520" spans="2:11">
      <c r="B39520" t="s">
        <v>2083</v>
      </c>
      <c r="C39520" t="s">
        <v>2084</v>
      </c>
      <c r="D39520" t="s">
        <v>2076</v>
      </c>
      <c r="E39520">
        <v>3</v>
      </c>
      <c r="F39520" t="s">
        <v>2085</v>
      </c>
      <c r="G39520" t="s">
        <v>2030</v>
      </c>
      <c r="H39520" t="s">
        <v>2017</v>
      </c>
      <c r="I39520" s="13">
        <v>43454</v>
      </c>
      <c r="J39520">
        <v>7</v>
      </c>
      <c r="K39520">
        <v>0.2</v>
      </c>
    </row>
    <row r="39521" spans="2:11">
      <c r="B39521" t="s">
        <v>2159</v>
      </c>
      <c r="C39521" t="s">
        <v>3529</v>
      </c>
      <c r="D39521" t="s">
        <v>2044</v>
      </c>
      <c r="E39521">
        <v>3</v>
      </c>
      <c r="F39521" t="s">
        <v>2016</v>
      </c>
      <c r="G39521">
        <v>69</v>
      </c>
      <c r="H39521" t="s">
        <v>2020</v>
      </c>
      <c r="I39521" s="13">
        <v>43411</v>
      </c>
      <c r="J39521">
        <v>8</v>
      </c>
      <c r="K39521">
        <v>0</v>
      </c>
    </row>
    <row r="39522" spans="2:11">
      <c r="B39522" t="s">
        <v>2024</v>
      </c>
      <c r="C39522" t="s">
        <v>3681</v>
      </c>
      <c r="D39522" t="s">
        <v>2026</v>
      </c>
      <c r="E39522">
        <v>5</v>
      </c>
      <c r="F39522" t="s">
        <v>2016</v>
      </c>
      <c r="G39522">
        <v>76</v>
      </c>
      <c r="H39522" t="s">
        <v>2017</v>
      </c>
      <c r="I39522" s="13">
        <v>43409</v>
      </c>
      <c r="J39522">
        <v>2</v>
      </c>
      <c r="K39522">
        <v>23.47</v>
      </c>
    </row>
    <row r="39601" spans="1:11">
      <c r="A39601" t="s">
        <v>1409</v>
      </c>
      <c r="B39601" t="str">
        <f ca="1">_xll.BDS(OFFSET(INDIRECT(ADDRESS(ROW(), COLUMN())),0,-1),"BEST_ANALYST_RECS_BULK","cols=10;rows=16")</f>
        <v>Zacks Investment Research</v>
      </c>
      <c r="C39601" t="s">
        <v>2095</v>
      </c>
      <c r="D39601" t="s">
        <v>2076</v>
      </c>
      <c r="E39601">
        <v>3</v>
      </c>
      <c r="F39601" t="s">
        <v>2016</v>
      </c>
      <c r="G39601" t="s">
        <v>2030</v>
      </c>
      <c r="H39601" t="s">
        <v>2017</v>
      </c>
      <c r="I39601" s="13">
        <v>43511</v>
      </c>
      <c r="J39601" t="s">
        <v>2030</v>
      </c>
      <c r="K39601" t="s">
        <v>2030</v>
      </c>
    </row>
    <row r="39602" spans="1:11">
      <c r="B39602" t="s">
        <v>2024</v>
      </c>
      <c r="C39602" t="s">
        <v>2243</v>
      </c>
      <c r="D39602" t="s">
        <v>2026</v>
      </c>
      <c r="E39602">
        <v>5</v>
      </c>
      <c r="F39602" t="s">
        <v>2016</v>
      </c>
      <c r="G39602">
        <v>86</v>
      </c>
      <c r="H39602" t="s">
        <v>2017</v>
      </c>
      <c r="I39602" s="13">
        <v>43508</v>
      </c>
      <c r="J39602">
        <v>3</v>
      </c>
      <c r="K39602">
        <v>5.39</v>
      </c>
    </row>
    <row r="39603" spans="1:11">
      <c r="B39603" t="s">
        <v>2051</v>
      </c>
      <c r="C39603" t="s">
        <v>2239</v>
      </c>
      <c r="D39603" t="s">
        <v>2076</v>
      </c>
      <c r="E39603">
        <v>3</v>
      </c>
      <c r="F39603" t="s">
        <v>2016</v>
      </c>
      <c r="G39603">
        <v>73</v>
      </c>
      <c r="H39603" t="s">
        <v>2017</v>
      </c>
      <c r="I39603" s="13">
        <v>43507</v>
      </c>
      <c r="J39603" t="s">
        <v>2030</v>
      </c>
      <c r="K39603" t="s">
        <v>2030</v>
      </c>
    </row>
    <row r="39604" spans="1:11">
      <c r="B39604" t="s">
        <v>2021</v>
      </c>
      <c r="C39604" t="s">
        <v>2285</v>
      </c>
      <c r="D39604" t="s">
        <v>2023</v>
      </c>
      <c r="E39604">
        <v>5</v>
      </c>
      <c r="F39604" t="s">
        <v>2016</v>
      </c>
      <c r="G39604">
        <v>82</v>
      </c>
      <c r="H39604" t="s">
        <v>2020</v>
      </c>
      <c r="I39604" s="13">
        <v>43504</v>
      </c>
      <c r="J39604">
        <v>3</v>
      </c>
      <c r="K39604">
        <v>5.39</v>
      </c>
    </row>
    <row r="39605" spans="1:11">
      <c r="B39605" t="s">
        <v>2033</v>
      </c>
      <c r="C39605" t="s">
        <v>2455</v>
      </c>
      <c r="D39605" t="s">
        <v>2035</v>
      </c>
      <c r="E39605">
        <v>5</v>
      </c>
      <c r="F39605" t="s">
        <v>2016</v>
      </c>
      <c r="G39605">
        <v>87</v>
      </c>
      <c r="H39605" t="s">
        <v>2036</v>
      </c>
      <c r="I39605" s="13">
        <v>43504</v>
      </c>
      <c r="J39605">
        <v>4</v>
      </c>
      <c r="K39605">
        <v>4.9400000000000004</v>
      </c>
    </row>
    <row r="39606" spans="1:11">
      <c r="B39606" t="s">
        <v>2072</v>
      </c>
      <c r="C39606" t="s">
        <v>3089</v>
      </c>
      <c r="D39606" t="s">
        <v>2029</v>
      </c>
      <c r="E39606">
        <v>5</v>
      </c>
      <c r="F39606" t="s">
        <v>2016</v>
      </c>
      <c r="G39606">
        <v>85</v>
      </c>
      <c r="H39606" t="s">
        <v>2020</v>
      </c>
      <c r="I39606" s="13">
        <v>43504</v>
      </c>
      <c r="J39606">
        <v>3</v>
      </c>
      <c r="K39606">
        <v>5.39</v>
      </c>
    </row>
    <row r="39607" spans="1:11">
      <c r="B39607" t="s">
        <v>2063</v>
      </c>
      <c r="C39607" t="s">
        <v>2453</v>
      </c>
      <c r="D39607" t="s">
        <v>2035</v>
      </c>
      <c r="E39607">
        <v>5</v>
      </c>
      <c r="F39607" t="s">
        <v>2016</v>
      </c>
      <c r="G39607">
        <v>86</v>
      </c>
      <c r="H39607" t="s">
        <v>2017</v>
      </c>
      <c r="I39607" s="13">
        <v>43504</v>
      </c>
      <c r="J39607">
        <v>3</v>
      </c>
      <c r="K39607">
        <v>5.39</v>
      </c>
    </row>
    <row r="39608" spans="1:11">
      <c r="B39608" t="s">
        <v>2240</v>
      </c>
      <c r="C39608" t="s">
        <v>3088</v>
      </c>
      <c r="D39608" t="s">
        <v>2026</v>
      </c>
      <c r="E39608">
        <v>5</v>
      </c>
      <c r="F39608" t="s">
        <v>2016</v>
      </c>
      <c r="G39608">
        <v>85</v>
      </c>
      <c r="H39608" t="s">
        <v>2017</v>
      </c>
      <c r="I39608" s="13">
        <v>43504</v>
      </c>
      <c r="J39608" t="s">
        <v>2030</v>
      </c>
      <c r="K39608" t="s">
        <v>2030</v>
      </c>
    </row>
    <row r="39609" spans="1:11">
      <c r="B39609" t="s">
        <v>2037</v>
      </c>
      <c r="C39609" t="s">
        <v>2450</v>
      </c>
      <c r="D39609" t="s">
        <v>2026</v>
      </c>
      <c r="E39609">
        <v>5</v>
      </c>
      <c r="F39609" t="s">
        <v>2016</v>
      </c>
      <c r="G39609">
        <v>87</v>
      </c>
      <c r="H39609" t="s">
        <v>2020</v>
      </c>
      <c r="I39609" s="13">
        <v>43503</v>
      </c>
      <c r="J39609">
        <v>3</v>
      </c>
      <c r="K39609">
        <v>5.39</v>
      </c>
    </row>
    <row r="39610" spans="1:11">
      <c r="B39610" t="s">
        <v>2277</v>
      </c>
      <c r="C39610" t="s">
        <v>3083</v>
      </c>
      <c r="D39610" t="s">
        <v>2029</v>
      </c>
      <c r="E39610">
        <v>5</v>
      </c>
      <c r="F39610" t="s">
        <v>2016</v>
      </c>
      <c r="G39610">
        <v>85.5</v>
      </c>
      <c r="H39610" t="s">
        <v>2017</v>
      </c>
      <c r="I39610" s="13">
        <v>43503</v>
      </c>
      <c r="J39610">
        <v>3</v>
      </c>
      <c r="K39610">
        <v>5.39</v>
      </c>
    </row>
    <row r="39611" spans="1:11">
      <c r="B39611" t="s">
        <v>2220</v>
      </c>
      <c r="C39611" t="s">
        <v>3086</v>
      </c>
      <c r="D39611" t="s">
        <v>2026</v>
      </c>
      <c r="E39611">
        <v>5</v>
      </c>
      <c r="F39611" t="s">
        <v>2016</v>
      </c>
      <c r="G39611">
        <v>87</v>
      </c>
      <c r="H39611" t="s">
        <v>2020</v>
      </c>
      <c r="I39611" s="13">
        <v>43503</v>
      </c>
      <c r="J39611">
        <v>3</v>
      </c>
      <c r="K39611">
        <v>5.39</v>
      </c>
    </row>
    <row r="39612" spans="1:11">
      <c r="B39612" t="s">
        <v>2079</v>
      </c>
      <c r="C39612" t="s">
        <v>2446</v>
      </c>
      <c r="D39612" t="s">
        <v>2015</v>
      </c>
      <c r="E39612">
        <v>3</v>
      </c>
      <c r="F39612" t="s">
        <v>2016</v>
      </c>
      <c r="G39612">
        <v>79</v>
      </c>
      <c r="H39612" t="s">
        <v>2017</v>
      </c>
      <c r="I39612" s="13">
        <v>43503</v>
      </c>
      <c r="J39612">
        <v>5</v>
      </c>
      <c r="K39612">
        <v>0</v>
      </c>
    </row>
    <row r="39613" spans="1:11">
      <c r="B39613" t="s">
        <v>2260</v>
      </c>
      <c r="C39613" t="s">
        <v>3213</v>
      </c>
      <c r="D39613" t="s">
        <v>2035</v>
      </c>
      <c r="E39613">
        <v>5</v>
      </c>
      <c r="F39613" t="s">
        <v>2016</v>
      </c>
      <c r="G39613">
        <v>95</v>
      </c>
      <c r="H39613" t="s">
        <v>2020</v>
      </c>
      <c r="I39613" s="13">
        <v>43503</v>
      </c>
      <c r="J39613" t="s">
        <v>2030</v>
      </c>
      <c r="K39613" t="s">
        <v>2030</v>
      </c>
    </row>
    <row r="39614" spans="1:11">
      <c r="B39614" t="s">
        <v>2682</v>
      </c>
      <c r="C39614" t="s">
        <v>3215</v>
      </c>
      <c r="D39614" t="s">
        <v>2076</v>
      </c>
      <c r="E39614">
        <v>3</v>
      </c>
      <c r="F39614" t="s">
        <v>2016</v>
      </c>
      <c r="G39614">
        <v>87</v>
      </c>
      <c r="H39614" t="s">
        <v>2017</v>
      </c>
      <c r="I39614" s="13">
        <v>43490</v>
      </c>
      <c r="J39614">
        <v>1</v>
      </c>
      <c r="K39614">
        <v>13.26</v>
      </c>
    </row>
    <row r="39615" spans="1:11">
      <c r="B39615" t="s">
        <v>2065</v>
      </c>
      <c r="C39615" t="s">
        <v>3214</v>
      </c>
      <c r="D39615" t="s">
        <v>2026</v>
      </c>
      <c r="E39615">
        <v>5</v>
      </c>
      <c r="F39615" t="s">
        <v>2016</v>
      </c>
      <c r="G39615">
        <v>91</v>
      </c>
      <c r="H39615" t="s">
        <v>2020</v>
      </c>
      <c r="I39615" s="13">
        <v>43444</v>
      </c>
      <c r="J39615" t="s">
        <v>2030</v>
      </c>
      <c r="K39615" t="s">
        <v>2030</v>
      </c>
    </row>
    <row r="39616" spans="1:11">
      <c r="B39616" t="s">
        <v>2083</v>
      </c>
      <c r="C39616" t="s">
        <v>2084</v>
      </c>
      <c r="D39616" t="s">
        <v>2184</v>
      </c>
      <c r="E39616">
        <v>1</v>
      </c>
      <c r="F39616" t="s">
        <v>2016</v>
      </c>
      <c r="G39616" t="s">
        <v>2030</v>
      </c>
      <c r="H39616" t="s">
        <v>2017</v>
      </c>
      <c r="I39616" s="13">
        <v>43181</v>
      </c>
      <c r="J39616">
        <v>7</v>
      </c>
      <c r="K39616">
        <v>-2.56</v>
      </c>
    </row>
    <row r="39701" spans="1:11">
      <c r="A39701" t="s">
        <v>1410</v>
      </c>
      <c r="B39701" t="str">
        <f ca="1">_xll.BDS(OFFSET(INDIRECT(ADDRESS(ROW(), COLUMN())),0,-1),"BEST_ANALYST_RECS_BULK","cols=10;rows=18")</f>
        <v>Credit Suisse</v>
      </c>
      <c r="C39701" t="s">
        <v>2224</v>
      </c>
      <c r="D39701" t="s">
        <v>2029</v>
      </c>
      <c r="E39701">
        <v>5</v>
      </c>
      <c r="F39701" t="s">
        <v>2016</v>
      </c>
      <c r="G39701">
        <v>23</v>
      </c>
      <c r="H39701" t="s">
        <v>2017</v>
      </c>
      <c r="I39701" s="13">
        <v>43511</v>
      </c>
      <c r="J39701">
        <v>1</v>
      </c>
      <c r="K39701">
        <v>25.19</v>
      </c>
    </row>
    <row r="39702" spans="1:11">
      <c r="B39702" t="s">
        <v>2037</v>
      </c>
      <c r="C39702" t="s">
        <v>2225</v>
      </c>
      <c r="D39702" t="s">
        <v>2026</v>
      </c>
      <c r="E39702">
        <v>5</v>
      </c>
      <c r="F39702" t="s">
        <v>2016</v>
      </c>
      <c r="G39702">
        <v>23</v>
      </c>
      <c r="H39702" t="s">
        <v>2020</v>
      </c>
      <c r="I39702" s="13">
        <v>43511</v>
      </c>
      <c r="J39702">
        <v>1</v>
      </c>
      <c r="K39702">
        <v>25.19</v>
      </c>
    </row>
    <row r="39703" spans="1:11">
      <c r="B39703" t="s">
        <v>2134</v>
      </c>
      <c r="C39703" t="s">
        <v>2219</v>
      </c>
      <c r="D39703" t="s">
        <v>2162</v>
      </c>
      <c r="E39703">
        <v>3</v>
      </c>
      <c r="F39703" t="s">
        <v>2016</v>
      </c>
      <c r="G39703">
        <v>24</v>
      </c>
      <c r="H39703" t="s">
        <v>2020</v>
      </c>
      <c r="I39703" s="13">
        <v>43511</v>
      </c>
      <c r="J39703">
        <v>5</v>
      </c>
      <c r="K39703">
        <v>0</v>
      </c>
    </row>
    <row r="39704" spans="1:11">
      <c r="B39704" t="s">
        <v>2220</v>
      </c>
      <c r="C39704" t="s">
        <v>2221</v>
      </c>
      <c r="D39704" t="s">
        <v>2026</v>
      </c>
      <c r="E39704">
        <v>5</v>
      </c>
      <c r="F39704" t="s">
        <v>2016</v>
      </c>
      <c r="G39704">
        <v>23</v>
      </c>
      <c r="H39704" t="s">
        <v>2020</v>
      </c>
      <c r="I39704" s="13">
        <v>43511</v>
      </c>
      <c r="J39704">
        <v>1</v>
      </c>
      <c r="K39704">
        <v>25.19</v>
      </c>
    </row>
    <row r="39705" spans="1:11">
      <c r="B39705" t="s">
        <v>2063</v>
      </c>
      <c r="C39705" t="s">
        <v>2223</v>
      </c>
      <c r="D39705" t="s">
        <v>2162</v>
      </c>
      <c r="E39705">
        <v>3</v>
      </c>
      <c r="F39705" t="s">
        <v>2016</v>
      </c>
      <c r="G39705">
        <v>20</v>
      </c>
      <c r="H39705" t="s">
        <v>2017</v>
      </c>
      <c r="I39705" s="13">
        <v>43511</v>
      </c>
      <c r="J39705">
        <v>5</v>
      </c>
      <c r="K39705">
        <v>0</v>
      </c>
    </row>
    <row r="39706" spans="1:11">
      <c r="B39706" t="s">
        <v>2240</v>
      </c>
      <c r="C39706" t="s">
        <v>2241</v>
      </c>
      <c r="D39706" t="s">
        <v>2026</v>
      </c>
      <c r="E39706">
        <v>5</v>
      </c>
      <c r="F39706" t="s">
        <v>2016</v>
      </c>
      <c r="G39706">
        <v>24</v>
      </c>
      <c r="H39706" t="s">
        <v>2017</v>
      </c>
      <c r="I39706" s="13">
        <v>43511</v>
      </c>
      <c r="J39706" t="s">
        <v>2030</v>
      </c>
      <c r="K39706" t="s">
        <v>2030</v>
      </c>
    </row>
    <row r="39707" spans="1:11">
      <c r="B39707" t="s">
        <v>106</v>
      </c>
      <c r="C39707" t="s">
        <v>2228</v>
      </c>
      <c r="D39707" t="s">
        <v>2723</v>
      </c>
      <c r="E39707">
        <v>3</v>
      </c>
      <c r="F39707" t="s">
        <v>2016</v>
      </c>
      <c r="G39707">
        <v>23</v>
      </c>
      <c r="H39707" t="s">
        <v>2020</v>
      </c>
      <c r="I39707" s="13">
        <v>43507</v>
      </c>
      <c r="J39707">
        <v>5</v>
      </c>
      <c r="K39707">
        <v>0</v>
      </c>
    </row>
    <row r="39708" spans="1:11">
      <c r="B39708" t="s">
        <v>2277</v>
      </c>
      <c r="C39708" t="s">
        <v>3187</v>
      </c>
      <c r="D39708" t="s">
        <v>2015</v>
      </c>
      <c r="E39708">
        <v>3</v>
      </c>
      <c r="F39708" t="s">
        <v>2016</v>
      </c>
      <c r="G39708">
        <v>21</v>
      </c>
      <c r="H39708" t="s">
        <v>2020</v>
      </c>
      <c r="I39708" s="13">
        <v>43507</v>
      </c>
      <c r="J39708">
        <v>5</v>
      </c>
      <c r="K39708">
        <v>0</v>
      </c>
    </row>
    <row r="39709" spans="1:11">
      <c r="B39709" t="s">
        <v>2198</v>
      </c>
      <c r="C39709" t="s">
        <v>2644</v>
      </c>
      <c r="D39709" t="s">
        <v>2035</v>
      </c>
      <c r="E39709">
        <v>5</v>
      </c>
      <c r="F39709" t="s">
        <v>2016</v>
      </c>
      <c r="G39709">
        <v>24</v>
      </c>
      <c r="H39709" t="s">
        <v>2020</v>
      </c>
      <c r="I39709" s="13">
        <v>43506</v>
      </c>
      <c r="J39709">
        <v>1</v>
      </c>
      <c r="K39709">
        <v>25.19</v>
      </c>
    </row>
    <row r="39710" spans="1:11">
      <c r="B39710" t="s">
        <v>2045</v>
      </c>
      <c r="C39710" t="s">
        <v>2244</v>
      </c>
      <c r="D39710" t="s">
        <v>2015</v>
      </c>
      <c r="E39710">
        <v>3</v>
      </c>
      <c r="F39710" t="s">
        <v>2016</v>
      </c>
      <c r="G39710" t="s">
        <v>2030</v>
      </c>
      <c r="H39710" t="s">
        <v>2017</v>
      </c>
      <c r="I39710" s="13">
        <v>43497</v>
      </c>
      <c r="J39710" t="s">
        <v>2030</v>
      </c>
      <c r="K39710" t="s">
        <v>2030</v>
      </c>
    </row>
    <row r="39711" spans="1:11">
      <c r="B39711" t="s">
        <v>2033</v>
      </c>
      <c r="C39711" t="s">
        <v>2231</v>
      </c>
      <c r="D39711" t="s">
        <v>2184</v>
      </c>
      <c r="E39711">
        <v>1</v>
      </c>
      <c r="F39711" t="s">
        <v>2016</v>
      </c>
      <c r="G39711">
        <v>20</v>
      </c>
      <c r="H39711" t="s">
        <v>2036</v>
      </c>
      <c r="I39711" s="13">
        <v>43496</v>
      </c>
      <c r="J39711">
        <v>4</v>
      </c>
      <c r="K39711">
        <v>5.72</v>
      </c>
    </row>
    <row r="39712" spans="1:11">
      <c r="B39712" t="s">
        <v>2236</v>
      </c>
      <c r="C39712" t="s">
        <v>2237</v>
      </c>
      <c r="D39712" t="s">
        <v>2238</v>
      </c>
      <c r="E39712">
        <v>4</v>
      </c>
      <c r="F39712" t="s">
        <v>2016</v>
      </c>
      <c r="G39712">
        <v>23</v>
      </c>
      <c r="H39712" t="s">
        <v>2020</v>
      </c>
      <c r="I39712" s="13">
        <v>43496</v>
      </c>
      <c r="J39712">
        <v>1</v>
      </c>
      <c r="K39712">
        <v>25.19</v>
      </c>
    </row>
    <row r="39713" spans="2:11">
      <c r="B39713" t="s">
        <v>2174</v>
      </c>
      <c r="C39713" t="s">
        <v>2242</v>
      </c>
      <c r="D39713" t="s">
        <v>2029</v>
      </c>
      <c r="E39713">
        <v>5</v>
      </c>
      <c r="F39713" t="s">
        <v>2016</v>
      </c>
      <c r="G39713">
        <v>25</v>
      </c>
      <c r="H39713" t="s">
        <v>2017</v>
      </c>
      <c r="I39713" s="13">
        <v>43495</v>
      </c>
      <c r="J39713">
        <v>1</v>
      </c>
      <c r="K39713">
        <v>25.19</v>
      </c>
    </row>
    <row r="39714" spans="2:11">
      <c r="B39714" t="s">
        <v>2021</v>
      </c>
      <c r="C39714" t="s">
        <v>2230</v>
      </c>
      <c r="D39714" t="s">
        <v>2216</v>
      </c>
      <c r="E39714">
        <v>3</v>
      </c>
      <c r="F39714" t="s">
        <v>2016</v>
      </c>
      <c r="G39714">
        <v>21</v>
      </c>
      <c r="H39714" t="s">
        <v>2020</v>
      </c>
      <c r="I39714" s="13">
        <v>43495</v>
      </c>
      <c r="J39714">
        <v>6</v>
      </c>
      <c r="K39714">
        <v>-2</v>
      </c>
    </row>
    <row r="39715" spans="2:11">
      <c r="B39715" t="s">
        <v>2146</v>
      </c>
      <c r="C39715" t="s">
        <v>3188</v>
      </c>
      <c r="D39715" t="s">
        <v>2026</v>
      </c>
      <c r="E39715">
        <v>5</v>
      </c>
      <c r="F39715" t="s">
        <v>2016</v>
      </c>
      <c r="G39715">
        <v>23</v>
      </c>
      <c r="H39715" t="s">
        <v>2020</v>
      </c>
      <c r="I39715" s="13">
        <v>43495</v>
      </c>
      <c r="J39715">
        <v>3</v>
      </c>
      <c r="K39715">
        <v>11.18</v>
      </c>
    </row>
    <row r="39716" spans="2:11">
      <c r="B39716" t="s">
        <v>2054</v>
      </c>
      <c r="C39716" t="s">
        <v>2636</v>
      </c>
      <c r="D39716" t="s">
        <v>2056</v>
      </c>
      <c r="E39716">
        <v>4</v>
      </c>
      <c r="F39716" t="s">
        <v>2016</v>
      </c>
      <c r="G39716">
        <v>26</v>
      </c>
      <c r="H39716" t="s">
        <v>2020</v>
      </c>
      <c r="I39716" s="13">
        <v>43495</v>
      </c>
      <c r="J39716">
        <v>1</v>
      </c>
      <c r="K39716">
        <v>25.19</v>
      </c>
    </row>
    <row r="39717" spans="2:11">
      <c r="B39717" t="s">
        <v>2411</v>
      </c>
      <c r="C39717" t="s">
        <v>3189</v>
      </c>
      <c r="D39717" t="s">
        <v>2026</v>
      </c>
      <c r="E39717">
        <v>5</v>
      </c>
      <c r="F39717" t="s">
        <v>2016</v>
      </c>
      <c r="G39717">
        <v>25</v>
      </c>
      <c r="H39717" t="s">
        <v>2020</v>
      </c>
      <c r="I39717" s="13">
        <v>43495</v>
      </c>
      <c r="J39717" t="s">
        <v>2030</v>
      </c>
      <c r="K39717" t="s">
        <v>2030</v>
      </c>
    </row>
    <row r="39718" spans="2:11">
      <c r="B39718" t="s">
        <v>2083</v>
      </c>
      <c r="C39718" t="s">
        <v>2084</v>
      </c>
      <c r="D39718" t="s">
        <v>2053</v>
      </c>
      <c r="E39718">
        <v>1</v>
      </c>
      <c r="F39718" t="s">
        <v>2016</v>
      </c>
      <c r="G39718" t="s">
        <v>2030</v>
      </c>
      <c r="H39718" t="s">
        <v>2017</v>
      </c>
      <c r="I39718" s="13">
        <v>43181</v>
      </c>
      <c r="J39718">
        <v>7</v>
      </c>
      <c r="K39718">
        <v>-23.3</v>
      </c>
    </row>
    <row r="39801" spans="1:11">
      <c r="A39801" t="s">
        <v>1411</v>
      </c>
      <c r="B39801" t="str">
        <f ca="1">_xll.BDS(OFFSET(INDIRECT(ADDRESS(ROW(), COLUMN())),0,-1),"BEST_ANALYST_RECS_BULK","cols=10;rows=23")</f>
        <v>Edward Jones</v>
      </c>
      <c r="C39801" t="s">
        <v>2275</v>
      </c>
      <c r="D39801" t="s">
        <v>2026</v>
      </c>
      <c r="E39801">
        <v>5</v>
      </c>
      <c r="F39801" t="s">
        <v>2016</v>
      </c>
      <c r="G39801" t="s">
        <v>2030</v>
      </c>
      <c r="H39801" t="s">
        <v>2017</v>
      </c>
      <c r="I39801" s="13">
        <v>43509</v>
      </c>
      <c r="J39801">
        <v>3</v>
      </c>
      <c r="K39801">
        <v>0.15</v>
      </c>
    </row>
    <row r="39802" spans="1:11">
      <c r="B39802" t="s">
        <v>2033</v>
      </c>
      <c r="C39802" t="s">
        <v>2271</v>
      </c>
      <c r="D39802" t="s">
        <v>2044</v>
      </c>
      <c r="E39802">
        <v>3</v>
      </c>
      <c r="F39802" t="s">
        <v>2016</v>
      </c>
      <c r="G39802">
        <v>50.5</v>
      </c>
      <c r="H39802" t="s">
        <v>2020</v>
      </c>
      <c r="I39802" s="13">
        <v>43507</v>
      </c>
      <c r="J39802">
        <v>4</v>
      </c>
      <c r="K39802">
        <v>0</v>
      </c>
    </row>
    <row r="39803" spans="1:11">
      <c r="B39803" t="s">
        <v>2277</v>
      </c>
      <c r="C39803" t="s">
        <v>2760</v>
      </c>
      <c r="D39803" t="s">
        <v>2015</v>
      </c>
      <c r="E39803">
        <v>3</v>
      </c>
      <c r="F39803" t="s">
        <v>2016</v>
      </c>
      <c r="G39803">
        <v>56</v>
      </c>
      <c r="H39803" t="s">
        <v>2017</v>
      </c>
      <c r="I39803" s="13">
        <v>43506</v>
      </c>
      <c r="J39803">
        <v>4</v>
      </c>
      <c r="K39803">
        <v>0</v>
      </c>
    </row>
    <row r="39804" spans="1:11">
      <c r="B39804" t="s">
        <v>2174</v>
      </c>
      <c r="C39804" t="s">
        <v>2761</v>
      </c>
      <c r="D39804" t="s">
        <v>2029</v>
      </c>
      <c r="E39804">
        <v>5</v>
      </c>
      <c r="F39804" t="s">
        <v>2016</v>
      </c>
      <c r="G39804">
        <v>56</v>
      </c>
      <c r="H39804" t="s">
        <v>2017</v>
      </c>
      <c r="I39804" s="13">
        <v>43504</v>
      </c>
      <c r="J39804">
        <v>6</v>
      </c>
      <c r="K39804">
        <v>-4.58</v>
      </c>
    </row>
    <row r="39805" spans="1:11">
      <c r="B39805" t="s">
        <v>2134</v>
      </c>
      <c r="C39805" t="s">
        <v>2762</v>
      </c>
      <c r="D39805" t="s">
        <v>2035</v>
      </c>
      <c r="E39805">
        <v>5</v>
      </c>
      <c r="F39805" t="s">
        <v>2016</v>
      </c>
      <c r="G39805">
        <v>55</v>
      </c>
      <c r="H39805" t="s">
        <v>2020</v>
      </c>
      <c r="I39805" s="13">
        <v>43504</v>
      </c>
      <c r="J39805">
        <v>6</v>
      </c>
      <c r="K39805">
        <v>-4.58</v>
      </c>
    </row>
    <row r="39806" spans="1:11">
      <c r="B39806" t="s">
        <v>2042</v>
      </c>
      <c r="C39806" t="s">
        <v>2763</v>
      </c>
      <c r="D39806" t="s">
        <v>2044</v>
      </c>
      <c r="E39806">
        <v>3</v>
      </c>
      <c r="F39806" t="s">
        <v>2016</v>
      </c>
      <c r="G39806">
        <v>52</v>
      </c>
      <c r="H39806" t="s">
        <v>2020</v>
      </c>
      <c r="I39806" s="13">
        <v>43504</v>
      </c>
      <c r="J39806">
        <v>4</v>
      </c>
      <c r="K39806">
        <v>0</v>
      </c>
    </row>
    <row r="39807" spans="1:11">
      <c r="B39807" t="s">
        <v>2220</v>
      </c>
      <c r="C39807" t="s">
        <v>2764</v>
      </c>
      <c r="D39807" t="s">
        <v>2076</v>
      </c>
      <c r="E39807">
        <v>3</v>
      </c>
      <c r="F39807" t="s">
        <v>2016</v>
      </c>
      <c r="G39807">
        <v>53</v>
      </c>
      <c r="H39807" t="s">
        <v>2020</v>
      </c>
      <c r="I39807" s="13">
        <v>43504</v>
      </c>
      <c r="J39807">
        <v>4</v>
      </c>
      <c r="K39807">
        <v>0</v>
      </c>
    </row>
    <row r="39808" spans="1:11">
      <c r="B39808" t="s">
        <v>2094</v>
      </c>
      <c r="C39808" t="s">
        <v>2095</v>
      </c>
      <c r="D39808" t="s">
        <v>2076</v>
      </c>
      <c r="E39808">
        <v>3</v>
      </c>
      <c r="F39808" t="s">
        <v>2016</v>
      </c>
      <c r="G39808" t="s">
        <v>2030</v>
      </c>
      <c r="H39808" t="s">
        <v>2017</v>
      </c>
      <c r="I39808" s="13">
        <v>43504</v>
      </c>
      <c r="J39808" t="s">
        <v>2030</v>
      </c>
      <c r="K39808" t="s">
        <v>2030</v>
      </c>
    </row>
    <row r="39809" spans="2:11">
      <c r="B39809" t="s">
        <v>2537</v>
      </c>
      <c r="C39809" t="s">
        <v>2538</v>
      </c>
      <c r="D39809" t="s">
        <v>2029</v>
      </c>
      <c r="E39809">
        <v>5</v>
      </c>
      <c r="F39809" t="s">
        <v>2085</v>
      </c>
      <c r="G39809">
        <v>60</v>
      </c>
      <c r="H39809" t="s">
        <v>2020</v>
      </c>
      <c r="I39809" s="13">
        <v>43504</v>
      </c>
      <c r="J39809">
        <v>7</v>
      </c>
      <c r="K39809">
        <v>-6.5</v>
      </c>
    </row>
    <row r="39810" spans="2:11">
      <c r="B39810" t="s">
        <v>2198</v>
      </c>
      <c r="C39810" t="s">
        <v>2644</v>
      </c>
      <c r="D39810" t="s">
        <v>2044</v>
      </c>
      <c r="E39810">
        <v>3</v>
      </c>
      <c r="F39810" t="s">
        <v>2016</v>
      </c>
      <c r="G39810">
        <v>56</v>
      </c>
      <c r="H39810" t="s">
        <v>2017</v>
      </c>
      <c r="I39810" s="13">
        <v>43504</v>
      </c>
      <c r="J39810">
        <v>4</v>
      </c>
      <c r="K39810">
        <v>0</v>
      </c>
    </row>
    <row r="39811" spans="2:11">
      <c r="B39811" t="s">
        <v>106</v>
      </c>
      <c r="C39811" t="s">
        <v>2228</v>
      </c>
      <c r="D39811" t="s">
        <v>2723</v>
      </c>
      <c r="E39811">
        <v>3</v>
      </c>
      <c r="F39811" t="s">
        <v>2016</v>
      </c>
      <c r="G39811">
        <v>62</v>
      </c>
      <c r="H39811" t="s">
        <v>2020</v>
      </c>
      <c r="I39811" s="13">
        <v>43503</v>
      </c>
      <c r="J39811">
        <v>4</v>
      </c>
      <c r="K39811">
        <v>0</v>
      </c>
    </row>
    <row r="39812" spans="2:11">
      <c r="B39812" t="s">
        <v>2021</v>
      </c>
      <c r="C39812" t="s">
        <v>2230</v>
      </c>
      <c r="D39812" t="s">
        <v>2104</v>
      </c>
      <c r="E39812" t="s">
        <v>2030</v>
      </c>
      <c r="F39812" t="s">
        <v>2016</v>
      </c>
      <c r="G39812" t="s">
        <v>2030</v>
      </c>
      <c r="H39812" t="s">
        <v>2017</v>
      </c>
      <c r="I39812" s="13">
        <v>43503</v>
      </c>
      <c r="J39812" t="s">
        <v>2030</v>
      </c>
      <c r="K39812" t="s">
        <v>2030</v>
      </c>
    </row>
    <row r="39813" spans="2:11">
      <c r="B39813" t="s">
        <v>2024</v>
      </c>
      <c r="C39813" t="s">
        <v>2243</v>
      </c>
      <c r="D39813" t="s">
        <v>2026</v>
      </c>
      <c r="E39813">
        <v>5</v>
      </c>
      <c r="F39813" t="s">
        <v>2016</v>
      </c>
      <c r="G39813">
        <v>60</v>
      </c>
      <c r="H39813" t="s">
        <v>2017</v>
      </c>
      <c r="I39813" s="13">
        <v>43503</v>
      </c>
      <c r="J39813">
        <v>6</v>
      </c>
      <c r="K39813">
        <v>-4.58</v>
      </c>
    </row>
    <row r="39814" spans="2:11">
      <c r="B39814" t="s">
        <v>2159</v>
      </c>
      <c r="C39814" t="s">
        <v>2765</v>
      </c>
      <c r="D39814" t="s">
        <v>2044</v>
      </c>
      <c r="E39814">
        <v>3</v>
      </c>
      <c r="F39814" t="s">
        <v>2016</v>
      </c>
      <c r="G39814">
        <v>52</v>
      </c>
      <c r="H39814" t="s">
        <v>2017</v>
      </c>
      <c r="I39814" s="13">
        <v>43503</v>
      </c>
      <c r="J39814">
        <v>4</v>
      </c>
      <c r="K39814">
        <v>0</v>
      </c>
    </row>
    <row r="39815" spans="2:11">
      <c r="B39815" t="s">
        <v>2072</v>
      </c>
      <c r="C39815" t="s">
        <v>2640</v>
      </c>
      <c r="D39815" t="s">
        <v>2029</v>
      </c>
      <c r="E39815">
        <v>5</v>
      </c>
      <c r="F39815" t="s">
        <v>2016</v>
      </c>
      <c r="G39815">
        <v>56</v>
      </c>
      <c r="H39815" t="s">
        <v>2017</v>
      </c>
      <c r="I39815" s="13">
        <v>43503</v>
      </c>
      <c r="J39815">
        <v>6</v>
      </c>
      <c r="K39815">
        <v>-4.58</v>
      </c>
    </row>
    <row r="39816" spans="2:11">
      <c r="B39816" t="s">
        <v>2077</v>
      </c>
      <c r="C39816" t="s">
        <v>2226</v>
      </c>
      <c r="D39816" t="s">
        <v>2029</v>
      </c>
      <c r="E39816">
        <v>5</v>
      </c>
      <c r="F39816" t="s">
        <v>2016</v>
      </c>
      <c r="G39816">
        <v>58</v>
      </c>
      <c r="H39816" t="s">
        <v>2020</v>
      </c>
      <c r="I39816" s="13">
        <v>43503</v>
      </c>
      <c r="J39816">
        <v>6</v>
      </c>
      <c r="K39816">
        <v>-4.58</v>
      </c>
    </row>
    <row r="39817" spans="2:11">
      <c r="B39817" t="s">
        <v>2079</v>
      </c>
      <c r="C39817" t="s">
        <v>2282</v>
      </c>
      <c r="D39817" t="s">
        <v>2029</v>
      </c>
      <c r="E39817">
        <v>5</v>
      </c>
      <c r="F39817" t="s">
        <v>2016</v>
      </c>
      <c r="G39817">
        <v>60</v>
      </c>
      <c r="H39817" t="s">
        <v>2017</v>
      </c>
      <c r="I39817" s="13">
        <v>43503</v>
      </c>
      <c r="J39817">
        <v>2</v>
      </c>
      <c r="K39817">
        <v>1.35</v>
      </c>
    </row>
    <row r="39818" spans="2:11">
      <c r="B39818" t="s">
        <v>2051</v>
      </c>
      <c r="C39818" t="s">
        <v>2290</v>
      </c>
      <c r="D39818" t="s">
        <v>2076</v>
      </c>
      <c r="E39818">
        <v>3</v>
      </c>
      <c r="F39818" t="s">
        <v>2016</v>
      </c>
      <c r="G39818">
        <v>52</v>
      </c>
      <c r="H39818" t="s">
        <v>2017</v>
      </c>
      <c r="I39818" s="13">
        <v>43503</v>
      </c>
      <c r="J39818">
        <v>1</v>
      </c>
      <c r="K39818">
        <v>9.17</v>
      </c>
    </row>
    <row r="39819" spans="2:11">
      <c r="B39819" t="s">
        <v>2063</v>
      </c>
      <c r="C39819" t="s">
        <v>2291</v>
      </c>
      <c r="D39819" t="s">
        <v>2162</v>
      </c>
      <c r="E39819">
        <v>3</v>
      </c>
      <c r="F39819" t="s">
        <v>2016</v>
      </c>
      <c r="G39819">
        <v>59</v>
      </c>
      <c r="H39819" t="s">
        <v>2017</v>
      </c>
      <c r="I39819" s="13">
        <v>43503</v>
      </c>
      <c r="J39819">
        <v>4</v>
      </c>
      <c r="K39819">
        <v>0</v>
      </c>
    </row>
    <row r="39820" spans="2:11">
      <c r="B39820" t="s">
        <v>2283</v>
      </c>
      <c r="C39820" t="s">
        <v>2284</v>
      </c>
      <c r="D39820" t="s">
        <v>2189</v>
      </c>
      <c r="E39820">
        <v>5</v>
      </c>
      <c r="F39820" t="s">
        <v>2016</v>
      </c>
      <c r="G39820">
        <v>59</v>
      </c>
      <c r="H39820" t="s">
        <v>2020</v>
      </c>
      <c r="I39820" s="13">
        <v>43493</v>
      </c>
      <c r="J39820">
        <v>6</v>
      </c>
      <c r="K39820">
        <v>-4.58</v>
      </c>
    </row>
    <row r="39821" spans="2:11">
      <c r="B39821" t="s">
        <v>2067</v>
      </c>
      <c r="C39821" t="s">
        <v>2281</v>
      </c>
      <c r="D39821" t="s">
        <v>2029</v>
      </c>
      <c r="E39821">
        <v>5</v>
      </c>
      <c r="F39821" t="s">
        <v>2016</v>
      </c>
      <c r="G39821">
        <v>59</v>
      </c>
      <c r="H39821" t="s">
        <v>2020</v>
      </c>
      <c r="I39821" s="13">
        <v>43490</v>
      </c>
      <c r="J39821">
        <v>6</v>
      </c>
      <c r="K39821">
        <v>-4.58</v>
      </c>
    </row>
    <row r="39822" spans="2:11">
      <c r="B39822" t="s">
        <v>2037</v>
      </c>
      <c r="C39822" t="s">
        <v>2286</v>
      </c>
      <c r="D39822" t="s">
        <v>2076</v>
      </c>
      <c r="E39822">
        <v>3</v>
      </c>
      <c r="F39822" t="s">
        <v>2016</v>
      </c>
      <c r="G39822">
        <v>47</v>
      </c>
      <c r="H39822" t="s">
        <v>2020</v>
      </c>
      <c r="I39822" s="13">
        <v>43483</v>
      </c>
      <c r="J39822">
        <v>4</v>
      </c>
      <c r="K39822">
        <v>0</v>
      </c>
    </row>
    <row r="39823" spans="2:11">
      <c r="B39823" t="s">
        <v>2083</v>
      </c>
      <c r="C39823" t="s">
        <v>2084</v>
      </c>
      <c r="D39823" t="s">
        <v>2035</v>
      </c>
      <c r="E39823">
        <v>5</v>
      </c>
      <c r="F39823" t="s">
        <v>2016</v>
      </c>
      <c r="G39823" t="s">
        <v>2030</v>
      </c>
      <c r="H39823" t="s">
        <v>2017</v>
      </c>
      <c r="I39823" s="13">
        <v>43410</v>
      </c>
      <c r="J39823">
        <v>5</v>
      </c>
      <c r="K39823">
        <v>-4.29</v>
      </c>
    </row>
    <row r="39901" spans="1:11">
      <c r="A39901" t="s">
        <v>1412</v>
      </c>
      <c r="B39901" t="str">
        <f ca="1">_xll.BDS(OFFSET(INDIRECT(ADDRESS(ROW(), COLUMN())),0,-1),"BEST_ANALYST_RECS_BULK","cols=10;rows=8")</f>
        <v>Wells Fargo Securities</v>
      </c>
      <c r="C39901" t="s">
        <v>2138</v>
      </c>
      <c r="D39901" t="s">
        <v>2029</v>
      </c>
      <c r="E39901">
        <v>5</v>
      </c>
      <c r="F39901" t="s">
        <v>2016</v>
      </c>
      <c r="G39901">
        <v>24</v>
      </c>
      <c r="H39901" t="s">
        <v>2017</v>
      </c>
      <c r="I39901" s="13">
        <v>43509</v>
      </c>
      <c r="J39901">
        <v>4</v>
      </c>
      <c r="K39901">
        <v>-61.78</v>
      </c>
    </row>
    <row r="39902" spans="1:11">
      <c r="B39902" t="s">
        <v>2083</v>
      </c>
      <c r="C39902" t="s">
        <v>2304</v>
      </c>
      <c r="D39902" t="s">
        <v>2076</v>
      </c>
      <c r="E39902">
        <v>3</v>
      </c>
      <c r="F39902" t="s">
        <v>2088</v>
      </c>
      <c r="G39902" t="s">
        <v>2030</v>
      </c>
      <c r="H39902" t="s">
        <v>2017</v>
      </c>
      <c r="I39902" s="13">
        <v>43508</v>
      </c>
      <c r="J39902">
        <v>1</v>
      </c>
      <c r="K39902">
        <v>49.41</v>
      </c>
    </row>
    <row r="39903" spans="1:11">
      <c r="B39903" t="s">
        <v>2257</v>
      </c>
      <c r="C39903" t="s">
        <v>2330</v>
      </c>
      <c r="D39903" t="s">
        <v>2044</v>
      </c>
      <c r="E39903">
        <v>3</v>
      </c>
      <c r="F39903" t="s">
        <v>2016</v>
      </c>
      <c r="G39903">
        <v>11</v>
      </c>
      <c r="H39903" t="s">
        <v>2020</v>
      </c>
      <c r="I39903" s="13">
        <v>43507</v>
      </c>
      <c r="J39903">
        <v>2</v>
      </c>
      <c r="K39903">
        <v>0</v>
      </c>
    </row>
    <row r="39904" spans="1:11">
      <c r="B39904" t="s">
        <v>2037</v>
      </c>
      <c r="C39904" t="s">
        <v>4147</v>
      </c>
      <c r="D39904" t="s">
        <v>2026</v>
      </c>
      <c r="E39904">
        <v>5</v>
      </c>
      <c r="F39904" t="s">
        <v>2016</v>
      </c>
      <c r="G39904">
        <v>23</v>
      </c>
      <c r="H39904" t="s">
        <v>2020</v>
      </c>
      <c r="I39904" s="13">
        <v>43504</v>
      </c>
      <c r="J39904">
        <v>4</v>
      </c>
      <c r="K39904">
        <v>-61.78</v>
      </c>
    </row>
    <row r="39905" spans="2:11">
      <c r="B39905" t="s">
        <v>2151</v>
      </c>
      <c r="C39905" t="s">
        <v>2152</v>
      </c>
      <c r="D39905" t="s">
        <v>2044</v>
      </c>
      <c r="E39905">
        <v>3</v>
      </c>
      <c r="F39905" t="s">
        <v>2016</v>
      </c>
      <c r="G39905" t="s">
        <v>2030</v>
      </c>
      <c r="H39905" t="s">
        <v>2017</v>
      </c>
      <c r="I39905" s="13">
        <v>43503</v>
      </c>
      <c r="J39905" t="s">
        <v>2030</v>
      </c>
      <c r="K39905" t="s">
        <v>2030</v>
      </c>
    </row>
    <row r="39906" spans="2:11">
      <c r="B39906" t="s">
        <v>2049</v>
      </c>
      <c r="C39906" t="s">
        <v>3454</v>
      </c>
      <c r="D39906" t="s">
        <v>2029</v>
      </c>
      <c r="E39906">
        <v>5</v>
      </c>
      <c r="F39906" t="s">
        <v>2016</v>
      </c>
      <c r="G39906" t="s">
        <v>2030</v>
      </c>
      <c r="H39906" t="s">
        <v>2017</v>
      </c>
      <c r="I39906" s="13">
        <v>43503</v>
      </c>
      <c r="J39906">
        <v>4</v>
      </c>
      <c r="K39906">
        <v>-61.78</v>
      </c>
    </row>
    <row r="39907" spans="2:11">
      <c r="B39907" t="s">
        <v>2063</v>
      </c>
      <c r="C39907" t="s">
        <v>4008</v>
      </c>
      <c r="D39907" t="s">
        <v>2035</v>
      </c>
      <c r="E39907">
        <v>5</v>
      </c>
      <c r="F39907" t="s">
        <v>2016</v>
      </c>
      <c r="G39907">
        <v>30</v>
      </c>
      <c r="H39907" t="s">
        <v>2017</v>
      </c>
      <c r="I39907" s="13">
        <v>43503</v>
      </c>
      <c r="J39907">
        <v>4</v>
      </c>
      <c r="K39907">
        <v>-61.78</v>
      </c>
    </row>
    <row r="39908" spans="2:11">
      <c r="B39908" t="s">
        <v>2033</v>
      </c>
      <c r="C39908" t="s">
        <v>4062</v>
      </c>
      <c r="D39908" t="s">
        <v>2044</v>
      </c>
      <c r="E39908">
        <v>3</v>
      </c>
      <c r="F39908" t="s">
        <v>2016</v>
      </c>
      <c r="G39908">
        <v>11</v>
      </c>
      <c r="H39908" t="s">
        <v>2020</v>
      </c>
      <c r="I39908" s="13">
        <v>43500</v>
      </c>
      <c r="J39908">
        <v>3</v>
      </c>
      <c r="K39908">
        <v>-51.97</v>
      </c>
    </row>
    <row r="40001" spans="1:11">
      <c r="A40001" t="s">
        <v>1413</v>
      </c>
      <c r="B40001" t="str">
        <f ca="1">_xll.BDS(OFFSET(INDIRECT(ADDRESS(ROW(), COLUMN())),0,-1),"BEST_ANALYST_RECS_BULK","cols=10;rows=23")</f>
        <v>Macquarie</v>
      </c>
      <c r="C40001" t="s">
        <v>2617</v>
      </c>
      <c r="D40001" t="s">
        <v>2029</v>
      </c>
      <c r="E40001">
        <v>5</v>
      </c>
      <c r="F40001" t="s">
        <v>2016</v>
      </c>
      <c r="G40001">
        <v>66</v>
      </c>
      <c r="H40001" t="s">
        <v>2020</v>
      </c>
      <c r="I40001" s="13">
        <v>43510</v>
      </c>
      <c r="J40001" t="s">
        <v>2030</v>
      </c>
      <c r="K40001" t="s">
        <v>2030</v>
      </c>
    </row>
    <row r="40002" spans="1:11">
      <c r="B40002" t="s">
        <v>2274</v>
      </c>
      <c r="C40002" t="s">
        <v>2503</v>
      </c>
      <c r="D40002" t="s">
        <v>2026</v>
      </c>
      <c r="E40002">
        <v>5</v>
      </c>
      <c r="F40002" t="s">
        <v>2016</v>
      </c>
      <c r="G40002" t="s">
        <v>2030</v>
      </c>
      <c r="H40002" t="s">
        <v>2017</v>
      </c>
      <c r="I40002" s="13">
        <v>43509</v>
      </c>
      <c r="J40002">
        <v>1</v>
      </c>
      <c r="K40002">
        <v>31.28</v>
      </c>
    </row>
    <row r="40003" spans="1:11">
      <c r="B40003" t="s">
        <v>2682</v>
      </c>
      <c r="C40003" t="s">
        <v>3944</v>
      </c>
      <c r="D40003" t="s">
        <v>2076</v>
      </c>
      <c r="E40003">
        <v>3</v>
      </c>
      <c r="F40003" t="s">
        <v>2016</v>
      </c>
      <c r="G40003">
        <v>55</v>
      </c>
      <c r="H40003" t="s">
        <v>2017</v>
      </c>
      <c r="I40003" s="13">
        <v>43507</v>
      </c>
      <c r="J40003" t="s">
        <v>2030</v>
      </c>
      <c r="K40003" t="s">
        <v>2030</v>
      </c>
    </row>
    <row r="40004" spans="1:11">
      <c r="B40004" t="s">
        <v>2086</v>
      </c>
      <c r="C40004" t="s">
        <v>2630</v>
      </c>
      <c r="D40004" t="s">
        <v>2026</v>
      </c>
      <c r="E40004">
        <v>5</v>
      </c>
      <c r="F40004" t="s">
        <v>2016</v>
      </c>
      <c r="G40004">
        <v>62</v>
      </c>
      <c r="H40004" t="s">
        <v>2017</v>
      </c>
      <c r="I40004" s="13">
        <v>43507</v>
      </c>
      <c r="J40004">
        <v>8</v>
      </c>
      <c r="K40004">
        <v>-5.04</v>
      </c>
    </row>
    <row r="40005" spans="1:11">
      <c r="B40005" t="s">
        <v>2049</v>
      </c>
      <c r="C40005" t="s">
        <v>3945</v>
      </c>
      <c r="D40005" t="s">
        <v>2029</v>
      </c>
      <c r="E40005">
        <v>5</v>
      </c>
      <c r="F40005" t="s">
        <v>2016</v>
      </c>
      <c r="G40005">
        <v>70</v>
      </c>
      <c r="H40005" t="s">
        <v>2017</v>
      </c>
      <c r="I40005" s="13">
        <v>43506</v>
      </c>
      <c r="J40005">
        <v>1</v>
      </c>
      <c r="K40005">
        <v>31.28</v>
      </c>
    </row>
    <row r="40006" spans="1:11">
      <c r="B40006" t="s">
        <v>2174</v>
      </c>
      <c r="C40006" t="s">
        <v>3946</v>
      </c>
      <c r="D40006" t="s">
        <v>2029</v>
      </c>
      <c r="E40006">
        <v>5</v>
      </c>
      <c r="F40006" t="s">
        <v>2016</v>
      </c>
      <c r="G40006">
        <v>58</v>
      </c>
      <c r="H40006" t="s">
        <v>2017</v>
      </c>
      <c r="I40006" s="13">
        <v>43504</v>
      </c>
      <c r="J40006">
        <v>6</v>
      </c>
      <c r="K40006">
        <v>11.47</v>
      </c>
    </row>
    <row r="40007" spans="1:11">
      <c r="B40007" t="s">
        <v>2033</v>
      </c>
      <c r="C40007" t="s">
        <v>3947</v>
      </c>
      <c r="D40007" t="s">
        <v>2044</v>
      </c>
      <c r="E40007">
        <v>3</v>
      </c>
      <c r="F40007" t="s">
        <v>2016</v>
      </c>
      <c r="G40007">
        <v>50</v>
      </c>
      <c r="H40007" t="s">
        <v>2020</v>
      </c>
      <c r="I40007" s="13">
        <v>43504</v>
      </c>
      <c r="J40007" t="s">
        <v>2030</v>
      </c>
      <c r="K40007" t="s">
        <v>2030</v>
      </c>
    </row>
    <row r="40008" spans="1:11">
      <c r="B40008" t="s">
        <v>2072</v>
      </c>
      <c r="C40008" t="s">
        <v>3179</v>
      </c>
      <c r="D40008" t="s">
        <v>2189</v>
      </c>
      <c r="E40008">
        <v>5</v>
      </c>
      <c r="F40008" t="s">
        <v>2016</v>
      </c>
      <c r="G40008">
        <v>70</v>
      </c>
      <c r="H40008" t="s">
        <v>2020</v>
      </c>
      <c r="I40008" s="13">
        <v>43504</v>
      </c>
      <c r="J40008">
        <v>4</v>
      </c>
      <c r="K40008">
        <v>16.18</v>
      </c>
    </row>
    <row r="40009" spans="1:11">
      <c r="B40009" t="s">
        <v>2390</v>
      </c>
      <c r="C40009" t="s">
        <v>3948</v>
      </c>
      <c r="D40009" t="s">
        <v>2026</v>
      </c>
      <c r="E40009">
        <v>5</v>
      </c>
      <c r="F40009" t="s">
        <v>2016</v>
      </c>
      <c r="G40009">
        <v>68</v>
      </c>
      <c r="H40009" t="s">
        <v>2017</v>
      </c>
      <c r="I40009" s="13">
        <v>43504</v>
      </c>
      <c r="J40009" t="s">
        <v>2030</v>
      </c>
      <c r="K40009" t="s">
        <v>2030</v>
      </c>
    </row>
    <row r="40010" spans="1:11">
      <c r="B40010" t="s">
        <v>2051</v>
      </c>
      <c r="C40010" t="s">
        <v>2624</v>
      </c>
      <c r="D40010" t="s">
        <v>2026</v>
      </c>
      <c r="E40010">
        <v>5</v>
      </c>
      <c r="F40010" t="s">
        <v>2016</v>
      </c>
      <c r="G40010">
        <v>68</v>
      </c>
      <c r="H40010" t="s">
        <v>2017</v>
      </c>
      <c r="I40010" s="13">
        <v>43504</v>
      </c>
      <c r="J40010">
        <v>5</v>
      </c>
      <c r="K40010">
        <v>12.99</v>
      </c>
    </row>
    <row r="40011" spans="1:11">
      <c r="B40011" t="s">
        <v>2054</v>
      </c>
      <c r="C40011" t="s">
        <v>3949</v>
      </c>
      <c r="D40011" t="s">
        <v>2056</v>
      </c>
      <c r="E40011">
        <v>4</v>
      </c>
      <c r="F40011" t="s">
        <v>2016</v>
      </c>
      <c r="G40011">
        <v>64</v>
      </c>
      <c r="H40011" t="s">
        <v>2020</v>
      </c>
      <c r="I40011" s="13">
        <v>43504</v>
      </c>
      <c r="J40011">
        <v>1</v>
      </c>
      <c r="K40011">
        <v>31.28</v>
      </c>
    </row>
    <row r="40012" spans="1:11">
      <c r="B40012" t="s">
        <v>2063</v>
      </c>
      <c r="C40012" t="s">
        <v>3950</v>
      </c>
      <c r="D40012" t="s">
        <v>2035</v>
      </c>
      <c r="E40012">
        <v>5</v>
      </c>
      <c r="F40012" t="s">
        <v>2016</v>
      </c>
      <c r="G40012">
        <v>62</v>
      </c>
      <c r="H40012" t="s">
        <v>2017</v>
      </c>
      <c r="I40012" s="13">
        <v>43504</v>
      </c>
      <c r="J40012" t="s">
        <v>2030</v>
      </c>
      <c r="K40012" t="s">
        <v>2030</v>
      </c>
    </row>
    <row r="40013" spans="1:11">
      <c r="B40013" t="s">
        <v>106</v>
      </c>
      <c r="C40013" t="s">
        <v>2627</v>
      </c>
      <c r="D40013" t="s">
        <v>2723</v>
      </c>
      <c r="E40013">
        <v>3</v>
      </c>
      <c r="F40013" t="s">
        <v>2016</v>
      </c>
      <c r="G40013">
        <v>54</v>
      </c>
      <c r="H40013" t="s">
        <v>2020</v>
      </c>
      <c r="I40013" s="13">
        <v>43503</v>
      </c>
      <c r="J40013" t="s">
        <v>2030</v>
      </c>
      <c r="K40013" t="s">
        <v>2030</v>
      </c>
    </row>
    <row r="40014" spans="1:11">
      <c r="B40014" t="s">
        <v>2067</v>
      </c>
      <c r="C40014" t="s">
        <v>3951</v>
      </c>
      <c r="D40014" t="s">
        <v>2029</v>
      </c>
      <c r="E40014">
        <v>5</v>
      </c>
      <c r="F40014" t="s">
        <v>2016</v>
      </c>
      <c r="G40014">
        <v>65</v>
      </c>
      <c r="H40014" t="s">
        <v>2020</v>
      </c>
      <c r="I40014" s="13">
        <v>43503</v>
      </c>
      <c r="J40014">
        <v>1</v>
      </c>
      <c r="K40014">
        <v>31.28</v>
      </c>
    </row>
    <row r="40015" spans="1:11">
      <c r="B40015" t="s">
        <v>2027</v>
      </c>
      <c r="C40015" t="s">
        <v>3952</v>
      </c>
      <c r="D40015" t="s">
        <v>2044</v>
      </c>
      <c r="E40015">
        <v>3</v>
      </c>
      <c r="F40015" t="s">
        <v>2016</v>
      </c>
      <c r="G40015">
        <v>55</v>
      </c>
      <c r="H40015" t="s">
        <v>2017</v>
      </c>
      <c r="I40015" s="13">
        <v>43503</v>
      </c>
      <c r="J40015">
        <v>7</v>
      </c>
      <c r="K40015">
        <v>0</v>
      </c>
    </row>
    <row r="40016" spans="1:11">
      <c r="B40016" t="s">
        <v>2134</v>
      </c>
      <c r="C40016" t="s">
        <v>2592</v>
      </c>
      <c r="D40016" t="s">
        <v>2035</v>
      </c>
      <c r="E40016">
        <v>5</v>
      </c>
      <c r="F40016" t="s">
        <v>2016</v>
      </c>
      <c r="G40016">
        <v>68</v>
      </c>
      <c r="H40016" t="s">
        <v>2020</v>
      </c>
      <c r="I40016" s="13">
        <v>43503</v>
      </c>
      <c r="J40016">
        <v>1</v>
      </c>
      <c r="K40016">
        <v>31.28</v>
      </c>
    </row>
    <row r="40017" spans="2:11">
      <c r="B40017" t="s">
        <v>2593</v>
      </c>
      <c r="C40017" t="s">
        <v>3953</v>
      </c>
      <c r="D40017" t="s">
        <v>2029</v>
      </c>
      <c r="E40017">
        <v>5</v>
      </c>
      <c r="F40017" t="s">
        <v>2016</v>
      </c>
      <c r="G40017">
        <v>70</v>
      </c>
      <c r="H40017" t="s">
        <v>2133</v>
      </c>
      <c r="I40017" s="13">
        <v>43503</v>
      </c>
      <c r="J40017">
        <v>1</v>
      </c>
      <c r="K40017">
        <v>31.28</v>
      </c>
    </row>
    <row r="40018" spans="2:11">
      <c r="B40018" t="s">
        <v>2074</v>
      </c>
      <c r="C40018" t="s">
        <v>2625</v>
      </c>
      <c r="D40018" t="s">
        <v>2026</v>
      </c>
      <c r="E40018">
        <v>5</v>
      </c>
      <c r="F40018" t="s">
        <v>2016</v>
      </c>
      <c r="G40018">
        <v>47.33</v>
      </c>
      <c r="H40018" t="s">
        <v>2017</v>
      </c>
      <c r="I40018" s="13">
        <v>43503</v>
      </c>
      <c r="J40018">
        <v>1</v>
      </c>
      <c r="K40018">
        <v>31.28</v>
      </c>
    </row>
    <row r="40019" spans="2:11">
      <c r="B40019" t="s">
        <v>2595</v>
      </c>
      <c r="C40019" t="s">
        <v>3954</v>
      </c>
      <c r="D40019" t="s">
        <v>2362</v>
      </c>
      <c r="E40019">
        <v>5</v>
      </c>
      <c r="F40019" t="s">
        <v>2016</v>
      </c>
      <c r="G40019">
        <v>68</v>
      </c>
      <c r="H40019" t="s">
        <v>2020</v>
      </c>
      <c r="I40019" s="13">
        <v>43503</v>
      </c>
      <c r="J40019">
        <v>1</v>
      </c>
      <c r="K40019">
        <v>31.28</v>
      </c>
    </row>
    <row r="40020" spans="2:11">
      <c r="B40020" t="s">
        <v>2551</v>
      </c>
      <c r="C40020" t="s">
        <v>3350</v>
      </c>
      <c r="D40020" t="s">
        <v>2026</v>
      </c>
      <c r="E40020">
        <v>5</v>
      </c>
      <c r="F40020" t="s">
        <v>2016</v>
      </c>
      <c r="G40020">
        <v>63.1</v>
      </c>
      <c r="H40020" t="s">
        <v>2017</v>
      </c>
      <c r="I40020" s="13">
        <v>43503</v>
      </c>
      <c r="J40020">
        <v>1</v>
      </c>
      <c r="K40020">
        <v>31.28</v>
      </c>
    </row>
    <row r="40021" spans="2:11">
      <c r="B40021" t="s">
        <v>2021</v>
      </c>
      <c r="C40021" t="s">
        <v>2628</v>
      </c>
      <c r="D40021" t="s">
        <v>2296</v>
      </c>
      <c r="E40021">
        <v>3</v>
      </c>
      <c r="F40021" t="s">
        <v>2016</v>
      </c>
      <c r="G40021">
        <v>62</v>
      </c>
      <c r="H40021" t="s">
        <v>2020</v>
      </c>
      <c r="I40021" s="13">
        <v>43499</v>
      </c>
      <c r="J40021">
        <v>7</v>
      </c>
      <c r="K40021">
        <v>0</v>
      </c>
    </row>
    <row r="40022" spans="2:11">
      <c r="B40022" t="s">
        <v>2813</v>
      </c>
      <c r="C40022" t="s">
        <v>3955</v>
      </c>
      <c r="D40022" t="s">
        <v>2026</v>
      </c>
      <c r="E40022">
        <v>5</v>
      </c>
      <c r="F40022" t="s">
        <v>2016</v>
      </c>
      <c r="G40022">
        <v>65</v>
      </c>
      <c r="H40022" t="s">
        <v>2017</v>
      </c>
      <c r="I40022" s="13">
        <v>43492</v>
      </c>
      <c r="J40022">
        <v>2</v>
      </c>
      <c r="K40022">
        <v>30.76</v>
      </c>
    </row>
    <row r="40023" spans="2:11">
      <c r="B40023" t="s">
        <v>2083</v>
      </c>
      <c r="C40023" t="s">
        <v>2084</v>
      </c>
      <c r="D40023" t="s">
        <v>2053</v>
      </c>
      <c r="E40023">
        <v>1</v>
      </c>
      <c r="F40023" t="s">
        <v>2016</v>
      </c>
      <c r="G40023" t="s">
        <v>2030</v>
      </c>
      <c r="H40023" t="s">
        <v>2017</v>
      </c>
      <c r="I40023" s="13">
        <v>43433</v>
      </c>
      <c r="J40023" t="s">
        <v>2030</v>
      </c>
      <c r="K40023" t="s">
        <v>2030</v>
      </c>
    </row>
    <row r="40101" spans="1:11">
      <c r="A40101" t="s">
        <v>1414</v>
      </c>
      <c r="B40101" t="str">
        <f ca="1">_xll.BDS(OFFSET(INDIRECT(ADDRESS(ROW(), COLUMN())),0,-1),"BEST_ANALYST_RECS_BULK","cols=10;rows=3")</f>
        <v>Zacks Investment Research</v>
      </c>
      <c r="C40101" t="s">
        <v>2095</v>
      </c>
      <c r="D40101" t="s">
        <v>2076</v>
      </c>
      <c r="E40101">
        <v>3</v>
      </c>
      <c r="F40101" t="s">
        <v>2085</v>
      </c>
      <c r="G40101" t="s">
        <v>2030</v>
      </c>
      <c r="H40101" t="s">
        <v>2017</v>
      </c>
      <c r="I40101" s="13">
        <v>43489</v>
      </c>
      <c r="J40101" t="s">
        <v>2030</v>
      </c>
      <c r="K40101" t="s">
        <v>2030</v>
      </c>
    </row>
    <row r="40102" spans="1:11">
      <c r="B40102" t="s">
        <v>2051</v>
      </c>
      <c r="C40102" t="s">
        <v>3203</v>
      </c>
      <c r="D40102" t="s">
        <v>2026</v>
      </c>
      <c r="E40102">
        <v>5</v>
      </c>
      <c r="F40102" t="s">
        <v>2016</v>
      </c>
      <c r="G40102">
        <v>11.6</v>
      </c>
      <c r="H40102" t="s">
        <v>2017</v>
      </c>
      <c r="I40102" s="13">
        <v>43398</v>
      </c>
      <c r="J40102">
        <v>2</v>
      </c>
      <c r="K40102">
        <v>-20.07</v>
      </c>
    </row>
    <row r="40103" spans="1:11">
      <c r="B40103" t="s">
        <v>2083</v>
      </c>
      <c r="C40103" t="s">
        <v>2084</v>
      </c>
      <c r="D40103" t="s">
        <v>2035</v>
      </c>
      <c r="E40103">
        <v>5</v>
      </c>
      <c r="F40103" t="s">
        <v>2016</v>
      </c>
      <c r="G40103" t="s">
        <v>2030</v>
      </c>
      <c r="H40103" t="s">
        <v>2017</v>
      </c>
      <c r="I40103" s="13">
        <v>43383</v>
      </c>
      <c r="J40103">
        <v>1</v>
      </c>
      <c r="K40103">
        <v>1.52</v>
      </c>
    </row>
    <row r="40201" spans="1:11">
      <c r="A40201" t="s">
        <v>1415</v>
      </c>
      <c r="B40201" t="str">
        <f ca="1">_xll.BDS(OFFSET(INDIRECT(ADDRESS(ROW(), COLUMN())),0,-1),"BEST_ANALYST_RECS_BULK","cols=10;rows=12")</f>
        <v>Keefe, Bruyette &amp; Woods</v>
      </c>
      <c r="C40201" t="s">
        <v>2633</v>
      </c>
      <c r="D40201" t="s">
        <v>2029</v>
      </c>
      <c r="E40201">
        <v>5</v>
      </c>
      <c r="F40201" t="s">
        <v>2016</v>
      </c>
      <c r="G40201">
        <v>30</v>
      </c>
      <c r="H40201" t="s">
        <v>2020</v>
      </c>
      <c r="I40201" s="13">
        <v>43511</v>
      </c>
      <c r="J40201">
        <v>3</v>
      </c>
      <c r="K40201">
        <v>-1.1100000000000001</v>
      </c>
    </row>
    <row r="40202" spans="1:11">
      <c r="B40202" t="s">
        <v>2061</v>
      </c>
      <c r="C40202" t="s">
        <v>2631</v>
      </c>
      <c r="D40202" t="s">
        <v>2026</v>
      </c>
      <c r="E40202">
        <v>5</v>
      </c>
      <c r="F40202" t="s">
        <v>2016</v>
      </c>
      <c r="G40202">
        <v>24</v>
      </c>
      <c r="H40202" t="s">
        <v>2020</v>
      </c>
      <c r="I40202" s="13">
        <v>43511</v>
      </c>
      <c r="J40202">
        <v>3</v>
      </c>
      <c r="K40202">
        <v>-1.1100000000000001</v>
      </c>
    </row>
    <row r="40203" spans="1:11">
      <c r="B40203" t="s">
        <v>2136</v>
      </c>
      <c r="C40203" t="s">
        <v>2632</v>
      </c>
      <c r="D40203" t="s">
        <v>2044</v>
      </c>
      <c r="E40203">
        <v>3</v>
      </c>
      <c r="F40203" t="s">
        <v>2016</v>
      </c>
      <c r="G40203">
        <v>24</v>
      </c>
      <c r="H40203" t="s">
        <v>2017</v>
      </c>
      <c r="I40203" s="13">
        <v>43510</v>
      </c>
      <c r="J40203">
        <v>2</v>
      </c>
      <c r="K40203">
        <v>0</v>
      </c>
    </row>
    <row r="40204" spans="1:11">
      <c r="B40204" t="s">
        <v>2094</v>
      </c>
      <c r="C40204" t="s">
        <v>2095</v>
      </c>
      <c r="D40204" t="s">
        <v>2076</v>
      </c>
      <c r="E40204">
        <v>3</v>
      </c>
      <c r="F40204" t="s">
        <v>2088</v>
      </c>
      <c r="G40204" t="s">
        <v>2030</v>
      </c>
      <c r="H40204" t="s">
        <v>2017</v>
      </c>
      <c r="I40204" s="13">
        <v>43509</v>
      </c>
      <c r="J40204" t="s">
        <v>2030</v>
      </c>
      <c r="K40204" t="s">
        <v>2030</v>
      </c>
    </row>
    <row r="40205" spans="1:11">
      <c r="B40205" t="s">
        <v>2240</v>
      </c>
      <c r="C40205" t="s">
        <v>2637</v>
      </c>
      <c r="D40205" t="s">
        <v>2026</v>
      </c>
      <c r="E40205">
        <v>5</v>
      </c>
      <c r="F40205" t="s">
        <v>2016</v>
      </c>
      <c r="G40205">
        <v>25.25</v>
      </c>
      <c r="H40205" t="s">
        <v>2020</v>
      </c>
      <c r="I40205" s="13">
        <v>43508</v>
      </c>
      <c r="J40205">
        <v>3</v>
      </c>
      <c r="K40205">
        <v>-1.1100000000000001</v>
      </c>
    </row>
    <row r="40206" spans="1:11">
      <c r="B40206" t="s">
        <v>2042</v>
      </c>
      <c r="C40206" t="s">
        <v>2634</v>
      </c>
      <c r="D40206" t="s">
        <v>2044</v>
      </c>
      <c r="E40206">
        <v>3</v>
      </c>
      <c r="F40206" t="s">
        <v>2016</v>
      </c>
      <c r="G40206">
        <v>21</v>
      </c>
      <c r="H40206" t="s">
        <v>2020</v>
      </c>
      <c r="I40206" s="13">
        <v>43507</v>
      </c>
      <c r="J40206" t="s">
        <v>2030</v>
      </c>
      <c r="K40206" t="s">
        <v>2030</v>
      </c>
    </row>
    <row r="40207" spans="1:11">
      <c r="B40207" t="s">
        <v>2063</v>
      </c>
      <c r="C40207" t="s">
        <v>2223</v>
      </c>
      <c r="D40207" t="s">
        <v>2035</v>
      </c>
      <c r="E40207">
        <v>5</v>
      </c>
      <c r="F40207" t="s">
        <v>2016</v>
      </c>
      <c r="G40207">
        <v>21</v>
      </c>
      <c r="H40207" t="s">
        <v>2017</v>
      </c>
      <c r="I40207" s="13">
        <v>43507</v>
      </c>
      <c r="J40207">
        <v>3</v>
      </c>
      <c r="K40207">
        <v>-1.1100000000000001</v>
      </c>
    </row>
    <row r="40208" spans="1:11">
      <c r="B40208" t="s">
        <v>2067</v>
      </c>
      <c r="C40208" t="s">
        <v>2638</v>
      </c>
      <c r="D40208" t="s">
        <v>2252</v>
      </c>
      <c r="E40208">
        <v>3</v>
      </c>
      <c r="F40208" t="s">
        <v>2016</v>
      </c>
      <c r="G40208">
        <v>21</v>
      </c>
      <c r="H40208" t="s">
        <v>2020</v>
      </c>
      <c r="I40208" s="13">
        <v>43504</v>
      </c>
      <c r="J40208">
        <v>4</v>
      </c>
      <c r="K40208">
        <v>-23.77</v>
      </c>
    </row>
    <row r="40209" spans="2:11">
      <c r="B40209" t="s">
        <v>2027</v>
      </c>
      <c r="C40209" t="s">
        <v>2635</v>
      </c>
      <c r="D40209" t="s">
        <v>2044</v>
      </c>
      <c r="E40209">
        <v>3</v>
      </c>
      <c r="F40209" t="s">
        <v>2016</v>
      </c>
      <c r="G40209">
        <v>19</v>
      </c>
      <c r="H40209" t="s">
        <v>2017</v>
      </c>
      <c r="I40209" s="13">
        <v>43504</v>
      </c>
      <c r="J40209">
        <v>2</v>
      </c>
      <c r="K40209">
        <v>0</v>
      </c>
    </row>
    <row r="40210" spans="2:11">
      <c r="B40210" t="s">
        <v>2054</v>
      </c>
      <c r="C40210" t="s">
        <v>2636</v>
      </c>
      <c r="D40210" t="s">
        <v>2056</v>
      </c>
      <c r="E40210">
        <v>4</v>
      </c>
      <c r="F40210" t="s">
        <v>2016</v>
      </c>
      <c r="G40210">
        <v>27</v>
      </c>
      <c r="H40210" t="s">
        <v>2020</v>
      </c>
      <c r="I40210" s="13">
        <v>43504</v>
      </c>
      <c r="J40210">
        <v>3</v>
      </c>
      <c r="K40210">
        <v>-1.1100000000000001</v>
      </c>
    </row>
    <row r="40211" spans="2:11">
      <c r="B40211" t="s">
        <v>2411</v>
      </c>
      <c r="C40211" t="s">
        <v>2639</v>
      </c>
      <c r="D40211" t="s">
        <v>2026</v>
      </c>
      <c r="E40211">
        <v>5</v>
      </c>
      <c r="F40211" t="s">
        <v>2016</v>
      </c>
      <c r="G40211">
        <v>26</v>
      </c>
      <c r="H40211" t="s">
        <v>2020</v>
      </c>
      <c r="I40211" s="13">
        <v>43504</v>
      </c>
      <c r="J40211">
        <v>3</v>
      </c>
      <c r="K40211">
        <v>-1.1100000000000001</v>
      </c>
    </row>
    <row r="40212" spans="2:11">
      <c r="B40212" t="s">
        <v>2083</v>
      </c>
      <c r="C40212" t="s">
        <v>2084</v>
      </c>
      <c r="D40212" t="s">
        <v>2026</v>
      </c>
      <c r="E40212">
        <v>5</v>
      </c>
      <c r="F40212" t="s">
        <v>2016</v>
      </c>
      <c r="G40212" t="s">
        <v>2030</v>
      </c>
      <c r="H40212" t="s">
        <v>2017</v>
      </c>
      <c r="I40212" s="13">
        <v>43181</v>
      </c>
      <c r="J40212">
        <v>1</v>
      </c>
      <c r="K40212">
        <v>14.67</v>
      </c>
    </row>
    <row r="40301" spans="1:11">
      <c r="A40301" t="s">
        <v>1416</v>
      </c>
      <c r="B40301" t="str">
        <f ca="1">_xll.BDS(OFFSET(INDIRECT(ADDRESS(ROW(), COLUMN())),0,-1),"BEST_ANALYST_RECS_BULK","cols=10;rows=22")</f>
        <v>Tudor Pickering &amp; Co</v>
      </c>
      <c r="C40301" t="s">
        <v>2353</v>
      </c>
      <c r="D40301" t="s">
        <v>2026</v>
      </c>
      <c r="E40301">
        <v>5</v>
      </c>
      <c r="F40301" t="s">
        <v>2016</v>
      </c>
      <c r="G40301">
        <v>12</v>
      </c>
      <c r="H40301" t="s">
        <v>2017</v>
      </c>
      <c r="I40301" s="13">
        <v>43511</v>
      </c>
      <c r="J40301">
        <v>3</v>
      </c>
      <c r="K40301">
        <v>26.44</v>
      </c>
    </row>
    <row r="40302" spans="1:11">
      <c r="B40302" t="s">
        <v>2364</v>
      </c>
      <c r="C40302" t="s">
        <v>2365</v>
      </c>
      <c r="D40302" t="s">
        <v>2076</v>
      </c>
      <c r="E40302">
        <v>3</v>
      </c>
      <c r="F40302" t="s">
        <v>2016</v>
      </c>
      <c r="G40302">
        <v>8.75</v>
      </c>
      <c r="H40302" t="s">
        <v>2017</v>
      </c>
      <c r="I40302" s="13">
        <v>43507</v>
      </c>
      <c r="J40302">
        <v>5</v>
      </c>
      <c r="K40302">
        <v>2.0299999999999998</v>
      </c>
    </row>
    <row r="40303" spans="1:11">
      <c r="B40303" t="s">
        <v>2267</v>
      </c>
      <c r="C40303" t="s">
        <v>2369</v>
      </c>
      <c r="D40303" t="s">
        <v>2273</v>
      </c>
      <c r="E40303">
        <v>3</v>
      </c>
      <c r="F40303" t="s">
        <v>2016</v>
      </c>
      <c r="G40303">
        <v>9</v>
      </c>
      <c r="H40303" t="s">
        <v>2017</v>
      </c>
      <c r="I40303" s="13">
        <v>43506</v>
      </c>
      <c r="J40303">
        <v>7</v>
      </c>
      <c r="K40303">
        <v>0</v>
      </c>
    </row>
    <row r="40304" spans="1:11">
      <c r="B40304" t="s">
        <v>2371</v>
      </c>
      <c r="C40304" t="s">
        <v>3095</v>
      </c>
      <c r="D40304" t="s">
        <v>2162</v>
      </c>
      <c r="E40304">
        <v>3</v>
      </c>
      <c r="F40304" t="s">
        <v>2016</v>
      </c>
      <c r="G40304">
        <v>8</v>
      </c>
      <c r="H40304" t="s">
        <v>2017</v>
      </c>
      <c r="I40304" s="13">
        <v>43502</v>
      </c>
      <c r="J40304">
        <v>9</v>
      </c>
      <c r="K40304">
        <v>-31.7</v>
      </c>
    </row>
    <row r="40305" spans="2:11">
      <c r="B40305" t="s">
        <v>2045</v>
      </c>
      <c r="C40305" t="s">
        <v>2351</v>
      </c>
      <c r="D40305" t="s">
        <v>2029</v>
      </c>
      <c r="E40305">
        <v>5</v>
      </c>
      <c r="F40305" t="s">
        <v>2016</v>
      </c>
      <c r="G40305">
        <v>13</v>
      </c>
      <c r="H40305" t="s">
        <v>2020</v>
      </c>
      <c r="I40305" s="13">
        <v>43502</v>
      </c>
      <c r="J40305" t="s">
        <v>2030</v>
      </c>
      <c r="K40305" t="s">
        <v>2030</v>
      </c>
    </row>
    <row r="40306" spans="2:11">
      <c r="B40306" t="s">
        <v>2074</v>
      </c>
      <c r="C40306" t="s">
        <v>2376</v>
      </c>
      <c r="D40306" t="s">
        <v>2026</v>
      </c>
      <c r="E40306">
        <v>5</v>
      </c>
      <c r="F40306" t="s">
        <v>2016</v>
      </c>
      <c r="G40306">
        <v>20</v>
      </c>
      <c r="H40306" t="s">
        <v>2017</v>
      </c>
      <c r="I40306" s="13">
        <v>43500</v>
      </c>
      <c r="J40306">
        <v>6</v>
      </c>
      <c r="K40306">
        <v>0.12</v>
      </c>
    </row>
    <row r="40307" spans="2:11">
      <c r="B40307" t="s">
        <v>2077</v>
      </c>
      <c r="C40307" t="s">
        <v>2363</v>
      </c>
      <c r="D40307" t="s">
        <v>2227</v>
      </c>
      <c r="E40307">
        <v>3</v>
      </c>
      <c r="F40307" t="s">
        <v>2016</v>
      </c>
      <c r="G40307">
        <v>9</v>
      </c>
      <c r="H40307" t="s">
        <v>2017</v>
      </c>
      <c r="I40307" s="13">
        <v>43499</v>
      </c>
      <c r="J40307">
        <v>7</v>
      </c>
      <c r="K40307">
        <v>0</v>
      </c>
    </row>
    <row r="40308" spans="2:11">
      <c r="B40308" t="s">
        <v>2033</v>
      </c>
      <c r="C40308" t="s">
        <v>2397</v>
      </c>
      <c r="D40308" t="s">
        <v>2044</v>
      </c>
      <c r="E40308">
        <v>3</v>
      </c>
      <c r="F40308" t="s">
        <v>2016</v>
      </c>
      <c r="G40308">
        <v>8</v>
      </c>
      <c r="H40308" t="s">
        <v>2036</v>
      </c>
      <c r="I40308" s="13">
        <v>43495</v>
      </c>
      <c r="J40308" t="s">
        <v>2030</v>
      </c>
      <c r="K40308" t="s">
        <v>2030</v>
      </c>
    </row>
    <row r="40309" spans="2:11">
      <c r="B40309" t="s">
        <v>2134</v>
      </c>
      <c r="C40309" t="s">
        <v>2379</v>
      </c>
      <c r="D40309" t="s">
        <v>2162</v>
      </c>
      <c r="E40309">
        <v>3</v>
      </c>
      <c r="F40309" t="s">
        <v>2016</v>
      </c>
      <c r="G40309">
        <v>10</v>
      </c>
      <c r="H40309" t="s">
        <v>2017</v>
      </c>
      <c r="I40309" s="13">
        <v>43494</v>
      </c>
      <c r="J40309" t="s">
        <v>2030</v>
      </c>
      <c r="K40309" t="s">
        <v>2030</v>
      </c>
    </row>
    <row r="40310" spans="2:11">
      <c r="B40310" t="s">
        <v>2198</v>
      </c>
      <c r="C40310" t="s">
        <v>2913</v>
      </c>
      <c r="D40310" t="s">
        <v>2044</v>
      </c>
      <c r="E40310">
        <v>3</v>
      </c>
      <c r="F40310" t="s">
        <v>2016</v>
      </c>
      <c r="G40310">
        <v>8.75</v>
      </c>
      <c r="H40310" t="s">
        <v>2017</v>
      </c>
      <c r="I40310" s="13">
        <v>43492</v>
      </c>
      <c r="J40310">
        <v>1</v>
      </c>
      <c r="K40310">
        <v>45.69</v>
      </c>
    </row>
    <row r="40311" spans="2:11">
      <c r="B40311" t="s">
        <v>2031</v>
      </c>
      <c r="C40311" t="s">
        <v>2355</v>
      </c>
      <c r="D40311" t="s">
        <v>2076</v>
      </c>
      <c r="E40311">
        <v>3</v>
      </c>
      <c r="F40311" t="s">
        <v>2016</v>
      </c>
      <c r="G40311">
        <v>10</v>
      </c>
      <c r="H40311" t="s">
        <v>2017</v>
      </c>
      <c r="I40311" s="13">
        <v>43490</v>
      </c>
      <c r="J40311">
        <v>7</v>
      </c>
      <c r="K40311">
        <v>0</v>
      </c>
    </row>
    <row r="40312" spans="2:11">
      <c r="B40312" t="s">
        <v>2027</v>
      </c>
      <c r="C40312" t="s">
        <v>2381</v>
      </c>
      <c r="D40312" t="s">
        <v>2044</v>
      </c>
      <c r="E40312">
        <v>3</v>
      </c>
      <c r="F40312" t="s">
        <v>2016</v>
      </c>
      <c r="G40312">
        <v>9</v>
      </c>
      <c r="H40312" t="s">
        <v>2017</v>
      </c>
      <c r="I40312" s="13">
        <v>43489</v>
      </c>
      <c r="J40312">
        <v>8</v>
      </c>
      <c r="K40312">
        <v>-9.09</v>
      </c>
    </row>
    <row r="40313" spans="2:11">
      <c r="B40313" t="s">
        <v>2079</v>
      </c>
      <c r="C40313" t="s">
        <v>3207</v>
      </c>
      <c r="D40313" t="s">
        <v>2015</v>
      </c>
      <c r="E40313">
        <v>3</v>
      </c>
      <c r="F40313" t="s">
        <v>2016</v>
      </c>
      <c r="G40313">
        <v>11</v>
      </c>
      <c r="H40313" t="s">
        <v>2017</v>
      </c>
      <c r="I40313" s="13">
        <v>43489</v>
      </c>
      <c r="J40313">
        <v>4</v>
      </c>
      <c r="K40313">
        <v>16.510000000000002</v>
      </c>
    </row>
    <row r="40314" spans="2:11">
      <c r="B40314" t="s">
        <v>2072</v>
      </c>
      <c r="C40314" t="s">
        <v>2385</v>
      </c>
      <c r="D40314" t="s">
        <v>2189</v>
      </c>
      <c r="E40314">
        <v>5</v>
      </c>
      <c r="F40314" t="s">
        <v>2016</v>
      </c>
      <c r="G40314">
        <v>12</v>
      </c>
      <c r="H40314" t="s">
        <v>2017</v>
      </c>
      <c r="I40314" s="13">
        <v>43488</v>
      </c>
      <c r="J40314">
        <v>6</v>
      </c>
      <c r="K40314">
        <v>0.12</v>
      </c>
    </row>
    <row r="40315" spans="2:11">
      <c r="B40315" t="s">
        <v>2094</v>
      </c>
      <c r="C40315" t="s">
        <v>2095</v>
      </c>
      <c r="D40315" t="s">
        <v>2026</v>
      </c>
      <c r="E40315">
        <v>5</v>
      </c>
      <c r="F40315" t="s">
        <v>2016</v>
      </c>
      <c r="G40315">
        <v>9.75</v>
      </c>
      <c r="H40315" t="s">
        <v>2020</v>
      </c>
      <c r="I40315" s="13">
        <v>43486</v>
      </c>
      <c r="J40315" t="s">
        <v>2030</v>
      </c>
      <c r="K40315" t="s">
        <v>2030</v>
      </c>
    </row>
    <row r="40316" spans="2:11">
      <c r="B40316" t="s">
        <v>2393</v>
      </c>
      <c r="C40316" t="s">
        <v>2394</v>
      </c>
      <c r="D40316" t="s">
        <v>2916</v>
      </c>
      <c r="E40316">
        <v>5</v>
      </c>
      <c r="F40316" t="s">
        <v>2016</v>
      </c>
      <c r="G40316">
        <v>13</v>
      </c>
      <c r="H40316" t="s">
        <v>2017</v>
      </c>
      <c r="I40316" s="13">
        <v>43473</v>
      </c>
      <c r="J40316" t="s">
        <v>2030</v>
      </c>
      <c r="K40316" t="s">
        <v>2030</v>
      </c>
    </row>
    <row r="40317" spans="2:11">
      <c r="B40317" t="s">
        <v>2049</v>
      </c>
      <c r="C40317" t="s">
        <v>2906</v>
      </c>
      <c r="D40317" t="s">
        <v>2015</v>
      </c>
      <c r="E40317">
        <v>3</v>
      </c>
      <c r="F40317" t="s">
        <v>2016</v>
      </c>
      <c r="G40317">
        <v>10</v>
      </c>
      <c r="H40317" t="s">
        <v>2017</v>
      </c>
      <c r="I40317" s="13">
        <v>43472</v>
      </c>
      <c r="J40317" t="s">
        <v>2030</v>
      </c>
      <c r="K40317" t="s">
        <v>2030</v>
      </c>
    </row>
    <row r="40318" spans="2:11">
      <c r="B40318" t="s">
        <v>2136</v>
      </c>
      <c r="C40318" t="s">
        <v>2915</v>
      </c>
      <c r="D40318" t="s">
        <v>2044</v>
      </c>
      <c r="E40318">
        <v>3</v>
      </c>
      <c r="F40318" t="s">
        <v>2016</v>
      </c>
      <c r="G40318">
        <v>6.75</v>
      </c>
      <c r="H40318" t="s">
        <v>2017</v>
      </c>
      <c r="I40318" s="13">
        <v>43455</v>
      </c>
      <c r="J40318">
        <v>7</v>
      </c>
      <c r="K40318">
        <v>0</v>
      </c>
    </row>
    <row r="40319" spans="2:11">
      <c r="B40319" t="s">
        <v>2388</v>
      </c>
      <c r="C40319" t="s">
        <v>3208</v>
      </c>
      <c r="D40319" t="s">
        <v>2570</v>
      </c>
      <c r="E40319">
        <v>4</v>
      </c>
      <c r="F40319" t="s">
        <v>2016</v>
      </c>
      <c r="G40319">
        <v>14</v>
      </c>
      <c r="H40319" t="s">
        <v>2017</v>
      </c>
      <c r="I40319" s="13">
        <v>43448</v>
      </c>
      <c r="J40319" t="s">
        <v>2030</v>
      </c>
      <c r="K40319" t="s">
        <v>2030</v>
      </c>
    </row>
    <row r="40320" spans="2:11">
      <c r="B40320" t="s">
        <v>2174</v>
      </c>
      <c r="C40320" t="s">
        <v>2357</v>
      </c>
      <c r="D40320" t="s">
        <v>2171</v>
      </c>
      <c r="E40320" t="s">
        <v>2030</v>
      </c>
      <c r="F40320" t="s">
        <v>2016</v>
      </c>
      <c r="G40320" t="s">
        <v>2030</v>
      </c>
      <c r="H40320" t="s">
        <v>2017</v>
      </c>
      <c r="I40320" s="13">
        <v>43425</v>
      </c>
      <c r="J40320" t="s">
        <v>2030</v>
      </c>
      <c r="K40320" t="s">
        <v>2030</v>
      </c>
    </row>
    <row r="40321" spans="2:11">
      <c r="B40321" t="s">
        <v>2021</v>
      </c>
      <c r="C40321" t="s">
        <v>2350</v>
      </c>
      <c r="D40321" t="s">
        <v>2104</v>
      </c>
      <c r="E40321" t="s">
        <v>2030</v>
      </c>
      <c r="F40321" t="s">
        <v>2016</v>
      </c>
      <c r="G40321" t="s">
        <v>2030</v>
      </c>
      <c r="H40321" t="s">
        <v>2017</v>
      </c>
      <c r="I40321" s="13">
        <v>43411</v>
      </c>
      <c r="J40321" t="s">
        <v>2030</v>
      </c>
      <c r="K40321" t="s">
        <v>2030</v>
      </c>
    </row>
    <row r="40322" spans="2:11">
      <c r="B40322" t="s">
        <v>2083</v>
      </c>
      <c r="C40322" t="s">
        <v>2084</v>
      </c>
      <c r="D40322" t="s">
        <v>2184</v>
      </c>
      <c r="E40322">
        <v>1</v>
      </c>
      <c r="F40322" t="s">
        <v>2088</v>
      </c>
      <c r="G40322" t="s">
        <v>2030</v>
      </c>
      <c r="H40322" t="s">
        <v>2017</v>
      </c>
      <c r="I40322" s="13">
        <v>43235</v>
      </c>
      <c r="J40322">
        <v>2</v>
      </c>
      <c r="K40322">
        <v>35.57</v>
      </c>
    </row>
    <row r="40401" spans="1:11">
      <c r="A40401" t="s">
        <v>1417</v>
      </c>
      <c r="B40401" t="str">
        <f ca="1">_xll.BDS(OFFSET(INDIRECT(ADDRESS(ROW(), COLUMN())),0,-1),"BEST_ANALYST_RECS_BULK","cols=10;rows=16")</f>
        <v>Jefferies</v>
      </c>
      <c r="C40401" t="s">
        <v>3420</v>
      </c>
      <c r="D40401" t="s">
        <v>2041</v>
      </c>
      <c r="E40401">
        <v>1</v>
      </c>
      <c r="F40401" t="s">
        <v>2016</v>
      </c>
      <c r="G40401">
        <v>2.5</v>
      </c>
      <c r="H40401" t="s">
        <v>2020</v>
      </c>
      <c r="I40401" s="13">
        <v>43511</v>
      </c>
      <c r="J40401">
        <v>1</v>
      </c>
      <c r="K40401">
        <v>78.239999999999995</v>
      </c>
    </row>
    <row r="40402" spans="1:11">
      <c r="B40402" t="s">
        <v>2049</v>
      </c>
      <c r="C40402" t="s">
        <v>3405</v>
      </c>
      <c r="D40402" t="s">
        <v>2015</v>
      </c>
      <c r="E40402">
        <v>3</v>
      </c>
      <c r="F40402" t="s">
        <v>2016</v>
      </c>
      <c r="G40402">
        <v>3.5</v>
      </c>
      <c r="H40402" t="s">
        <v>2017</v>
      </c>
      <c r="I40402" s="13">
        <v>43510</v>
      </c>
      <c r="J40402">
        <v>4</v>
      </c>
      <c r="K40402">
        <v>27.85</v>
      </c>
    </row>
    <row r="40403" spans="1:11">
      <c r="B40403" t="s">
        <v>2094</v>
      </c>
      <c r="C40403" t="s">
        <v>2095</v>
      </c>
      <c r="D40403" t="s">
        <v>2076</v>
      </c>
      <c r="E40403">
        <v>3</v>
      </c>
      <c r="F40403" t="s">
        <v>2085</v>
      </c>
      <c r="G40403" t="s">
        <v>2030</v>
      </c>
      <c r="H40403" t="s">
        <v>2017</v>
      </c>
      <c r="I40403" s="13">
        <v>43508</v>
      </c>
      <c r="J40403" t="s">
        <v>2030</v>
      </c>
      <c r="K40403" t="s">
        <v>2030</v>
      </c>
    </row>
    <row r="40404" spans="1:11">
      <c r="B40404" t="s">
        <v>2198</v>
      </c>
      <c r="C40404" t="s">
        <v>4353</v>
      </c>
      <c r="D40404" t="s">
        <v>2044</v>
      </c>
      <c r="E40404">
        <v>3</v>
      </c>
      <c r="F40404" t="s">
        <v>2016</v>
      </c>
      <c r="G40404">
        <v>3</v>
      </c>
      <c r="H40404" t="s">
        <v>2020</v>
      </c>
      <c r="I40404" s="13">
        <v>43506</v>
      </c>
      <c r="J40404">
        <v>6</v>
      </c>
      <c r="K40404">
        <v>15.16</v>
      </c>
    </row>
    <row r="40405" spans="1:11">
      <c r="B40405" t="s">
        <v>2207</v>
      </c>
      <c r="C40405" t="s">
        <v>3413</v>
      </c>
      <c r="D40405" t="s">
        <v>2026</v>
      </c>
      <c r="E40405">
        <v>5</v>
      </c>
      <c r="F40405" t="s">
        <v>2016</v>
      </c>
      <c r="G40405">
        <v>6</v>
      </c>
      <c r="H40405" t="s">
        <v>2017</v>
      </c>
      <c r="I40405" s="13">
        <v>43504</v>
      </c>
      <c r="J40405" t="s">
        <v>2030</v>
      </c>
      <c r="K40405" t="s">
        <v>2030</v>
      </c>
    </row>
    <row r="40406" spans="1:11">
      <c r="B40406" t="s">
        <v>2051</v>
      </c>
      <c r="C40406" t="s">
        <v>3410</v>
      </c>
      <c r="D40406" t="s">
        <v>2026</v>
      </c>
      <c r="E40406">
        <v>5</v>
      </c>
      <c r="F40406" t="s">
        <v>2016</v>
      </c>
      <c r="G40406">
        <v>8.5</v>
      </c>
      <c r="H40406" t="s">
        <v>2017</v>
      </c>
      <c r="I40406" s="13">
        <v>43504</v>
      </c>
      <c r="J40406">
        <v>3</v>
      </c>
      <c r="K40406">
        <v>33.01</v>
      </c>
    </row>
    <row r="40407" spans="1:11">
      <c r="B40407" t="s">
        <v>3036</v>
      </c>
      <c r="C40407" t="s">
        <v>4354</v>
      </c>
      <c r="D40407" t="s">
        <v>2041</v>
      </c>
      <c r="E40407">
        <v>1</v>
      </c>
      <c r="F40407" t="s">
        <v>2016</v>
      </c>
      <c r="G40407">
        <v>3.25</v>
      </c>
      <c r="H40407" t="s">
        <v>2020</v>
      </c>
      <c r="I40407" s="13">
        <v>43504</v>
      </c>
      <c r="J40407">
        <v>7</v>
      </c>
      <c r="K40407">
        <v>14.5</v>
      </c>
    </row>
    <row r="40408" spans="1:11">
      <c r="B40408" t="s">
        <v>2136</v>
      </c>
      <c r="C40408" t="s">
        <v>3354</v>
      </c>
      <c r="D40408" t="s">
        <v>2044</v>
      </c>
      <c r="E40408">
        <v>3</v>
      </c>
      <c r="F40408" t="s">
        <v>2016</v>
      </c>
      <c r="G40408">
        <v>5.5</v>
      </c>
      <c r="H40408" t="s">
        <v>2020</v>
      </c>
      <c r="I40408" s="13">
        <v>43504</v>
      </c>
      <c r="J40408">
        <v>14</v>
      </c>
      <c r="K40408">
        <v>-66.83</v>
      </c>
    </row>
    <row r="40409" spans="1:11">
      <c r="B40409" t="s">
        <v>2134</v>
      </c>
      <c r="C40409" t="s">
        <v>3732</v>
      </c>
      <c r="D40409" t="s">
        <v>2162</v>
      </c>
      <c r="E40409">
        <v>3</v>
      </c>
      <c r="F40409" t="s">
        <v>2016</v>
      </c>
      <c r="G40409">
        <v>4</v>
      </c>
      <c r="H40409" t="s">
        <v>2020</v>
      </c>
      <c r="I40409" s="13">
        <v>43503</v>
      </c>
      <c r="J40409">
        <v>5</v>
      </c>
      <c r="K40409">
        <v>20.57</v>
      </c>
    </row>
    <row r="40410" spans="1:11">
      <c r="B40410" t="s">
        <v>2072</v>
      </c>
      <c r="C40410" t="s">
        <v>3425</v>
      </c>
      <c r="D40410" t="s">
        <v>2015</v>
      </c>
      <c r="E40410">
        <v>3</v>
      </c>
      <c r="F40410" t="s">
        <v>2016</v>
      </c>
      <c r="G40410" t="s">
        <v>2030</v>
      </c>
      <c r="H40410" t="s">
        <v>2017</v>
      </c>
      <c r="I40410" s="13">
        <v>43503</v>
      </c>
      <c r="J40410">
        <v>9</v>
      </c>
      <c r="K40410">
        <v>-5.58</v>
      </c>
    </row>
    <row r="40411" spans="1:11">
      <c r="B40411" t="s">
        <v>2063</v>
      </c>
      <c r="C40411" t="s">
        <v>3411</v>
      </c>
      <c r="D40411" t="s">
        <v>2184</v>
      </c>
      <c r="E40411">
        <v>1</v>
      </c>
      <c r="F40411" t="s">
        <v>2016</v>
      </c>
      <c r="G40411">
        <v>3</v>
      </c>
      <c r="H40411" t="s">
        <v>2017</v>
      </c>
      <c r="I40411" s="13">
        <v>43503</v>
      </c>
      <c r="J40411">
        <v>2</v>
      </c>
      <c r="K40411">
        <v>41.31</v>
      </c>
    </row>
    <row r="40412" spans="1:11">
      <c r="B40412" t="s">
        <v>2027</v>
      </c>
      <c r="C40412" t="s">
        <v>3399</v>
      </c>
      <c r="D40412" t="s">
        <v>2041</v>
      </c>
      <c r="E40412">
        <v>1</v>
      </c>
      <c r="F40412" t="s">
        <v>2016</v>
      </c>
      <c r="G40412">
        <v>2.5</v>
      </c>
      <c r="H40412" t="s">
        <v>2017</v>
      </c>
      <c r="I40412" s="13">
        <v>43502</v>
      </c>
      <c r="J40412">
        <v>10</v>
      </c>
      <c r="K40412">
        <v>-13.98</v>
      </c>
    </row>
    <row r="40413" spans="1:11">
      <c r="B40413" t="s">
        <v>2077</v>
      </c>
      <c r="C40413" t="s">
        <v>4355</v>
      </c>
      <c r="D40413" t="s">
        <v>2029</v>
      </c>
      <c r="E40413">
        <v>5</v>
      </c>
      <c r="F40413" t="s">
        <v>2016</v>
      </c>
      <c r="G40413">
        <v>6</v>
      </c>
      <c r="H40413" t="s">
        <v>2020</v>
      </c>
      <c r="I40413" s="13">
        <v>43502</v>
      </c>
      <c r="J40413">
        <v>12</v>
      </c>
      <c r="K40413">
        <v>-63.46</v>
      </c>
    </row>
    <row r="40414" spans="1:11">
      <c r="B40414" t="s">
        <v>3722</v>
      </c>
      <c r="C40414" t="s">
        <v>4015</v>
      </c>
      <c r="D40414" t="s">
        <v>2076</v>
      </c>
      <c r="E40414">
        <v>3</v>
      </c>
      <c r="F40414" t="s">
        <v>2016</v>
      </c>
      <c r="G40414">
        <v>3</v>
      </c>
      <c r="H40414" t="s">
        <v>2020</v>
      </c>
      <c r="I40414" s="13">
        <v>43502</v>
      </c>
      <c r="J40414">
        <v>13</v>
      </c>
      <c r="K40414">
        <v>-66.739999999999995</v>
      </c>
    </row>
    <row r="40415" spans="1:11">
      <c r="B40415" t="s">
        <v>2388</v>
      </c>
      <c r="C40415" t="s">
        <v>4066</v>
      </c>
      <c r="D40415" t="s">
        <v>2076</v>
      </c>
      <c r="E40415">
        <v>3</v>
      </c>
      <c r="F40415" t="s">
        <v>2016</v>
      </c>
      <c r="G40415">
        <v>5</v>
      </c>
      <c r="H40415" t="s">
        <v>2020</v>
      </c>
      <c r="I40415" s="13">
        <v>43501</v>
      </c>
      <c r="J40415">
        <v>8</v>
      </c>
      <c r="K40415">
        <v>-2.31</v>
      </c>
    </row>
    <row r="40416" spans="1:11">
      <c r="B40416" t="s">
        <v>2083</v>
      </c>
      <c r="C40416" t="s">
        <v>2084</v>
      </c>
      <c r="D40416" t="s">
        <v>2026</v>
      </c>
      <c r="E40416">
        <v>5</v>
      </c>
      <c r="F40416" t="s">
        <v>2016</v>
      </c>
      <c r="G40416" t="s">
        <v>2030</v>
      </c>
      <c r="H40416" t="s">
        <v>2017</v>
      </c>
      <c r="I40416" s="13">
        <v>43314</v>
      </c>
      <c r="J40416">
        <v>11</v>
      </c>
      <c r="K40416">
        <v>-60.96</v>
      </c>
    </row>
    <row r="40501" spans="1:11">
      <c r="A40501" t="s">
        <v>1418</v>
      </c>
      <c r="B40501" t="str">
        <f ca="1">_xll.BDS(OFFSET(INDIRECT(ADDRESS(ROW(), COLUMN())),0,-1),"BEST_ANALYST_RECS_BULK","cols=10;rows=8")</f>
        <v>Raymond James</v>
      </c>
      <c r="C40501" t="s">
        <v>3554</v>
      </c>
      <c r="D40501" t="s">
        <v>2015</v>
      </c>
      <c r="E40501">
        <v>3</v>
      </c>
      <c r="F40501" t="s">
        <v>2088</v>
      </c>
      <c r="G40501" t="s">
        <v>2030</v>
      </c>
      <c r="H40501" t="s">
        <v>2017</v>
      </c>
      <c r="I40501" s="13">
        <v>43500</v>
      </c>
      <c r="J40501">
        <v>3</v>
      </c>
      <c r="K40501">
        <v>-17.12</v>
      </c>
    </row>
    <row r="40502" spans="1:11">
      <c r="B40502" t="s">
        <v>2024</v>
      </c>
      <c r="C40502" t="s">
        <v>3004</v>
      </c>
      <c r="D40502" t="s">
        <v>2076</v>
      </c>
      <c r="E40502">
        <v>3</v>
      </c>
      <c r="F40502" t="s">
        <v>2016</v>
      </c>
      <c r="G40502" t="s">
        <v>2030</v>
      </c>
      <c r="H40502" t="s">
        <v>2017</v>
      </c>
      <c r="I40502" s="13">
        <v>43494</v>
      </c>
      <c r="J40502" t="s">
        <v>2030</v>
      </c>
      <c r="K40502" t="s">
        <v>2030</v>
      </c>
    </row>
    <row r="40503" spans="1:11">
      <c r="B40503" t="s">
        <v>2878</v>
      </c>
      <c r="C40503" t="s">
        <v>4111</v>
      </c>
      <c r="D40503" t="s">
        <v>2044</v>
      </c>
      <c r="E40503">
        <v>3</v>
      </c>
      <c r="F40503" t="s">
        <v>2088</v>
      </c>
      <c r="G40503" t="s">
        <v>2030</v>
      </c>
      <c r="H40503" t="s">
        <v>2017</v>
      </c>
      <c r="I40503" s="13">
        <v>43494</v>
      </c>
      <c r="J40503">
        <v>4</v>
      </c>
      <c r="K40503">
        <v>-21.52</v>
      </c>
    </row>
    <row r="40504" spans="1:11">
      <c r="B40504" t="s">
        <v>2601</v>
      </c>
      <c r="C40504" t="s">
        <v>3727</v>
      </c>
      <c r="D40504" t="s">
        <v>2015</v>
      </c>
      <c r="E40504">
        <v>3</v>
      </c>
      <c r="F40504" t="s">
        <v>2016</v>
      </c>
      <c r="G40504">
        <v>20</v>
      </c>
      <c r="H40504" t="s">
        <v>2017</v>
      </c>
      <c r="I40504" s="13">
        <v>43494</v>
      </c>
      <c r="J40504">
        <v>1</v>
      </c>
      <c r="K40504">
        <v>0</v>
      </c>
    </row>
    <row r="40505" spans="1:11">
      <c r="B40505" t="s">
        <v>2069</v>
      </c>
      <c r="C40505" t="s">
        <v>3043</v>
      </c>
      <c r="D40505" t="s">
        <v>2071</v>
      </c>
      <c r="E40505">
        <v>3</v>
      </c>
      <c r="F40505" t="s">
        <v>2016</v>
      </c>
      <c r="G40505" t="s">
        <v>2030</v>
      </c>
      <c r="H40505" t="s">
        <v>2017</v>
      </c>
      <c r="I40505" s="13">
        <v>43493</v>
      </c>
      <c r="J40505">
        <v>1</v>
      </c>
      <c r="K40505">
        <v>0</v>
      </c>
    </row>
    <row r="40506" spans="1:11">
      <c r="B40506" t="s">
        <v>2074</v>
      </c>
      <c r="C40506" t="s">
        <v>3552</v>
      </c>
      <c r="D40506" t="s">
        <v>2076</v>
      </c>
      <c r="E40506">
        <v>3</v>
      </c>
      <c r="F40506" t="s">
        <v>2016</v>
      </c>
      <c r="G40506">
        <v>20</v>
      </c>
      <c r="H40506" t="s">
        <v>2020</v>
      </c>
      <c r="I40506" s="13">
        <v>43493</v>
      </c>
      <c r="J40506">
        <v>1</v>
      </c>
      <c r="K40506">
        <v>0</v>
      </c>
    </row>
    <row r="40507" spans="1:11">
      <c r="B40507" t="s">
        <v>2083</v>
      </c>
      <c r="C40507" t="s">
        <v>2084</v>
      </c>
      <c r="D40507" t="s">
        <v>2035</v>
      </c>
      <c r="E40507">
        <v>5</v>
      </c>
      <c r="F40507" t="s">
        <v>2085</v>
      </c>
      <c r="G40507" t="s">
        <v>2030</v>
      </c>
      <c r="H40507" t="s">
        <v>2017</v>
      </c>
      <c r="I40507" s="13">
        <v>43256</v>
      </c>
      <c r="J40507">
        <v>2</v>
      </c>
      <c r="K40507">
        <v>-16.62</v>
      </c>
    </row>
    <row r="40508" spans="1:11">
      <c r="B40508" t="s">
        <v>3662</v>
      </c>
      <c r="C40508" t="s">
        <v>4112</v>
      </c>
      <c r="D40508" t="s">
        <v>2015</v>
      </c>
      <c r="E40508">
        <v>3</v>
      </c>
      <c r="F40508" t="s">
        <v>2016</v>
      </c>
      <c r="G40508" t="s">
        <v>2030</v>
      </c>
      <c r="H40508" t="s">
        <v>2017</v>
      </c>
      <c r="I40508" s="13">
        <v>42396</v>
      </c>
      <c r="J40508">
        <v>1</v>
      </c>
      <c r="K40508">
        <v>0</v>
      </c>
    </row>
    <row r="40601" spans="1:11">
      <c r="A40601" t="s">
        <v>1419</v>
      </c>
      <c r="B40601" t="str">
        <f ca="1">_xll.BDS(OFFSET(INDIRECT(ADDRESS(ROW(), COLUMN())),0,-1),"BEST_ANALYST_RECS_BULK","cols=10;rows=33")</f>
        <v>RBC Capital Markets</v>
      </c>
      <c r="C40601" t="s">
        <v>2787</v>
      </c>
      <c r="D40601" t="s">
        <v>2029</v>
      </c>
      <c r="E40601">
        <v>5</v>
      </c>
      <c r="F40601" t="s">
        <v>2016</v>
      </c>
      <c r="G40601">
        <v>83</v>
      </c>
      <c r="H40601" t="s">
        <v>2020</v>
      </c>
      <c r="I40601" s="13">
        <v>43511</v>
      </c>
      <c r="J40601">
        <v>9</v>
      </c>
      <c r="K40601">
        <v>-8.6300000000000008</v>
      </c>
    </row>
    <row r="40602" spans="1:11">
      <c r="B40602" t="s">
        <v>2159</v>
      </c>
      <c r="C40602" t="s">
        <v>2788</v>
      </c>
      <c r="D40602" t="s">
        <v>2029</v>
      </c>
      <c r="E40602">
        <v>5</v>
      </c>
      <c r="F40602" t="s">
        <v>2016</v>
      </c>
      <c r="G40602">
        <v>84</v>
      </c>
      <c r="H40602" t="s">
        <v>2017</v>
      </c>
      <c r="I40602" s="13">
        <v>43511</v>
      </c>
      <c r="J40602">
        <v>9</v>
      </c>
      <c r="K40602">
        <v>-8.6300000000000008</v>
      </c>
    </row>
    <row r="40603" spans="1:11">
      <c r="B40603" t="s">
        <v>2139</v>
      </c>
      <c r="C40603" t="s">
        <v>2789</v>
      </c>
      <c r="D40603" t="s">
        <v>2035</v>
      </c>
      <c r="E40603">
        <v>5</v>
      </c>
      <c r="F40603" t="s">
        <v>2016</v>
      </c>
      <c r="G40603">
        <v>87</v>
      </c>
      <c r="H40603" t="s">
        <v>2017</v>
      </c>
      <c r="I40603" s="13">
        <v>43511</v>
      </c>
      <c r="J40603">
        <v>9</v>
      </c>
      <c r="K40603">
        <v>-8.6300000000000008</v>
      </c>
    </row>
    <row r="40604" spans="1:11">
      <c r="B40604" t="s">
        <v>2094</v>
      </c>
      <c r="C40604" t="s">
        <v>2095</v>
      </c>
      <c r="D40604" t="s">
        <v>2076</v>
      </c>
      <c r="E40604">
        <v>3</v>
      </c>
      <c r="F40604" t="s">
        <v>2085</v>
      </c>
      <c r="G40604" t="s">
        <v>2030</v>
      </c>
      <c r="H40604" t="s">
        <v>2017</v>
      </c>
      <c r="I40604" s="13">
        <v>43511</v>
      </c>
      <c r="J40604" t="s">
        <v>2030</v>
      </c>
      <c r="K40604" t="s">
        <v>2030</v>
      </c>
    </row>
    <row r="40605" spans="1:11">
      <c r="B40605" t="s">
        <v>2257</v>
      </c>
      <c r="C40605" t="s">
        <v>2790</v>
      </c>
      <c r="D40605" t="s">
        <v>2029</v>
      </c>
      <c r="E40605">
        <v>5</v>
      </c>
      <c r="F40605" t="s">
        <v>2016</v>
      </c>
      <c r="G40605">
        <v>80</v>
      </c>
      <c r="H40605" t="s">
        <v>2020</v>
      </c>
      <c r="I40605" s="13">
        <v>43510</v>
      </c>
      <c r="J40605">
        <v>9</v>
      </c>
      <c r="K40605">
        <v>-8.6300000000000008</v>
      </c>
    </row>
    <row r="40606" spans="1:11">
      <c r="B40606" t="s">
        <v>2274</v>
      </c>
      <c r="C40606" t="s">
        <v>2791</v>
      </c>
      <c r="D40606" t="s">
        <v>2076</v>
      </c>
      <c r="E40606">
        <v>3</v>
      </c>
      <c r="F40606" t="s">
        <v>2016</v>
      </c>
      <c r="G40606" t="s">
        <v>2030</v>
      </c>
      <c r="H40606" t="s">
        <v>2017</v>
      </c>
      <c r="I40606" s="13">
        <v>43509</v>
      </c>
      <c r="J40606">
        <v>5</v>
      </c>
      <c r="K40606">
        <v>0</v>
      </c>
    </row>
    <row r="40607" spans="1:11">
      <c r="B40607" t="s">
        <v>2792</v>
      </c>
      <c r="C40607" t="s">
        <v>2793</v>
      </c>
      <c r="D40607" t="s">
        <v>2076</v>
      </c>
      <c r="E40607">
        <v>3</v>
      </c>
      <c r="F40607" t="s">
        <v>2016</v>
      </c>
      <c r="G40607">
        <v>76</v>
      </c>
      <c r="H40607" t="s">
        <v>2020</v>
      </c>
      <c r="I40607" s="13">
        <v>43508</v>
      </c>
      <c r="J40607">
        <v>5</v>
      </c>
      <c r="K40607">
        <v>0</v>
      </c>
    </row>
    <row r="40608" spans="1:11">
      <c r="B40608" t="s">
        <v>2089</v>
      </c>
      <c r="C40608" t="s">
        <v>2090</v>
      </c>
      <c r="D40608" t="s">
        <v>2026</v>
      </c>
      <c r="E40608">
        <v>5</v>
      </c>
      <c r="F40608" t="s">
        <v>2123</v>
      </c>
      <c r="G40608">
        <v>90</v>
      </c>
      <c r="H40608" t="s">
        <v>2020</v>
      </c>
      <c r="I40608" s="13">
        <v>43508</v>
      </c>
      <c r="J40608" t="s">
        <v>2030</v>
      </c>
      <c r="K40608" t="s">
        <v>2030</v>
      </c>
    </row>
    <row r="40609" spans="2:11">
      <c r="B40609" t="s">
        <v>2051</v>
      </c>
      <c r="C40609" t="s">
        <v>2794</v>
      </c>
      <c r="D40609" t="s">
        <v>2076</v>
      </c>
      <c r="E40609">
        <v>3</v>
      </c>
      <c r="F40609" t="s">
        <v>2016</v>
      </c>
      <c r="G40609">
        <v>85</v>
      </c>
      <c r="H40609" t="s">
        <v>2017</v>
      </c>
      <c r="I40609" s="13">
        <v>43507</v>
      </c>
      <c r="J40609">
        <v>1</v>
      </c>
      <c r="K40609">
        <v>10.24</v>
      </c>
    </row>
    <row r="40610" spans="2:11">
      <c r="B40610" t="s">
        <v>2726</v>
      </c>
      <c r="C40610" t="s">
        <v>2795</v>
      </c>
      <c r="D40610" t="s">
        <v>2026</v>
      </c>
      <c r="E40610">
        <v>5</v>
      </c>
      <c r="F40610" t="s">
        <v>2016</v>
      </c>
      <c r="G40610">
        <v>83</v>
      </c>
      <c r="H40610" t="s">
        <v>2017</v>
      </c>
      <c r="I40610" s="13">
        <v>43504</v>
      </c>
      <c r="J40610">
        <v>3</v>
      </c>
      <c r="K40610">
        <v>6.87</v>
      </c>
    </row>
    <row r="40611" spans="2:11">
      <c r="B40611" t="s">
        <v>106</v>
      </c>
      <c r="C40611" t="s">
        <v>2493</v>
      </c>
      <c r="D40611" t="s">
        <v>2723</v>
      </c>
      <c r="E40611">
        <v>3</v>
      </c>
      <c r="F40611" t="s">
        <v>2016</v>
      </c>
      <c r="G40611">
        <v>85</v>
      </c>
      <c r="H40611" t="s">
        <v>2020</v>
      </c>
      <c r="I40611" s="13">
        <v>43503</v>
      </c>
      <c r="J40611">
        <v>5</v>
      </c>
      <c r="K40611">
        <v>0</v>
      </c>
    </row>
    <row r="40612" spans="2:11">
      <c r="B40612" t="s">
        <v>2024</v>
      </c>
      <c r="C40612" t="s">
        <v>2025</v>
      </c>
      <c r="D40612" t="s">
        <v>2026</v>
      </c>
      <c r="E40612">
        <v>5</v>
      </c>
      <c r="F40612" t="s">
        <v>2016</v>
      </c>
      <c r="G40612">
        <v>100</v>
      </c>
      <c r="H40612" t="s">
        <v>2017</v>
      </c>
      <c r="I40612" s="13">
        <v>43503</v>
      </c>
      <c r="J40612">
        <v>10</v>
      </c>
      <c r="K40612">
        <v>-9.1199999999999992</v>
      </c>
    </row>
    <row r="40613" spans="2:11">
      <c r="B40613" t="s">
        <v>2033</v>
      </c>
      <c r="C40613" t="s">
        <v>2796</v>
      </c>
      <c r="D40613" t="s">
        <v>2044</v>
      </c>
      <c r="E40613">
        <v>3</v>
      </c>
      <c r="F40613" t="s">
        <v>2016</v>
      </c>
      <c r="G40613">
        <v>83</v>
      </c>
      <c r="H40613" t="s">
        <v>2036</v>
      </c>
      <c r="I40613" s="13">
        <v>43503</v>
      </c>
      <c r="J40613">
        <v>8</v>
      </c>
      <c r="K40613">
        <v>-7.09</v>
      </c>
    </row>
    <row r="40614" spans="2:11">
      <c r="B40614" t="s">
        <v>2321</v>
      </c>
      <c r="C40614" t="s">
        <v>2797</v>
      </c>
      <c r="D40614" t="s">
        <v>2026</v>
      </c>
      <c r="E40614">
        <v>5</v>
      </c>
      <c r="F40614" t="s">
        <v>2016</v>
      </c>
      <c r="G40614">
        <v>94</v>
      </c>
      <c r="H40614" t="s">
        <v>2020</v>
      </c>
      <c r="I40614" s="13">
        <v>43503</v>
      </c>
      <c r="J40614">
        <v>9</v>
      </c>
      <c r="K40614">
        <v>-8.6300000000000008</v>
      </c>
    </row>
    <row r="40615" spans="2:11">
      <c r="B40615" t="s">
        <v>2049</v>
      </c>
      <c r="C40615" t="s">
        <v>2798</v>
      </c>
      <c r="D40615" t="s">
        <v>2015</v>
      </c>
      <c r="E40615">
        <v>3</v>
      </c>
      <c r="F40615" t="s">
        <v>2016</v>
      </c>
      <c r="G40615">
        <v>80</v>
      </c>
      <c r="H40615" t="s">
        <v>2020</v>
      </c>
      <c r="I40615" s="13">
        <v>43503</v>
      </c>
      <c r="J40615">
        <v>12</v>
      </c>
      <c r="K40615">
        <v>-14.61</v>
      </c>
    </row>
    <row r="40616" spans="2:11">
      <c r="B40616" t="s">
        <v>2461</v>
      </c>
      <c r="C40616" t="s">
        <v>2799</v>
      </c>
      <c r="D40616" t="s">
        <v>2044</v>
      </c>
      <c r="E40616">
        <v>3</v>
      </c>
      <c r="F40616" t="s">
        <v>2016</v>
      </c>
      <c r="G40616">
        <v>80</v>
      </c>
      <c r="H40616" t="s">
        <v>2017</v>
      </c>
      <c r="I40616" s="13">
        <v>43503</v>
      </c>
      <c r="J40616" t="s">
        <v>2030</v>
      </c>
      <c r="K40616" t="s">
        <v>2030</v>
      </c>
    </row>
    <row r="40617" spans="2:11">
      <c r="B40617" t="s">
        <v>2174</v>
      </c>
      <c r="C40617" t="s">
        <v>2800</v>
      </c>
      <c r="D40617" t="s">
        <v>2029</v>
      </c>
      <c r="E40617">
        <v>5</v>
      </c>
      <c r="F40617" t="s">
        <v>2085</v>
      </c>
      <c r="G40617">
        <v>88</v>
      </c>
      <c r="H40617" t="s">
        <v>2017</v>
      </c>
      <c r="I40617" s="13">
        <v>43502</v>
      </c>
      <c r="J40617">
        <v>13</v>
      </c>
      <c r="K40617">
        <v>-18.88</v>
      </c>
    </row>
    <row r="40618" spans="2:11">
      <c r="B40618" t="s">
        <v>2027</v>
      </c>
      <c r="C40618" t="s">
        <v>2801</v>
      </c>
      <c r="D40618" t="s">
        <v>2029</v>
      </c>
      <c r="E40618">
        <v>5</v>
      </c>
      <c r="F40618" t="s">
        <v>2016</v>
      </c>
      <c r="G40618">
        <v>85</v>
      </c>
      <c r="H40618" t="s">
        <v>2017</v>
      </c>
      <c r="I40618" s="13">
        <v>43502</v>
      </c>
      <c r="J40618">
        <v>9</v>
      </c>
      <c r="K40618">
        <v>-8.6300000000000008</v>
      </c>
    </row>
    <row r="40619" spans="2:11">
      <c r="B40619" t="s">
        <v>2031</v>
      </c>
      <c r="C40619" t="s">
        <v>2802</v>
      </c>
      <c r="D40619" t="s">
        <v>2026</v>
      </c>
      <c r="E40619">
        <v>5</v>
      </c>
      <c r="F40619" t="s">
        <v>2016</v>
      </c>
      <c r="G40619">
        <v>85</v>
      </c>
      <c r="H40619" t="s">
        <v>2020</v>
      </c>
      <c r="I40619" s="13">
        <v>43502</v>
      </c>
      <c r="J40619">
        <v>9</v>
      </c>
      <c r="K40619">
        <v>-8.6300000000000008</v>
      </c>
    </row>
    <row r="40620" spans="2:11">
      <c r="B40620" t="s">
        <v>2037</v>
      </c>
      <c r="C40620" t="s">
        <v>2803</v>
      </c>
      <c r="D40620" t="s">
        <v>2076</v>
      </c>
      <c r="E40620">
        <v>3</v>
      </c>
      <c r="F40620" t="s">
        <v>2016</v>
      </c>
      <c r="G40620">
        <v>70</v>
      </c>
      <c r="H40620" t="s">
        <v>2017</v>
      </c>
      <c r="I40620" s="13">
        <v>43502</v>
      </c>
      <c r="J40620" t="s">
        <v>2030</v>
      </c>
      <c r="K40620" t="s">
        <v>2030</v>
      </c>
    </row>
    <row r="40621" spans="2:11">
      <c r="B40621" t="s">
        <v>2039</v>
      </c>
      <c r="C40621" t="s">
        <v>2804</v>
      </c>
      <c r="D40621" t="s">
        <v>2189</v>
      </c>
      <c r="E40621">
        <v>5</v>
      </c>
      <c r="F40621" t="s">
        <v>2016</v>
      </c>
      <c r="G40621">
        <v>90</v>
      </c>
      <c r="H40621" t="s">
        <v>2020</v>
      </c>
      <c r="I40621" s="13">
        <v>43502</v>
      </c>
      <c r="J40621">
        <v>9</v>
      </c>
      <c r="K40621">
        <v>-8.6300000000000008</v>
      </c>
    </row>
    <row r="40622" spans="2:11">
      <c r="B40622" t="s">
        <v>2232</v>
      </c>
      <c r="C40622" t="s">
        <v>2805</v>
      </c>
      <c r="D40622" t="s">
        <v>2029</v>
      </c>
      <c r="E40622">
        <v>5</v>
      </c>
      <c r="F40622" t="s">
        <v>2016</v>
      </c>
      <c r="G40622" t="s">
        <v>2030</v>
      </c>
      <c r="H40622" t="s">
        <v>2017</v>
      </c>
      <c r="I40622" s="13">
        <v>43502</v>
      </c>
      <c r="J40622">
        <v>11</v>
      </c>
      <c r="K40622">
        <v>-11.78</v>
      </c>
    </row>
    <row r="40623" spans="2:11">
      <c r="B40623" t="s">
        <v>2069</v>
      </c>
      <c r="C40623" t="s">
        <v>2806</v>
      </c>
      <c r="D40623" t="s">
        <v>2035</v>
      </c>
      <c r="E40623">
        <v>5</v>
      </c>
      <c r="F40623" t="s">
        <v>2016</v>
      </c>
      <c r="G40623">
        <v>84</v>
      </c>
      <c r="H40623" t="s">
        <v>2017</v>
      </c>
      <c r="I40623" s="13">
        <v>43502</v>
      </c>
      <c r="J40623">
        <v>9</v>
      </c>
      <c r="K40623">
        <v>-8.6300000000000008</v>
      </c>
    </row>
    <row r="40624" spans="2:11">
      <c r="B40624" t="s">
        <v>2077</v>
      </c>
      <c r="C40624" t="s">
        <v>2807</v>
      </c>
      <c r="D40624" t="s">
        <v>2029</v>
      </c>
      <c r="E40624">
        <v>5</v>
      </c>
      <c r="F40624" t="s">
        <v>2016</v>
      </c>
      <c r="G40624">
        <v>99</v>
      </c>
      <c r="H40624" t="s">
        <v>2020</v>
      </c>
      <c r="I40624" s="13">
        <v>43502</v>
      </c>
      <c r="J40624">
        <v>9</v>
      </c>
      <c r="K40624">
        <v>-8.6300000000000008</v>
      </c>
    </row>
    <row r="40625" spans="2:11">
      <c r="B40625" t="s">
        <v>2682</v>
      </c>
      <c r="C40625" t="s">
        <v>2808</v>
      </c>
      <c r="D40625" t="s">
        <v>2026</v>
      </c>
      <c r="E40625">
        <v>5</v>
      </c>
      <c r="F40625" t="s">
        <v>2016</v>
      </c>
      <c r="G40625">
        <v>80</v>
      </c>
      <c r="H40625" t="s">
        <v>2017</v>
      </c>
      <c r="I40625" s="13">
        <v>43502</v>
      </c>
      <c r="J40625">
        <v>9</v>
      </c>
      <c r="K40625">
        <v>-8.6300000000000008</v>
      </c>
    </row>
    <row r="40626" spans="2:11">
      <c r="B40626" t="s">
        <v>2045</v>
      </c>
      <c r="C40626" t="s">
        <v>2809</v>
      </c>
      <c r="D40626" t="s">
        <v>2029</v>
      </c>
      <c r="E40626">
        <v>5</v>
      </c>
      <c r="F40626" t="s">
        <v>2016</v>
      </c>
      <c r="G40626">
        <v>80</v>
      </c>
      <c r="H40626" t="s">
        <v>2020</v>
      </c>
      <c r="I40626" s="13">
        <v>43502</v>
      </c>
      <c r="J40626">
        <v>9</v>
      </c>
      <c r="K40626">
        <v>-8.6300000000000008</v>
      </c>
    </row>
    <row r="40627" spans="2:11">
      <c r="B40627" t="s">
        <v>2079</v>
      </c>
      <c r="C40627" t="s">
        <v>2810</v>
      </c>
      <c r="D40627" t="s">
        <v>2029</v>
      </c>
      <c r="E40627">
        <v>5</v>
      </c>
      <c r="F40627" t="s">
        <v>2016</v>
      </c>
      <c r="G40627">
        <v>82</v>
      </c>
      <c r="H40627" t="s">
        <v>2017</v>
      </c>
      <c r="I40627" s="13">
        <v>43502</v>
      </c>
      <c r="J40627">
        <v>9</v>
      </c>
      <c r="K40627">
        <v>-8.6300000000000008</v>
      </c>
    </row>
    <row r="40628" spans="2:11">
      <c r="B40628" t="s">
        <v>2054</v>
      </c>
      <c r="C40628" t="s">
        <v>2811</v>
      </c>
      <c r="D40628" t="s">
        <v>2044</v>
      </c>
      <c r="E40628">
        <v>3</v>
      </c>
      <c r="F40628" t="s">
        <v>2016</v>
      </c>
      <c r="G40628">
        <v>63</v>
      </c>
      <c r="H40628" t="s">
        <v>2020</v>
      </c>
      <c r="I40628" s="13">
        <v>43502</v>
      </c>
      <c r="J40628">
        <v>5</v>
      </c>
      <c r="K40628">
        <v>0</v>
      </c>
    </row>
    <row r="40629" spans="2:11">
      <c r="B40629" t="s">
        <v>2267</v>
      </c>
      <c r="C40629" t="s">
        <v>2812</v>
      </c>
      <c r="D40629" t="s">
        <v>2273</v>
      </c>
      <c r="E40629">
        <v>3</v>
      </c>
      <c r="F40629" t="s">
        <v>2016</v>
      </c>
      <c r="G40629">
        <v>75</v>
      </c>
      <c r="H40629" t="s">
        <v>2020</v>
      </c>
      <c r="I40629" s="13">
        <v>43502</v>
      </c>
      <c r="J40629" t="s">
        <v>2030</v>
      </c>
      <c r="K40629" t="s">
        <v>2030</v>
      </c>
    </row>
    <row r="40630" spans="2:11">
      <c r="B40630" t="s">
        <v>2813</v>
      </c>
      <c r="C40630" t="s">
        <v>2814</v>
      </c>
      <c r="D40630" t="s">
        <v>2026</v>
      </c>
      <c r="E40630">
        <v>5</v>
      </c>
      <c r="F40630" t="s">
        <v>2016</v>
      </c>
      <c r="G40630">
        <v>95</v>
      </c>
      <c r="H40630" t="s">
        <v>2017</v>
      </c>
      <c r="I40630" s="13">
        <v>43468</v>
      </c>
      <c r="J40630">
        <v>7</v>
      </c>
      <c r="K40630">
        <v>-4.04</v>
      </c>
    </row>
    <row r="40631" spans="2:11">
      <c r="B40631" t="s">
        <v>2021</v>
      </c>
      <c r="C40631" t="s">
        <v>2815</v>
      </c>
      <c r="D40631" t="s">
        <v>2023</v>
      </c>
      <c r="E40631">
        <v>5</v>
      </c>
      <c r="F40631" t="s">
        <v>2085</v>
      </c>
      <c r="G40631">
        <v>84</v>
      </c>
      <c r="H40631" t="s">
        <v>2020</v>
      </c>
      <c r="I40631" s="13">
        <v>43430</v>
      </c>
      <c r="J40631">
        <v>2</v>
      </c>
      <c r="K40631">
        <v>7</v>
      </c>
    </row>
    <row r="40632" spans="2:11">
      <c r="B40632" t="s">
        <v>2083</v>
      </c>
      <c r="C40632" t="s">
        <v>2084</v>
      </c>
      <c r="D40632" t="s">
        <v>2026</v>
      </c>
      <c r="E40632">
        <v>5</v>
      </c>
      <c r="F40632" t="s">
        <v>2016</v>
      </c>
      <c r="G40632" t="s">
        <v>2030</v>
      </c>
      <c r="H40632" t="s">
        <v>2017</v>
      </c>
      <c r="I40632" s="13">
        <v>43181</v>
      </c>
      <c r="J40632">
        <v>9</v>
      </c>
      <c r="K40632">
        <v>-8.6300000000000008</v>
      </c>
    </row>
    <row r="40633" spans="2:11">
      <c r="B40633" t="s">
        <v>2096</v>
      </c>
      <c r="C40633" t="s">
        <v>2097</v>
      </c>
      <c r="D40633" t="s">
        <v>2026</v>
      </c>
      <c r="E40633">
        <v>5</v>
      </c>
      <c r="F40633" t="s">
        <v>2016</v>
      </c>
      <c r="G40633" t="s">
        <v>2030</v>
      </c>
      <c r="H40633" t="s">
        <v>2017</v>
      </c>
      <c r="I40633" s="13">
        <v>42563</v>
      </c>
      <c r="J40633">
        <v>9</v>
      </c>
      <c r="K40633">
        <v>-8.6300000000000008</v>
      </c>
    </row>
    <row r="40701" spans="1:11">
      <c r="A40701" t="s">
        <v>1420</v>
      </c>
      <c r="B40701" t="str">
        <f ca="1">_xll.BDS(OFFSET(INDIRECT(ADDRESS(ROW(), COLUMN())),0,-1),"BEST_ANALYST_RECS_BULK","cols=10;rows=17")</f>
        <v>Wells Fargo Securities</v>
      </c>
      <c r="C40701" t="s">
        <v>3319</v>
      </c>
      <c r="D40701" t="s">
        <v>2015</v>
      </c>
      <c r="E40701">
        <v>3</v>
      </c>
      <c r="F40701" t="s">
        <v>2016</v>
      </c>
      <c r="G40701">
        <v>65</v>
      </c>
      <c r="H40701" t="s">
        <v>2017</v>
      </c>
      <c r="I40701" s="13">
        <v>43511</v>
      </c>
      <c r="J40701">
        <v>9</v>
      </c>
      <c r="K40701">
        <v>1.06</v>
      </c>
    </row>
    <row r="40702" spans="1:11">
      <c r="B40702" t="s">
        <v>2063</v>
      </c>
      <c r="C40702" t="s">
        <v>3320</v>
      </c>
      <c r="D40702" t="s">
        <v>2162</v>
      </c>
      <c r="E40702">
        <v>3</v>
      </c>
      <c r="F40702" t="s">
        <v>2016</v>
      </c>
      <c r="G40702">
        <v>65</v>
      </c>
      <c r="H40702" t="s">
        <v>2017</v>
      </c>
      <c r="I40702" s="13">
        <v>43511</v>
      </c>
      <c r="J40702" t="s">
        <v>2030</v>
      </c>
      <c r="K40702" t="s">
        <v>2030</v>
      </c>
    </row>
    <row r="40703" spans="1:11">
      <c r="B40703" t="s">
        <v>2067</v>
      </c>
      <c r="C40703" t="s">
        <v>3315</v>
      </c>
      <c r="D40703" t="s">
        <v>2029</v>
      </c>
      <c r="E40703">
        <v>5</v>
      </c>
      <c r="F40703" t="s">
        <v>2016</v>
      </c>
      <c r="G40703">
        <v>68</v>
      </c>
      <c r="H40703" t="s">
        <v>2020</v>
      </c>
      <c r="I40703" s="13">
        <v>43509</v>
      </c>
      <c r="J40703">
        <v>7</v>
      </c>
      <c r="K40703">
        <v>4.66</v>
      </c>
    </row>
    <row r="40704" spans="1:11">
      <c r="B40704" t="s">
        <v>2274</v>
      </c>
      <c r="C40704" t="s">
        <v>3310</v>
      </c>
      <c r="D40704" t="s">
        <v>2053</v>
      </c>
      <c r="E40704">
        <v>1</v>
      </c>
      <c r="F40704" t="s">
        <v>2016</v>
      </c>
      <c r="G40704" t="s">
        <v>2030</v>
      </c>
      <c r="H40704" t="s">
        <v>2017</v>
      </c>
      <c r="I40704" s="13">
        <v>43509</v>
      </c>
      <c r="J40704">
        <v>11</v>
      </c>
      <c r="K40704">
        <v>-20.170000000000002</v>
      </c>
    </row>
    <row r="40705" spans="2:11">
      <c r="B40705" t="s">
        <v>2094</v>
      </c>
      <c r="C40705" t="s">
        <v>2095</v>
      </c>
      <c r="D40705" t="s">
        <v>2026</v>
      </c>
      <c r="E40705">
        <v>5</v>
      </c>
      <c r="F40705" t="s">
        <v>2085</v>
      </c>
      <c r="G40705">
        <v>67</v>
      </c>
      <c r="H40705" t="s">
        <v>2020</v>
      </c>
      <c r="I40705" s="13">
        <v>43509</v>
      </c>
      <c r="J40705" t="s">
        <v>2030</v>
      </c>
      <c r="K40705" t="s">
        <v>2030</v>
      </c>
    </row>
    <row r="40706" spans="2:11">
      <c r="B40706" t="s">
        <v>106</v>
      </c>
      <c r="C40706" t="s">
        <v>2527</v>
      </c>
      <c r="D40706" t="s">
        <v>2114</v>
      </c>
      <c r="E40706">
        <v>3</v>
      </c>
      <c r="F40706" t="s">
        <v>2016</v>
      </c>
      <c r="G40706">
        <v>79</v>
      </c>
      <c r="H40706" t="s">
        <v>2020</v>
      </c>
      <c r="I40706" s="13">
        <v>43508</v>
      </c>
      <c r="J40706">
        <v>10</v>
      </c>
      <c r="K40706">
        <v>0</v>
      </c>
    </row>
    <row r="40707" spans="2:11">
      <c r="B40707" t="s">
        <v>2031</v>
      </c>
      <c r="C40707" t="s">
        <v>2521</v>
      </c>
      <c r="D40707" t="s">
        <v>2026</v>
      </c>
      <c r="E40707">
        <v>5</v>
      </c>
      <c r="F40707" t="s">
        <v>2016</v>
      </c>
      <c r="G40707">
        <v>72</v>
      </c>
      <c r="H40707" t="s">
        <v>2017</v>
      </c>
      <c r="I40707" s="13">
        <v>43507</v>
      </c>
      <c r="J40707">
        <v>7</v>
      </c>
      <c r="K40707">
        <v>4.66</v>
      </c>
    </row>
    <row r="40708" spans="2:11">
      <c r="B40708" t="s">
        <v>2083</v>
      </c>
      <c r="C40708" t="s">
        <v>2084</v>
      </c>
      <c r="D40708" t="s">
        <v>2076</v>
      </c>
      <c r="E40708">
        <v>3</v>
      </c>
      <c r="F40708" t="s">
        <v>2085</v>
      </c>
      <c r="G40708" t="s">
        <v>2030</v>
      </c>
      <c r="H40708" t="s">
        <v>2017</v>
      </c>
      <c r="I40708" s="13">
        <v>43503</v>
      </c>
      <c r="J40708">
        <v>4</v>
      </c>
      <c r="K40708">
        <v>10.83</v>
      </c>
    </row>
    <row r="40709" spans="2:11">
      <c r="B40709" t="s">
        <v>2267</v>
      </c>
      <c r="C40709" t="s">
        <v>2522</v>
      </c>
      <c r="D40709" t="s">
        <v>2273</v>
      </c>
      <c r="E40709">
        <v>3</v>
      </c>
      <c r="F40709" t="s">
        <v>2016</v>
      </c>
      <c r="G40709">
        <v>72</v>
      </c>
      <c r="H40709" t="s">
        <v>2017</v>
      </c>
      <c r="I40709" s="13">
        <v>43499</v>
      </c>
      <c r="J40709">
        <v>10</v>
      </c>
      <c r="K40709">
        <v>0</v>
      </c>
    </row>
    <row r="40710" spans="2:11">
      <c r="B40710" t="s">
        <v>2047</v>
      </c>
      <c r="C40710" t="s">
        <v>3312</v>
      </c>
      <c r="D40710" t="s">
        <v>2026</v>
      </c>
      <c r="E40710">
        <v>5</v>
      </c>
      <c r="F40710" t="s">
        <v>2016</v>
      </c>
      <c r="G40710">
        <v>57</v>
      </c>
      <c r="H40710" t="s">
        <v>2020</v>
      </c>
      <c r="I40710" s="13">
        <v>43496</v>
      </c>
      <c r="J40710">
        <v>1</v>
      </c>
      <c r="K40710">
        <v>14.1</v>
      </c>
    </row>
    <row r="40711" spans="2:11">
      <c r="B40711" t="s">
        <v>2042</v>
      </c>
      <c r="C40711" t="s">
        <v>2523</v>
      </c>
      <c r="D40711" t="s">
        <v>2029</v>
      </c>
      <c r="E40711">
        <v>5</v>
      </c>
      <c r="F40711" t="s">
        <v>2016</v>
      </c>
      <c r="G40711">
        <v>68</v>
      </c>
      <c r="H40711" t="s">
        <v>2020</v>
      </c>
      <c r="I40711" s="13">
        <v>43494</v>
      </c>
      <c r="J40711">
        <v>7</v>
      </c>
      <c r="K40711">
        <v>4.66</v>
      </c>
    </row>
    <row r="40712" spans="2:11">
      <c r="B40712" t="s">
        <v>2151</v>
      </c>
      <c r="C40712" t="s">
        <v>2520</v>
      </c>
      <c r="D40712" t="s">
        <v>2026</v>
      </c>
      <c r="E40712">
        <v>5</v>
      </c>
      <c r="F40712" t="s">
        <v>2016</v>
      </c>
      <c r="G40712">
        <v>69</v>
      </c>
      <c r="H40712" t="s">
        <v>2017</v>
      </c>
      <c r="I40712" s="13">
        <v>43488</v>
      </c>
      <c r="J40712">
        <v>8</v>
      </c>
      <c r="K40712">
        <v>1.1599999999999999</v>
      </c>
    </row>
    <row r="40713" spans="2:11">
      <c r="B40713" t="s">
        <v>2033</v>
      </c>
      <c r="C40713" t="s">
        <v>3317</v>
      </c>
      <c r="D40713" t="s">
        <v>2044</v>
      </c>
      <c r="E40713">
        <v>3</v>
      </c>
      <c r="F40713" t="s">
        <v>2016</v>
      </c>
      <c r="G40713">
        <v>58</v>
      </c>
      <c r="H40713" t="s">
        <v>2020</v>
      </c>
      <c r="I40713" s="13">
        <v>43479</v>
      </c>
      <c r="J40713">
        <v>10</v>
      </c>
      <c r="K40713">
        <v>0</v>
      </c>
    </row>
    <row r="40714" spans="2:11">
      <c r="B40714" t="s">
        <v>2021</v>
      </c>
      <c r="C40714" t="s">
        <v>2526</v>
      </c>
      <c r="D40714" t="s">
        <v>2023</v>
      </c>
      <c r="E40714">
        <v>5</v>
      </c>
      <c r="F40714" t="s">
        <v>2085</v>
      </c>
      <c r="G40714">
        <v>63</v>
      </c>
      <c r="H40714" t="s">
        <v>2020</v>
      </c>
      <c r="I40714" s="13">
        <v>43468</v>
      </c>
      <c r="J40714">
        <v>6</v>
      </c>
      <c r="K40714">
        <v>6.44</v>
      </c>
    </row>
    <row r="40715" spans="2:11">
      <c r="B40715" t="s">
        <v>2051</v>
      </c>
      <c r="C40715" t="s">
        <v>2525</v>
      </c>
      <c r="D40715" t="s">
        <v>2026</v>
      </c>
      <c r="E40715">
        <v>5</v>
      </c>
      <c r="F40715" t="s">
        <v>2016</v>
      </c>
      <c r="G40715">
        <v>66</v>
      </c>
      <c r="H40715" t="s">
        <v>2017</v>
      </c>
      <c r="I40715" s="13">
        <v>43446</v>
      </c>
      <c r="J40715">
        <v>3</v>
      </c>
      <c r="K40715">
        <v>10.96</v>
      </c>
    </row>
    <row r="40716" spans="2:11">
      <c r="B40716" t="s">
        <v>2077</v>
      </c>
      <c r="C40716" t="s">
        <v>2524</v>
      </c>
      <c r="D40716" t="s">
        <v>2227</v>
      </c>
      <c r="E40716">
        <v>3</v>
      </c>
      <c r="F40716" t="s">
        <v>2016</v>
      </c>
      <c r="G40716">
        <v>68.5</v>
      </c>
      <c r="H40716" t="s">
        <v>2020</v>
      </c>
      <c r="I40716" s="13">
        <v>43444</v>
      </c>
      <c r="J40716">
        <v>10</v>
      </c>
      <c r="K40716">
        <v>0</v>
      </c>
    </row>
    <row r="40717" spans="2:11">
      <c r="B40717" t="s">
        <v>2024</v>
      </c>
      <c r="C40717" t="s">
        <v>3741</v>
      </c>
      <c r="D40717" t="s">
        <v>2026</v>
      </c>
      <c r="E40717">
        <v>5</v>
      </c>
      <c r="F40717" t="s">
        <v>2016</v>
      </c>
      <c r="G40717">
        <v>80</v>
      </c>
      <c r="H40717" t="s">
        <v>2017</v>
      </c>
      <c r="I40717" s="13">
        <v>43409</v>
      </c>
      <c r="J40717">
        <v>7</v>
      </c>
      <c r="K40717">
        <v>4.66</v>
      </c>
    </row>
    <row r="40801" spans="1:11">
      <c r="A40801" t="s">
        <v>1421</v>
      </c>
      <c r="B40801" t="str">
        <f ca="1">_xll.BDS(OFFSET(INDIRECT(ADDRESS(ROW(), COLUMN())),0,-1),"BEST_ANALYST_RECS_BULK","cols=10;rows=22")</f>
        <v>Zacks Investment Research</v>
      </c>
      <c r="C40801" t="s">
        <v>2095</v>
      </c>
      <c r="D40801" t="s">
        <v>2053</v>
      </c>
      <c r="E40801">
        <v>1</v>
      </c>
      <c r="F40801" t="s">
        <v>2088</v>
      </c>
      <c r="G40801" t="s">
        <v>2030</v>
      </c>
      <c r="H40801" t="s">
        <v>2017</v>
      </c>
      <c r="I40801" s="13">
        <v>43511</v>
      </c>
      <c r="J40801" t="s">
        <v>2030</v>
      </c>
      <c r="K40801" t="s">
        <v>2030</v>
      </c>
    </row>
    <row r="40802" spans="1:11">
      <c r="B40802" t="s">
        <v>2274</v>
      </c>
      <c r="C40802" t="s">
        <v>3165</v>
      </c>
      <c r="D40802" t="s">
        <v>2026</v>
      </c>
      <c r="E40802">
        <v>5</v>
      </c>
      <c r="F40802" t="s">
        <v>2016</v>
      </c>
      <c r="G40802" t="s">
        <v>2030</v>
      </c>
      <c r="H40802" t="s">
        <v>2017</v>
      </c>
      <c r="I40802" s="13">
        <v>43509</v>
      </c>
      <c r="J40802">
        <v>7</v>
      </c>
      <c r="K40802">
        <v>-31.68</v>
      </c>
    </row>
    <row r="40803" spans="1:11">
      <c r="B40803" t="s">
        <v>2037</v>
      </c>
      <c r="C40803" t="s">
        <v>2899</v>
      </c>
      <c r="D40803" t="s">
        <v>2026</v>
      </c>
      <c r="E40803">
        <v>5</v>
      </c>
      <c r="F40803" t="s">
        <v>2016</v>
      </c>
      <c r="G40803">
        <v>75</v>
      </c>
      <c r="H40803" t="s">
        <v>2017</v>
      </c>
      <c r="I40803" s="13">
        <v>43508</v>
      </c>
      <c r="J40803">
        <v>7</v>
      </c>
      <c r="K40803">
        <v>-31.68</v>
      </c>
    </row>
    <row r="40804" spans="1:11">
      <c r="B40804" t="s">
        <v>2247</v>
      </c>
      <c r="C40804" t="s">
        <v>3166</v>
      </c>
      <c r="D40804" t="s">
        <v>2035</v>
      </c>
      <c r="E40804">
        <v>5</v>
      </c>
      <c r="F40804" t="s">
        <v>2016</v>
      </c>
      <c r="G40804">
        <v>60</v>
      </c>
      <c r="H40804" t="s">
        <v>2020</v>
      </c>
      <c r="I40804" s="13">
        <v>43507</v>
      </c>
      <c r="J40804">
        <v>7</v>
      </c>
      <c r="K40804">
        <v>-31.68</v>
      </c>
    </row>
    <row r="40805" spans="1:11">
      <c r="B40805" t="s">
        <v>2027</v>
      </c>
      <c r="C40805" t="s">
        <v>2629</v>
      </c>
      <c r="D40805" t="s">
        <v>2041</v>
      </c>
      <c r="E40805">
        <v>1</v>
      </c>
      <c r="F40805" t="s">
        <v>2016</v>
      </c>
      <c r="G40805">
        <v>42</v>
      </c>
      <c r="H40805" t="s">
        <v>2017</v>
      </c>
      <c r="I40805" s="13">
        <v>43503</v>
      </c>
      <c r="J40805">
        <v>1</v>
      </c>
      <c r="K40805">
        <v>4.51</v>
      </c>
    </row>
    <row r="40806" spans="1:11">
      <c r="B40806" t="s">
        <v>2151</v>
      </c>
      <c r="C40806" t="s">
        <v>3002</v>
      </c>
      <c r="D40806" t="s">
        <v>2044</v>
      </c>
      <c r="E40806">
        <v>3</v>
      </c>
      <c r="F40806" t="s">
        <v>2016</v>
      </c>
      <c r="G40806" t="s">
        <v>2030</v>
      </c>
      <c r="H40806" t="s">
        <v>2017</v>
      </c>
      <c r="I40806" s="13">
        <v>43501</v>
      </c>
      <c r="J40806" t="s">
        <v>2030</v>
      </c>
      <c r="K40806" t="s">
        <v>2030</v>
      </c>
    </row>
    <row r="40807" spans="1:11">
      <c r="B40807" t="s">
        <v>2174</v>
      </c>
      <c r="C40807" t="s">
        <v>2626</v>
      </c>
      <c r="D40807" t="s">
        <v>2015</v>
      </c>
      <c r="E40807">
        <v>3</v>
      </c>
      <c r="F40807" t="s">
        <v>2016</v>
      </c>
      <c r="G40807">
        <v>61</v>
      </c>
      <c r="H40807" t="s">
        <v>2017</v>
      </c>
      <c r="I40807" s="13">
        <v>43489</v>
      </c>
      <c r="J40807">
        <v>2</v>
      </c>
      <c r="K40807">
        <v>0</v>
      </c>
    </row>
    <row r="40808" spans="1:11">
      <c r="B40808" t="s">
        <v>2074</v>
      </c>
      <c r="C40808" t="s">
        <v>3167</v>
      </c>
      <c r="D40808" t="s">
        <v>2026</v>
      </c>
      <c r="E40808">
        <v>5</v>
      </c>
      <c r="F40808" t="s">
        <v>2016</v>
      </c>
      <c r="G40808">
        <v>72</v>
      </c>
      <c r="H40808" t="s">
        <v>2020</v>
      </c>
      <c r="I40808" s="13">
        <v>43489</v>
      </c>
      <c r="J40808">
        <v>7</v>
      </c>
      <c r="K40808">
        <v>-31.68</v>
      </c>
    </row>
    <row r="40809" spans="1:11">
      <c r="B40809" t="s">
        <v>2682</v>
      </c>
      <c r="C40809" t="s">
        <v>3168</v>
      </c>
      <c r="D40809" t="s">
        <v>2026</v>
      </c>
      <c r="E40809">
        <v>5</v>
      </c>
      <c r="F40809" t="s">
        <v>2016</v>
      </c>
      <c r="G40809">
        <v>60</v>
      </c>
      <c r="H40809" t="s">
        <v>2017</v>
      </c>
      <c r="I40809" s="13">
        <v>43483</v>
      </c>
      <c r="J40809">
        <v>7</v>
      </c>
      <c r="K40809">
        <v>-31.68</v>
      </c>
    </row>
    <row r="40810" spans="1:11">
      <c r="B40810" t="s">
        <v>106</v>
      </c>
      <c r="C40810" t="s">
        <v>3169</v>
      </c>
      <c r="D40810" t="s">
        <v>2432</v>
      </c>
      <c r="E40810">
        <v>1</v>
      </c>
      <c r="F40810" t="s">
        <v>2016</v>
      </c>
      <c r="G40810">
        <v>44</v>
      </c>
      <c r="H40810" t="s">
        <v>2020</v>
      </c>
      <c r="I40810" s="13">
        <v>43482</v>
      </c>
      <c r="J40810" t="s">
        <v>2030</v>
      </c>
      <c r="K40810" t="s">
        <v>2030</v>
      </c>
    </row>
    <row r="40811" spans="1:11">
      <c r="B40811" t="s">
        <v>2079</v>
      </c>
      <c r="C40811" t="s">
        <v>3170</v>
      </c>
      <c r="D40811" t="s">
        <v>2015</v>
      </c>
      <c r="E40811">
        <v>3</v>
      </c>
      <c r="F40811" t="s">
        <v>2016</v>
      </c>
      <c r="G40811">
        <v>48</v>
      </c>
      <c r="H40811" t="s">
        <v>2017</v>
      </c>
      <c r="I40811" s="13">
        <v>43481</v>
      </c>
      <c r="J40811">
        <v>2</v>
      </c>
      <c r="K40811">
        <v>0</v>
      </c>
    </row>
    <row r="40812" spans="1:11">
      <c r="B40812" t="s">
        <v>2083</v>
      </c>
      <c r="C40812" t="s">
        <v>2084</v>
      </c>
      <c r="D40812" t="s">
        <v>2026</v>
      </c>
      <c r="E40812">
        <v>5</v>
      </c>
      <c r="F40812" t="s">
        <v>2016</v>
      </c>
      <c r="G40812" t="s">
        <v>2030</v>
      </c>
      <c r="H40812" t="s">
        <v>2017</v>
      </c>
      <c r="I40812" s="13">
        <v>43475</v>
      </c>
      <c r="J40812">
        <v>3</v>
      </c>
      <c r="K40812">
        <v>-7.11</v>
      </c>
    </row>
    <row r="40813" spans="1:11">
      <c r="B40813" t="s">
        <v>2267</v>
      </c>
      <c r="C40813" t="s">
        <v>2854</v>
      </c>
      <c r="D40813" t="s">
        <v>2029</v>
      </c>
      <c r="E40813">
        <v>5</v>
      </c>
      <c r="F40813" t="s">
        <v>2016</v>
      </c>
      <c r="G40813">
        <v>62</v>
      </c>
      <c r="H40813" t="s">
        <v>2017</v>
      </c>
      <c r="I40813" s="13">
        <v>43474</v>
      </c>
      <c r="J40813">
        <v>7</v>
      </c>
      <c r="K40813">
        <v>-31.68</v>
      </c>
    </row>
    <row r="40814" spans="1:11">
      <c r="B40814" t="s">
        <v>2021</v>
      </c>
      <c r="C40814" t="s">
        <v>2985</v>
      </c>
      <c r="D40814" t="s">
        <v>2434</v>
      </c>
      <c r="E40814">
        <v>3</v>
      </c>
      <c r="F40814" t="s">
        <v>2016</v>
      </c>
      <c r="G40814">
        <v>46</v>
      </c>
      <c r="H40814" t="s">
        <v>2020</v>
      </c>
      <c r="I40814" s="13">
        <v>43473</v>
      </c>
      <c r="J40814">
        <v>2</v>
      </c>
      <c r="K40814">
        <v>0</v>
      </c>
    </row>
    <row r="40815" spans="1:11">
      <c r="B40815" t="s">
        <v>2198</v>
      </c>
      <c r="C40815" t="s">
        <v>2901</v>
      </c>
      <c r="D40815" t="s">
        <v>2035</v>
      </c>
      <c r="E40815">
        <v>5</v>
      </c>
      <c r="F40815" t="s">
        <v>2016</v>
      </c>
      <c r="G40815">
        <v>62</v>
      </c>
      <c r="H40815" t="s">
        <v>2017</v>
      </c>
      <c r="I40815" s="13">
        <v>43453</v>
      </c>
      <c r="J40815">
        <v>7</v>
      </c>
      <c r="K40815">
        <v>-31.68</v>
      </c>
    </row>
    <row r="40816" spans="1:11">
      <c r="B40816" t="s">
        <v>2063</v>
      </c>
      <c r="C40816" t="s">
        <v>3171</v>
      </c>
      <c r="D40816" t="s">
        <v>2035</v>
      </c>
      <c r="E40816">
        <v>5</v>
      </c>
      <c r="F40816" t="s">
        <v>2016</v>
      </c>
      <c r="G40816">
        <v>60</v>
      </c>
      <c r="H40816" t="s">
        <v>2017</v>
      </c>
      <c r="I40816" s="13">
        <v>43447</v>
      </c>
      <c r="J40816">
        <v>7</v>
      </c>
      <c r="K40816">
        <v>-31.68</v>
      </c>
    </row>
    <row r="40817" spans="2:11">
      <c r="B40817" t="s">
        <v>2792</v>
      </c>
      <c r="C40817" t="s">
        <v>3172</v>
      </c>
      <c r="D40817" t="s">
        <v>2053</v>
      </c>
      <c r="E40817">
        <v>1</v>
      </c>
      <c r="F40817" t="s">
        <v>2016</v>
      </c>
      <c r="G40817">
        <v>45</v>
      </c>
      <c r="H40817" t="s">
        <v>2020</v>
      </c>
      <c r="I40817" s="13">
        <v>43438</v>
      </c>
      <c r="J40817" t="s">
        <v>2030</v>
      </c>
      <c r="K40817" t="s">
        <v>2030</v>
      </c>
    </row>
    <row r="40818" spans="2:11">
      <c r="B40818" t="s">
        <v>2033</v>
      </c>
      <c r="C40818" t="s">
        <v>2847</v>
      </c>
      <c r="D40818" t="s">
        <v>2035</v>
      </c>
      <c r="E40818">
        <v>5</v>
      </c>
      <c r="F40818" t="s">
        <v>2016</v>
      </c>
      <c r="G40818">
        <v>58</v>
      </c>
      <c r="H40818" t="s">
        <v>2020</v>
      </c>
      <c r="I40818" s="13">
        <v>43433</v>
      </c>
      <c r="J40818">
        <v>7</v>
      </c>
      <c r="K40818">
        <v>-31.68</v>
      </c>
    </row>
    <row r="40819" spans="2:11">
      <c r="B40819" t="s">
        <v>2024</v>
      </c>
      <c r="C40819" t="s">
        <v>2660</v>
      </c>
      <c r="D40819" t="s">
        <v>2026</v>
      </c>
      <c r="E40819">
        <v>5</v>
      </c>
      <c r="F40819" t="s">
        <v>2016</v>
      </c>
      <c r="G40819">
        <v>68</v>
      </c>
      <c r="H40819" t="s">
        <v>2017</v>
      </c>
      <c r="I40819" s="13">
        <v>43416</v>
      </c>
      <c r="J40819" t="s">
        <v>2030</v>
      </c>
      <c r="K40819" t="s">
        <v>2030</v>
      </c>
    </row>
    <row r="40820" spans="2:11">
      <c r="B40820" t="s">
        <v>2051</v>
      </c>
      <c r="C40820" t="s">
        <v>3173</v>
      </c>
      <c r="D40820" t="s">
        <v>2026</v>
      </c>
      <c r="E40820">
        <v>5</v>
      </c>
      <c r="F40820" t="s">
        <v>2016</v>
      </c>
      <c r="G40820">
        <v>60</v>
      </c>
      <c r="H40820" t="s">
        <v>2017</v>
      </c>
      <c r="I40820" s="13">
        <v>43409</v>
      </c>
      <c r="J40820">
        <v>4</v>
      </c>
      <c r="K40820">
        <v>-7.58</v>
      </c>
    </row>
    <row r="40821" spans="2:11">
      <c r="B40821" t="s">
        <v>2086</v>
      </c>
      <c r="C40821" t="s">
        <v>2630</v>
      </c>
      <c r="D40821" t="s">
        <v>2053</v>
      </c>
      <c r="E40821">
        <v>1</v>
      </c>
      <c r="F40821" t="s">
        <v>2016</v>
      </c>
      <c r="G40821">
        <v>48</v>
      </c>
      <c r="H40821" t="s">
        <v>2017</v>
      </c>
      <c r="I40821" s="13">
        <v>43406</v>
      </c>
      <c r="J40821">
        <v>5</v>
      </c>
      <c r="K40821">
        <v>-11.23</v>
      </c>
    </row>
    <row r="40822" spans="2:11">
      <c r="B40822" t="s">
        <v>2109</v>
      </c>
      <c r="C40822" t="s">
        <v>3174</v>
      </c>
      <c r="D40822" t="s">
        <v>2076</v>
      </c>
      <c r="E40822">
        <v>3</v>
      </c>
      <c r="F40822" t="s">
        <v>2088</v>
      </c>
      <c r="G40822" t="s">
        <v>2030</v>
      </c>
      <c r="H40822" t="s">
        <v>2017</v>
      </c>
      <c r="I40822" s="13">
        <v>42916</v>
      </c>
      <c r="J40822">
        <v>2</v>
      </c>
      <c r="K40822">
        <v>0</v>
      </c>
    </row>
    <row r="40901" spans="1:11">
      <c r="A40901" t="s">
        <v>1422</v>
      </c>
      <c r="B40901" t="str">
        <f ca="1">_xll.BDS(OFFSET(INDIRECT(ADDRESS(ROW(), COLUMN())),0,-1),"BEST_ANALYST_RECS_BULK","cols=10;rows=11")</f>
        <v>Northcoast Research</v>
      </c>
      <c r="C40901" t="s">
        <v>3478</v>
      </c>
      <c r="D40901" t="s">
        <v>2026</v>
      </c>
      <c r="E40901">
        <v>5</v>
      </c>
      <c r="F40901" t="s">
        <v>2016</v>
      </c>
      <c r="G40901">
        <v>25</v>
      </c>
      <c r="H40901" t="s">
        <v>2020</v>
      </c>
      <c r="I40901" s="13">
        <v>43510</v>
      </c>
      <c r="J40901">
        <v>6</v>
      </c>
      <c r="K40901">
        <v>-28.04</v>
      </c>
    </row>
    <row r="40902" spans="1:11">
      <c r="B40902" t="s">
        <v>2021</v>
      </c>
      <c r="C40902" t="s">
        <v>4143</v>
      </c>
      <c r="D40902" t="s">
        <v>4138</v>
      </c>
      <c r="E40902">
        <v>1</v>
      </c>
      <c r="F40902" t="s">
        <v>2016</v>
      </c>
      <c r="G40902">
        <v>17</v>
      </c>
      <c r="H40902" t="s">
        <v>2020</v>
      </c>
      <c r="I40902" s="13">
        <v>43507</v>
      </c>
      <c r="J40902">
        <v>1</v>
      </c>
      <c r="K40902">
        <v>12.79</v>
      </c>
    </row>
    <row r="40903" spans="1:11">
      <c r="B40903" t="s">
        <v>2024</v>
      </c>
      <c r="C40903" t="s">
        <v>3004</v>
      </c>
      <c r="D40903" t="s">
        <v>2076</v>
      </c>
      <c r="E40903">
        <v>3</v>
      </c>
      <c r="F40903" t="s">
        <v>2088</v>
      </c>
      <c r="G40903" t="s">
        <v>2030</v>
      </c>
      <c r="H40903" t="s">
        <v>2017</v>
      </c>
      <c r="I40903" s="13">
        <v>43507</v>
      </c>
      <c r="J40903">
        <v>8</v>
      </c>
      <c r="K40903">
        <v>-36.08</v>
      </c>
    </row>
    <row r="40904" spans="1:11">
      <c r="B40904" t="s">
        <v>2033</v>
      </c>
      <c r="C40904" t="s">
        <v>2676</v>
      </c>
      <c r="D40904" t="s">
        <v>2035</v>
      </c>
      <c r="E40904">
        <v>5</v>
      </c>
      <c r="F40904" t="s">
        <v>2016</v>
      </c>
      <c r="G40904">
        <v>25</v>
      </c>
      <c r="H40904" t="s">
        <v>2020</v>
      </c>
      <c r="I40904" s="13">
        <v>43507</v>
      </c>
      <c r="J40904">
        <v>7</v>
      </c>
      <c r="K40904">
        <v>-35.6</v>
      </c>
    </row>
    <row r="40905" spans="1:11">
      <c r="B40905" t="s">
        <v>2203</v>
      </c>
      <c r="C40905" t="s">
        <v>4144</v>
      </c>
      <c r="D40905" t="s">
        <v>2041</v>
      </c>
      <c r="E40905">
        <v>1</v>
      </c>
      <c r="F40905" t="s">
        <v>2088</v>
      </c>
      <c r="G40905">
        <v>14</v>
      </c>
      <c r="H40905" t="s">
        <v>2017</v>
      </c>
      <c r="I40905" s="13">
        <v>43507</v>
      </c>
      <c r="J40905">
        <v>4</v>
      </c>
      <c r="K40905">
        <v>-0.75</v>
      </c>
    </row>
    <row r="40906" spans="1:11">
      <c r="B40906" t="s">
        <v>2267</v>
      </c>
      <c r="C40906" t="s">
        <v>2677</v>
      </c>
      <c r="D40906" t="s">
        <v>2029</v>
      </c>
      <c r="E40906">
        <v>5</v>
      </c>
      <c r="F40906" t="s">
        <v>2016</v>
      </c>
      <c r="G40906">
        <v>22</v>
      </c>
      <c r="H40906" t="s">
        <v>2017</v>
      </c>
      <c r="I40906" s="13">
        <v>43506</v>
      </c>
      <c r="J40906" t="s">
        <v>2030</v>
      </c>
      <c r="K40906" t="s">
        <v>2030</v>
      </c>
    </row>
    <row r="40907" spans="1:11">
      <c r="B40907" t="s">
        <v>106</v>
      </c>
      <c r="C40907" t="s">
        <v>4016</v>
      </c>
      <c r="D40907" t="s">
        <v>2019</v>
      </c>
      <c r="E40907">
        <v>3</v>
      </c>
      <c r="F40907" t="s">
        <v>2016</v>
      </c>
      <c r="G40907">
        <v>19</v>
      </c>
      <c r="H40907" t="s">
        <v>2020</v>
      </c>
      <c r="I40907" s="13">
        <v>43504</v>
      </c>
      <c r="J40907">
        <v>5</v>
      </c>
      <c r="K40907">
        <v>-10.25</v>
      </c>
    </row>
    <row r="40908" spans="1:11">
      <c r="B40908" t="s">
        <v>2037</v>
      </c>
      <c r="C40908" t="s">
        <v>4145</v>
      </c>
      <c r="D40908" t="s">
        <v>2026</v>
      </c>
      <c r="E40908">
        <v>5</v>
      </c>
      <c r="F40908" t="s">
        <v>2016</v>
      </c>
      <c r="G40908">
        <v>25</v>
      </c>
      <c r="H40908" t="s">
        <v>2020</v>
      </c>
      <c r="I40908" s="13">
        <v>43504</v>
      </c>
      <c r="J40908">
        <v>7</v>
      </c>
      <c r="K40908">
        <v>-35.6</v>
      </c>
    </row>
    <row r="40909" spans="1:11">
      <c r="B40909" t="s">
        <v>2094</v>
      </c>
      <c r="C40909" t="s">
        <v>2095</v>
      </c>
      <c r="D40909" t="s">
        <v>2053</v>
      </c>
      <c r="E40909">
        <v>1</v>
      </c>
      <c r="F40909" t="s">
        <v>2088</v>
      </c>
      <c r="G40909" t="s">
        <v>2030</v>
      </c>
      <c r="H40909" t="s">
        <v>2017</v>
      </c>
      <c r="I40909" s="13">
        <v>43501</v>
      </c>
      <c r="J40909" t="s">
        <v>2030</v>
      </c>
      <c r="K40909" t="s">
        <v>2030</v>
      </c>
    </row>
    <row r="40910" spans="1:11">
      <c r="B40910" t="s">
        <v>2682</v>
      </c>
      <c r="C40910" t="s">
        <v>4146</v>
      </c>
      <c r="D40910" t="s">
        <v>2076</v>
      </c>
      <c r="E40910">
        <v>3</v>
      </c>
      <c r="F40910" t="s">
        <v>2088</v>
      </c>
      <c r="G40910">
        <v>23</v>
      </c>
      <c r="H40910" t="s">
        <v>2017</v>
      </c>
      <c r="I40910" s="13">
        <v>43342</v>
      </c>
      <c r="J40910" t="s">
        <v>2030</v>
      </c>
      <c r="K40910" t="s">
        <v>2030</v>
      </c>
    </row>
    <row r="40911" spans="1:11">
      <c r="B40911" t="s">
        <v>2083</v>
      </c>
      <c r="C40911" t="s">
        <v>2084</v>
      </c>
      <c r="D40911" t="s">
        <v>2076</v>
      </c>
      <c r="E40911">
        <v>3</v>
      </c>
      <c r="F40911" t="s">
        <v>2085</v>
      </c>
      <c r="G40911" t="s">
        <v>2030</v>
      </c>
      <c r="H40911" t="s">
        <v>2017</v>
      </c>
      <c r="I40911" s="13">
        <v>43243</v>
      </c>
      <c r="J40911">
        <v>3</v>
      </c>
      <c r="K40911">
        <v>-0.04</v>
      </c>
    </row>
    <row r="41001" spans="1:11">
      <c r="A41001" t="s">
        <v>1423</v>
      </c>
      <c r="B41001" t="str">
        <f ca="1">_xll.BDS(OFFSET(INDIRECT(ADDRESS(ROW(), COLUMN())),0,-1),"BEST_ANALYST_RECS_BULK","cols=10;rows=6")</f>
        <v>Zacks Investment Research</v>
      </c>
      <c r="C41001" t="s">
        <v>2095</v>
      </c>
      <c r="D41001" t="s">
        <v>2053</v>
      </c>
      <c r="E41001">
        <v>1</v>
      </c>
      <c r="F41001" t="s">
        <v>2088</v>
      </c>
      <c r="G41001" t="s">
        <v>2030</v>
      </c>
      <c r="H41001" t="s">
        <v>2017</v>
      </c>
      <c r="I41001" s="13">
        <v>43501</v>
      </c>
      <c r="J41001" t="s">
        <v>2030</v>
      </c>
      <c r="K41001" t="s">
        <v>2030</v>
      </c>
    </row>
    <row r="41002" spans="1:11">
      <c r="B41002" t="s">
        <v>2136</v>
      </c>
      <c r="C41002" t="s">
        <v>2613</v>
      </c>
      <c r="D41002" t="s">
        <v>2044</v>
      </c>
      <c r="E41002">
        <v>3</v>
      </c>
      <c r="F41002" t="s">
        <v>2016</v>
      </c>
      <c r="G41002">
        <v>12</v>
      </c>
      <c r="H41002" t="s">
        <v>2020</v>
      </c>
      <c r="I41002" s="13">
        <v>43501</v>
      </c>
      <c r="J41002">
        <v>5</v>
      </c>
      <c r="K41002">
        <v>-38.65</v>
      </c>
    </row>
    <row r="41003" spans="1:11">
      <c r="B41003" t="s">
        <v>2614</v>
      </c>
      <c r="C41003" t="s">
        <v>2615</v>
      </c>
      <c r="D41003" t="s">
        <v>2026</v>
      </c>
      <c r="E41003">
        <v>5</v>
      </c>
      <c r="F41003" t="s">
        <v>2016</v>
      </c>
      <c r="G41003">
        <v>26</v>
      </c>
      <c r="H41003" t="s">
        <v>2020</v>
      </c>
      <c r="I41003" s="13">
        <v>43497</v>
      </c>
      <c r="J41003">
        <v>4</v>
      </c>
      <c r="K41003">
        <v>-24.16</v>
      </c>
    </row>
    <row r="41004" spans="1:11">
      <c r="B41004" t="s">
        <v>2139</v>
      </c>
      <c r="C41004" t="s">
        <v>2616</v>
      </c>
      <c r="D41004" t="s">
        <v>2044</v>
      </c>
      <c r="E41004">
        <v>3</v>
      </c>
      <c r="F41004" t="s">
        <v>2088</v>
      </c>
      <c r="G41004">
        <v>14</v>
      </c>
      <c r="H41004" t="s">
        <v>2020</v>
      </c>
      <c r="I41004" s="13">
        <v>43497</v>
      </c>
      <c r="J41004" t="s">
        <v>2030</v>
      </c>
      <c r="K41004" t="s">
        <v>2030</v>
      </c>
    </row>
    <row r="41005" spans="1:11">
      <c r="B41005" t="s">
        <v>2074</v>
      </c>
      <c r="C41005" t="s">
        <v>2333</v>
      </c>
      <c r="D41005" t="s">
        <v>2076</v>
      </c>
      <c r="E41005">
        <v>3</v>
      </c>
      <c r="F41005" t="s">
        <v>2016</v>
      </c>
      <c r="G41005">
        <v>11</v>
      </c>
      <c r="H41005" t="s">
        <v>2020</v>
      </c>
      <c r="I41005" s="13">
        <v>43496</v>
      </c>
      <c r="J41005">
        <v>3</v>
      </c>
      <c r="K41005">
        <v>18.89</v>
      </c>
    </row>
    <row r="41006" spans="1:11">
      <c r="B41006" t="s">
        <v>2083</v>
      </c>
      <c r="C41006" t="s">
        <v>2304</v>
      </c>
      <c r="D41006" t="s">
        <v>2026</v>
      </c>
      <c r="E41006">
        <v>5</v>
      </c>
      <c r="F41006" t="s">
        <v>2016</v>
      </c>
      <c r="G41006" t="s">
        <v>2030</v>
      </c>
      <c r="H41006" t="s">
        <v>2017</v>
      </c>
      <c r="I41006" s="13">
        <v>43495</v>
      </c>
      <c r="J41006">
        <v>2</v>
      </c>
      <c r="K41006">
        <v>22.29</v>
      </c>
    </row>
    <row r="41101" spans="1:11">
      <c r="A41101" t="s">
        <v>1424</v>
      </c>
      <c r="B41101" t="str">
        <f ca="1">_xll.BDS(OFFSET(INDIRECT(ADDRESS(ROW(), COLUMN())),0,-1),"BEST_ANALYST_RECS_BULK","cols=10;rows=24")</f>
        <v>Zacks Investment Research</v>
      </c>
      <c r="C41101" t="s">
        <v>2095</v>
      </c>
      <c r="D41101" t="s">
        <v>2076</v>
      </c>
      <c r="E41101">
        <v>3</v>
      </c>
      <c r="F41101" t="s">
        <v>2088</v>
      </c>
      <c r="G41101" t="s">
        <v>2030</v>
      </c>
      <c r="H41101" t="s">
        <v>2017</v>
      </c>
      <c r="I41101" s="13">
        <v>43511</v>
      </c>
      <c r="J41101" t="s">
        <v>2030</v>
      </c>
      <c r="K41101" t="s">
        <v>2030</v>
      </c>
    </row>
    <row r="41102" spans="1:11">
      <c r="B41102" t="s">
        <v>2174</v>
      </c>
      <c r="C41102" t="s">
        <v>3527</v>
      </c>
      <c r="D41102" t="s">
        <v>2029</v>
      </c>
      <c r="E41102">
        <v>5</v>
      </c>
      <c r="F41102" t="s">
        <v>2016</v>
      </c>
      <c r="G41102">
        <v>34</v>
      </c>
      <c r="H41102" t="s">
        <v>2017</v>
      </c>
      <c r="I41102" s="13">
        <v>43506</v>
      </c>
      <c r="J41102">
        <v>3</v>
      </c>
      <c r="K41102">
        <v>12.09</v>
      </c>
    </row>
    <row r="41103" spans="1:11">
      <c r="B41103" t="s">
        <v>2077</v>
      </c>
      <c r="C41103" t="s">
        <v>3528</v>
      </c>
      <c r="D41103" t="s">
        <v>2029</v>
      </c>
      <c r="E41103">
        <v>5</v>
      </c>
      <c r="F41103" t="s">
        <v>2016</v>
      </c>
      <c r="G41103">
        <v>32</v>
      </c>
      <c r="H41103" t="s">
        <v>2020</v>
      </c>
      <c r="I41103" s="13">
        <v>43506</v>
      </c>
      <c r="J41103" t="s">
        <v>2030</v>
      </c>
      <c r="K41103" t="s">
        <v>2030</v>
      </c>
    </row>
    <row r="41104" spans="1:11">
      <c r="B41104" t="s">
        <v>2024</v>
      </c>
      <c r="C41104" t="s">
        <v>3681</v>
      </c>
      <c r="D41104" t="s">
        <v>2026</v>
      </c>
      <c r="E41104">
        <v>5</v>
      </c>
      <c r="F41104" t="s">
        <v>2016</v>
      </c>
      <c r="G41104">
        <v>38</v>
      </c>
      <c r="H41104" t="s">
        <v>2017</v>
      </c>
      <c r="I41104" s="13">
        <v>43502</v>
      </c>
      <c r="J41104">
        <v>3</v>
      </c>
      <c r="K41104">
        <v>12.09</v>
      </c>
    </row>
    <row r="41105" spans="2:11">
      <c r="B41105" t="s">
        <v>2079</v>
      </c>
      <c r="C41105" t="s">
        <v>3526</v>
      </c>
      <c r="D41105" t="s">
        <v>2029</v>
      </c>
      <c r="E41105">
        <v>5</v>
      </c>
      <c r="F41105" t="s">
        <v>2016</v>
      </c>
      <c r="G41105">
        <v>31</v>
      </c>
      <c r="H41105" t="s">
        <v>2017</v>
      </c>
      <c r="I41105" s="13">
        <v>43502</v>
      </c>
      <c r="J41105">
        <v>3</v>
      </c>
      <c r="K41105">
        <v>12.09</v>
      </c>
    </row>
    <row r="41106" spans="2:11">
      <c r="B41106" t="s">
        <v>2374</v>
      </c>
      <c r="C41106" t="s">
        <v>3534</v>
      </c>
      <c r="D41106" t="s">
        <v>2026</v>
      </c>
      <c r="E41106">
        <v>5</v>
      </c>
      <c r="F41106" t="s">
        <v>2016</v>
      </c>
      <c r="G41106">
        <v>35</v>
      </c>
      <c r="H41106" t="s">
        <v>2017</v>
      </c>
      <c r="I41106" s="13">
        <v>43502</v>
      </c>
      <c r="J41106">
        <v>3</v>
      </c>
      <c r="K41106">
        <v>12.09</v>
      </c>
    </row>
    <row r="41107" spans="2:11">
      <c r="B41107" t="s">
        <v>2051</v>
      </c>
      <c r="C41107" t="s">
        <v>3362</v>
      </c>
      <c r="D41107" t="s">
        <v>2026</v>
      </c>
      <c r="E41107">
        <v>5</v>
      </c>
      <c r="F41107" t="s">
        <v>2016</v>
      </c>
      <c r="G41107">
        <v>35.5</v>
      </c>
      <c r="H41107" t="s">
        <v>2017</v>
      </c>
      <c r="I41107" s="13">
        <v>43501</v>
      </c>
      <c r="J41107">
        <v>2</v>
      </c>
      <c r="K41107">
        <v>14.05</v>
      </c>
    </row>
    <row r="41108" spans="2:11">
      <c r="B41108" t="s">
        <v>2021</v>
      </c>
      <c r="C41108" t="s">
        <v>2526</v>
      </c>
      <c r="D41108" t="s">
        <v>2216</v>
      </c>
      <c r="E41108">
        <v>3</v>
      </c>
      <c r="F41108" t="s">
        <v>2016</v>
      </c>
      <c r="G41108">
        <v>30</v>
      </c>
      <c r="H41108" t="s">
        <v>2020</v>
      </c>
      <c r="I41108" s="13">
        <v>43500</v>
      </c>
      <c r="J41108" t="s">
        <v>2030</v>
      </c>
      <c r="K41108" t="s">
        <v>2030</v>
      </c>
    </row>
    <row r="41109" spans="2:11">
      <c r="B41109" t="s">
        <v>2074</v>
      </c>
      <c r="C41109" t="s">
        <v>3537</v>
      </c>
      <c r="D41109" t="s">
        <v>2026</v>
      </c>
      <c r="E41109">
        <v>5</v>
      </c>
      <c r="F41109" t="s">
        <v>2016</v>
      </c>
      <c r="G41109">
        <v>32</v>
      </c>
      <c r="H41109" t="s">
        <v>2017</v>
      </c>
      <c r="I41109" s="13">
        <v>43500</v>
      </c>
      <c r="J41109">
        <v>3</v>
      </c>
      <c r="K41109">
        <v>12.09</v>
      </c>
    </row>
    <row r="41110" spans="2:11">
      <c r="B41110" t="s">
        <v>3911</v>
      </c>
      <c r="C41110" t="s">
        <v>3912</v>
      </c>
      <c r="D41110" t="s">
        <v>2026</v>
      </c>
      <c r="E41110">
        <v>5</v>
      </c>
      <c r="F41110" t="s">
        <v>2016</v>
      </c>
      <c r="G41110">
        <v>35</v>
      </c>
      <c r="H41110" t="s">
        <v>2017</v>
      </c>
      <c r="I41110" s="13">
        <v>43500</v>
      </c>
      <c r="J41110">
        <v>4</v>
      </c>
      <c r="K41110">
        <v>11.13</v>
      </c>
    </row>
    <row r="41111" spans="2:11">
      <c r="B41111" t="s">
        <v>2267</v>
      </c>
      <c r="C41111" t="s">
        <v>3539</v>
      </c>
      <c r="D41111" t="s">
        <v>2029</v>
      </c>
      <c r="E41111">
        <v>5</v>
      </c>
      <c r="F41111" t="s">
        <v>2016</v>
      </c>
      <c r="G41111">
        <v>32</v>
      </c>
      <c r="H41111" t="s">
        <v>2017</v>
      </c>
      <c r="I41111" s="13">
        <v>43499</v>
      </c>
      <c r="J41111">
        <v>3</v>
      </c>
      <c r="K41111">
        <v>12.09</v>
      </c>
    </row>
    <row r="41112" spans="2:11">
      <c r="B41112" t="s">
        <v>2067</v>
      </c>
      <c r="C41112" t="s">
        <v>3724</v>
      </c>
      <c r="D41112" t="s">
        <v>2029</v>
      </c>
      <c r="E41112">
        <v>5</v>
      </c>
      <c r="F41112" t="s">
        <v>2016</v>
      </c>
      <c r="G41112">
        <v>34</v>
      </c>
      <c r="H41112" t="s">
        <v>2020</v>
      </c>
      <c r="I41112" s="13">
        <v>43497</v>
      </c>
      <c r="J41112">
        <v>3</v>
      </c>
      <c r="K41112">
        <v>12.09</v>
      </c>
    </row>
    <row r="41113" spans="2:11">
      <c r="B41113" t="s">
        <v>2614</v>
      </c>
      <c r="C41113" t="s">
        <v>2992</v>
      </c>
      <c r="D41113" t="s">
        <v>2026</v>
      </c>
      <c r="E41113">
        <v>5</v>
      </c>
      <c r="F41113" t="s">
        <v>2016</v>
      </c>
      <c r="G41113">
        <v>34</v>
      </c>
      <c r="H41113" t="s">
        <v>2017</v>
      </c>
      <c r="I41113" s="13">
        <v>43497</v>
      </c>
      <c r="J41113">
        <v>3</v>
      </c>
      <c r="K41113">
        <v>12.09</v>
      </c>
    </row>
    <row r="41114" spans="2:11">
      <c r="B41114" t="s">
        <v>2063</v>
      </c>
      <c r="C41114" t="s">
        <v>2725</v>
      </c>
      <c r="D41114" t="s">
        <v>2035</v>
      </c>
      <c r="E41114">
        <v>5</v>
      </c>
      <c r="F41114" t="s">
        <v>2016</v>
      </c>
      <c r="G41114">
        <v>33</v>
      </c>
      <c r="H41114" t="s">
        <v>2017</v>
      </c>
      <c r="I41114" s="13">
        <v>43497</v>
      </c>
      <c r="J41114">
        <v>1</v>
      </c>
      <c r="K41114">
        <v>16.21</v>
      </c>
    </row>
    <row r="41115" spans="2:11">
      <c r="B41115" t="s">
        <v>2027</v>
      </c>
      <c r="C41115" t="s">
        <v>3530</v>
      </c>
      <c r="D41115" t="s">
        <v>2029</v>
      </c>
      <c r="E41115">
        <v>5</v>
      </c>
      <c r="F41115" t="s">
        <v>2016</v>
      </c>
      <c r="G41115">
        <v>34</v>
      </c>
      <c r="H41115" t="s">
        <v>2017</v>
      </c>
      <c r="I41115" s="13">
        <v>43496</v>
      </c>
      <c r="J41115" t="s">
        <v>2030</v>
      </c>
      <c r="K41115" t="s">
        <v>2030</v>
      </c>
    </row>
    <row r="41116" spans="2:11">
      <c r="B41116" t="s">
        <v>2033</v>
      </c>
      <c r="C41116" t="s">
        <v>3541</v>
      </c>
      <c r="D41116" t="s">
        <v>2035</v>
      </c>
      <c r="E41116">
        <v>5</v>
      </c>
      <c r="F41116" t="s">
        <v>2016</v>
      </c>
      <c r="G41116">
        <v>35</v>
      </c>
      <c r="H41116" t="s">
        <v>2020</v>
      </c>
      <c r="I41116" s="13">
        <v>43496</v>
      </c>
      <c r="J41116">
        <v>3</v>
      </c>
      <c r="K41116">
        <v>12.09</v>
      </c>
    </row>
    <row r="41117" spans="2:11">
      <c r="B41117" t="s">
        <v>2037</v>
      </c>
      <c r="C41117" t="s">
        <v>3536</v>
      </c>
      <c r="D41117" t="s">
        <v>2026</v>
      </c>
      <c r="E41117">
        <v>5</v>
      </c>
      <c r="F41117" t="s">
        <v>2016</v>
      </c>
      <c r="G41117">
        <v>33</v>
      </c>
      <c r="H41117" t="s">
        <v>2020</v>
      </c>
      <c r="I41117" s="13">
        <v>43496</v>
      </c>
      <c r="J41117">
        <v>3</v>
      </c>
      <c r="K41117">
        <v>12.09</v>
      </c>
    </row>
    <row r="41118" spans="2:11">
      <c r="B41118" t="s">
        <v>2072</v>
      </c>
      <c r="C41118" t="s">
        <v>3531</v>
      </c>
      <c r="D41118" t="s">
        <v>2189</v>
      </c>
      <c r="E41118">
        <v>5</v>
      </c>
      <c r="F41118" t="s">
        <v>2016</v>
      </c>
      <c r="G41118">
        <v>35</v>
      </c>
      <c r="H41118" t="s">
        <v>2017</v>
      </c>
      <c r="I41118" s="13">
        <v>43496</v>
      </c>
      <c r="J41118" t="s">
        <v>2030</v>
      </c>
      <c r="K41118" t="s">
        <v>2030</v>
      </c>
    </row>
    <row r="41119" spans="2:11">
      <c r="B41119" t="s">
        <v>2047</v>
      </c>
      <c r="C41119" t="s">
        <v>3532</v>
      </c>
      <c r="D41119" t="s">
        <v>2026</v>
      </c>
      <c r="E41119">
        <v>5</v>
      </c>
      <c r="F41119" t="s">
        <v>2016</v>
      </c>
      <c r="G41119">
        <v>33</v>
      </c>
      <c r="H41119" t="s">
        <v>2017</v>
      </c>
      <c r="I41119" s="13">
        <v>43496</v>
      </c>
      <c r="J41119" t="s">
        <v>2030</v>
      </c>
      <c r="K41119" t="s">
        <v>2030</v>
      </c>
    </row>
    <row r="41120" spans="2:11">
      <c r="B41120" t="s">
        <v>2996</v>
      </c>
      <c r="C41120" t="s">
        <v>3913</v>
      </c>
      <c r="D41120" t="s">
        <v>2035</v>
      </c>
      <c r="E41120">
        <v>5</v>
      </c>
      <c r="F41120" t="s">
        <v>2016</v>
      </c>
      <c r="G41120">
        <v>35</v>
      </c>
      <c r="H41120" t="s">
        <v>2020</v>
      </c>
      <c r="I41120" s="13">
        <v>43496</v>
      </c>
      <c r="J41120">
        <v>3</v>
      </c>
      <c r="K41120">
        <v>12.09</v>
      </c>
    </row>
    <row r="41121" spans="2:11">
      <c r="B41121" t="s">
        <v>2031</v>
      </c>
      <c r="C41121" t="s">
        <v>3540</v>
      </c>
      <c r="D41121" t="s">
        <v>2026</v>
      </c>
      <c r="E41121">
        <v>5</v>
      </c>
      <c r="F41121" t="s">
        <v>2016</v>
      </c>
      <c r="G41121">
        <v>34</v>
      </c>
      <c r="H41121" t="s">
        <v>2020</v>
      </c>
      <c r="I41121" s="13">
        <v>43494</v>
      </c>
      <c r="J41121">
        <v>3</v>
      </c>
      <c r="K41121">
        <v>12.09</v>
      </c>
    </row>
    <row r="41122" spans="2:11">
      <c r="B41122" t="s">
        <v>2352</v>
      </c>
      <c r="C41122" t="s">
        <v>3533</v>
      </c>
      <c r="D41122" t="s">
        <v>2026</v>
      </c>
      <c r="E41122">
        <v>5</v>
      </c>
      <c r="F41122" t="s">
        <v>2016</v>
      </c>
      <c r="G41122">
        <v>31</v>
      </c>
      <c r="H41122" t="s">
        <v>2017</v>
      </c>
      <c r="I41122" s="13">
        <v>43494</v>
      </c>
      <c r="J41122">
        <v>3</v>
      </c>
      <c r="K41122">
        <v>12.09</v>
      </c>
    </row>
    <row r="41123" spans="2:11">
      <c r="B41123" t="s">
        <v>2083</v>
      </c>
      <c r="C41123" t="s">
        <v>2084</v>
      </c>
      <c r="D41123" t="s">
        <v>2184</v>
      </c>
      <c r="E41123">
        <v>1</v>
      </c>
      <c r="F41123" t="s">
        <v>2088</v>
      </c>
      <c r="G41123" t="s">
        <v>2030</v>
      </c>
      <c r="H41123" t="s">
        <v>2017</v>
      </c>
      <c r="I41123" s="13">
        <v>43473</v>
      </c>
      <c r="J41123">
        <v>5</v>
      </c>
      <c r="K41123">
        <v>-11.66</v>
      </c>
    </row>
    <row r="41124" spans="2:11">
      <c r="B41124" t="s">
        <v>2111</v>
      </c>
      <c r="C41124" t="s">
        <v>2112</v>
      </c>
      <c r="D41124" t="s">
        <v>2026</v>
      </c>
      <c r="E41124">
        <v>5</v>
      </c>
      <c r="F41124" t="s">
        <v>2016</v>
      </c>
      <c r="G41124" t="s">
        <v>2030</v>
      </c>
      <c r="H41124" t="s">
        <v>2017</v>
      </c>
      <c r="I41124" s="13">
        <v>43131</v>
      </c>
      <c r="J41124">
        <v>3</v>
      </c>
      <c r="K41124">
        <v>12.09</v>
      </c>
    </row>
    <row r="41201" spans="1:11">
      <c r="A41201" t="s">
        <v>1425</v>
      </c>
      <c r="B41201" t="str">
        <f ca="1">_xll.BDS(OFFSET(INDIRECT(ADDRESS(ROW(), COLUMN())),0,-1),"BEST_ANALYST_RECS_BULK","cols=10;rows=11")</f>
        <v>Morgan Stanley</v>
      </c>
      <c r="C41201" t="s">
        <v>2527</v>
      </c>
      <c r="D41201" t="s">
        <v>2723</v>
      </c>
      <c r="E41201">
        <v>3</v>
      </c>
      <c r="F41201" t="s">
        <v>2016</v>
      </c>
      <c r="G41201">
        <v>16</v>
      </c>
      <c r="H41201" t="s">
        <v>2020</v>
      </c>
      <c r="I41201" s="13">
        <v>43508</v>
      </c>
      <c r="J41201">
        <v>4</v>
      </c>
      <c r="K41201">
        <v>0</v>
      </c>
    </row>
    <row r="41202" spans="1:11">
      <c r="B41202" t="s">
        <v>2031</v>
      </c>
      <c r="C41202" t="s">
        <v>2521</v>
      </c>
      <c r="D41202" t="s">
        <v>2026</v>
      </c>
      <c r="E41202">
        <v>5</v>
      </c>
      <c r="F41202" t="s">
        <v>2016</v>
      </c>
      <c r="G41202">
        <v>19</v>
      </c>
      <c r="H41202" t="s">
        <v>2017</v>
      </c>
      <c r="I41202" s="13">
        <v>43507</v>
      </c>
      <c r="J41202">
        <v>1</v>
      </c>
      <c r="K41202">
        <v>66.95</v>
      </c>
    </row>
    <row r="41203" spans="1:11">
      <c r="B41203" t="s">
        <v>2067</v>
      </c>
      <c r="C41203" t="s">
        <v>3315</v>
      </c>
      <c r="D41203" t="s">
        <v>2252</v>
      </c>
      <c r="E41203">
        <v>3</v>
      </c>
      <c r="F41203" t="s">
        <v>2016</v>
      </c>
      <c r="G41203">
        <v>16</v>
      </c>
      <c r="H41203" t="s">
        <v>2020</v>
      </c>
      <c r="I41203" s="13">
        <v>43501</v>
      </c>
      <c r="J41203">
        <v>4</v>
      </c>
      <c r="K41203">
        <v>0</v>
      </c>
    </row>
    <row r="41204" spans="1:11">
      <c r="B41204" t="s">
        <v>2267</v>
      </c>
      <c r="C41204" t="s">
        <v>2522</v>
      </c>
      <c r="D41204" t="s">
        <v>2273</v>
      </c>
      <c r="E41204">
        <v>3</v>
      </c>
      <c r="F41204" t="s">
        <v>2016</v>
      </c>
      <c r="G41204">
        <v>16</v>
      </c>
      <c r="H41204" t="s">
        <v>2017</v>
      </c>
      <c r="I41204" s="13">
        <v>43499</v>
      </c>
      <c r="J41204">
        <v>4</v>
      </c>
      <c r="K41204">
        <v>0</v>
      </c>
    </row>
    <row r="41205" spans="1:11">
      <c r="B41205" t="s">
        <v>2051</v>
      </c>
      <c r="C41205" t="s">
        <v>3311</v>
      </c>
      <c r="D41205" t="s">
        <v>2053</v>
      </c>
      <c r="E41205">
        <v>1</v>
      </c>
      <c r="F41205" t="s">
        <v>2088</v>
      </c>
      <c r="G41205">
        <v>14</v>
      </c>
      <c r="H41205" t="s">
        <v>2017</v>
      </c>
      <c r="I41205" s="13">
        <v>43497</v>
      </c>
      <c r="J41205">
        <v>3</v>
      </c>
      <c r="K41205">
        <v>6.4</v>
      </c>
    </row>
    <row r="41206" spans="1:11">
      <c r="B41206" t="s">
        <v>2042</v>
      </c>
      <c r="C41206" t="s">
        <v>2523</v>
      </c>
      <c r="D41206" t="s">
        <v>2029</v>
      </c>
      <c r="E41206">
        <v>5</v>
      </c>
      <c r="F41206" t="s">
        <v>2016</v>
      </c>
      <c r="G41206">
        <v>16.5</v>
      </c>
      <c r="H41206" t="s">
        <v>2020</v>
      </c>
      <c r="I41206" s="13">
        <v>43494</v>
      </c>
      <c r="J41206">
        <v>1</v>
      </c>
      <c r="K41206">
        <v>66.95</v>
      </c>
    </row>
    <row r="41207" spans="1:11">
      <c r="B41207" t="s">
        <v>2094</v>
      </c>
      <c r="C41207" t="s">
        <v>2095</v>
      </c>
      <c r="D41207" t="s">
        <v>2076</v>
      </c>
      <c r="E41207">
        <v>3</v>
      </c>
      <c r="F41207" t="s">
        <v>2088</v>
      </c>
      <c r="G41207" t="s">
        <v>2030</v>
      </c>
      <c r="H41207" t="s">
        <v>2017</v>
      </c>
      <c r="I41207" s="13">
        <v>43488</v>
      </c>
      <c r="J41207" t="s">
        <v>2030</v>
      </c>
      <c r="K41207" t="s">
        <v>2030</v>
      </c>
    </row>
    <row r="41208" spans="1:11">
      <c r="B41208" t="s">
        <v>2024</v>
      </c>
      <c r="C41208" t="s">
        <v>3741</v>
      </c>
      <c r="D41208" t="s">
        <v>2076</v>
      </c>
      <c r="E41208">
        <v>3</v>
      </c>
      <c r="F41208" t="s">
        <v>2016</v>
      </c>
      <c r="G41208" t="s">
        <v>2030</v>
      </c>
      <c r="H41208" t="s">
        <v>2017</v>
      </c>
      <c r="I41208" s="13">
        <v>43420</v>
      </c>
      <c r="J41208">
        <v>4</v>
      </c>
      <c r="K41208">
        <v>0</v>
      </c>
    </row>
    <row r="41209" spans="1:11">
      <c r="B41209" t="s">
        <v>2077</v>
      </c>
      <c r="C41209" t="s">
        <v>2524</v>
      </c>
      <c r="D41209" t="s">
        <v>2029</v>
      </c>
      <c r="E41209">
        <v>5</v>
      </c>
      <c r="F41209" t="s">
        <v>2016</v>
      </c>
      <c r="G41209">
        <v>17</v>
      </c>
      <c r="H41209" t="s">
        <v>2017</v>
      </c>
      <c r="I41209" s="13">
        <v>43410</v>
      </c>
      <c r="J41209">
        <v>1</v>
      </c>
      <c r="K41209">
        <v>66.95</v>
      </c>
    </row>
    <row r="41210" spans="1:11">
      <c r="B41210" t="s">
        <v>2033</v>
      </c>
      <c r="C41210" t="s">
        <v>3317</v>
      </c>
      <c r="D41210" t="s">
        <v>2035</v>
      </c>
      <c r="E41210">
        <v>5</v>
      </c>
      <c r="F41210" t="s">
        <v>2016</v>
      </c>
      <c r="G41210">
        <v>17</v>
      </c>
      <c r="H41210" t="s">
        <v>2020</v>
      </c>
      <c r="I41210" s="13">
        <v>43382</v>
      </c>
      <c r="J41210">
        <v>1</v>
      </c>
      <c r="K41210">
        <v>66.95</v>
      </c>
    </row>
    <row r="41211" spans="1:11">
      <c r="B41211" t="s">
        <v>2083</v>
      </c>
      <c r="C41211" t="s">
        <v>2084</v>
      </c>
      <c r="D41211" t="s">
        <v>2026</v>
      </c>
      <c r="E41211">
        <v>5</v>
      </c>
      <c r="F41211" t="s">
        <v>2085</v>
      </c>
      <c r="G41211" t="s">
        <v>2030</v>
      </c>
      <c r="H41211" t="s">
        <v>2017</v>
      </c>
      <c r="I41211" s="13">
        <v>43229</v>
      </c>
      <c r="J41211">
        <v>2</v>
      </c>
      <c r="K41211">
        <v>43.98</v>
      </c>
    </row>
    <row r="41301" spans="1:11">
      <c r="A41301" t="s">
        <v>1426</v>
      </c>
      <c r="B41301" t="str">
        <f ca="1">_xll.BDS(OFFSET(INDIRECT(ADDRESS(ROW(), COLUMN())),0,-1),"BEST_ANALYST_RECS_BULK","cols=10;rows=7")</f>
        <v>Credit Suisse</v>
      </c>
      <c r="C41301" t="s">
        <v>2635</v>
      </c>
      <c r="D41301" t="s">
        <v>2029</v>
      </c>
      <c r="E41301">
        <v>5</v>
      </c>
      <c r="F41301" t="s">
        <v>2016</v>
      </c>
      <c r="G41301">
        <v>14</v>
      </c>
      <c r="H41301" t="s">
        <v>2017</v>
      </c>
      <c r="I41301" s="13">
        <v>43507</v>
      </c>
      <c r="J41301">
        <v>1</v>
      </c>
      <c r="K41301">
        <v>12.17</v>
      </c>
    </row>
    <row r="41302" spans="1:11">
      <c r="B41302" t="s">
        <v>2033</v>
      </c>
      <c r="C41302" t="s">
        <v>3143</v>
      </c>
      <c r="D41302" t="s">
        <v>2044</v>
      </c>
      <c r="E41302">
        <v>3</v>
      </c>
      <c r="F41302" t="s">
        <v>2016</v>
      </c>
      <c r="G41302">
        <v>12</v>
      </c>
      <c r="H41302" t="s">
        <v>2020</v>
      </c>
      <c r="I41302" s="13">
        <v>43483</v>
      </c>
      <c r="J41302">
        <v>2</v>
      </c>
      <c r="K41302">
        <v>0</v>
      </c>
    </row>
    <row r="41303" spans="1:11">
      <c r="B41303" t="s">
        <v>2277</v>
      </c>
      <c r="C41303" t="s">
        <v>2948</v>
      </c>
      <c r="D41303" t="s">
        <v>2015</v>
      </c>
      <c r="E41303">
        <v>3</v>
      </c>
      <c r="F41303" t="s">
        <v>2016</v>
      </c>
      <c r="G41303">
        <v>10</v>
      </c>
      <c r="H41303" t="s">
        <v>2017</v>
      </c>
      <c r="I41303" s="13">
        <v>43482</v>
      </c>
      <c r="J41303">
        <v>2</v>
      </c>
      <c r="K41303">
        <v>0</v>
      </c>
    </row>
    <row r="41304" spans="1:11">
      <c r="B41304" t="s">
        <v>2186</v>
      </c>
      <c r="C41304" t="s">
        <v>3144</v>
      </c>
      <c r="D41304" t="s">
        <v>2029</v>
      </c>
      <c r="E41304">
        <v>5</v>
      </c>
      <c r="F41304" t="s">
        <v>2016</v>
      </c>
      <c r="G41304">
        <v>15</v>
      </c>
      <c r="H41304" t="s">
        <v>2020</v>
      </c>
      <c r="I41304" s="13">
        <v>43452</v>
      </c>
      <c r="J41304">
        <v>1</v>
      </c>
      <c r="K41304">
        <v>12.17</v>
      </c>
    </row>
    <row r="41305" spans="1:11">
      <c r="B41305" t="s">
        <v>2236</v>
      </c>
      <c r="C41305" t="s">
        <v>3145</v>
      </c>
      <c r="D41305" t="s">
        <v>2238</v>
      </c>
      <c r="E41305">
        <v>4</v>
      </c>
      <c r="F41305" t="s">
        <v>2016</v>
      </c>
      <c r="G41305">
        <v>14</v>
      </c>
      <c r="H41305" t="s">
        <v>2020</v>
      </c>
      <c r="I41305" s="13">
        <v>43451</v>
      </c>
      <c r="J41305">
        <v>1</v>
      </c>
      <c r="K41305">
        <v>12.17</v>
      </c>
    </row>
    <row r="41306" spans="1:11">
      <c r="B41306" t="s">
        <v>2083</v>
      </c>
      <c r="C41306" t="s">
        <v>2084</v>
      </c>
      <c r="D41306" t="s">
        <v>2076</v>
      </c>
      <c r="E41306">
        <v>3</v>
      </c>
      <c r="F41306" t="s">
        <v>2123</v>
      </c>
      <c r="G41306" t="s">
        <v>2030</v>
      </c>
      <c r="H41306" t="s">
        <v>2017</v>
      </c>
      <c r="I41306" s="13">
        <v>43433</v>
      </c>
      <c r="J41306" t="s">
        <v>2030</v>
      </c>
      <c r="K41306" t="s">
        <v>2030</v>
      </c>
    </row>
    <row r="41307" spans="1:11">
      <c r="B41307" t="s">
        <v>2240</v>
      </c>
      <c r="C41307" t="s">
        <v>3146</v>
      </c>
      <c r="D41307" t="s">
        <v>2179</v>
      </c>
      <c r="E41307" t="s">
        <v>2030</v>
      </c>
      <c r="F41307" t="s">
        <v>2016</v>
      </c>
      <c r="G41307" t="s">
        <v>2030</v>
      </c>
      <c r="H41307" t="s">
        <v>2017</v>
      </c>
      <c r="I41307" s="13">
        <v>43129</v>
      </c>
      <c r="J41307" t="s">
        <v>2030</v>
      </c>
      <c r="K41307" t="s">
        <v>2030</v>
      </c>
    </row>
    <row r="41401" spans="1:11">
      <c r="A41401" t="s">
        <v>1427</v>
      </c>
      <c r="B41401" t="str">
        <f ca="1">_xll.BDS(OFFSET(INDIRECT(ADDRESS(ROW(), COLUMN())),0,-1),"BEST_ANALYST_RECS_BULK","cols=10;rows=18")</f>
        <v>Wolfe Research</v>
      </c>
      <c r="C41401" t="s">
        <v>2305</v>
      </c>
      <c r="D41401" t="s">
        <v>2273</v>
      </c>
      <c r="E41401">
        <v>3</v>
      </c>
      <c r="F41401" t="s">
        <v>2016</v>
      </c>
      <c r="G41401" t="s">
        <v>2030</v>
      </c>
      <c r="H41401" t="s">
        <v>2017</v>
      </c>
      <c r="I41401" s="13">
        <v>43511</v>
      </c>
      <c r="J41401">
        <v>6</v>
      </c>
      <c r="K41401">
        <v>-36.090000000000003</v>
      </c>
    </row>
    <row r="41402" spans="1:11">
      <c r="B41402" t="s">
        <v>2049</v>
      </c>
      <c r="C41402" t="s">
        <v>2502</v>
      </c>
      <c r="D41402" t="s">
        <v>2015</v>
      </c>
      <c r="E41402">
        <v>3</v>
      </c>
      <c r="F41402" t="s">
        <v>2016</v>
      </c>
      <c r="G41402">
        <v>34</v>
      </c>
      <c r="H41402" t="s">
        <v>2017</v>
      </c>
      <c r="I41402" s="13">
        <v>43510</v>
      </c>
      <c r="J41402">
        <v>2</v>
      </c>
      <c r="K41402">
        <v>0</v>
      </c>
    </row>
    <row r="41403" spans="1:11">
      <c r="B41403" t="s">
        <v>2074</v>
      </c>
      <c r="C41403" t="s">
        <v>2665</v>
      </c>
      <c r="D41403" t="s">
        <v>2026</v>
      </c>
      <c r="E41403">
        <v>5</v>
      </c>
      <c r="F41403" t="s">
        <v>2016</v>
      </c>
      <c r="G41403">
        <v>45</v>
      </c>
      <c r="H41403" t="s">
        <v>2020</v>
      </c>
      <c r="I41403" s="13">
        <v>43508</v>
      </c>
      <c r="J41403">
        <v>4</v>
      </c>
      <c r="K41403">
        <v>-17.059999999999999</v>
      </c>
    </row>
    <row r="41404" spans="1:11">
      <c r="B41404" t="s">
        <v>2159</v>
      </c>
      <c r="C41404" t="s">
        <v>2515</v>
      </c>
      <c r="D41404" t="s">
        <v>2029</v>
      </c>
      <c r="E41404">
        <v>5</v>
      </c>
      <c r="F41404" t="s">
        <v>2016</v>
      </c>
      <c r="G41404">
        <v>38</v>
      </c>
      <c r="H41404" t="s">
        <v>2020</v>
      </c>
      <c r="I41404" s="13">
        <v>43502</v>
      </c>
      <c r="J41404">
        <v>5</v>
      </c>
      <c r="K41404">
        <v>-30.81</v>
      </c>
    </row>
    <row r="41405" spans="1:11">
      <c r="B41405" t="s">
        <v>2063</v>
      </c>
      <c r="C41405" t="s">
        <v>2506</v>
      </c>
      <c r="D41405" t="s">
        <v>2035</v>
      </c>
      <c r="E41405">
        <v>5</v>
      </c>
      <c r="F41405" t="s">
        <v>2016</v>
      </c>
      <c r="G41405">
        <v>52</v>
      </c>
      <c r="H41405" t="s">
        <v>2017</v>
      </c>
      <c r="I41405" s="13">
        <v>43501</v>
      </c>
      <c r="J41405">
        <v>3</v>
      </c>
      <c r="K41405">
        <v>-7.46</v>
      </c>
    </row>
    <row r="41406" spans="1:11">
      <c r="B41406" t="s">
        <v>2321</v>
      </c>
      <c r="C41406" t="s">
        <v>2322</v>
      </c>
      <c r="D41406" t="s">
        <v>2026</v>
      </c>
      <c r="E41406">
        <v>5</v>
      </c>
      <c r="F41406" t="s">
        <v>2016</v>
      </c>
      <c r="G41406">
        <v>47</v>
      </c>
      <c r="H41406" t="s">
        <v>2020</v>
      </c>
      <c r="I41406" s="13">
        <v>43500</v>
      </c>
      <c r="J41406" t="s">
        <v>2030</v>
      </c>
      <c r="K41406" t="s">
        <v>2030</v>
      </c>
    </row>
    <row r="41407" spans="1:11">
      <c r="B41407" t="s">
        <v>2094</v>
      </c>
      <c r="C41407" t="s">
        <v>2095</v>
      </c>
      <c r="D41407" t="s">
        <v>2076</v>
      </c>
      <c r="E41407">
        <v>3</v>
      </c>
      <c r="F41407" t="s">
        <v>2088</v>
      </c>
      <c r="G41407" t="s">
        <v>2030</v>
      </c>
      <c r="H41407" t="s">
        <v>2017</v>
      </c>
      <c r="I41407" s="13">
        <v>43500</v>
      </c>
      <c r="J41407" t="s">
        <v>2030</v>
      </c>
      <c r="K41407" t="s">
        <v>2030</v>
      </c>
    </row>
    <row r="41408" spans="1:11">
      <c r="B41408" t="s">
        <v>2134</v>
      </c>
      <c r="C41408" t="s">
        <v>2666</v>
      </c>
      <c r="D41408" t="s">
        <v>2035</v>
      </c>
      <c r="E41408">
        <v>5</v>
      </c>
      <c r="F41408" t="s">
        <v>2016</v>
      </c>
      <c r="G41408">
        <v>42</v>
      </c>
      <c r="H41408" t="s">
        <v>2020</v>
      </c>
      <c r="I41408" s="13">
        <v>43495</v>
      </c>
      <c r="J41408">
        <v>5</v>
      </c>
      <c r="K41408">
        <v>-30.81</v>
      </c>
    </row>
    <row r="41409" spans="2:11">
      <c r="B41409" t="s">
        <v>2234</v>
      </c>
      <c r="C41409" t="s">
        <v>2667</v>
      </c>
      <c r="D41409" t="s">
        <v>2026</v>
      </c>
      <c r="E41409">
        <v>5</v>
      </c>
      <c r="F41409" t="s">
        <v>2016</v>
      </c>
      <c r="G41409">
        <v>45</v>
      </c>
      <c r="H41409" t="s">
        <v>2020</v>
      </c>
      <c r="I41409" s="13">
        <v>43495</v>
      </c>
      <c r="J41409">
        <v>5</v>
      </c>
      <c r="K41409">
        <v>-30.81</v>
      </c>
    </row>
    <row r="41410" spans="2:11">
      <c r="B41410" t="s">
        <v>2207</v>
      </c>
      <c r="C41410" t="s">
        <v>2668</v>
      </c>
      <c r="D41410" t="s">
        <v>2026</v>
      </c>
      <c r="E41410">
        <v>5</v>
      </c>
      <c r="F41410" t="s">
        <v>2016</v>
      </c>
      <c r="G41410">
        <v>50</v>
      </c>
      <c r="H41410" t="s">
        <v>2020</v>
      </c>
      <c r="I41410" s="13">
        <v>43495</v>
      </c>
      <c r="J41410">
        <v>5</v>
      </c>
      <c r="K41410">
        <v>-30.81</v>
      </c>
    </row>
    <row r="41411" spans="2:11">
      <c r="B41411" t="s">
        <v>2051</v>
      </c>
      <c r="C41411" t="s">
        <v>2505</v>
      </c>
      <c r="D41411" t="s">
        <v>2076</v>
      </c>
      <c r="E41411">
        <v>3</v>
      </c>
      <c r="F41411" t="s">
        <v>2016</v>
      </c>
      <c r="G41411">
        <v>36</v>
      </c>
      <c r="H41411" t="s">
        <v>2017</v>
      </c>
      <c r="I41411" s="13">
        <v>43495</v>
      </c>
      <c r="J41411">
        <v>1</v>
      </c>
      <c r="K41411">
        <v>28.43</v>
      </c>
    </row>
    <row r="41412" spans="2:11">
      <c r="B41412" t="s">
        <v>2083</v>
      </c>
      <c r="C41412" t="s">
        <v>2084</v>
      </c>
      <c r="D41412" t="s">
        <v>2026</v>
      </c>
      <c r="E41412">
        <v>5</v>
      </c>
      <c r="F41412" t="s">
        <v>2085</v>
      </c>
      <c r="G41412" t="s">
        <v>2030</v>
      </c>
      <c r="H41412" t="s">
        <v>2017</v>
      </c>
      <c r="I41412" s="13">
        <v>43495</v>
      </c>
      <c r="J41412" t="s">
        <v>2030</v>
      </c>
      <c r="K41412" t="s">
        <v>2030</v>
      </c>
    </row>
    <row r="41413" spans="2:11">
      <c r="B41413" t="s">
        <v>2027</v>
      </c>
      <c r="C41413" t="s">
        <v>2513</v>
      </c>
      <c r="D41413" t="s">
        <v>2044</v>
      </c>
      <c r="E41413">
        <v>3</v>
      </c>
      <c r="F41413" t="s">
        <v>2016</v>
      </c>
      <c r="G41413">
        <v>34</v>
      </c>
      <c r="H41413" t="s">
        <v>2017</v>
      </c>
      <c r="I41413" s="13">
        <v>43494</v>
      </c>
      <c r="J41413">
        <v>2</v>
      </c>
      <c r="K41413">
        <v>0</v>
      </c>
    </row>
    <row r="41414" spans="2:11">
      <c r="B41414" t="s">
        <v>2033</v>
      </c>
      <c r="C41414" t="s">
        <v>2514</v>
      </c>
      <c r="D41414" t="s">
        <v>2044</v>
      </c>
      <c r="E41414">
        <v>3</v>
      </c>
      <c r="F41414" t="s">
        <v>2016</v>
      </c>
      <c r="G41414">
        <v>36</v>
      </c>
      <c r="H41414" t="s">
        <v>2020</v>
      </c>
      <c r="I41414" s="13">
        <v>43494</v>
      </c>
      <c r="J41414">
        <v>2</v>
      </c>
      <c r="K41414">
        <v>0</v>
      </c>
    </row>
    <row r="41415" spans="2:11">
      <c r="B41415" t="s">
        <v>2069</v>
      </c>
      <c r="C41415" t="s">
        <v>2509</v>
      </c>
      <c r="D41415" t="s">
        <v>2035</v>
      </c>
      <c r="E41415">
        <v>5</v>
      </c>
      <c r="F41415" t="s">
        <v>2016</v>
      </c>
      <c r="G41415">
        <v>41</v>
      </c>
      <c r="H41415" t="s">
        <v>2020</v>
      </c>
      <c r="I41415" s="13">
        <v>43494</v>
      </c>
      <c r="J41415">
        <v>5</v>
      </c>
      <c r="K41415">
        <v>-30.81</v>
      </c>
    </row>
    <row r="41416" spans="2:11">
      <c r="B41416" t="s">
        <v>106</v>
      </c>
      <c r="C41416" t="s">
        <v>2511</v>
      </c>
      <c r="D41416" t="s">
        <v>2669</v>
      </c>
      <c r="E41416">
        <v>5</v>
      </c>
      <c r="F41416" t="s">
        <v>2016</v>
      </c>
      <c r="G41416">
        <v>51</v>
      </c>
      <c r="H41416" t="s">
        <v>2020</v>
      </c>
      <c r="I41416" s="13">
        <v>43482</v>
      </c>
      <c r="J41416">
        <v>5</v>
      </c>
      <c r="K41416">
        <v>-30.81</v>
      </c>
    </row>
    <row r="41417" spans="2:11">
      <c r="B41417" t="s">
        <v>2079</v>
      </c>
      <c r="C41417" t="s">
        <v>2518</v>
      </c>
      <c r="D41417" t="s">
        <v>2015</v>
      </c>
      <c r="E41417">
        <v>3</v>
      </c>
      <c r="F41417" t="s">
        <v>2016</v>
      </c>
      <c r="G41417">
        <v>36</v>
      </c>
      <c r="H41417" t="s">
        <v>2017</v>
      </c>
      <c r="I41417" s="13">
        <v>43363</v>
      </c>
      <c r="J41417">
        <v>2</v>
      </c>
      <c r="K41417">
        <v>0</v>
      </c>
    </row>
    <row r="41418" spans="2:11">
      <c r="B41418" t="s">
        <v>2670</v>
      </c>
      <c r="C41418" t="s">
        <v>2671</v>
      </c>
      <c r="D41418" t="s">
        <v>2179</v>
      </c>
      <c r="E41418" t="s">
        <v>2030</v>
      </c>
      <c r="F41418" t="s">
        <v>2016</v>
      </c>
      <c r="G41418" t="s">
        <v>2030</v>
      </c>
      <c r="H41418" t="s">
        <v>2017</v>
      </c>
      <c r="I41418" s="13">
        <v>42990</v>
      </c>
      <c r="J41418" t="s">
        <v>2030</v>
      </c>
      <c r="K41418" t="s">
        <v>2030</v>
      </c>
    </row>
    <row r="41501" spans="1:11">
      <c r="A41501" t="s">
        <v>1428</v>
      </c>
      <c r="B41501" t="str">
        <f ca="1">_xll.BDS(OFFSET(INDIRECT(ADDRESS(ROW(), COLUMN())),0,-1),"BEST_ANALYST_RECS_BULK","cols=10;rows=20")</f>
        <v>Morgan Stanley</v>
      </c>
      <c r="C41501" t="s">
        <v>3065</v>
      </c>
      <c r="D41501" t="s">
        <v>2229</v>
      </c>
      <c r="E41501">
        <v>5</v>
      </c>
      <c r="F41501" t="s">
        <v>2016</v>
      </c>
      <c r="G41501">
        <v>80</v>
      </c>
      <c r="H41501" t="s">
        <v>2020</v>
      </c>
      <c r="I41501" s="13">
        <v>43510</v>
      </c>
      <c r="J41501">
        <v>1</v>
      </c>
      <c r="K41501">
        <v>13.14</v>
      </c>
    </row>
    <row r="41502" spans="1:11">
      <c r="B41502" t="s">
        <v>2274</v>
      </c>
      <c r="C41502" t="s">
        <v>3365</v>
      </c>
      <c r="D41502" t="s">
        <v>2076</v>
      </c>
      <c r="E41502">
        <v>3</v>
      </c>
      <c r="F41502" t="s">
        <v>2016</v>
      </c>
      <c r="G41502" t="s">
        <v>2030</v>
      </c>
      <c r="H41502" t="s">
        <v>2017</v>
      </c>
      <c r="I41502" s="13">
        <v>43509</v>
      </c>
      <c r="J41502">
        <v>6</v>
      </c>
      <c r="K41502">
        <v>0</v>
      </c>
    </row>
    <row r="41503" spans="1:11">
      <c r="B41503" t="s">
        <v>2094</v>
      </c>
      <c r="C41503" t="s">
        <v>2095</v>
      </c>
      <c r="D41503" t="s">
        <v>2076</v>
      </c>
      <c r="E41503">
        <v>3</v>
      </c>
      <c r="F41503" t="s">
        <v>2016</v>
      </c>
      <c r="G41503" t="s">
        <v>2030</v>
      </c>
      <c r="H41503" t="s">
        <v>2017</v>
      </c>
      <c r="I41503" s="13">
        <v>43509</v>
      </c>
      <c r="J41503" t="s">
        <v>2030</v>
      </c>
      <c r="K41503" t="s">
        <v>2030</v>
      </c>
    </row>
    <row r="41504" spans="1:11">
      <c r="B41504" t="s">
        <v>2079</v>
      </c>
      <c r="C41504" t="s">
        <v>3067</v>
      </c>
      <c r="D41504" t="s">
        <v>2029</v>
      </c>
      <c r="E41504">
        <v>5</v>
      </c>
      <c r="F41504" t="s">
        <v>2016</v>
      </c>
      <c r="G41504">
        <v>80</v>
      </c>
      <c r="H41504" t="s">
        <v>2017</v>
      </c>
      <c r="I41504" s="13">
        <v>43502</v>
      </c>
      <c r="J41504">
        <v>3</v>
      </c>
      <c r="K41504">
        <v>11.68</v>
      </c>
    </row>
    <row r="41505" spans="2:11">
      <c r="B41505" t="s">
        <v>2067</v>
      </c>
      <c r="C41505" t="s">
        <v>3304</v>
      </c>
      <c r="D41505" t="s">
        <v>2252</v>
      </c>
      <c r="E41505">
        <v>3</v>
      </c>
      <c r="F41505" t="s">
        <v>2016</v>
      </c>
      <c r="G41505">
        <v>74</v>
      </c>
      <c r="H41505" t="s">
        <v>2020</v>
      </c>
      <c r="I41505" s="13">
        <v>43497</v>
      </c>
      <c r="J41505">
        <v>6</v>
      </c>
      <c r="K41505">
        <v>0</v>
      </c>
    </row>
    <row r="41506" spans="2:11">
      <c r="B41506" t="s">
        <v>2033</v>
      </c>
      <c r="C41506" t="s">
        <v>3481</v>
      </c>
      <c r="D41506" t="s">
        <v>2035</v>
      </c>
      <c r="E41506">
        <v>5</v>
      </c>
      <c r="F41506" t="s">
        <v>2016</v>
      </c>
      <c r="G41506">
        <v>80</v>
      </c>
      <c r="H41506" t="s">
        <v>2020</v>
      </c>
      <c r="I41506" s="13">
        <v>43497</v>
      </c>
      <c r="J41506">
        <v>4</v>
      </c>
      <c r="K41506">
        <v>10.4</v>
      </c>
    </row>
    <row r="41507" spans="2:11">
      <c r="B41507" t="s">
        <v>2072</v>
      </c>
      <c r="C41507" t="s">
        <v>3070</v>
      </c>
      <c r="D41507" t="s">
        <v>2029</v>
      </c>
      <c r="E41507">
        <v>5</v>
      </c>
      <c r="F41507" t="s">
        <v>2016</v>
      </c>
      <c r="G41507">
        <v>80</v>
      </c>
      <c r="H41507" t="s">
        <v>2020</v>
      </c>
      <c r="I41507" s="13">
        <v>43497</v>
      </c>
      <c r="J41507">
        <v>3</v>
      </c>
      <c r="K41507">
        <v>11.68</v>
      </c>
    </row>
    <row r="41508" spans="2:11">
      <c r="B41508" t="s">
        <v>2063</v>
      </c>
      <c r="C41508" t="s">
        <v>3482</v>
      </c>
      <c r="D41508" t="s">
        <v>2162</v>
      </c>
      <c r="E41508">
        <v>3</v>
      </c>
      <c r="F41508" t="s">
        <v>2085</v>
      </c>
      <c r="G41508">
        <v>72</v>
      </c>
      <c r="H41508" t="s">
        <v>2017</v>
      </c>
      <c r="I41508" s="13">
        <v>43497</v>
      </c>
      <c r="J41508" t="s">
        <v>2030</v>
      </c>
      <c r="K41508" t="s">
        <v>2030</v>
      </c>
    </row>
    <row r="41509" spans="2:11">
      <c r="B41509" t="s">
        <v>2174</v>
      </c>
      <c r="C41509" t="s">
        <v>3485</v>
      </c>
      <c r="D41509" t="s">
        <v>2029</v>
      </c>
      <c r="E41509">
        <v>5</v>
      </c>
      <c r="F41509" t="s">
        <v>2016</v>
      </c>
      <c r="G41509">
        <v>80</v>
      </c>
      <c r="H41509" t="s">
        <v>2017</v>
      </c>
      <c r="I41509" s="13">
        <v>43496</v>
      </c>
      <c r="J41509">
        <v>3</v>
      </c>
      <c r="K41509">
        <v>11.68</v>
      </c>
    </row>
    <row r="41510" spans="2:11">
      <c r="B41510" t="s">
        <v>2021</v>
      </c>
      <c r="C41510" t="s">
        <v>3075</v>
      </c>
      <c r="D41510" t="s">
        <v>2166</v>
      </c>
      <c r="E41510">
        <v>5</v>
      </c>
      <c r="F41510" t="s">
        <v>2016</v>
      </c>
      <c r="G41510">
        <v>79</v>
      </c>
      <c r="H41510" t="s">
        <v>2020</v>
      </c>
      <c r="I41510" s="13">
        <v>43496</v>
      </c>
      <c r="J41510">
        <v>3</v>
      </c>
      <c r="K41510">
        <v>11.68</v>
      </c>
    </row>
    <row r="41511" spans="2:11">
      <c r="B41511" t="s">
        <v>2027</v>
      </c>
      <c r="C41511" t="s">
        <v>3483</v>
      </c>
      <c r="D41511" t="s">
        <v>2029</v>
      </c>
      <c r="E41511">
        <v>5</v>
      </c>
      <c r="F41511" t="s">
        <v>2016</v>
      </c>
      <c r="G41511">
        <v>79</v>
      </c>
      <c r="H41511" t="s">
        <v>2017</v>
      </c>
      <c r="I41511" s="13">
        <v>43496</v>
      </c>
      <c r="J41511" t="s">
        <v>2030</v>
      </c>
      <c r="K41511" t="s">
        <v>2030</v>
      </c>
    </row>
    <row r="41512" spans="2:11">
      <c r="B41512" t="s">
        <v>2148</v>
      </c>
      <c r="C41512" t="s">
        <v>3484</v>
      </c>
      <c r="D41512" t="s">
        <v>2029</v>
      </c>
      <c r="E41512">
        <v>5</v>
      </c>
      <c r="F41512" t="s">
        <v>2016</v>
      </c>
      <c r="G41512">
        <v>83</v>
      </c>
      <c r="H41512" t="s">
        <v>2020</v>
      </c>
      <c r="I41512" s="13">
        <v>43496</v>
      </c>
      <c r="J41512">
        <v>3</v>
      </c>
      <c r="K41512">
        <v>11.68</v>
      </c>
    </row>
    <row r="41513" spans="2:11">
      <c r="B41513" t="s">
        <v>2074</v>
      </c>
      <c r="C41513" t="s">
        <v>3077</v>
      </c>
      <c r="D41513" t="s">
        <v>2076</v>
      </c>
      <c r="E41513">
        <v>3</v>
      </c>
      <c r="F41513" t="s">
        <v>2016</v>
      </c>
      <c r="G41513">
        <v>76</v>
      </c>
      <c r="H41513" t="s">
        <v>2020</v>
      </c>
      <c r="I41513" s="13">
        <v>43496</v>
      </c>
      <c r="J41513">
        <v>6</v>
      </c>
      <c r="K41513">
        <v>0</v>
      </c>
    </row>
    <row r="41514" spans="2:11">
      <c r="B41514" t="s">
        <v>2077</v>
      </c>
      <c r="C41514" t="s">
        <v>3071</v>
      </c>
      <c r="D41514" t="s">
        <v>2029</v>
      </c>
      <c r="E41514">
        <v>5</v>
      </c>
      <c r="F41514" t="s">
        <v>2016</v>
      </c>
      <c r="G41514">
        <v>78</v>
      </c>
      <c r="H41514" t="s">
        <v>2020</v>
      </c>
      <c r="I41514" s="13">
        <v>43496</v>
      </c>
      <c r="J41514">
        <v>3</v>
      </c>
      <c r="K41514">
        <v>11.68</v>
      </c>
    </row>
    <row r="41515" spans="2:11">
      <c r="B41515" t="s">
        <v>2049</v>
      </c>
      <c r="C41515" t="s">
        <v>3486</v>
      </c>
      <c r="D41515" t="s">
        <v>2015</v>
      </c>
      <c r="E41515">
        <v>3</v>
      </c>
      <c r="F41515" t="s">
        <v>2016</v>
      </c>
      <c r="G41515">
        <v>71</v>
      </c>
      <c r="H41515" t="s">
        <v>2020</v>
      </c>
      <c r="I41515" s="13">
        <v>43496</v>
      </c>
      <c r="J41515">
        <v>6</v>
      </c>
      <c r="K41515">
        <v>0</v>
      </c>
    </row>
    <row r="41516" spans="2:11">
      <c r="B41516" t="s">
        <v>2051</v>
      </c>
      <c r="C41516" t="s">
        <v>2920</v>
      </c>
      <c r="D41516" t="s">
        <v>2053</v>
      </c>
      <c r="E41516">
        <v>1</v>
      </c>
      <c r="F41516" t="s">
        <v>2016</v>
      </c>
      <c r="G41516">
        <v>63</v>
      </c>
      <c r="H41516" t="s">
        <v>2017</v>
      </c>
      <c r="I41516" s="13">
        <v>43496</v>
      </c>
      <c r="J41516">
        <v>7</v>
      </c>
      <c r="K41516">
        <v>-2.38</v>
      </c>
    </row>
    <row r="41517" spans="2:11">
      <c r="B41517" t="s">
        <v>2198</v>
      </c>
      <c r="C41517" t="s">
        <v>3933</v>
      </c>
      <c r="D41517" t="s">
        <v>2035</v>
      </c>
      <c r="E41517">
        <v>5</v>
      </c>
      <c r="F41517" t="s">
        <v>2016</v>
      </c>
      <c r="G41517">
        <v>80</v>
      </c>
      <c r="H41517" t="s">
        <v>2020</v>
      </c>
      <c r="I41517" s="13">
        <v>43496</v>
      </c>
      <c r="J41517">
        <v>5</v>
      </c>
      <c r="K41517">
        <v>4.7699999999999996</v>
      </c>
    </row>
    <row r="41518" spans="2:11">
      <c r="B41518" t="s">
        <v>2024</v>
      </c>
      <c r="C41518" t="s">
        <v>2880</v>
      </c>
      <c r="D41518" t="s">
        <v>2026</v>
      </c>
      <c r="E41518">
        <v>5</v>
      </c>
      <c r="F41518" t="s">
        <v>2085</v>
      </c>
      <c r="G41518">
        <v>70</v>
      </c>
      <c r="H41518" t="s">
        <v>2017</v>
      </c>
      <c r="I41518" s="13">
        <v>43406</v>
      </c>
      <c r="J41518" t="s">
        <v>2030</v>
      </c>
      <c r="K41518" t="s">
        <v>2030</v>
      </c>
    </row>
    <row r="41519" spans="2:11">
      <c r="B41519" t="s">
        <v>2083</v>
      </c>
      <c r="C41519" t="s">
        <v>2304</v>
      </c>
      <c r="D41519" t="s">
        <v>2035</v>
      </c>
      <c r="E41519">
        <v>5</v>
      </c>
      <c r="F41519" t="s">
        <v>2016</v>
      </c>
      <c r="G41519" t="s">
        <v>2030</v>
      </c>
      <c r="H41519" t="s">
        <v>2017</v>
      </c>
      <c r="I41519" s="13">
        <v>43181</v>
      </c>
      <c r="J41519">
        <v>3</v>
      </c>
      <c r="K41519">
        <v>11.68</v>
      </c>
    </row>
    <row r="41520" spans="2:11">
      <c r="B41520" t="s">
        <v>2111</v>
      </c>
      <c r="C41520" t="s">
        <v>2930</v>
      </c>
      <c r="D41520" t="s">
        <v>2026</v>
      </c>
      <c r="E41520">
        <v>5</v>
      </c>
      <c r="F41520" t="s">
        <v>2016</v>
      </c>
      <c r="G41520" t="s">
        <v>2030</v>
      </c>
      <c r="H41520" t="s">
        <v>2017</v>
      </c>
      <c r="I41520" s="13">
        <v>43143</v>
      </c>
      <c r="J41520">
        <v>3</v>
      </c>
      <c r="K41520">
        <v>11.68</v>
      </c>
    </row>
    <row r="41601" spans="1:11">
      <c r="A41601" t="s">
        <v>1429</v>
      </c>
      <c r="B41601" t="str">
        <f ca="1">_xll.BDS(OFFSET(INDIRECT(ADDRESS(ROW(), COLUMN())),0,-1),"BEST_ANALYST_RECS_BULK","cols=10;rows=24")</f>
        <v>M Science</v>
      </c>
      <c r="C41601" t="s">
        <v>3229</v>
      </c>
      <c r="D41601" t="s">
        <v>2093</v>
      </c>
      <c r="E41601" t="s">
        <v>2030</v>
      </c>
      <c r="F41601" t="s">
        <v>2016</v>
      </c>
      <c r="G41601" t="s">
        <v>2030</v>
      </c>
      <c r="H41601" t="s">
        <v>2017</v>
      </c>
      <c r="I41601" s="13">
        <v>43510</v>
      </c>
      <c r="J41601" t="s">
        <v>2030</v>
      </c>
      <c r="K41601" t="s">
        <v>2030</v>
      </c>
    </row>
    <row r="41602" spans="1:11">
      <c r="B41602" t="s">
        <v>2777</v>
      </c>
      <c r="C41602" t="s">
        <v>3041</v>
      </c>
      <c r="D41602" t="s">
        <v>2076</v>
      </c>
      <c r="E41602">
        <v>3</v>
      </c>
      <c r="F41602" t="s">
        <v>2016</v>
      </c>
      <c r="G41602">
        <v>47</v>
      </c>
      <c r="H41602" t="s">
        <v>2017</v>
      </c>
      <c r="I41602" s="13">
        <v>43510</v>
      </c>
      <c r="J41602">
        <v>1</v>
      </c>
      <c r="K41602">
        <v>22.85</v>
      </c>
    </row>
    <row r="41603" spans="1:11">
      <c r="B41603" t="s">
        <v>2159</v>
      </c>
      <c r="C41603" t="s">
        <v>2950</v>
      </c>
      <c r="D41603" t="s">
        <v>2044</v>
      </c>
      <c r="E41603">
        <v>3</v>
      </c>
      <c r="F41603" t="s">
        <v>2016</v>
      </c>
      <c r="G41603">
        <v>53</v>
      </c>
      <c r="H41603" t="s">
        <v>2017</v>
      </c>
      <c r="I41603" s="13">
        <v>43508</v>
      </c>
      <c r="J41603">
        <v>8</v>
      </c>
      <c r="K41603">
        <v>0</v>
      </c>
    </row>
    <row r="41604" spans="1:11">
      <c r="B41604" t="s">
        <v>2267</v>
      </c>
      <c r="C41604" t="s">
        <v>2652</v>
      </c>
      <c r="D41604" t="s">
        <v>2273</v>
      </c>
      <c r="E41604">
        <v>3</v>
      </c>
      <c r="F41604" t="s">
        <v>2016</v>
      </c>
      <c r="G41604" t="s">
        <v>2030</v>
      </c>
      <c r="H41604" t="s">
        <v>2017</v>
      </c>
      <c r="I41604" s="13">
        <v>43508</v>
      </c>
      <c r="J41604">
        <v>8</v>
      </c>
      <c r="K41604">
        <v>0</v>
      </c>
    </row>
    <row r="41605" spans="1:11">
      <c r="B41605" t="s">
        <v>2051</v>
      </c>
      <c r="C41605" t="s">
        <v>2969</v>
      </c>
      <c r="D41605" t="s">
        <v>2026</v>
      </c>
      <c r="E41605">
        <v>5</v>
      </c>
      <c r="F41605" t="s">
        <v>2016</v>
      </c>
      <c r="G41605">
        <v>55</v>
      </c>
      <c r="H41605" t="s">
        <v>2017</v>
      </c>
      <c r="I41605" s="13">
        <v>43502</v>
      </c>
      <c r="J41605" t="s">
        <v>2030</v>
      </c>
      <c r="K41605" t="s">
        <v>2030</v>
      </c>
    </row>
    <row r="41606" spans="1:11">
      <c r="B41606" t="s">
        <v>2094</v>
      </c>
      <c r="C41606" t="s">
        <v>2095</v>
      </c>
      <c r="D41606" t="s">
        <v>2076</v>
      </c>
      <c r="E41606">
        <v>3</v>
      </c>
      <c r="F41606" t="s">
        <v>2016</v>
      </c>
      <c r="G41606" t="s">
        <v>2030</v>
      </c>
      <c r="H41606" t="s">
        <v>2017</v>
      </c>
      <c r="I41606" s="13">
        <v>43500</v>
      </c>
      <c r="J41606" t="s">
        <v>2030</v>
      </c>
      <c r="K41606" t="s">
        <v>2030</v>
      </c>
    </row>
    <row r="41607" spans="1:11">
      <c r="B41607" t="s">
        <v>2601</v>
      </c>
      <c r="C41607" t="s">
        <v>2953</v>
      </c>
      <c r="D41607" t="s">
        <v>2015</v>
      </c>
      <c r="E41607">
        <v>3</v>
      </c>
      <c r="F41607" t="s">
        <v>2016</v>
      </c>
      <c r="G41607">
        <v>56</v>
      </c>
      <c r="H41607" t="s">
        <v>2020</v>
      </c>
      <c r="I41607" s="13">
        <v>43496</v>
      </c>
      <c r="J41607">
        <v>13</v>
      </c>
      <c r="K41607">
        <v>-14.64</v>
      </c>
    </row>
    <row r="41608" spans="1:11">
      <c r="B41608" t="s">
        <v>2049</v>
      </c>
      <c r="C41608" t="s">
        <v>2962</v>
      </c>
      <c r="D41608" t="s">
        <v>2015</v>
      </c>
      <c r="E41608">
        <v>3</v>
      </c>
      <c r="F41608" t="s">
        <v>2016</v>
      </c>
      <c r="G41608">
        <v>49</v>
      </c>
      <c r="H41608" t="s">
        <v>2020</v>
      </c>
      <c r="I41608" s="13">
        <v>43490</v>
      </c>
      <c r="J41608">
        <v>7</v>
      </c>
      <c r="K41608">
        <v>0.38</v>
      </c>
    </row>
    <row r="41609" spans="1:11">
      <c r="B41609" t="s">
        <v>2069</v>
      </c>
      <c r="C41609" t="s">
        <v>2959</v>
      </c>
      <c r="D41609" t="s">
        <v>2071</v>
      </c>
      <c r="E41609">
        <v>3</v>
      </c>
      <c r="F41609" t="s">
        <v>2016</v>
      </c>
      <c r="G41609" t="s">
        <v>2030</v>
      </c>
      <c r="H41609" t="s">
        <v>2017</v>
      </c>
      <c r="I41609" s="13">
        <v>43482</v>
      </c>
      <c r="J41609">
        <v>4</v>
      </c>
      <c r="K41609">
        <v>5.94</v>
      </c>
    </row>
    <row r="41610" spans="1:11">
      <c r="B41610" t="s">
        <v>106</v>
      </c>
      <c r="C41610" t="s">
        <v>2955</v>
      </c>
      <c r="D41610" t="s">
        <v>2019</v>
      </c>
      <c r="E41610">
        <v>3</v>
      </c>
      <c r="F41610" t="s">
        <v>2016</v>
      </c>
      <c r="G41610">
        <v>50</v>
      </c>
      <c r="H41610" t="s">
        <v>2020</v>
      </c>
      <c r="I41610" s="13">
        <v>43481</v>
      </c>
      <c r="J41610">
        <v>5</v>
      </c>
      <c r="K41610">
        <v>1.69</v>
      </c>
    </row>
    <row r="41611" spans="1:11">
      <c r="B41611" t="s">
        <v>2033</v>
      </c>
      <c r="C41611" t="s">
        <v>2966</v>
      </c>
      <c r="D41611" t="s">
        <v>2184</v>
      </c>
      <c r="E41611">
        <v>1</v>
      </c>
      <c r="F41611" t="s">
        <v>2088</v>
      </c>
      <c r="G41611">
        <v>41</v>
      </c>
      <c r="H41611" t="s">
        <v>2020</v>
      </c>
      <c r="I41611" s="13">
        <v>43481</v>
      </c>
      <c r="J41611">
        <v>6</v>
      </c>
      <c r="K41611">
        <v>1.27</v>
      </c>
    </row>
    <row r="41612" spans="1:11">
      <c r="B41612" t="s">
        <v>2232</v>
      </c>
      <c r="C41612" t="s">
        <v>3227</v>
      </c>
      <c r="D41612" t="s">
        <v>2015</v>
      </c>
      <c r="E41612">
        <v>3</v>
      </c>
      <c r="F41612" t="s">
        <v>2016</v>
      </c>
      <c r="G41612" t="s">
        <v>2030</v>
      </c>
      <c r="H41612" t="s">
        <v>2017</v>
      </c>
      <c r="I41612" s="13">
        <v>43481</v>
      </c>
      <c r="J41612">
        <v>8</v>
      </c>
      <c r="K41612">
        <v>0</v>
      </c>
    </row>
    <row r="41613" spans="1:11">
      <c r="B41613" t="s">
        <v>2151</v>
      </c>
      <c r="C41613" t="s">
        <v>2968</v>
      </c>
      <c r="D41613" t="s">
        <v>2044</v>
      </c>
      <c r="E41613">
        <v>3</v>
      </c>
      <c r="F41613" t="s">
        <v>2016</v>
      </c>
      <c r="G41613" t="s">
        <v>2030</v>
      </c>
      <c r="H41613" t="s">
        <v>2017</v>
      </c>
      <c r="I41613" s="13">
        <v>43481</v>
      </c>
      <c r="J41613">
        <v>8</v>
      </c>
      <c r="K41613">
        <v>0</v>
      </c>
    </row>
    <row r="41614" spans="1:11">
      <c r="B41614" t="s">
        <v>2260</v>
      </c>
      <c r="C41614" t="s">
        <v>2970</v>
      </c>
      <c r="D41614" t="s">
        <v>2044</v>
      </c>
      <c r="E41614">
        <v>3</v>
      </c>
      <c r="F41614" t="s">
        <v>2088</v>
      </c>
      <c r="G41614">
        <v>45</v>
      </c>
      <c r="H41614" t="s">
        <v>2020</v>
      </c>
      <c r="I41614" s="13">
        <v>43481</v>
      </c>
      <c r="J41614">
        <v>11</v>
      </c>
      <c r="K41614">
        <v>-9.73</v>
      </c>
    </row>
    <row r="41615" spans="1:11">
      <c r="B41615" t="s">
        <v>2120</v>
      </c>
      <c r="C41615" t="s">
        <v>2121</v>
      </c>
      <c r="D41615" t="s">
        <v>2044</v>
      </c>
      <c r="E41615">
        <v>3</v>
      </c>
      <c r="F41615" t="s">
        <v>2016</v>
      </c>
      <c r="G41615">
        <v>46</v>
      </c>
      <c r="H41615" t="s">
        <v>2020</v>
      </c>
      <c r="I41615" s="13">
        <v>43481</v>
      </c>
      <c r="J41615">
        <v>8</v>
      </c>
      <c r="K41615">
        <v>0</v>
      </c>
    </row>
    <row r="41616" spans="1:11">
      <c r="B41616" t="s">
        <v>2021</v>
      </c>
      <c r="C41616" t="s">
        <v>2956</v>
      </c>
      <c r="D41616" t="s">
        <v>2216</v>
      </c>
      <c r="E41616">
        <v>3</v>
      </c>
      <c r="F41616" t="s">
        <v>2088</v>
      </c>
      <c r="G41616">
        <v>50</v>
      </c>
      <c r="H41616" t="s">
        <v>2020</v>
      </c>
      <c r="I41616" s="13">
        <v>43480</v>
      </c>
      <c r="J41616" t="s">
        <v>2030</v>
      </c>
      <c r="K41616" t="s">
        <v>2030</v>
      </c>
    </row>
    <row r="41617" spans="2:11">
      <c r="B41617" t="s">
        <v>2027</v>
      </c>
      <c r="C41617" t="s">
        <v>2965</v>
      </c>
      <c r="D41617" t="s">
        <v>2044</v>
      </c>
      <c r="E41617">
        <v>3</v>
      </c>
      <c r="F41617" t="s">
        <v>2016</v>
      </c>
      <c r="G41617">
        <v>50</v>
      </c>
      <c r="H41617" t="s">
        <v>2017</v>
      </c>
      <c r="I41617" s="13">
        <v>43480</v>
      </c>
      <c r="J41617">
        <v>8</v>
      </c>
      <c r="K41617">
        <v>0</v>
      </c>
    </row>
    <row r="41618" spans="2:11">
      <c r="B41618" t="s">
        <v>2198</v>
      </c>
      <c r="C41618" t="s">
        <v>3228</v>
      </c>
      <c r="D41618" t="s">
        <v>2044</v>
      </c>
      <c r="E41618">
        <v>3</v>
      </c>
      <c r="F41618" t="s">
        <v>2016</v>
      </c>
      <c r="G41618">
        <v>43</v>
      </c>
      <c r="H41618" t="s">
        <v>2020</v>
      </c>
      <c r="I41618" s="13">
        <v>43480</v>
      </c>
      <c r="J41618">
        <v>8</v>
      </c>
      <c r="K41618">
        <v>0</v>
      </c>
    </row>
    <row r="41619" spans="2:11">
      <c r="B41619" t="s">
        <v>2257</v>
      </c>
      <c r="C41619" t="s">
        <v>2964</v>
      </c>
      <c r="D41619" t="s">
        <v>2029</v>
      </c>
      <c r="E41619">
        <v>5</v>
      </c>
      <c r="F41619" t="s">
        <v>2016</v>
      </c>
      <c r="G41619">
        <v>75</v>
      </c>
      <c r="H41619" t="s">
        <v>2020</v>
      </c>
      <c r="I41619" s="13">
        <v>43454</v>
      </c>
      <c r="J41619">
        <v>14</v>
      </c>
      <c r="K41619">
        <v>-33.1</v>
      </c>
    </row>
    <row r="41620" spans="2:11">
      <c r="B41620" t="s">
        <v>2024</v>
      </c>
      <c r="C41620" t="s">
        <v>2262</v>
      </c>
      <c r="D41620" t="s">
        <v>2076</v>
      </c>
      <c r="E41620">
        <v>3</v>
      </c>
      <c r="F41620" t="s">
        <v>2016</v>
      </c>
      <c r="G41620" t="s">
        <v>2030</v>
      </c>
      <c r="H41620" t="s">
        <v>2017</v>
      </c>
      <c r="I41620" s="13">
        <v>43423</v>
      </c>
      <c r="J41620" t="s">
        <v>2030</v>
      </c>
      <c r="K41620" t="s">
        <v>2030</v>
      </c>
    </row>
    <row r="41621" spans="2:11">
      <c r="B41621" t="s">
        <v>2077</v>
      </c>
      <c r="C41621" t="s">
        <v>2116</v>
      </c>
      <c r="D41621" t="s">
        <v>2662</v>
      </c>
      <c r="E41621">
        <v>3</v>
      </c>
      <c r="F41621" t="s">
        <v>2016</v>
      </c>
      <c r="G41621" t="s">
        <v>2030</v>
      </c>
      <c r="H41621" t="s">
        <v>2017</v>
      </c>
      <c r="I41621" s="13">
        <v>43420</v>
      </c>
      <c r="J41621">
        <v>9</v>
      </c>
      <c r="K41621">
        <v>-3.15</v>
      </c>
    </row>
    <row r="41622" spans="2:11">
      <c r="B41622" t="s">
        <v>2083</v>
      </c>
      <c r="C41622" t="s">
        <v>2084</v>
      </c>
      <c r="D41622" t="s">
        <v>2076</v>
      </c>
      <c r="E41622">
        <v>3</v>
      </c>
      <c r="F41622" t="s">
        <v>2088</v>
      </c>
      <c r="G41622" t="s">
        <v>2030</v>
      </c>
      <c r="H41622" t="s">
        <v>2017</v>
      </c>
      <c r="I41622" s="13">
        <v>43382</v>
      </c>
      <c r="J41622">
        <v>3</v>
      </c>
      <c r="K41622">
        <v>8.58</v>
      </c>
    </row>
    <row r="41623" spans="2:11">
      <c r="B41623" t="s">
        <v>2096</v>
      </c>
      <c r="C41623" t="s">
        <v>2097</v>
      </c>
      <c r="D41623" t="s">
        <v>2026</v>
      </c>
      <c r="E41623">
        <v>5</v>
      </c>
      <c r="F41623" t="s">
        <v>2016</v>
      </c>
      <c r="G41623" t="s">
        <v>2030</v>
      </c>
      <c r="H41623" t="s">
        <v>2017</v>
      </c>
      <c r="I41623" s="13">
        <v>43339</v>
      </c>
      <c r="J41623">
        <v>12</v>
      </c>
      <c r="K41623">
        <v>-10.88</v>
      </c>
    </row>
    <row r="41624" spans="2:11">
      <c r="B41624" t="s">
        <v>3063</v>
      </c>
      <c r="C41624" t="s">
        <v>3233</v>
      </c>
      <c r="D41624" t="s">
        <v>2076</v>
      </c>
      <c r="E41624">
        <v>3</v>
      </c>
      <c r="F41624" t="s">
        <v>2085</v>
      </c>
      <c r="G41624">
        <v>39.5</v>
      </c>
      <c r="H41624" t="s">
        <v>2020</v>
      </c>
      <c r="I41624" s="13">
        <v>42556</v>
      </c>
      <c r="J41624">
        <v>8</v>
      </c>
      <c r="K41624">
        <v>0</v>
      </c>
    </row>
    <row r="41701" spans="1:11">
      <c r="A41701" t="s">
        <v>1430</v>
      </c>
      <c r="B41701" t="str">
        <f ca="1">_xll.BDS(OFFSET(INDIRECT(ADDRESS(ROW(), COLUMN())),0,-1),"BEST_ANALYST_RECS_BULK","cols=10;rows=21")</f>
        <v>Credit Suisse</v>
      </c>
      <c r="C41701" t="s">
        <v>3754</v>
      </c>
      <c r="D41701" t="s">
        <v>2029</v>
      </c>
      <c r="E41701">
        <v>5</v>
      </c>
      <c r="F41701" t="s">
        <v>2016</v>
      </c>
      <c r="G41701">
        <v>93</v>
      </c>
      <c r="H41701" t="s">
        <v>2017</v>
      </c>
      <c r="I41701" s="13">
        <v>43509</v>
      </c>
      <c r="J41701" t="s">
        <v>2030</v>
      </c>
      <c r="K41701" t="s">
        <v>2030</v>
      </c>
    </row>
    <row r="41702" spans="1:11">
      <c r="B41702" t="s">
        <v>2274</v>
      </c>
      <c r="C41702" t="s">
        <v>3755</v>
      </c>
      <c r="D41702" t="s">
        <v>2076</v>
      </c>
      <c r="E41702">
        <v>3</v>
      </c>
      <c r="F41702" t="s">
        <v>2016</v>
      </c>
      <c r="G41702" t="s">
        <v>2030</v>
      </c>
      <c r="H41702" t="s">
        <v>2017</v>
      </c>
      <c r="I41702" s="13">
        <v>43509</v>
      </c>
      <c r="J41702">
        <v>1</v>
      </c>
      <c r="K41702">
        <v>10.14</v>
      </c>
    </row>
    <row r="41703" spans="1:11">
      <c r="B41703" t="s">
        <v>2234</v>
      </c>
      <c r="C41703" t="s">
        <v>3756</v>
      </c>
      <c r="D41703" t="s">
        <v>2044</v>
      </c>
      <c r="E41703">
        <v>3</v>
      </c>
      <c r="F41703" t="s">
        <v>2016</v>
      </c>
      <c r="G41703">
        <v>88</v>
      </c>
      <c r="H41703" t="s">
        <v>2020</v>
      </c>
      <c r="I41703" s="13">
        <v>43509</v>
      </c>
      <c r="J41703">
        <v>7</v>
      </c>
      <c r="K41703">
        <v>-2.3199999999999998</v>
      </c>
    </row>
    <row r="41704" spans="1:11">
      <c r="B41704" t="s">
        <v>2220</v>
      </c>
      <c r="C41704" t="s">
        <v>3757</v>
      </c>
      <c r="D41704" t="s">
        <v>2026</v>
      </c>
      <c r="E41704">
        <v>5</v>
      </c>
      <c r="F41704" t="s">
        <v>2016</v>
      </c>
      <c r="G41704">
        <v>105</v>
      </c>
      <c r="H41704" t="s">
        <v>2020</v>
      </c>
      <c r="I41704" s="13">
        <v>43507</v>
      </c>
      <c r="J41704">
        <v>3</v>
      </c>
      <c r="K41704">
        <v>1.83</v>
      </c>
    </row>
    <row r="41705" spans="1:11">
      <c r="B41705" t="s">
        <v>2236</v>
      </c>
      <c r="C41705" t="s">
        <v>3758</v>
      </c>
      <c r="D41705" t="s">
        <v>2015</v>
      </c>
      <c r="E41705">
        <v>3</v>
      </c>
      <c r="F41705" t="s">
        <v>2016</v>
      </c>
      <c r="G41705" t="s">
        <v>2030</v>
      </c>
      <c r="H41705" t="s">
        <v>2017</v>
      </c>
      <c r="I41705" s="13">
        <v>43507</v>
      </c>
      <c r="J41705">
        <v>5</v>
      </c>
      <c r="K41705">
        <v>0</v>
      </c>
    </row>
    <row r="41706" spans="1:11">
      <c r="B41706" t="s">
        <v>2277</v>
      </c>
      <c r="C41706" t="s">
        <v>3759</v>
      </c>
      <c r="D41706" t="s">
        <v>2015</v>
      </c>
      <c r="E41706">
        <v>3</v>
      </c>
      <c r="F41706" t="s">
        <v>2016</v>
      </c>
      <c r="G41706">
        <v>96</v>
      </c>
      <c r="H41706" t="s">
        <v>2017</v>
      </c>
      <c r="I41706" s="13">
        <v>43506</v>
      </c>
      <c r="J41706">
        <v>6</v>
      </c>
      <c r="K41706">
        <v>-0.8</v>
      </c>
    </row>
    <row r="41707" spans="1:11">
      <c r="B41707" t="s">
        <v>2083</v>
      </c>
      <c r="C41707" t="s">
        <v>2084</v>
      </c>
      <c r="D41707" t="s">
        <v>2076</v>
      </c>
      <c r="E41707">
        <v>3</v>
      </c>
      <c r="F41707" t="s">
        <v>2088</v>
      </c>
      <c r="G41707" t="s">
        <v>2030</v>
      </c>
      <c r="H41707" t="s">
        <v>2017</v>
      </c>
      <c r="I41707" s="13">
        <v>43504</v>
      </c>
      <c r="J41707">
        <v>8</v>
      </c>
      <c r="K41707">
        <v>-2.68</v>
      </c>
    </row>
    <row r="41708" spans="1:11">
      <c r="B41708" t="s">
        <v>2021</v>
      </c>
      <c r="C41708" t="s">
        <v>3760</v>
      </c>
      <c r="D41708" t="s">
        <v>2296</v>
      </c>
      <c r="E41708">
        <v>3</v>
      </c>
      <c r="F41708" t="s">
        <v>2016</v>
      </c>
      <c r="G41708">
        <v>102</v>
      </c>
      <c r="H41708" t="s">
        <v>2020</v>
      </c>
      <c r="I41708" s="13">
        <v>43503</v>
      </c>
      <c r="J41708">
        <v>5</v>
      </c>
      <c r="K41708">
        <v>0</v>
      </c>
    </row>
    <row r="41709" spans="1:11">
      <c r="B41709" t="s">
        <v>2094</v>
      </c>
      <c r="C41709" t="s">
        <v>2095</v>
      </c>
      <c r="D41709" t="s">
        <v>2026</v>
      </c>
      <c r="E41709">
        <v>5</v>
      </c>
      <c r="F41709" t="s">
        <v>2085</v>
      </c>
      <c r="G41709">
        <v>100</v>
      </c>
      <c r="H41709" t="s">
        <v>2020</v>
      </c>
      <c r="I41709" s="13">
        <v>43503</v>
      </c>
      <c r="J41709" t="s">
        <v>2030</v>
      </c>
      <c r="K41709" t="s">
        <v>2030</v>
      </c>
    </row>
    <row r="41710" spans="1:11">
      <c r="B41710" t="s">
        <v>2240</v>
      </c>
      <c r="C41710" t="s">
        <v>3761</v>
      </c>
      <c r="D41710" t="s">
        <v>2026</v>
      </c>
      <c r="E41710">
        <v>5</v>
      </c>
      <c r="F41710" t="s">
        <v>2016</v>
      </c>
      <c r="G41710">
        <v>123</v>
      </c>
      <c r="H41710" t="s">
        <v>2017</v>
      </c>
      <c r="I41710" s="13">
        <v>43503</v>
      </c>
      <c r="J41710" t="s">
        <v>2030</v>
      </c>
      <c r="K41710" t="s">
        <v>2030</v>
      </c>
    </row>
    <row r="41711" spans="1:11">
      <c r="B41711" t="s">
        <v>2033</v>
      </c>
      <c r="C41711" t="s">
        <v>3762</v>
      </c>
      <c r="D41711" t="s">
        <v>2035</v>
      </c>
      <c r="E41711">
        <v>5</v>
      </c>
      <c r="F41711" t="s">
        <v>2016</v>
      </c>
      <c r="G41711">
        <v>120</v>
      </c>
      <c r="H41711" t="s">
        <v>2036</v>
      </c>
      <c r="I41711" s="13">
        <v>43502</v>
      </c>
      <c r="J41711" t="s">
        <v>2030</v>
      </c>
      <c r="K41711" t="s">
        <v>2030</v>
      </c>
    </row>
    <row r="41712" spans="1:11">
      <c r="B41712" t="s">
        <v>2232</v>
      </c>
      <c r="C41712" t="s">
        <v>3763</v>
      </c>
      <c r="D41712" t="s">
        <v>2015</v>
      </c>
      <c r="E41712">
        <v>3</v>
      </c>
      <c r="F41712" t="s">
        <v>2085</v>
      </c>
      <c r="G41712" t="s">
        <v>2030</v>
      </c>
      <c r="H41712" t="s">
        <v>2017</v>
      </c>
      <c r="I41712" s="13">
        <v>43502</v>
      </c>
      <c r="J41712">
        <v>4</v>
      </c>
      <c r="K41712">
        <v>0.13</v>
      </c>
    </row>
    <row r="41713" spans="2:11">
      <c r="B41713" t="s">
        <v>2072</v>
      </c>
      <c r="C41713" t="s">
        <v>3191</v>
      </c>
      <c r="D41713" t="s">
        <v>2189</v>
      </c>
      <c r="E41713">
        <v>5</v>
      </c>
      <c r="F41713" t="s">
        <v>2016</v>
      </c>
      <c r="G41713">
        <v>115</v>
      </c>
      <c r="H41713" t="s">
        <v>2020</v>
      </c>
      <c r="I41713" s="13">
        <v>43502</v>
      </c>
      <c r="J41713">
        <v>3</v>
      </c>
      <c r="K41713">
        <v>1.83</v>
      </c>
    </row>
    <row r="41714" spans="2:11">
      <c r="B41714" t="s">
        <v>2079</v>
      </c>
      <c r="C41714" t="s">
        <v>3764</v>
      </c>
      <c r="D41714" t="s">
        <v>2015</v>
      </c>
      <c r="E41714">
        <v>3</v>
      </c>
      <c r="F41714" t="s">
        <v>2016</v>
      </c>
      <c r="G41714">
        <v>94</v>
      </c>
      <c r="H41714" t="s">
        <v>2017</v>
      </c>
      <c r="I41714" s="13">
        <v>43502</v>
      </c>
      <c r="J41714">
        <v>5</v>
      </c>
      <c r="K41714">
        <v>0</v>
      </c>
    </row>
    <row r="41715" spans="2:11">
      <c r="B41715" t="s">
        <v>2051</v>
      </c>
      <c r="C41715" t="s">
        <v>3645</v>
      </c>
      <c r="D41715" t="s">
        <v>2076</v>
      </c>
      <c r="E41715">
        <v>3</v>
      </c>
      <c r="F41715" t="s">
        <v>2016</v>
      </c>
      <c r="G41715">
        <v>84</v>
      </c>
      <c r="H41715" t="s">
        <v>2017</v>
      </c>
      <c r="I41715" s="13">
        <v>43502</v>
      </c>
      <c r="J41715">
        <v>2</v>
      </c>
      <c r="K41715">
        <v>8.48</v>
      </c>
    </row>
    <row r="41716" spans="2:11">
      <c r="B41716" t="s">
        <v>2061</v>
      </c>
      <c r="C41716" t="s">
        <v>2631</v>
      </c>
      <c r="D41716" t="s">
        <v>2026</v>
      </c>
      <c r="E41716">
        <v>5</v>
      </c>
      <c r="F41716" t="s">
        <v>2016</v>
      </c>
      <c r="G41716">
        <v>120</v>
      </c>
      <c r="H41716" t="s">
        <v>2020</v>
      </c>
      <c r="I41716" s="13">
        <v>43502</v>
      </c>
      <c r="J41716">
        <v>3</v>
      </c>
      <c r="K41716">
        <v>1.83</v>
      </c>
    </row>
    <row r="41717" spans="2:11">
      <c r="B41717" t="s">
        <v>106</v>
      </c>
      <c r="C41717" t="s">
        <v>3765</v>
      </c>
      <c r="D41717" t="s">
        <v>2114</v>
      </c>
      <c r="E41717">
        <v>3</v>
      </c>
      <c r="F41717" t="s">
        <v>2016</v>
      </c>
      <c r="G41717">
        <v>94</v>
      </c>
      <c r="H41717" t="s">
        <v>2020</v>
      </c>
      <c r="I41717" s="13">
        <v>43501</v>
      </c>
      <c r="J41717">
        <v>5</v>
      </c>
      <c r="K41717">
        <v>0</v>
      </c>
    </row>
    <row r="41718" spans="2:11">
      <c r="B41718" t="s">
        <v>2063</v>
      </c>
      <c r="C41718" t="s">
        <v>3197</v>
      </c>
      <c r="D41718" t="s">
        <v>2035</v>
      </c>
      <c r="E41718">
        <v>5</v>
      </c>
      <c r="F41718" t="s">
        <v>2016</v>
      </c>
      <c r="G41718">
        <v>110</v>
      </c>
      <c r="H41718" t="s">
        <v>2017</v>
      </c>
      <c r="I41718" s="13">
        <v>43501</v>
      </c>
      <c r="J41718">
        <v>3</v>
      </c>
      <c r="K41718">
        <v>1.83</v>
      </c>
    </row>
    <row r="41719" spans="2:11">
      <c r="B41719" t="s">
        <v>2146</v>
      </c>
      <c r="C41719" t="s">
        <v>3766</v>
      </c>
      <c r="D41719" t="s">
        <v>2026</v>
      </c>
      <c r="E41719">
        <v>5</v>
      </c>
      <c r="F41719" t="s">
        <v>2016</v>
      </c>
      <c r="G41719" t="s">
        <v>2030</v>
      </c>
      <c r="H41719" t="s">
        <v>2017</v>
      </c>
      <c r="I41719" s="13">
        <v>43476</v>
      </c>
      <c r="J41719">
        <v>3</v>
      </c>
      <c r="K41719">
        <v>1.83</v>
      </c>
    </row>
    <row r="41720" spans="2:11">
      <c r="B41720" t="s">
        <v>2024</v>
      </c>
      <c r="C41720" t="s">
        <v>3318</v>
      </c>
      <c r="D41720" t="s">
        <v>2026</v>
      </c>
      <c r="E41720">
        <v>5</v>
      </c>
      <c r="F41720" t="s">
        <v>2016</v>
      </c>
      <c r="G41720">
        <v>106</v>
      </c>
      <c r="H41720" t="s">
        <v>2017</v>
      </c>
      <c r="I41720" s="13">
        <v>43432</v>
      </c>
      <c r="J41720">
        <v>3</v>
      </c>
      <c r="K41720">
        <v>1.83</v>
      </c>
    </row>
    <row r="41721" spans="2:11">
      <c r="B41721" t="s">
        <v>2111</v>
      </c>
      <c r="C41721" t="s">
        <v>2292</v>
      </c>
      <c r="D41721" t="s">
        <v>2026</v>
      </c>
      <c r="E41721">
        <v>5</v>
      </c>
      <c r="F41721" t="s">
        <v>2016</v>
      </c>
      <c r="G41721" t="s">
        <v>2030</v>
      </c>
      <c r="H41721" t="s">
        <v>2017</v>
      </c>
      <c r="I41721" s="13">
        <v>43143</v>
      </c>
      <c r="J41721">
        <v>3</v>
      </c>
      <c r="K41721">
        <v>1.83</v>
      </c>
    </row>
    <row r="41801" spans="1:11">
      <c r="A41801" t="s">
        <v>1431</v>
      </c>
      <c r="B41801" t="str">
        <f ca="1">_xll.BDS(OFFSET(INDIRECT(ADDRESS(ROW(), COLUMN())),0,-1),"BEST_ANALYST_RECS_BULK","cols=10;rows=12")</f>
        <v>MKM Partners</v>
      </c>
      <c r="C41801" t="s">
        <v>2631</v>
      </c>
      <c r="D41801" t="s">
        <v>2026</v>
      </c>
      <c r="E41801">
        <v>5</v>
      </c>
      <c r="F41801" t="s">
        <v>2016</v>
      </c>
      <c r="G41801">
        <v>18</v>
      </c>
      <c r="H41801" t="s">
        <v>2020</v>
      </c>
      <c r="I41801" s="13">
        <v>43511</v>
      </c>
      <c r="J41801">
        <v>3</v>
      </c>
      <c r="K41801">
        <v>-8.39</v>
      </c>
    </row>
    <row r="41802" spans="1:11">
      <c r="B41802" t="s">
        <v>2136</v>
      </c>
      <c r="C41802" t="s">
        <v>2632</v>
      </c>
      <c r="D41802" t="s">
        <v>2026</v>
      </c>
      <c r="E41802">
        <v>5</v>
      </c>
      <c r="F41802" t="s">
        <v>2016</v>
      </c>
      <c r="G41802">
        <v>16</v>
      </c>
      <c r="H41802" t="s">
        <v>2017</v>
      </c>
      <c r="I41802" s="13">
        <v>43510</v>
      </c>
      <c r="J41802">
        <v>3</v>
      </c>
      <c r="K41802">
        <v>-8.39</v>
      </c>
    </row>
    <row r="41803" spans="1:11">
      <c r="B41803" t="s">
        <v>2277</v>
      </c>
      <c r="C41803" t="s">
        <v>2633</v>
      </c>
      <c r="D41803" t="s">
        <v>2029</v>
      </c>
      <c r="E41803">
        <v>5</v>
      </c>
      <c r="F41803" t="s">
        <v>2016</v>
      </c>
      <c r="G41803">
        <v>18</v>
      </c>
      <c r="H41803" t="s">
        <v>2020</v>
      </c>
      <c r="I41803" s="13">
        <v>43508</v>
      </c>
      <c r="J41803">
        <v>3</v>
      </c>
      <c r="K41803">
        <v>-8.39</v>
      </c>
    </row>
    <row r="41804" spans="1:11">
      <c r="B41804" t="s">
        <v>2094</v>
      </c>
      <c r="C41804" t="s">
        <v>2095</v>
      </c>
      <c r="D41804" t="s">
        <v>2026</v>
      </c>
      <c r="E41804">
        <v>5</v>
      </c>
      <c r="F41804" t="s">
        <v>2016</v>
      </c>
      <c r="G41804">
        <v>14</v>
      </c>
      <c r="H41804" t="s">
        <v>2020</v>
      </c>
      <c r="I41804" s="13">
        <v>43508</v>
      </c>
      <c r="J41804" t="s">
        <v>2030</v>
      </c>
      <c r="K41804" t="s">
        <v>2030</v>
      </c>
    </row>
    <row r="41805" spans="1:11">
      <c r="B41805" t="s">
        <v>2042</v>
      </c>
      <c r="C41805" t="s">
        <v>2634</v>
      </c>
      <c r="D41805" t="s">
        <v>2029</v>
      </c>
      <c r="E41805">
        <v>5</v>
      </c>
      <c r="F41805" t="s">
        <v>2016</v>
      </c>
      <c r="G41805">
        <v>16</v>
      </c>
      <c r="H41805" t="s">
        <v>2020</v>
      </c>
      <c r="I41805" s="13">
        <v>43507</v>
      </c>
      <c r="J41805" t="s">
        <v>2030</v>
      </c>
      <c r="K41805" t="s">
        <v>2030</v>
      </c>
    </row>
    <row r="41806" spans="1:11">
      <c r="B41806" t="s">
        <v>2027</v>
      </c>
      <c r="C41806" t="s">
        <v>2635</v>
      </c>
      <c r="D41806" t="s">
        <v>2044</v>
      </c>
      <c r="E41806">
        <v>3</v>
      </c>
      <c r="F41806" t="s">
        <v>2016</v>
      </c>
      <c r="G41806">
        <v>11.5</v>
      </c>
      <c r="H41806" t="s">
        <v>2017</v>
      </c>
      <c r="I41806" s="13">
        <v>43504</v>
      </c>
      <c r="J41806">
        <v>2</v>
      </c>
      <c r="K41806">
        <v>0</v>
      </c>
    </row>
    <row r="41807" spans="1:11">
      <c r="B41807" t="s">
        <v>2054</v>
      </c>
      <c r="C41807" t="s">
        <v>2636</v>
      </c>
      <c r="D41807" t="s">
        <v>2056</v>
      </c>
      <c r="E41807">
        <v>4</v>
      </c>
      <c r="F41807" t="s">
        <v>2016</v>
      </c>
      <c r="G41807">
        <v>17</v>
      </c>
      <c r="H41807" t="s">
        <v>2020</v>
      </c>
      <c r="I41807" s="13">
        <v>43504</v>
      </c>
      <c r="J41807">
        <v>3</v>
      </c>
      <c r="K41807">
        <v>-8.39</v>
      </c>
    </row>
    <row r="41808" spans="1:11">
      <c r="B41808" t="s">
        <v>2240</v>
      </c>
      <c r="C41808" t="s">
        <v>2637</v>
      </c>
      <c r="D41808" t="s">
        <v>2026</v>
      </c>
      <c r="E41808">
        <v>5</v>
      </c>
      <c r="F41808" t="s">
        <v>2016</v>
      </c>
      <c r="G41808">
        <v>17.25</v>
      </c>
      <c r="H41808" t="s">
        <v>2020</v>
      </c>
      <c r="I41808" s="13">
        <v>43504</v>
      </c>
      <c r="J41808">
        <v>3</v>
      </c>
      <c r="K41808">
        <v>-8.39</v>
      </c>
    </row>
    <row r="41809" spans="2:11">
      <c r="B41809" t="s">
        <v>2083</v>
      </c>
      <c r="C41809" t="s">
        <v>2084</v>
      </c>
      <c r="D41809" t="s">
        <v>2035</v>
      </c>
      <c r="E41809">
        <v>5</v>
      </c>
      <c r="F41809" t="s">
        <v>2016</v>
      </c>
      <c r="G41809" t="s">
        <v>2030</v>
      </c>
      <c r="H41809" t="s">
        <v>2017</v>
      </c>
      <c r="I41809" s="13">
        <v>43495</v>
      </c>
      <c r="J41809">
        <v>1</v>
      </c>
      <c r="K41809">
        <v>23.47</v>
      </c>
    </row>
    <row r="41810" spans="2:11">
      <c r="B41810" t="s">
        <v>2063</v>
      </c>
      <c r="C41810" t="s">
        <v>2223</v>
      </c>
      <c r="D41810" t="s">
        <v>2035</v>
      </c>
      <c r="E41810">
        <v>5</v>
      </c>
      <c r="F41810" t="s">
        <v>2016</v>
      </c>
      <c r="G41810">
        <v>14</v>
      </c>
      <c r="H41810" t="s">
        <v>2017</v>
      </c>
      <c r="I41810" s="13">
        <v>43483</v>
      </c>
      <c r="J41810">
        <v>3</v>
      </c>
      <c r="K41810">
        <v>-8.39</v>
      </c>
    </row>
    <row r="41811" spans="2:11">
      <c r="B41811" t="s">
        <v>2067</v>
      </c>
      <c r="C41811" t="s">
        <v>2638</v>
      </c>
      <c r="D41811" t="s">
        <v>2252</v>
      </c>
      <c r="E41811">
        <v>3</v>
      </c>
      <c r="F41811" t="s">
        <v>2016</v>
      </c>
      <c r="G41811">
        <v>14</v>
      </c>
      <c r="H41811" t="s">
        <v>2020</v>
      </c>
      <c r="I41811" s="13">
        <v>43482</v>
      </c>
      <c r="J41811">
        <v>4</v>
      </c>
      <c r="K41811">
        <v>-24.06</v>
      </c>
    </row>
    <row r="41812" spans="2:11">
      <c r="B41812" t="s">
        <v>2411</v>
      </c>
      <c r="C41812" t="s">
        <v>2639</v>
      </c>
      <c r="D41812" t="s">
        <v>2026</v>
      </c>
      <c r="E41812">
        <v>5</v>
      </c>
      <c r="F41812" t="s">
        <v>2016</v>
      </c>
      <c r="G41812">
        <v>18</v>
      </c>
      <c r="H41812" t="s">
        <v>2020</v>
      </c>
      <c r="I41812" s="13">
        <v>43482</v>
      </c>
      <c r="J41812">
        <v>3</v>
      </c>
      <c r="K41812">
        <v>-8.39</v>
      </c>
    </row>
    <row r="41901" spans="1:11">
      <c r="A41901" t="s">
        <v>1432</v>
      </c>
      <c r="B41901" t="str">
        <f ca="1">_xll.BDS(OFFSET(INDIRECT(ADDRESS(ROW(), COLUMN())),0,-1),"BEST_ANALYST_RECS_BULK","cols=10;rows=21")</f>
        <v>BMO Capital Markets</v>
      </c>
      <c r="C41901" t="s">
        <v>2456</v>
      </c>
      <c r="D41901" t="s">
        <v>2029</v>
      </c>
      <c r="E41901">
        <v>5</v>
      </c>
      <c r="F41901" t="s">
        <v>2016</v>
      </c>
      <c r="G41901">
        <v>62</v>
      </c>
      <c r="H41901" t="s">
        <v>2017</v>
      </c>
      <c r="I41901" s="13">
        <v>43511</v>
      </c>
      <c r="J41901">
        <v>3</v>
      </c>
      <c r="K41901">
        <v>45.76</v>
      </c>
    </row>
    <row r="41902" spans="1:11">
      <c r="B41902" t="s">
        <v>2094</v>
      </c>
      <c r="C41902" t="s">
        <v>2095</v>
      </c>
      <c r="D41902" t="s">
        <v>2053</v>
      </c>
      <c r="E41902">
        <v>1</v>
      </c>
      <c r="F41902" t="s">
        <v>2088</v>
      </c>
      <c r="G41902" t="s">
        <v>2030</v>
      </c>
      <c r="H41902" t="s">
        <v>2017</v>
      </c>
      <c r="I41902" s="13">
        <v>43509</v>
      </c>
      <c r="J41902" t="s">
        <v>2030</v>
      </c>
      <c r="K41902" t="s">
        <v>2030</v>
      </c>
    </row>
    <row r="41903" spans="1:11">
      <c r="B41903" t="s">
        <v>2151</v>
      </c>
      <c r="C41903" t="s">
        <v>3055</v>
      </c>
      <c r="D41903" t="s">
        <v>2044</v>
      </c>
      <c r="E41903">
        <v>3</v>
      </c>
      <c r="F41903" t="s">
        <v>2016</v>
      </c>
      <c r="G41903" t="s">
        <v>2030</v>
      </c>
      <c r="H41903" t="s">
        <v>2017</v>
      </c>
      <c r="I41903" s="13">
        <v>43508</v>
      </c>
      <c r="J41903">
        <v>6</v>
      </c>
      <c r="K41903">
        <v>10.44</v>
      </c>
    </row>
    <row r="41904" spans="1:11">
      <c r="B41904" t="s">
        <v>2021</v>
      </c>
      <c r="C41904" t="s">
        <v>3156</v>
      </c>
      <c r="D41904" t="s">
        <v>2348</v>
      </c>
      <c r="E41904">
        <v>1</v>
      </c>
      <c r="F41904" t="s">
        <v>2016</v>
      </c>
      <c r="G41904">
        <v>48</v>
      </c>
      <c r="H41904" t="s">
        <v>2020</v>
      </c>
      <c r="I41904" s="13">
        <v>43507</v>
      </c>
      <c r="J41904" t="s">
        <v>2030</v>
      </c>
      <c r="K41904" t="s">
        <v>2030</v>
      </c>
    </row>
    <row r="41905" spans="2:11">
      <c r="B41905" t="s">
        <v>2031</v>
      </c>
      <c r="C41905" t="s">
        <v>3157</v>
      </c>
      <c r="D41905" t="s">
        <v>2076</v>
      </c>
      <c r="E41905">
        <v>3</v>
      </c>
      <c r="F41905" t="s">
        <v>2016</v>
      </c>
      <c r="G41905">
        <v>54</v>
      </c>
      <c r="H41905" t="s">
        <v>2017</v>
      </c>
      <c r="I41905" s="13">
        <v>43507</v>
      </c>
      <c r="J41905" t="s">
        <v>2030</v>
      </c>
      <c r="K41905" t="s">
        <v>2030</v>
      </c>
    </row>
    <row r="41906" spans="2:11">
      <c r="B41906" t="s">
        <v>2079</v>
      </c>
      <c r="C41906" t="s">
        <v>3054</v>
      </c>
      <c r="D41906" t="s">
        <v>2015</v>
      </c>
      <c r="E41906">
        <v>3</v>
      </c>
      <c r="F41906" t="s">
        <v>2016</v>
      </c>
      <c r="G41906">
        <v>56</v>
      </c>
      <c r="H41906" t="s">
        <v>2020</v>
      </c>
      <c r="I41906" s="13">
        <v>43507</v>
      </c>
      <c r="J41906" t="s">
        <v>2030</v>
      </c>
      <c r="K41906" t="s">
        <v>2030</v>
      </c>
    </row>
    <row r="41907" spans="2:11">
      <c r="B41907" t="s">
        <v>2077</v>
      </c>
      <c r="C41907" t="s">
        <v>3049</v>
      </c>
      <c r="D41907" t="s">
        <v>2227</v>
      </c>
      <c r="E41907">
        <v>3</v>
      </c>
      <c r="F41907" t="s">
        <v>2016</v>
      </c>
      <c r="G41907">
        <v>53</v>
      </c>
      <c r="H41907" t="s">
        <v>2017</v>
      </c>
      <c r="I41907" s="13">
        <v>43505</v>
      </c>
      <c r="J41907">
        <v>9</v>
      </c>
      <c r="K41907">
        <v>-11.29</v>
      </c>
    </row>
    <row r="41908" spans="2:11">
      <c r="B41908" t="s">
        <v>2037</v>
      </c>
      <c r="C41908" t="s">
        <v>2489</v>
      </c>
      <c r="D41908" t="s">
        <v>2026</v>
      </c>
      <c r="E41908">
        <v>5</v>
      </c>
      <c r="F41908" t="s">
        <v>2016</v>
      </c>
      <c r="G41908">
        <v>64</v>
      </c>
      <c r="H41908" t="s">
        <v>2020</v>
      </c>
      <c r="I41908" s="13">
        <v>43504</v>
      </c>
      <c r="J41908">
        <v>5</v>
      </c>
      <c r="K41908">
        <v>26.9</v>
      </c>
    </row>
    <row r="41909" spans="2:11">
      <c r="B41909" t="s">
        <v>2042</v>
      </c>
      <c r="C41909" t="s">
        <v>3158</v>
      </c>
      <c r="D41909" t="s">
        <v>2029</v>
      </c>
      <c r="E41909">
        <v>5</v>
      </c>
      <c r="F41909" t="s">
        <v>2016</v>
      </c>
      <c r="G41909">
        <v>66</v>
      </c>
      <c r="H41909" t="s">
        <v>2020</v>
      </c>
      <c r="I41909" s="13">
        <v>43504</v>
      </c>
      <c r="J41909" t="s">
        <v>2030</v>
      </c>
      <c r="K41909" t="s">
        <v>2030</v>
      </c>
    </row>
    <row r="41910" spans="2:11">
      <c r="B41910" t="s">
        <v>2045</v>
      </c>
      <c r="C41910" t="s">
        <v>2495</v>
      </c>
      <c r="D41910" t="s">
        <v>2015</v>
      </c>
      <c r="E41910">
        <v>3</v>
      </c>
      <c r="F41910" t="s">
        <v>2016</v>
      </c>
      <c r="G41910" t="s">
        <v>2030</v>
      </c>
      <c r="H41910" t="s">
        <v>2017</v>
      </c>
      <c r="I41910" s="13">
        <v>43504</v>
      </c>
      <c r="J41910">
        <v>8</v>
      </c>
      <c r="K41910">
        <v>0</v>
      </c>
    </row>
    <row r="41911" spans="2:11">
      <c r="B41911" t="s">
        <v>2054</v>
      </c>
      <c r="C41911" t="s">
        <v>3056</v>
      </c>
      <c r="D41911" t="s">
        <v>2044</v>
      </c>
      <c r="E41911">
        <v>3</v>
      </c>
      <c r="F41911" t="s">
        <v>2016</v>
      </c>
      <c r="G41911">
        <v>61</v>
      </c>
      <c r="H41911" t="s">
        <v>2020</v>
      </c>
      <c r="I41911" s="13">
        <v>43504</v>
      </c>
      <c r="J41911">
        <v>8</v>
      </c>
      <c r="K41911">
        <v>0</v>
      </c>
    </row>
    <row r="41912" spans="2:11">
      <c r="B41912" t="s">
        <v>2100</v>
      </c>
      <c r="C41912" t="s">
        <v>3159</v>
      </c>
      <c r="D41912" t="s">
        <v>2076</v>
      </c>
      <c r="E41912">
        <v>3</v>
      </c>
      <c r="F41912" t="s">
        <v>2016</v>
      </c>
      <c r="G41912">
        <v>60</v>
      </c>
      <c r="H41912" t="s">
        <v>2020</v>
      </c>
      <c r="I41912" s="13">
        <v>43504</v>
      </c>
      <c r="J41912" t="s">
        <v>2030</v>
      </c>
      <c r="K41912" t="s">
        <v>2030</v>
      </c>
    </row>
    <row r="41913" spans="2:11">
      <c r="B41913" t="s">
        <v>2033</v>
      </c>
      <c r="C41913" t="s">
        <v>2405</v>
      </c>
      <c r="D41913" t="s">
        <v>2044</v>
      </c>
      <c r="E41913">
        <v>3</v>
      </c>
      <c r="F41913" t="s">
        <v>2016</v>
      </c>
      <c r="G41913">
        <v>54</v>
      </c>
      <c r="H41913" t="s">
        <v>2036</v>
      </c>
      <c r="I41913" s="13">
        <v>43503</v>
      </c>
      <c r="J41913">
        <v>7</v>
      </c>
      <c r="K41913">
        <v>1.28</v>
      </c>
    </row>
    <row r="41914" spans="2:11">
      <c r="B41914" t="s">
        <v>2670</v>
      </c>
      <c r="C41914" t="s">
        <v>3160</v>
      </c>
      <c r="D41914" t="s">
        <v>2026</v>
      </c>
      <c r="E41914">
        <v>5</v>
      </c>
      <c r="F41914" t="s">
        <v>2016</v>
      </c>
      <c r="G41914">
        <v>70</v>
      </c>
      <c r="H41914" t="s">
        <v>2020</v>
      </c>
      <c r="I41914" s="13">
        <v>43503</v>
      </c>
      <c r="J41914">
        <v>3</v>
      </c>
      <c r="K41914">
        <v>45.76</v>
      </c>
    </row>
    <row r="41915" spans="2:11">
      <c r="B41915" t="s">
        <v>2049</v>
      </c>
      <c r="C41915" t="s">
        <v>2407</v>
      </c>
      <c r="D41915" t="s">
        <v>2029</v>
      </c>
      <c r="E41915">
        <v>5</v>
      </c>
      <c r="F41915" t="s">
        <v>2016</v>
      </c>
      <c r="G41915">
        <v>62</v>
      </c>
      <c r="H41915" t="s">
        <v>2020</v>
      </c>
      <c r="I41915" s="13">
        <v>43503</v>
      </c>
      <c r="J41915">
        <v>3</v>
      </c>
      <c r="K41915">
        <v>45.76</v>
      </c>
    </row>
    <row r="41916" spans="2:11">
      <c r="B41916" t="s">
        <v>2051</v>
      </c>
      <c r="C41916" t="s">
        <v>2459</v>
      </c>
      <c r="D41916" t="s">
        <v>2076</v>
      </c>
      <c r="E41916">
        <v>3</v>
      </c>
      <c r="F41916" t="s">
        <v>2085</v>
      </c>
      <c r="G41916">
        <v>50</v>
      </c>
      <c r="H41916" t="s">
        <v>2017</v>
      </c>
      <c r="I41916" s="13">
        <v>43503</v>
      </c>
      <c r="J41916">
        <v>4</v>
      </c>
      <c r="K41916">
        <v>31.97</v>
      </c>
    </row>
    <row r="41917" spans="2:11">
      <c r="B41917" t="s">
        <v>2120</v>
      </c>
      <c r="C41917" t="s">
        <v>3161</v>
      </c>
      <c r="D41917" t="s">
        <v>2044</v>
      </c>
      <c r="E41917">
        <v>3</v>
      </c>
      <c r="F41917" t="s">
        <v>2088</v>
      </c>
      <c r="G41917">
        <v>48</v>
      </c>
      <c r="H41917" t="s">
        <v>2017</v>
      </c>
      <c r="I41917" s="13">
        <v>43503</v>
      </c>
      <c r="J41917" t="s">
        <v>2030</v>
      </c>
      <c r="K41917" t="s">
        <v>2030</v>
      </c>
    </row>
    <row r="41918" spans="2:11">
      <c r="B41918" t="s">
        <v>2063</v>
      </c>
      <c r="C41918" t="s">
        <v>3162</v>
      </c>
      <c r="D41918" t="s">
        <v>2162</v>
      </c>
      <c r="E41918">
        <v>3</v>
      </c>
      <c r="F41918" t="s">
        <v>2016</v>
      </c>
      <c r="G41918">
        <v>56</v>
      </c>
      <c r="H41918" t="s">
        <v>2017</v>
      </c>
      <c r="I41918" s="13">
        <v>43503</v>
      </c>
      <c r="J41918">
        <v>8</v>
      </c>
      <c r="K41918">
        <v>0</v>
      </c>
    </row>
    <row r="41919" spans="2:11">
      <c r="B41919" t="s">
        <v>2083</v>
      </c>
      <c r="C41919" t="s">
        <v>2084</v>
      </c>
      <c r="D41919" t="s">
        <v>2076</v>
      </c>
      <c r="E41919">
        <v>3</v>
      </c>
      <c r="F41919" t="s">
        <v>2085</v>
      </c>
      <c r="G41919" t="s">
        <v>2030</v>
      </c>
      <c r="H41919" t="s">
        <v>2017</v>
      </c>
      <c r="I41919" s="13">
        <v>43483</v>
      </c>
      <c r="J41919">
        <v>2</v>
      </c>
      <c r="K41919">
        <v>55.27</v>
      </c>
    </row>
    <row r="41920" spans="2:11">
      <c r="B41920" t="s">
        <v>2102</v>
      </c>
      <c r="C41920" t="s">
        <v>2758</v>
      </c>
      <c r="D41920" t="s">
        <v>2104</v>
      </c>
      <c r="E41920" t="s">
        <v>2030</v>
      </c>
      <c r="F41920" t="s">
        <v>2016</v>
      </c>
      <c r="G41920" t="s">
        <v>2030</v>
      </c>
      <c r="H41920" t="s">
        <v>2017</v>
      </c>
      <c r="I41920" s="13">
        <v>43411</v>
      </c>
      <c r="J41920" t="s">
        <v>2030</v>
      </c>
      <c r="K41920" t="s">
        <v>2030</v>
      </c>
    </row>
    <row r="41921" spans="2:11">
      <c r="B41921" t="s">
        <v>2411</v>
      </c>
      <c r="C41921" t="s">
        <v>3163</v>
      </c>
      <c r="D41921" t="s">
        <v>2044</v>
      </c>
      <c r="E41921">
        <v>3</v>
      </c>
      <c r="F41921" t="s">
        <v>2016</v>
      </c>
      <c r="G41921" t="s">
        <v>2030</v>
      </c>
      <c r="H41921" t="s">
        <v>2017</v>
      </c>
      <c r="I41921" s="13">
        <v>42950</v>
      </c>
      <c r="J41921">
        <v>8</v>
      </c>
      <c r="K41921">
        <v>0</v>
      </c>
    </row>
    <row r="42001" spans="1:11">
      <c r="A42001" t="s">
        <v>1433</v>
      </c>
      <c r="B42001" t="str">
        <f ca="1">_xll.BDS(OFFSET(INDIRECT(ADDRESS(ROW(), COLUMN())),0,-1),"BEST_ANALYST_RECS_BULK","cols=10;rows=12")</f>
        <v>Keefe, Bruyette &amp; Woods</v>
      </c>
      <c r="C42001" t="s">
        <v>2760</v>
      </c>
      <c r="D42001" t="s">
        <v>2015</v>
      </c>
      <c r="E42001">
        <v>3</v>
      </c>
      <c r="F42001" t="s">
        <v>2016</v>
      </c>
      <c r="G42001">
        <v>51</v>
      </c>
      <c r="H42001" t="s">
        <v>2017</v>
      </c>
      <c r="I42001" s="13">
        <v>43510</v>
      </c>
      <c r="J42001">
        <v>4</v>
      </c>
      <c r="K42001">
        <v>0</v>
      </c>
    </row>
    <row r="42002" spans="1:11">
      <c r="B42002" t="s">
        <v>2027</v>
      </c>
      <c r="C42002" t="s">
        <v>2224</v>
      </c>
      <c r="D42002" t="s">
        <v>2044</v>
      </c>
      <c r="E42002">
        <v>3</v>
      </c>
      <c r="F42002" t="s">
        <v>2016</v>
      </c>
      <c r="G42002">
        <v>47</v>
      </c>
      <c r="H42002" t="s">
        <v>2017</v>
      </c>
      <c r="I42002" s="13">
        <v>43509</v>
      </c>
      <c r="J42002">
        <v>4</v>
      </c>
      <c r="K42002">
        <v>0</v>
      </c>
    </row>
    <row r="42003" spans="1:11">
      <c r="B42003" t="s">
        <v>2240</v>
      </c>
      <c r="C42003" t="s">
        <v>2542</v>
      </c>
      <c r="D42003" t="s">
        <v>2026</v>
      </c>
      <c r="E42003">
        <v>5</v>
      </c>
      <c r="F42003" t="s">
        <v>2016</v>
      </c>
      <c r="G42003">
        <v>60</v>
      </c>
      <c r="H42003" t="s">
        <v>2017</v>
      </c>
      <c r="I42003" s="13">
        <v>43504</v>
      </c>
      <c r="J42003" t="s">
        <v>2030</v>
      </c>
      <c r="K42003" t="s">
        <v>2030</v>
      </c>
    </row>
    <row r="42004" spans="1:11">
      <c r="B42004" t="s">
        <v>106</v>
      </c>
      <c r="C42004" t="s">
        <v>2531</v>
      </c>
      <c r="D42004" t="s">
        <v>2114</v>
      </c>
      <c r="E42004">
        <v>3</v>
      </c>
      <c r="F42004" t="s">
        <v>2016</v>
      </c>
      <c r="G42004">
        <v>54</v>
      </c>
      <c r="H42004" t="s">
        <v>2020</v>
      </c>
      <c r="I42004" s="13">
        <v>43500</v>
      </c>
      <c r="J42004">
        <v>4</v>
      </c>
      <c r="K42004">
        <v>0</v>
      </c>
    </row>
    <row r="42005" spans="1:11">
      <c r="B42005" t="s">
        <v>2134</v>
      </c>
      <c r="C42005" t="s">
        <v>2219</v>
      </c>
      <c r="D42005" t="s">
        <v>2162</v>
      </c>
      <c r="E42005">
        <v>3</v>
      </c>
      <c r="F42005" t="s">
        <v>2016</v>
      </c>
      <c r="G42005">
        <v>51</v>
      </c>
      <c r="H42005" t="s">
        <v>2020</v>
      </c>
      <c r="I42005" s="13">
        <v>43495</v>
      </c>
      <c r="J42005">
        <v>3</v>
      </c>
      <c r="K42005">
        <v>1.34</v>
      </c>
    </row>
    <row r="42006" spans="1:11">
      <c r="B42006" t="s">
        <v>2063</v>
      </c>
      <c r="C42006" t="s">
        <v>2223</v>
      </c>
      <c r="D42006" t="s">
        <v>2162</v>
      </c>
      <c r="E42006">
        <v>3</v>
      </c>
      <c r="F42006" t="s">
        <v>2016</v>
      </c>
      <c r="G42006">
        <v>47</v>
      </c>
      <c r="H42006" t="s">
        <v>2017</v>
      </c>
      <c r="I42006" s="13">
        <v>43495</v>
      </c>
      <c r="J42006">
        <v>4</v>
      </c>
      <c r="K42006">
        <v>0</v>
      </c>
    </row>
    <row r="42007" spans="1:11">
      <c r="B42007" t="s">
        <v>2174</v>
      </c>
      <c r="C42007" t="s">
        <v>2242</v>
      </c>
      <c r="D42007" t="s">
        <v>2015</v>
      </c>
      <c r="E42007">
        <v>3</v>
      </c>
      <c r="F42007" t="s">
        <v>2016</v>
      </c>
      <c r="G42007">
        <v>49</v>
      </c>
      <c r="H42007" t="s">
        <v>2017</v>
      </c>
      <c r="I42007" s="13">
        <v>43494</v>
      </c>
      <c r="J42007">
        <v>4</v>
      </c>
      <c r="K42007">
        <v>0</v>
      </c>
    </row>
    <row r="42008" spans="1:11">
      <c r="B42008" t="s">
        <v>2045</v>
      </c>
      <c r="C42008" t="s">
        <v>3281</v>
      </c>
      <c r="D42008" t="s">
        <v>2029</v>
      </c>
      <c r="E42008">
        <v>5</v>
      </c>
      <c r="F42008" t="s">
        <v>2016</v>
      </c>
      <c r="G42008">
        <v>61</v>
      </c>
      <c r="H42008" t="s">
        <v>2133</v>
      </c>
      <c r="I42008" s="13">
        <v>43494</v>
      </c>
      <c r="J42008">
        <v>5</v>
      </c>
      <c r="K42008">
        <v>-3.87</v>
      </c>
    </row>
    <row r="42009" spans="1:11">
      <c r="B42009" t="s">
        <v>2079</v>
      </c>
      <c r="C42009" t="s">
        <v>2222</v>
      </c>
      <c r="D42009" t="s">
        <v>2015</v>
      </c>
      <c r="E42009">
        <v>3</v>
      </c>
      <c r="F42009" t="s">
        <v>2016</v>
      </c>
      <c r="G42009">
        <v>50</v>
      </c>
      <c r="H42009" t="s">
        <v>2017</v>
      </c>
      <c r="I42009" s="13">
        <v>43494</v>
      </c>
      <c r="J42009">
        <v>4</v>
      </c>
      <c r="K42009">
        <v>0</v>
      </c>
    </row>
    <row r="42010" spans="1:11">
      <c r="B42010" t="s">
        <v>2411</v>
      </c>
      <c r="C42010" t="s">
        <v>2639</v>
      </c>
      <c r="D42010" t="s">
        <v>2026</v>
      </c>
      <c r="E42010">
        <v>5</v>
      </c>
      <c r="F42010" t="s">
        <v>2016</v>
      </c>
      <c r="G42010">
        <v>57</v>
      </c>
      <c r="H42010" t="s">
        <v>2020</v>
      </c>
      <c r="I42010" s="13">
        <v>43494</v>
      </c>
      <c r="J42010">
        <v>5</v>
      </c>
      <c r="K42010">
        <v>-3.87</v>
      </c>
    </row>
    <row r="42011" spans="1:11">
      <c r="B42011" t="s">
        <v>2094</v>
      </c>
      <c r="C42011" t="s">
        <v>2095</v>
      </c>
      <c r="D42011" t="s">
        <v>2076</v>
      </c>
      <c r="E42011">
        <v>3</v>
      </c>
      <c r="F42011" t="s">
        <v>2016</v>
      </c>
      <c r="G42011" t="s">
        <v>2030</v>
      </c>
      <c r="H42011" t="s">
        <v>2017</v>
      </c>
      <c r="I42011" s="13">
        <v>43488</v>
      </c>
      <c r="J42011" t="s">
        <v>2030</v>
      </c>
      <c r="K42011" t="s">
        <v>2030</v>
      </c>
    </row>
    <row r="42012" spans="1:11">
      <c r="B42012" t="s">
        <v>2083</v>
      </c>
      <c r="C42012" t="s">
        <v>2084</v>
      </c>
      <c r="D42012" t="s">
        <v>2184</v>
      </c>
      <c r="E42012">
        <v>1</v>
      </c>
      <c r="F42012" t="s">
        <v>2088</v>
      </c>
      <c r="G42012" t="s">
        <v>2030</v>
      </c>
      <c r="H42012" t="s">
        <v>2017</v>
      </c>
      <c r="I42012" s="13">
        <v>43307</v>
      </c>
      <c r="J42012">
        <v>2</v>
      </c>
      <c r="K42012">
        <v>8.85</v>
      </c>
    </row>
    <row r="42101" spans="1:11">
      <c r="A42101" t="s">
        <v>1434</v>
      </c>
      <c r="B42101" t="str">
        <f ca="1">_xll.BDS(OFFSET(INDIRECT(ADDRESS(ROW(), COLUMN())),0,-1),"BEST_ANALYST_RECS_BULK","cols=10;rows=16")</f>
        <v>ISS-EVA</v>
      </c>
      <c r="C42101" t="s">
        <v>2084</v>
      </c>
      <c r="D42101" t="s">
        <v>2035</v>
      </c>
      <c r="E42101">
        <v>5</v>
      </c>
      <c r="F42101" t="s">
        <v>2085</v>
      </c>
      <c r="G42101" t="s">
        <v>2030</v>
      </c>
      <c r="H42101" t="s">
        <v>2017</v>
      </c>
      <c r="I42101" s="13">
        <v>43509</v>
      </c>
      <c r="J42101">
        <v>1</v>
      </c>
      <c r="K42101">
        <v>10.39</v>
      </c>
    </row>
    <row r="42102" spans="1:11">
      <c r="B42102" t="s">
        <v>2042</v>
      </c>
      <c r="C42102" t="s">
        <v>3586</v>
      </c>
      <c r="D42102" t="s">
        <v>2029</v>
      </c>
      <c r="E42102">
        <v>5</v>
      </c>
      <c r="F42102" t="s">
        <v>2016</v>
      </c>
      <c r="G42102">
        <v>40</v>
      </c>
      <c r="H42102" t="s">
        <v>2020</v>
      </c>
      <c r="I42102" s="13">
        <v>43508</v>
      </c>
      <c r="J42102">
        <v>3</v>
      </c>
      <c r="K42102">
        <v>-16.420000000000002</v>
      </c>
    </row>
    <row r="42103" spans="1:11">
      <c r="B42103" t="s">
        <v>2024</v>
      </c>
      <c r="C42103" t="s">
        <v>2768</v>
      </c>
      <c r="D42103" t="s">
        <v>2076</v>
      </c>
      <c r="E42103">
        <v>3</v>
      </c>
      <c r="F42103" t="s">
        <v>2016</v>
      </c>
      <c r="G42103" t="s">
        <v>2030</v>
      </c>
      <c r="H42103" t="s">
        <v>2017</v>
      </c>
      <c r="I42103" s="13">
        <v>43507</v>
      </c>
      <c r="J42103">
        <v>6</v>
      </c>
      <c r="K42103">
        <v>-29.87</v>
      </c>
    </row>
    <row r="42104" spans="1:11">
      <c r="B42104" t="s">
        <v>2234</v>
      </c>
      <c r="C42104" t="s">
        <v>2657</v>
      </c>
      <c r="D42104" t="s">
        <v>2026</v>
      </c>
      <c r="E42104">
        <v>5</v>
      </c>
      <c r="F42104" t="s">
        <v>2016</v>
      </c>
      <c r="G42104">
        <v>37</v>
      </c>
      <c r="H42104" t="s">
        <v>2020</v>
      </c>
      <c r="I42104" s="13">
        <v>43507</v>
      </c>
      <c r="J42104">
        <v>5</v>
      </c>
      <c r="K42104">
        <v>-22.29</v>
      </c>
    </row>
    <row r="42105" spans="1:11">
      <c r="B42105" t="s">
        <v>2621</v>
      </c>
      <c r="C42105" t="s">
        <v>2653</v>
      </c>
      <c r="D42105" t="s">
        <v>2026</v>
      </c>
      <c r="E42105">
        <v>5</v>
      </c>
      <c r="F42105" t="s">
        <v>2016</v>
      </c>
      <c r="G42105">
        <v>35</v>
      </c>
      <c r="H42105" t="s">
        <v>2017</v>
      </c>
      <c r="I42105" s="13">
        <v>43507</v>
      </c>
      <c r="J42105">
        <v>3</v>
      </c>
      <c r="K42105">
        <v>-16.420000000000002</v>
      </c>
    </row>
    <row r="42106" spans="1:11">
      <c r="B42106" t="s">
        <v>106</v>
      </c>
      <c r="C42106" t="s">
        <v>2113</v>
      </c>
      <c r="D42106" t="s">
        <v>2114</v>
      </c>
      <c r="E42106">
        <v>3</v>
      </c>
      <c r="F42106" t="s">
        <v>2016</v>
      </c>
      <c r="G42106">
        <v>29</v>
      </c>
      <c r="H42106" t="s">
        <v>2020</v>
      </c>
      <c r="I42106" s="13">
        <v>43504</v>
      </c>
      <c r="J42106" t="s">
        <v>2030</v>
      </c>
      <c r="K42106" t="s">
        <v>2030</v>
      </c>
    </row>
    <row r="42107" spans="1:11">
      <c r="B42107" t="s">
        <v>2257</v>
      </c>
      <c r="C42107" t="s">
        <v>2661</v>
      </c>
      <c r="D42107" t="s">
        <v>2044</v>
      </c>
      <c r="E42107">
        <v>3</v>
      </c>
      <c r="F42107" t="s">
        <v>2016</v>
      </c>
      <c r="G42107">
        <v>31</v>
      </c>
      <c r="H42107" t="s">
        <v>2020</v>
      </c>
      <c r="I42107" s="13">
        <v>43504</v>
      </c>
      <c r="J42107">
        <v>4</v>
      </c>
      <c r="K42107">
        <v>-22.22</v>
      </c>
    </row>
    <row r="42108" spans="1:11">
      <c r="B42108" t="s">
        <v>2074</v>
      </c>
      <c r="C42108" t="s">
        <v>2659</v>
      </c>
      <c r="D42108" t="s">
        <v>2026</v>
      </c>
      <c r="E42108">
        <v>5</v>
      </c>
      <c r="F42108" t="s">
        <v>2016</v>
      </c>
      <c r="G42108">
        <v>36</v>
      </c>
      <c r="H42108" t="s">
        <v>2020</v>
      </c>
      <c r="I42108" s="13">
        <v>43504</v>
      </c>
      <c r="J42108" t="s">
        <v>2030</v>
      </c>
      <c r="K42108" t="s">
        <v>2030</v>
      </c>
    </row>
    <row r="42109" spans="1:11">
      <c r="B42109" t="s">
        <v>2049</v>
      </c>
      <c r="C42109" t="s">
        <v>2654</v>
      </c>
      <c r="D42109" t="s">
        <v>2015</v>
      </c>
      <c r="E42109">
        <v>3</v>
      </c>
      <c r="F42109" t="s">
        <v>2016</v>
      </c>
      <c r="G42109">
        <v>34</v>
      </c>
      <c r="H42109" t="s">
        <v>2017</v>
      </c>
      <c r="I42109" s="13">
        <v>43504</v>
      </c>
      <c r="J42109">
        <v>7</v>
      </c>
      <c r="K42109">
        <v>-32.659999999999997</v>
      </c>
    </row>
    <row r="42110" spans="1:11">
      <c r="B42110" t="s">
        <v>2136</v>
      </c>
      <c r="C42110" t="s">
        <v>3909</v>
      </c>
      <c r="D42110" t="s">
        <v>2026</v>
      </c>
      <c r="E42110">
        <v>5</v>
      </c>
      <c r="F42110" t="s">
        <v>2016</v>
      </c>
      <c r="G42110">
        <v>45</v>
      </c>
      <c r="H42110" t="s">
        <v>2020</v>
      </c>
      <c r="I42110" s="13">
        <v>43504</v>
      </c>
      <c r="J42110">
        <v>3</v>
      </c>
      <c r="K42110">
        <v>-16.420000000000002</v>
      </c>
    </row>
    <row r="42111" spans="1:11">
      <c r="B42111" t="s">
        <v>2077</v>
      </c>
      <c r="C42111" t="s">
        <v>2116</v>
      </c>
      <c r="D42111" t="s">
        <v>2117</v>
      </c>
      <c r="E42111">
        <v>5</v>
      </c>
      <c r="F42111" t="s">
        <v>2016</v>
      </c>
      <c r="G42111" t="s">
        <v>2030</v>
      </c>
      <c r="H42111" t="s">
        <v>2017</v>
      </c>
      <c r="I42111" s="13">
        <v>43503</v>
      </c>
      <c r="J42111">
        <v>3</v>
      </c>
      <c r="K42111">
        <v>-16.420000000000002</v>
      </c>
    </row>
    <row r="42112" spans="1:11">
      <c r="B42112" t="s">
        <v>2079</v>
      </c>
      <c r="C42112" t="s">
        <v>2656</v>
      </c>
      <c r="D42112" t="s">
        <v>2015</v>
      </c>
      <c r="E42112">
        <v>3</v>
      </c>
      <c r="F42112" t="s">
        <v>2016</v>
      </c>
      <c r="G42112">
        <v>33</v>
      </c>
      <c r="H42112" t="s">
        <v>2017</v>
      </c>
      <c r="I42112" s="13">
        <v>43503</v>
      </c>
      <c r="J42112">
        <v>2</v>
      </c>
      <c r="K42112">
        <v>-15.76</v>
      </c>
    </row>
    <row r="42113" spans="2:11">
      <c r="B42113" t="s">
        <v>2054</v>
      </c>
      <c r="C42113" t="s">
        <v>2663</v>
      </c>
      <c r="D42113" t="s">
        <v>2044</v>
      </c>
      <c r="E42113">
        <v>3</v>
      </c>
      <c r="F42113" t="s">
        <v>2016</v>
      </c>
      <c r="G42113">
        <v>32</v>
      </c>
      <c r="H42113" t="s">
        <v>2020</v>
      </c>
      <c r="I42113" s="13">
        <v>43503</v>
      </c>
      <c r="J42113">
        <v>8</v>
      </c>
      <c r="K42113">
        <v>-33.44</v>
      </c>
    </row>
    <row r="42114" spans="2:11">
      <c r="B42114" t="s">
        <v>2091</v>
      </c>
      <c r="C42114" t="s">
        <v>3508</v>
      </c>
      <c r="D42114" t="s">
        <v>2093</v>
      </c>
      <c r="E42114" t="s">
        <v>2030</v>
      </c>
      <c r="F42114" t="s">
        <v>2016</v>
      </c>
      <c r="G42114" t="s">
        <v>2030</v>
      </c>
      <c r="H42114" t="s">
        <v>2017</v>
      </c>
      <c r="I42114" s="13">
        <v>43497</v>
      </c>
      <c r="J42114" t="s">
        <v>2030</v>
      </c>
      <c r="K42114" t="s">
        <v>2030</v>
      </c>
    </row>
    <row r="42115" spans="2:11">
      <c r="B42115" t="s">
        <v>2094</v>
      </c>
      <c r="C42115" t="s">
        <v>2095</v>
      </c>
      <c r="D42115" t="s">
        <v>2076</v>
      </c>
      <c r="E42115">
        <v>3</v>
      </c>
      <c r="F42115" t="s">
        <v>2085</v>
      </c>
      <c r="G42115" t="s">
        <v>2030</v>
      </c>
      <c r="H42115" t="s">
        <v>2017</v>
      </c>
      <c r="I42115" s="13">
        <v>43497</v>
      </c>
      <c r="J42115" t="s">
        <v>2030</v>
      </c>
      <c r="K42115" t="s">
        <v>2030</v>
      </c>
    </row>
    <row r="42116" spans="2:11">
      <c r="B42116" t="s">
        <v>2102</v>
      </c>
      <c r="C42116" t="s">
        <v>2987</v>
      </c>
      <c r="D42116" t="s">
        <v>2104</v>
      </c>
      <c r="E42116" t="s">
        <v>2030</v>
      </c>
      <c r="F42116" t="s">
        <v>2016</v>
      </c>
      <c r="G42116" t="s">
        <v>2030</v>
      </c>
      <c r="H42116" t="s">
        <v>2017</v>
      </c>
      <c r="I42116" s="13">
        <v>43210</v>
      </c>
      <c r="J42116" t="s">
        <v>2030</v>
      </c>
      <c r="K42116" t="s">
        <v>2030</v>
      </c>
    </row>
    <row r="42201" spans="1:11">
      <c r="A42201" t="s">
        <v>1435</v>
      </c>
      <c r="B42201" t="str">
        <f ca="1">_xll.BDS(OFFSET(INDIRECT(ADDRESS(ROW(), COLUMN())),0,-1),"BEST_ANALYST_RECS_BULK","cols=10;rows=16")</f>
        <v>Macquarie</v>
      </c>
      <c r="C42201" t="s">
        <v>2617</v>
      </c>
      <c r="D42201" t="s">
        <v>2029</v>
      </c>
      <c r="E42201">
        <v>5</v>
      </c>
      <c r="F42201" t="s">
        <v>2016</v>
      </c>
      <c r="G42201">
        <v>54</v>
      </c>
      <c r="H42201" t="s">
        <v>2020</v>
      </c>
      <c r="I42201" s="13">
        <v>43510</v>
      </c>
      <c r="J42201">
        <v>3</v>
      </c>
      <c r="K42201">
        <v>0.9</v>
      </c>
    </row>
    <row r="42202" spans="1:11">
      <c r="B42202" t="s">
        <v>2618</v>
      </c>
      <c r="C42202" t="s">
        <v>2619</v>
      </c>
      <c r="D42202" t="s">
        <v>2026</v>
      </c>
      <c r="E42202">
        <v>5</v>
      </c>
      <c r="F42202" t="s">
        <v>2016</v>
      </c>
      <c r="G42202">
        <v>53</v>
      </c>
      <c r="H42202" t="s">
        <v>2020</v>
      </c>
      <c r="I42202" s="13">
        <v>43509</v>
      </c>
      <c r="J42202">
        <v>3</v>
      </c>
      <c r="K42202">
        <v>0.9</v>
      </c>
    </row>
    <row r="42203" spans="1:11">
      <c r="B42203" t="s">
        <v>2159</v>
      </c>
      <c r="C42203" t="s">
        <v>2620</v>
      </c>
      <c r="D42203" t="s">
        <v>2029</v>
      </c>
      <c r="E42203">
        <v>5</v>
      </c>
      <c r="F42203" t="s">
        <v>2016</v>
      </c>
      <c r="G42203">
        <v>54</v>
      </c>
      <c r="H42203" t="s">
        <v>2017</v>
      </c>
      <c r="I42203" s="13">
        <v>43507</v>
      </c>
      <c r="J42203">
        <v>3</v>
      </c>
      <c r="K42203">
        <v>0.9</v>
      </c>
    </row>
    <row r="42204" spans="1:11">
      <c r="B42204" t="s">
        <v>2621</v>
      </c>
      <c r="C42204" t="s">
        <v>2622</v>
      </c>
      <c r="D42204" t="s">
        <v>2044</v>
      </c>
      <c r="E42204">
        <v>3</v>
      </c>
      <c r="F42204" t="s">
        <v>2016</v>
      </c>
      <c r="G42204" t="s">
        <v>2030</v>
      </c>
      <c r="H42204" t="s">
        <v>2017</v>
      </c>
      <c r="I42204" s="13">
        <v>43507</v>
      </c>
      <c r="J42204">
        <v>8</v>
      </c>
      <c r="K42204">
        <v>-3.65</v>
      </c>
    </row>
    <row r="42205" spans="1:11">
      <c r="B42205" t="s">
        <v>2234</v>
      </c>
      <c r="C42205" t="s">
        <v>2623</v>
      </c>
      <c r="D42205" t="s">
        <v>2026</v>
      </c>
      <c r="E42205">
        <v>5</v>
      </c>
      <c r="F42205" t="s">
        <v>2016</v>
      </c>
      <c r="G42205">
        <v>53</v>
      </c>
      <c r="H42205" t="s">
        <v>2020</v>
      </c>
      <c r="I42205" s="13">
        <v>43504</v>
      </c>
      <c r="J42205">
        <v>1</v>
      </c>
      <c r="K42205">
        <v>4.17</v>
      </c>
    </row>
    <row r="42206" spans="1:11">
      <c r="B42206" t="s">
        <v>2094</v>
      </c>
      <c r="C42206" t="s">
        <v>2095</v>
      </c>
      <c r="D42206" t="s">
        <v>2076</v>
      </c>
      <c r="E42206">
        <v>3</v>
      </c>
      <c r="F42206" t="s">
        <v>2088</v>
      </c>
      <c r="G42206" t="s">
        <v>2030</v>
      </c>
      <c r="H42206" t="s">
        <v>2017</v>
      </c>
      <c r="I42206" s="13">
        <v>43504</v>
      </c>
      <c r="J42206" t="s">
        <v>2030</v>
      </c>
      <c r="K42206" t="s">
        <v>2030</v>
      </c>
    </row>
    <row r="42207" spans="1:11">
      <c r="B42207" t="s">
        <v>2051</v>
      </c>
      <c r="C42207" t="s">
        <v>2624</v>
      </c>
      <c r="D42207" t="s">
        <v>2076</v>
      </c>
      <c r="E42207">
        <v>3</v>
      </c>
      <c r="F42207" t="s">
        <v>2016</v>
      </c>
      <c r="G42207">
        <v>46</v>
      </c>
      <c r="H42207" t="s">
        <v>2017</v>
      </c>
      <c r="I42207" s="13">
        <v>43504</v>
      </c>
      <c r="J42207">
        <v>5</v>
      </c>
      <c r="K42207">
        <v>0</v>
      </c>
    </row>
    <row r="42208" spans="1:11">
      <c r="B42208" t="s">
        <v>2024</v>
      </c>
      <c r="C42208" t="s">
        <v>2262</v>
      </c>
      <c r="D42208" t="s">
        <v>2026</v>
      </c>
      <c r="E42208">
        <v>5</v>
      </c>
      <c r="F42208" t="s">
        <v>2016</v>
      </c>
      <c r="G42208">
        <v>46</v>
      </c>
      <c r="H42208" t="s">
        <v>2017</v>
      </c>
      <c r="I42208" s="13">
        <v>43503</v>
      </c>
      <c r="J42208" t="s">
        <v>2030</v>
      </c>
      <c r="K42208" t="s">
        <v>2030</v>
      </c>
    </row>
    <row r="42209" spans="2:11">
      <c r="B42209" t="s">
        <v>2074</v>
      </c>
      <c r="C42209" t="s">
        <v>2625</v>
      </c>
      <c r="D42209" t="s">
        <v>2026</v>
      </c>
      <c r="E42209">
        <v>5</v>
      </c>
      <c r="F42209" t="s">
        <v>2085</v>
      </c>
      <c r="G42209">
        <v>52</v>
      </c>
      <c r="H42209" t="s">
        <v>2020</v>
      </c>
      <c r="I42209" s="13">
        <v>43503</v>
      </c>
      <c r="J42209">
        <v>2</v>
      </c>
      <c r="K42209">
        <v>2.25</v>
      </c>
    </row>
    <row r="42210" spans="2:11">
      <c r="B42210" t="s">
        <v>2174</v>
      </c>
      <c r="C42210" t="s">
        <v>2626</v>
      </c>
      <c r="D42210" t="s">
        <v>2015</v>
      </c>
      <c r="E42210">
        <v>3</v>
      </c>
      <c r="F42210" t="s">
        <v>2016</v>
      </c>
      <c r="G42210">
        <v>50</v>
      </c>
      <c r="H42210" t="s">
        <v>2017</v>
      </c>
      <c r="I42210" s="13">
        <v>43502</v>
      </c>
      <c r="J42210">
        <v>5</v>
      </c>
      <c r="K42210">
        <v>0</v>
      </c>
    </row>
    <row r="42211" spans="2:11">
      <c r="B42211" t="s">
        <v>106</v>
      </c>
      <c r="C42211" t="s">
        <v>2627</v>
      </c>
      <c r="D42211" t="s">
        <v>2019</v>
      </c>
      <c r="E42211">
        <v>3</v>
      </c>
      <c r="F42211" t="s">
        <v>2016</v>
      </c>
      <c r="G42211">
        <v>47</v>
      </c>
      <c r="H42211" t="s">
        <v>2020</v>
      </c>
      <c r="I42211" s="13">
        <v>43502</v>
      </c>
      <c r="J42211">
        <v>5</v>
      </c>
      <c r="K42211">
        <v>0</v>
      </c>
    </row>
    <row r="42212" spans="2:11">
      <c r="B42212" t="s">
        <v>2021</v>
      </c>
      <c r="C42212" t="s">
        <v>2628</v>
      </c>
      <c r="D42212" t="s">
        <v>2023</v>
      </c>
      <c r="E42212">
        <v>5</v>
      </c>
      <c r="F42212" t="s">
        <v>2016</v>
      </c>
      <c r="G42212">
        <v>50</v>
      </c>
      <c r="H42212" t="s">
        <v>2020</v>
      </c>
      <c r="I42212" s="13">
        <v>43502</v>
      </c>
      <c r="J42212">
        <v>6</v>
      </c>
      <c r="K42212">
        <v>-0.11</v>
      </c>
    </row>
    <row r="42213" spans="2:11">
      <c r="B42213" t="s">
        <v>2027</v>
      </c>
      <c r="C42213" t="s">
        <v>2629</v>
      </c>
      <c r="D42213" t="s">
        <v>2044</v>
      </c>
      <c r="E42213">
        <v>3</v>
      </c>
      <c r="F42213" t="s">
        <v>2016</v>
      </c>
      <c r="G42213">
        <v>44</v>
      </c>
      <c r="H42213" t="s">
        <v>2017</v>
      </c>
      <c r="I42213" s="13">
        <v>43501</v>
      </c>
      <c r="J42213">
        <v>5</v>
      </c>
      <c r="K42213">
        <v>0</v>
      </c>
    </row>
    <row r="42214" spans="2:11">
      <c r="B42214" t="s">
        <v>2033</v>
      </c>
      <c r="C42214" t="s">
        <v>2317</v>
      </c>
      <c r="D42214" t="s">
        <v>2044</v>
      </c>
      <c r="E42214">
        <v>3</v>
      </c>
      <c r="F42214" t="s">
        <v>2016</v>
      </c>
      <c r="G42214">
        <v>46</v>
      </c>
      <c r="H42214" t="s">
        <v>2036</v>
      </c>
      <c r="I42214" s="13">
        <v>43501</v>
      </c>
      <c r="J42214">
        <v>9</v>
      </c>
      <c r="K42214">
        <v>-11.1</v>
      </c>
    </row>
    <row r="42215" spans="2:11">
      <c r="B42215" t="s">
        <v>2083</v>
      </c>
      <c r="C42215" t="s">
        <v>2084</v>
      </c>
      <c r="D42215" t="s">
        <v>2026</v>
      </c>
      <c r="E42215">
        <v>5</v>
      </c>
      <c r="F42215" t="s">
        <v>2016</v>
      </c>
      <c r="G42215" t="s">
        <v>2030</v>
      </c>
      <c r="H42215" t="s">
        <v>2017</v>
      </c>
      <c r="I42215" s="13">
        <v>43412</v>
      </c>
      <c r="J42215">
        <v>10</v>
      </c>
      <c r="K42215">
        <v>-13.38</v>
      </c>
    </row>
    <row r="42216" spans="2:11">
      <c r="B42216" t="s">
        <v>2086</v>
      </c>
      <c r="C42216" t="s">
        <v>2630</v>
      </c>
      <c r="D42216" t="s">
        <v>2053</v>
      </c>
      <c r="E42216">
        <v>1</v>
      </c>
      <c r="F42216" t="s">
        <v>2016</v>
      </c>
      <c r="G42216">
        <v>37</v>
      </c>
      <c r="H42216" t="s">
        <v>2017</v>
      </c>
      <c r="I42216" s="13">
        <v>43138</v>
      </c>
      <c r="J42216">
        <v>7</v>
      </c>
      <c r="K42216">
        <v>-0.9</v>
      </c>
    </row>
    <row r="42301" spans="1:11">
      <c r="A42301" t="s">
        <v>1436</v>
      </c>
      <c r="B42301" t="str">
        <f ca="1">_xll.BDS(OFFSET(INDIRECT(ADDRESS(ROW(), COLUMN())),0,-1),"BEST_ANALYST_RECS_BULK","cols=10;rows=14")</f>
        <v>Tudor Pickering &amp; Co</v>
      </c>
      <c r="C42301" t="s">
        <v>2353</v>
      </c>
      <c r="D42301" t="s">
        <v>2026</v>
      </c>
      <c r="E42301">
        <v>5</v>
      </c>
      <c r="F42301" t="s">
        <v>2016</v>
      </c>
      <c r="G42301">
        <v>35</v>
      </c>
      <c r="H42301" t="s">
        <v>2017</v>
      </c>
      <c r="I42301" s="13">
        <v>43511</v>
      </c>
      <c r="J42301" t="s">
        <v>2030</v>
      </c>
      <c r="K42301" t="s">
        <v>2030</v>
      </c>
    </row>
    <row r="42302" spans="1:11">
      <c r="B42302" t="s">
        <v>2031</v>
      </c>
      <c r="C42302" t="s">
        <v>2355</v>
      </c>
      <c r="D42302" t="s">
        <v>2026</v>
      </c>
      <c r="E42302">
        <v>5</v>
      </c>
      <c r="F42302" t="s">
        <v>2016</v>
      </c>
      <c r="G42302">
        <v>40</v>
      </c>
      <c r="H42302" t="s">
        <v>2020</v>
      </c>
      <c r="I42302" s="13">
        <v>43509</v>
      </c>
      <c r="J42302">
        <v>1</v>
      </c>
      <c r="K42302">
        <v>61.47</v>
      </c>
    </row>
    <row r="42303" spans="1:11">
      <c r="B42303" t="s">
        <v>2186</v>
      </c>
      <c r="C42303" t="s">
        <v>2366</v>
      </c>
      <c r="D42303" t="s">
        <v>2029</v>
      </c>
      <c r="E42303">
        <v>5</v>
      </c>
      <c r="F42303" t="s">
        <v>2016</v>
      </c>
      <c r="G42303">
        <v>38</v>
      </c>
      <c r="H42303" t="s">
        <v>2017</v>
      </c>
      <c r="I42303" s="13">
        <v>43507</v>
      </c>
      <c r="J42303">
        <v>1</v>
      </c>
      <c r="K42303">
        <v>61.47</v>
      </c>
    </row>
    <row r="42304" spans="1:11">
      <c r="B42304" t="s">
        <v>2198</v>
      </c>
      <c r="C42304" t="s">
        <v>2387</v>
      </c>
      <c r="D42304" t="s">
        <v>2035</v>
      </c>
      <c r="E42304">
        <v>5</v>
      </c>
      <c r="F42304" t="s">
        <v>2016</v>
      </c>
      <c r="G42304">
        <v>36</v>
      </c>
      <c r="H42304" t="s">
        <v>2020</v>
      </c>
      <c r="I42304" s="13">
        <v>43504</v>
      </c>
      <c r="J42304" t="s">
        <v>2030</v>
      </c>
      <c r="K42304" t="s">
        <v>2030</v>
      </c>
    </row>
    <row r="42305" spans="2:11">
      <c r="B42305" t="s">
        <v>2382</v>
      </c>
      <c r="C42305" t="s">
        <v>2383</v>
      </c>
      <c r="D42305" t="s">
        <v>2029</v>
      </c>
      <c r="E42305">
        <v>5</v>
      </c>
      <c r="F42305" t="s">
        <v>2016</v>
      </c>
      <c r="G42305">
        <v>35</v>
      </c>
      <c r="H42305" t="s">
        <v>2017</v>
      </c>
      <c r="I42305" s="13">
        <v>43503</v>
      </c>
      <c r="J42305">
        <v>1</v>
      </c>
      <c r="K42305">
        <v>61.47</v>
      </c>
    </row>
    <row r="42306" spans="2:11">
      <c r="B42306" t="s">
        <v>2045</v>
      </c>
      <c r="C42306" t="s">
        <v>2351</v>
      </c>
      <c r="D42306" t="s">
        <v>2029</v>
      </c>
      <c r="E42306">
        <v>5</v>
      </c>
      <c r="F42306" t="s">
        <v>2016</v>
      </c>
      <c r="G42306">
        <v>49</v>
      </c>
      <c r="H42306" t="s">
        <v>2020</v>
      </c>
      <c r="I42306" s="13">
        <v>43503</v>
      </c>
      <c r="J42306" t="s">
        <v>2030</v>
      </c>
      <c r="K42306" t="s">
        <v>2030</v>
      </c>
    </row>
    <row r="42307" spans="2:11">
      <c r="B42307" t="s">
        <v>2367</v>
      </c>
      <c r="C42307" t="s">
        <v>2368</v>
      </c>
      <c r="D42307" t="s">
        <v>2189</v>
      </c>
      <c r="E42307">
        <v>5</v>
      </c>
      <c r="F42307" t="s">
        <v>2016</v>
      </c>
      <c r="G42307">
        <v>41</v>
      </c>
      <c r="H42307" t="s">
        <v>2020</v>
      </c>
      <c r="I42307" s="13">
        <v>43503</v>
      </c>
      <c r="J42307" t="s">
        <v>2030</v>
      </c>
      <c r="K42307" t="s">
        <v>2030</v>
      </c>
    </row>
    <row r="42308" spans="2:11">
      <c r="B42308" t="s">
        <v>2393</v>
      </c>
      <c r="C42308" t="s">
        <v>2394</v>
      </c>
      <c r="D42308" t="s">
        <v>2362</v>
      </c>
      <c r="E42308">
        <v>5</v>
      </c>
      <c r="F42308" t="s">
        <v>2016</v>
      </c>
      <c r="G42308">
        <v>43</v>
      </c>
      <c r="H42308" t="s">
        <v>2020</v>
      </c>
      <c r="I42308" s="13">
        <v>43502</v>
      </c>
      <c r="J42308" t="s">
        <v>2030</v>
      </c>
      <c r="K42308" t="s">
        <v>2030</v>
      </c>
    </row>
    <row r="42309" spans="2:11">
      <c r="B42309" t="s">
        <v>2072</v>
      </c>
      <c r="C42309" t="s">
        <v>2385</v>
      </c>
      <c r="D42309" t="s">
        <v>2189</v>
      </c>
      <c r="E42309">
        <v>5</v>
      </c>
      <c r="F42309" t="s">
        <v>2016</v>
      </c>
      <c r="G42309">
        <v>53</v>
      </c>
      <c r="H42309" t="s">
        <v>2020</v>
      </c>
      <c r="I42309" s="13">
        <v>43502</v>
      </c>
      <c r="J42309">
        <v>1</v>
      </c>
      <c r="K42309">
        <v>61.47</v>
      </c>
    </row>
    <row r="42310" spans="2:11">
      <c r="B42310" t="s">
        <v>2074</v>
      </c>
      <c r="C42310" t="s">
        <v>3753</v>
      </c>
      <c r="D42310" t="s">
        <v>2026</v>
      </c>
      <c r="E42310">
        <v>5</v>
      </c>
      <c r="F42310" t="s">
        <v>2016</v>
      </c>
      <c r="G42310">
        <v>35</v>
      </c>
      <c r="H42310" t="s">
        <v>2020</v>
      </c>
      <c r="I42310" s="13">
        <v>43502</v>
      </c>
      <c r="J42310">
        <v>3</v>
      </c>
      <c r="K42310">
        <v>19.53</v>
      </c>
    </row>
    <row r="42311" spans="2:11">
      <c r="B42311" t="s">
        <v>2390</v>
      </c>
      <c r="C42311" t="s">
        <v>3097</v>
      </c>
      <c r="D42311" t="s">
        <v>2026</v>
      </c>
      <c r="E42311">
        <v>5</v>
      </c>
      <c r="F42311" t="s">
        <v>2016</v>
      </c>
      <c r="G42311">
        <v>44</v>
      </c>
      <c r="H42311" t="s">
        <v>2020</v>
      </c>
      <c r="I42311" s="13">
        <v>43502</v>
      </c>
      <c r="J42311" t="s">
        <v>2030</v>
      </c>
      <c r="K42311" t="s">
        <v>2030</v>
      </c>
    </row>
    <row r="42312" spans="2:11">
      <c r="B42312" t="s">
        <v>2399</v>
      </c>
      <c r="C42312" t="s">
        <v>2400</v>
      </c>
      <c r="D42312" t="s">
        <v>2026</v>
      </c>
      <c r="E42312">
        <v>5</v>
      </c>
      <c r="F42312" t="s">
        <v>2016</v>
      </c>
      <c r="G42312">
        <v>40</v>
      </c>
      <c r="H42312" t="s">
        <v>2020</v>
      </c>
      <c r="I42312" s="13">
        <v>43502</v>
      </c>
      <c r="J42312">
        <v>1</v>
      </c>
      <c r="K42312">
        <v>61.47</v>
      </c>
    </row>
    <row r="42313" spans="2:11">
      <c r="B42313" t="s">
        <v>2027</v>
      </c>
      <c r="C42313" t="s">
        <v>2381</v>
      </c>
      <c r="D42313" t="s">
        <v>2029</v>
      </c>
      <c r="E42313">
        <v>5</v>
      </c>
      <c r="F42313" t="s">
        <v>2016</v>
      </c>
      <c r="G42313">
        <v>36</v>
      </c>
      <c r="H42313" t="s">
        <v>2017</v>
      </c>
      <c r="I42313" s="13">
        <v>43501</v>
      </c>
      <c r="J42313">
        <v>2</v>
      </c>
      <c r="K42313">
        <v>47.2</v>
      </c>
    </row>
    <row r="42314" spans="2:11">
      <c r="B42314" t="s">
        <v>2079</v>
      </c>
      <c r="C42314" t="s">
        <v>2384</v>
      </c>
      <c r="D42314" t="s">
        <v>2029</v>
      </c>
      <c r="E42314">
        <v>5</v>
      </c>
      <c r="F42314" t="s">
        <v>2016</v>
      </c>
      <c r="G42314">
        <v>44</v>
      </c>
      <c r="H42314" t="s">
        <v>2017</v>
      </c>
      <c r="I42314" s="13">
        <v>43489</v>
      </c>
      <c r="J42314" t="s">
        <v>2030</v>
      </c>
      <c r="K42314" t="s">
        <v>2030</v>
      </c>
    </row>
    <row r="42401" spans="1:11">
      <c r="A42401" t="s">
        <v>1437</v>
      </c>
      <c r="B42401" t="str">
        <f ca="1">_xll.BDS(OFFSET(INDIRECT(ADDRESS(ROW(), COLUMN())),0,-1),"BEST_ANALYST_RECS_BULK","cols=10;rows=9")</f>
        <v>BMO Capital Markets</v>
      </c>
      <c r="C42401" t="s">
        <v>3147</v>
      </c>
      <c r="D42401" t="s">
        <v>2015</v>
      </c>
      <c r="E42401">
        <v>3</v>
      </c>
      <c r="F42401" t="s">
        <v>2016</v>
      </c>
      <c r="G42401">
        <v>6.21</v>
      </c>
      <c r="H42401" t="s">
        <v>2017</v>
      </c>
      <c r="I42401" s="13">
        <v>43507</v>
      </c>
      <c r="J42401">
        <v>1</v>
      </c>
      <c r="K42401">
        <v>10.75</v>
      </c>
    </row>
    <row r="42402" spans="1:11">
      <c r="B42402" t="s">
        <v>2595</v>
      </c>
      <c r="C42402" t="s">
        <v>3148</v>
      </c>
      <c r="D42402" t="s">
        <v>2252</v>
      </c>
      <c r="E42402">
        <v>3</v>
      </c>
      <c r="F42402" t="s">
        <v>2016</v>
      </c>
      <c r="G42402">
        <v>7.25</v>
      </c>
      <c r="H42402" t="s">
        <v>2020</v>
      </c>
      <c r="I42402" s="13">
        <v>43507</v>
      </c>
      <c r="J42402">
        <v>4</v>
      </c>
      <c r="K42402">
        <v>0</v>
      </c>
    </row>
    <row r="42403" spans="1:11">
      <c r="B42403" t="s">
        <v>2390</v>
      </c>
      <c r="C42403" t="s">
        <v>3149</v>
      </c>
      <c r="D42403" t="s">
        <v>2026</v>
      </c>
      <c r="E42403">
        <v>5</v>
      </c>
      <c r="F42403" t="s">
        <v>2016</v>
      </c>
      <c r="G42403">
        <v>9.1</v>
      </c>
      <c r="H42403" t="s">
        <v>2017</v>
      </c>
      <c r="I42403" s="13">
        <v>43502</v>
      </c>
      <c r="J42403">
        <v>6</v>
      </c>
      <c r="K42403">
        <v>-9.01</v>
      </c>
    </row>
    <row r="42404" spans="1:11">
      <c r="B42404" t="s">
        <v>3014</v>
      </c>
      <c r="C42404" t="s">
        <v>3150</v>
      </c>
      <c r="D42404" t="s">
        <v>2252</v>
      </c>
      <c r="E42404">
        <v>3</v>
      </c>
      <c r="F42404" t="s">
        <v>2016</v>
      </c>
      <c r="G42404">
        <v>6.5</v>
      </c>
      <c r="H42404" t="s">
        <v>2020</v>
      </c>
      <c r="I42404" s="13">
        <v>43499</v>
      </c>
      <c r="J42404" t="s">
        <v>2030</v>
      </c>
      <c r="K42404" t="s">
        <v>2030</v>
      </c>
    </row>
    <row r="42405" spans="1:11">
      <c r="B42405" t="s">
        <v>3016</v>
      </c>
      <c r="C42405" t="s">
        <v>3151</v>
      </c>
      <c r="D42405" t="s">
        <v>2026</v>
      </c>
      <c r="E42405">
        <v>5</v>
      </c>
      <c r="F42405" t="s">
        <v>2016</v>
      </c>
      <c r="G42405">
        <v>7.61</v>
      </c>
      <c r="H42405" t="s">
        <v>2017</v>
      </c>
      <c r="I42405" s="13">
        <v>43496</v>
      </c>
      <c r="J42405">
        <v>2</v>
      </c>
      <c r="K42405">
        <v>9.36</v>
      </c>
    </row>
    <row r="42406" spans="1:11">
      <c r="B42406" t="s">
        <v>2358</v>
      </c>
      <c r="C42406" t="s">
        <v>3152</v>
      </c>
      <c r="D42406" t="s">
        <v>2026</v>
      </c>
      <c r="E42406">
        <v>5</v>
      </c>
      <c r="F42406" t="s">
        <v>2016</v>
      </c>
      <c r="G42406">
        <v>8</v>
      </c>
      <c r="H42406" t="s">
        <v>2020</v>
      </c>
      <c r="I42406" s="13">
        <v>43480</v>
      </c>
      <c r="J42406">
        <v>5</v>
      </c>
      <c r="K42406">
        <v>-4.22</v>
      </c>
    </row>
    <row r="42407" spans="1:11">
      <c r="B42407" t="s">
        <v>2142</v>
      </c>
      <c r="C42407" t="s">
        <v>3153</v>
      </c>
      <c r="D42407" t="s">
        <v>2026</v>
      </c>
      <c r="E42407">
        <v>5</v>
      </c>
      <c r="F42407" t="s">
        <v>2016</v>
      </c>
      <c r="G42407">
        <v>7.5</v>
      </c>
      <c r="H42407" t="s">
        <v>2020</v>
      </c>
      <c r="I42407" s="13">
        <v>43480</v>
      </c>
      <c r="J42407">
        <v>2</v>
      </c>
      <c r="K42407">
        <v>9.36</v>
      </c>
    </row>
    <row r="42408" spans="1:11">
      <c r="B42408" t="s">
        <v>3154</v>
      </c>
      <c r="C42408" t="s">
        <v>3155</v>
      </c>
      <c r="D42408" t="s">
        <v>2026</v>
      </c>
      <c r="E42408">
        <v>5</v>
      </c>
      <c r="F42408" t="s">
        <v>2016</v>
      </c>
      <c r="G42408">
        <v>7.52</v>
      </c>
      <c r="H42408" t="s">
        <v>2017</v>
      </c>
      <c r="I42408" s="13">
        <v>43434</v>
      </c>
      <c r="J42408">
        <v>3</v>
      </c>
      <c r="K42408">
        <v>8.6300000000000008</v>
      </c>
    </row>
    <row r="42409" spans="1:11">
      <c r="B42409" t="s">
        <v>2083</v>
      </c>
      <c r="C42409" t="s">
        <v>2084</v>
      </c>
      <c r="D42409" t="s">
        <v>2053</v>
      </c>
      <c r="E42409">
        <v>1</v>
      </c>
      <c r="F42409" t="s">
        <v>2016</v>
      </c>
      <c r="G42409" t="s">
        <v>2030</v>
      </c>
      <c r="H42409" t="s">
        <v>2017</v>
      </c>
      <c r="I42409" s="13">
        <v>43384</v>
      </c>
      <c r="J42409" t="s">
        <v>2030</v>
      </c>
      <c r="K42409" t="s">
        <v>2030</v>
      </c>
    </row>
    <row r="42501" spans="1:11">
      <c r="A42501" t="s">
        <v>1438</v>
      </c>
      <c r="B42501" t="str">
        <f ca="1">_xll.BDS(OFFSET(INDIRECT(ADDRESS(ROW(), COLUMN())),0,-1),"BEST_ANALYST_RECS_BULK","cols=10;rows=20")</f>
        <v>Jefferies</v>
      </c>
      <c r="C42501" t="s">
        <v>2816</v>
      </c>
      <c r="D42501" t="s">
        <v>2026</v>
      </c>
      <c r="E42501">
        <v>5</v>
      </c>
      <c r="F42501" t="s">
        <v>2016</v>
      </c>
      <c r="G42501">
        <v>317</v>
      </c>
      <c r="H42501" t="s">
        <v>2020</v>
      </c>
      <c r="I42501" s="13">
        <v>43511</v>
      </c>
      <c r="J42501">
        <v>7</v>
      </c>
      <c r="K42501">
        <v>-18.34</v>
      </c>
    </row>
    <row r="42502" spans="1:11">
      <c r="B42502" t="s">
        <v>2157</v>
      </c>
      <c r="C42502" t="s">
        <v>2817</v>
      </c>
      <c r="D42502" t="s">
        <v>2026</v>
      </c>
      <c r="E42502">
        <v>5</v>
      </c>
      <c r="F42502" t="s">
        <v>2016</v>
      </c>
      <c r="G42502">
        <v>350</v>
      </c>
      <c r="H42502" t="s">
        <v>2017</v>
      </c>
      <c r="I42502" s="13">
        <v>43511</v>
      </c>
      <c r="J42502">
        <v>7</v>
      </c>
      <c r="K42502">
        <v>-18.34</v>
      </c>
    </row>
    <row r="42503" spans="1:11">
      <c r="B42503" t="s">
        <v>2074</v>
      </c>
      <c r="C42503" t="s">
        <v>2820</v>
      </c>
      <c r="D42503" t="s">
        <v>2076</v>
      </c>
      <c r="E42503">
        <v>3</v>
      </c>
      <c r="F42503" t="s">
        <v>2016</v>
      </c>
      <c r="G42503">
        <v>290</v>
      </c>
      <c r="H42503" t="s">
        <v>2020</v>
      </c>
      <c r="I42503" s="13">
        <v>43510</v>
      </c>
      <c r="J42503">
        <v>3</v>
      </c>
      <c r="K42503">
        <v>0</v>
      </c>
    </row>
    <row r="42504" spans="1:11">
      <c r="B42504" t="s">
        <v>2234</v>
      </c>
      <c r="C42504" t="s">
        <v>2818</v>
      </c>
      <c r="D42504" t="s">
        <v>2026</v>
      </c>
      <c r="E42504">
        <v>5</v>
      </c>
      <c r="F42504" t="s">
        <v>2016</v>
      </c>
      <c r="G42504">
        <v>370</v>
      </c>
      <c r="H42504" t="s">
        <v>2020</v>
      </c>
      <c r="I42504" s="13">
        <v>43510</v>
      </c>
      <c r="J42504">
        <v>4</v>
      </c>
      <c r="K42504">
        <v>-3.67</v>
      </c>
    </row>
    <row r="42505" spans="1:11">
      <c r="B42505" t="s">
        <v>106</v>
      </c>
      <c r="C42505" t="s">
        <v>2205</v>
      </c>
      <c r="D42505" t="s">
        <v>2114</v>
      </c>
      <c r="E42505">
        <v>3</v>
      </c>
      <c r="F42505" t="s">
        <v>2016</v>
      </c>
      <c r="G42505">
        <v>308</v>
      </c>
      <c r="H42505" t="s">
        <v>2020</v>
      </c>
      <c r="I42505" s="13">
        <v>43509</v>
      </c>
      <c r="J42505">
        <v>3</v>
      </c>
      <c r="K42505">
        <v>0</v>
      </c>
    </row>
    <row r="42506" spans="1:11">
      <c r="B42506" t="s">
        <v>2094</v>
      </c>
      <c r="C42506" t="s">
        <v>2095</v>
      </c>
      <c r="D42506" t="s">
        <v>2076</v>
      </c>
      <c r="E42506">
        <v>3</v>
      </c>
      <c r="F42506" t="s">
        <v>2088</v>
      </c>
      <c r="G42506" t="s">
        <v>2030</v>
      </c>
      <c r="H42506" t="s">
        <v>2017</v>
      </c>
      <c r="I42506" s="13">
        <v>43509</v>
      </c>
      <c r="J42506" t="s">
        <v>2030</v>
      </c>
      <c r="K42506" t="s">
        <v>2030</v>
      </c>
    </row>
    <row r="42507" spans="1:11">
      <c r="B42507" t="s">
        <v>2267</v>
      </c>
      <c r="C42507" t="s">
        <v>2821</v>
      </c>
      <c r="D42507" t="s">
        <v>2029</v>
      </c>
      <c r="E42507">
        <v>5</v>
      </c>
      <c r="F42507" t="s">
        <v>2016</v>
      </c>
      <c r="G42507">
        <v>350</v>
      </c>
      <c r="H42507" t="s">
        <v>2017</v>
      </c>
      <c r="I42507" s="13">
        <v>43508</v>
      </c>
      <c r="J42507">
        <v>7</v>
      </c>
      <c r="K42507">
        <v>-18.34</v>
      </c>
    </row>
    <row r="42508" spans="1:11">
      <c r="B42508" t="s">
        <v>4351</v>
      </c>
      <c r="C42508" t="s">
        <v>4352</v>
      </c>
      <c r="D42508" t="s">
        <v>2026</v>
      </c>
      <c r="E42508">
        <v>5</v>
      </c>
      <c r="F42508" t="s">
        <v>2016</v>
      </c>
      <c r="G42508">
        <v>335</v>
      </c>
      <c r="H42508" t="s">
        <v>2017</v>
      </c>
      <c r="I42508" s="13">
        <v>43504</v>
      </c>
      <c r="J42508" t="s">
        <v>2030</v>
      </c>
      <c r="K42508" t="s">
        <v>2030</v>
      </c>
    </row>
    <row r="42509" spans="1:11">
      <c r="B42509" t="s">
        <v>2159</v>
      </c>
      <c r="C42509" t="s">
        <v>2823</v>
      </c>
      <c r="D42509" t="s">
        <v>2029</v>
      </c>
      <c r="E42509">
        <v>5</v>
      </c>
      <c r="F42509" t="s">
        <v>2016</v>
      </c>
      <c r="G42509">
        <v>300</v>
      </c>
      <c r="H42509" t="s">
        <v>2020</v>
      </c>
      <c r="I42509" s="13">
        <v>43503</v>
      </c>
      <c r="J42509">
        <v>7</v>
      </c>
      <c r="K42509">
        <v>-18.34</v>
      </c>
    </row>
    <row r="42510" spans="1:11">
      <c r="B42510" t="s">
        <v>2049</v>
      </c>
      <c r="C42510" t="s">
        <v>2830</v>
      </c>
      <c r="D42510" t="s">
        <v>2015</v>
      </c>
      <c r="E42510">
        <v>3</v>
      </c>
      <c r="F42510" t="s">
        <v>2016</v>
      </c>
      <c r="G42510">
        <v>300</v>
      </c>
      <c r="H42510" t="s">
        <v>2017</v>
      </c>
      <c r="I42510" s="13">
        <v>43502</v>
      </c>
      <c r="J42510">
        <v>3</v>
      </c>
      <c r="K42510">
        <v>0</v>
      </c>
    </row>
    <row r="42511" spans="1:11">
      <c r="B42511" t="s">
        <v>2825</v>
      </c>
      <c r="C42511" t="s">
        <v>2826</v>
      </c>
      <c r="D42511" t="s">
        <v>2044</v>
      </c>
      <c r="E42511">
        <v>3</v>
      </c>
      <c r="F42511" t="s">
        <v>2016</v>
      </c>
      <c r="G42511">
        <v>307</v>
      </c>
      <c r="H42511" t="s">
        <v>2020</v>
      </c>
      <c r="I42511" s="13">
        <v>43502</v>
      </c>
      <c r="J42511" t="s">
        <v>2030</v>
      </c>
      <c r="K42511" t="s">
        <v>2030</v>
      </c>
    </row>
    <row r="42512" spans="1:11">
      <c r="B42512" t="s">
        <v>2051</v>
      </c>
      <c r="C42512" t="s">
        <v>2822</v>
      </c>
      <c r="D42512" t="s">
        <v>2076</v>
      </c>
      <c r="E42512">
        <v>3</v>
      </c>
      <c r="F42512" t="s">
        <v>2016</v>
      </c>
      <c r="G42512">
        <v>299</v>
      </c>
      <c r="H42512" t="s">
        <v>2017</v>
      </c>
      <c r="I42512" s="13">
        <v>43501</v>
      </c>
      <c r="J42512">
        <v>2</v>
      </c>
      <c r="K42512">
        <v>3.72</v>
      </c>
    </row>
    <row r="42513" spans="2:11">
      <c r="B42513" t="s">
        <v>2021</v>
      </c>
      <c r="C42513" t="s">
        <v>2828</v>
      </c>
      <c r="D42513" t="s">
        <v>2166</v>
      </c>
      <c r="E42513">
        <v>5</v>
      </c>
      <c r="F42513" t="s">
        <v>2016</v>
      </c>
      <c r="G42513">
        <v>332</v>
      </c>
      <c r="H42513" t="s">
        <v>2020</v>
      </c>
      <c r="I42513" s="13">
        <v>43497</v>
      </c>
      <c r="J42513">
        <v>7</v>
      </c>
      <c r="K42513">
        <v>-18.34</v>
      </c>
    </row>
    <row r="42514" spans="2:11">
      <c r="B42514" t="s">
        <v>2024</v>
      </c>
      <c r="C42514" t="s">
        <v>2217</v>
      </c>
      <c r="D42514" t="s">
        <v>2026</v>
      </c>
      <c r="E42514">
        <v>5</v>
      </c>
      <c r="F42514" t="s">
        <v>2016</v>
      </c>
      <c r="G42514">
        <v>310</v>
      </c>
      <c r="H42514" t="s">
        <v>2017</v>
      </c>
      <c r="I42514" s="13">
        <v>43497</v>
      </c>
      <c r="J42514">
        <v>7</v>
      </c>
      <c r="K42514">
        <v>-18.34</v>
      </c>
    </row>
    <row r="42515" spans="2:11">
      <c r="B42515" t="s">
        <v>2033</v>
      </c>
      <c r="C42515" t="s">
        <v>2202</v>
      </c>
      <c r="D42515" t="s">
        <v>2035</v>
      </c>
      <c r="E42515">
        <v>5</v>
      </c>
      <c r="F42515" t="s">
        <v>2016</v>
      </c>
      <c r="G42515">
        <v>318</v>
      </c>
      <c r="H42515" t="s">
        <v>2036</v>
      </c>
      <c r="I42515" s="13">
        <v>43497</v>
      </c>
      <c r="J42515">
        <v>7</v>
      </c>
      <c r="K42515">
        <v>-18.34</v>
      </c>
    </row>
    <row r="42516" spans="2:11">
      <c r="B42516" t="s">
        <v>2054</v>
      </c>
      <c r="C42516" t="s">
        <v>2824</v>
      </c>
      <c r="D42516" t="s">
        <v>2044</v>
      </c>
      <c r="E42516">
        <v>3</v>
      </c>
      <c r="F42516" t="s">
        <v>2016</v>
      </c>
      <c r="G42516">
        <v>309</v>
      </c>
      <c r="H42516" t="s">
        <v>2020</v>
      </c>
      <c r="I42516" s="13">
        <v>43497</v>
      </c>
      <c r="J42516" t="s">
        <v>2030</v>
      </c>
      <c r="K42516" t="s">
        <v>2030</v>
      </c>
    </row>
    <row r="42517" spans="2:11">
      <c r="B42517" t="s">
        <v>2063</v>
      </c>
      <c r="C42517" t="s">
        <v>2214</v>
      </c>
      <c r="D42517" t="s">
        <v>2035</v>
      </c>
      <c r="E42517">
        <v>5</v>
      </c>
      <c r="F42517" t="s">
        <v>2016</v>
      </c>
      <c r="G42517">
        <v>310</v>
      </c>
      <c r="H42517" t="s">
        <v>2017</v>
      </c>
      <c r="I42517" s="13">
        <v>43497</v>
      </c>
      <c r="J42517">
        <v>5</v>
      </c>
      <c r="K42517">
        <v>-15.72</v>
      </c>
    </row>
    <row r="42518" spans="2:11">
      <c r="B42518" t="s">
        <v>2210</v>
      </c>
      <c r="C42518" t="s">
        <v>2211</v>
      </c>
      <c r="D42518" t="s">
        <v>2035</v>
      </c>
      <c r="E42518">
        <v>5</v>
      </c>
      <c r="F42518" t="s">
        <v>2016</v>
      </c>
      <c r="G42518">
        <v>321</v>
      </c>
      <c r="H42518" t="s">
        <v>2020</v>
      </c>
      <c r="I42518" s="13">
        <v>43497</v>
      </c>
      <c r="J42518">
        <v>7</v>
      </c>
      <c r="K42518">
        <v>-18.34</v>
      </c>
    </row>
    <row r="42519" spans="2:11">
      <c r="B42519" t="s">
        <v>2027</v>
      </c>
      <c r="C42519" t="s">
        <v>2831</v>
      </c>
      <c r="D42519" t="s">
        <v>2029</v>
      </c>
      <c r="E42519">
        <v>5</v>
      </c>
      <c r="F42519" t="s">
        <v>2016</v>
      </c>
      <c r="G42519">
        <v>310</v>
      </c>
      <c r="H42519" t="s">
        <v>2017</v>
      </c>
      <c r="I42519" s="13">
        <v>43496</v>
      </c>
      <c r="J42519">
        <v>1</v>
      </c>
      <c r="K42519">
        <v>10.39</v>
      </c>
    </row>
    <row r="42520" spans="2:11">
      <c r="B42520" t="s">
        <v>2083</v>
      </c>
      <c r="C42520" t="s">
        <v>2084</v>
      </c>
      <c r="D42520" t="s">
        <v>2184</v>
      </c>
      <c r="E42520">
        <v>1</v>
      </c>
      <c r="F42520" t="s">
        <v>2016</v>
      </c>
      <c r="G42520" t="s">
        <v>2030</v>
      </c>
      <c r="H42520" t="s">
        <v>2017</v>
      </c>
      <c r="I42520" s="13">
        <v>43491</v>
      </c>
      <c r="J42520" t="s">
        <v>2030</v>
      </c>
      <c r="K42520" t="s">
        <v>2030</v>
      </c>
    </row>
    <row r="42601" spans="1:11">
      <c r="A42601" t="s">
        <v>1439</v>
      </c>
      <c r="B42601" t="str">
        <f ca="1">_xll.BDS(OFFSET(INDIRECT(ADDRESS(ROW(), COLUMN())),0,-1),"BEST_ANALYST_RECS_BULK","cols=10;rows=18")</f>
        <v>Raymond James</v>
      </c>
      <c r="C42601" t="s">
        <v>2640</v>
      </c>
      <c r="D42601" t="s">
        <v>2029</v>
      </c>
      <c r="E42601">
        <v>5</v>
      </c>
      <c r="F42601" t="s">
        <v>2016</v>
      </c>
      <c r="G42601">
        <v>44</v>
      </c>
      <c r="H42601" t="s">
        <v>2133</v>
      </c>
      <c r="I42601" s="13">
        <v>43510</v>
      </c>
      <c r="J42601">
        <v>2</v>
      </c>
      <c r="K42601">
        <v>5.38</v>
      </c>
    </row>
    <row r="42602" spans="1:11">
      <c r="B42602" t="s">
        <v>2641</v>
      </c>
      <c r="C42602" t="s">
        <v>2642</v>
      </c>
      <c r="D42602" t="s">
        <v>2015</v>
      </c>
      <c r="E42602">
        <v>3</v>
      </c>
      <c r="F42602" t="s">
        <v>2016</v>
      </c>
      <c r="G42602">
        <v>36</v>
      </c>
      <c r="H42602" t="s">
        <v>2017</v>
      </c>
      <c r="I42602" s="13">
        <v>43507</v>
      </c>
      <c r="J42602" t="s">
        <v>2030</v>
      </c>
      <c r="K42602" t="s">
        <v>2030</v>
      </c>
    </row>
    <row r="42603" spans="1:11">
      <c r="B42603" t="s">
        <v>2277</v>
      </c>
      <c r="C42603" t="s">
        <v>2643</v>
      </c>
      <c r="D42603" t="s">
        <v>2029</v>
      </c>
      <c r="E42603">
        <v>5</v>
      </c>
      <c r="F42603" t="s">
        <v>2016</v>
      </c>
      <c r="G42603">
        <v>50</v>
      </c>
      <c r="H42603" t="s">
        <v>2017</v>
      </c>
      <c r="I42603" s="13">
        <v>43504</v>
      </c>
      <c r="J42603">
        <v>4</v>
      </c>
      <c r="K42603">
        <v>4.0999999999999996</v>
      </c>
    </row>
    <row r="42604" spans="1:11">
      <c r="B42604" t="s">
        <v>2094</v>
      </c>
      <c r="C42604" t="s">
        <v>2095</v>
      </c>
      <c r="D42604" t="s">
        <v>2076</v>
      </c>
      <c r="E42604">
        <v>3</v>
      </c>
      <c r="F42604" t="s">
        <v>2016</v>
      </c>
      <c r="G42604" t="s">
        <v>2030</v>
      </c>
      <c r="H42604" t="s">
        <v>2017</v>
      </c>
      <c r="I42604" s="13">
        <v>43504</v>
      </c>
      <c r="J42604" t="s">
        <v>2030</v>
      </c>
      <c r="K42604" t="s">
        <v>2030</v>
      </c>
    </row>
    <row r="42605" spans="1:11">
      <c r="B42605" t="s">
        <v>2198</v>
      </c>
      <c r="C42605" t="s">
        <v>2644</v>
      </c>
      <c r="D42605" t="s">
        <v>2035</v>
      </c>
      <c r="E42605">
        <v>5</v>
      </c>
      <c r="F42605" t="s">
        <v>2016</v>
      </c>
      <c r="G42605">
        <v>45</v>
      </c>
      <c r="H42605" t="s">
        <v>2017</v>
      </c>
      <c r="I42605" s="13">
        <v>43504</v>
      </c>
      <c r="J42605" t="s">
        <v>2030</v>
      </c>
      <c r="K42605" t="s">
        <v>2030</v>
      </c>
    </row>
    <row r="42606" spans="1:11">
      <c r="B42606" t="s">
        <v>2159</v>
      </c>
      <c r="C42606" t="s">
        <v>2645</v>
      </c>
      <c r="D42606" t="s">
        <v>2029</v>
      </c>
      <c r="E42606">
        <v>5</v>
      </c>
      <c r="F42606" t="s">
        <v>2016</v>
      </c>
      <c r="G42606">
        <v>44</v>
      </c>
      <c r="H42606" t="s">
        <v>2017</v>
      </c>
      <c r="I42606" s="13">
        <v>43503</v>
      </c>
      <c r="J42606" t="s">
        <v>2030</v>
      </c>
      <c r="K42606" t="s">
        <v>2030</v>
      </c>
    </row>
    <row r="42607" spans="1:11">
      <c r="B42607" t="s">
        <v>2077</v>
      </c>
      <c r="C42607" t="s">
        <v>2226</v>
      </c>
      <c r="D42607" t="s">
        <v>2227</v>
      </c>
      <c r="E42607">
        <v>3</v>
      </c>
      <c r="F42607" t="s">
        <v>2016</v>
      </c>
      <c r="G42607">
        <v>36</v>
      </c>
      <c r="H42607" t="s">
        <v>2017</v>
      </c>
      <c r="I42607" s="13">
        <v>43503</v>
      </c>
      <c r="J42607" t="s">
        <v>2030</v>
      </c>
      <c r="K42607" t="s">
        <v>2030</v>
      </c>
    </row>
    <row r="42608" spans="1:11">
      <c r="B42608" t="s">
        <v>106</v>
      </c>
      <c r="C42608" t="s">
        <v>2531</v>
      </c>
      <c r="D42608" t="s">
        <v>2440</v>
      </c>
      <c r="E42608">
        <v>5</v>
      </c>
      <c r="F42608" t="s">
        <v>2016</v>
      </c>
      <c r="G42608">
        <v>50</v>
      </c>
      <c r="H42608" t="s">
        <v>2020</v>
      </c>
      <c r="I42608" s="13">
        <v>43500</v>
      </c>
      <c r="J42608">
        <v>5</v>
      </c>
      <c r="K42608">
        <v>3.09</v>
      </c>
    </row>
    <row r="42609" spans="2:11">
      <c r="B42609" t="s">
        <v>2220</v>
      </c>
      <c r="C42609" t="s">
        <v>2646</v>
      </c>
      <c r="D42609" t="s">
        <v>2026</v>
      </c>
      <c r="E42609">
        <v>5</v>
      </c>
      <c r="F42609" t="s">
        <v>2016</v>
      </c>
      <c r="G42609">
        <v>45</v>
      </c>
      <c r="H42609" t="s">
        <v>2020</v>
      </c>
      <c r="I42609" s="13">
        <v>43493</v>
      </c>
      <c r="J42609">
        <v>9</v>
      </c>
      <c r="K42609">
        <v>-20.48</v>
      </c>
    </row>
    <row r="42610" spans="2:11">
      <c r="B42610" t="s">
        <v>2083</v>
      </c>
      <c r="C42610" t="s">
        <v>2084</v>
      </c>
      <c r="D42610" t="s">
        <v>2026</v>
      </c>
      <c r="E42610">
        <v>5</v>
      </c>
      <c r="F42610" t="s">
        <v>2016</v>
      </c>
      <c r="G42610" t="s">
        <v>2030</v>
      </c>
      <c r="H42610" t="s">
        <v>2017</v>
      </c>
      <c r="I42610" s="13">
        <v>43482</v>
      </c>
      <c r="J42610">
        <v>10</v>
      </c>
      <c r="K42610">
        <v>-24.22</v>
      </c>
    </row>
    <row r="42611" spans="2:11">
      <c r="B42611" t="s">
        <v>2033</v>
      </c>
      <c r="C42611" t="s">
        <v>2532</v>
      </c>
      <c r="D42611" t="s">
        <v>2044</v>
      </c>
      <c r="E42611">
        <v>3</v>
      </c>
      <c r="F42611" t="s">
        <v>2016</v>
      </c>
      <c r="G42611">
        <v>37</v>
      </c>
      <c r="H42611" t="s">
        <v>2020</v>
      </c>
      <c r="I42611" s="13">
        <v>43481</v>
      </c>
      <c r="J42611" t="s">
        <v>2030</v>
      </c>
      <c r="K42611" t="s">
        <v>2030</v>
      </c>
    </row>
    <row r="42612" spans="2:11">
      <c r="B42612" t="s">
        <v>2037</v>
      </c>
      <c r="C42612" t="s">
        <v>2647</v>
      </c>
      <c r="D42612" t="s">
        <v>2076</v>
      </c>
      <c r="E42612">
        <v>3</v>
      </c>
      <c r="F42612" t="s">
        <v>2016</v>
      </c>
      <c r="G42612">
        <v>38</v>
      </c>
      <c r="H42612" t="s">
        <v>2017</v>
      </c>
      <c r="I42612" s="13">
        <v>43481</v>
      </c>
      <c r="J42612">
        <v>7</v>
      </c>
      <c r="K42612">
        <v>0</v>
      </c>
    </row>
    <row r="42613" spans="2:11">
      <c r="B42613" t="s">
        <v>2063</v>
      </c>
      <c r="C42613" t="s">
        <v>2534</v>
      </c>
      <c r="D42613" t="s">
        <v>2035</v>
      </c>
      <c r="E42613">
        <v>5</v>
      </c>
      <c r="F42613" t="s">
        <v>2016</v>
      </c>
      <c r="G42613">
        <v>45</v>
      </c>
      <c r="H42613" t="s">
        <v>2017</v>
      </c>
      <c r="I42613" s="13">
        <v>43481</v>
      </c>
      <c r="J42613">
        <v>1</v>
      </c>
      <c r="K42613">
        <v>12.88</v>
      </c>
    </row>
    <row r="42614" spans="2:11">
      <c r="B42614" t="s">
        <v>2031</v>
      </c>
      <c r="C42614" t="s">
        <v>2648</v>
      </c>
      <c r="D42614" t="s">
        <v>2026</v>
      </c>
      <c r="E42614">
        <v>5</v>
      </c>
      <c r="F42614" t="s">
        <v>2016</v>
      </c>
      <c r="G42614">
        <v>44</v>
      </c>
      <c r="H42614" t="s">
        <v>2020</v>
      </c>
      <c r="I42614" s="13">
        <v>43480</v>
      </c>
      <c r="J42614">
        <v>9</v>
      </c>
      <c r="K42614">
        <v>-20.48</v>
      </c>
    </row>
    <row r="42615" spans="2:11">
      <c r="B42615" t="s">
        <v>2134</v>
      </c>
      <c r="C42615" t="s">
        <v>2649</v>
      </c>
      <c r="D42615" t="s">
        <v>2162</v>
      </c>
      <c r="E42615">
        <v>3</v>
      </c>
      <c r="F42615" t="s">
        <v>2016</v>
      </c>
      <c r="G42615">
        <v>40</v>
      </c>
      <c r="H42615" t="s">
        <v>2020</v>
      </c>
      <c r="I42615" s="13">
        <v>43480</v>
      </c>
      <c r="J42615">
        <v>6</v>
      </c>
      <c r="K42615">
        <v>0.6</v>
      </c>
    </row>
    <row r="42616" spans="2:11">
      <c r="B42616" t="s">
        <v>2079</v>
      </c>
      <c r="C42616" t="s">
        <v>2650</v>
      </c>
      <c r="D42616" t="s">
        <v>2015</v>
      </c>
      <c r="E42616">
        <v>3</v>
      </c>
      <c r="F42616" t="s">
        <v>2016</v>
      </c>
      <c r="G42616">
        <v>40</v>
      </c>
      <c r="H42616" t="s">
        <v>2017</v>
      </c>
      <c r="I42616" s="13">
        <v>43480</v>
      </c>
      <c r="J42616">
        <v>7</v>
      </c>
      <c r="K42616">
        <v>0</v>
      </c>
    </row>
    <row r="42617" spans="2:11">
      <c r="B42617" t="s">
        <v>2537</v>
      </c>
      <c r="C42617" t="s">
        <v>2538</v>
      </c>
      <c r="D42617" t="s">
        <v>2029</v>
      </c>
      <c r="E42617">
        <v>5</v>
      </c>
      <c r="F42617" t="s">
        <v>2016</v>
      </c>
      <c r="G42617">
        <v>43.5</v>
      </c>
      <c r="H42617" t="s">
        <v>2020</v>
      </c>
      <c r="I42617" s="13">
        <v>43480</v>
      </c>
      <c r="J42617">
        <v>3</v>
      </c>
      <c r="K42617">
        <v>4.99</v>
      </c>
    </row>
    <row r="42618" spans="2:11">
      <c r="B42618" t="s">
        <v>2021</v>
      </c>
      <c r="C42618" t="s">
        <v>2230</v>
      </c>
      <c r="D42618" t="s">
        <v>2216</v>
      </c>
      <c r="E42618">
        <v>3</v>
      </c>
      <c r="F42618" t="s">
        <v>2016</v>
      </c>
      <c r="G42618">
        <v>39</v>
      </c>
      <c r="H42618" t="s">
        <v>2020</v>
      </c>
      <c r="I42618" s="13">
        <v>43471</v>
      </c>
      <c r="J42618">
        <v>7</v>
      </c>
      <c r="K42618">
        <v>0</v>
      </c>
    </row>
    <row r="42701" spans="1:11">
      <c r="A42701" t="s">
        <v>1440</v>
      </c>
      <c r="B42701" t="str">
        <f ca="1">_xll.BDS(OFFSET(INDIRECT(ADDRESS(ROW(), COLUMN())),0,-1),"BEST_ANALYST_RECS_BULK","cols=10;rows=32")</f>
        <v>Tudor Pickering &amp; Co</v>
      </c>
      <c r="C42701" t="s">
        <v>2353</v>
      </c>
      <c r="D42701" t="s">
        <v>2076</v>
      </c>
      <c r="E42701">
        <v>3</v>
      </c>
      <c r="F42701" t="s">
        <v>2016</v>
      </c>
      <c r="G42701">
        <v>13</v>
      </c>
      <c r="H42701" t="s">
        <v>2017</v>
      </c>
      <c r="I42701" s="13">
        <v>43511</v>
      </c>
      <c r="J42701">
        <v>5</v>
      </c>
      <c r="K42701">
        <v>4.67</v>
      </c>
    </row>
    <row r="42702" spans="1:11">
      <c r="B42702" t="s">
        <v>2037</v>
      </c>
      <c r="C42702" t="s">
        <v>2377</v>
      </c>
      <c r="D42702" t="s">
        <v>2026</v>
      </c>
      <c r="E42702">
        <v>5</v>
      </c>
      <c r="F42702" t="s">
        <v>2016</v>
      </c>
      <c r="G42702">
        <v>11</v>
      </c>
      <c r="H42702" t="s">
        <v>2020</v>
      </c>
      <c r="I42702" s="13">
        <v>43509</v>
      </c>
      <c r="J42702">
        <v>8</v>
      </c>
      <c r="K42702">
        <v>-0.55000000000000004</v>
      </c>
    </row>
    <row r="42703" spans="1:11">
      <c r="B42703" t="s">
        <v>2907</v>
      </c>
      <c r="C42703" t="s">
        <v>2908</v>
      </c>
      <c r="D42703" t="s">
        <v>2104</v>
      </c>
      <c r="E42703" t="s">
        <v>2030</v>
      </c>
      <c r="F42703" t="s">
        <v>2016</v>
      </c>
      <c r="G42703">
        <v>10</v>
      </c>
      <c r="H42703" t="s">
        <v>2020</v>
      </c>
      <c r="I42703" s="13">
        <v>43509</v>
      </c>
      <c r="J42703" t="s">
        <v>2030</v>
      </c>
      <c r="K42703" t="s">
        <v>2030</v>
      </c>
    </row>
    <row r="42704" spans="1:11">
      <c r="B42704" t="s">
        <v>2174</v>
      </c>
      <c r="C42704" t="s">
        <v>2357</v>
      </c>
      <c r="D42704" t="s">
        <v>2015</v>
      </c>
      <c r="E42704">
        <v>3</v>
      </c>
      <c r="F42704" t="s">
        <v>2016</v>
      </c>
      <c r="G42704">
        <v>8</v>
      </c>
      <c r="H42704" t="s">
        <v>2017</v>
      </c>
      <c r="I42704" s="13">
        <v>43507</v>
      </c>
      <c r="J42704" t="s">
        <v>2030</v>
      </c>
      <c r="K42704" t="s">
        <v>2030</v>
      </c>
    </row>
    <row r="42705" spans="2:11">
      <c r="B42705" t="s">
        <v>2364</v>
      </c>
      <c r="C42705" t="s">
        <v>2365</v>
      </c>
      <c r="D42705" t="s">
        <v>2026</v>
      </c>
      <c r="E42705">
        <v>5</v>
      </c>
      <c r="F42705" t="s">
        <v>2016</v>
      </c>
      <c r="G42705">
        <v>11</v>
      </c>
      <c r="H42705" t="s">
        <v>2017</v>
      </c>
      <c r="I42705" s="13">
        <v>43507</v>
      </c>
      <c r="J42705">
        <v>9</v>
      </c>
      <c r="K42705">
        <v>-21.46</v>
      </c>
    </row>
    <row r="42706" spans="2:11">
      <c r="B42706" t="s">
        <v>2267</v>
      </c>
      <c r="C42706" t="s">
        <v>2369</v>
      </c>
      <c r="D42706" t="s">
        <v>2029</v>
      </c>
      <c r="E42706">
        <v>5</v>
      </c>
      <c r="F42706" t="s">
        <v>2016</v>
      </c>
      <c r="G42706">
        <v>11</v>
      </c>
      <c r="H42706" t="s">
        <v>2017</v>
      </c>
      <c r="I42706" s="13">
        <v>43506</v>
      </c>
      <c r="J42706">
        <v>13</v>
      </c>
      <c r="K42706">
        <v>-51.18</v>
      </c>
    </row>
    <row r="42707" spans="2:11">
      <c r="B42707" t="s">
        <v>2054</v>
      </c>
      <c r="C42707" t="s">
        <v>2370</v>
      </c>
      <c r="D42707" t="s">
        <v>2056</v>
      </c>
      <c r="E42707">
        <v>4</v>
      </c>
      <c r="F42707" t="s">
        <v>2016</v>
      </c>
      <c r="G42707">
        <v>9</v>
      </c>
      <c r="H42707" t="s">
        <v>2020</v>
      </c>
      <c r="I42707" s="13">
        <v>43504</v>
      </c>
      <c r="J42707">
        <v>2</v>
      </c>
      <c r="K42707">
        <v>41.7</v>
      </c>
    </row>
    <row r="42708" spans="2:11">
      <c r="B42708" t="s">
        <v>2067</v>
      </c>
      <c r="C42708" t="s">
        <v>2910</v>
      </c>
      <c r="D42708" t="s">
        <v>2029</v>
      </c>
      <c r="E42708">
        <v>5</v>
      </c>
      <c r="F42708" t="s">
        <v>2016</v>
      </c>
      <c r="G42708">
        <v>10</v>
      </c>
      <c r="H42708" t="s">
        <v>2020</v>
      </c>
      <c r="I42708" s="13">
        <v>43503</v>
      </c>
      <c r="J42708">
        <v>9</v>
      </c>
      <c r="K42708">
        <v>-21.46</v>
      </c>
    </row>
    <row r="42709" spans="2:11">
      <c r="B42709" t="s">
        <v>2051</v>
      </c>
      <c r="C42709" t="s">
        <v>2354</v>
      </c>
      <c r="D42709" t="s">
        <v>2076</v>
      </c>
      <c r="E42709">
        <v>3</v>
      </c>
      <c r="F42709" t="s">
        <v>2016</v>
      </c>
      <c r="G42709">
        <v>6</v>
      </c>
      <c r="H42709" t="s">
        <v>2017</v>
      </c>
      <c r="I42709" s="13">
        <v>43503</v>
      </c>
      <c r="J42709">
        <v>4</v>
      </c>
      <c r="K42709">
        <v>15.39</v>
      </c>
    </row>
    <row r="42710" spans="2:11">
      <c r="B42710" t="s">
        <v>2367</v>
      </c>
      <c r="C42710" t="s">
        <v>2368</v>
      </c>
      <c r="D42710" t="s">
        <v>2029</v>
      </c>
      <c r="E42710">
        <v>5</v>
      </c>
      <c r="F42710" t="s">
        <v>2016</v>
      </c>
      <c r="G42710">
        <v>8</v>
      </c>
      <c r="H42710" t="s">
        <v>2020</v>
      </c>
      <c r="I42710" s="13">
        <v>43503</v>
      </c>
      <c r="J42710" t="s">
        <v>2030</v>
      </c>
      <c r="K42710" t="s">
        <v>2030</v>
      </c>
    </row>
    <row r="42711" spans="2:11">
      <c r="B42711" t="s">
        <v>2371</v>
      </c>
      <c r="C42711" t="s">
        <v>2911</v>
      </c>
      <c r="D42711" t="s">
        <v>2184</v>
      </c>
      <c r="E42711">
        <v>1</v>
      </c>
      <c r="F42711" t="s">
        <v>2016</v>
      </c>
      <c r="G42711">
        <v>5</v>
      </c>
      <c r="H42711" t="s">
        <v>2017</v>
      </c>
      <c r="I42711" s="13">
        <v>43502</v>
      </c>
      <c r="J42711">
        <v>15</v>
      </c>
      <c r="K42711">
        <v>-56.84</v>
      </c>
    </row>
    <row r="42712" spans="2:11">
      <c r="B42712" t="s">
        <v>2074</v>
      </c>
      <c r="C42712" t="s">
        <v>2376</v>
      </c>
      <c r="D42712" t="s">
        <v>2026</v>
      </c>
      <c r="E42712">
        <v>5</v>
      </c>
      <c r="F42712" t="s">
        <v>2016</v>
      </c>
      <c r="G42712">
        <v>17</v>
      </c>
      <c r="H42712" t="s">
        <v>2020</v>
      </c>
      <c r="I42712" s="13">
        <v>43502</v>
      </c>
      <c r="J42712" t="s">
        <v>2030</v>
      </c>
      <c r="K42712" t="s">
        <v>2030</v>
      </c>
    </row>
    <row r="42713" spans="2:11">
      <c r="B42713" t="s">
        <v>2079</v>
      </c>
      <c r="C42713" t="s">
        <v>3207</v>
      </c>
      <c r="D42713" t="s">
        <v>2015</v>
      </c>
      <c r="E42713">
        <v>3</v>
      </c>
      <c r="F42713" t="s">
        <v>2016</v>
      </c>
      <c r="G42713">
        <v>9</v>
      </c>
      <c r="H42713" t="s">
        <v>2017</v>
      </c>
      <c r="I42713" s="13">
        <v>43502</v>
      </c>
      <c r="J42713">
        <v>7</v>
      </c>
      <c r="K42713">
        <v>0</v>
      </c>
    </row>
    <row r="42714" spans="2:11">
      <c r="B42714" t="s">
        <v>2614</v>
      </c>
      <c r="C42714" t="s">
        <v>2992</v>
      </c>
      <c r="D42714" t="s">
        <v>2026</v>
      </c>
      <c r="E42714">
        <v>5</v>
      </c>
      <c r="F42714" t="s">
        <v>2016</v>
      </c>
      <c r="G42714">
        <v>11</v>
      </c>
      <c r="H42714" t="s">
        <v>2017</v>
      </c>
      <c r="I42714" s="13">
        <v>43501</v>
      </c>
      <c r="J42714">
        <v>9</v>
      </c>
      <c r="K42714">
        <v>-21.46</v>
      </c>
    </row>
    <row r="42715" spans="2:11">
      <c r="B42715" t="s">
        <v>2077</v>
      </c>
      <c r="C42715" t="s">
        <v>2363</v>
      </c>
      <c r="D42715" t="s">
        <v>2227</v>
      </c>
      <c r="E42715">
        <v>3</v>
      </c>
      <c r="F42715" t="s">
        <v>2016</v>
      </c>
      <c r="G42715">
        <v>9</v>
      </c>
      <c r="H42715" t="s">
        <v>2017</v>
      </c>
      <c r="I42715" s="13">
        <v>43499</v>
      </c>
      <c r="J42715">
        <v>1</v>
      </c>
      <c r="K42715">
        <v>52.36</v>
      </c>
    </row>
    <row r="42716" spans="2:11">
      <c r="B42716" t="s">
        <v>2033</v>
      </c>
      <c r="C42716" t="s">
        <v>2397</v>
      </c>
      <c r="D42716" t="s">
        <v>2035</v>
      </c>
      <c r="E42716">
        <v>5</v>
      </c>
      <c r="F42716" t="s">
        <v>2016</v>
      </c>
      <c r="G42716">
        <v>9</v>
      </c>
      <c r="H42716" t="s">
        <v>2036</v>
      </c>
      <c r="I42716" s="13">
        <v>43495</v>
      </c>
      <c r="J42716">
        <v>11</v>
      </c>
      <c r="K42716">
        <v>-39.020000000000003</v>
      </c>
    </row>
    <row r="42717" spans="2:11">
      <c r="B42717" t="s">
        <v>106</v>
      </c>
      <c r="C42717" t="s">
        <v>2378</v>
      </c>
      <c r="D42717" t="s">
        <v>2229</v>
      </c>
      <c r="E42717">
        <v>5</v>
      </c>
      <c r="F42717" t="s">
        <v>2016</v>
      </c>
      <c r="G42717">
        <v>10</v>
      </c>
      <c r="H42717" t="s">
        <v>2020</v>
      </c>
      <c r="I42717" s="13">
        <v>43494</v>
      </c>
      <c r="J42717">
        <v>14</v>
      </c>
      <c r="K42717">
        <v>-51.25</v>
      </c>
    </row>
    <row r="42718" spans="2:11">
      <c r="B42718" t="s">
        <v>2031</v>
      </c>
      <c r="C42718" t="s">
        <v>2355</v>
      </c>
      <c r="D42718" t="s">
        <v>2076</v>
      </c>
      <c r="E42718">
        <v>3</v>
      </c>
      <c r="F42718" t="s">
        <v>2016</v>
      </c>
      <c r="G42718">
        <v>7</v>
      </c>
      <c r="H42718" t="s">
        <v>2017</v>
      </c>
      <c r="I42718" s="13">
        <v>43494</v>
      </c>
      <c r="J42718">
        <v>6</v>
      </c>
      <c r="K42718">
        <v>2.76</v>
      </c>
    </row>
    <row r="42719" spans="2:11">
      <c r="B42719" t="s">
        <v>2134</v>
      </c>
      <c r="C42719" t="s">
        <v>2379</v>
      </c>
      <c r="D42719" t="s">
        <v>2162</v>
      </c>
      <c r="E42719">
        <v>3</v>
      </c>
      <c r="F42719" t="s">
        <v>2016</v>
      </c>
      <c r="G42719">
        <v>10</v>
      </c>
      <c r="H42719" t="s">
        <v>2017</v>
      </c>
      <c r="I42719" s="13">
        <v>43494</v>
      </c>
      <c r="J42719" t="s">
        <v>2030</v>
      </c>
      <c r="K42719" t="s">
        <v>2030</v>
      </c>
    </row>
    <row r="42720" spans="2:11">
      <c r="B42720" t="s">
        <v>2042</v>
      </c>
      <c r="C42720" t="s">
        <v>2989</v>
      </c>
      <c r="D42720" t="s">
        <v>2044</v>
      </c>
      <c r="E42720">
        <v>3</v>
      </c>
      <c r="F42720" t="s">
        <v>2016</v>
      </c>
      <c r="G42720">
        <v>8</v>
      </c>
      <c r="H42720" t="s">
        <v>2020</v>
      </c>
      <c r="I42720" s="13">
        <v>43494</v>
      </c>
      <c r="J42720">
        <v>7</v>
      </c>
      <c r="K42720">
        <v>0</v>
      </c>
    </row>
    <row r="42721" spans="2:11">
      <c r="B42721" t="s">
        <v>2207</v>
      </c>
      <c r="C42721" t="s">
        <v>3292</v>
      </c>
      <c r="D42721" t="s">
        <v>2026</v>
      </c>
      <c r="E42721">
        <v>5</v>
      </c>
      <c r="F42721" t="s">
        <v>2016</v>
      </c>
      <c r="G42721">
        <v>11</v>
      </c>
      <c r="H42721" t="s">
        <v>2017</v>
      </c>
      <c r="I42721" s="13">
        <v>43494</v>
      </c>
      <c r="J42721" t="s">
        <v>2030</v>
      </c>
      <c r="K42721" t="s">
        <v>2030</v>
      </c>
    </row>
    <row r="42722" spans="2:11">
      <c r="B42722" t="s">
        <v>2198</v>
      </c>
      <c r="C42722" t="s">
        <v>2387</v>
      </c>
      <c r="D42722" t="s">
        <v>2044</v>
      </c>
      <c r="E42722">
        <v>3</v>
      </c>
      <c r="F42722" t="s">
        <v>2016</v>
      </c>
      <c r="G42722">
        <v>9</v>
      </c>
      <c r="H42722" t="s">
        <v>2017</v>
      </c>
      <c r="I42722" s="13">
        <v>43492</v>
      </c>
      <c r="J42722" t="s">
        <v>2030</v>
      </c>
      <c r="K42722" t="s">
        <v>2030</v>
      </c>
    </row>
    <row r="42723" spans="2:11">
      <c r="B42723" t="s">
        <v>2027</v>
      </c>
      <c r="C42723" t="s">
        <v>2381</v>
      </c>
      <c r="D42723" t="s">
        <v>2044</v>
      </c>
      <c r="E42723">
        <v>3</v>
      </c>
      <c r="F42723" t="s">
        <v>2016</v>
      </c>
      <c r="G42723">
        <v>7</v>
      </c>
      <c r="H42723" t="s">
        <v>2017</v>
      </c>
      <c r="I42723" s="13">
        <v>43489</v>
      </c>
      <c r="J42723">
        <v>10</v>
      </c>
      <c r="K42723">
        <v>-33.33</v>
      </c>
    </row>
    <row r="42724" spans="2:11">
      <c r="B42724" t="s">
        <v>2045</v>
      </c>
      <c r="C42724" t="s">
        <v>2351</v>
      </c>
      <c r="D42724" t="s">
        <v>2015</v>
      </c>
      <c r="E42724">
        <v>3</v>
      </c>
      <c r="F42724" t="s">
        <v>2016</v>
      </c>
      <c r="G42724" t="s">
        <v>2030</v>
      </c>
      <c r="H42724" t="s">
        <v>2017</v>
      </c>
      <c r="I42724" s="13">
        <v>43489</v>
      </c>
      <c r="J42724" t="s">
        <v>2030</v>
      </c>
      <c r="K42724" t="s">
        <v>2030</v>
      </c>
    </row>
    <row r="42725" spans="2:11">
      <c r="B42725" t="s">
        <v>2072</v>
      </c>
      <c r="C42725" t="s">
        <v>2385</v>
      </c>
      <c r="D42725" t="s">
        <v>2189</v>
      </c>
      <c r="E42725">
        <v>5</v>
      </c>
      <c r="F42725" t="s">
        <v>2016</v>
      </c>
      <c r="G42725">
        <v>12</v>
      </c>
      <c r="H42725" t="s">
        <v>2017</v>
      </c>
      <c r="I42725" s="13">
        <v>43488</v>
      </c>
      <c r="J42725">
        <v>9</v>
      </c>
      <c r="K42725">
        <v>-21.46</v>
      </c>
    </row>
    <row r="42726" spans="2:11">
      <c r="B42726" t="s">
        <v>2094</v>
      </c>
      <c r="C42726" t="s">
        <v>2095</v>
      </c>
      <c r="D42726" t="s">
        <v>2053</v>
      </c>
      <c r="E42726">
        <v>1</v>
      </c>
      <c r="F42726" t="s">
        <v>2088</v>
      </c>
      <c r="G42726" t="s">
        <v>2030</v>
      </c>
      <c r="H42726" t="s">
        <v>2017</v>
      </c>
      <c r="I42726" s="13">
        <v>43476</v>
      </c>
      <c r="J42726" t="s">
        <v>2030</v>
      </c>
      <c r="K42726" t="s">
        <v>2030</v>
      </c>
    </row>
    <row r="42727" spans="2:11">
      <c r="B42727" t="s">
        <v>2151</v>
      </c>
      <c r="C42727" t="s">
        <v>3098</v>
      </c>
      <c r="D42727" t="s">
        <v>2044</v>
      </c>
      <c r="E42727">
        <v>3</v>
      </c>
      <c r="F42727" t="s">
        <v>2016</v>
      </c>
      <c r="G42727" t="s">
        <v>2030</v>
      </c>
      <c r="H42727" t="s">
        <v>2017</v>
      </c>
      <c r="I42727" s="13">
        <v>43472</v>
      </c>
      <c r="J42727">
        <v>7</v>
      </c>
      <c r="K42727">
        <v>0</v>
      </c>
    </row>
    <row r="42728" spans="2:11">
      <c r="B42728" t="s">
        <v>2021</v>
      </c>
      <c r="C42728" t="s">
        <v>2350</v>
      </c>
      <c r="D42728" t="s">
        <v>2216</v>
      </c>
      <c r="E42728">
        <v>3</v>
      </c>
      <c r="F42728" t="s">
        <v>2016</v>
      </c>
      <c r="G42728">
        <v>7.5</v>
      </c>
      <c r="H42728" t="s">
        <v>2020</v>
      </c>
      <c r="I42728" s="13">
        <v>43471</v>
      </c>
      <c r="J42728">
        <v>7</v>
      </c>
      <c r="K42728">
        <v>0</v>
      </c>
    </row>
    <row r="42729" spans="2:11">
      <c r="B42729" t="s">
        <v>2388</v>
      </c>
      <c r="C42729" t="s">
        <v>2912</v>
      </c>
      <c r="D42729" t="s">
        <v>2026</v>
      </c>
      <c r="E42729">
        <v>5</v>
      </c>
      <c r="F42729" t="s">
        <v>2016</v>
      </c>
      <c r="G42729">
        <v>15</v>
      </c>
      <c r="H42729" t="s">
        <v>2017</v>
      </c>
      <c r="I42729" s="13">
        <v>43448</v>
      </c>
      <c r="J42729">
        <v>9</v>
      </c>
      <c r="K42729">
        <v>-21.46</v>
      </c>
    </row>
    <row r="42730" spans="2:11">
      <c r="B42730" t="s">
        <v>2049</v>
      </c>
      <c r="C42730" t="s">
        <v>2395</v>
      </c>
      <c r="D42730" t="s">
        <v>2015</v>
      </c>
      <c r="E42730">
        <v>3</v>
      </c>
      <c r="F42730" t="s">
        <v>2016</v>
      </c>
      <c r="G42730">
        <v>8.5</v>
      </c>
      <c r="H42730" t="s">
        <v>2017</v>
      </c>
      <c r="I42730" s="13">
        <v>43437</v>
      </c>
      <c r="J42730" t="s">
        <v>2030</v>
      </c>
      <c r="K42730" t="s">
        <v>2030</v>
      </c>
    </row>
    <row r="42731" spans="2:11">
      <c r="B42731" t="s">
        <v>2083</v>
      </c>
      <c r="C42731" t="s">
        <v>2084</v>
      </c>
      <c r="D42731" t="s">
        <v>2184</v>
      </c>
      <c r="E42731">
        <v>1</v>
      </c>
      <c r="F42731" t="s">
        <v>2088</v>
      </c>
      <c r="G42731" t="s">
        <v>2030</v>
      </c>
      <c r="H42731" t="s">
        <v>2017</v>
      </c>
      <c r="I42731" s="13">
        <v>43209</v>
      </c>
      <c r="J42731">
        <v>3</v>
      </c>
      <c r="K42731">
        <v>38.72</v>
      </c>
    </row>
    <row r="42732" spans="2:11">
      <c r="B42732" t="s">
        <v>3131</v>
      </c>
      <c r="C42732" t="s">
        <v>4136</v>
      </c>
      <c r="D42732" t="s">
        <v>2026</v>
      </c>
      <c r="E42732">
        <v>5</v>
      </c>
      <c r="F42732" t="s">
        <v>2016</v>
      </c>
      <c r="G42732">
        <v>20</v>
      </c>
      <c r="H42732" t="s">
        <v>2020</v>
      </c>
      <c r="I42732" s="13">
        <v>42865</v>
      </c>
      <c r="J42732">
        <v>9</v>
      </c>
      <c r="K42732">
        <v>-21.46</v>
      </c>
    </row>
    <row r="42801" spans="1:11">
      <c r="A42801" t="s">
        <v>1441</v>
      </c>
      <c r="B42801" t="str">
        <f ca="1">_xll.BDS(OFFSET(INDIRECT(ADDRESS(ROW(), COLUMN())),0,-1),"BEST_ANALYST_RECS_BULK","cols=10;rows=30")</f>
        <v>RBC Capital Markets</v>
      </c>
      <c r="C42801" t="s">
        <v>3026</v>
      </c>
      <c r="D42801" t="s">
        <v>2029</v>
      </c>
      <c r="E42801">
        <v>5</v>
      </c>
      <c r="F42801" t="s">
        <v>2016</v>
      </c>
      <c r="G42801">
        <v>33.9</v>
      </c>
      <c r="H42801" t="s">
        <v>2020</v>
      </c>
      <c r="I42801" s="13">
        <v>43511</v>
      </c>
      <c r="J42801">
        <v>5</v>
      </c>
      <c r="K42801">
        <v>-2.2599999999999998</v>
      </c>
    </row>
    <row r="42802" spans="1:11">
      <c r="B42802" t="s">
        <v>2027</v>
      </c>
      <c r="C42802" t="s">
        <v>3007</v>
      </c>
      <c r="D42802" t="s">
        <v>2029</v>
      </c>
      <c r="E42802">
        <v>5</v>
      </c>
      <c r="F42802" t="s">
        <v>2016</v>
      </c>
      <c r="G42802">
        <v>36.159999999999997</v>
      </c>
      <c r="H42802" t="s">
        <v>2017</v>
      </c>
      <c r="I42802" s="13">
        <v>43511</v>
      </c>
      <c r="J42802" t="s">
        <v>2030</v>
      </c>
      <c r="K42802" t="s">
        <v>2030</v>
      </c>
    </row>
    <row r="42803" spans="1:11">
      <c r="B42803" t="s">
        <v>3008</v>
      </c>
      <c r="C42803" t="s">
        <v>3009</v>
      </c>
      <c r="D42803" t="s">
        <v>2026</v>
      </c>
      <c r="E42803">
        <v>5</v>
      </c>
      <c r="F42803" t="s">
        <v>2016</v>
      </c>
      <c r="G42803">
        <v>35.409999999999997</v>
      </c>
      <c r="H42803" t="s">
        <v>2017</v>
      </c>
      <c r="I42803" s="13">
        <v>43511</v>
      </c>
      <c r="J42803">
        <v>5</v>
      </c>
      <c r="K42803">
        <v>-2.2599999999999998</v>
      </c>
    </row>
    <row r="42804" spans="1:11">
      <c r="B42804" t="s">
        <v>2352</v>
      </c>
      <c r="C42804" t="s">
        <v>3010</v>
      </c>
      <c r="D42804" t="s">
        <v>2026</v>
      </c>
      <c r="E42804">
        <v>5</v>
      </c>
      <c r="F42804" t="s">
        <v>2016</v>
      </c>
      <c r="G42804">
        <v>33.15</v>
      </c>
      <c r="H42804" t="s">
        <v>2017</v>
      </c>
      <c r="I42804" s="13">
        <v>43511</v>
      </c>
      <c r="J42804">
        <v>3</v>
      </c>
      <c r="K42804">
        <v>5.46</v>
      </c>
    </row>
    <row r="42805" spans="1:11">
      <c r="B42805" t="s">
        <v>2274</v>
      </c>
      <c r="C42805" t="s">
        <v>3011</v>
      </c>
      <c r="D42805" t="s">
        <v>2026</v>
      </c>
      <c r="E42805">
        <v>5</v>
      </c>
      <c r="F42805" t="s">
        <v>2016</v>
      </c>
      <c r="G42805" t="s">
        <v>2030</v>
      </c>
      <c r="H42805" t="s">
        <v>2017</v>
      </c>
      <c r="I42805" s="13">
        <v>43509</v>
      </c>
      <c r="J42805">
        <v>5</v>
      </c>
      <c r="K42805">
        <v>-2.2599999999999998</v>
      </c>
    </row>
    <row r="42806" spans="1:11">
      <c r="B42806" t="s">
        <v>2360</v>
      </c>
      <c r="C42806" t="s">
        <v>3012</v>
      </c>
      <c r="D42806" t="s">
        <v>2362</v>
      </c>
      <c r="E42806">
        <v>5</v>
      </c>
      <c r="F42806" t="s">
        <v>2016</v>
      </c>
      <c r="G42806">
        <v>36.11</v>
      </c>
      <c r="H42806" t="s">
        <v>2017</v>
      </c>
      <c r="I42806" s="13">
        <v>43507</v>
      </c>
      <c r="J42806">
        <v>6</v>
      </c>
      <c r="K42806">
        <v>-4.13</v>
      </c>
    </row>
    <row r="42807" spans="1:11">
      <c r="B42807" t="s">
        <v>2595</v>
      </c>
      <c r="C42807" t="s">
        <v>3013</v>
      </c>
      <c r="D42807" t="s">
        <v>2362</v>
      </c>
      <c r="E42807">
        <v>5</v>
      </c>
      <c r="F42807" t="s">
        <v>2016</v>
      </c>
      <c r="G42807">
        <v>37.61</v>
      </c>
      <c r="H42807" t="s">
        <v>2020</v>
      </c>
      <c r="I42807" s="13">
        <v>43507</v>
      </c>
      <c r="J42807">
        <v>5</v>
      </c>
      <c r="K42807">
        <v>-2.2599999999999998</v>
      </c>
    </row>
    <row r="42808" spans="1:11">
      <c r="B42808" t="s">
        <v>2094</v>
      </c>
      <c r="C42808" t="s">
        <v>2095</v>
      </c>
      <c r="D42808" t="s">
        <v>2076</v>
      </c>
      <c r="E42808">
        <v>3</v>
      </c>
      <c r="F42808" t="s">
        <v>2085</v>
      </c>
      <c r="G42808" t="s">
        <v>2030</v>
      </c>
      <c r="H42808" t="s">
        <v>2017</v>
      </c>
      <c r="I42808" s="13">
        <v>43507</v>
      </c>
      <c r="J42808" t="s">
        <v>2030</v>
      </c>
      <c r="K42808" t="s">
        <v>2030</v>
      </c>
    </row>
    <row r="42809" spans="1:11">
      <c r="B42809" t="s">
        <v>3014</v>
      </c>
      <c r="C42809" t="s">
        <v>3015</v>
      </c>
      <c r="D42809" t="s">
        <v>2029</v>
      </c>
      <c r="E42809">
        <v>5</v>
      </c>
      <c r="F42809" t="s">
        <v>2016</v>
      </c>
      <c r="G42809">
        <v>31.59</v>
      </c>
      <c r="H42809" t="s">
        <v>2020</v>
      </c>
      <c r="I42809" s="13">
        <v>43507</v>
      </c>
      <c r="J42809">
        <v>5</v>
      </c>
      <c r="K42809">
        <v>-2.2599999999999998</v>
      </c>
    </row>
    <row r="42810" spans="1:11">
      <c r="B42810" t="s">
        <v>3016</v>
      </c>
      <c r="C42810" t="s">
        <v>3017</v>
      </c>
      <c r="D42810" t="s">
        <v>2026</v>
      </c>
      <c r="E42810">
        <v>5</v>
      </c>
      <c r="F42810" t="s">
        <v>2016</v>
      </c>
      <c r="G42810">
        <v>33.909999999999997</v>
      </c>
      <c r="H42810" t="s">
        <v>2017</v>
      </c>
      <c r="I42810" s="13">
        <v>43504</v>
      </c>
      <c r="J42810">
        <v>5</v>
      </c>
      <c r="K42810">
        <v>-2.2599999999999998</v>
      </c>
    </row>
    <row r="42811" spans="1:11">
      <c r="B42811" t="s">
        <v>2174</v>
      </c>
      <c r="C42811" t="s">
        <v>3018</v>
      </c>
      <c r="D42811" t="s">
        <v>2029</v>
      </c>
      <c r="E42811">
        <v>5</v>
      </c>
      <c r="F42811" t="s">
        <v>2016</v>
      </c>
      <c r="G42811">
        <v>33.799999999999997</v>
      </c>
      <c r="H42811" t="s">
        <v>2017</v>
      </c>
      <c r="I42811" s="13">
        <v>43503</v>
      </c>
      <c r="J42811">
        <v>5</v>
      </c>
      <c r="K42811">
        <v>-2.2599999999999998</v>
      </c>
    </row>
    <row r="42812" spans="1:11">
      <c r="B42812" t="s">
        <v>2072</v>
      </c>
      <c r="C42812" t="s">
        <v>3028</v>
      </c>
      <c r="D42812" t="s">
        <v>2029</v>
      </c>
      <c r="E42812">
        <v>5</v>
      </c>
      <c r="F42812" t="s">
        <v>2016</v>
      </c>
      <c r="G42812">
        <v>33.799999999999997</v>
      </c>
      <c r="H42812" t="s">
        <v>2017</v>
      </c>
      <c r="I42812" s="13">
        <v>43503</v>
      </c>
      <c r="J42812">
        <v>5</v>
      </c>
      <c r="K42812">
        <v>-2.2599999999999998</v>
      </c>
    </row>
    <row r="42813" spans="1:11">
      <c r="B42813" t="s">
        <v>2118</v>
      </c>
      <c r="C42813" t="s">
        <v>3038</v>
      </c>
      <c r="D42813" t="s">
        <v>2026</v>
      </c>
      <c r="E42813">
        <v>5</v>
      </c>
      <c r="F42813" t="s">
        <v>2016</v>
      </c>
      <c r="G42813">
        <v>33.799999999999997</v>
      </c>
      <c r="H42813" t="s">
        <v>2020</v>
      </c>
      <c r="I42813" s="13">
        <v>43503</v>
      </c>
      <c r="J42813">
        <v>5</v>
      </c>
      <c r="K42813">
        <v>-2.2599999999999998</v>
      </c>
    </row>
    <row r="42814" spans="1:11">
      <c r="B42814" t="s">
        <v>2792</v>
      </c>
      <c r="C42814" t="s">
        <v>3290</v>
      </c>
      <c r="D42814" t="s">
        <v>2026</v>
      </c>
      <c r="E42814">
        <v>5</v>
      </c>
      <c r="F42814" t="s">
        <v>2016</v>
      </c>
      <c r="G42814">
        <v>29.69</v>
      </c>
      <c r="H42814" t="s">
        <v>2020</v>
      </c>
      <c r="I42814" s="13">
        <v>43501</v>
      </c>
      <c r="J42814">
        <v>5</v>
      </c>
      <c r="K42814">
        <v>-2.2599999999999998</v>
      </c>
    </row>
    <row r="42815" spans="1:11">
      <c r="B42815" t="s">
        <v>2593</v>
      </c>
      <c r="C42815" t="s">
        <v>3029</v>
      </c>
      <c r="D42815" t="s">
        <v>2029</v>
      </c>
      <c r="E42815">
        <v>5</v>
      </c>
      <c r="F42815" t="s">
        <v>2016</v>
      </c>
      <c r="G42815">
        <v>34.26</v>
      </c>
      <c r="H42815" t="s">
        <v>2133</v>
      </c>
      <c r="I42815" s="13">
        <v>43500</v>
      </c>
      <c r="J42815" t="s">
        <v>2030</v>
      </c>
      <c r="K42815" t="s">
        <v>2030</v>
      </c>
    </row>
    <row r="42816" spans="1:11">
      <c r="B42816" t="s">
        <v>2079</v>
      </c>
      <c r="C42816" t="s">
        <v>3035</v>
      </c>
      <c r="D42816" t="s">
        <v>2015</v>
      </c>
      <c r="E42816">
        <v>3</v>
      </c>
      <c r="F42816" t="s">
        <v>2016</v>
      </c>
      <c r="G42816">
        <v>25.89</v>
      </c>
      <c r="H42816" t="s">
        <v>2017</v>
      </c>
      <c r="I42816" s="13">
        <v>43500</v>
      </c>
      <c r="J42816">
        <v>4</v>
      </c>
      <c r="K42816">
        <v>0</v>
      </c>
    </row>
    <row r="42817" spans="2:11">
      <c r="B42817" t="s">
        <v>2077</v>
      </c>
      <c r="C42817" t="s">
        <v>2363</v>
      </c>
      <c r="D42817" t="s">
        <v>2227</v>
      </c>
      <c r="E42817">
        <v>3</v>
      </c>
      <c r="F42817" t="s">
        <v>2016</v>
      </c>
      <c r="G42817">
        <v>36.69</v>
      </c>
      <c r="H42817" t="s">
        <v>2017</v>
      </c>
      <c r="I42817" s="13">
        <v>43499</v>
      </c>
      <c r="J42817" t="s">
        <v>2030</v>
      </c>
      <c r="K42817" t="s">
        <v>2030</v>
      </c>
    </row>
    <row r="42818" spans="2:11">
      <c r="B42818" t="s">
        <v>2042</v>
      </c>
      <c r="C42818" t="s">
        <v>3019</v>
      </c>
      <c r="D42818" t="s">
        <v>2029</v>
      </c>
      <c r="E42818">
        <v>5</v>
      </c>
      <c r="F42818" t="s">
        <v>2016</v>
      </c>
      <c r="G42818">
        <v>30.43</v>
      </c>
      <c r="H42818" t="s">
        <v>2020</v>
      </c>
      <c r="I42818" s="13">
        <v>43496</v>
      </c>
      <c r="J42818">
        <v>1</v>
      </c>
      <c r="K42818">
        <v>7.68</v>
      </c>
    </row>
    <row r="42819" spans="2:11">
      <c r="B42819" t="s">
        <v>3030</v>
      </c>
      <c r="C42819" t="s">
        <v>3031</v>
      </c>
      <c r="D42819" t="s">
        <v>2026</v>
      </c>
      <c r="E42819">
        <v>5</v>
      </c>
      <c r="F42819" t="s">
        <v>2016</v>
      </c>
      <c r="G42819">
        <v>35.75</v>
      </c>
      <c r="H42819" t="s">
        <v>2017</v>
      </c>
      <c r="I42819" s="13">
        <v>43496</v>
      </c>
      <c r="J42819">
        <v>5</v>
      </c>
      <c r="K42819">
        <v>-2.2599999999999998</v>
      </c>
    </row>
    <row r="42820" spans="2:11">
      <c r="B42820" t="s">
        <v>3020</v>
      </c>
      <c r="C42820" t="s">
        <v>3021</v>
      </c>
      <c r="D42820" t="s">
        <v>2026</v>
      </c>
      <c r="E42820">
        <v>5</v>
      </c>
      <c r="F42820" t="s">
        <v>2016</v>
      </c>
      <c r="G42820">
        <v>35.75</v>
      </c>
      <c r="H42820" t="s">
        <v>2017</v>
      </c>
      <c r="I42820" s="13">
        <v>43496</v>
      </c>
      <c r="J42820">
        <v>9</v>
      </c>
      <c r="K42820">
        <v>-17.22</v>
      </c>
    </row>
    <row r="42821" spans="2:11">
      <c r="B42821" t="s">
        <v>106</v>
      </c>
      <c r="C42821" t="s">
        <v>3025</v>
      </c>
      <c r="D42821" t="s">
        <v>2440</v>
      </c>
      <c r="E42821">
        <v>5</v>
      </c>
      <c r="F42821" t="s">
        <v>2016</v>
      </c>
      <c r="G42821">
        <v>32.4</v>
      </c>
      <c r="H42821" t="s">
        <v>2020</v>
      </c>
      <c r="I42821" s="13">
        <v>43494</v>
      </c>
      <c r="J42821">
        <v>5</v>
      </c>
      <c r="K42821">
        <v>-2.2599999999999998</v>
      </c>
    </row>
    <row r="42822" spans="2:11">
      <c r="B42822" t="s">
        <v>3032</v>
      </c>
      <c r="C42822" t="s">
        <v>3033</v>
      </c>
      <c r="D42822" t="s">
        <v>2026</v>
      </c>
      <c r="E42822">
        <v>5</v>
      </c>
      <c r="F42822" t="s">
        <v>2016</v>
      </c>
      <c r="G42822">
        <v>37.68</v>
      </c>
      <c r="H42822" t="s">
        <v>2017</v>
      </c>
      <c r="I42822" s="13">
        <v>43494</v>
      </c>
      <c r="J42822">
        <v>5</v>
      </c>
      <c r="K42822">
        <v>-2.2599999999999998</v>
      </c>
    </row>
    <row r="42823" spans="2:11">
      <c r="B42823" t="s">
        <v>3036</v>
      </c>
      <c r="C42823" t="s">
        <v>3037</v>
      </c>
      <c r="D42823" t="s">
        <v>2029</v>
      </c>
      <c r="E42823">
        <v>5</v>
      </c>
      <c r="F42823" t="s">
        <v>2016</v>
      </c>
      <c r="G42823">
        <v>35.44</v>
      </c>
      <c r="H42823" t="s">
        <v>2017</v>
      </c>
      <c r="I42823" s="13">
        <v>43483</v>
      </c>
      <c r="J42823">
        <v>5</v>
      </c>
      <c r="K42823">
        <v>-2.2599999999999998</v>
      </c>
    </row>
    <row r="42824" spans="2:11">
      <c r="B42824" t="s">
        <v>2063</v>
      </c>
      <c r="C42824" t="s">
        <v>3024</v>
      </c>
      <c r="D42824" t="s">
        <v>2035</v>
      </c>
      <c r="E42824">
        <v>5</v>
      </c>
      <c r="F42824" t="s">
        <v>2016</v>
      </c>
      <c r="G42824">
        <v>34.75</v>
      </c>
      <c r="H42824" t="s">
        <v>2017</v>
      </c>
      <c r="I42824" s="13">
        <v>43475</v>
      </c>
      <c r="J42824">
        <v>5</v>
      </c>
      <c r="K42824">
        <v>-2.2599999999999998</v>
      </c>
    </row>
    <row r="42825" spans="2:11">
      <c r="B42825" t="s">
        <v>2033</v>
      </c>
      <c r="C42825" t="s">
        <v>3027</v>
      </c>
      <c r="D42825" t="s">
        <v>2035</v>
      </c>
      <c r="E42825">
        <v>5</v>
      </c>
      <c r="F42825" t="s">
        <v>2016</v>
      </c>
      <c r="G42825">
        <v>34.590000000000003</v>
      </c>
      <c r="H42825" t="s">
        <v>2020</v>
      </c>
      <c r="I42825" s="13">
        <v>43473</v>
      </c>
      <c r="J42825">
        <v>5</v>
      </c>
      <c r="K42825">
        <v>-2.2599999999999998</v>
      </c>
    </row>
    <row r="42826" spans="2:11">
      <c r="B42826" t="s">
        <v>2390</v>
      </c>
      <c r="C42826" t="s">
        <v>3034</v>
      </c>
      <c r="D42826" t="s">
        <v>2026</v>
      </c>
      <c r="E42826">
        <v>5</v>
      </c>
      <c r="F42826" t="s">
        <v>2016</v>
      </c>
      <c r="G42826">
        <v>31.6</v>
      </c>
      <c r="H42826" t="s">
        <v>2017</v>
      </c>
      <c r="I42826" s="13">
        <v>43472</v>
      </c>
      <c r="J42826">
        <v>5</v>
      </c>
      <c r="K42826">
        <v>-2.2599999999999998</v>
      </c>
    </row>
    <row r="42827" spans="2:11">
      <c r="B42827" t="s">
        <v>2051</v>
      </c>
      <c r="C42827" t="s">
        <v>3022</v>
      </c>
      <c r="D42827" t="s">
        <v>2026</v>
      </c>
      <c r="E42827">
        <v>5</v>
      </c>
      <c r="F42827" t="s">
        <v>2016</v>
      </c>
      <c r="G42827">
        <v>33.85</v>
      </c>
      <c r="H42827" t="s">
        <v>2017</v>
      </c>
      <c r="I42827" s="13">
        <v>43472</v>
      </c>
      <c r="J42827">
        <v>2</v>
      </c>
      <c r="K42827">
        <v>5.73</v>
      </c>
    </row>
    <row r="42828" spans="2:11">
      <c r="B42828" t="s">
        <v>2021</v>
      </c>
      <c r="C42828" t="s">
        <v>3039</v>
      </c>
      <c r="D42828" t="s">
        <v>2166</v>
      </c>
      <c r="E42828">
        <v>5</v>
      </c>
      <c r="F42828" t="s">
        <v>2016</v>
      </c>
      <c r="G42828">
        <v>33</v>
      </c>
      <c r="H42828" t="s">
        <v>2020</v>
      </c>
      <c r="I42828" s="13">
        <v>43451</v>
      </c>
      <c r="J42828">
        <v>5</v>
      </c>
      <c r="K42828">
        <v>-2.2599999999999998</v>
      </c>
    </row>
    <row r="42829" spans="2:11">
      <c r="B42829" t="s">
        <v>2551</v>
      </c>
      <c r="C42829" t="s">
        <v>3023</v>
      </c>
      <c r="D42829" t="s">
        <v>2026</v>
      </c>
      <c r="E42829">
        <v>5</v>
      </c>
      <c r="F42829" t="s">
        <v>2016</v>
      </c>
      <c r="G42829">
        <v>40.61</v>
      </c>
      <c r="H42829" t="s">
        <v>2017</v>
      </c>
      <c r="I42829" s="13">
        <v>43441</v>
      </c>
      <c r="J42829" t="s">
        <v>2030</v>
      </c>
      <c r="K42829" t="s">
        <v>2030</v>
      </c>
    </row>
    <row r="42830" spans="2:11">
      <c r="B42830" t="s">
        <v>2083</v>
      </c>
      <c r="C42830" t="s">
        <v>2084</v>
      </c>
      <c r="D42830" t="s">
        <v>2035</v>
      </c>
      <c r="E42830">
        <v>5</v>
      </c>
      <c r="F42830" t="s">
        <v>2085</v>
      </c>
      <c r="G42830" t="s">
        <v>2030</v>
      </c>
      <c r="H42830" t="s">
        <v>2017</v>
      </c>
      <c r="I42830" s="13">
        <v>43410</v>
      </c>
      <c r="J42830">
        <v>10</v>
      </c>
      <c r="K42830">
        <v>-23.77</v>
      </c>
    </row>
    <row r="42901" spans="1:11">
      <c r="A42901" t="s">
        <v>1442</v>
      </c>
      <c r="B42901" t="str">
        <f ca="1">_xll.BDS(OFFSET(INDIRECT(ADDRESS(ROW(), COLUMN())),0,-1),"BEST_ANALYST_RECS_BULK","cols=10;rows=24")</f>
        <v>Goldman Sachs</v>
      </c>
      <c r="C42901" t="s">
        <v>2350</v>
      </c>
      <c r="D42901" t="s">
        <v>2216</v>
      </c>
      <c r="E42901">
        <v>3</v>
      </c>
      <c r="F42901" t="s">
        <v>2016</v>
      </c>
      <c r="G42901">
        <v>13</v>
      </c>
      <c r="H42901" t="s">
        <v>2020</v>
      </c>
      <c r="I42901" s="13">
        <v>43511</v>
      </c>
      <c r="J42901">
        <v>3</v>
      </c>
      <c r="K42901">
        <v>0</v>
      </c>
    </row>
    <row r="42902" spans="1:11">
      <c r="B42902" t="s">
        <v>2352</v>
      </c>
      <c r="C42902" t="s">
        <v>2353</v>
      </c>
      <c r="D42902" t="s">
        <v>2076</v>
      </c>
      <c r="E42902">
        <v>3</v>
      </c>
      <c r="F42902" t="s">
        <v>2016</v>
      </c>
      <c r="G42902">
        <v>24</v>
      </c>
      <c r="H42902" t="s">
        <v>2017</v>
      </c>
      <c r="I42902" s="13">
        <v>43511</v>
      </c>
      <c r="J42902">
        <v>7</v>
      </c>
      <c r="K42902">
        <v>-32.96</v>
      </c>
    </row>
    <row r="42903" spans="1:11">
      <c r="B42903" t="s">
        <v>2907</v>
      </c>
      <c r="C42903" t="s">
        <v>2908</v>
      </c>
      <c r="D42903" t="s">
        <v>2104</v>
      </c>
      <c r="E42903" t="s">
        <v>2030</v>
      </c>
      <c r="F42903" t="s">
        <v>2016</v>
      </c>
      <c r="G42903">
        <v>12</v>
      </c>
      <c r="H42903" t="s">
        <v>2020</v>
      </c>
      <c r="I42903" s="13">
        <v>43510</v>
      </c>
      <c r="J42903" t="s">
        <v>2030</v>
      </c>
      <c r="K42903" t="s">
        <v>2030</v>
      </c>
    </row>
    <row r="42904" spans="1:11">
      <c r="B42904" t="s">
        <v>2031</v>
      </c>
      <c r="C42904" t="s">
        <v>2355</v>
      </c>
      <c r="D42904" t="s">
        <v>2026</v>
      </c>
      <c r="E42904">
        <v>5</v>
      </c>
      <c r="F42904" t="s">
        <v>2016</v>
      </c>
      <c r="G42904">
        <v>20</v>
      </c>
      <c r="H42904" t="s">
        <v>2017</v>
      </c>
      <c r="I42904" s="13">
        <v>43509</v>
      </c>
      <c r="J42904">
        <v>6</v>
      </c>
      <c r="K42904">
        <v>-31.79</v>
      </c>
    </row>
    <row r="42905" spans="1:11">
      <c r="B42905" t="s">
        <v>2371</v>
      </c>
      <c r="C42905" t="s">
        <v>3095</v>
      </c>
      <c r="D42905" t="s">
        <v>2162</v>
      </c>
      <c r="E42905">
        <v>3</v>
      </c>
      <c r="F42905" t="s">
        <v>2016</v>
      </c>
      <c r="G42905">
        <v>15</v>
      </c>
      <c r="H42905" t="s">
        <v>2017</v>
      </c>
      <c r="I42905" s="13">
        <v>43509</v>
      </c>
      <c r="J42905">
        <v>8</v>
      </c>
      <c r="K42905">
        <v>-43.14</v>
      </c>
    </row>
    <row r="42906" spans="1:11">
      <c r="B42906" t="s">
        <v>2033</v>
      </c>
      <c r="C42906" t="s">
        <v>2397</v>
      </c>
      <c r="D42906" t="s">
        <v>2184</v>
      </c>
      <c r="E42906">
        <v>1</v>
      </c>
      <c r="F42906" t="s">
        <v>2016</v>
      </c>
      <c r="G42906">
        <v>15</v>
      </c>
      <c r="H42906" t="s">
        <v>2036</v>
      </c>
      <c r="I42906" s="13">
        <v>43507</v>
      </c>
      <c r="J42906">
        <v>2</v>
      </c>
      <c r="K42906">
        <v>20.25</v>
      </c>
    </row>
    <row r="42907" spans="1:11">
      <c r="B42907" t="s">
        <v>2072</v>
      </c>
      <c r="C42907" t="s">
        <v>2385</v>
      </c>
      <c r="D42907" t="s">
        <v>2189</v>
      </c>
      <c r="E42907">
        <v>5</v>
      </c>
      <c r="F42907" t="s">
        <v>2016</v>
      </c>
      <c r="G42907">
        <v>18</v>
      </c>
      <c r="H42907" t="s">
        <v>2017</v>
      </c>
      <c r="I42907" s="13">
        <v>43507</v>
      </c>
      <c r="J42907">
        <v>6</v>
      </c>
      <c r="K42907">
        <v>-31.79</v>
      </c>
    </row>
    <row r="42908" spans="1:11">
      <c r="B42908" t="s">
        <v>2364</v>
      </c>
      <c r="C42908" t="s">
        <v>2365</v>
      </c>
      <c r="D42908" t="s">
        <v>2026</v>
      </c>
      <c r="E42908">
        <v>5</v>
      </c>
      <c r="F42908" t="s">
        <v>2016</v>
      </c>
      <c r="G42908">
        <v>19</v>
      </c>
      <c r="H42908" t="s">
        <v>2017</v>
      </c>
      <c r="I42908" s="13">
        <v>43507</v>
      </c>
      <c r="J42908">
        <v>6</v>
      </c>
      <c r="K42908">
        <v>-31.79</v>
      </c>
    </row>
    <row r="42909" spans="1:11">
      <c r="B42909" t="s">
        <v>2061</v>
      </c>
      <c r="C42909" t="s">
        <v>2990</v>
      </c>
      <c r="D42909" t="s">
        <v>2026</v>
      </c>
      <c r="E42909">
        <v>5</v>
      </c>
      <c r="F42909" t="s">
        <v>2016</v>
      </c>
      <c r="G42909">
        <v>22</v>
      </c>
      <c r="H42909" t="s">
        <v>2017</v>
      </c>
      <c r="I42909" s="13">
        <v>43507</v>
      </c>
      <c r="J42909" t="s">
        <v>2030</v>
      </c>
      <c r="K42909" t="s">
        <v>2030</v>
      </c>
    </row>
    <row r="42910" spans="1:11">
      <c r="B42910" t="s">
        <v>2186</v>
      </c>
      <c r="C42910" t="s">
        <v>2366</v>
      </c>
      <c r="D42910" t="s">
        <v>2029</v>
      </c>
      <c r="E42910">
        <v>5</v>
      </c>
      <c r="F42910" t="s">
        <v>2016</v>
      </c>
      <c r="G42910">
        <v>25</v>
      </c>
      <c r="H42910" t="s">
        <v>2017</v>
      </c>
      <c r="I42910" s="13">
        <v>43507</v>
      </c>
      <c r="J42910">
        <v>6</v>
      </c>
      <c r="K42910">
        <v>-31.79</v>
      </c>
    </row>
    <row r="42911" spans="1:11">
      <c r="B42911" t="s">
        <v>2037</v>
      </c>
      <c r="C42911" t="s">
        <v>2377</v>
      </c>
      <c r="D42911" t="s">
        <v>2026</v>
      </c>
      <c r="E42911">
        <v>5</v>
      </c>
      <c r="F42911" t="s">
        <v>2016</v>
      </c>
      <c r="G42911">
        <v>19</v>
      </c>
      <c r="H42911" t="s">
        <v>2020</v>
      </c>
      <c r="I42911" s="13">
        <v>43504</v>
      </c>
      <c r="J42911">
        <v>1</v>
      </c>
      <c r="K42911">
        <v>45.15</v>
      </c>
    </row>
    <row r="42912" spans="1:11">
      <c r="B42912" t="s">
        <v>2067</v>
      </c>
      <c r="C42912" t="s">
        <v>2910</v>
      </c>
      <c r="D42912" t="s">
        <v>2029</v>
      </c>
      <c r="E42912">
        <v>5</v>
      </c>
      <c r="F42912" t="s">
        <v>2016</v>
      </c>
      <c r="G42912">
        <v>19</v>
      </c>
      <c r="H42912" t="s">
        <v>2020</v>
      </c>
      <c r="I42912" s="13">
        <v>43503</v>
      </c>
      <c r="J42912">
        <v>6</v>
      </c>
      <c r="K42912">
        <v>-31.79</v>
      </c>
    </row>
    <row r="42913" spans="2:11">
      <c r="B42913" t="s">
        <v>2074</v>
      </c>
      <c r="C42913" t="s">
        <v>3164</v>
      </c>
      <c r="D42913" t="s">
        <v>2026</v>
      </c>
      <c r="E42913">
        <v>5</v>
      </c>
      <c r="F42913" t="s">
        <v>2016</v>
      </c>
      <c r="G42913">
        <v>39</v>
      </c>
      <c r="H42913" t="s">
        <v>2017</v>
      </c>
      <c r="I42913" s="13">
        <v>43503</v>
      </c>
      <c r="J42913">
        <v>6</v>
      </c>
      <c r="K42913">
        <v>-31.79</v>
      </c>
    </row>
    <row r="42914" spans="2:11">
      <c r="B42914" t="s">
        <v>2207</v>
      </c>
      <c r="C42914" t="s">
        <v>2380</v>
      </c>
      <c r="D42914" t="s">
        <v>2044</v>
      </c>
      <c r="E42914">
        <v>3</v>
      </c>
      <c r="F42914" t="s">
        <v>2016</v>
      </c>
      <c r="G42914" t="s">
        <v>2030</v>
      </c>
      <c r="H42914" t="s">
        <v>2017</v>
      </c>
      <c r="I42914" s="13">
        <v>43503</v>
      </c>
      <c r="J42914">
        <v>5</v>
      </c>
      <c r="K42914">
        <v>-21.36</v>
      </c>
    </row>
    <row r="42915" spans="2:11">
      <c r="B42915" t="s">
        <v>2399</v>
      </c>
      <c r="C42915" t="s">
        <v>2400</v>
      </c>
      <c r="D42915" t="s">
        <v>2026</v>
      </c>
      <c r="E42915">
        <v>5</v>
      </c>
      <c r="F42915" t="s">
        <v>2016</v>
      </c>
      <c r="G42915">
        <v>25</v>
      </c>
      <c r="H42915" t="s">
        <v>2020</v>
      </c>
      <c r="I42915" s="13">
        <v>43503</v>
      </c>
      <c r="J42915">
        <v>6</v>
      </c>
      <c r="K42915">
        <v>-31.79</v>
      </c>
    </row>
    <row r="42916" spans="2:11">
      <c r="B42916" t="s">
        <v>2367</v>
      </c>
      <c r="C42916" t="s">
        <v>2368</v>
      </c>
      <c r="D42916" t="s">
        <v>2029</v>
      </c>
      <c r="E42916">
        <v>5</v>
      </c>
      <c r="F42916" t="s">
        <v>2016</v>
      </c>
      <c r="G42916">
        <v>15</v>
      </c>
      <c r="H42916" t="s">
        <v>2020</v>
      </c>
      <c r="I42916" s="13">
        <v>43503</v>
      </c>
      <c r="J42916" t="s">
        <v>2030</v>
      </c>
      <c r="K42916" t="s">
        <v>2030</v>
      </c>
    </row>
    <row r="42917" spans="2:11">
      <c r="B42917" t="s">
        <v>2174</v>
      </c>
      <c r="C42917" t="s">
        <v>2357</v>
      </c>
      <c r="D42917" t="s">
        <v>2015</v>
      </c>
      <c r="E42917">
        <v>3</v>
      </c>
      <c r="F42917" t="s">
        <v>2016</v>
      </c>
      <c r="G42917">
        <v>15</v>
      </c>
      <c r="H42917" t="s">
        <v>2017</v>
      </c>
      <c r="I42917" s="13">
        <v>43502</v>
      </c>
      <c r="J42917" t="s">
        <v>2030</v>
      </c>
      <c r="K42917" t="s">
        <v>2030</v>
      </c>
    </row>
    <row r="42918" spans="2:11">
      <c r="B42918" t="s">
        <v>2069</v>
      </c>
      <c r="C42918" t="s">
        <v>2373</v>
      </c>
      <c r="D42918" t="s">
        <v>2035</v>
      </c>
      <c r="E42918">
        <v>5</v>
      </c>
      <c r="F42918" t="s">
        <v>2016</v>
      </c>
      <c r="G42918">
        <v>14.5</v>
      </c>
      <c r="H42918" t="s">
        <v>2017</v>
      </c>
      <c r="I42918" s="13">
        <v>43502</v>
      </c>
      <c r="J42918" t="s">
        <v>2030</v>
      </c>
      <c r="K42918" t="s">
        <v>2030</v>
      </c>
    </row>
    <row r="42919" spans="2:11">
      <c r="B42919" t="s">
        <v>2388</v>
      </c>
      <c r="C42919" t="s">
        <v>2912</v>
      </c>
      <c r="D42919" t="s">
        <v>2026</v>
      </c>
      <c r="E42919">
        <v>5</v>
      </c>
      <c r="F42919" t="s">
        <v>2016</v>
      </c>
      <c r="G42919">
        <v>25</v>
      </c>
      <c r="H42919" t="s">
        <v>2017</v>
      </c>
      <c r="I42919" s="13">
        <v>43502</v>
      </c>
      <c r="J42919">
        <v>6</v>
      </c>
      <c r="K42919">
        <v>-31.79</v>
      </c>
    </row>
    <row r="42920" spans="2:11">
      <c r="B42920" t="s">
        <v>2045</v>
      </c>
      <c r="C42920" t="s">
        <v>2351</v>
      </c>
      <c r="D42920" t="s">
        <v>2015</v>
      </c>
      <c r="E42920">
        <v>3</v>
      </c>
      <c r="F42920" t="s">
        <v>2016</v>
      </c>
      <c r="G42920" t="s">
        <v>2030</v>
      </c>
      <c r="H42920" t="s">
        <v>2017</v>
      </c>
      <c r="I42920" s="13">
        <v>43502</v>
      </c>
      <c r="J42920" t="s">
        <v>2030</v>
      </c>
      <c r="K42920" t="s">
        <v>2030</v>
      </c>
    </row>
    <row r="42921" spans="2:11">
      <c r="B42921" t="s">
        <v>2198</v>
      </c>
      <c r="C42921" t="s">
        <v>2913</v>
      </c>
      <c r="D42921" t="s">
        <v>2044</v>
      </c>
      <c r="E42921">
        <v>3</v>
      </c>
      <c r="F42921" t="s">
        <v>2016</v>
      </c>
      <c r="G42921">
        <v>15</v>
      </c>
      <c r="H42921" t="s">
        <v>2020</v>
      </c>
      <c r="I42921" s="13">
        <v>43502</v>
      </c>
      <c r="J42921">
        <v>3</v>
      </c>
      <c r="K42921">
        <v>0</v>
      </c>
    </row>
    <row r="42922" spans="2:11">
      <c r="B42922" t="s">
        <v>2374</v>
      </c>
      <c r="C42922" t="s">
        <v>2375</v>
      </c>
      <c r="D42922" t="s">
        <v>2035</v>
      </c>
      <c r="E42922">
        <v>5</v>
      </c>
      <c r="F42922" t="s">
        <v>2016</v>
      </c>
      <c r="G42922">
        <v>29</v>
      </c>
      <c r="H42922" t="s">
        <v>2017</v>
      </c>
      <c r="I42922" s="13">
        <v>43502</v>
      </c>
      <c r="J42922">
        <v>6</v>
      </c>
      <c r="K42922">
        <v>-31.79</v>
      </c>
    </row>
    <row r="42923" spans="2:11">
      <c r="B42923" t="s">
        <v>2393</v>
      </c>
      <c r="C42923" t="s">
        <v>2394</v>
      </c>
      <c r="D42923" t="s">
        <v>2252</v>
      </c>
      <c r="E42923">
        <v>3</v>
      </c>
      <c r="F42923" t="s">
        <v>2016</v>
      </c>
      <c r="G42923">
        <v>26</v>
      </c>
      <c r="H42923" t="s">
        <v>2017</v>
      </c>
      <c r="I42923" s="13">
        <v>43454</v>
      </c>
      <c r="J42923">
        <v>4</v>
      </c>
      <c r="K42923">
        <v>-13.99</v>
      </c>
    </row>
    <row r="42924" spans="2:11">
      <c r="B42924" t="s">
        <v>2083</v>
      </c>
      <c r="C42924" t="s">
        <v>2084</v>
      </c>
      <c r="D42924" t="s">
        <v>2035</v>
      </c>
      <c r="E42924">
        <v>5</v>
      </c>
      <c r="F42924" t="s">
        <v>2016</v>
      </c>
      <c r="G42924" t="s">
        <v>2030</v>
      </c>
      <c r="H42924" t="s">
        <v>2017</v>
      </c>
      <c r="I42924" s="13">
        <v>43419</v>
      </c>
      <c r="J42924">
        <v>9</v>
      </c>
      <c r="K42924">
        <v>-92.25</v>
      </c>
    </row>
    <row r="43001" spans="1:11">
      <c r="A43001" t="s">
        <v>1443</v>
      </c>
      <c r="B43001" t="str">
        <f ca="1">_xll.BDS(OFFSET(INDIRECT(ADDRESS(ROW(), COLUMN())),0,-1),"BEST_ANALYST_RECS_BULK","cols=10;rows=31")</f>
        <v>Jefferies</v>
      </c>
      <c r="C43001" t="s">
        <v>2715</v>
      </c>
      <c r="D43001" t="s">
        <v>2026</v>
      </c>
      <c r="E43001">
        <v>5</v>
      </c>
      <c r="F43001" t="s">
        <v>2016</v>
      </c>
      <c r="G43001">
        <v>37</v>
      </c>
      <c r="H43001" t="s">
        <v>2020</v>
      </c>
      <c r="I43001" s="13">
        <v>43507</v>
      </c>
      <c r="J43001">
        <v>9</v>
      </c>
      <c r="K43001">
        <v>-7.31</v>
      </c>
    </row>
    <row r="43002" spans="1:11">
      <c r="B43002" t="s">
        <v>2565</v>
      </c>
      <c r="C43002" t="s">
        <v>2716</v>
      </c>
      <c r="D43002" t="s">
        <v>2076</v>
      </c>
      <c r="E43002">
        <v>3</v>
      </c>
      <c r="F43002" t="s">
        <v>2016</v>
      </c>
      <c r="G43002">
        <v>33</v>
      </c>
      <c r="H43002" t="s">
        <v>2017</v>
      </c>
      <c r="I43002" s="13">
        <v>43507</v>
      </c>
      <c r="J43002">
        <v>8</v>
      </c>
      <c r="K43002">
        <v>-4.2699999999999996</v>
      </c>
    </row>
    <row r="43003" spans="1:11">
      <c r="B43003" t="s">
        <v>2096</v>
      </c>
      <c r="C43003" t="s">
        <v>2717</v>
      </c>
      <c r="D43003" t="s">
        <v>2026</v>
      </c>
      <c r="E43003">
        <v>5</v>
      </c>
      <c r="F43003" t="s">
        <v>2016</v>
      </c>
      <c r="G43003" t="s">
        <v>2030</v>
      </c>
      <c r="H43003" t="s">
        <v>2017</v>
      </c>
      <c r="I43003" s="13">
        <v>43507</v>
      </c>
      <c r="J43003" t="s">
        <v>2030</v>
      </c>
      <c r="K43003" t="s">
        <v>2030</v>
      </c>
    </row>
    <row r="43004" spans="1:11">
      <c r="B43004" t="s">
        <v>2718</v>
      </c>
      <c r="C43004" t="s">
        <v>2719</v>
      </c>
      <c r="D43004" t="s">
        <v>2029</v>
      </c>
      <c r="E43004">
        <v>5</v>
      </c>
      <c r="F43004" t="s">
        <v>2016</v>
      </c>
      <c r="G43004">
        <v>32</v>
      </c>
      <c r="H43004" t="s">
        <v>2017</v>
      </c>
      <c r="I43004" s="13">
        <v>43496</v>
      </c>
      <c r="J43004" t="s">
        <v>2030</v>
      </c>
      <c r="K43004" t="s">
        <v>2030</v>
      </c>
    </row>
    <row r="43005" spans="1:11">
      <c r="B43005" t="s">
        <v>2720</v>
      </c>
      <c r="C43005" t="s">
        <v>2721</v>
      </c>
      <c r="D43005" t="s">
        <v>2026</v>
      </c>
      <c r="E43005">
        <v>5</v>
      </c>
      <c r="F43005" t="s">
        <v>2016</v>
      </c>
      <c r="G43005">
        <v>40</v>
      </c>
      <c r="H43005" t="s">
        <v>2020</v>
      </c>
      <c r="I43005" s="13">
        <v>43495</v>
      </c>
      <c r="J43005">
        <v>9</v>
      </c>
      <c r="K43005">
        <v>-7.31</v>
      </c>
    </row>
    <row r="43006" spans="1:11">
      <c r="B43006" t="s">
        <v>106</v>
      </c>
      <c r="C43006" t="s">
        <v>2722</v>
      </c>
      <c r="D43006" t="s">
        <v>2723</v>
      </c>
      <c r="E43006">
        <v>3</v>
      </c>
      <c r="F43006" t="s">
        <v>2016</v>
      </c>
      <c r="G43006">
        <v>30</v>
      </c>
      <c r="H43006" t="s">
        <v>2020</v>
      </c>
      <c r="I43006" s="13">
        <v>43494</v>
      </c>
      <c r="J43006">
        <v>5</v>
      </c>
      <c r="K43006">
        <v>7.14</v>
      </c>
    </row>
    <row r="43007" spans="1:11">
      <c r="B43007" t="s">
        <v>2586</v>
      </c>
      <c r="C43007" t="s">
        <v>2724</v>
      </c>
      <c r="D43007" t="s">
        <v>2076</v>
      </c>
      <c r="E43007">
        <v>3</v>
      </c>
      <c r="F43007" t="s">
        <v>2016</v>
      </c>
      <c r="G43007">
        <v>28</v>
      </c>
      <c r="H43007" t="s">
        <v>2020</v>
      </c>
      <c r="I43007" s="13">
        <v>43494</v>
      </c>
      <c r="J43007">
        <v>7</v>
      </c>
      <c r="K43007">
        <v>0</v>
      </c>
    </row>
    <row r="43008" spans="1:11">
      <c r="B43008" t="s">
        <v>2021</v>
      </c>
      <c r="C43008" t="s">
        <v>2725</v>
      </c>
      <c r="D43008" t="s">
        <v>2296</v>
      </c>
      <c r="E43008">
        <v>3</v>
      </c>
      <c r="F43008" t="s">
        <v>2016</v>
      </c>
      <c r="G43008">
        <v>36</v>
      </c>
      <c r="H43008" t="s">
        <v>2020</v>
      </c>
      <c r="I43008" s="13">
        <v>43493</v>
      </c>
      <c r="J43008" t="s">
        <v>2030</v>
      </c>
      <c r="K43008" t="s">
        <v>2030</v>
      </c>
    </row>
    <row r="43009" spans="2:11">
      <c r="B43009" t="s">
        <v>2726</v>
      </c>
      <c r="C43009" t="s">
        <v>2727</v>
      </c>
      <c r="D43009" t="s">
        <v>2044</v>
      </c>
      <c r="E43009">
        <v>3</v>
      </c>
      <c r="F43009" t="s">
        <v>2016</v>
      </c>
      <c r="G43009">
        <v>30</v>
      </c>
      <c r="H43009" t="s">
        <v>2017</v>
      </c>
      <c r="I43009" s="13">
        <v>43493</v>
      </c>
      <c r="J43009">
        <v>6</v>
      </c>
      <c r="K43009">
        <v>2.11</v>
      </c>
    </row>
    <row r="43010" spans="2:11">
      <c r="B43010" t="s">
        <v>2728</v>
      </c>
      <c r="C43010" t="s">
        <v>2729</v>
      </c>
      <c r="D43010" t="s">
        <v>2026</v>
      </c>
      <c r="E43010">
        <v>5</v>
      </c>
      <c r="F43010" t="s">
        <v>2016</v>
      </c>
      <c r="G43010">
        <v>33</v>
      </c>
      <c r="H43010" t="s">
        <v>2017</v>
      </c>
      <c r="I43010" s="13">
        <v>43493</v>
      </c>
      <c r="J43010">
        <v>9</v>
      </c>
      <c r="K43010">
        <v>-7.31</v>
      </c>
    </row>
    <row r="43011" spans="2:11">
      <c r="B43011" t="s">
        <v>2027</v>
      </c>
      <c r="C43011" t="s">
        <v>2730</v>
      </c>
      <c r="D43011" t="s">
        <v>2029</v>
      </c>
      <c r="E43011">
        <v>5</v>
      </c>
      <c r="F43011" t="s">
        <v>2016</v>
      </c>
      <c r="G43011">
        <v>36.6</v>
      </c>
      <c r="H43011" t="s">
        <v>2017</v>
      </c>
      <c r="I43011" s="13">
        <v>43490</v>
      </c>
      <c r="J43011">
        <v>9</v>
      </c>
      <c r="K43011">
        <v>-7.31</v>
      </c>
    </row>
    <row r="43012" spans="2:11">
      <c r="B43012" t="s">
        <v>2042</v>
      </c>
      <c r="C43012" t="s">
        <v>2731</v>
      </c>
      <c r="D43012" t="s">
        <v>2029</v>
      </c>
      <c r="E43012">
        <v>5</v>
      </c>
      <c r="F43012" t="s">
        <v>2016</v>
      </c>
      <c r="G43012">
        <v>32</v>
      </c>
      <c r="H43012" t="s">
        <v>2020</v>
      </c>
      <c r="I43012" s="13">
        <v>43490</v>
      </c>
      <c r="J43012" t="s">
        <v>2030</v>
      </c>
      <c r="K43012" t="s">
        <v>2030</v>
      </c>
    </row>
    <row r="43013" spans="2:11">
      <c r="B43013" t="s">
        <v>2732</v>
      </c>
      <c r="C43013" t="s">
        <v>2733</v>
      </c>
      <c r="D43013" t="s">
        <v>2076</v>
      </c>
      <c r="E43013">
        <v>3</v>
      </c>
      <c r="F43013" t="s">
        <v>2016</v>
      </c>
      <c r="G43013">
        <v>30.8</v>
      </c>
      <c r="H43013" t="s">
        <v>2017</v>
      </c>
      <c r="I43013" s="13">
        <v>43490</v>
      </c>
      <c r="J43013" t="s">
        <v>2030</v>
      </c>
      <c r="K43013" t="s">
        <v>2030</v>
      </c>
    </row>
    <row r="43014" spans="2:11">
      <c r="B43014" t="s">
        <v>2734</v>
      </c>
      <c r="C43014" t="s">
        <v>2735</v>
      </c>
      <c r="D43014" t="s">
        <v>2736</v>
      </c>
      <c r="E43014">
        <v>4</v>
      </c>
      <c r="F43014" t="s">
        <v>2016</v>
      </c>
      <c r="G43014">
        <v>33.5</v>
      </c>
      <c r="H43014" t="s">
        <v>2017</v>
      </c>
      <c r="I43014" s="13">
        <v>43490</v>
      </c>
      <c r="J43014">
        <v>9</v>
      </c>
      <c r="K43014">
        <v>-7.31</v>
      </c>
    </row>
    <row r="43015" spans="2:11">
      <c r="B43015" t="s">
        <v>2568</v>
      </c>
      <c r="C43015" t="s">
        <v>2737</v>
      </c>
      <c r="D43015" t="s">
        <v>2570</v>
      </c>
      <c r="E43015">
        <v>4</v>
      </c>
      <c r="F43015" t="s">
        <v>2016</v>
      </c>
      <c r="G43015">
        <v>32.409999999999997</v>
      </c>
      <c r="H43015" t="s">
        <v>2017</v>
      </c>
      <c r="I43015" s="13">
        <v>43490</v>
      </c>
      <c r="J43015" t="s">
        <v>2030</v>
      </c>
      <c r="K43015" t="s">
        <v>2030</v>
      </c>
    </row>
    <row r="43016" spans="2:11">
      <c r="B43016" t="s">
        <v>2089</v>
      </c>
      <c r="C43016" t="s">
        <v>2738</v>
      </c>
      <c r="D43016" t="s">
        <v>2076</v>
      </c>
      <c r="E43016">
        <v>3</v>
      </c>
      <c r="F43016" t="s">
        <v>2016</v>
      </c>
      <c r="G43016">
        <v>29</v>
      </c>
      <c r="H43016" t="s">
        <v>2017</v>
      </c>
      <c r="I43016" s="13">
        <v>43490</v>
      </c>
      <c r="J43016">
        <v>6</v>
      </c>
      <c r="K43016">
        <v>2.11</v>
      </c>
    </row>
    <row r="43017" spans="2:11">
      <c r="B43017" t="s">
        <v>2739</v>
      </c>
      <c r="C43017" t="s">
        <v>2740</v>
      </c>
      <c r="D43017" t="s">
        <v>2076</v>
      </c>
      <c r="E43017">
        <v>3</v>
      </c>
      <c r="F43017" t="s">
        <v>2016</v>
      </c>
      <c r="G43017">
        <v>30</v>
      </c>
      <c r="H43017" t="s">
        <v>2017</v>
      </c>
      <c r="I43017" s="13">
        <v>43490</v>
      </c>
      <c r="J43017">
        <v>2</v>
      </c>
      <c r="K43017">
        <v>27.54</v>
      </c>
    </row>
    <row r="43018" spans="2:11">
      <c r="B43018" t="s">
        <v>2059</v>
      </c>
      <c r="C43018" t="s">
        <v>2741</v>
      </c>
      <c r="D43018" t="s">
        <v>2026</v>
      </c>
      <c r="E43018">
        <v>5</v>
      </c>
      <c r="F43018" t="s">
        <v>2016</v>
      </c>
      <c r="G43018">
        <v>37</v>
      </c>
      <c r="H43018" t="s">
        <v>2020</v>
      </c>
      <c r="I43018" s="13">
        <v>43490</v>
      </c>
      <c r="J43018">
        <v>9</v>
      </c>
      <c r="K43018">
        <v>-7.31</v>
      </c>
    </row>
    <row r="43019" spans="2:11">
      <c r="B43019" t="s">
        <v>2742</v>
      </c>
      <c r="C43019" t="s">
        <v>2743</v>
      </c>
      <c r="D43019" t="s">
        <v>2029</v>
      </c>
      <c r="E43019">
        <v>5</v>
      </c>
      <c r="F43019" t="s">
        <v>2016</v>
      </c>
      <c r="G43019">
        <v>33</v>
      </c>
      <c r="H43019" t="s">
        <v>2020</v>
      </c>
      <c r="I43019" s="13">
        <v>43490</v>
      </c>
      <c r="J43019">
        <v>1</v>
      </c>
      <c r="K43019">
        <v>34.01</v>
      </c>
    </row>
    <row r="43020" spans="2:11">
      <c r="B43020" t="s">
        <v>2744</v>
      </c>
      <c r="C43020" t="s">
        <v>2745</v>
      </c>
      <c r="D43020" t="s">
        <v>2026</v>
      </c>
      <c r="E43020">
        <v>5</v>
      </c>
      <c r="F43020" t="s">
        <v>2016</v>
      </c>
      <c r="G43020">
        <v>38</v>
      </c>
      <c r="H43020" t="s">
        <v>2020</v>
      </c>
      <c r="I43020" s="13">
        <v>43490</v>
      </c>
      <c r="J43020">
        <v>3</v>
      </c>
      <c r="K43020">
        <v>20.76</v>
      </c>
    </row>
    <row r="43021" spans="2:11">
      <c r="B43021" t="s">
        <v>2582</v>
      </c>
      <c r="C43021" t="s">
        <v>2746</v>
      </c>
      <c r="D43021" t="s">
        <v>2026</v>
      </c>
      <c r="E43021">
        <v>5</v>
      </c>
      <c r="F43021" t="s">
        <v>2016</v>
      </c>
      <c r="G43021">
        <v>32</v>
      </c>
      <c r="H43021" t="s">
        <v>2133</v>
      </c>
      <c r="I43021" s="13">
        <v>43490</v>
      </c>
      <c r="J43021">
        <v>9</v>
      </c>
      <c r="K43021">
        <v>-7.31</v>
      </c>
    </row>
    <row r="43022" spans="2:11">
      <c r="B43022" t="s">
        <v>2033</v>
      </c>
      <c r="C43022" t="s">
        <v>2747</v>
      </c>
      <c r="D43022" t="s">
        <v>2035</v>
      </c>
      <c r="E43022">
        <v>5</v>
      </c>
      <c r="F43022" t="s">
        <v>2016</v>
      </c>
      <c r="G43022">
        <v>49</v>
      </c>
      <c r="H43022" t="s">
        <v>2036</v>
      </c>
      <c r="I43022" s="13">
        <v>43489</v>
      </c>
      <c r="J43022">
        <v>9</v>
      </c>
      <c r="K43022">
        <v>-7.31</v>
      </c>
    </row>
    <row r="43023" spans="2:11">
      <c r="B43023" t="s">
        <v>2057</v>
      </c>
      <c r="C43023" t="s">
        <v>2748</v>
      </c>
      <c r="D43023" t="s">
        <v>2026</v>
      </c>
      <c r="E43023">
        <v>5</v>
      </c>
      <c r="F43023" t="s">
        <v>2016</v>
      </c>
      <c r="G43023">
        <v>35</v>
      </c>
      <c r="H43023" t="s">
        <v>2017</v>
      </c>
      <c r="I43023" s="13">
        <v>43489</v>
      </c>
      <c r="J43023" t="s">
        <v>2030</v>
      </c>
      <c r="K43023" t="s">
        <v>2030</v>
      </c>
    </row>
    <row r="43024" spans="2:11">
      <c r="B43024" t="s">
        <v>2749</v>
      </c>
      <c r="C43024" t="s">
        <v>2750</v>
      </c>
      <c r="D43024" t="s">
        <v>2026</v>
      </c>
      <c r="E43024">
        <v>5</v>
      </c>
      <c r="F43024" t="s">
        <v>2123</v>
      </c>
      <c r="G43024">
        <v>33.5</v>
      </c>
      <c r="H43024" t="s">
        <v>2020</v>
      </c>
      <c r="I43024" s="13">
        <v>43486</v>
      </c>
      <c r="J43024" t="s">
        <v>2030</v>
      </c>
      <c r="K43024" t="s">
        <v>2030</v>
      </c>
    </row>
    <row r="43025" spans="2:11">
      <c r="B43025" t="s">
        <v>2751</v>
      </c>
      <c r="C43025" t="s">
        <v>2752</v>
      </c>
      <c r="D43025" t="s">
        <v>2026</v>
      </c>
      <c r="E43025">
        <v>5</v>
      </c>
      <c r="F43025" t="s">
        <v>2016</v>
      </c>
      <c r="G43025">
        <v>45</v>
      </c>
      <c r="H43025" t="s">
        <v>2020</v>
      </c>
      <c r="I43025" s="13">
        <v>43481</v>
      </c>
      <c r="J43025">
        <v>9</v>
      </c>
      <c r="K43025">
        <v>-7.31</v>
      </c>
    </row>
    <row r="43026" spans="2:11">
      <c r="B43026" t="s">
        <v>2753</v>
      </c>
      <c r="C43026" t="s">
        <v>2754</v>
      </c>
      <c r="D43026" t="s">
        <v>2026</v>
      </c>
      <c r="E43026">
        <v>5</v>
      </c>
      <c r="F43026" t="s">
        <v>2016</v>
      </c>
      <c r="G43026">
        <v>33</v>
      </c>
      <c r="H43026" t="s">
        <v>2017</v>
      </c>
      <c r="I43026" s="13">
        <v>43462</v>
      </c>
      <c r="J43026">
        <v>9</v>
      </c>
      <c r="K43026">
        <v>-7.31</v>
      </c>
    </row>
    <row r="43027" spans="2:11">
      <c r="B43027" t="s">
        <v>2755</v>
      </c>
      <c r="C43027" t="s">
        <v>2756</v>
      </c>
      <c r="D43027" t="s">
        <v>2044</v>
      </c>
      <c r="E43027">
        <v>3</v>
      </c>
      <c r="F43027" t="s">
        <v>2016</v>
      </c>
      <c r="G43027">
        <v>26</v>
      </c>
      <c r="H43027" t="s">
        <v>2020</v>
      </c>
      <c r="I43027" s="13">
        <v>43401</v>
      </c>
      <c r="J43027" t="s">
        <v>2030</v>
      </c>
      <c r="K43027" t="s">
        <v>2030</v>
      </c>
    </row>
    <row r="43028" spans="2:11">
      <c r="B43028" t="s">
        <v>2091</v>
      </c>
      <c r="C43028" t="s">
        <v>2757</v>
      </c>
      <c r="D43028" t="s">
        <v>2093</v>
      </c>
      <c r="E43028" t="s">
        <v>2030</v>
      </c>
      <c r="F43028" t="s">
        <v>2016</v>
      </c>
      <c r="G43028" t="s">
        <v>2030</v>
      </c>
      <c r="H43028" t="s">
        <v>2017</v>
      </c>
      <c r="I43028" s="13">
        <v>43392</v>
      </c>
      <c r="J43028" t="s">
        <v>2030</v>
      </c>
      <c r="K43028" t="s">
        <v>2030</v>
      </c>
    </row>
    <row r="43029" spans="2:11">
      <c r="B43029" t="s">
        <v>2102</v>
      </c>
      <c r="C43029" t="s">
        <v>2758</v>
      </c>
      <c r="D43029" t="s">
        <v>2104</v>
      </c>
      <c r="E43029" t="s">
        <v>2030</v>
      </c>
      <c r="F43029" t="s">
        <v>2016</v>
      </c>
      <c r="G43029" t="s">
        <v>2030</v>
      </c>
      <c r="H43029" t="s">
        <v>2017</v>
      </c>
      <c r="I43029" s="13">
        <v>43308</v>
      </c>
      <c r="J43029" t="s">
        <v>2030</v>
      </c>
      <c r="K43029" t="s">
        <v>2030</v>
      </c>
    </row>
    <row r="43030" spans="2:11">
      <c r="B43030" t="s">
        <v>2083</v>
      </c>
      <c r="C43030" t="s">
        <v>2084</v>
      </c>
      <c r="D43030" t="s">
        <v>2184</v>
      </c>
      <c r="E43030">
        <v>1</v>
      </c>
      <c r="F43030" t="s">
        <v>2016</v>
      </c>
      <c r="G43030" t="s">
        <v>2030</v>
      </c>
      <c r="H43030" t="s">
        <v>2017</v>
      </c>
      <c r="I43030" s="13">
        <v>43182</v>
      </c>
      <c r="J43030">
        <v>4</v>
      </c>
      <c r="K43030">
        <v>13.67</v>
      </c>
    </row>
    <row r="43031" spans="2:11">
      <c r="B43031" t="s">
        <v>2105</v>
      </c>
      <c r="C43031" t="s">
        <v>2759</v>
      </c>
      <c r="D43031" t="s">
        <v>2026</v>
      </c>
      <c r="E43031">
        <v>5</v>
      </c>
      <c r="F43031" t="s">
        <v>2016</v>
      </c>
      <c r="G43031">
        <v>35.4</v>
      </c>
      <c r="H43031" t="s">
        <v>2020</v>
      </c>
      <c r="I43031" s="13">
        <v>43126</v>
      </c>
      <c r="J43031">
        <v>9</v>
      </c>
      <c r="K43031">
        <v>-7.31</v>
      </c>
    </row>
    <row r="43101" spans="1:11">
      <c r="A43101" t="s">
        <v>1444</v>
      </c>
      <c r="B43101" t="str">
        <f ca="1">_xll.BDS(OFFSET(INDIRECT(ADDRESS(ROW(), COLUMN())),0,-1),"BEST_ANALYST_RECS_BULK","cols=10;rows=11")</f>
        <v>Raymond James</v>
      </c>
      <c r="C43101" t="s">
        <v>2438</v>
      </c>
      <c r="D43101" t="s">
        <v>2015</v>
      </c>
      <c r="E43101">
        <v>3</v>
      </c>
      <c r="F43101" t="s">
        <v>2016</v>
      </c>
      <c r="G43101">
        <v>235</v>
      </c>
      <c r="H43101" t="s">
        <v>2020</v>
      </c>
      <c r="I43101" s="13">
        <v>43511</v>
      </c>
      <c r="J43101" t="s">
        <v>2030</v>
      </c>
      <c r="K43101" t="s">
        <v>2030</v>
      </c>
    </row>
    <row r="43102" spans="1:11">
      <c r="B43102" t="s">
        <v>106</v>
      </c>
      <c r="C43102" t="s">
        <v>2439</v>
      </c>
      <c r="D43102" t="s">
        <v>2440</v>
      </c>
      <c r="E43102">
        <v>5</v>
      </c>
      <c r="F43102" t="s">
        <v>2016</v>
      </c>
      <c r="G43102">
        <v>235</v>
      </c>
      <c r="H43102" t="s">
        <v>2020</v>
      </c>
      <c r="I43102" s="13">
        <v>43483</v>
      </c>
      <c r="J43102">
        <v>4</v>
      </c>
      <c r="K43102">
        <v>93.98</v>
      </c>
    </row>
    <row r="43103" spans="1:11">
      <c r="B43103" t="s">
        <v>2148</v>
      </c>
      <c r="C43103" t="s">
        <v>2441</v>
      </c>
      <c r="D43103" t="s">
        <v>2015</v>
      </c>
      <c r="E43103">
        <v>3</v>
      </c>
      <c r="F43103" t="s">
        <v>2016</v>
      </c>
      <c r="G43103">
        <v>235</v>
      </c>
      <c r="H43103" t="s">
        <v>2020</v>
      </c>
      <c r="I43103" s="13">
        <v>43482</v>
      </c>
      <c r="J43103" t="s">
        <v>2030</v>
      </c>
      <c r="K43103" t="s">
        <v>2030</v>
      </c>
    </row>
    <row r="43104" spans="1:11">
      <c r="B43104" t="s">
        <v>2021</v>
      </c>
      <c r="C43104" t="s">
        <v>2295</v>
      </c>
      <c r="D43104" t="s">
        <v>2104</v>
      </c>
      <c r="E43104" t="s">
        <v>2030</v>
      </c>
      <c r="F43104" t="s">
        <v>2016</v>
      </c>
      <c r="G43104" t="s">
        <v>2030</v>
      </c>
      <c r="H43104" t="s">
        <v>2017</v>
      </c>
      <c r="I43104" s="13">
        <v>43472</v>
      </c>
      <c r="J43104" t="s">
        <v>2030</v>
      </c>
      <c r="K43104" t="s">
        <v>2030</v>
      </c>
    </row>
    <row r="43105" spans="2:11">
      <c r="B43105" t="s">
        <v>2074</v>
      </c>
      <c r="C43105" t="s">
        <v>2299</v>
      </c>
      <c r="D43105" t="s">
        <v>2026</v>
      </c>
      <c r="E43105">
        <v>5</v>
      </c>
      <c r="F43105" t="s">
        <v>2016</v>
      </c>
      <c r="G43105">
        <v>215</v>
      </c>
      <c r="H43105" t="s">
        <v>2020</v>
      </c>
      <c r="I43105" s="13">
        <v>43472</v>
      </c>
      <c r="J43105">
        <v>1</v>
      </c>
      <c r="K43105">
        <v>123.55</v>
      </c>
    </row>
    <row r="43106" spans="2:11">
      <c r="B43106" t="s">
        <v>2045</v>
      </c>
      <c r="C43106" t="s">
        <v>2442</v>
      </c>
      <c r="D43106" t="s">
        <v>2104</v>
      </c>
      <c r="E43106" t="s">
        <v>2030</v>
      </c>
      <c r="F43106" t="s">
        <v>2016</v>
      </c>
      <c r="G43106" t="s">
        <v>2030</v>
      </c>
      <c r="H43106" t="s">
        <v>2017</v>
      </c>
      <c r="I43106" s="13">
        <v>43472</v>
      </c>
      <c r="J43106" t="s">
        <v>2030</v>
      </c>
      <c r="K43106" t="s">
        <v>2030</v>
      </c>
    </row>
    <row r="43107" spans="2:11">
      <c r="B43107" t="s">
        <v>2151</v>
      </c>
      <c r="C43107" t="s">
        <v>2300</v>
      </c>
      <c r="D43107" t="s">
        <v>2044</v>
      </c>
      <c r="E43107">
        <v>3</v>
      </c>
      <c r="F43107" t="s">
        <v>2016</v>
      </c>
      <c r="G43107" t="s">
        <v>2030</v>
      </c>
      <c r="H43107" t="s">
        <v>2017</v>
      </c>
      <c r="I43107" s="13">
        <v>43472</v>
      </c>
      <c r="J43107" t="s">
        <v>2030</v>
      </c>
      <c r="K43107" t="s">
        <v>2030</v>
      </c>
    </row>
    <row r="43108" spans="2:11">
      <c r="B43108" t="s">
        <v>2198</v>
      </c>
      <c r="C43108" t="s">
        <v>2443</v>
      </c>
      <c r="D43108" t="s">
        <v>2035</v>
      </c>
      <c r="E43108">
        <v>5</v>
      </c>
      <c r="F43108" t="s">
        <v>2016</v>
      </c>
      <c r="G43108">
        <v>235</v>
      </c>
      <c r="H43108" t="s">
        <v>2020</v>
      </c>
      <c r="I43108" s="13">
        <v>43472</v>
      </c>
      <c r="J43108" t="s">
        <v>2030</v>
      </c>
      <c r="K43108" t="s">
        <v>2030</v>
      </c>
    </row>
    <row r="43109" spans="2:11">
      <c r="B43109" t="s">
        <v>2367</v>
      </c>
      <c r="C43109" t="s">
        <v>2444</v>
      </c>
      <c r="D43109" t="s">
        <v>2015</v>
      </c>
      <c r="E43109">
        <v>3</v>
      </c>
      <c r="F43109" t="s">
        <v>2088</v>
      </c>
      <c r="G43109">
        <v>235</v>
      </c>
      <c r="H43109" t="s">
        <v>2020</v>
      </c>
      <c r="I43109" s="13">
        <v>43472</v>
      </c>
      <c r="J43109">
        <v>3</v>
      </c>
      <c r="K43109">
        <v>117.42</v>
      </c>
    </row>
    <row r="43110" spans="2:11">
      <c r="B43110" t="s">
        <v>2236</v>
      </c>
      <c r="C43110" t="s">
        <v>2445</v>
      </c>
      <c r="D43110" t="s">
        <v>2238</v>
      </c>
      <c r="E43110">
        <v>4</v>
      </c>
      <c r="F43110" t="s">
        <v>2016</v>
      </c>
      <c r="G43110">
        <v>215</v>
      </c>
      <c r="H43110" t="s">
        <v>2020</v>
      </c>
      <c r="I43110" s="13">
        <v>43434</v>
      </c>
      <c r="J43110">
        <v>5</v>
      </c>
      <c r="K43110">
        <v>73.569999999999993</v>
      </c>
    </row>
    <row r="43111" spans="2:11">
      <c r="B43111" t="s">
        <v>2083</v>
      </c>
      <c r="C43111" t="s">
        <v>2304</v>
      </c>
      <c r="D43111" t="s">
        <v>2076</v>
      </c>
      <c r="E43111">
        <v>3</v>
      </c>
      <c r="F43111" t="s">
        <v>2016</v>
      </c>
      <c r="G43111" t="s">
        <v>2030</v>
      </c>
      <c r="H43111" t="s">
        <v>2017</v>
      </c>
      <c r="I43111" s="13">
        <v>43229</v>
      </c>
      <c r="J43111">
        <v>6</v>
      </c>
      <c r="K43111">
        <v>2.62</v>
      </c>
    </row>
    <row r="43201" spans="1:11">
      <c r="A43201" t="s">
        <v>1445</v>
      </c>
      <c r="B43201" t="str">
        <f ca="1">_xll.BDS(OFFSET(INDIRECT(ADDRESS(ROW(), COLUMN())),0,-1),"BEST_ANALYST_RECS_BULK","cols=10;rows=16")</f>
        <v>Macquarie</v>
      </c>
      <c r="C43201" t="s">
        <v>3586</v>
      </c>
      <c r="D43201" t="s">
        <v>2044</v>
      </c>
      <c r="E43201">
        <v>3</v>
      </c>
      <c r="F43201" t="s">
        <v>2016</v>
      </c>
      <c r="G43201">
        <v>12</v>
      </c>
      <c r="H43201" t="s">
        <v>2020</v>
      </c>
      <c r="I43201" s="13">
        <v>43510</v>
      </c>
      <c r="J43201">
        <v>3</v>
      </c>
      <c r="K43201">
        <v>0</v>
      </c>
    </row>
    <row r="43202" spans="1:11">
      <c r="B43202" t="s">
        <v>2083</v>
      </c>
      <c r="C43202" t="s">
        <v>2084</v>
      </c>
      <c r="D43202" t="s">
        <v>2184</v>
      </c>
      <c r="E43202">
        <v>1</v>
      </c>
      <c r="F43202" t="s">
        <v>2088</v>
      </c>
      <c r="G43202" t="s">
        <v>2030</v>
      </c>
      <c r="H43202" t="s">
        <v>2017</v>
      </c>
      <c r="I43202" s="13">
        <v>43510</v>
      </c>
      <c r="J43202">
        <v>2</v>
      </c>
      <c r="K43202">
        <v>4.38</v>
      </c>
    </row>
    <row r="43203" spans="1:11">
      <c r="B43203" t="s">
        <v>2051</v>
      </c>
      <c r="C43203" t="s">
        <v>4148</v>
      </c>
      <c r="D43203" t="s">
        <v>2026</v>
      </c>
      <c r="E43203">
        <v>5</v>
      </c>
      <c r="F43203" t="s">
        <v>2016</v>
      </c>
      <c r="G43203">
        <v>27</v>
      </c>
      <c r="H43203" t="s">
        <v>2017</v>
      </c>
      <c r="I43203" s="13">
        <v>43508</v>
      </c>
      <c r="J43203" t="s">
        <v>2030</v>
      </c>
      <c r="K43203" t="s">
        <v>2030</v>
      </c>
    </row>
    <row r="43204" spans="1:11">
      <c r="B43204" t="s">
        <v>2234</v>
      </c>
      <c r="C43204" t="s">
        <v>2657</v>
      </c>
      <c r="D43204" t="s">
        <v>2026</v>
      </c>
      <c r="E43204">
        <v>5</v>
      </c>
      <c r="F43204" t="s">
        <v>2016</v>
      </c>
      <c r="G43204">
        <v>25</v>
      </c>
      <c r="H43204" t="s">
        <v>2020</v>
      </c>
      <c r="I43204" s="13">
        <v>43507</v>
      </c>
      <c r="J43204">
        <v>4</v>
      </c>
      <c r="K43204">
        <v>-5.58</v>
      </c>
    </row>
    <row r="43205" spans="1:11">
      <c r="B43205" t="s">
        <v>2094</v>
      </c>
      <c r="C43205" t="s">
        <v>2095</v>
      </c>
      <c r="D43205" t="s">
        <v>2076</v>
      </c>
      <c r="E43205">
        <v>3</v>
      </c>
      <c r="F43205" t="s">
        <v>2016</v>
      </c>
      <c r="G43205" t="s">
        <v>2030</v>
      </c>
      <c r="H43205" t="s">
        <v>2017</v>
      </c>
      <c r="I43205" s="13">
        <v>43504</v>
      </c>
      <c r="J43205" t="s">
        <v>2030</v>
      </c>
      <c r="K43205" t="s">
        <v>2030</v>
      </c>
    </row>
    <row r="43206" spans="1:11">
      <c r="B43206" t="s">
        <v>2049</v>
      </c>
      <c r="C43206" t="s">
        <v>2654</v>
      </c>
      <c r="D43206" t="s">
        <v>2015</v>
      </c>
      <c r="E43206">
        <v>3</v>
      </c>
      <c r="F43206" t="s">
        <v>2016</v>
      </c>
      <c r="G43206">
        <v>20</v>
      </c>
      <c r="H43206" t="s">
        <v>2017</v>
      </c>
      <c r="I43206" s="13">
        <v>43504</v>
      </c>
      <c r="J43206">
        <v>3</v>
      </c>
      <c r="K43206">
        <v>0</v>
      </c>
    </row>
    <row r="43207" spans="1:11">
      <c r="B43207" t="s">
        <v>2063</v>
      </c>
      <c r="C43207" t="s">
        <v>2960</v>
      </c>
      <c r="D43207" t="s">
        <v>2162</v>
      </c>
      <c r="E43207">
        <v>3</v>
      </c>
      <c r="F43207" t="s">
        <v>2016</v>
      </c>
      <c r="G43207">
        <v>19</v>
      </c>
      <c r="H43207" t="s">
        <v>2017</v>
      </c>
      <c r="I43207" s="13">
        <v>43504</v>
      </c>
      <c r="J43207">
        <v>5</v>
      </c>
      <c r="K43207">
        <v>-10.33</v>
      </c>
    </row>
    <row r="43208" spans="1:11">
      <c r="B43208" t="s">
        <v>2136</v>
      </c>
      <c r="C43208" t="s">
        <v>2954</v>
      </c>
      <c r="D43208" t="s">
        <v>2026</v>
      </c>
      <c r="E43208">
        <v>5</v>
      </c>
      <c r="F43208" t="s">
        <v>2016</v>
      </c>
      <c r="G43208">
        <v>26</v>
      </c>
      <c r="H43208" t="s">
        <v>2020</v>
      </c>
      <c r="I43208" s="13">
        <v>43504</v>
      </c>
      <c r="J43208">
        <v>4</v>
      </c>
      <c r="K43208">
        <v>-5.58</v>
      </c>
    </row>
    <row r="43209" spans="1:11">
      <c r="B43209" t="s">
        <v>2027</v>
      </c>
      <c r="C43209" t="s">
        <v>2965</v>
      </c>
      <c r="D43209" t="s">
        <v>2044</v>
      </c>
      <c r="E43209">
        <v>3</v>
      </c>
      <c r="F43209" t="s">
        <v>2016</v>
      </c>
      <c r="G43209">
        <v>18</v>
      </c>
      <c r="H43209" t="s">
        <v>2017</v>
      </c>
      <c r="I43209" s="13">
        <v>43503</v>
      </c>
      <c r="J43209">
        <v>3</v>
      </c>
      <c r="K43209">
        <v>0</v>
      </c>
    </row>
    <row r="43210" spans="1:11">
      <c r="B43210" t="s">
        <v>4133</v>
      </c>
      <c r="C43210" t="s">
        <v>4149</v>
      </c>
      <c r="D43210" t="s">
        <v>2026</v>
      </c>
      <c r="E43210">
        <v>5</v>
      </c>
      <c r="F43210" t="s">
        <v>2016</v>
      </c>
      <c r="G43210">
        <v>22</v>
      </c>
      <c r="H43210" t="s">
        <v>2020</v>
      </c>
      <c r="I43210" s="13">
        <v>43503</v>
      </c>
      <c r="J43210">
        <v>4</v>
      </c>
      <c r="K43210">
        <v>-5.58</v>
      </c>
    </row>
    <row r="43211" spans="1:11">
      <c r="B43211" t="s">
        <v>2074</v>
      </c>
      <c r="C43211" t="s">
        <v>2659</v>
      </c>
      <c r="D43211" t="s">
        <v>2026</v>
      </c>
      <c r="E43211">
        <v>5</v>
      </c>
      <c r="F43211" t="s">
        <v>2016</v>
      </c>
      <c r="G43211">
        <v>23</v>
      </c>
      <c r="H43211" t="s">
        <v>2020</v>
      </c>
      <c r="I43211" s="13">
        <v>43503</v>
      </c>
      <c r="J43211">
        <v>1</v>
      </c>
      <c r="K43211">
        <v>12.85</v>
      </c>
    </row>
    <row r="43212" spans="1:11">
      <c r="B43212" t="s">
        <v>2077</v>
      </c>
      <c r="C43212" t="s">
        <v>2116</v>
      </c>
      <c r="D43212" t="s">
        <v>2117</v>
      </c>
      <c r="E43212">
        <v>5</v>
      </c>
      <c r="F43212" t="s">
        <v>2016</v>
      </c>
      <c r="G43212" t="s">
        <v>2030</v>
      </c>
      <c r="H43212" t="s">
        <v>2017</v>
      </c>
      <c r="I43212" s="13">
        <v>43503</v>
      </c>
      <c r="J43212">
        <v>4</v>
      </c>
      <c r="K43212">
        <v>-5.58</v>
      </c>
    </row>
    <row r="43213" spans="1:11">
      <c r="B43213" t="s">
        <v>2079</v>
      </c>
      <c r="C43213" t="s">
        <v>2961</v>
      </c>
      <c r="D43213" t="s">
        <v>2015</v>
      </c>
      <c r="E43213">
        <v>3</v>
      </c>
      <c r="F43213" t="s">
        <v>2016</v>
      </c>
      <c r="G43213">
        <v>18</v>
      </c>
      <c r="H43213" t="s">
        <v>2017</v>
      </c>
      <c r="I43213" s="13">
        <v>43503</v>
      </c>
      <c r="J43213">
        <v>3</v>
      </c>
      <c r="K43213">
        <v>0</v>
      </c>
    </row>
    <row r="43214" spans="1:11">
      <c r="B43214" t="s">
        <v>2091</v>
      </c>
      <c r="C43214" t="s">
        <v>3508</v>
      </c>
      <c r="D43214" t="s">
        <v>2093</v>
      </c>
      <c r="E43214" t="s">
        <v>2030</v>
      </c>
      <c r="F43214" t="s">
        <v>2016</v>
      </c>
      <c r="G43214" t="s">
        <v>2030</v>
      </c>
      <c r="H43214" t="s">
        <v>2017</v>
      </c>
      <c r="I43214" s="13">
        <v>43455</v>
      </c>
      <c r="J43214" t="s">
        <v>2030</v>
      </c>
      <c r="K43214" t="s">
        <v>2030</v>
      </c>
    </row>
    <row r="43215" spans="1:11">
      <c r="B43215" t="s">
        <v>2120</v>
      </c>
      <c r="C43215" t="s">
        <v>2121</v>
      </c>
      <c r="D43215" t="s">
        <v>2044</v>
      </c>
      <c r="E43215">
        <v>3</v>
      </c>
      <c r="F43215" t="s">
        <v>2016</v>
      </c>
      <c r="G43215">
        <v>17</v>
      </c>
      <c r="H43215" t="s">
        <v>2017</v>
      </c>
      <c r="I43215" s="13">
        <v>43438</v>
      </c>
      <c r="J43215">
        <v>3</v>
      </c>
      <c r="K43215">
        <v>0</v>
      </c>
    </row>
    <row r="43216" spans="1:11">
      <c r="B43216" t="s">
        <v>3231</v>
      </c>
      <c r="C43216" t="s">
        <v>4150</v>
      </c>
      <c r="D43216" t="s">
        <v>2026</v>
      </c>
      <c r="E43216">
        <v>5</v>
      </c>
      <c r="F43216" t="s">
        <v>2016</v>
      </c>
      <c r="G43216">
        <v>29</v>
      </c>
      <c r="H43216" t="s">
        <v>2020</v>
      </c>
      <c r="I43216" s="13">
        <v>43222</v>
      </c>
      <c r="J43216">
        <v>4</v>
      </c>
      <c r="K43216">
        <v>-5.58</v>
      </c>
    </row>
    <row r="43301" spans="1:11">
      <c r="A43301" t="s">
        <v>1446</v>
      </c>
      <c r="B43301" t="str">
        <f ca="1">_xll.BDS(OFFSET(INDIRECT(ADDRESS(ROW(), COLUMN())),0,-1),"BEST_ANALYST_RECS_BULK","cols=10;rows=12")</f>
        <v>Zacks Investment Research</v>
      </c>
      <c r="C43301" t="s">
        <v>2095</v>
      </c>
      <c r="D43301" t="s">
        <v>2076</v>
      </c>
      <c r="E43301">
        <v>3</v>
      </c>
      <c r="F43301" t="s">
        <v>2088</v>
      </c>
      <c r="G43301" t="s">
        <v>2030</v>
      </c>
      <c r="H43301" t="s">
        <v>2017</v>
      </c>
      <c r="I43301" s="13">
        <v>43511</v>
      </c>
      <c r="J43301" t="s">
        <v>2030</v>
      </c>
      <c r="K43301" t="s">
        <v>2030</v>
      </c>
    </row>
    <row r="43302" spans="1:11">
      <c r="B43302" t="s">
        <v>2277</v>
      </c>
      <c r="C43302" t="s">
        <v>3083</v>
      </c>
      <c r="D43302" t="s">
        <v>2015</v>
      </c>
      <c r="E43302">
        <v>3</v>
      </c>
      <c r="F43302" t="s">
        <v>2016</v>
      </c>
      <c r="G43302">
        <v>103</v>
      </c>
      <c r="H43302" t="s">
        <v>2020</v>
      </c>
      <c r="I43302" s="13">
        <v>43508</v>
      </c>
      <c r="J43302">
        <v>3</v>
      </c>
      <c r="K43302">
        <v>0</v>
      </c>
    </row>
    <row r="43303" spans="1:11">
      <c r="B43303" t="s">
        <v>2033</v>
      </c>
      <c r="C43303" t="s">
        <v>2455</v>
      </c>
      <c r="D43303" t="s">
        <v>2044</v>
      </c>
      <c r="E43303">
        <v>3</v>
      </c>
      <c r="F43303" t="s">
        <v>2016</v>
      </c>
      <c r="G43303">
        <v>105</v>
      </c>
      <c r="H43303" t="s">
        <v>2020</v>
      </c>
      <c r="I43303" s="13">
        <v>43507</v>
      </c>
      <c r="J43303">
        <v>2</v>
      </c>
      <c r="K43303">
        <v>9.6</v>
      </c>
    </row>
    <row r="43304" spans="1:11">
      <c r="B43304" t="s">
        <v>2063</v>
      </c>
      <c r="C43304" t="s">
        <v>2453</v>
      </c>
      <c r="D43304" t="s">
        <v>2162</v>
      </c>
      <c r="E43304">
        <v>3</v>
      </c>
      <c r="F43304" t="s">
        <v>2016</v>
      </c>
      <c r="G43304">
        <v>102</v>
      </c>
      <c r="H43304" t="s">
        <v>2017</v>
      </c>
      <c r="I43304" s="13">
        <v>43507</v>
      </c>
      <c r="J43304">
        <v>3</v>
      </c>
      <c r="K43304">
        <v>0</v>
      </c>
    </row>
    <row r="43305" spans="1:11">
      <c r="B43305" t="s">
        <v>2083</v>
      </c>
      <c r="C43305" t="s">
        <v>2084</v>
      </c>
      <c r="D43305" t="s">
        <v>2184</v>
      </c>
      <c r="E43305">
        <v>1</v>
      </c>
      <c r="F43305" t="s">
        <v>2016</v>
      </c>
      <c r="G43305" t="s">
        <v>2030</v>
      </c>
      <c r="H43305" t="s">
        <v>2017</v>
      </c>
      <c r="I43305" s="13">
        <v>43505</v>
      </c>
      <c r="J43305">
        <v>1</v>
      </c>
      <c r="K43305">
        <v>20.9</v>
      </c>
    </row>
    <row r="43306" spans="1:11">
      <c r="B43306" t="s">
        <v>2021</v>
      </c>
      <c r="C43306" t="s">
        <v>2285</v>
      </c>
      <c r="D43306" t="s">
        <v>2023</v>
      </c>
      <c r="E43306">
        <v>5</v>
      </c>
      <c r="F43306" t="s">
        <v>2016</v>
      </c>
      <c r="G43306">
        <v>115</v>
      </c>
      <c r="H43306" t="s">
        <v>2020</v>
      </c>
      <c r="I43306" s="13">
        <v>43504</v>
      </c>
      <c r="J43306">
        <v>6</v>
      </c>
      <c r="K43306">
        <v>-4.9000000000000004</v>
      </c>
    </row>
    <row r="43307" spans="1:11">
      <c r="B43307" t="s">
        <v>2037</v>
      </c>
      <c r="C43307" t="s">
        <v>2450</v>
      </c>
      <c r="D43307" t="s">
        <v>2076</v>
      </c>
      <c r="E43307">
        <v>3</v>
      </c>
      <c r="F43307" t="s">
        <v>2016</v>
      </c>
      <c r="G43307">
        <v>101</v>
      </c>
      <c r="H43307" t="s">
        <v>2020</v>
      </c>
      <c r="I43307" s="13">
        <v>43504</v>
      </c>
      <c r="J43307">
        <v>3</v>
      </c>
      <c r="K43307">
        <v>0</v>
      </c>
    </row>
    <row r="43308" spans="1:11">
      <c r="B43308" t="s">
        <v>2072</v>
      </c>
      <c r="C43308" t="s">
        <v>3089</v>
      </c>
      <c r="D43308" t="s">
        <v>2029</v>
      </c>
      <c r="E43308">
        <v>5</v>
      </c>
      <c r="F43308" t="s">
        <v>2016</v>
      </c>
      <c r="G43308">
        <v>108</v>
      </c>
      <c r="H43308" t="s">
        <v>2020</v>
      </c>
      <c r="I43308" s="13">
        <v>43504</v>
      </c>
      <c r="J43308">
        <v>5</v>
      </c>
      <c r="K43308">
        <v>-4.74</v>
      </c>
    </row>
    <row r="43309" spans="1:11">
      <c r="B43309" t="s">
        <v>2220</v>
      </c>
      <c r="C43309" t="s">
        <v>3086</v>
      </c>
      <c r="D43309" t="s">
        <v>2026</v>
      </c>
      <c r="E43309">
        <v>5</v>
      </c>
      <c r="F43309" t="s">
        <v>2016</v>
      </c>
      <c r="G43309">
        <v>115</v>
      </c>
      <c r="H43309" t="s">
        <v>2020</v>
      </c>
      <c r="I43309" s="13">
        <v>43504</v>
      </c>
      <c r="J43309">
        <v>4</v>
      </c>
      <c r="K43309">
        <v>-3.12</v>
      </c>
    </row>
    <row r="43310" spans="1:11">
      <c r="B43310" t="s">
        <v>2079</v>
      </c>
      <c r="C43310" t="s">
        <v>2446</v>
      </c>
      <c r="D43310" t="s">
        <v>2029</v>
      </c>
      <c r="E43310">
        <v>5</v>
      </c>
      <c r="F43310" t="s">
        <v>2016</v>
      </c>
      <c r="G43310">
        <v>115</v>
      </c>
      <c r="H43310" t="s">
        <v>2017</v>
      </c>
      <c r="I43310" s="13">
        <v>43504</v>
      </c>
      <c r="J43310">
        <v>7</v>
      </c>
      <c r="K43310">
        <v>-19.46</v>
      </c>
    </row>
    <row r="43311" spans="1:11">
      <c r="B43311" t="s">
        <v>2240</v>
      </c>
      <c r="C43311" t="s">
        <v>3088</v>
      </c>
      <c r="D43311" t="s">
        <v>2026</v>
      </c>
      <c r="E43311">
        <v>5</v>
      </c>
      <c r="F43311" t="s">
        <v>2016</v>
      </c>
      <c r="G43311">
        <v>115</v>
      </c>
      <c r="H43311" t="s">
        <v>2020</v>
      </c>
      <c r="I43311" s="13">
        <v>43504</v>
      </c>
      <c r="J43311" t="s">
        <v>2030</v>
      </c>
      <c r="K43311" t="s">
        <v>2030</v>
      </c>
    </row>
    <row r="43312" spans="1:11">
      <c r="B43312" t="s">
        <v>2065</v>
      </c>
      <c r="C43312" t="s">
        <v>3214</v>
      </c>
      <c r="D43312" t="s">
        <v>2026</v>
      </c>
      <c r="E43312">
        <v>5</v>
      </c>
      <c r="F43312" t="s">
        <v>2016</v>
      </c>
      <c r="G43312">
        <v>119</v>
      </c>
      <c r="H43312" t="s">
        <v>2020</v>
      </c>
      <c r="I43312" s="13">
        <v>43444</v>
      </c>
      <c r="J43312" t="s">
        <v>2030</v>
      </c>
      <c r="K43312" t="s">
        <v>2030</v>
      </c>
    </row>
    <row r="43401" spans="1:11">
      <c r="A43401" t="s">
        <v>1447</v>
      </c>
      <c r="B43401" t="str">
        <f ca="1">_xll.BDS(OFFSET(INDIRECT(ADDRESS(ROW(), COLUMN())),0,-1),"BEST_ANALYST_RECS_BULK","cols=10;rows=10")</f>
        <v>Jefferies</v>
      </c>
      <c r="C43401" t="s">
        <v>2608</v>
      </c>
      <c r="D43401" t="s">
        <v>2076</v>
      </c>
      <c r="E43401">
        <v>3</v>
      </c>
      <c r="F43401" t="s">
        <v>2016</v>
      </c>
      <c r="G43401">
        <v>14</v>
      </c>
      <c r="H43401" t="s">
        <v>2020</v>
      </c>
      <c r="I43401" s="13">
        <v>43511</v>
      </c>
      <c r="J43401">
        <v>4</v>
      </c>
      <c r="K43401">
        <v>-64.19</v>
      </c>
    </row>
    <row r="43402" spans="1:11">
      <c r="B43402" t="s">
        <v>2120</v>
      </c>
      <c r="C43402" t="s">
        <v>2609</v>
      </c>
      <c r="D43402" t="s">
        <v>2026</v>
      </c>
      <c r="E43402">
        <v>5</v>
      </c>
      <c r="F43402" t="s">
        <v>2016</v>
      </c>
      <c r="G43402">
        <v>19</v>
      </c>
      <c r="H43402" t="s">
        <v>2020</v>
      </c>
      <c r="I43402" s="13">
        <v>43511</v>
      </c>
      <c r="J43402">
        <v>3</v>
      </c>
      <c r="K43402">
        <v>-59.05</v>
      </c>
    </row>
    <row r="43403" spans="1:11">
      <c r="B43403" t="s">
        <v>2067</v>
      </c>
      <c r="C43403" t="s">
        <v>2610</v>
      </c>
      <c r="D43403" t="s">
        <v>2252</v>
      </c>
      <c r="E43403">
        <v>3</v>
      </c>
      <c r="F43403" t="s">
        <v>2016</v>
      </c>
      <c r="G43403">
        <v>11</v>
      </c>
      <c r="H43403" t="s">
        <v>2020</v>
      </c>
      <c r="I43403" s="13">
        <v>43510</v>
      </c>
      <c r="J43403">
        <v>4</v>
      </c>
      <c r="K43403">
        <v>-64.19</v>
      </c>
    </row>
    <row r="43404" spans="1:11">
      <c r="B43404" t="s">
        <v>2094</v>
      </c>
      <c r="C43404" t="s">
        <v>2095</v>
      </c>
      <c r="D43404" t="s">
        <v>2026</v>
      </c>
      <c r="E43404">
        <v>5</v>
      </c>
      <c r="F43404" t="s">
        <v>2085</v>
      </c>
      <c r="G43404">
        <v>14</v>
      </c>
      <c r="H43404" t="s">
        <v>2017</v>
      </c>
      <c r="I43404" s="13">
        <v>43509</v>
      </c>
      <c r="J43404" t="s">
        <v>2030</v>
      </c>
      <c r="K43404" t="s">
        <v>2030</v>
      </c>
    </row>
    <row r="43405" spans="1:11">
      <c r="B43405" t="s">
        <v>2139</v>
      </c>
      <c r="C43405" t="s">
        <v>2611</v>
      </c>
      <c r="D43405" t="s">
        <v>2035</v>
      </c>
      <c r="E43405">
        <v>5</v>
      </c>
      <c r="F43405" t="s">
        <v>2016</v>
      </c>
      <c r="G43405">
        <v>18</v>
      </c>
      <c r="H43405" t="s">
        <v>2017</v>
      </c>
      <c r="I43405" s="13">
        <v>43425</v>
      </c>
      <c r="J43405" t="s">
        <v>2030</v>
      </c>
      <c r="K43405" t="s">
        <v>2030</v>
      </c>
    </row>
    <row r="43406" spans="1:11">
      <c r="B43406" t="s">
        <v>2083</v>
      </c>
      <c r="C43406" t="s">
        <v>2304</v>
      </c>
      <c r="D43406" t="s">
        <v>2076</v>
      </c>
      <c r="E43406">
        <v>3</v>
      </c>
      <c r="F43406" t="s">
        <v>2088</v>
      </c>
      <c r="G43406" t="s">
        <v>2030</v>
      </c>
      <c r="H43406" t="s">
        <v>2017</v>
      </c>
      <c r="I43406" s="13">
        <v>43417</v>
      </c>
      <c r="J43406">
        <v>1</v>
      </c>
      <c r="K43406">
        <v>70.55</v>
      </c>
    </row>
    <row r="43407" spans="1:11">
      <c r="B43407" t="s">
        <v>2045</v>
      </c>
      <c r="C43407" t="s">
        <v>2442</v>
      </c>
      <c r="D43407" t="s">
        <v>2015</v>
      </c>
      <c r="E43407">
        <v>3</v>
      </c>
      <c r="F43407" t="s">
        <v>2016</v>
      </c>
      <c r="G43407" t="s">
        <v>2030</v>
      </c>
      <c r="H43407" t="s">
        <v>2017</v>
      </c>
      <c r="I43407" s="13">
        <v>43415</v>
      </c>
      <c r="J43407">
        <v>4</v>
      </c>
      <c r="K43407">
        <v>-64.19</v>
      </c>
    </row>
    <row r="43408" spans="1:11">
      <c r="B43408" t="s">
        <v>2063</v>
      </c>
      <c r="C43408" t="s">
        <v>2612</v>
      </c>
      <c r="D43408" t="s">
        <v>2184</v>
      </c>
      <c r="E43408">
        <v>1</v>
      </c>
      <c r="F43408" t="s">
        <v>2016</v>
      </c>
      <c r="G43408">
        <v>12</v>
      </c>
      <c r="H43408" t="s">
        <v>2017</v>
      </c>
      <c r="I43408" s="13">
        <v>43413</v>
      </c>
      <c r="J43408">
        <v>2</v>
      </c>
      <c r="K43408">
        <v>-53.95</v>
      </c>
    </row>
    <row r="43409" spans="2:11">
      <c r="B43409" t="s">
        <v>2411</v>
      </c>
      <c r="C43409" t="s">
        <v>2499</v>
      </c>
      <c r="D43409" t="s">
        <v>2044</v>
      </c>
      <c r="E43409">
        <v>3</v>
      </c>
      <c r="F43409" t="s">
        <v>2016</v>
      </c>
      <c r="G43409" t="s">
        <v>2030</v>
      </c>
      <c r="H43409" t="s">
        <v>2017</v>
      </c>
      <c r="I43409" s="13">
        <v>43412</v>
      </c>
      <c r="J43409">
        <v>5</v>
      </c>
      <c r="K43409">
        <v>-65.48</v>
      </c>
    </row>
    <row r="43410" spans="2:11">
      <c r="B43410" t="s">
        <v>2077</v>
      </c>
      <c r="C43410" t="s">
        <v>2150</v>
      </c>
      <c r="D43410" t="s">
        <v>2227</v>
      </c>
      <c r="E43410">
        <v>3</v>
      </c>
      <c r="F43410" t="s">
        <v>2016</v>
      </c>
      <c r="G43410">
        <v>14</v>
      </c>
      <c r="H43410" t="s">
        <v>2017</v>
      </c>
      <c r="I43410" s="13">
        <v>43410</v>
      </c>
      <c r="J43410" t="s">
        <v>2030</v>
      </c>
      <c r="K43410" t="s">
        <v>2030</v>
      </c>
    </row>
    <row r="43501" spans="1:11">
      <c r="A43501" t="s">
        <v>1448</v>
      </c>
      <c r="B43501" t="str">
        <f ca="1">_xll.BDS(OFFSET(INDIRECT(ADDRESS(ROW(), COLUMN())),0,-1),"BEST_ANALYST_RECS_BULK","cols=10;rows=8")</f>
        <v>Edward Jones</v>
      </c>
      <c r="C43501" t="s">
        <v>2334</v>
      </c>
      <c r="D43501" t="s">
        <v>2076</v>
      </c>
      <c r="E43501">
        <v>3</v>
      </c>
      <c r="F43501" t="s">
        <v>2016</v>
      </c>
      <c r="G43501" t="s">
        <v>2030</v>
      </c>
      <c r="H43501" t="s">
        <v>2017</v>
      </c>
      <c r="I43501" s="13">
        <v>43509</v>
      </c>
      <c r="J43501">
        <v>3</v>
      </c>
      <c r="K43501">
        <v>0</v>
      </c>
    </row>
    <row r="43502" spans="1:11">
      <c r="B43502" t="s">
        <v>2051</v>
      </c>
      <c r="C43502" t="s">
        <v>2335</v>
      </c>
      <c r="D43502" t="s">
        <v>2026</v>
      </c>
      <c r="E43502">
        <v>5</v>
      </c>
      <c r="F43502" t="s">
        <v>2016</v>
      </c>
      <c r="G43502">
        <v>47</v>
      </c>
      <c r="H43502" t="s">
        <v>2017</v>
      </c>
      <c r="I43502" s="13">
        <v>43508</v>
      </c>
      <c r="J43502">
        <v>1</v>
      </c>
      <c r="K43502">
        <v>16.68</v>
      </c>
    </row>
    <row r="43503" spans="1:11">
      <c r="B43503" t="s">
        <v>2049</v>
      </c>
      <c r="C43503" t="s">
        <v>2336</v>
      </c>
      <c r="D43503" t="s">
        <v>2015</v>
      </c>
      <c r="E43503">
        <v>3</v>
      </c>
      <c r="F43503" t="s">
        <v>2016</v>
      </c>
      <c r="G43503">
        <v>45</v>
      </c>
      <c r="H43503" t="s">
        <v>2017</v>
      </c>
      <c r="I43503" s="13">
        <v>43507</v>
      </c>
      <c r="J43503">
        <v>3</v>
      </c>
      <c r="K43503">
        <v>0</v>
      </c>
    </row>
    <row r="43504" spans="1:11">
      <c r="B43504" t="s">
        <v>2024</v>
      </c>
      <c r="C43504" t="s">
        <v>2217</v>
      </c>
      <c r="D43504" t="s">
        <v>2026</v>
      </c>
      <c r="E43504">
        <v>5</v>
      </c>
      <c r="F43504" t="s">
        <v>2016</v>
      </c>
      <c r="G43504">
        <v>47</v>
      </c>
      <c r="H43504" t="s">
        <v>2017</v>
      </c>
      <c r="I43504" s="13">
        <v>43502</v>
      </c>
      <c r="J43504">
        <v>1</v>
      </c>
      <c r="K43504">
        <v>16.68</v>
      </c>
    </row>
    <row r="43505" spans="2:11">
      <c r="B43505" t="s">
        <v>2094</v>
      </c>
      <c r="C43505" t="s">
        <v>2095</v>
      </c>
      <c r="D43505" t="s">
        <v>2053</v>
      </c>
      <c r="E43505">
        <v>1</v>
      </c>
      <c r="F43505" t="s">
        <v>2088</v>
      </c>
      <c r="G43505" t="s">
        <v>2030</v>
      </c>
      <c r="H43505" t="s">
        <v>2017</v>
      </c>
      <c r="I43505" s="13">
        <v>43501</v>
      </c>
      <c r="J43505" t="s">
        <v>2030</v>
      </c>
      <c r="K43505" t="s">
        <v>2030</v>
      </c>
    </row>
    <row r="43506" spans="2:11">
      <c r="B43506" t="s">
        <v>2083</v>
      </c>
      <c r="C43506" t="s">
        <v>2304</v>
      </c>
      <c r="D43506" t="s">
        <v>2184</v>
      </c>
      <c r="E43506">
        <v>1</v>
      </c>
      <c r="F43506" t="s">
        <v>2088</v>
      </c>
      <c r="G43506" t="s">
        <v>2030</v>
      </c>
      <c r="H43506" t="s">
        <v>2017</v>
      </c>
      <c r="I43506" s="13">
        <v>43405</v>
      </c>
      <c r="J43506">
        <v>2</v>
      </c>
      <c r="K43506">
        <v>9.32</v>
      </c>
    </row>
    <row r="43507" spans="2:11">
      <c r="B43507" t="s">
        <v>2148</v>
      </c>
      <c r="C43507" t="s">
        <v>2337</v>
      </c>
      <c r="D43507" t="s">
        <v>2015</v>
      </c>
      <c r="E43507">
        <v>3</v>
      </c>
      <c r="F43507" t="s">
        <v>2016</v>
      </c>
      <c r="G43507">
        <v>46.3</v>
      </c>
      <c r="H43507" t="s">
        <v>2020</v>
      </c>
      <c r="I43507" s="13">
        <v>43170</v>
      </c>
      <c r="J43507" t="s">
        <v>2030</v>
      </c>
      <c r="K43507" t="s">
        <v>2030</v>
      </c>
    </row>
    <row r="43508" spans="2:11">
      <c r="B43508" t="s">
        <v>2111</v>
      </c>
      <c r="C43508" t="s">
        <v>2338</v>
      </c>
      <c r="D43508" t="s">
        <v>2026</v>
      </c>
      <c r="E43508">
        <v>5</v>
      </c>
      <c r="F43508" t="s">
        <v>2016</v>
      </c>
      <c r="G43508" t="s">
        <v>2030</v>
      </c>
      <c r="H43508" t="s">
        <v>2017</v>
      </c>
      <c r="I43508" s="13">
        <v>43139</v>
      </c>
      <c r="J43508">
        <v>1</v>
      </c>
      <c r="K43508">
        <v>16.68</v>
      </c>
    </row>
    <row r="43601" spans="1:11">
      <c r="A43601" t="s">
        <v>1449</v>
      </c>
      <c r="B43601" t="str">
        <f ca="1">_xll.BDS(OFFSET(INDIRECT(ADDRESS(ROW(), COLUMN())),0,-1),"BEST_ANALYST_RECS_BULK","cols=10;rows=12")</f>
        <v>Goldman Sachs</v>
      </c>
      <c r="C43601" t="s">
        <v>3491</v>
      </c>
      <c r="D43601" t="s">
        <v>2023</v>
      </c>
      <c r="E43601">
        <v>5</v>
      </c>
      <c r="F43601" t="s">
        <v>2016</v>
      </c>
      <c r="G43601">
        <v>135</v>
      </c>
      <c r="H43601" t="s">
        <v>2020</v>
      </c>
      <c r="I43601" s="13">
        <v>43510</v>
      </c>
      <c r="J43601">
        <v>6</v>
      </c>
      <c r="K43601">
        <v>-26.7</v>
      </c>
    </row>
    <row r="43602" spans="1:11">
      <c r="B43602" t="s">
        <v>2083</v>
      </c>
      <c r="C43602" t="s">
        <v>2084</v>
      </c>
      <c r="D43602" t="s">
        <v>2184</v>
      </c>
      <c r="E43602">
        <v>1</v>
      </c>
      <c r="F43602" t="s">
        <v>2088</v>
      </c>
      <c r="G43602" t="s">
        <v>2030</v>
      </c>
      <c r="H43602" t="s">
        <v>2017</v>
      </c>
      <c r="I43602" s="13">
        <v>43510</v>
      </c>
      <c r="J43602">
        <v>1</v>
      </c>
      <c r="K43602">
        <v>26.7</v>
      </c>
    </row>
    <row r="43603" spans="1:11">
      <c r="B43603" t="s">
        <v>2049</v>
      </c>
      <c r="C43603" t="s">
        <v>3562</v>
      </c>
      <c r="D43603" t="s">
        <v>2029</v>
      </c>
      <c r="E43603">
        <v>5</v>
      </c>
      <c r="F43603" t="s">
        <v>2016</v>
      </c>
      <c r="G43603">
        <v>175</v>
      </c>
      <c r="H43603" t="s">
        <v>2017</v>
      </c>
      <c r="I43603" s="13">
        <v>43507</v>
      </c>
      <c r="J43603" t="s">
        <v>2030</v>
      </c>
      <c r="K43603" t="s">
        <v>2030</v>
      </c>
    </row>
    <row r="43604" spans="1:11">
      <c r="B43604" t="s">
        <v>2077</v>
      </c>
      <c r="C43604" t="s">
        <v>2078</v>
      </c>
      <c r="D43604" t="s">
        <v>2029</v>
      </c>
      <c r="E43604">
        <v>5</v>
      </c>
      <c r="F43604" t="s">
        <v>2016</v>
      </c>
      <c r="G43604">
        <v>130</v>
      </c>
      <c r="H43604" t="s">
        <v>2020</v>
      </c>
      <c r="I43604" s="13">
        <v>43505</v>
      </c>
      <c r="J43604">
        <v>6</v>
      </c>
      <c r="K43604">
        <v>-26.7</v>
      </c>
    </row>
    <row r="43605" spans="1:11">
      <c r="B43605" t="s">
        <v>2054</v>
      </c>
      <c r="C43605" t="s">
        <v>3563</v>
      </c>
      <c r="D43605" t="s">
        <v>2056</v>
      </c>
      <c r="E43605">
        <v>4</v>
      </c>
      <c r="F43605" t="s">
        <v>2016</v>
      </c>
      <c r="G43605">
        <v>120</v>
      </c>
      <c r="H43605" t="s">
        <v>2020</v>
      </c>
      <c r="I43605" s="13">
        <v>43499</v>
      </c>
      <c r="J43605">
        <v>6</v>
      </c>
      <c r="K43605">
        <v>-26.7</v>
      </c>
    </row>
    <row r="43606" spans="1:11">
      <c r="B43606" t="s">
        <v>2094</v>
      </c>
      <c r="C43606" t="s">
        <v>2095</v>
      </c>
      <c r="D43606" t="s">
        <v>2053</v>
      </c>
      <c r="E43606">
        <v>1</v>
      </c>
      <c r="F43606" t="s">
        <v>2016</v>
      </c>
      <c r="G43606" t="s">
        <v>2030</v>
      </c>
      <c r="H43606" t="s">
        <v>2017</v>
      </c>
      <c r="I43606" s="13">
        <v>43490</v>
      </c>
      <c r="J43606" t="s">
        <v>2030</v>
      </c>
      <c r="K43606" t="s">
        <v>2030</v>
      </c>
    </row>
    <row r="43607" spans="1:11">
      <c r="B43607" t="s">
        <v>2039</v>
      </c>
      <c r="C43607" t="s">
        <v>3736</v>
      </c>
      <c r="D43607" t="s">
        <v>2026</v>
      </c>
      <c r="E43607">
        <v>5</v>
      </c>
      <c r="F43607" t="s">
        <v>2016</v>
      </c>
      <c r="G43607">
        <v>105</v>
      </c>
      <c r="H43607" t="s">
        <v>2020</v>
      </c>
      <c r="I43607" s="13">
        <v>43488</v>
      </c>
      <c r="J43607">
        <v>5</v>
      </c>
      <c r="K43607">
        <v>-26.29</v>
      </c>
    </row>
    <row r="43608" spans="1:11">
      <c r="B43608" t="s">
        <v>2045</v>
      </c>
      <c r="C43608" t="s">
        <v>3389</v>
      </c>
      <c r="D43608" t="s">
        <v>2029</v>
      </c>
      <c r="E43608">
        <v>5</v>
      </c>
      <c r="F43608" t="s">
        <v>2016</v>
      </c>
      <c r="G43608">
        <v>115</v>
      </c>
      <c r="H43608" t="s">
        <v>2133</v>
      </c>
      <c r="I43608" s="13">
        <v>43488</v>
      </c>
      <c r="J43608">
        <v>2</v>
      </c>
      <c r="K43608">
        <v>17.14</v>
      </c>
    </row>
    <row r="43609" spans="1:11">
      <c r="B43609" t="s">
        <v>2358</v>
      </c>
      <c r="C43609" t="s">
        <v>3737</v>
      </c>
      <c r="D43609" t="s">
        <v>2026</v>
      </c>
      <c r="E43609">
        <v>5</v>
      </c>
      <c r="F43609" t="s">
        <v>2016</v>
      </c>
      <c r="G43609">
        <v>128</v>
      </c>
      <c r="H43609" t="s">
        <v>2020</v>
      </c>
      <c r="I43609" s="13">
        <v>43406</v>
      </c>
      <c r="J43609" t="s">
        <v>2030</v>
      </c>
      <c r="K43609" t="s">
        <v>2030</v>
      </c>
    </row>
    <row r="43610" spans="1:11">
      <c r="B43610" t="s">
        <v>2451</v>
      </c>
      <c r="C43610" t="s">
        <v>3468</v>
      </c>
      <c r="D43610" t="s">
        <v>2026</v>
      </c>
      <c r="E43610">
        <v>5</v>
      </c>
      <c r="F43610" t="s">
        <v>2016</v>
      </c>
      <c r="G43610" t="s">
        <v>2030</v>
      </c>
      <c r="H43610" t="s">
        <v>2017</v>
      </c>
      <c r="I43610" s="13">
        <v>43406</v>
      </c>
      <c r="J43610">
        <v>3</v>
      </c>
      <c r="K43610">
        <v>2.35</v>
      </c>
    </row>
    <row r="43611" spans="1:11">
      <c r="B43611" t="s">
        <v>2553</v>
      </c>
      <c r="C43611" t="s">
        <v>3738</v>
      </c>
      <c r="D43611" t="s">
        <v>2076</v>
      </c>
      <c r="E43611">
        <v>3</v>
      </c>
      <c r="F43611" t="s">
        <v>2016</v>
      </c>
      <c r="G43611" t="s">
        <v>2030</v>
      </c>
      <c r="H43611" t="s">
        <v>2017</v>
      </c>
      <c r="I43611" s="13">
        <v>43405</v>
      </c>
      <c r="J43611">
        <v>4</v>
      </c>
      <c r="K43611">
        <v>0</v>
      </c>
    </row>
    <row r="43612" spans="1:11">
      <c r="B43612" t="s">
        <v>3739</v>
      </c>
      <c r="C43612" t="s">
        <v>3740</v>
      </c>
      <c r="D43612" t="s">
        <v>2189</v>
      </c>
      <c r="E43612">
        <v>5</v>
      </c>
      <c r="F43612" t="s">
        <v>2016</v>
      </c>
      <c r="G43612">
        <v>190</v>
      </c>
      <c r="H43612" t="s">
        <v>2020</v>
      </c>
      <c r="I43612" s="13">
        <v>43332</v>
      </c>
      <c r="J43612">
        <v>6</v>
      </c>
      <c r="K43612">
        <v>-26.7</v>
      </c>
    </row>
    <row r="43701" spans="1:11">
      <c r="A43701" t="s">
        <v>1450</v>
      </c>
      <c r="B43701" t="str">
        <f ca="1">_xll.BDS(OFFSET(INDIRECT(ADDRESS(ROW(), COLUMN())),0,-1),"BEST_ANALYST_RECS_BULK","cols=10;rows=9")</f>
        <v>Jefferies</v>
      </c>
      <c r="C43701" t="s">
        <v>3119</v>
      </c>
      <c r="D43701" t="s">
        <v>2026</v>
      </c>
      <c r="E43701">
        <v>5</v>
      </c>
      <c r="F43701" t="s">
        <v>2016</v>
      </c>
      <c r="G43701">
        <v>53</v>
      </c>
      <c r="H43701" t="s">
        <v>2017</v>
      </c>
      <c r="I43701" s="13">
        <v>43509</v>
      </c>
      <c r="J43701">
        <v>3</v>
      </c>
      <c r="K43701">
        <v>8.68</v>
      </c>
    </row>
    <row r="43702" spans="1:11">
      <c r="B43702" t="s">
        <v>2094</v>
      </c>
      <c r="C43702" t="s">
        <v>2095</v>
      </c>
      <c r="D43702" t="s">
        <v>2053</v>
      </c>
      <c r="E43702">
        <v>1</v>
      </c>
      <c r="F43702" t="s">
        <v>2016</v>
      </c>
      <c r="G43702" t="s">
        <v>2030</v>
      </c>
      <c r="H43702" t="s">
        <v>2017</v>
      </c>
      <c r="I43702" s="13">
        <v>43507</v>
      </c>
      <c r="J43702" t="s">
        <v>2030</v>
      </c>
      <c r="K43702" t="s">
        <v>2030</v>
      </c>
    </row>
    <row r="43703" spans="1:11">
      <c r="B43703" t="s">
        <v>2203</v>
      </c>
      <c r="C43703" t="s">
        <v>2780</v>
      </c>
      <c r="D43703" t="s">
        <v>2026</v>
      </c>
      <c r="E43703">
        <v>5</v>
      </c>
      <c r="F43703" t="s">
        <v>2016</v>
      </c>
      <c r="G43703">
        <v>52</v>
      </c>
      <c r="H43703" t="s">
        <v>2020</v>
      </c>
      <c r="I43703" s="13">
        <v>43502</v>
      </c>
      <c r="J43703">
        <v>4</v>
      </c>
      <c r="K43703">
        <v>4.17</v>
      </c>
    </row>
    <row r="43704" spans="1:11">
      <c r="B43704" t="s">
        <v>2134</v>
      </c>
      <c r="C43704" t="s">
        <v>3120</v>
      </c>
      <c r="D43704" t="s">
        <v>2035</v>
      </c>
      <c r="E43704">
        <v>5</v>
      </c>
      <c r="F43704" t="s">
        <v>2016</v>
      </c>
      <c r="G43704">
        <v>55</v>
      </c>
      <c r="H43704" t="s">
        <v>2017</v>
      </c>
      <c r="I43704" s="13">
        <v>43500</v>
      </c>
      <c r="J43704">
        <v>6</v>
      </c>
      <c r="K43704">
        <v>-22.57</v>
      </c>
    </row>
    <row r="43705" spans="1:11">
      <c r="B43705" t="s">
        <v>2074</v>
      </c>
      <c r="C43705" t="s">
        <v>2770</v>
      </c>
      <c r="D43705" t="s">
        <v>2076</v>
      </c>
      <c r="E43705">
        <v>3</v>
      </c>
      <c r="F43705" t="s">
        <v>2016</v>
      </c>
      <c r="G43705">
        <v>38</v>
      </c>
      <c r="H43705" t="s">
        <v>2017</v>
      </c>
      <c r="I43705" s="13">
        <v>43500</v>
      </c>
      <c r="J43705">
        <v>2</v>
      </c>
      <c r="K43705">
        <v>16.18</v>
      </c>
    </row>
    <row r="43706" spans="1:11">
      <c r="B43706" t="s">
        <v>2411</v>
      </c>
      <c r="C43706" t="s">
        <v>2781</v>
      </c>
      <c r="D43706" t="s">
        <v>2044</v>
      </c>
      <c r="E43706">
        <v>3</v>
      </c>
      <c r="F43706" t="s">
        <v>2016</v>
      </c>
      <c r="G43706" t="s">
        <v>2030</v>
      </c>
      <c r="H43706" t="s">
        <v>2017</v>
      </c>
      <c r="I43706" s="13">
        <v>43500</v>
      </c>
      <c r="J43706">
        <v>5</v>
      </c>
      <c r="K43706">
        <v>0</v>
      </c>
    </row>
    <row r="43707" spans="1:11">
      <c r="B43707" t="s">
        <v>2091</v>
      </c>
      <c r="C43707" t="s">
        <v>2861</v>
      </c>
      <c r="D43707" t="s">
        <v>2093</v>
      </c>
      <c r="E43707" t="s">
        <v>2030</v>
      </c>
      <c r="F43707" t="s">
        <v>2016</v>
      </c>
      <c r="G43707" t="s">
        <v>2030</v>
      </c>
      <c r="H43707" t="s">
        <v>2017</v>
      </c>
      <c r="I43707" s="13">
        <v>43452</v>
      </c>
      <c r="J43707" t="s">
        <v>2030</v>
      </c>
      <c r="K43707" t="s">
        <v>2030</v>
      </c>
    </row>
    <row r="43708" spans="1:11">
      <c r="B43708" t="s">
        <v>2083</v>
      </c>
      <c r="C43708" t="s">
        <v>2084</v>
      </c>
      <c r="D43708" t="s">
        <v>2053</v>
      </c>
      <c r="E43708">
        <v>1</v>
      </c>
      <c r="F43708" t="s">
        <v>2088</v>
      </c>
      <c r="G43708" t="s">
        <v>2030</v>
      </c>
      <c r="H43708" t="s">
        <v>2017</v>
      </c>
      <c r="I43708" s="13">
        <v>43412</v>
      </c>
      <c r="J43708">
        <v>1</v>
      </c>
      <c r="K43708">
        <v>20.7</v>
      </c>
    </row>
    <row r="43709" spans="1:11">
      <c r="B43709" t="s">
        <v>2096</v>
      </c>
      <c r="C43709" t="s">
        <v>2097</v>
      </c>
      <c r="D43709" t="s">
        <v>2026</v>
      </c>
      <c r="E43709">
        <v>5</v>
      </c>
      <c r="F43709" t="s">
        <v>2016</v>
      </c>
      <c r="G43709" t="s">
        <v>2030</v>
      </c>
      <c r="H43709" t="s">
        <v>2017</v>
      </c>
      <c r="I43709" s="13">
        <v>42548</v>
      </c>
      <c r="J43709">
        <v>6</v>
      </c>
      <c r="K43709">
        <v>-22.57</v>
      </c>
    </row>
    <row r="43801" spans="1:11">
      <c r="A43801" t="s">
        <v>1451</v>
      </c>
      <c r="B43801" t="str">
        <f ca="1">_xll.BDS(OFFSET(INDIRECT(ADDRESS(ROW(), COLUMN())),0,-1),"BEST_ANALYST_RECS_BULK","cols=10;rows=12")</f>
        <v>Jefferies</v>
      </c>
      <c r="C43801" t="s">
        <v>2598</v>
      </c>
      <c r="D43801" t="s">
        <v>2076</v>
      </c>
      <c r="E43801">
        <v>3</v>
      </c>
      <c r="F43801" t="s">
        <v>2016</v>
      </c>
      <c r="G43801">
        <v>28</v>
      </c>
      <c r="H43801" t="s">
        <v>2020</v>
      </c>
      <c r="I43801" s="13">
        <v>43509</v>
      </c>
      <c r="J43801">
        <v>5</v>
      </c>
      <c r="K43801">
        <v>-59.84</v>
      </c>
    </row>
    <row r="43802" spans="1:11">
      <c r="B43802" t="s">
        <v>2094</v>
      </c>
      <c r="C43802" t="s">
        <v>2095</v>
      </c>
      <c r="D43802" t="s">
        <v>2076</v>
      </c>
      <c r="E43802">
        <v>3</v>
      </c>
      <c r="F43802" t="s">
        <v>2085</v>
      </c>
      <c r="G43802" t="s">
        <v>2030</v>
      </c>
      <c r="H43802" t="s">
        <v>2017</v>
      </c>
      <c r="I43802" s="13">
        <v>43509</v>
      </c>
      <c r="J43802" t="s">
        <v>2030</v>
      </c>
      <c r="K43802" t="s">
        <v>2030</v>
      </c>
    </row>
    <row r="43803" spans="1:11">
      <c r="B43803" t="s">
        <v>2054</v>
      </c>
      <c r="C43803" t="s">
        <v>2599</v>
      </c>
      <c r="D43803" t="s">
        <v>2056</v>
      </c>
      <c r="E43803">
        <v>4</v>
      </c>
      <c r="F43803" t="s">
        <v>2016</v>
      </c>
      <c r="G43803">
        <v>31</v>
      </c>
      <c r="H43803" t="s">
        <v>2020</v>
      </c>
      <c r="I43803" s="13">
        <v>43500</v>
      </c>
      <c r="J43803" t="s">
        <v>2030</v>
      </c>
      <c r="K43803" t="s">
        <v>2030</v>
      </c>
    </row>
    <row r="43804" spans="1:11">
      <c r="B43804" t="s">
        <v>2027</v>
      </c>
      <c r="C43804" t="s">
        <v>2600</v>
      </c>
      <c r="D43804" t="s">
        <v>2041</v>
      </c>
      <c r="E43804">
        <v>1</v>
      </c>
      <c r="F43804" t="s">
        <v>2016</v>
      </c>
      <c r="G43804">
        <v>21</v>
      </c>
      <c r="H43804" t="s">
        <v>2017</v>
      </c>
      <c r="I43804" s="13">
        <v>43495</v>
      </c>
      <c r="J43804" t="s">
        <v>2030</v>
      </c>
      <c r="K43804" t="s">
        <v>2030</v>
      </c>
    </row>
    <row r="43805" spans="1:11">
      <c r="B43805" t="s">
        <v>2601</v>
      </c>
      <c r="C43805" t="s">
        <v>2602</v>
      </c>
      <c r="D43805" t="s">
        <v>2029</v>
      </c>
      <c r="E43805">
        <v>5</v>
      </c>
      <c r="F43805" t="s">
        <v>2016</v>
      </c>
      <c r="G43805">
        <v>36</v>
      </c>
      <c r="H43805" t="s">
        <v>2017</v>
      </c>
      <c r="I43805" s="13">
        <v>43494</v>
      </c>
      <c r="J43805">
        <v>4</v>
      </c>
      <c r="K43805">
        <v>-41.36</v>
      </c>
    </row>
    <row r="43806" spans="1:11">
      <c r="B43806" t="s">
        <v>2031</v>
      </c>
      <c r="C43806" t="s">
        <v>2603</v>
      </c>
      <c r="D43806" t="s">
        <v>2026</v>
      </c>
      <c r="E43806">
        <v>5</v>
      </c>
      <c r="F43806" t="s">
        <v>2016</v>
      </c>
      <c r="G43806">
        <v>31</v>
      </c>
      <c r="H43806" t="s">
        <v>2133</v>
      </c>
      <c r="I43806" s="13">
        <v>43482</v>
      </c>
      <c r="J43806" t="s">
        <v>2030</v>
      </c>
      <c r="K43806" t="s">
        <v>2030</v>
      </c>
    </row>
    <row r="43807" spans="1:11">
      <c r="B43807" t="s">
        <v>2074</v>
      </c>
      <c r="C43807" t="s">
        <v>2604</v>
      </c>
      <c r="D43807" t="s">
        <v>2076</v>
      </c>
      <c r="E43807">
        <v>3</v>
      </c>
      <c r="F43807" t="s">
        <v>2016</v>
      </c>
      <c r="G43807">
        <v>32</v>
      </c>
      <c r="H43807" t="s">
        <v>2020</v>
      </c>
      <c r="I43807" s="13">
        <v>43476</v>
      </c>
      <c r="J43807">
        <v>2</v>
      </c>
      <c r="K43807">
        <v>0</v>
      </c>
    </row>
    <row r="43808" spans="1:11">
      <c r="B43808" t="s">
        <v>2580</v>
      </c>
      <c r="C43808" t="s">
        <v>2605</v>
      </c>
      <c r="D43808" t="s">
        <v>2026</v>
      </c>
      <c r="E43808">
        <v>5</v>
      </c>
      <c r="F43808" t="s">
        <v>2016</v>
      </c>
      <c r="G43808">
        <v>40</v>
      </c>
      <c r="H43808" t="s">
        <v>2017</v>
      </c>
      <c r="I43808" s="13">
        <v>43448</v>
      </c>
      <c r="J43808">
        <v>3</v>
      </c>
      <c r="K43808">
        <v>-41.16</v>
      </c>
    </row>
    <row r="43809" spans="2:11">
      <c r="B43809" t="s">
        <v>2083</v>
      </c>
      <c r="C43809" t="s">
        <v>2084</v>
      </c>
      <c r="D43809" t="s">
        <v>2035</v>
      </c>
      <c r="E43809">
        <v>5</v>
      </c>
      <c r="F43809" t="s">
        <v>2085</v>
      </c>
      <c r="G43809" t="s">
        <v>2030</v>
      </c>
      <c r="H43809" t="s">
        <v>2017</v>
      </c>
      <c r="I43809" s="13">
        <v>43418</v>
      </c>
      <c r="J43809">
        <v>1</v>
      </c>
      <c r="K43809">
        <v>100.06</v>
      </c>
    </row>
    <row r="43810" spans="2:11">
      <c r="B43810" t="s">
        <v>2033</v>
      </c>
      <c r="C43810" t="s">
        <v>2574</v>
      </c>
      <c r="D43810" t="s">
        <v>2044</v>
      </c>
      <c r="E43810">
        <v>3</v>
      </c>
      <c r="F43810" t="s">
        <v>2016</v>
      </c>
      <c r="G43810">
        <v>29</v>
      </c>
      <c r="H43810" t="s">
        <v>2020</v>
      </c>
      <c r="I43810" s="13">
        <v>43413</v>
      </c>
      <c r="J43810">
        <v>2</v>
      </c>
      <c r="K43810">
        <v>0</v>
      </c>
    </row>
    <row r="43811" spans="2:11">
      <c r="B43811" t="s">
        <v>2129</v>
      </c>
      <c r="C43811" t="s">
        <v>2606</v>
      </c>
      <c r="D43811" t="s">
        <v>2026</v>
      </c>
      <c r="E43811">
        <v>5</v>
      </c>
      <c r="F43811" t="s">
        <v>2016</v>
      </c>
      <c r="G43811">
        <v>60</v>
      </c>
      <c r="H43811" t="s">
        <v>2020</v>
      </c>
      <c r="I43811" s="13">
        <v>43413</v>
      </c>
      <c r="J43811">
        <v>3</v>
      </c>
      <c r="K43811">
        <v>-41.16</v>
      </c>
    </row>
    <row r="43812" spans="2:11">
      <c r="B43812" t="s">
        <v>2042</v>
      </c>
      <c r="C43812" t="s">
        <v>2607</v>
      </c>
      <c r="D43812" t="s">
        <v>2044</v>
      </c>
      <c r="E43812">
        <v>3</v>
      </c>
      <c r="F43812" t="s">
        <v>2016</v>
      </c>
      <c r="G43812">
        <v>32</v>
      </c>
      <c r="H43812" t="s">
        <v>2020</v>
      </c>
      <c r="I43812" s="13">
        <v>43405</v>
      </c>
      <c r="J43812">
        <v>2</v>
      </c>
      <c r="K43812">
        <v>0</v>
      </c>
    </row>
    <row r="43901" spans="1:11">
      <c r="A43901" t="s">
        <v>1452</v>
      </c>
      <c r="B43901" t="str">
        <f ca="1">_xll.BDS(OFFSET(INDIRECT(ADDRESS(ROW(), COLUMN())),0,-1),"BEST_ANALYST_RECS_BULK","cols=10;rows=8")</f>
        <v>Credit Suisse</v>
      </c>
      <c r="C43901" t="s">
        <v>2328</v>
      </c>
      <c r="D43901" t="s">
        <v>2029</v>
      </c>
      <c r="E43901">
        <v>5</v>
      </c>
      <c r="F43901" t="s">
        <v>2016</v>
      </c>
      <c r="G43901">
        <v>86</v>
      </c>
      <c r="H43901" t="s">
        <v>2017</v>
      </c>
      <c r="I43901" s="13">
        <v>43509</v>
      </c>
      <c r="J43901" t="s">
        <v>2030</v>
      </c>
      <c r="K43901" t="s">
        <v>2030</v>
      </c>
    </row>
    <row r="43902" spans="1:11">
      <c r="B43902" t="s">
        <v>2033</v>
      </c>
      <c r="C43902" t="s">
        <v>2329</v>
      </c>
      <c r="D43902" t="s">
        <v>2035</v>
      </c>
      <c r="E43902">
        <v>5</v>
      </c>
      <c r="F43902" t="s">
        <v>2016</v>
      </c>
      <c r="G43902">
        <v>85</v>
      </c>
      <c r="H43902" t="s">
        <v>2020</v>
      </c>
      <c r="I43902" s="13">
        <v>43509</v>
      </c>
      <c r="J43902">
        <v>1</v>
      </c>
      <c r="K43902">
        <v>31.64</v>
      </c>
    </row>
    <row r="43903" spans="1:11">
      <c r="B43903" t="s">
        <v>2257</v>
      </c>
      <c r="C43903" t="s">
        <v>2330</v>
      </c>
      <c r="D43903" t="s">
        <v>2029</v>
      </c>
      <c r="E43903">
        <v>5</v>
      </c>
      <c r="F43903" t="s">
        <v>2016</v>
      </c>
      <c r="G43903">
        <v>81</v>
      </c>
      <c r="H43903" t="s">
        <v>2020</v>
      </c>
      <c r="I43903" s="13">
        <v>43508</v>
      </c>
      <c r="J43903">
        <v>1</v>
      </c>
      <c r="K43903">
        <v>31.64</v>
      </c>
    </row>
    <row r="43904" spans="1:11">
      <c r="B43904" t="s">
        <v>2079</v>
      </c>
      <c r="C43904" t="s">
        <v>2138</v>
      </c>
      <c r="D43904" t="s">
        <v>2029</v>
      </c>
      <c r="E43904">
        <v>5</v>
      </c>
      <c r="F43904" t="s">
        <v>2016</v>
      </c>
      <c r="G43904">
        <v>88</v>
      </c>
      <c r="H43904" t="s">
        <v>2017</v>
      </c>
      <c r="I43904" s="13">
        <v>43501</v>
      </c>
      <c r="J43904">
        <v>1</v>
      </c>
      <c r="K43904">
        <v>31.64</v>
      </c>
    </row>
    <row r="43905" spans="2:11">
      <c r="B43905" t="s">
        <v>2118</v>
      </c>
      <c r="C43905" t="s">
        <v>2331</v>
      </c>
      <c r="D43905" t="s">
        <v>2026</v>
      </c>
      <c r="E43905">
        <v>5</v>
      </c>
      <c r="F43905" t="s">
        <v>2016</v>
      </c>
      <c r="G43905">
        <v>84</v>
      </c>
      <c r="H43905" t="s">
        <v>2017</v>
      </c>
      <c r="I43905" s="13">
        <v>43497</v>
      </c>
      <c r="J43905" t="s">
        <v>2030</v>
      </c>
      <c r="K43905" t="s">
        <v>2030</v>
      </c>
    </row>
    <row r="43906" spans="2:11">
      <c r="B43906" t="s">
        <v>2148</v>
      </c>
      <c r="C43906" t="s">
        <v>2149</v>
      </c>
      <c r="D43906" t="s">
        <v>2029</v>
      </c>
      <c r="E43906">
        <v>5</v>
      </c>
      <c r="F43906" t="s">
        <v>2085</v>
      </c>
      <c r="G43906">
        <v>90</v>
      </c>
      <c r="H43906" t="s">
        <v>2020</v>
      </c>
      <c r="I43906" s="13">
        <v>43489</v>
      </c>
      <c r="J43906">
        <v>3</v>
      </c>
      <c r="K43906">
        <v>-0.62</v>
      </c>
    </row>
    <row r="43907" spans="2:11">
      <c r="B43907" t="s">
        <v>2139</v>
      </c>
      <c r="C43907" t="s">
        <v>2332</v>
      </c>
      <c r="D43907" t="s">
        <v>2035</v>
      </c>
      <c r="E43907">
        <v>5</v>
      </c>
      <c r="F43907" t="s">
        <v>2123</v>
      </c>
      <c r="G43907">
        <v>102</v>
      </c>
      <c r="H43907" t="s">
        <v>2020</v>
      </c>
      <c r="I43907" s="13">
        <v>43488</v>
      </c>
      <c r="J43907" t="s">
        <v>2030</v>
      </c>
      <c r="K43907" t="s">
        <v>2030</v>
      </c>
    </row>
    <row r="43908" spans="2:11">
      <c r="B43908" t="s">
        <v>2074</v>
      </c>
      <c r="C43908" t="s">
        <v>2333</v>
      </c>
      <c r="D43908" t="s">
        <v>2026</v>
      </c>
      <c r="E43908">
        <v>5</v>
      </c>
      <c r="F43908" t="s">
        <v>2016</v>
      </c>
      <c r="G43908">
        <v>81</v>
      </c>
      <c r="H43908" t="s">
        <v>2020</v>
      </c>
      <c r="I43908" s="13">
        <v>43433</v>
      </c>
      <c r="J43908" t="s">
        <v>2030</v>
      </c>
      <c r="K43908" t="s">
        <v>2030</v>
      </c>
    </row>
    <row r="44001" spans="1:11">
      <c r="A44001" t="s">
        <v>1453</v>
      </c>
      <c r="B44001" t="str">
        <f ca="1">_xll.BDS(OFFSET(INDIRECT(ADDRESS(ROW(), COLUMN())),0,-1),"BEST_ANALYST_RECS_BULK","cols=10;rows=12")</f>
        <v>CIBC Capital Markets</v>
      </c>
      <c r="C44001" t="s">
        <v>3336</v>
      </c>
      <c r="D44001" t="s">
        <v>2044</v>
      </c>
      <c r="E44001">
        <v>3</v>
      </c>
      <c r="F44001" t="s">
        <v>2016</v>
      </c>
      <c r="G44001">
        <v>12.81</v>
      </c>
      <c r="H44001" t="s">
        <v>2133</v>
      </c>
      <c r="I44001" s="13">
        <v>43511</v>
      </c>
      <c r="J44001">
        <v>8</v>
      </c>
      <c r="K44001">
        <v>0</v>
      </c>
    </row>
    <row r="44002" spans="1:11">
      <c r="B44002" t="s">
        <v>2067</v>
      </c>
      <c r="C44002" t="s">
        <v>3951</v>
      </c>
      <c r="D44002" t="s">
        <v>2252</v>
      </c>
      <c r="E44002">
        <v>3</v>
      </c>
      <c r="F44002" t="s">
        <v>2016</v>
      </c>
      <c r="G44002">
        <v>12.08</v>
      </c>
      <c r="H44002" t="s">
        <v>2020</v>
      </c>
      <c r="I44002" s="13">
        <v>43508</v>
      </c>
      <c r="J44002">
        <v>6</v>
      </c>
      <c r="K44002">
        <v>25.64</v>
      </c>
    </row>
    <row r="44003" spans="1:11">
      <c r="B44003" t="s">
        <v>2072</v>
      </c>
      <c r="C44003" t="s">
        <v>3343</v>
      </c>
      <c r="D44003" t="s">
        <v>2029</v>
      </c>
      <c r="E44003">
        <v>5</v>
      </c>
      <c r="F44003" t="s">
        <v>2016</v>
      </c>
      <c r="G44003">
        <v>13.59</v>
      </c>
      <c r="H44003" t="s">
        <v>2017</v>
      </c>
      <c r="I44003" s="13">
        <v>43508</v>
      </c>
      <c r="J44003">
        <v>1</v>
      </c>
      <c r="K44003">
        <v>40.67</v>
      </c>
    </row>
    <row r="44004" spans="1:11">
      <c r="B44004" t="s">
        <v>3338</v>
      </c>
      <c r="C44004" t="s">
        <v>3339</v>
      </c>
      <c r="D44004" t="s">
        <v>2076</v>
      </c>
      <c r="E44004">
        <v>3</v>
      </c>
      <c r="F44004" t="s">
        <v>2016</v>
      </c>
      <c r="G44004">
        <v>11.52</v>
      </c>
      <c r="H44004" t="s">
        <v>2020</v>
      </c>
      <c r="I44004" s="13">
        <v>43508</v>
      </c>
      <c r="J44004">
        <v>8</v>
      </c>
      <c r="K44004">
        <v>0</v>
      </c>
    </row>
    <row r="44005" spans="1:11">
      <c r="B44005" t="s">
        <v>2390</v>
      </c>
      <c r="C44005" t="s">
        <v>3748</v>
      </c>
      <c r="D44005" t="s">
        <v>2026</v>
      </c>
      <c r="E44005">
        <v>5</v>
      </c>
      <c r="F44005" t="s">
        <v>2016</v>
      </c>
      <c r="G44005">
        <v>15.1</v>
      </c>
      <c r="H44005" t="s">
        <v>2020</v>
      </c>
      <c r="I44005" s="13">
        <v>43508</v>
      </c>
      <c r="J44005">
        <v>2</v>
      </c>
      <c r="K44005">
        <v>37.69</v>
      </c>
    </row>
    <row r="44006" spans="1:11">
      <c r="B44006" t="s">
        <v>2051</v>
      </c>
      <c r="C44006" t="s">
        <v>3840</v>
      </c>
      <c r="D44006" t="s">
        <v>2026</v>
      </c>
      <c r="E44006">
        <v>5</v>
      </c>
      <c r="F44006" t="s">
        <v>2016</v>
      </c>
      <c r="G44006">
        <v>19</v>
      </c>
      <c r="H44006" t="s">
        <v>2017</v>
      </c>
      <c r="I44006" s="13">
        <v>43508</v>
      </c>
      <c r="J44006">
        <v>4</v>
      </c>
      <c r="K44006">
        <v>32.32</v>
      </c>
    </row>
    <row r="44007" spans="1:11">
      <c r="B44007" t="s">
        <v>2174</v>
      </c>
      <c r="C44007" t="s">
        <v>4327</v>
      </c>
      <c r="D44007" t="s">
        <v>2029</v>
      </c>
      <c r="E44007">
        <v>5</v>
      </c>
      <c r="F44007" t="s">
        <v>2016</v>
      </c>
      <c r="G44007">
        <v>13.16</v>
      </c>
      <c r="H44007" t="s">
        <v>2017</v>
      </c>
      <c r="I44007" s="13">
        <v>43507</v>
      </c>
      <c r="J44007">
        <v>3</v>
      </c>
      <c r="K44007">
        <v>37.24</v>
      </c>
    </row>
    <row r="44008" spans="1:11">
      <c r="B44008" t="s">
        <v>2595</v>
      </c>
      <c r="C44008" t="s">
        <v>3344</v>
      </c>
      <c r="D44008" t="s">
        <v>2252</v>
      </c>
      <c r="E44008">
        <v>3</v>
      </c>
      <c r="F44008" t="s">
        <v>2016</v>
      </c>
      <c r="G44008">
        <v>11.66</v>
      </c>
      <c r="H44008" t="s">
        <v>2020</v>
      </c>
      <c r="I44008" s="13">
        <v>43507</v>
      </c>
      <c r="J44008">
        <v>10</v>
      </c>
      <c r="K44008">
        <v>-26.93</v>
      </c>
    </row>
    <row r="44009" spans="1:11">
      <c r="B44009" t="s">
        <v>3032</v>
      </c>
      <c r="C44009" t="s">
        <v>3346</v>
      </c>
      <c r="D44009" t="s">
        <v>2026</v>
      </c>
      <c r="E44009">
        <v>5</v>
      </c>
      <c r="F44009" t="s">
        <v>2016</v>
      </c>
      <c r="G44009">
        <v>13.54</v>
      </c>
      <c r="H44009" t="s">
        <v>2017</v>
      </c>
      <c r="I44009" s="13">
        <v>43507</v>
      </c>
      <c r="J44009">
        <v>1</v>
      </c>
      <c r="K44009">
        <v>40.67</v>
      </c>
    </row>
    <row r="44010" spans="1:11">
      <c r="B44010" t="s">
        <v>2551</v>
      </c>
      <c r="C44010" t="s">
        <v>3350</v>
      </c>
      <c r="D44010" t="s">
        <v>2076</v>
      </c>
      <c r="E44010">
        <v>3</v>
      </c>
      <c r="F44010" t="s">
        <v>2016</v>
      </c>
      <c r="G44010">
        <v>12.04</v>
      </c>
      <c r="H44010" t="s">
        <v>2017</v>
      </c>
      <c r="I44010" s="13">
        <v>43507</v>
      </c>
      <c r="J44010">
        <v>5</v>
      </c>
      <c r="K44010">
        <v>26.59</v>
      </c>
    </row>
    <row r="44011" spans="1:11">
      <c r="B44011" t="s">
        <v>3690</v>
      </c>
      <c r="C44011" t="s">
        <v>3691</v>
      </c>
      <c r="D44011" t="s">
        <v>2076</v>
      </c>
      <c r="E44011">
        <v>3</v>
      </c>
      <c r="F44011" t="s">
        <v>2016</v>
      </c>
      <c r="G44011">
        <v>13.1</v>
      </c>
      <c r="H44011" t="s">
        <v>2020</v>
      </c>
      <c r="I44011" s="13">
        <v>43441</v>
      </c>
      <c r="J44011">
        <v>7</v>
      </c>
      <c r="K44011">
        <v>16.12</v>
      </c>
    </row>
    <row r="44012" spans="1:11">
      <c r="B44012" t="s">
        <v>2083</v>
      </c>
      <c r="C44012" t="s">
        <v>2084</v>
      </c>
      <c r="D44012" t="s">
        <v>2053</v>
      </c>
      <c r="E44012">
        <v>1</v>
      </c>
      <c r="F44012" t="s">
        <v>2016</v>
      </c>
      <c r="G44012" t="s">
        <v>2030</v>
      </c>
      <c r="H44012" t="s">
        <v>2017</v>
      </c>
      <c r="I44012" s="13">
        <v>43183</v>
      </c>
      <c r="J44012">
        <v>11</v>
      </c>
      <c r="K44012">
        <v>-42.13</v>
      </c>
    </row>
    <row r="44101" spans="1:11">
      <c r="A44101" t="s">
        <v>1454</v>
      </c>
      <c r="B44101" t="str">
        <f ca="1">_xll.BDS(OFFSET(INDIRECT(ADDRESS(ROW(), COLUMN())),0,-1),"BEST_ANALYST_RECS_BULK","cols=10;rows=28")</f>
        <v>Jefferies</v>
      </c>
      <c r="C44101" t="s">
        <v>3731</v>
      </c>
      <c r="D44101" t="s">
        <v>2076</v>
      </c>
      <c r="E44101">
        <v>3</v>
      </c>
      <c r="F44101" t="s">
        <v>2016</v>
      </c>
      <c r="G44101">
        <v>50</v>
      </c>
      <c r="H44101" t="s">
        <v>2020</v>
      </c>
      <c r="I44101" s="13">
        <v>43511</v>
      </c>
      <c r="J44101" t="s">
        <v>2030</v>
      </c>
      <c r="K44101" t="s">
        <v>2030</v>
      </c>
    </row>
    <row r="44102" spans="1:11">
      <c r="B44102" t="s">
        <v>2274</v>
      </c>
      <c r="C44102" t="s">
        <v>2766</v>
      </c>
      <c r="D44102" t="s">
        <v>2026</v>
      </c>
      <c r="E44102">
        <v>5</v>
      </c>
      <c r="F44102" t="s">
        <v>2016</v>
      </c>
      <c r="G44102" t="s">
        <v>2030</v>
      </c>
      <c r="H44102" t="s">
        <v>2017</v>
      </c>
      <c r="I44102" s="13">
        <v>43509</v>
      </c>
      <c r="J44102">
        <v>1</v>
      </c>
      <c r="K44102">
        <v>30.92</v>
      </c>
    </row>
    <row r="44103" spans="1:11">
      <c r="B44103" t="s">
        <v>2257</v>
      </c>
      <c r="C44103" t="s">
        <v>2964</v>
      </c>
      <c r="D44103" t="s">
        <v>2044</v>
      </c>
      <c r="E44103">
        <v>3</v>
      </c>
      <c r="F44103" t="s">
        <v>2016</v>
      </c>
      <c r="G44103">
        <v>50</v>
      </c>
      <c r="H44103" t="s">
        <v>2020</v>
      </c>
      <c r="I44103" s="13">
        <v>43509</v>
      </c>
      <c r="J44103" t="s">
        <v>2030</v>
      </c>
      <c r="K44103" t="s">
        <v>2030</v>
      </c>
    </row>
    <row r="44104" spans="1:11">
      <c r="B44104" t="s">
        <v>2267</v>
      </c>
      <c r="C44104" t="s">
        <v>2652</v>
      </c>
      <c r="D44104" t="s">
        <v>2029</v>
      </c>
      <c r="E44104">
        <v>5</v>
      </c>
      <c r="F44104" t="s">
        <v>2016</v>
      </c>
      <c r="G44104">
        <v>53</v>
      </c>
      <c r="H44104" t="s">
        <v>2017</v>
      </c>
      <c r="I44104" s="13">
        <v>43508</v>
      </c>
      <c r="J44104">
        <v>1</v>
      </c>
      <c r="K44104">
        <v>30.92</v>
      </c>
    </row>
    <row r="44105" spans="1:11">
      <c r="B44105" t="s">
        <v>2094</v>
      </c>
      <c r="C44105" t="s">
        <v>2095</v>
      </c>
      <c r="D44105" t="s">
        <v>2076</v>
      </c>
      <c r="E44105">
        <v>3</v>
      </c>
      <c r="F44105" t="s">
        <v>2088</v>
      </c>
      <c r="G44105" t="s">
        <v>2030</v>
      </c>
      <c r="H44105" t="s">
        <v>2017</v>
      </c>
      <c r="I44105" s="13">
        <v>43507</v>
      </c>
      <c r="J44105" t="s">
        <v>2030</v>
      </c>
      <c r="K44105" t="s">
        <v>2030</v>
      </c>
    </row>
    <row r="44106" spans="1:11">
      <c r="B44106" t="s">
        <v>2269</v>
      </c>
      <c r="C44106" t="s">
        <v>3906</v>
      </c>
      <c r="D44106" t="s">
        <v>2026</v>
      </c>
      <c r="E44106">
        <v>5</v>
      </c>
      <c r="F44106" t="s">
        <v>2016</v>
      </c>
      <c r="G44106">
        <v>64</v>
      </c>
      <c r="H44106" t="s">
        <v>2020</v>
      </c>
      <c r="I44106" s="13">
        <v>43504</v>
      </c>
      <c r="J44106" t="s">
        <v>2030</v>
      </c>
      <c r="K44106" t="s">
        <v>2030</v>
      </c>
    </row>
    <row r="44107" spans="1:11">
      <c r="B44107" t="s">
        <v>2601</v>
      </c>
      <c r="C44107" t="s">
        <v>2953</v>
      </c>
      <c r="D44107" t="s">
        <v>2029</v>
      </c>
      <c r="E44107">
        <v>5</v>
      </c>
      <c r="F44107" t="s">
        <v>2085</v>
      </c>
      <c r="G44107">
        <v>56</v>
      </c>
      <c r="H44107" t="s">
        <v>2020</v>
      </c>
      <c r="I44107" s="13">
        <v>43496</v>
      </c>
      <c r="J44107">
        <v>6</v>
      </c>
      <c r="K44107">
        <v>1.4</v>
      </c>
    </row>
    <row r="44108" spans="1:11">
      <c r="B44108" t="s">
        <v>2021</v>
      </c>
      <c r="C44108" t="s">
        <v>2956</v>
      </c>
      <c r="D44108" t="s">
        <v>2166</v>
      </c>
      <c r="E44108">
        <v>5</v>
      </c>
      <c r="F44108" t="s">
        <v>2016</v>
      </c>
      <c r="G44108">
        <v>61</v>
      </c>
      <c r="H44108" t="s">
        <v>2020</v>
      </c>
      <c r="I44108" s="13">
        <v>43487</v>
      </c>
      <c r="J44108" t="s">
        <v>2030</v>
      </c>
      <c r="K44108" t="s">
        <v>2030</v>
      </c>
    </row>
    <row r="44109" spans="1:11">
      <c r="B44109" t="s">
        <v>2079</v>
      </c>
      <c r="C44109" t="s">
        <v>2961</v>
      </c>
      <c r="D44109" t="s">
        <v>2015</v>
      </c>
      <c r="E44109">
        <v>3</v>
      </c>
      <c r="F44109" t="s">
        <v>2016</v>
      </c>
      <c r="G44109">
        <v>50</v>
      </c>
      <c r="H44109" t="s">
        <v>2017</v>
      </c>
      <c r="I44109" s="13">
        <v>43476</v>
      </c>
      <c r="J44109">
        <v>7</v>
      </c>
      <c r="K44109">
        <v>0</v>
      </c>
    </row>
    <row r="44110" spans="1:11">
      <c r="B44110" t="s">
        <v>2234</v>
      </c>
      <c r="C44110" t="s">
        <v>2657</v>
      </c>
      <c r="D44110" t="s">
        <v>2026</v>
      </c>
      <c r="E44110">
        <v>5</v>
      </c>
      <c r="F44110" t="s">
        <v>2016</v>
      </c>
      <c r="G44110">
        <v>55</v>
      </c>
      <c r="H44110" t="s">
        <v>2017</v>
      </c>
      <c r="I44110" s="13">
        <v>43474</v>
      </c>
      <c r="J44110">
        <v>1</v>
      </c>
      <c r="K44110">
        <v>30.92</v>
      </c>
    </row>
    <row r="44111" spans="1:11">
      <c r="B44111" t="s">
        <v>2151</v>
      </c>
      <c r="C44111" t="s">
        <v>2968</v>
      </c>
      <c r="D44111" t="s">
        <v>2026</v>
      </c>
      <c r="E44111">
        <v>5</v>
      </c>
      <c r="F44111" t="s">
        <v>2016</v>
      </c>
      <c r="G44111">
        <v>57</v>
      </c>
      <c r="H44111" t="s">
        <v>2017</v>
      </c>
      <c r="I44111" s="13">
        <v>43473</v>
      </c>
      <c r="J44111">
        <v>1</v>
      </c>
      <c r="K44111">
        <v>30.92</v>
      </c>
    </row>
    <row r="44112" spans="1:11">
      <c r="B44112" t="s">
        <v>2033</v>
      </c>
      <c r="C44112" t="s">
        <v>2966</v>
      </c>
      <c r="D44112" t="s">
        <v>2035</v>
      </c>
      <c r="E44112">
        <v>5</v>
      </c>
      <c r="F44112" t="s">
        <v>2016</v>
      </c>
      <c r="G44112">
        <v>51</v>
      </c>
      <c r="H44112" t="s">
        <v>2020</v>
      </c>
      <c r="I44112" s="13">
        <v>43472</v>
      </c>
      <c r="J44112">
        <v>1</v>
      </c>
      <c r="K44112">
        <v>30.92</v>
      </c>
    </row>
    <row r="44113" spans="2:11">
      <c r="B44113" t="s">
        <v>2024</v>
      </c>
      <c r="C44113" t="s">
        <v>2660</v>
      </c>
      <c r="D44113" t="s">
        <v>2026</v>
      </c>
      <c r="E44113">
        <v>5</v>
      </c>
      <c r="F44113" t="s">
        <v>2016</v>
      </c>
      <c r="G44113">
        <v>55</v>
      </c>
      <c r="H44113" t="s">
        <v>2017</v>
      </c>
      <c r="I44113" s="13">
        <v>43469</v>
      </c>
      <c r="J44113">
        <v>5</v>
      </c>
      <c r="K44113">
        <v>6.18</v>
      </c>
    </row>
    <row r="44114" spans="2:11">
      <c r="B44114" t="s">
        <v>2061</v>
      </c>
      <c r="C44114" t="s">
        <v>2952</v>
      </c>
      <c r="D44114" t="s">
        <v>2026</v>
      </c>
      <c r="E44114">
        <v>5</v>
      </c>
      <c r="F44114" t="s">
        <v>2016</v>
      </c>
      <c r="G44114">
        <v>58</v>
      </c>
      <c r="H44114" t="s">
        <v>2020</v>
      </c>
      <c r="I44114" s="13">
        <v>43461</v>
      </c>
      <c r="J44114">
        <v>1</v>
      </c>
      <c r="K44114">
        <v>30.92</v>
      </c>
    </row>
    <row r="44115" spans="2:11">
      <c r="B44115" t="s">
        <v>2049</v>
      </c>
      <c r="C44115" t="s">
        <v>2654</v>
      </c>
      <c r="D44115" t="s">
        <v>2029</v>
      </c>
      <c r="E44115">
        <v>5</v>
      </c>
      <c r="F44115" t="s">
        <v>2016</v>
      </c>
      <c r="G44115">
        <v>59</v>
      </c>
      <c r="H44115" t="s">
        <v>2017</v>
      </c>
      <c r="I44115" s="13">
        <v>43454</v>
      </c>
      <c r="J44115" t="s">
        <v>2030</v>
      </c>
      <c r="K44115" t="s">
        <v>2030</v>
      </c>
    </row>
    <row r="44116" spans="2:11">
      <c r="B44116" t="s">
        <v>2051</v>
      </c>
      <c r="C44116" t="s">
        <v>2259</v>
      </c>
      <c r="D44116" t="s">
        <v>2076</v>
      </c>
      <c r="E44116">
        <v>3</v>
      </c>
      <c r="F44116" t="s">
        <v>2016</v>
      </c>
      <c r="G44116">
        <v>45</v>
      </c>
      <c r="H44116" t="s">
        <v>2017</v>
      </c>
      <c r="I44116" s="13">
        <v>43445</v>
      </c>
      <c r="J44116" t="s">
        <v>2030</v>
      </c>
      <c r="K44116" t="s">
        <v>2030</v>
      </c>
    </row>
    <row r="44117" spans="2:11">
      <c r="B44117" t="s">
        <v>2120</v>
      </c>
      <c r="C44117" t="s">
        <v>2121</v>
      </c>
      <c r="D44117" t="s">
        <v>2026</v>
      </c>
      <c r="E44117">
        <v>5</v>
      </c>
      <c r="F44117" t="s">
        <v>2016</v>
      </c>
      <c r="G44117">
        <v>55</v>
      </c>
      <c r="H44117" t="s">
        <v>2017</v>
      </c>
      <c r="I44117" s="13">
        <v>43438</v>
      </c>
      <c r="J44117">
        <v>1</v>
      </c>
      <c r="K44117">
        <v>30.92</v>
      </c>
    </row>
    <row r="44118" spans="2:11">
      <c r="B44118" t="s">
        <v>2131</v>
      </c>
      <c r="C44118" t="s">
        <v>2963</v>
      </c>
      <c r="D44118" t="s">
        <v>2026</v>
      </c>
      <c r="E44118">
        <v>5</v>
      </c>
      <c r="F44118" t="s">
        <v>2016</v>
      </c>
      <c r="G44118">
        <v>65</v>
      </c>
      <c r="H44118" t="s">
        <v>2133</v>
      </c>
      <c r="I44118" s="13">
        <v>43434</v>
      </c>
      <c r="J44118" t="s">
        <v>2030</v>
      </c>
      <c r="K44118" t="s">
        <v>2030</v>
      </c>
    </row>
    <row r="44119" spans="2:11">
      <c r="B44119" t="s">
        <v>2232</v>
      </c>
      <c r="C44119" t="s">
        <v>2265</v>
      </c>
      <c r="D44119" t="s">
        <v>2029</v>
      </c>
      <c r="E44119">
        <v>5</v>
      </c>
      <c r="F44119" t="s">
        <v>2016</v>
      </c>
      <c r="G44119" t="s">
        <v>2030</v>
      </c>
      <c r="H44119" t="s">
        <v>2017</v>
      </c>
      <c r="I44119" s="13">
        <v>43434</v>
      </c>
      <c r="J44119">
        <v>1</v>
      </c>
      <c r="K44119">
        <v>30.92</v>
      </c>
    </row>
    <row r="44120" spans="2:11">
      <c r="B44120" t="s">
        <v>2063</v>
      </c>
      <c r="C44120" t="s">
        <v>2960</v>
      </c>
      <c r="D44120" t="s">
        <v>2162</v>
      </c>
      <c r="E44120">
        <v>3</v>
      </c>
      <c r="F44120" t="s">
        <v>2016</v>
      </c>
      <c r="G44120">
        <v>55</v>
      </c>
      <c r="H44120" t="s">
        <v>2017</v>
      </c>
      <c r="I44120" s="13">
        <v>43434</v>
      </c>
      <c r="J44120" t="s">
        <v>2030</v>
      </c>
      <c r="K44120" t="s">
        <v>2030</v>
      </c>
    </row>
    <row r="44121" spans="2:11">
      <c r="B44121" t="s">
        <v>2321</v>
      </c>
      <c r="C44121" t="s">
        <v>2967</v>
      </c>
      <c r="D44121" t="s">
        <v>2076</v>
      </c>
      <c r="E44121">
        <v>3</v>
      </c>
      <c r="F44121" t="s">
        <v>2016</v>
      </c>
      <c r="G44121">
        <v>47</v>
      </c>
      <c r="H44121" t="s">
        <v>2017</v>
      </c>
      <c r="I44121" s="13">
        <v>43433</v>
      </c>
      <c r="J44121">
        <v>7</v>
      </c>
      <c r="K44121">
        <v>0</v>
      </c>
    </row>
    <row r="44122" spans="2:11">
      <c r="B44122" t="s">
        <v>2077</v>
      </c>
      <c r="C44122" t="s">
        <v>2116</v>
      </c>
      <c r="D44122" t="s">
        <v>2117</v>
      </c>
      <c r="E44122">
        <v>5</v>
      </c>
      <c r="F44122" t="s">
        <v>2016</v>
      </c>
      <c r="G44122" t="s">
        <v>2030</v>
      </c>
      <c r="H44122" t="s">
        <v>2017</v>
      </c>
      <c r="I44122" s="13">
        <v>43431</v>
      </c>
      <c r="J44122">
        <v>1</v>
      </c>
      <c r="K44122">
        <v>30.92</v>
      </c>
    </row>
    <row r="44123" spans="2:11">
      <c r="B44123" t="s">
        <v>106</v>
      </c>
      <c r="C44123" t="s">
        <v>2955</v>
      </c>
      <c r="D44123" t="s">
        <v>2229</v>
      </c>
      <c r="E44123">
        <v>5</v>
      </c>
      <c r="F44123" t="s">
        <v>2016</v>
      </c>
      <c r="G44123">
        <v>56</v>
      </c>
      <c r="H44123" t="s">
        <v>2020</v>
      </c>
      <c r="I44123" s="13">
        <v>43425</v>
      </c>
      <c r="J44123">
        <v>1</v>
      </c>
      <c r="K44123">
        <v>30.92</v>
      </c>
    </row>
    <row r="44124" spans="2:11">
      <c r="B44124" t="s">
        <v>2027</v>
      </c>
      <c r="C44124" t="s">
        <v>2965</v>
      </c>
      <c r="D44124" t="s">
        <v>2044</v>
      </c>
      <c r="E44124">
        <v>3</v>
      </c>
      <c r="F44124" t="s">
        <v>2016</v>
      </c>
      <c r="G44124">
        <v>50</v>
      </c>
      <c r="H44124" t="s">
        <v>2017</v>
      </c>
      <c r="I44124" s="13">
        <v>43424</v>
      </c>
      <c r="J44124">
        <v>7</v>
      </c>
      <c r="K44124">
        <v>0</v>
      </c>
    </row>
    <row r="44125" spans="2:11">
      <c r="B44125" t="s">
        <v>2260</v>
      </c>
      <c r="C44125" t="s">
        <v>2970</v>
      </c>
      <c r="D44125" t="s">
        <v>2044</v>
      </c>
      <c r="E44125">
        <v>3</v>
      </c>
      <c r="F44125" t="s">
        <v>2016</v>
      </c>
      <c r="G44125">
        <v>45</v>
      </c>
      <c r="H44125" t="s">
        <v>2020</v>
      </c>
      <c r="I44125" s="13">
        <v>43424</v>
      </c>
      <c r="J44125">
        <v>3</v>
      </c>
      <c r="K44125">
        <v>22.6</v>
      </c>
    </row>
    <row r="44126" spans="2:11">
      <c r="B44126" t="s">
        <v>2091</v>
      </c>
      <c r="C44126" t="s">
        <v>2664</v>
      </c>
      <c r="D44126" t="s">
        <v>2093</v>
      </c>
      <c r="E44126" t="s">
        <v>2030</v>
      </c>
      <c r="F44126" t="s">
        <v>2016</v>
      </c>
      <c r="G44126" t="s">
        <v>2030</v>
      </c>
      <c r="H44126" t="s">
        <v>2017</v>
      </c>
      <c r="I44126" s="13">
        <v>43419</v>
      </c>
      <c r="J44126" t="s">
        <v>2030</v>
      </c>
      <c r="K44126" t="s">
        <v>2030</v>
      </c>
    </row>
    <row r="44127" spans="2:11">
      <c r="B44127" t="s">
        <v>2083</v>
      </c>
      <c r="C44127" t="s">
        <v>2084</v>
      </c>
      <c r="D44127" t="s">
        <v>2035</v>
      </c>
      <c r="E44127">
        <v>5</v>
      </c>
      <c r="F44127" t="s">
        <v>2016</v>
      </c>
      <c r="G44127" t="s">
        <v>2030</v>
      </c>
      <c r="H44127" t="s">
        <v>2017</v>
      </c>
      <c r="I44127" s="13">
        <v>43320</v>
      </c>
      <c r="J44127">
        <v>2</v>
      </c>
      <c r="K44127">
        <v>24.68</v>
      </c>
    </row>
    <row r="44128" spans="2:11">
      <c r="B44128" t="s">
        <v>3063</v>
      </c>
      <c r="C44128" t="s">
        <v>3233</v>
      </c>
      <c r="D44128" t="s">
        <v>2026</v>
      </c>
      <c r="E44128">
        <v>5</v>
      </c>
      <c r="F44128" t="s">
        <v>2016</v>
      </c>
      <c r="G44128">
        <v>45.5</v>
      </c>
      <c r="H44128" t="s">
        <v>2017</v>
      </c>
      <c r="I44128" s="13">
        <v>42545</v>
      </c>
      <c r="J44128">
        <v>1</v>
      </c>
      <c r="K44128">
        <v>30.92</v>
      </c>
    </row>
    <row r="44201" spans="1:11">
      <c r="A44201" t="s">
        <v>1455</v>
      </c>
      <c r="B44201" t="str">
        <f ca="1">_xll.BDS(OFFSET(INDIRECT(ADDRESS(ROW(), COLUMN())),0,-1),"BEST_ANALYST_RECS_BULK","cols=10;rows=12")</f>
        <v>Zacks Investment Research</v>
      </c>
      <c r="C44201" t="s">
        <v>2095</v>
      </c>
      <c r="D44201" t="s">
        <v>2026</v>
      </c>
      <c r="E44201">
        <v>5</v>
      </c>
      <c r="F44201" t="s">
        <v>2016</v>
      </c>
      <c r="G44201">
        <v>29</v>
      </c>
      <c r="H44201" t="s">
        <v>2020</v>
      </c>
      <c r="I44201" s="13">
        <v>43487</v>
      </c>
      <c r="J44201" t="s">
        <v>2030</v>
      </c>
      <c r="K44201" t="s">
        <v>2030</v>
      </c>
    </row>
    <row r="44202" spans="1:11">
      <c r="B44202" t="s">
        <v>2553</v>
      </c>
      <c r="C44202" t="s">
        <v>2554</v>
      </c>
      <c r="D44202" t="s">
        <v>2026</v>
      </c>
      <c r="E44202">
        <v>5</v>
      </c>
      <c r="F44202" t="s">
        <v>2016</v>
      </c>
      <c r="G44202">
        <v>40</v>
      </c>
      <c r="H44202" t="s">
        <v>2017</v>
      </c>
      <c r="I44202" s="13">
        <v>43487</v>
      </c>
      <c r="J44202">
        <v>1</v>
      </c>
      <c r="K44202">
        <v>8.19</v>
      </c>
    </row>
    <row r="44203" spans="1:11">
      <c r="B44203" t="s">
        <v>2021</v>
      </c>
      <c r="C44203" t="s">
        <v>2555</v>
      </c>
      <c r="D44203" t="s">
        <v>2296</v>
      </c>
      <c r="E44203">
        <v>3</v>
      </c>
      <c r="F44203" t="s">
        <v>2016</v>
      </c>
      <c r="G44203">
        <v>23</v>
      </c>
      <c r="H44203" t="s">
        <v>2020</v>
      </c>
      <c r="I44203" s="13">
        <v>43473</v>
      </c>
      <c r="J44203">
        <v>2</v>
      </c>
      <c r="K44203">
        <v>3.87</v>
      </c>
    </row>
    <row r="44204" spans="1:11">
      <c r="B44204" t="s">
        <v>2074</v>
      </c>
      <c r="C44204" t="s">
        <v>2556</v>
      </c>
      <c r="D44204" t="s">
        <v>2076</v>
      </c>
      <c r="E44204">
        <v>3</v>
      </c>
      <c r="F44204" t="s">
        <v>2016</v>
      </c>
      <c r="G44204">
        <v>27</v>
      </c>
      <c r="H44204" t="s">
        <v>2020</v>
      </c>
      <c r="I44204" s="13">
        <v>43468</v>
      </c>
      <c r="J44204">
        <v>3</v>
      </c>
      <c r="K44204">
        <v>0</v>
      </c>
    </row>
    <row r="44205" spans="1:11">
      <c r="B44205" t="s">
        <v>2024</v>
      </c>
      <c r="C44205" t="s">
        <v>2025</v>
      </c>
      <c r="D44205" t="s">
        <v>2026</v>
      </c>
      <c r="E44205">
        <v>5</v>
      </c>
      <c r="F44205" t="s">
        <v>2016</v>
      </c>
      <c r="G44205">
        <v>36</v>
      </c>
      <c r="H44205" t="s">
        <v>2017</v>
      </c>
      <c r="I44205" s="13">
        <v>43454</v>
      </c>
      <c r="J44205">
        <v>1</v>
      </c>
      <c r="K44205">
        <v>8.19</v>
      </c>
    </row>
    <row r="44206" spans="1:11">
      <c r="B44206" t="s">
        <v>2033</v>
      </c>
      <c r="C44206" t="s">
        <v>2557</v>
      </c>
      <c r="D44206" t="s">
        <v>2035</v>
      </c>
      <c r="E44206">
        <v>5</v>
      </c>
      <c r="F44206" t="s">
        <v>2016</v>
      </c>
      <c r="G44206">
        <v>30</v>
      </c>
      <c r="H44206" t="s">
        <v>2020</v>
      </c>
      <c r="I44206" s="13">
        <v>43453</v>
      </c>
      <c r="J44206">
        <v>1</v>
      </c>
      <c r="K44206">
        <v>8.19</v>
      </c>
    </row>
    <row r="44207" spans="1:11">
      <c r="B44207" t="s">
        <v>2039</v>
      </c>
      <c r="C44207" t="s">
        <v>2558</v>
      </c>
      <c r="D44207" t="s">
        <v>2026</v>
      </c>
      <c r="E44207">
        <v>5</v>
      </c>
      <c r="F44207" t="s">
        <v>2016</v>
      </c>
      <c r="G44207">
        <v>37</v>
      </c>
      <c r="H44207" t="s">
        <v>2020</v>
      </c>
      <c r="I44207" s="13">
        <v>43453</v>
      </c>
      <c r="J44207">
        <v>1</v>
      </c>
      <c r="K44207">
        <v>8.19</v>
      </c>
    </row>
    <row r="44208" spans="1:11">
      <c r="B44208" t="s">
        <v>2042</v>
      </c>
      <c r="C44208" t="s">
        <v>2559</v>
      </c>
      <c r="D44208" t="s">
        <v>2029</v>
      </c>
      <c r="E44208">
        <v>5</v>
      </c>
      <c r="F44208" t="s">
        <v>2016</v>
      </c>
      <c r="G44208">
        <v>35</v>
      </c>
      <c r="H44208" t="s">
        <v>2020</v>
      </c>
      <c r="I44208" s="13">
        <v>43453</v>
      </c>
      <c r="J44208">
        <v>1</v>
      </c>
      <c r="K44208">
        <v>8.19</v>
      </c>
    </row>
    <row r="44209" spans="2:11">
      <c r="B44209" t="s">
        <v>2267</v>
      </c>
      <c r="C44209" t="s">
        <v>2560</v>
      </c>
      <c r="D44209" t="s">
        <v>2273</v>
      </c>
      <c r="E44209">
        <v>3</v>
      </c>
      <c r="F44209" t="s">
        <v>2016</v>
      </c>
      <c r="G44209">
        <v>25</v>
      </c>
      <c r="H44209" t="s">
        <v>2020</v>
      </c>
      <c r="I44209" s="13">
        <v>43453</v>
      </c>
      <c r="J44209" t="s">
        <v>2030</v>
      </c>
      <c r="K44209" t="s">
        <v>2030</v>
      </c>
    </row>
    <row r="44210" spans="2:11">
      <c r="B44210" t="s">
        <v>2072</v>
      </c>
      <c r="C44210" t="s">
        <v>2561</v>
      </c>
      <c r="D44210" t="s">
        <v>2015</v>
      </c>
      <c r="E44210">
        <v>3</v>
      </c>
      <c r="F44210" t="s">
        <v>2016</v>
      </c>
      <c r="G44210" t="s">
        <v>2030</v>
      </c>
      <c r="H44210" t="s">
        <v>2017</v>
      </c>
      <c r="I44210" s="13">
        <v>43452</v>
      </c>
      <c r="J44210">
        <v>3</v>
      </c>
      <c r="K44210">
        <v>0</v>
      </c>
    </row>
    <row r="44211" spans="2:11">
      <c r="B44211" t="s">
        <v>2083</v>
      </c>
      <c r="C44211" t="s">
        <v>2084</v>
      </c>
      <c r="D44211" t="s">
        <v>2035</v>
      </c>
      <c r="E44211">
        <v>5</v>
      </c>
      <c r="F44211" t="s">
        <v>2016</v>
      </c>
      <c r="G44211" t="s">
        <v>2030</v>
      </c>
      <c r="H44211" t="s">
        <v>2017</v>
      </c>
      <c r="I44211" s="13">
        <v>43370</v>
      </c>
      <c r="J44211">
        <v>1</v>
      </c>
      <c r="K44211">
        <v>8.19</v>
      </c>
    </row>
    <row r="44212" spans="2:11">
      <c r="B44212" t="s">
        <v>2203</v>
      </c>
      <c r="C44212" t="s">
        <v>2562</v>
      </c>
      <c r="D44212" t="s">
        <v>2044</v>
      </c>
      <c r="E44212">
        <v>3</v>
      </c>
      <c r="F44212" t="s">
        <v>2016</v>
      </c>
      <c r="G44212" t="s">
        <v>2030</v>
      </c>
      <c r="H44212" t="s">
        <v>2017</v>
      </c>
      <c r="I44212" s="13">
        <v>42384</v>
      </c>
      <c r="J44212">
        <v>3</v>
      </c>
      <c r="K44212">
        <v>0</v>
      </c>
    </row>
    <row r="44301" spans="1:11">
      <c r="A44301" t="s">
        <v>1456</v>
      </c>
      <c r="B44301" t="str">
        <f ca="1">_xll.BDS(OFFSET(INDIRECT(ADDRESS(ROW(), COLUMN())),0,-1),"BEST_ANALYST_RECS_BULK","cols=10;rows=21")</f>
        <v>Baird</v>
      </c>
      <c r="C44301" t="s">
        <v>2416</v>
      </c>
      <c r="D44301" t="s">
        <v>2044</v>
      </c>
      <c r="E44301">
        <v>3</v>
      </c>
      <c r="F44301" t="s">
        <v>2016</v>
      </c>
      <c r="G44301">
        <v>25</v>
      </c>
      <c r="H44301" t="s">
        <v>2017</v>
      </c>
      <c r="I44301" s="13">
        <v>43511</v>
      </c>
      <c r="J44301">
        <v>7</v>
      </c>
      <c r="K44301">
        <v>-17.29</v>
      </c>
    </row>
    <row r="44302" spans="1:11">
      <c r="B44302" t="s">
        <v>2037</v>
      </c>
      <c r="C44302" t="s">
        <v>2417</v>
      </c>
      <c r="D44302" t="s">
        <v>2076</v>
      </c>
      <c r="E44302">
        <v>3</v>
      </c>
      <c r="F44302" t="s">
        <v>2016</v>
      </c>
      <c r="G44302">
        <v>30</v>
      </c>
      <c r="H44302" t="s">
        <v>2020</v>
      </c>
      <c r="I44302" s="13">
        <v>43508</v>
      </c>
      <c r="J44302">
        <v>1</v>
      </c>
      <c r="K44302">
        <v>72.239999999999995</v>
      </c>
    </row>
    <row r="44303" spans="1:11">
      <c r="B44303" t="s">
        <v>2067</v>
      </c>
      <c r="C44303" t="s">
        <v>2418</v>
      </c>
      <c r="D44303" t="s">
        <v>2252</v>
      </c>
      <c r="E44303">
        <v>3</v>
      </c>
      <c r="F44303" t="s">
        <v>2016</v>
      </c>
      <c r="G44303">
        <v>26</v>
      </c>
      <c r="H44303" t="s">
        <v>2020</v>
      </c>
      <c r="I44303" s="13">
        <v>43507</v>
      </c>
      <c r="J44303">
        <v>6</v>
      </c>
      <c r="K44303">
        <v>0</v>
      </c>
    </row>
    <row r="44304" spans="1:11">
      <c r="B44304" t="s">
        <v>2134</v>
      </c>
      <c r="C44304" t="s">
        <v>2419</v>
      </c>
      <c r="D44304" t="s">
        <v>2162</v>
      </c>
      <c r="E44304">
        <v>3</v>
      </c>
      <c r="F44304" t="s">
        <v>2016</v>
      </c>
      <c r="G44304">
        <v>23</v>
      </c>
      <c r="H44304" t="s">
        <v>2017</v>
      </c>
      <c r="I44304" s="13">
        <v>43507</v>
      </c>
      <c r="J44304" t="s">
        <v>2030</v>
      </c>
      <c r="K44304" t="s">
        <v>2030</v>
      </c>
    </row>
    <row r="44305" spans="2:11">
      <c r="B44305" t="s">
        <v>2198</v>
      </c>
      <c r="C44305" t="s">
        <v>2420</v>
      </c>
      <c r="D44305" t="s">
        <v>2044</v>
      </c>
      <c r="E44305">
        <v>3</v>
      </c>
      <c r="F44305" t="s">
        <v>2016</v>
      </c>
      <c r="G44305">
        <v>28</v>
      </c>
      <c r="H44305" t="s">
        <v>2017</v>
      </c>
      <c r="I44305" s="13">
        <v>43503</v>
      </c>
      <c r="J44305">
        <v>6</v>
      </c>
      <c r="K44305">
        <v>0</v>
      </c>
    </row>
    <row r="44306" spans="2:11">
      <c r="B44306" t="s">
        <v>2051</v>
      </c>
      <c r="C44306" t="s">
        <v>2421</v>
      </c>
      <c r="D44306" t="s">
        <v>2076</v>
      </c>
      <c r="E44306">
        <v>3</v>
      </c>
      <c r="F44306" t="s">
        <v>2088</v>
      </c>
      <c r="G44306">
        <v>27.5</v>
      </c>
      <c r="H44306" t="s">
        <v>2017</v>
      </c>
      <c r="I44306" s="13">
        <v>43502</v>
      </c>
      <c r="J44306">
        <v>4</v>
      </c>
      <c r="K44306">
        <v>16.059999999999999</v>
      </c>
    </row>
    <row r="44307" spans="2:11">
      <c r="B44307" t="s">
        <v>2267</v>
      </c>
      <c r="C44307" t="s">
        <v>2422</v>
      </c>
      <c r="D44307" t="s">
        <v>2273</v>
      </c>
      <c r="E44307">
        <v>3</v>
      </c>
      <c r="F44307" t="s">
        <v>2016</v>
      </c>
      <c r="G44307">
        <v>30</v>
      </c>
      <c r="H44307" t="s">
        <v>2020</v>
      </c>
      <c r="I44307" s="13">
        <v>43500</v>
      </c>
      <c r="J44307">
        <v>6</v>
      </c>
      <c r="K44307">
        <v>0</v>
      </c>
    </row>
    <row r="44308" spans="2:11">
      <c r="B44308" t="s">
        <v>2148</v>
      </c>
      <c r="C44308" t="s">
        <v>2423</v>
      </c>
      <c r="D44308" t="s">
        <v>2029</v>
      </c>
      <c r="E44308">
        <v>5</v>
      </c>
      <c r="F44308" t="s">
        <v>2016</v>
      </c>
      <c r="G44308">
        <v>40</v>
      </c>
      <c r="H44308" t="s">
        <v>2017</v>
      </c>
      <c r="I44308" s="13">
        <v>43496</v>
      </c>
      <c r="J44308">
        <v>2</v>
      </c>
      <c r="K44308">
        <v>25.55</v>
      </c>
    </row>
    <row r="44309" spans="2:11">
      <c r="B44309" t="s">
        <v>2047</v>
      </c>
      <c r="C44309" t="s">
        <v>2424</v>
      </c>
      <c r="D44309" t="s">
        <v>2026</v>
      </c>
      <c r="E44309">
        <v>5</v>
      </c>
      <c r="F44309" t="s">
        <v>2016</v>
      </c>
      <c r="G44309">
        <v>28</v>
      </c>
      <c r="H44309" t="s">
        <v>2017</v>
      </c>
      <c r="I44309" s="13">
        <v>43490</v>
      </c>
      <c r="J44309">
        <v>5</v>
      </c>
      <c r="K44309">
        <v>1.66</v>
      </c>
    </row>
    <row r="44310" spans="2:11">
      <c r="B44310" t="s">
        <v>2094</v>
      </c>
      <c r="C44310" t="s">
        <v>2095</v>
      </c>
      <c r="D44310" t="s">
        <v>2076</v>
      </c>
      <c r="E44310">
        <v>3</v>
      </c>
      <c r="F44310" t="s">
        <v>2088</v>
      </c>
      <c r="G44310" t="s">
        <v>2030</v>
      </c>
      <c r="H44310" t="s">
        <v>2017</v>
      </c>
      <c r="I44310" s="13">
        <v>43481</v>
      </c>
      <c r="J44310" t="s">
        <v>2030</v>
      </c>
      <c r="K44310" t="s">
        <v>2030</v>
      </c>
    </row>
    <row r="44311" spans="2:11">
      <c r="B44311" t="s">
        <v>2232</v>
      </c>
      <c r="C44311" t="s">
        <v>2425</v>
      </c>
      <c r="D44311" t="s">
        <v>2015</v>
      </c>
      <c r="E44311">
        <v>3</v>
      </c>
      <c r="F44311" t="s">
        <v>2016</v>
      </c>
      <c r="G44311" t="s">
        <v>2030</v>
      </c>
      <c r="H44311" t="s">
        <v>2017</v>
      </c>
      <c r="I44311" s="13">
        <v>43479</v>
      </c>
      <c r="J44311">
        <v>6</v>
      </c>
      <c r="K44311">
        <v>0</v>
      </c>
    </row>
    <row r="44312" spans="2:11">
      <c r="B44312" t="s">
        <v>2079</v>
      </c>
      <c r="C44312" t="s">
        <v>2426</v>
      </c>
      <c r="D44312" t="s">
        <v>2015</v>
      </c>
      <c r="E44312">
        <v>3</v>
      </c>
      <c r="F44312" t="s">
        <v>2016</v>
      </c>
      <c r="G44312">
        <v>29</v>
      </c>
      <c r="H44312" t="s">
        <v>2017</v>
      </c>
      <c r="I44312" s="13">
        <v>43479</v>
      </c>
      <c r="J44312">
        <v>6</v>
      </c>
      <c r="K44312">
        <v>0</v>
      </c>
    </row>
    <row r="44313" spans="2:11">
      <c r="B44313" t="s">
        <v>2031</v>
      </c>
      <c r="C44313" t="s">
        <v>2427</v>
      </c>
      <c r="D44313" t="s">
        <v>2076</v>
      </c>
      <c r="E44313">
        <v>3</v>
      </c>
      <c r="F44313" t="s">
        <v>2016</v>
      </c>
      <c r="G44313">
        <v>23</v>
      </c>
      <c r="H44313" t="s">
        <v>2020</v>
      </c>
      <c r="I44313" s="13">
        <v>43474</v>
      </c>
      <c r="J44313">
        <v>6</v>
      </c>
      <c r="K44313">
        <v>0</v>
      </c>
    </row>
    <row r="44314" spans="2:11">
      <c r="B44314" t="s">
        <v>2428</v>
      </c>
      <c r="C44314" t="s">
        <v>2429</v>
      </c>
      <c r="D44314" t="s">
        <v>2076</v>
      </c>
      <c r="E44314">
        <v>3</v>
      </c>
      <c r="F44314" t="s">
        <v>2016</v>
      </c>
      <c r="G44314">
        <v>24</v>
      </c>
      <c r="H44314" t="s">
        <v>2020</v>
      </c>
      <c r="I44314" s="13">
        <v>43473</v>
      </c>
      <c r="J44314">
        <v>6</v>
      </c>
      <c r="K44314">
        <v>0</v>
      </c>
    </row>
    <row r="44315" spans="2:11">
      <c r="B44315" t="s">
        <v>2063</v>
      </c>
      <c r="C44315" t="s">
        <v>2430</v>
      </c>
      <c r="D44315" t="s">
        <v>2162</v>
      </c>
      <c r="E44315">
        <v>3</v>
      </c>
      <c r="F44315" t="s">
        <v>2016</v>
      </c>
      <c r="G44315">
        <v>20</v>
      </c>
      <c r="H44315" t="s">
        <v>2017</v>
      </c>
      <c r="I44315" s="13">
        <v>43469</v>
      </c>
      <c r="J44315" t="s">
        <v>2030</v>
      </c>
      <c r="K44315" t="s">
        <v>2030</v>
      </c>
    </row>
    <row r="44316" spans="2:11">
      <c r="B44316" t="s">
        <v>106</v>
      </c>
      <c r="C44316" t="s">
        <v>2431</v>
      </c>
      <c r="D44316" t="s">
        <v>2432</v>
      </c>
      <c r="E44316">
        <v>1</v>
      </c>
      <c r="F44316" t="s">
        <v>2016</v>
      </c>
      <c r="G44316">
        <v>23</v>
      </c>
      <c r="H44316" t="s">
        <v>2020</v>
      </c>
      <c r="I44316" s="13">
        <v>43453</v>
      </c>
      <c r="J44316">
        <v>9</v>
      </c>
      <c r="K44316">
        <v>-25.55</v>
      </c>
    </row>
    <row r="44317" spans="2:11">
      <c r="B44317" t="s">
        <v>2021</v>
      </c>
      <c r="C44317" t="s">
        <v>2433</v>
      </c>
      <c r="D44317" t="s">
        <v>2434</v>
      </c>
      <c r="E44317">
        <v>3</v>
      </c>
      <c r="F44317" t="s">
        <v>2016</v>
      </c>
      <c r="G44317">
        <v>23</v>
      </c>
      <c r="H44317" t="s">
        <v>2020</v>
      </c>
      <c r="I44317" s="13">
        <v>43451</v>
      </c>
      <c r="J44317">
        <v>6</v>
      </c>
      <c r="K44317">
        <v>0</v>
      </c>
    </row>
    <row r="44318" spans="2:11">
      <c r="B44318" t="s">
        <v>2027</v>
      </c>
      <c r="C44318" t="s">
        <v>2435</v>
      </c>
      <c r="D44318" t="s">
        <v>2044</v>
      </c>
      <c r="E44318">
        <v>3</v>
      </c>
      <c r="F44318" t="s">
        <v>2016</v>
      </c>
      <c r="G44318">
        <v>33</v>
      </c>
      <c r="H44318" t="s">
        <v>2017</v>
      </c>
      <c r="I44318" s="13">
        <v>43418</v>
      </c>
      <c r="J44318">
        <v>6</v>
      </c>
      <c r="K44318">
        <v>0</v>
      </c>
    </row>
    <row r="44319" spans="2:11">
      <c r="B44319" t="s">
        <v>2033</v>
      </c>
      <c r="C44319" t="s">
        <v>2436</v>
      </c>
      <c r="D44319" t="s">
        <v>2184</v>
      </c>
      <c r="E44319">
        <v>1</v>
      </c>
      <c r="F44319" t="s">
        <v>2016</v>
      </c>
      <c r="G44319">
        <v>23</v>
      </c>
      <c r="H44319" t="s">
        <v>2020</v>
      </c>
      <c r="I44319" s="13">
        <v>43417</v>
      </c>
      <c r="J44319">
        <v>9</v>
      </c>
      <c r="K44319">
        <v>-25.55</v>
      </c>
    </row>
    <row r="44320" spans="2:11">
      <c r="B44320" t="s">
        <v>2072</v>
      </c>
      <c r="C44320" t="s">
        <v>2437</v>
      </c>
      <c r="D44320" t="s">
        <v>2029</v>
      </c>
      <c r="E44320">
        <v>5</v>
      </c>
      <c r="F44320" t="s">
        <v>2016</v>
      </c>
      <c r="G44320">
        <v>37</v>
      </c>
      <c r="H44320" t="s">
        <v>2020</v>
      </c>
      <c r="I44320" s="13">
        <v>43410</v>
      </c>
      <c r="J44320">
        <v>3</v>
      </c>
      <c r="K44320">
        <v>18.79</v>
      </c>
    </row>
    <row r="44321" spans="2:11">
      <c r="B44321" t="s">
        <v>2083</v>
      </c>
      <c r="C44321" t="s">
        <v>2304</v>
      </c>
      <c r="D44321" t="s">
        <v>2184</v>
      </c>
      <c r="E44321">
        <v>1</v>
      </c>
      <c r="F44321" t="s">
        <v>2088</v>
      </c>
      <c r="G44321" t="s">
        <v>2030</v>
      </c>
      <c r="H44321" t="s">
        <v>2017</v>
      </c>
      <c r="I44321" s="13">
        <v>43237</v>
      </c>
      <c r="J44321">
        <v>8</v>
      </c>
      <c r="K44321">
        <v>-18.84</v>
      </c>
    </row>
    <row r="44401" spans="1:11">
      <c r="A44401" t="s">
        <v>1457</v>
      </c>
      <c r="B44401" t="str">
        <f ca="1">_xll.BDS(OFFSET(INDIRECT(ADDRESS(ROW(), COLUMN())),0,-1),"BEST_ANALYST_RECS_BULK","cols=10;rows=33")</f>
        <v>Baird</v>
      </c>
      <c r="C44401" t="s">
        <v>2788</v>
      </c>
      <c r="D44401" t="s">
        <v>2029</v>
      </c>
      <c r="E44401">
        <v>5</v>
      </c>
      <c r="F44401" t="s">
        <v>2016</v>
      </c>
      <c r="G44401">
        <v>27</v>
      </c>
      <c r="H44401" t="s">
        <v>2017</v>
      </c>
      <c r="I44401" s="13">
        <v>43511</v>
      </c>
      <c r="J44401">
        <v>2</v>
      </c>
      <c r="K44401">
        <v>61.49</v>
      </c>
    </row>
    <row r="44402" spans="1:11">
      <c r="B44402" t="s">
        <v>2079</v>
      </c>
      <c r="C44402" t="s">
        <v>3792</v>
      </c>
      <c r="D44402" t="s">
        <v>2015</v>
      </c>
      <c r="E44402">
        <v>3</v>
      </c>
      <c r="F44402" t="s">
        <v>2016</v>
      </c>
      <c r="G44402">
        <v>25.5</v>
      </c>
      <c r="H44402" t="s">
        <v>2017</v>
      </c>
      <c r="I44402" s="13">
        <v>43511</v>
      </c>
      <c r="J44402">
        <v>6</v>
      </c>
      <c r="K44402">
        <v>58.14</v>
      </c>
    </row>
    <row r="44403" spans="1:11">
      <c r="B44403" t="s">
        <v>2151</v>
      </c>
      <c r="C44403" t="s">
        <v>3633</v>
      </c>
      <c r="D44403" t="s">
        <v>2026</v>
      </c>
      <c r="E44403">
        <v>5</v>
      </c>
      <c r="F44403" t="s">
        <v>2016</v>
      </c>
      <c r="G44403">
        <v>28</v>
      </c>
      <c r="H44403" t="s">
        <v>2020</v>
      </c>
      <c r="I44403" s="13">
        <v>43511</v>
      </c>
      <c r="J44403">
        <v>2</v>
      </c>
      <c r="K44403">
        <v>61.49</v>
      </c>
    </row>
    <row r="44404" spans="1:11">
      <c r="B44404" t="s">
        <v>2063</v>
      </c>
      <c r="C44404" t="s">
        <v>3632</v>
      </c>
      <c r="D44404" t="s">
        <v>2162</v>
      </c>
      <c r="E44404">
        <v>3</v>
      </c>
      <c r="F44404" t="s">
        <v>2016</v>
      </c>
      <c r="G44404">
        <v>31</v>
      </c>
      <c r="H44404" t="s">
        <v>2017</v>
      </c>
      <c r="I44404" s="13">
        <v>43511</v>
      </c>
      <c r="J44404" t="s">
        <v>2030</v>
      </c>
      <c r="K44404" t="s">
        <v>2030</v>
      </c>
    </row>
    <row r="44405" spans="1:11">
      <c r="B44405" t="s">
        <v>2094</v>
      </c>
      <c r="C44405" t="s">
        <v>2095</v>
      </c>
      <c r="D44405" t="s">
        <v>2076</v>
      </c>
      <c r="E44405">
        <v>3</v>
      </c>
      <c r="F44405" t="s">
        <v>2088</v>
      </c>
      <c r="G44405" t="s">
        <v>2030</v>
      </c>
      <c r="H44405" t="s">
        <v>2017</v>
      </c>
      <c r="I44405" s="13">
        <v>43509</v>
      </c>
      <c r="J44405" t="s">
        <v>2030</v>
      </c>
      <c r="K44405" t="s">
        <v>2030</v>
      </c>
    </row>
    <row r="44406" spans="1:11">
      <c r="B44406" t="s">
        <v>2139</v>
      </c>
      <c r="C44406" t="s">
        <v>2789</v>
      </c>
      <c r="D44406" t="s">
        <v>2044</v>
      </c>
      <c r="E44406">
        <v>3</v>
      </c>
      <c r="F44406" t="s">
        <v>2016</v>
      </c>
      <c r="G44406">
        <v>25</v>
      </c>
      <c r="H44406" t="s">
        <v>2017</v>
      </c>
      <c r="I44406" s="13">
        <v>43507</v>
      </c>
      <c r="J44406">
        <v>17</v>
      </c>
      <c r="K44406">
        <v>0</v>
      </c>
    </row>
    <row r="44407" spans="1:11">
      <c r="B44407" t="s">
        <v>2174</v>
      </c>
      <c r="C44407" t="s">
        <v>2242</v>
      </c>
      <c r="D44407" t="s">
        <v>2015</v>
      </c>
      <c r="E44407">
        <v>3</v>
      </c>
      <c r="F44407" t="s">
        <v>2016</v>
      </c>
      <c r="G44407">
        <v>25.64</v>
      </c>
      <c r="H44407" t="s">
        <v>2017</v>
      </c>
      <c r="I44407" s="13">
        <v>43503</v>
      </c>
      <c r="J44407" t="s">
        <v>2030</v>
      </c>
      <c r="K44407" t="s">
        <v>2030</v>
      </c>
    </row>
    <row r="44408" spans="1:11">
      <c r="B44408" t="s">
        <v>2045</v>
      </c>
      <c r="C44408" t="s">
        <v>2809</v>
      </c>
      <c r="D44408" t="s">
        <v>2029</v>
      </c>
      <c r="E44408">
        <v>5</v>
      </c>
      <c r="F44408" t="s">
        <v>2016</v>
      </c>
      <c r="G44408">
        <v>27</v>
      </c>
      <c r="H44408" t="s">
        <v>2020</v>
      </c>
      <c r="I44408" s="13">
        <v>43503</v>
      </c>
      <c r="J44408">
        <v>2</v>
      </c>
      <c r="K44408">
        <v>61.49</v>
      </c>
    </row>
    <row r="44409" spans="1:11">
      <c r="B44409" t="s">
        <v>2054</v>
      </c>
      <c r="C44409" t="s">
        <v>2811</v>
      </c>
      <c r="D44409" t="s">
        <v>2044</v>
      </c>
      <c r="E44409">
        <v>3</v>
      </c>
      <c r="F44409" t="s">
        <v>2088</v>
      </c>
      <c r="G44409">
        <v>25</v>
      </c>
      <c r="H44409" t="s">
        <v>2020</v>
      </c>
      <c r="I44409" s="13">
        <v>43503</v>
      </c>
      <c r="J44409">
        <v>7</v>
      </c>
      <c r="K44409">
        <v>57.64</v>
      </c>
    </row>
    <row r="44410" spans="1:11">
      <c r="B44410" t="s">
        <v>2411</v>
      </c>
      <c r="C44410" t="s">
        <v>2639</v>
      </c>
      <c r="D44410" t="s">
        <v>2044</v>
      </c>
      <c r="E44410">
        <v>3</v>
      </c>
      <c r="F44410" t="s">
        <v>2088</v>
      </c>
      <c r="G44410" t="s">
        <v>2030</v>
      </c>
      <c r="H44410" t="s">
        <v>2017</v>
      </c>
      <c r="I44410" s="13">
        <v>43503</v>
      </c>
      <c r="J44410">
        <v>7</v>
      </c>
      <c r="K44410">
        <v>57.64</v>
      </c>
    </row>
    <row r="44411" spans="1:11">
      <c r="B44411" t="s">
        <v>2461</v>
      </c>
      <c r="C44411" t="s">
        <v>2799</v>
      </c>
      <c r="D44411" t="s">
        <v>2026</v>
      </c>
      <c r="E44411">
        <v>5</v>
      </c>
      <c r="F44411" t="s">
        <v>2016</v>
      </c>
      <c r="G44411">
        <v>28</v>
      </c>
      <c r="H44411" t="s">
        <v>2017</v>
      </c>
      <c r="I44411" s="13">
        <v>43503</v>
      </c>
      <c r="J44411" t="s">
        <v>2030</v>
      </c>
      <c r="K44411" t="s">
        <v>2030</v>
      </c>
    </row>
    <row r="44412" spans="1:11">
      <c r="B44412" t="s">
        <v>2031</v>
      </c>
      <c r="C44412" t="s">
        <v>3642</v>
      </c>
      <c r="D44412" t="s">
        <v>2076</v>
      </c>
      <c r="E44412">
        <v>3</v>
      </c>
      <c r="F44412" t="s">
        <v>2016</v>
      </c>
      <c r="G44412">
        <v>25</v>
      </c>
      <c r="H44412" t="s">
        <v>2020</v>
      </c>
      <c r="I44412" s="13">
        <v>43502</v>
      </c>
      <c r="J44412">
        <v>8</v>
      </c>
      <c r="K44412">
        <v>56.12</v>
      </c>
    </row>
    <row r="44413" spans="1:11">
      <c r="B44413" t="s">
        <v>2277</v>
      </c>
      <c r="C44413" t="s">
        <v>2218</v>
      </c>
      <c r="D44413" t="s">
        <v>2015</v>
      </c>
      <c r="E44413">
        <v>3</v>
      </c>
      <c r="F44413" t="s">
        <v>2016</v>
      </c>
      <c r="G44413">
        <v>26</v>
      </c>
      <c r="H44413" t="s">
        <v>2017</v>
      </c>
      <c r="I44413" s="13">
        <v>43502</v>
      </c>
      <c r="J44413">
        <v>13</v>
      </c>
      <c r="K44413">
        <v>38.32</v>
      </c>
    </row>
    <row r="44414" spans="1:11">
      <c r="B44414" t="s">
        <v>2257</v>
      </c>
      <c r="C44414" t="s">
        <v>2790</v>
      </c>
      <c r="D44414" t="s">
        <v>2029</v>
      </c>
      <c r="E44414">
        <v>5</v>
      </c>
      <c r="F44414" t="s">
        <v>2016</v>
      </c>
      <c r="G44414">
        <v>30</v>
      </c>
      <c r="H44414" t="s">
        <v>2020</v>
      </c>
      <c r="I44414" s="13">
        <v>43502</v>
      </c>
      <c r="J44414">
        <v>2</v>
      </c>
      <c r="K44414">
        <v>61.49</v>
      </c>
    </row>
    <row r="44415" spans="1:11">
      <c r="B44415" t="s">
        <v>2069</v>
      </c>
      <c r="C44415" t="s">
        <v>3639</v>
      </c>
      <c r="D44415" t="s">
        <v>2071</v>
      </c>
      <c r="E44415">
        <v>3</v>
      </c>
      <c r="F44415" t="s">
        <v>2016</v>
      </c>
      <c r="G44415" t="s">
        <v>2030</v>
      </c>
      <c r="H44415" t="s">
        <v>2017</v>
      </c>
      <c r="I44415" s="13">
        <v>43502</v>
      </c>
      <c r="J44415">
        <v>9</v>
      </c>
      <c r="K44415">
        <v>54.23</v>
      </c>
    </row>
    <row r="44416" spans="1:11">
      <c r="B44416" t="s">
        <v>2072</v>
      </c>
      <c r="C44416" t="s">
        <v>3640</v>
      </c>
      <c r="D44416" t="s">
        <v>2015</v>
      </c>
      <c r="E44416">
        <v>3</v>
      </c>
      <c r="F44416" t="s">
        <v>2016</v>
      </c>
      <c r="G44416" t="s">
        <v>2030</v>
      </c>
      <c r="H44416" t="s">
        <v>2017</v>
      </c>
      <c r="I44416" s="13">
        <v>43502</v>
      </c>
      <c r="J44416" t="s">
        <v>2030</v>
      </c>
      <c r="K44416" t="s">
        <v>2030</v>
      </c>
    </row>
    <row r="44417" spans="2:11">
      <c r="B44417" t="s">
        <v>2047</v>
      </c>
      <c r="C44417" t="s">
        <v>3644</v>
      </c>
      <c r="D44417" t="s">
        <v>2044</v>
      </c>
      <c r="E44417">
        <v>3</v>
      </c>
      <c r="F44417" t="s">
        <v>2016</v>
      </c>
      <c r="G44417">
        <v>25</v>
      </c>
      <c r="H44417" t="s">
        <v>2020</v>
      </c>
      <c r="I44417" s="13">
        <v>43502</v>
      </c>
      <c r="J44417">
        <v>12</v>
      </c>
      <c r="K44417">
        <v>40.29</v>
      </c>
    </row>
    <row r="44418" spans="2:11">
      <c r="B44418" t="s">
        <v>2049</v>
      </c>
      <c r="C44418" t="s">
        <v>3634</v>
      </c>
      <c r="D44418" t="s">
        <v>2015</v>
      </c>
      <c r="E44418">
        <v>3</v>
      </c>
      <c r="F44418" t="s">
        <v>2016</v>
      </c>
      <c r="G44418">
        <v>23</v>
      </c>
      <c r="H44418" t="s">
        <v>2017</v>
      </c>
      <c r="I44418" s="13">
        <v>43502</v>
      </c>
      <c r="J44418">
        <v>14</v>
      </c>
      <c r="K44418">
        <v>34.090000000000003</v>
      </c>
    </row>
    <row r="44419" spans="2:11">
      <c r="B44419" t="s">
        <v>2129</v>
      </c>
      <c r="C44419" t="s">
        <v>3793</v>
      </c>
      <c r="D44419" t="s">
        <v>2026</v>
      </c>
      <c r="E44419">
        <v>5</v>
      </c>
      <c r="F44419" t="s">
        <v>2016</v>
      </c>
      <c r="G44419">
        <v>30</v>
      </c>
      <c r="H44419" t="s">
        <v>2017</v>
      </c>
      <c r="I44419" s="13">
        <v>43502</v>
      </c>
      <c r="J44419">
        <v>2</v>
      </c>
      <c r="K44419">
        <v>61.49</v>
      </c>
    </row>
    <row r="44420" spans="2:11">
      <c r="B44420" t="s">
        <v>2198</v>
      </c>
      <c r="C44420" t="s">
        <v>3636</v>
      </c>
      <c r="D44420" t="s">
        <v>2044</v>
      </c>
      <c r="E44420">
        <v>3</v>
      </c>
      <c r="F44420" t="s">
        <v>2088</v>
      </c>
      <c r="G44420">
        <v>29</v>
      </c>
      <c r="H44420" t="s">
        <v>2020</v>
      </c>
      <c r="I44420" s="13">
        <v>43502</v>
      </c>
      <c r="J44420">
        <v>4</v>
      </c>
      <c r="K44420">
        <v>58.78</v>
      </c>
    </row>
    <row r="44421" spans="2:11">
      <c r="B44421" t="s">
        <v>2267</v>
      </c>
      <c r="C44421" t="s">
        <v>2812</v>
      </c>
      <c r="D44421" t="s">
        <v>2029</v>
      </c>
      <c r="E44421">
        <v>5</v>
      </c>
      <c r="F44421" t="s">
        <v>2016</v>
      </c>
      <c r="G44421">
        <v>27</v>
      </c>
      <c r="H44421" t="s">
        <v>2017</v>
      </c>
      <c r="I44421" s="13">
        <v>43502</v>
      </c>
      <c r="J44421" t="s">
        <v>2030</v>
      </c>
      <c r="K44421" t="s">
        <v>2030</v>
      </c>
    </row>
    <row r="44422" spans="2:11">
      <c r="B44422" t="s">
        <v>106</v>
      </c>
      <c r="C44422" t="s">
        <v>3635</v>
      </c>
      <c r="D44422" t="s">
        <v>2723</v>
      </c>
      <c r="E44422">
        <v>3</v>
      </c>
      <c r="F44422" t="s">
        <v>2016</v>
      </c>
      <c r="G44422">
        <v>24</v>
      </c>
      <c r="H44422" t="s">
        <v>2020</v>
      </c>
      <c r="I44422" s="13">
        <v>43490</v>
      </c>
      <c r="J44422">
        <v>17</v>
      </c>
      <c r="K44422">
        <v>0</v>
      </c>
    </row>
    <row r="44423" spans="2:11">
      <c r="B44423" t="s">
        <v>2096</v>
      </c>
      <c r="C44423" t="s">
        <v>2097</v>
      </c>
      <c r="D44423" t="s">
        <v>2044</v>
      </c>
      <c r="E44423">
        <v>3</v>
      </c>
      <c r="F44423" t="s">
        <v>2088</v>
      </c>
      <c r="G44423" t="s">
        <v>2030</v>
      </c>
      <c r="H44423" t="s">
        <v>2017</v>
      </c>
      <c r="I44423" s="13">
        <v>43490</v>
      </c>
      <c r="J44423">
        <v>5</v>
      </c>
      <c r="K44423">
        <v>58.52</v>
      </c>
    </row>
    <row r="44424" spans="2:11">
      <c r="B44424" t="s">
        <v>2083</v>
      </c>
      <c r="C44424" t="s">
        <v>2084</v>
      </c>
      <c r="D44424" t="s">
        <v>2076</v>
      </c>
      <c r="E44424">
        <v>3</v>
      </c>
      <c r="F44424" t="s">
        <v>2088</v>
      </c>
      <c r="G44424" t="s">
        <v>2030</v>
      </c>
      <c r="H44424" t="s">
        <v>2017</v>
      </c>
      <c r="I44424" s="13">
        <v>43489</v>
      </c>
      <c r="J44424">
        <v>10</v>
      </c>
      <c r="K44424">
        <v>46.65</v>
      </c>
    </row>
    <row r="44425" spans="2:11">
      <c r="B44425" t="s">
        <v>2234</v>
      </c>
      <c r="C44425" t="s">
        <v>2235</v>
      </c>
      <c r="D44425" t="s">
        <v>2044</v>
      </c>
      <c r="E44425">
        <v>3</v>
      </c>
      <c r="F44425" t="s">
        <v>2088</v>
      </c>
      <c r="G44425">
        <v>24</v>
      </c>
      <c r="H44425" t="s">
        <v>2020</v>
      </c>
      <c r="I44425" s="13">
        <v>43487</v>
      </c>
      <c r="J44425">
        <v>11</v>
      </c>
      <c r="K44425">
        <v>45.71</v>
      </c>
    </row>
    <row r="44426" spans="2:11">
      <c r="B44426" t="s">
        <v>2260</v>
      </c>
      <c r="C44426" t="s">
        <v>3638</v>
      </c>
      <c r="D44426" t="s">
        <v>2044</v>
      </c>
      <c r="E44426">
        <v>3</v>
      </c>
      <c r="F44426" t="s">
        <v>2088</v>
      </c>
      <c r="G44426">
        <v>26</v>
      </c>
      <c r="H44426" t="s">
        <v>2020</v>
      </c>
      <c r="I44426" s="13">
        <v>43482</v>
      </c>
      <c r="J44426">
        <v>18</v>
      </c>
      <c r="K44426">
        <v>-11.87</v>
      </c>
    </row>
    <row r="44427" spans="2:11">
      <c r="B44427" t="s">
        <v>2269</v>
      </c>
      <c r="C44427" t="s">
        <v>3107</v>
      </c>
      <c r="D44427" t="s">
        <v>2044</v>
      </c>
      <c r="E44427">
        <v>3</v>
      </c>
      <c r="F44427" t="s">
        <v>2088</v>
      </c>
      <c r="G44427" t="s">
        <v>2030</v>
      </c>
      <c r="H44427" t="s">
        <v>2017</v>
      </c>
      <c r="I44427" s="13">
        <v>43482</v>
      </c>
      <c r="J44427">
        <v>13</v>
      </c>
      <c r="K44427">
        <v>38.32</v>
      </c>
    </row>
    <row r="44428" spans="2:11">
      <c r="B44428" t="s">
        <v>2021</v>
      </c>
      <c r="C44428" t="s">
        <v>2815</v>
      </c>
      <c r="D44428" t="s">
        <v>2216</v>
      </c>
      <c r="E44428">
        <v>3</v>
      </c>
      <c r="F44428" t="s">
        <v>2088</v>
      </c>
      <c r="G44428">
        <v>23</v>
      </c>
      <c r="H44428" t="s">
        <v>2020</v>
      </c>
      <c r="I44428" s="13">
        <v>43481</v>
      </c>
      <c r="J44428">
        <v>15</v>
      </c>
      <c r="K44428">
        <v>3.71</v>
      </c>
    </row>
    <row r="44429" spans="2:11">
      <c r="B44429" t="s">
        <v>2077</v>
      </c>
      <c r="C44429" t="s">
        <v>2807</v>
      </c>
      <c r="D44429" t="s">
        <v>2179</v>
      </c>
      <c r="E44429" t="s">
        <v>2030</v>
      </c>
      <c r="F44429" t="s">
        <v>2016</v>
      </c>
      <c r="G44429" t="s">
        <v>2030</v>
      </c>
      <c r="H44429" t="s">
        <v>2017</v>
      </c>
      <c r="I44429" s="13">
        <v>43481</v>
      </c>
      <c r="J44429" t="s">
        <v>2030</v>
      </c>
      <c r="K44429" t="s">
        <v>2030</v>
      </c>
    </row>
    <row r="44430" spans="2:11">
      <c r="B44430" t="s">
        <v>2120</v>
      </c>
      <c r="C44430" t="s">
        <v>3794</v>
      </c>
      <c r="D44430" t="s">
        <v>2044</v>
      </c>
      <c r="E44430">
        <v>3</v>
      </c>
      <c r="F44430" t="s">
        <v>2016</v>
      </c>
      <c r="G44430">
        <v>21</v>
      </c>
      <c r="H44430" t="s">
        <v>2020</v>
      </c>
      <c r="I44430" s="13">
        <v>43481</v>
      </c>
      <c r="J44430">
        <v>17</v>
      </c>
      <c r="K44430">
        <v>0</v>
      </c>
    </row>
    <row r="44431" spans="2:11">
      <c r="B44431" t="s">
        <v>2134</v>
      </c>
      <c r="C44431" t="s">
        <v>3643</v>
      </c>
      <c r="D44431" t="s">
        <v>2162</v>
      </c>
      <c r="E44431">
        <v>3</v>
      </c>
      <c r="F44431" t="s">
        <v>2088</v>
      </c>
      <c r="G44431">
        <v>20</v>
      </c>
      <c r="H44431" t="s">
        <v>2020</v>
      </c>
      <c r="I44431" s="13">
        <v>43468</v>
      </c>
      <c r="J44431">
        <v>16</v>
      </c>
      <c r="K44431">
        <v>2.34</v>
      </c>
    </row>
    <row r="44432" spans="2:11">
      <c r="B44432" t="s">
        <v>3436</v>
      </c>
      <c r="C44432" t="s">
        <v>3647</v>
      </c>
      <c r="D44432" t="s">
        <v>2035</v>
      </c>
      <c r="E44432">
        <v>5</v>
      </c>
      <c r="F44432" t="s">
        <v>2016</v>
      </c>
      <c r="G44432">
        <v>35</v>
      </c>
      <c r="H44432" t="s">
        <v>2020</v>
      </c>
      <c r="I44432" s="13">
        <v>43464</v>
      </c>
      <c r="J44432">
        <v>3</v>
      </c>
      <c r="K44432">
        <v>60.58</v>
      </c>
    </row>
    <row r="44433" spans="2:11">
      <c r="B44433" t="s">
        <v>2240</v>
      </c>
      <c r="C44433" t="s">
        <v>3108</v>
      </c>
      <c r="D44433" t="s">
        <v>2179</v>
      </c>
      <c r="E44433" t="s">
        <v>2030</v>
      </c>
      <c r="F44433" t="s">
        <v>2016</v>
      </c>
      <c r="G44433" t="s">
        <v>2030</v>
      </c>
      <c r="H44433" t="s">
        <v>2017</v>
      </c>
      <c r="I44433" s="13">
        <v>43024</v>
      </c>
      <c r="J44433" t="s">
        <v>2030</v>
      </c>
      <c r="K44433" t="s">
        <v>2030</v>
      </c>
    </row>
    <row r="44501" spans="1:11">
      <c r="A44501" t="s">
        <v>1458</v>
      </c>
      <c r="B44501" t="str">
        <f ca="1">_xll.BDS(OFFSET(INDIRECT(ADDRESS(ROW(), COLUMN())),0,-1),"BEST_ANALYST_RECS_BULK","cols=10;rows=4")</f>
        <v>MKM Partners</v>
      </c>
      <c r="C44501" t="s">
        <v>2631</v>
      </c>
      <c r="D44501" t="s">
        <v>2026</v>
      </c>
      <c r="E44501">
        <v>5</v>
      </c>
      <c r="F44501" t="s">
        <v>2016</v>
      </c>
      <c r="G44501">
        <v>15</v>
      </c>
      <c r="H44501" t="s">
        <v>2017</v>
      </c>
      <c r="I44501" s="13">
        <v>43500</v>
      </c>
      <c r="J44501">
        <v>1</v>
      </c>
      <c r="K44501">
        <v>19.170000000000002</v>
      </c>
    </row>
    <row r="44502" spans="1:11">
      <c r="B44502" t="s">
        <v>2411</v>
      </c>
      <c r="C44502" t="s">
        <v>2639</v>
      </c>
      <c r="D44502" t="s">
        <v>2026</v>
      </c>
      <c r="E44502">
        <v>5</v>
      </c>
      <c r="F44502" t="s">
        <v>2016</v>
      </c>
      <c r="G44502">
        <v>14</v>
      </c>
      <c r="H44502" t="s">
        <v>2020</v>
      </c>
      <c r="I44502" s="13">
        <v>43500</v>
      </c>
      <c r="J44502">
        <v>1</v>
      </c>
      <c r="K44502">
        <v>19.170000000000002</v>
      </c>
    </row>
    <row r="44503" spans="1:11">
      <c r="B44503" t="s">
        <v>2277</v>
      </c>
      <c r="C44503" t="s">
        <v>2633</v>
      </c>
      <c r="D44503" t="s">
        <v>2015</v>
      </c>
      <c r="E44503">
        <v>3</v>
      </c>
      <c r="F44503" t="s">
        <v>2016</v>
      </c>
      <c r="G44503">
        <v>8.5</v>
      </c>
      <c r="H44503" t="s">
        <v>2020</v>
      </c>
      <c r="I44503" s="13">
        <v>43418</v>
      </c>
      <c r="J44503">
        <v>2</v>
      </c>
      <c r="K44503">
        <v>0</v>
      </c>
    </row>
    <row r="44504" spans="1:11">
      <c r="B44504" t="s">
        <v>3091</v>
      </c>
      <c r="C44504" t="s">
        <v>3092</v>
      </c>
      <c r="D44504" t="s">
        <v>2076</v>
      </c>
      <c r="E44504">
        <v>3</v>
      </c>
      <c r="F44504" t="s">
        <v>2016</v>
      </c>
      <c r="G44504">
        <v>10</v>
      </c>
      <c r="H44504" t="s">
        <v>2020</v>
      </c>
      <c r="I44504" s="13">
        <v>43325</v>
      </c>
      <c r="J44504">
        <v>2</v>
      </c>
      <c r="K44504">
        <v>0</v>
      </c>
    </row>
    <row r="44601" spans="1:11">
      <c r="A44601" t="s">
        <v>1459</v>
      </c>
      <c r="B44601" t="str">
        <f ca="1">_xll.BDS(OFFSET(INDIRECT(ADDRESS(ROW(), COLUMN())),0,-1),"BEST_ANALYST_RECS_BULK","cols=10;rows=13")</f>
        <v>RBC Capital Markets</v>
      </c>
      <c r="C44601" t="s">
        <v>2588</v>
      </c>
      <c r="D44601" t="s">
        <v>2252</v>
      </c>
      <c r="E44601">
        <v>3</v>
      </c>
      <c r="F44601" t="s">
        <v>2016</v>
      </c>
      <c r="G44601">
        <v>55</v>
      </c>
      <c r="H44601" t="s">
        <v>2020</v>
      </c>
      <c r="I44601" s="13">
        <v>43507</v>
      </c>
      <c r="J44601">
        <v>3</v>
      </c>
      <c r="K44601">
        <v>17.97</v>
      </c>
    </row>
    <row r="44602" spans="1:11">
      <c r="B44602" t="s">
        <v>2021</v>
      </c>
      <c r="C44602" t="s">
        <v>2180</v>
      </c>
      <c r="D44602" t="s">
        <v>2296</v>
      </c>
      <c r="E44602">
        <v>3</v>
      </c>
      <c r="F44602" t="s">
        <v>2016</v>
      </c>
      <c r="G44602">
        <v>51</v>
      </c>
      <c r="H44602" t="s">
        <v>2020</v>
      </c>
      <c r="I44602" s="13">
        <v>43506</v>
      </c>
      <c r="J44602">
        <v>4</v>
      </c>
      <c r="K44602">
        <v>0</v>
      </c>
    </row>
    <row r="44603" spans="1:11">
      <c r="B44603" t="s">
        <v>2174</v>
      </c>
      <c r="C44603" t="s">
        <v>2175</v>
      </c>
      <c r="D44603" t="s">
        <v>2015</v>
      </c>
      <c r="E44603">
        <v>3</v>
      </c>
      <c r="F44603" t="s">
        <v>2016</v>
      </c>
      <c r="G44603">
        <v>52</v>
      </c>
      <c r="H44603" t="s">
        <v>2017</v>
      </c>
      <c r="I44603" s="13">
        <v>43502</v>
      </c>
      <c r="J44603">
        <v>4</v>
      </c>
      <c r="K44603">
        <v>0</v>
      </c>
    </row>
    <row r="44604" spans="1:11">
      <c r="B44604" t="s">
        <v>2131</v>
      </c>
      <c r="C44604" t="s">
        <v>2589</v>
      </c>
      <c r="D44604" t="s">
        <v>2044</v>
      </c>
      <c r="E44604">
        <v>3</v>
      </c>
      <c r="F44604" t="s">
        <v>2016</v>
      </c>
      <c r="G44604">
        <v>57</v>
      </c>
      <c r="H44604" t="s">
        <v>2017</v>
      </c>
      <c r="I44604" s="13">
        <v>43502</v>
      </c>
      <c r="J44604">
        <v>5</v>
      </c>
      <c r="K44604">
        <v>-4.6100000000000003</v>
      </c>
    </row>
    <row r="44605" spans="1:11">
      <c r="B44605" t="s">
        <v>2072</v>
      </c>
      <c r="C44605" t="s">
        <v>2590</v>
      </c>
      <c r="D44605" t="s">
        <v>2015</v>
      </c>
      <c r="E44605">
        <v>3</v>
      </c>
      <c r="F44605" t="s">
        <v>2016</v>
      </c>
      <c r="G44605">
        <v>52</v>
      </c>
      <c r="H44605" t="s">
        <v>2017</v>
      </c>
      <c r="I44605" s="13">
        <v>43502</v>
      </c>
      <c r="J44605">
        <v>4</v>
      </c>
      <c r="K44605">
        <v>0</v>
      </c>
    </row>
    <row r="44606" spans="1:11">
      <c r="B44606" t="s">
        <v>2390</v>
      </c>
      <c r="C44606" t="s">
        <v>2591</v>
      </c>
      <c r="D44606" t="s">
        <v>2076</v>
      </c>
      <c r="E44606">
        <v>3</v>
      </c>
      <c r="F44606" t="s">
        <v>2016</v>
      </c>
      <c r="G44606">
        <v>51</v>
      </c>
      <c r="H44606" t="s">
        <v>2020</v>
      </c>
      <c r="I44606" s="13">
        <v>43502</v>
      </c>
      <c r="J44606">
        <v>4</v>
      </c>
      <c r="K44606">
        <v>0</v>
      </c>
    </row>
    <row r="44607" spans="1:11">
      <c r="B44607" t="s">
        <v>2134</v>
      </c>
      <c r="C44607" t="s">
        <v>2592</v>
      </c>
      <c r="D44607" t="s">
        <v>2035</v>
      </c>
      <c r="E44607">
        <v>5</v>
      </c>
      <c r="F44607" t="s">
        <v>2016</v>
      </c>
      <c r="G44607">
        <v>55</v>
      </c>
      <c r="H44607" t="s">
        <v>2020</v>
      </c>
      <c r="I44607" s="13">
        <v>43501</v>
      </c>
      <c r="J44607">
        <v>2</v>
      </c>
      <c r="K44607">
        <v>22.76</v>
      </c>
    </row>
    <row r="44608" spans="1:11">
      <c r="B44608" t="s">
        <v>2069</v>
      </c>
      <c r="C44608" t="s">
        <v>2177</v>
      </c>
      <c r="D44608" t="s">
        <v>2071</v>
      </c>
      <c r="E44608">
        <v>3</v>
      </c>
      <c r="F44608" t="s">
        <v>2016</v>
      </c>
      <c r="G44608" t="s">
        <v>2030</v>
      </c>
      <c r="H44608" t="s">
        <v>2017</v>
      </c>
      <c r="I44608" s="13">
        <v>43501</v>
      </c>
      <c r="J44608">
        <v>7</v>
      </c>
      <c r="K44608">
        <v>-13.57</v>
      </c>
    </row>
    <row r="44609" spans="2:11">
      <c r="B44609" t="s">
        <v>2593</v>
      </c>
      <c r="C44609" t="s">
        <v>2594</v>
      </c>
      <c r="D44609" t="s">
        <v>2044</v>
      </c>
      <c r="E44609">
        <v>3</v>
      </c>
      <c r="F44609" t="s">
        <v>2016</v>
      </c>
      <c r="G44609">
        <v>48</v>
      </c>
      <c r="H44609" t="s">
        <v>2133</v>
      </c>
      <c r="I44609" s="13">
        <v>43501</v>
      </c>
      <c r="J44609">
        <v>4</v>
      </c>
      <c r="K44609">
        <v>0</v>
      </c>
    </row>
    <row r="44610" spans="2:11">
      <c r="B44610" t="s">
        <v>2595</v>
      </c>
      <c r="C44610" t="s">
        <v>2596</v>
      </c>
      <c r="D44610" t="s">
        <v>2252</v>
      </c>
      <c r="E44610">
        <v>3</v>
      </c>
      <c r="F44610" t="s">
        <v>2016</v>
      </c>
      <c r="G44610">
        <v>50</v>
      </c>
      <c r="H44610" t="s">
        <v>2020</v>
      </c>
      <c r="I44610" s="13">
        <v>43501</v>
      </c>
      <c r="J44610">
        <v>4</v>
      </c>
      <c r="K44610">
        <v>0</v>
      </c>
    </row>
    <row r="44611" spans="2:11">
      <c r="B44611" t="s">
        <v>2157</v>
      </c>
      <c r="C44611" t="s">
        <v>2597</v>
      </c>
      <c r="D44611" t="s">
        <v>2026</v>
      </c>
      <c r="E44611">
        <v>5</v>
      </c>
      <c r="F44611" t="s">
        <v>2016</v>
      </c>
      <c r="G44611">
        <v>55</v>
      </c>
      <c r="H44611" t="s">
        <v>2017</v>
      </c>
      <c r="I44611" s="13">
        <v>43501</v>
      </c>
      <c r="J44611">
        <v>1</v>
      </c>
      <c r="K44611">
        <v>34.78</v>
      </c>
    </row>
    <row r="44612" spans="2:11">
      <c r="B44612" t="s">
        <v>2094</v>
      </c>
      <c r="C44612" t="s">
        <v>2095</v>
      </c>
      <c r="D44612" t="s">
        <v>2053</v>
      </c>
      <c r="E44612">
        <v>1</v>
      </c>
      <c r="F44612" t="s">
        <v>2088</v>
      </c>
      <c r="G44612" t="s">
        <v>2030</v>
      </c>
      <c r="H44612" t="s">
        <v>2017</v>
      </c>
      <c r="I44612" s="13">
        <v>43500</v>
      </c>
      <c r="J44612" t="s">
        <v>2030</v>
      </c>
      <c r="K44612" t="s">
        <v>2030</v>
      </c>
    </row>
    <row r="44613" spans="2:11">
      <c r="B44613" t="s">
        <v>2083</v>
      </c>
      <c r="C44613" t="s">
        <v>2084</v>
      </c>
      <c r="D44613" t="s">
        <v>2026</v>
      </c>
      <c r="E44613">
        <v>5</v>
      </c>
      <c r="F44613" t="s">
        <v>2016</v>
      </c>
      <c r="G44613" t="s">
        <v>2030</v>
      </c>
      <c r="H44613" t="s">
        <v>2017</v>
      </c>
      <c r="I44613" s="13">
        <v>43407</v>
      </c>
      <c r="J44613" t="s">
        <v>2030</v>
      </c>
      <c r="K44613" t="s">
        <v>2030</v>
      </c>
    </row>
    <row r="44701" spans="1:11">
      <c r="A44701" t="s">
        <v>1460</v>
      </c>
      <c r="B44701" t="str">
        <f ca="1">_xll.BDS(OFFSET(INDIRECT(ADDRESS(ROW(), COLUMN())),0,-1),"BEST_ANALYST_RECS_BULK","cols=10;rows=23")</f>
        <v>KeyBanc Capital Markets</v>
      </c>
      <c r="C44701" t="s">
        <v>2342</v>
      </c>
      <c r="D44701" t="s">
        <v>2071</v>
      </c>
      <c r="E44701">
        <v>3</v>
      </c>
      <c r="F44701" t="s">
        <v>2016</v>
      </c>
      <c r="G44701" t="s">
        <v>2030</v>
      </c>
      <c r="H44701" t="s">
        <v>2017</v>
      </c>
      <c r="I44701" s="13">
        <v>43511</v>
      </c>
      <c r="J44701" t="s">
        <v>2030</v>
      </c>
      <c r="K44701" t="s">
        <v>2030</v>
      </c>
    </row>
    <row r="44702" spans="1:11">
      <c r="B44702" t="s">
        <v>2074</v>
      </c>
      <c r="C44702" t="s">
        <v>2343</v>
      </c>
      <c r="D44702" t="s">
        <v>2026</v>
      </c>
      <c r="E44702">
        <v>5</v>
      </c>
      <c r="F44702" t="s">
        <v>2016</v>
      </c>
      <c r="G44702">
        <v>115</v>
      </c>
      <c r="H44702" t="s">
        <v>2020</v>
      </c>
      <c r="I44702" s="13">
        <v>43511</v>
      </c>
      <c r="J44702">
        <v>1</v>
      </c>
      <c r="K44702">
        <v>26.32</v>
      </c>
    </row>
    <row r="44703" spans="1:11">
      <c r="B44703" t="s">
        <v>2045</v>
      </c>
      <c r="C44703" t="s">
        <v>2046</v>
      </c>
      <c r="D44703" t="s">
        <v>2029</v>
      </c>
      <c r="E44703">
        <v>5</v>
      </c>
      <c r="F44703" t="s">
        <v>2016</v>
      </c>
      <c r="G44703">
        <v>100</v>
      </c>
      <c r="H44703" t="s">
        <v>2020</v>
      </c>
      <c r="I44703" s="13">
        <v>43511</v>
      </c>
      <c r="J44703">
        <v>1</v>
      </c>
      <c r="K44703">
        <v>26.32</v>
      </c>
    </row>
    <row r="44704" spans="1:11">
      <c r="B44704" t="s">
        <v>2094</v>
      </c>
      <c r="C44704" t="s">
        <v>2095</v>
      </c>
      <c r="D44704" t="s">
        <v>2053</v>
      </c>
      <c r="E44704">
        <v>1</v>
      </c>
      <c r="F44704" t="s">
        <v>2088</v>
      </c>
      <c r="G44704" t="s">
        <v>2030</v>
      </c>
      <c r="H44704" t="s">
        <v>2017</v>
      </c>
      <c r="I44704" s="13">
        <v>43510</v>
      </c>
      <c r="J44704" t="s">
        <v>2030</v>
      </c>
      <c r="K44704" t="s">
        <v>2030</v>
      </c>
    </row>
    <row r="44705" spans="2:11">
      <c r="B44705" t="s">
        <v>2027</v>
      </c>
      <c r="C44705" t="s">
        <v>2028</v>
      </c>
      <c r="D44705" t="s">
        <v>2029</v>
      </c>
      <c r="E44705">
        <v>5</v>
      </c>
      <c r="F44705" t="s">
        <v>2016</v>
      </c>
      <c r="G44705">
        <v>110</v>
      </c>
      <c r="H44705" t="s">
        <v>2017</v>
      </c>
      <c r="I44705" s="13">
        <v>43509</v>
      </c>
      <c r="J44705">
        <v>1</v>
      </c>
      <c r="K44705">
        <v>26.32</v>
      </c>
    </row>
    <row r="44706" spans="2:11">
      <c r="B44706" t="s">
        <v>2274</v>
      </c>
      <c r="C44706" t="s">
        <v>2307</v>
      </c>
      <c r="D44706" t="s">
        <v>2026</v>
      </c>
      <c r="E44706">
        <v>5</v>
      </c>
      <c r="F44706" t="s">
        <v>2016</v>
      </c>
      <c r="G44706" t="s">
        <v>2030</v>
      </c>
      <c r="H44706" t="s">
        <v>2017</v>
      </c>
      <c r="I44706" s="13">
        <v>43509</v>
      </c>
      <c r="J44706" t="s">
        <v>2030</v>
      </c>
      <c r="K44706" t="s">
        <v>2030</v>
      </c>
    </row>
    <row r="44707" spans="2:11">
      <c r="B44707" t="s">
        <v>2077</v>
      </c>
      <c r="C44707" t="s">
        <v>2078</v>
      </c>
      <c r="D44707" t="s">
        <v>2227</v>
      </c>
      <c r="E44707">
        <v>3</v>
      </c>
      <c r="F44707" t="s">
        <v>2016</v>
      </c>
      <c r="G44707">
        <v>96</v>
      </c>
      <c r="H44707" t="s">
        <v>2020</v>
      </c>
      <c r="I44707" s="13">
        <v>43505</v>
      </c>
      <c r="J44707">
        <v>4</v>
      </c>
      <c r="K44707">
        <v>16.59</v>
      </c>
    </row>
    <row r="44708" spans="2:11">
      <c r="B44708" t="s">
        <v>106</v>
      </c>
      <c r="C44708" t="s">
        <v>2344</v>
      </c>
      <c r="D44708" t="s">
        <v>2019</v>
      </c>
      <c r="E44708">
        <v>3</v>
      </c>
      <c r="F44708" t="s">
        <v>2016</v>
      </c>
      <c r="G44708">
        <v>100</v>
      </c>
      <c r="H44708" t="s">
        <v>2020</v>
      </c>
      <c r="I44708" s="13">
        <v>43502</v>
      </c>
      <c r="J44708">
        <v>5</v>
      </c>
      <c r="K44708">
        <v>5.19</v>
      </c>
    </row>
    <row r="44709" spans="2:11">
      <c r="B44709" t="s">
        <v>2198</v>
      </c>
      <c r="C44709" t="s">
        <v>2345</v>
      </c>
      <c r="D44709" t="s">
        <v>2035</v>
      </c>
      <c r="E44709">
        <v>5</v>
      </c>
      <c r="F44709" t="s">
        <v>2016</v>
      </c>
      <c r="G44709">
        <v>112</v>
      </c>
      <c r="H44709" t="s">
        <v>2020</v>
      </c>
      <c r="I44709" s="13">
        <v>43497</v>
      </c>
      <c r="J44709">
        <v>1</v>
      </c>
      <c r="K44709">
        <v>26.32</v>
      </c>
    </row>
    <row r="44710" spans="2:11">
      <c r="B44710" t="s">
        <v>2174</v>
      </c>
      <c r="C44710" t="s">
        <v>2014</v>
      </c>
      <c r="D44710" t="s">
        <v>2029</v>
      </c>
      <c r="E44710">
        <v>5</v>
      </c>
      <c r="F44710" t="s">
        <v>2016</v>
      </c>
      <c r="G44710">
        <v>107</v>
      </c>
      <c r="H44710" t="s">
        <v>2017</v>
      </c>
      <c r="I44710" s="13">
        <v>43492</v>
      </c>
      <c r="J44710">
        <v>1</v>
      </c>
      <c r="K44710">
        <v>26.32</v>
      </c>
    </row>
    <row r="44711" spans="2:11">
      <c r="B44711" t="s">
        <v>2051</v>
      </c>
      <c r="C44711" t="s">
        <v>2346</v>
      </c>
      <c r="D44711" t="s">
        <v>2076</v>
      </c>
      <c r="E44711">
        <v>3</v>
      </c>
      <c r="F44711" t="s">
        <v>2016</v>
      </c>
      <c r="G44711">
        <v>96</v>
      </c>
      <c r="H44711" t="s">
        <v>2017</v>
      </c>
      <c r="I44711" s="13">
        <v>43488</v>
      </c>
      <c r="J44711">
        <v>3</v>
      </c>
      <c r="K44711">
        <v>16.97</v>
      </c>
    </row>
    <row r="44712" spans="2:11">
      <c r="B44712" t="s">
        <v>2072</v>
      </c>
      <c r="C44712" t="s">
        <v>2073</v>
      </c>
      <c r="D44712" t="s">
        <v>2015</v>
      </c>
      <c r="E44712">
        <v>3</v>
      </c>
      <c r="F44712" t="s">
        <v>2016</v>
      </c>
      <c r="G44712" t="s">
        <v>2030</v>
      </c>
      <c r="H44712" t="s">
        <v>2017</v>
      </c>
      <c r="I44712" s="13">
        <v>43487</v>
      </c>
      <c r="J44712">
        <v>7</v>
      </c>
      <c r="K44712">
        <v>0.36</v>
      </c>
    </row>
    <row r="44713" spans="2:11">
      <c r="B44713" t="s">
        <v>2031</v>
      </c>
      <c r="C44713" t="s">
        <v>2032</v>
      </c>
      <c r="D44713" t="s">
        <v>2026</v>
      </c>
      <c r="E44713">
        <v>5</v>
      </c>
      <c r="F44713" t="s">
        <v>2016</v>
      </c>
      <c r="G44713">
        <v>106</v>
      </c>
      <c r="H44713" t="s">
        <v>2020</v>
      </c>
      <c r="I44713" s="13">
        <v>43483</v>
      </c>
      <c r="J44713">
        <v>1</v>
      </c>
      <c r="K44713">
        <v>26.32</v>
      </c>
    </row>
    <row r="44714" spans="2:11">
      <c r="B44714" t="s">
        <v>2063</v>
      </c>
      <c r="C44714" t="s">
        <v>2064</v>
      </c>
      <c r="D44714" t="s">
        <v>2162</v>
      </c>
      <c r="E44714">
        <v>3</v>
      </c>
      <c r="F44714" t="s">
        <v>2016</v>
      </c>
      <c r="G44714">
        <v>102</v>
      </c>
      <c r="H44714" t="s">
        <v>2017</v>
      </c>
      <c r="I44714" s="13">
        <v>43482</v>
      </c>
      <c r="J44714">
        <v>8</v>
      </c>
      <c r="K44714">
        <v>0</v>
      </c>
    </row>
    <row r="44715" spans="2:11">
      <c r="B44715" t="s">
        <v>2037</v>
      </c>
      <c r="C44715" t="s">
        <v>2038</v>
      </c>
      <c r="D44715" t="s">
        <v>2026</v>
      </c>
      <c r="E44715">
        <v>5</v>
      </c>
      <c r="F44715" t="s">
        <v>2016</v>
      </c>
      <c r="G44715">
        <v>116</v>
      </c>
      <c r="H44715" t="s">
        <v>2020</v>
      </c>
      <c r="I44715" s="13">
        <v>43481</v>
      </c>
      <c r="J44715">
        <v>1</v>
      </c>
      <c r="K44715">
        <v>26.32</v>
      </c>
    </row>
    <row r="44716" spans="2:11">
      <c r="B44716" t="s">
        <v>2321</v>
      </c>
      <c r="C44716" t="s">
        <v>2347</v>
      </c>
      <c r="D44716" t="s">
        <v>2026</v>
      </c>
      <c r="E44716">
        <v>5</v>
      </c>
      <c r="F44716" t="s">
        <v>2016</v>
      </c>
      <c r="G44716">
        <v>102</v>
      </c>
      <c r="H44716" t="s">
        <v>2017</v>
      </c>
      <c r="I44716" s="13">
        <v>43479</v>
      </c>
      <c r="J44716" t="s">
        <v>2030</v>
      </c>
      <c r="K44716" t="s">
        <v>2030</v>
      </c>
    </row>
    <row r="44717" spans="2:11">
      <c r="B44717" t="s">
        <v>2021</v>
      </c>
      <c r="C44717" t="s">
        <v>2022</v>
      </c>
      <c r="D44717" t="s">
        <v>2348</v>
      </c>
      <c r="E44717">
        <v>1</v>
      </c>
      <c r="F44717" t="s">
        <v>2016</v>
      </c>
      <c r="G44717">
        <v>79</v>
      </c>
      <c r="H44717" t="s">
        <v>2020</v>
      </c>
      <c r="I44717" s="13">
        <v>43473</v>
      </c>
      <c r="J44717">
        <v>10</v>
      </c>
      <c r="K44717">
        <v>-27.81</v>
      </c>
    </row>
    <row r="44718" spans="2:11">
      <c r="B44718" t="s">
        <v>2159</v>
      </c>
      <c r="C44718" t="s">
        <v>2349</v>
      </c>
      <c r="D44718" t="s">
        <v>2029</v>
      </c>
      <c r="E44718">
        <v>5</v>
      </c>
      <c r="F44718" t="s">
        <v>2016</v>
      </c>
      <c r="G44718">
        <v>100</v>
      </c>
      <c r="H44718" t="s">
        <v>2020</v>
      </c>
      <c r="I44718" s="13">
        <v>43441</v>
      </c>
      <c r="J44718">
        <v>1</v>
      </c>
      <c r="K44718">
        <v>26.32</v>
      </c>
    </row>
    <row r="44719" spans="2:11">
      <c r="B44719" t="s">
        <v>2024</v>
      </c>
      <c r="C44719" t="s">
        <v>2025</v>
      </c>
      <c r="D44719" t="s">
        <v>2026</v>
      </c>
      <c r="E44719">
        <v>5</v>
      </c>
      <c r="F44719" t="s">
        <v>2016</v>
      </c>
      <c r="G44719">
        <v>110</v>
      </c>
      <c r="H44719" t="s">
        <v>2017</v>
      </c>
      <c r="I44719" s="13">
        <v>43440</v>
      </c>
      <c r="J44719">
        <v>1</v>
      </c>
      <c r="K44719">
        <v>26.32</v>
      </c>
    </row>
    <row r="44720" spans="2:11">
      <c r="B44720" t="s">
        <v>2033</v>
      </c>
      <c r="C44720" t="s">
        <v>2034</v>
      </c>
      <c r="D44720" t="s">
        <v>2044</v>
      </c>
      <c r="E44720">
        <v>3</v>
      </c>
      <c r="F44720" t="s">
        <v>2016</v>
      </c>
      <c r="G44720">
        <v>100</v>
      </c>
      <c r="H44720" t="s">
        <v>2020</v>
      </c>
      <c r="I44720" s="13">
        <v>43425</v>
      </c>
      <c r="J44720">
        <v>8</v>
      </c>
      <c r="K44720">
        <v>0</v>
      </c>
    </row>
    <row r="44721" spans="2:11">
      <c r="B44721" t="s">
        <v>2083</v>
      </c>
      <c r="C44721" t="s">
        <v>2084</v>
      </c>
      <c r="D44721" t="s">
        <v>2053</v>
      </c>
      <c r="E44721">
        <v>1</v>
      </c>
      <c r="F44721" t="s">
        <v>2016</v>
      </c>
      <c r="G44721" t="s">
        <v>2030</v>
      </c>
      <c r="H44721" t="s">
        <v>2017</v>
      </c>
      <c r="I44721" s="13">
        <v>43425</v>
      </c>
      <c r="J44721">
        <v>9</v>
      </c>
      <c r="K44721">
        <v>-26.32</v>
      </c>
    </row>
    <row r="44722" spans="2:11">
      <c r="B44722" t="s">
        <v>2100</v>
      </c>
      <c r="C44722" t="s">
        <v>2101</v>
      </c>
      <c r="D44722" t="s">
        <v>2026</v>
      </c>
      <c r="E44722">
        <v>5</v>
      </c>
      <c r="F44722" t="s">
        <v>2085</v>
      </c>
      <c r="G44722" t="s">
        <v>2030</v>
      </c>
      <c r="H44722" t="s">
        <v>2017</v>
      </c>
      <c r="I44722" s="13">
        <v>43424</v>
      </c>
      <c r="J44722" t="s">
        <v>2030</v>
      </c>
      <c r="K44722" t="s">
        <v>2030</v>
      </c>
    </row>
    <row r="44723" spans="2:11">
      <c r="B44723" t="s">
        <v>2091</v>
      </c>
      <c r="C44723" t="s">
        <v>2092</v>
      </c>
      <c r="D44723" t="s">
        <v>2093</v>
      </c>
      <c r="E44723" t="s">
        <v>2030</v>
      </c>
      <c r="F44723" t="s">
        <v>2016</v>
      </c>
      <c r="G44723" t="s">
        <v>2030</v>
      </c>
      <c r="H44723" t="s">
        <v>2017</v>
      </c>
      <c r="I44723" s="13">
        <v>43410</v>
      </c>
      <c r="J44723" t="s">
        <v>2030</v>
      </c>
      <c r="K44723" t="s">
        <v>2030</v>
      </c>
    </row>
    <row r="44801" spans="1:11">
      <c r="A44801" t="s">
        <v>1461</v>
      </c>
      <c r="B44801" t="str">
        <f ca="1">_xll.BDS(OFFSET(INDIRECT(ADDRESS(ROW(), COLUMN())),0,-1),"BEST_ANALYST_RECS_BULK","cols=10;rows=2")</f>
        <v>HC Wainwright &amp; Co LLC</v>
      </c>
      <c r="C44801" t="s">
        <v>4141</v>
      </c>
      <c r="D44801" t="s">
        <v>2026</v>
      </c>
      <c r="E44801">
        <v>5</v>
      </c>
      <c r="F44801" t="s">
        <v>2016</v>
      </c>
      <c r="G44801">
        <v>4</v>
      </c>
      <c r="H44801" t="s">
        <v>2020</v>
      </c>
      <c r="I44801" s="13">
        <v>43377</v>
      </c>
      <c r="J44801">
        <v>2</v>
      </c>
      <c r="K44801">
        <v>-66.53</v>
      </c>
    </row>
    <row r="44802" spans="1:11">
      <c r="B44802" t="s">
        <v>2083</v>
      </c>
      <c r="C44802" t="s">
        <v>2304</v>
      </c>
      <c r="D44802" t="s">
        <v>2184</v>
      </c>
      <c r="E44802">
        <v>1</v>
      </c>
      <c r="F44802" t="s">
        <v>2016</v>
      </c>
      <c r="G44802" t="s">
        <v>2030</v>
      </c>
      <c r="H44802" t="s">
        <v>2017</v>
      </c>
      <c r="I44802" s="13">
        <v>43328</v>
      </c>
      <c r="J44802">
        <v>1</v>
      </c>
      <c r="K44802">
        <v>84.46</v>
      </c>
    </row>
    <row r="44901" spans="1:11">
      <c r="A44901" t="s">
        <v>1462</v>
      </c>
      <c r="B44901" t="str">
        <f ca="1">_xll.BDS(OFFSET(INDIRECT(ADDRESS(ROW(), COLUMN())),0,-1),"BEST_ANALYST_RECS_BULK","cols=10;rows=24")</f>
        <v>Zacks Investment Research</v>
      </c>
      <c r="C44901" t="s">
        <v>2095</v>
      </c>
      <c r="D44901" t="s">
        <v>2076</v>
      </c>
      <c r="E44901">
        <v>3</v>
      </c>
      <c r="F44901" t="s">
        <v>2016</v>
      </c>
      <c r="G44901" t="s">
        <v>2030</v>
      </c>
      <c r="H44901" t="s">
        <v>2017</v>
      </c>
      <c r="I44901" s="13">
        <v>43509</v>
      </c>
      <c r="J44901" t="s">
        <v>2030</v>
      </c>
      <c r="K44901" t="s">
        <v>2030</v>
      </c>
    </row>
    <row r="44902" spans="1:11">
      <c r="B44902" t="s">
        <v>2051</v>
      </c>
      <c r="C44902" t="s">
        <v>2167</v>
      </c>
      <c r="D44902" t="s">
        <v>2076</v>
      </c>
      <c r="E44902">
        <v>3</v>
      </c>
      <c r="F44902" t="s">
        <v>2088</v>
      </c>
      <c r="G44902">
        <v>83</v>
      </c>
      <c r="H44902" t="s">
        <v>2017</v>
      </c>
      <c r="I44902" s="13">
        <v>43509</v>
      </c>
      <c r="J44902">
        <v>1</v>
      </c>
      <c r="K44902">
        <v>12.27</v>
      </c>
    </row>
    <row r="44903" spans="1:11">
      <c r="B44903" t="s">
        <v>2157</v>
      </c>
      <c r="C44903" t="s">
        <v>2711</v>
      </c>
      <c r="D44903" t="s">
        <v>2076</v>
      </c>
      <c r="E44903">
        <v>3</v>
      </c>
      <c r="F44903" t="s">
        <v>2016</v>
      </c>
      <c r="G44903">
        <v>82</v>
      </c>
      <c r="H44903" t="s">
        <v>2017</v>
      </c>
      <c r="I44903" s="13">
        <v>43509</v>
      </c>
      <c r="J44903">
        <v>6</v>
      </c>
      <c r="K44903">
        <v>0</v>
      </c>
    </row>
    <row r="44904" spans="1:11">
      <c r="B44904" t="s">
        <v>2267</v>
      </c>
      <c r="C44904" t="s">
        <v>2700</v>
      </c>
      <c r="D44904" t="s">
        <v>2273</v>
      </c>
      <c r="E44904">
        <v>3</v>
      </c>
      <c r="F44904" t="s">
        <v>2016</v>
      </c>
      <c r="G44904">
        <v>83</v>
      </c>
      <c r="H44904" t="s">
        <v>2017</v>
      </c>
      <c r="I44904" s="13">
        <v>43509</v>
      </c>
      <c r="J44904" t="s">
        <v>2030</v>
      </c>
      <c r="K44904" t="s">
        <v>2030</v>
      </c>
    </row>
    <row r="44905" spans="1:11">
      <c r="B44905" t="s">
        <v>2067</v>
      </c>
      <c r="C44905" t="s">
        <v>2703</v>
      </c>
      <c r="D44905" t="s">
        <v>2252</v>
      </c>
      <c r="E44905">
        <v>3</v>
      </c>
      <c r="F44905" t="s">
        <v>2016</v>
      </c>
      <c r="G44905">
        <v>74</v>
      </c>
      <c r="H44905" t="s">
        <v>2020</v>
      </c>
      <c r="I44905" s="13">
        <v>43507</v>
      </c>
      <c r="J44905">
        <v>6</v>
      </c>
      <c r="K44905">
        <v>0</v>
      </c>
    </row>
    <row r="44906" spans="1:11">
      <c r="B44906" t="s">
        <v>2077</v>
      </c>
      <c r="C44906" t="s">
        <v>2311</v>
      </c>
      <c r="D44906" t="s">
        <v>2029</v>
      </c>
      <c r="E44906">
        <v>5</v>
      </c>
      <c r="F44906" t="s">
        <v>2016</v>
      </c>
      <c r="G44906">
        <v>87</v>
      </c>
      <c r="H44906" t="s">
        <v>2020</v>
      </c>
      <c r="I44906" s="13">
        <v>43507</v>
      </c>
      <c r="J44906">
        <v>2</v>
      </c>
      <c r="K44906">
        <v>6.96</v>
      </c>
    </row>
    <row r="44907" spans="1:11">
      <c r="B44907" t="s">
        <v>2813</v>
      </c>
      <c r="C44907" t="s">
        <v>3373</v>
      </c>
      <c r="D44907" t="s">
        <v>2026</v>
      </c>
      <c r="E44907">
        <v>5</v>
      </c>
      <c r="F44907" t="s">
        <v>2016</v>
      </c>
      <c r="G44907">
        <v>89</v>
      </c>
      <c r="H44907" t="s">
        <v>2017</v>
      </c>
      <c r="I44907" s="13">
        <v>43503</v>
      </c>
      <c r="J44907" t="s">
        <v>2030</v>
      </c>
      <c r="K44907" t="s">
        <v>2030</v>
      </c>
    </row>
    <row r="44908" spans="1:11">
      <c r="B44908" t="s">
        <v>2024</v>
      </c>
      <c r="C44908" t="s">
        <v>2217</v>
      </c>
      <c r="D44908" t="s">
        <v>2026</v>
      </c>
      <c r="E44908">
        <v>5</v>
      </c>
      <c r="F44908" t="s">
        <v>2016</v>
      </c>
      <c r="G44908">
        <v>90</v>
      </c>
      <c r="H44908" t="s">
        <v>2017</v>
      </c>
      <c r="I44908" s="13">
        <v>43501</v>
      </c>
      <c r="J44908">
        <v>8</v>
      </c>
      <c r="K44908">
        <v>-1.59</v>
      </c>
    </row>
    <row r="44909" spans="1:11">
      <c r="B44909" t="s">
        <v>2159</v>
      </c>
      <c r="C44909" t="s">
        <v>3910</v>
      </c>
      <c r="D44909" t="s">
        <v>2029</v>
      </c>
      <c r="E44909">
        <v>5</v>
      </c>
      <c r="F44909" t="s">
        <v>2016</v>
      </c>
      <c r="G44909">
        <v>89</v>
      </c>
      <c r="H44909" t="s">
        <v>2017</v>
      </c>
      <c r="I44909" s="13">
        <v>43501</v>
      </c>
      <c r="J44909">
        <v>8</v>
      </c>
      <c r="K44909">
        <v>-1.59</v>
      </c>
    </row>
    <row r="44910" spans="1:11">
      <c r="B44910" t="s">
        <v>2777</v>
      </c>
      <c r="C44910" t="s">
        <v>3370</v>
      </c>
      <c r="D44910" t="s">
        <v>2041</v>
      </c>
      <c r="E44910">
        <v>1</v>
      </c>
      <c r="F44910" t="s">
        <v>2016</v>
      </c>
      <c r="G44910">
        <v>70</v>
      </c>
      <c r="H44910" t="s">
        <v>2017</v>
      </c>
      <c r="I44910" s="13">
        <v>43501</v>
      </c>
      <c r="J44910" t="s">
        <v>2030</v>
      </c>
      <c r="K44910" t="s">
        <v>2030</v>
      </c>
    </row>
    <row r="44911" spans="1:11">
      <c r="B44911" t="s">
        <v>2134</v>
      </c>
      <c r="C44911" t="s">
        <v>2705</v>
      </c>
      <c r="D44911" t="s">
        <v>2035</v>
      </c>
      <c r="E44911">
        <v>5</v>
      </c>
      <c r="F44911" t="s">
        <v>2016</v>
      </c>
      <c r="G44911">
        <v>91</v>
      </c>
      <c r="H44911" t="s">
        <v>2020</v>
      </c>
      <c r="I44911" s="13">
        <v>43500</v>
      </c>
      <c r="J44911" t="s">
        <v>2030</v>
      </c>
      <c r="K44911" t="s">
        <v>2030</v>
      </c>
    </row>
    <row r="44912" spans="1:11">
      <c r="B44912" t="s">
        <v>2234</v>
      </c>
      <c r="C44912" t="s">
        <v>2310</v>
      </c>
      <c r="D44912" t="s">
        <v>2044</v>
      </c>
      <c r="E44912">
        <v>3</v>
      </c>
      <c r="F44912" t="s">
        <v>2016</v>
      </c>
      <c r="G44912">
        <v>88</v>
      </c>
      <c r="H44912" t="s">
        <v>2020</v>
      </c>
      <c r="I44912" s="13">
        <v>43497</v>
      </c>
      <c r="J44912">
        <v>6</v>
      </c>
      <c r="K44912">
        <v>0</v>
      </c>
    </row>
    <row r="44913" spans="2:11">
      <c r="B44913" t="s">
        <v>106</v>
      </c>
      <c r="C44913" t="s">
        <v>2701</v>
      </c>
      <c r="D44913" t="s">
        <v>2114</v>
      </c>
      <c r="E44913">
        <v>3</v>
      </c>
      <c r="F44913" t="s">
        <v>2016</v>
      </c>
      <c r="G44913">
        <v>82</v>
      </c>
      <c r="H44913" t="s">
        <v>2020</v>
      </c>
      <c r="I44913" s="13">
        <v>43496</v>
      </c>
      <c r="J44913" t="s">
        <v>2030</v>
      </c>
      <c r="K44913" t="s">
        <v>2030</v>
      </c>
    </row>
    <row r="44914" spans="2:11">
      <c r="B44914" t="s">
        <v>2021</v>
      </c>
      <c r="C44914" t="s">
        <v>2713</v>
      </c>
      <c r="D44914" t="s">
        <v>2023</v>
      </c>
      <c r="E44914">
        <v>5</v>
      </c>
      <c r="F44914" t="s">
        <v>2016</v>
      </c>
      <c r="G44914">
        <v>88</v>
      </c>
      <c r="H44914" t="s">
        <v>2020</v>
      </c>
      <c r="I44914" s="13">
        <v>43496</v>
      </c>
      <c r="J44914">
        <v>3</v>
      </c>
      <c r="K44914">
        <v>4.1399999999999997</v>
      </c>
    </row>
    <row r="44915" spans="2:11">
      <c r="B44915" t="s">
        <v>2027</v>
      </c>
      <c r="C44915" t="s">
        <v>2704</v>
      </c>
      <c r="D44915" t="s">
        <v>2029</v>
      </c>
      <c r="E44915">
        <v>5</v>
      </c>
      <c r="F44915" t="s">
        <v>2016</v>
      </c>
      <c r="G44915">
        <v>85</v>
      </c>
      <c r="H44915" t="s">
        <v>2017</v>
      </c>
      <c r="I44915" s="13">
        <v>43496</v>
      </c>
      <c r="J44915" t="s">
        <v>2030</v>
      </c>
      <c r="K44915" t="s">
        <v>2030</v>
      </c>
    </row>
    <row r="44916" spans="2:11">
      <c r="B44916" t="s">
        <v>2033</v>
      </c>
      <c r="C44916" t="s">
        <v>2317</v>
      </c>
      <c r="D44916" t="s">
        <v>2035</v>
      </c>
      <c r="E44916">
        <v>5</v>
      </c>
      <c r="F44916" t="s">
        <v>2016</v>
      </c>
      <c r="G44916">
        <v>92</v>
      </c>
      <c r="H44916" t="s">
        <v>2036</v>
      </c>
      <c r="I44916" s="13">
        <v>43496</v>
      </c>
      <c r="J44916">
        <v>5</v>
      </c>
      <c r="K44916">
        <v>2.97</v>
      </c>
    </row>
    <row r="44917" spans="2:11">
      <c r="B44917" t="s">
        <v>2037</v>
      </c>
      <c r="C44917" t="s">
        <v>2318</v>
      </c>
      <c r="D44917" t="s">
        <v>2026</v>
      </c>
      <c r="E44917">
        <v>5</v>
      </c>
      <c r="F44917" t="s">
        <v>2016</v>
      </c>
      <c r="G44917">
        <v>100</v>
      </c>
      <c r="H44917" t="s">
        <v>2020</v>
      </c>
      <c r="I44917" s="13">
        <v>43496</v>
      </c>
      <c r="J44917">
        <v>7</v>
      </c>
      <c r="K44917">
        <v>-0.37</v>
      </c>
    </row>
    <row r="44918" spans="2:11">
      <c r="B44918" t="s">
        <v>2232</v>
      </c>
      <c r="C44918" t="s">
        <v>2706</v>
      </c>
      <c r="D44918" t="s">
        <v>2015</v>
      </c>
      <c r="E44918">
        <v>3</v>
      </c>
      <c r="F44918" t="s">
        <v>2016</v>
      </c>
      <c r="G44918" t="s">
        <v>2030</v>
      </c>
      <c r="H44918" t="s">
        <v>2017</v>
      </c>
      <c r="I44918" s="13">
        <v>43496</v>
      </c>
      <c r="J44918">
        <v>6</v>
      </c>
      <c r="K44918">
        <v>0</v>
      </c>
    </row>
    <row r="44919" spans="2:11">
      <c r="B44919" t="s">
        <v>2069</v>
      </c>
      <c r="C44919" t="s">
        <v>2707</v>
      </c>
      <c r="D44919" t="s">
        <v>2071</v>
      </c>
      <c r="E44919">
        <v>3</v>
      </c>
      <c r="F44919" t="s">
        <v>2016</v>
      </c>
      <c r="G44919" t="s">
        <v>2030</v>
      </c>
      <c r="H44919" t="s">
        <v>2017</v>
      </c>
      <c r="I44919" s="13">
        <v>43496</v>
      </c>
      <c r="J44919">
        <v>6</v>
      </c>
      <c r="K44919">
        <v>0</v>
      </c>
    </row>
    <row r="44920" spans="2:11">
      <c r="B44920" t="s">
        <v>2045</v>
      </c>
      <c r="C44920" t="s">
        <v>3369</v>
      </c>
      <c r="D44920" t="s">
        <v>2015</v>
      </c>
      <c r="E44920">
        <v>3</v>
      </c>
      <c r="F44920" t="s">
        <v>2016</v>
      </c>
      <c r="G44920" t="s">
        <v>2030</v>
      </c>
      <c r="H44920" t="s">
        <v>2017</v>
      </c>
      <c r="I44920" s="13">
        <v>43496</v>
      </c>
      <c r="J44920">
        <v>6</v>
      </c>
      <c r="K44920">
        <v>0</v>
      </c>
    </row>
    <row r="44921" spans="2:11">
      <c r="B44921" t="s">
        <v>2079</v>
      </c>
      <c r="C44921" t="s">
        <v>2323</v>
      </c>
      <c r="D44921" t="s">
        <v>2029</v>
      </c>
      <c r="E44921">
        <v>5</v>
      </c>
      <c r="F44921" t="s">
        <v>2016</v>
      </c>
      <c r="G44921">
        <v>85</v>
      </c>
      <c r="H44921" t="s">
        <v>2017</v>
      </c>
      <c r="I44921" s="13">
        <v>43496</v>
      </c>
      <c r="J44921">
        <v>8</v>
      </c>
      <c r="K44921">
        <v>-1.59</v>
      </c>
    </row>
    <row r="44922" spans="2:11">
      <c r="B44922" t="s">
        <v>2063</v>
      </c>
      <c r="C44922" t="s">
        <v>2710</v>
      </c>
      <c r="D44922" t="s">
        <v>2184</v>
      </c>
      <c r="E44922">
        <v>1</v>
      </c>
      <c r="F44922" t="s">
        <v>2016</v>
      </c>
      <c r="G44922">
        <v>75</v>
      </c>
      <c r="H44922" t="s">
        <v>2017</v>
      </c>
      <c r="I44922" s="13">
        <v>43496</v>
      </c>
      <c r="J44922">
        <v>9</v>
      </c>
      <c r="K44922">
        <v>-7.2</v>
      </c>
    </row>
    <row r="44923" spans="2:11">
      <c r="B44923" t="s">
        <v>2210</v>
      </c>
      <c r="C44923" t="s">
        <v>2714</v>
      </c>
      <c r="D44923" t="s">
        <v>2035</v>
      </c>
      <c r="E44923">
        <v>5</v>
      </c>
      <c r="F44923" t="s">
        <v>2016</v>
      </c>
      <c r="G44923">
        <v>96</v>
      </c>
      <c r="H44923" t="s">
        <v>2020</v>
      </c>
      <c r="I44923" s="13">
        <v>43496</v>
      </c>
      <c r="J44923">
        <v>8</v>
      </c>
      <c r="K44923">
        <v>-1.59</v>
      </c>
    </row>
    <row r="44924" spans="2:11">
      <c r="B44924" t="s">
        <v>2083</v>
      </c>
      <c r="C44924" t="s">
        <v>2084</v>
      </c>
      <c r="D44924" t="s">
        <v>2076</v>
      </c>
      <c r="E44924">
        <v>3</v>
      </c>
      <c r="F44924" t="s">
        <v>2016</v>
      </c>
      <c r="G44924" t="s">
        <v>2030</v>
      </c>
      <c r="H44924" t="s">
        <v>2017</v>
      </c>
      <c r="I44924" s="13">
        <v>43425</v>
      </c>
      <c r="J44924" t="s">
        <v>2030</v>
      </c>
      <c r="K44924" t="s">
        <v>2030</v>
      </c>
    </row>
    <row r="45001" spans="1:11">
      <c r="A45001" t="s">
        <v>1463</v>
      </c>
      <c r="B45001" t="str">
        <f ca="1">_xll.BDS(OFFSET(INDIRECT(ADDRESS(ROW(), COLUMN())),0,-1),"BEST_ANALYST_RECS_BULK","cols=10;rows=11")</f>
        <v>RBC Capital Markets</v>
      </c>
      <c r="C45001" t="s">
        <v>2543</v>
      </c>
      <c r="D45001" t="s">
        <v>2041</v>
      </c>
      <c r="E45001">
        <v>1</v>
      </c>
      <c r="F45001" t="s">
        <v>2016</v>
      </c>
      <c r="G45001">
        <v>111</v>
      </c>
      <c r="H45001" t="s">
        <v>2020</v>
      </c>
      <c r="I45001" s="13">
        <v>43511</v>
      </c>
      <c r="J45001" t="s">
        <v>2030</v>
      </c>
      <c r="K45001" t="s">
        <v>2030</v>
      </c>
    </row>
    <row r="45002" spans="1:11">
      <c r="B45002" t="s">
        <v>2072</v>
      </c>
      <c r="C45002" t="s">
        <v>2544</v>
      </c>
      <c r="D45002" t="s">
        <v>2015</v>
      </c>
      <c r="E45002">
        <v>3</v>
      </c>
      <c r="F45002" t="s">
        <v>2016</v>
      </c>
      <c r="G45002" t="s">
        <v>2030</v>
      </c>
      <c r="H45002" t="s">
        <v>2017</v>
      </c>
      <c r="I45002" s="13">
        <v>43511</v>
      </c>
      <c r="J45002">
        <v>5</v>
      </c>
      <c r="K45002">
        <v>-22.72</v>
      </c>
    </row>
    <row r="45003" spans="1:11">
      <c r="B45003" t="s">
        <v>2234</v>
      </c>
      <c r="C45003" t="s">
        <v>2545</v>
      </c>
      <c r="D45003" t="s">
        <v>2044</v>
      </c>
      <c r="E45003">
        <v>3</v>
      </c>
      <c r="F45003" t="s">
        <v>2016</v>
      </c>
      <c r="G45003">
        <v>135</v>
      </c>
      <c r="H45003" t="s">
        <v>2020</v>
      </c>
      <c r="I45003" s="13">
        <v>43511</v>
      </c>
      <c r="J45003" t="s">
        <v>2030</v>
      </c>
      <c r="K45003" t="s">
        <v>2030</v>
      </c>
    </row>
    <row r="45004" spans="1:11">
      <c r="B45004" t="s">
        <v>2203</v>
      </c>
      <c r="C45004" t="s">
        <v>2546</v>
      </c>
      <c r="D45004" t="s">
        <v>2044</v>
      </c>
      <c r="E45004">
        <v>3</v>
      </c>
      <c r="F45004" t="s">
        <v>2016</v>
      </c>
      <c r="G45004" t="s">
        <v>2030</v>
      </c>
      <c r="H45004" t="s">
        <v>2017</v>
      </c>
      <c r="I45004" s="13">
        <v>43510</v>
      </c>
      <c r="J45004">
        <v>6</v>
      </c>
      <c r="K45004">
        <v>-26.09</v>
      </c>
    </row>
    <row r="45005" spans="1:11">
      <c r="B45005" t="s">
        <v>2094</v>
      </c>
      <c r="C45005" t="s">
        <v>2095</v>
      </c>
      <c r="D45005" t="s">
        <v>2053</v>
      </c>
      <c r="E45005">
        <v>1</v>
      </c>
      <c r="F45005" t="s">
        <v>2088</v>
      </c>
      <c r="G45005" t="s">
        <v>2030</v>
      </c>
      <c r="H45005" t="s">
        <v>2017</v>
      </c>
      <c r="I45005" s="13">
        <v>43502</v>
      </c>
      <c r="J45005" t="s">
        <v>2030</v>
      </c>
      <c r="K45005" t="s">
        <v>2030</v>
      </c>
    </row>
    <row r="45006" spans="1:11">
      <c r="B45006" t="s">
        <v>2027</v>
      </c>
      <c r="C45006" t="s">
        <v>2547</v>
      </c>
      <c r="D45006" t="s">
        <v>2044</v>
      </c>
      <c r="E45006">
        <v>3</v>
      </c>
      <c r="F45006" t="s">
        <v>2016</v>
      </c>
      <c r="G45006">
        <v>125</v>
      </c>
      <c r="H45006" t="s">
        <v>2017</v>
      </c>
      <c r="I45006" s="13">
        <v>43495</v>
      </c>
      <c r="J45006">
        <v>3</v>
      </c>
      <c r="K45006">
        <v>-10.8</v>
      </c>
    </row>
    <row r="45007" spans="1:11">
      <c r="B45007" t="s">
        <v>2451</v>
      </c>
      <c r="C45007" t="s">
        <v>2548</v>
      </c>
      <c r="D45007" t="s">
        <v>2076</v>
      </c>
      <c r="E45007">
        <v>3</v>
      </c>
      <c r="F45007" t="s">
        <v>2016</v>
      </c>
      <c r="G45007" t="s">
        <v>2030</v>
      </c>
      <c r="H45007" t="s">
        <v>2017</v>
      </c>
      <c r="I45007" s="13">
        <v>43495</v>
      </c>
      <c r="J45007">
        <v>1</v>
      </c>
      <c r="K45007">
        <v>0</v>
      </c>
    </row>
    <row r="45008" spans="1:11">
      <c r="B45008" t="s">
        <v>2033</v>
      </c>
      <c r="C45008" t="s">
        <v>2549</v>
      </c>
      <c r="D45008" t="s">
        <v>2044</v>
      </c>
      <c r="E45008">
        <v>3</v>
      </c>
      <c r="F45008" t="s">
        <v>2016</v>
      </c>
      <c r="G45008">
        <v>140</v>
      </c>
      <c r="H45008" t="s">
        <v>2036</v>
      </c>
      <c r="I45008" s="13">
        <v>43494</v>
      </c>
      <c r="J45008">
        <v>7</v>
      </c>
      <c r="K45008">
        <v>-38.46</v>
      </c>
    </row>
    <row r="45009" spans="2:11">
      <c r="B45009" t="s">
        <v>2069</v>
      </c>
      <c r="C45009" t="s">
        <v>2550</v>
      </c>
      <c r="D45009" t="s">
        <v>2071</v>
      </c>
      <c r="E45009">
        <v>3</v>
      </c>
      <c r="F45009" t="s">
        <v>2016</v>
      </c>
      <c r="G45009" t="s">
        <v>2030</v>
      </c>
      <c r="H45009" t="s">
        <v>2017</v>
      </c>
      <c r="I45009" s="13">
        <v>43494</v>
      </c>
      <c r="J45009">
        <v>1</v>
      </c>
      <c r="K45009">
        <v>0</v>
      </c>
    </row>
    <row r="45010" spans="2:11">
      <c r="B45010" t="s">
        <v>2551</v>
      </c>
      <c r="C45010" t="s">
        <v>2552</v>
      </c>
      <c r="D45010" t="s">
        <v>2026</v>
      </c>
      <c r="E45010">
        <v>5</v>
      </c>
      <c r="F45010" t="s">
        <v>2016</v>
      </c>
      <c r="G45010">
        <v>150</v>
      </c>
      <c r="H45010" t="s">
        <v>2020</v>
      </c>
      <c r="I45010" s="13">
        <v>43424</v>
      </c>
      <c r="J45010">
        <v>4</v>
      </c>
      <c r="K45010">
        <v>-18.5</v>
      </c>
    </row>
    <row r="45011" spans="2:11">
      <c r="B45011" t="s">
        <v>2083</v>
      </c>
      <c r="C45011" t="s">
        <v>2084</v>
      </c>
      <c r="D45011" t="s">
        <v>2035</v>
      </c>
      <c r="E45011">
        <v>5</v>
      </c>
      <c r="F45011" t="s">
        <v>2085</v>
      </c>
      <c r="G45011" t="s">
        <v>2030</v>
      </c>
      <c r="H45011" t="s">
        <v>2017</v>
      </c>
      <c r="I45011" s="13">
        <v>43327</v>
      </c>
      <c r="J45011">
        <v>2</v>
      </c>
      <c r="K45011">
        <v>-3.32</v>
      </c>
    </row>
    <row r="45101" spans="1:11">
      <c r="A45101" t="s">
        <v>1464</v>
      </c>
      <c r="B45101" t="str">
        <f ca="1">_xll.BDS(OFFSET(INDIRECT(ADDRESS(ROW(), COLUMN())),0,-1),"BEST_ANALYST_RECS_BULK","cols=10;rows=12")</f>
        <v>SunTrust Robinson Humphrey</v>
      </c>
      <c r="C45101" t="s">
        <v>2293</v>
      </c>
      <c r="D45101" t="s">
        <v>2026</v>
      </c>
      <c r="E45101">
        <v>5</v>
      </c>
      <c r="F45101" t="s">
        <v>2016</v>
      </c>
      <c r="G45101">
        <v>26</v>
      </c>
      <c r="H45101" t="s">
        <v>2020</v>
      </c>
      <c r="I45101" s="13">
        <v>43511</v>
      </c>
      <c r="J45101">
        <v>1</v>
      </c>
      <c r="K45101">
        <v>34.090000000000003</v>
      </c>
    </row>
    <row r="45102" spans="1:11">
      <c r="B45102" t="s">
        <v>2148</v>
      </c>
      <c r="C45102" t="s">
        <v>2294</v>
      </c>
      <c r="D45102" t="s">
        <v>2029</v>
      </c>
      <c r="E45102">
        <v>5</v>
      </c>
      <c r="F45102" t="s">
        <v>2016</v>
      </c>
      <c r="G45102">
        <v>28</v>
      </c>
      <c r="H45102" t="s">
        <v>2017</v>
      </c>
      <c r="I45102" s="13">
        <v>43511</v>
      </c>
      <c r="J45102" t="s">
        <v>2030</v>
      </c>
      <c r="K45102" t="s">
        <v>2030</v>
      </c>
    </row>
    <row r="45103" spans="1:11">
      <c r="B45103" t="s">
        <v>2021</v>
      </c>
      <c r="C45103" t="s">
        <v>2295</v>
      </c>
      <c r="D45103" t="s">
        <v>2296</v>
      </c>
      <c r="E45103">
        <v>3</v>
      </c>
      <c r="F45103" t="s">
        <v>2016</v>
      </c>
      <c r="G45103">
        <v>22</v>
      </c>
      <c r="H45103" t="s">
        <v>2020</v>
      </c>
      <c r="I45103" s="13">
        <v>43501</v>
      </c>
      <c r="J45103" t="s">
        <v>2030</v>
      </c>
      <c r="K45103" t="s">
        <v>2030</v>
      </c>
    </row>
    <row r="45104" spans="1:11">
      <c r="B45104" t="s">
        <v>2037</v>
      </c>
      <c r="C45104" t="s">
        <v>2297</v>
      </c>
      <c r="D45104" t="s">
        <v>2026</v>
      </c>
      <c r="E45104">
        <v>5</v>
      </c>
      <c r="F45104" t="s">
        <v>2016</v>
      </c>
      <c r="G45104">
        <v>24</v>
      </c>
      <c r="H45104" t="s">
        <v>2020</v>
      </c>
      <c r="I45104" s="13">
        <v>43501</v>
      </c>
      <c r="J45104">
        <v>1</v>
      </c>
      <c r="K45104">
        <v>34.090000000000003</v>
      </c>
    </row>
    <row r="45105" spans="2:11">
      <c r="B45105" t="s">
        <v>2139</v>
      </c>
      <c r="C45105" t="s">
        <v>2298</v>
      </c>
      <c r="D45105" t="s">
        <v>2035</v>
      </c>
      <c r="E45105">
        <v>5</v>
      </c>
      <c r="F45105" t="s">
        <v>2016</v>
      </c>
      <c r="G45105">
        <v>30</v>
      </c>
      <c r="H45105" t="s">
        <v>2020</v>
      </c>
      <c r="I45105" s="13">
        <v>43501</v>
      </c>
      <c r="J45105" t="s">
        <v>2030</v>
      </c>
      <c r="K45105" t="s">
        <v>2030</v>
      </c>
    </row>
    <row r="45106" spans="2:11">
      <c r="B45106" t="s">
        <v>2074</v>
      </c>
      <c r="C45106" t="s">
        <v>2299</v>
      </c>
      <c r="D45106" t="s">
        <v>2026</v>
      </c>
      <c r="E45106">
        <v>5</v>
      </c>
      <c r="F45106" t="s">
        <v>2016</v>
      </c>
      <c r="G45106">
        <v>29</v>
      </c>
      <c r="H45106" t="s">
        <v>2020</v>
      </c>
      <c r="I45106" s="13">
        <v>43501</v>
      </c>
      <c r="J45106">
        <v>1</v>
      </c>
      <c r="K45106">
        <v>34.090000000000003</v>
      </c>
    </row>
    <row r="45107" spans="2:11">
      <c r="B45107" t="s">
        <v>2079</v>
      </c>
      <c r="C45107" t="s">
        <v>2138</v>
      </c>
      <c r="D45107" t="s">
        <v>2029</v>
      </c>
      <c r="E45107">
        <v>5</v>
      </c>
      <c r="F45107" t="s">
        <v>2016</v>
      </c>
      <c r="G45107">
        <v>33</v>
      </c>
      <c r="H45107" t="s">
        <v>2017</v>
      </c>
      <c r="I45107" s="13">
        <v>43501</v>
      </c>
      <c r="J45107">
        <v>1</v>
      </c>
      <c r="K45107">
        <v>34.090000000000003</v>
      </c>
    </row>
    <row r="45108" spans="2:11">
      <c r="B45108" t="s">
        <v>2151</v>
      </c>
      <c r="C45108" t="s">
        <v>2300</v>
      </c>
      <c r="D45108" t="s">
        <v>2026</v>
      </c>
      <c r="E45108">
        <v>5</v>
      </c>
      <c r="F45108" t="s">
        <v>2016</v>
      </c>
      <c r="G45108">
        <v>34</v>
      </c>
      <c r="H45108" t="s">
        <v>2020</v>
      </c>
      <c r="I45108" s="13">
        <v>43501</v>
      </c>
      <c r="J45108" t="s">
        <v>2030</v>
      </c>
      <c r="K45108" t="s">
        <v>2030</v>
      </c>
    </row>
    <row r="45109" spans="2:11">
      <c r="B45109" t="s">
        <v>2049</v>
      </c>
      <c r="C45109" t="s">
        <v>2301</v>
      </c>
      <c r="D45109" t="s">
        <v>2029</v>
      </c>
      <c r="E45109">
        <v>5</v>
      </c>
      <c r="F45109" t="s">
        <v>2016</v>
      </c>
      <c r="G45109">
        <v>23</v>
      </c>
      <c r="H45109" t="s">
        <v>2020</v>
      </c>
      <c r="I45109" s="13">
        <v>43501</v>
      </c>
      <c r="J45109">
        <v>1</v>
      </c>
      <c r="K45109">
        <v>34.090000000000003</v>
      </c>
    </row>
    <row r="45110" spans="2:11">
      <c r="B45110" t="s">
        <v>2198</v>
      </c>
      <c r="C45110" t="s">
        <v>2302</v>
      </c>
      <c r="D45110" t="s">
        <v>2035</v>
      </c>
      <c r="E45110">
        <v>5</v>
      </c>
      <c r="F45110" t="s">
        <v>2016</v>
      </c>
      <c r="G45110">
        <v>28</v>
      </c>
      <c r="H45110" t="s">
        <v>2020</v>
      </c>
      <c r="I45110" s="13">
        <v>43501</v>
      </c>
      <c r="J45110">
        <v>1</v>
      </c>
      <c r="K45110">
        <v>34.090000000000003</v>
      </c>
    </row>
    <row r="45111" spans="2:11">
      <c r="B45111" t="s">
        <v>2033</v>
      </c>
      <c r="C45111" t="s">
        <v>2303</v>
      </c>
      <c r="D45111" t="s">
        <v>2035</v>
      </c>
      <c r="E45111">
        <v>5</v>
      </c>
      <c r="F45111" t="s">
        <v>2016</v>
      </c>
      <c r="G45111">
        <v>18</v>
      </c>
      <c r="H45111" t="s">
        <v>2020</v>
      </c>
      <c r="I45111" s="13">
        <v>43480</v>
      </c>
      <c r="J45111">
        <v>1</v>
      </c>
      <c r="K45111">
        <v>34.090000000000003</v>
      </c>
    </row>
    <row r="45112" spans="2:11">
      <c r="B45112" t="s">
        <v>2083</v>
      </c>
      <c r="C45112" t="s">
        <v>2304</v>
      </c>
      <c r="D45112" t="s">
        <v>2184</v>
      </c>
      <c r="E45112">
        <v>1</v>
      </c>
      <c r="F45112" t="s">
        <v>2016</v>
      </c>
      <c r="G45112" t="s">
        <v>2030</v>
      </c>
      <c r="H45112" t="s">
        <v>2017</v>
      </c>
      <c r="I45112" s="13">
        <v>43181</v>
      </c>
      <c r="J45112">
        <v>2</v>
      </c>
      <c r="K45112">
        <v>-34.090000000000003</v>
      </c>
    </row>
    <row r="45201" spans="1:11">
      <c r="A45201" t="s">
        <v>1465</v>
      </c>
      <c r="B45201" t="str">
        <f ca="1">_xll.BDS(OFFSET(INDIRECT(ADDRESS(ROW(), COLUMN())),0,-1),"BEST_ANALYST_RECS_BULK","cols=10;rows=19")</f>
        <v>CIBC Capital Markets</v>
      </c>
      <c r="C45201" t="s">
        <v>3742</v>
      </c>
      <c r="D45201" t="s">
        <v>2029</v>
      </c>
      <c r="E45201">
        <v>5</v>
      </c>
      <c r="F45201" t="s">
        <v>2016</v>
      </c>
      <c r="G45201">
        <v>90.41</v>
      </c>
      <c r="H45201" t="s">
        <v>2133</v>
      </c>
      <c r="I45201" s="13">
        <v>43511</v>
      </c>
      <c r="J45201">
        <v>2</v>
      </c>
      <c r="K45201">
        <v>9.52</v>
      </c>
    </row>
    <row r="45202" spans="1:11">
      <c r="B45202" t="s">
        <v>3743</v>
      </c>
      <c r="C45202" t="s">
        <v>3744</v>
      </c>
      <c r="D45202" t="s">
        <v>2026</v>
      </c>
      <c r="E45202">
        <v>5</v>
      </c>
      <c r="F45202" t="s">
        <v>2016</v>
      </c>
      <c r="G45202">
        <v>86.64</v>
      </c>
      <c r="H45202" t="s">
        <v>2017</v>
      </c>
      <c r="I45202" s="13">
        <v>43511</v>
      </c>
      <c r="J45202" t="s">
        <v>2030</v>
      </c>
      <c r="K45202" t="s">
        <v>2030</v>
      </c>
    </row>
    <row r="45203" spans="1:11">
      <c r="B45203" t="s">
        <v>2027</v>
      </c>
      <c r="C45203" t="s">
        <v>3745</v>
      </c>
      <c r="D45203" t="s">
        <v>2044</v>
      </c>
      <c r="E45203">
        <v>3</v>
      </c>
      <c r="F45203" t="s">
        <v>2016</v>
      </c>
      <c r="G45203">
        <v>75</v>
      </c>
      <c r="H45203" t="s">
        <v>2017</v>
      </c>
      <c r="I45203" s="13">
        <v>43510</v>
      </c>
      <c r="J45203" t="s">
        <v>2030</v>
      </c>
      <c r="K45203" t="s">
        <v>2030</v>
      </c>
    </row>
    <row r="45204" spans="1:11">
      <c r="B45204" t="s">
        <v>2118</v>
      </c>
      <c r="C45204" t="s">
        <v>3746</v>
      </c>
      <c r="D45204" t="s">
        <v>2026</v>
      </c>
      <c r="E45204">
        <v>5</v>
      </c>
      <c r="F45204" t="s">
        <v>2016</v>
      </c>
      <c r="G45204">
        <v>89.87</v>
      </c>
      <c r="H45204" t="s">
        <v>2017</v>
      </c>
      <c r="I45204" s="13">
        <v>43508</v>
      </c>
      <c r="J45204">
        <v>3</v>
      </c>
      <c r="K45204">
        <v>6.04</v>
      </c>
    </row>
    <row r="45205" spans="1:11">
      <c r="B45205" t="s">
        <v>2174</v>
      </c>
      <c r="C45205" t="s">
        <v>3326</v>
      </c>
      <c r="D45205" t="s">
        <v>2015</v>
      </c>
      <c r="E45205">
        <v>3</v>
      </c>
      <c r="F45205" t="s">
        <v>2016</v>
      </c>
      <c r="G45205">
        <v>73.72</v>
      </c>
      <c r="H45205" t="s">
        <v>2017</v>
      </c>
      <c r="I45205" s="13">
        <v>43507</v>
      </c>
      <c r="J45205">
        <v>5</v>
      </c>
      <c r="K45205">
        <v>0</v>
      </c>
    </row>
    <row r="45206" spans="1:11">
      <c r="B45206" t="s">
        <v>2067</v>
      </c>
      <c r="C45206" t="s">
        <v>3341</v>
      </c>
      <c r="D45206" t="s">
        <v>2029</v>
      </c>
      <c r="E45206">
        <v>5</v>
      </c>
      <c r="F45206" t="s">
        <v>2016</v>
      </c>
      <c r="G45206">
        <v>91.02</v>
      </c>
      <c r="H45206" t="s">
        <v>2020</v>
      </c>
      <c r="I45206" s="13">
        <v>43507</v>
      </c>
      <c r="J45206">
        <v>2</v>
      </c>
      <c r="K45206">
        <v>9.52</v>
      </c>
    </row>
    <row r="45207" spans="1:11">
      <c r="B45207" t="s">
        <v>2072</v>
      </c>
      <c r="C45207" t="s">
        <v>3343</v>
      </c>
      <c r="D45207" t="s">
        <v>2029</v>
      </c>
      <c r="E45207">
        <v>5</v>
      </c>
      <c r="F45207" t="s">
        <v>2016</v>
      </c>
      <c r="G45207">
        <v>88</v>
      </c>
      <c r="H45207" t="s">
        <v>2017</v>
      </c>
      <c r="I45207" s="13">
        <v>43504</v>
      </c>
      <c r="J45207">
        <v>2</v>
      </c>
      <c r="K45207">
        <v>9.52</v>
      </c>
    </row>
    <row r="45208" spans="1:11">
      <c r="B45208" t="s">
        <v>3032</v>
      </c>
      <c r="C45208" t="s">
        <v>3346</v>
      </c>
      <c r="D45208" t="s">
        <v>2026</v>
      </c>
      <c r="E45208">
        <v>5</v>
      </c>
      <c r="F45208" t="s">
        <v>2016</v>
      </c>
      <c r="G45208">
        <v>82.9</v>
      </c>
      <c r="H45208" t="s">
        <v>2017</v>
      </c>
      <c r="I45208" s="13">
        <v>43504</v>
      </c>
      <c r="J45208">
        <v>1</v>
      </c>
      <c r="K45208">
        <v>17.64</v>
      </c>
    </row>
    <row r="45209" spans="1:11">
      <c r="B45209" t="s">
        <v>3008</v>
      </c>
      <c r="C45209" t="s">
        <v>3747</v>
      </c>
      <c r="D45209" t="s">
        <v>2026</v>
      </c>
      <c r="E45209">
        <v>5</v>
      </c>
      <c r="F45209" t="s">
        <v>2016</v>
      </c>
      <c r="G45209">
        <v>90.44</v>
      </c>
      <c r="H45209" t="s">
        <v>2017</v>
      </c>
      <c r="I45209" s="13">
        <v>43504</v>
      </c>
      <c r="J45209">
        <v>2</v>
      </c>
      <c r="K45209">
        <v>9.52</v>
      </c>
    </row>
    <row r="45210" spans="1:11">
      <c r="B45210" t="s">
        <v>2390</v>
      </c>
      <c r="C45210" t="s">
        <v>3748</v>
      </c>
      <c r="D45210" t="s">
        <v>2026</v>
      </c>
      <c r="E45210">
        <v>5</v>
      </c>
      <c r="F45210" t="s">
        <v>2016</v>
      </c>
      <c r="G45210">
        <v>93</v>
      </c>
      <c r="H45210" t="s">
        <v>2020</v>
      </c>
      <c r="I45210" s="13">
        <v>43504</v>
      </c>
      <c r="J45210">
        <v>2</v>
      </c>
      <c r="K45210">
        <v>9.52</v>
      </c>
    </row>
    <row r="45211" spans="1:11">
      <c r="B45211" t="s">
        <v>3014</v>
      </c>
      <c r="C45211" t="s">
        <v>3348</v>
      </c>
      <c r="D45211" t="s">
        <v>2252</v>
      </c>
      <c r="E45211">
        <v>3</v>
      </c>
      <c r="F45211" t="s">
        <v>2016</v>
      </c>
      <c r="G45211">
        <v>79.13</v>
      </c>
      <c r="H45211" t="s">
        <v>2020</v>
      </c>
      <c r="I45211" s="13">
        <v>43504</v>
      </c>
      <c r="J45211">
        <v>5</v>
      </c>
      <c r="K45211">
        <v>0</v>
      </c>
    </row>
    <row r="45212" spans="1:11">
      <c r="B45212" t="s">
        <v>2595</v>
      </c>
      <c r="C45212" t="s">
        <v>3749</v>
      </c>
      <c r="D45212" t="s">
        <v>2252</v>
      </c>
      <c r="E45212">
        <v>3</v>
      </c>
      <c r="F45212" t="s">
        <v>2016</v>
      </c>
      <c r="G45212">
        <v>86</v>
      </c>
      <c r="H45212" t="s">
        <v>2020</v>
      </c>
      <c r="I45212" s="13">
        <v>43503</v>
      </c>
      <c r="J45212">
        <v>5</v>
      </c>
      <c r="K45212">
        <v>0</v>
      </c>
    </row>
    <row r="45213" spans="1:11">
      <c r="B45213" t="s">
        <v>3030</v>
      </c>
      <c r="C45213" t="s">
        <v>3750</v>
      </c>
      <c r="D45213" t="s">
        <v>2076</v>
      </c>
      <c r="E45213">
        <v>3</v>
      </c>
      <c r="F45213" t="s">
        <v>2016</v>
      </c>
      <c r="G45213">
        <v>78.88</v>
      </c>
      <c r="H45213" t="s">
        <v>2020</v>
      </c>
      <c r="I45213" s="13">
        <v>43503</v>
      </c>
      <c r="J45213">
        <v>6</v>
      </c>
      <c r="K45213">
        <v>-5.81</v>
      </c>
    </row>
    <row r="45214" spans="1:11">
      <c r="B45214" t="s">
        <v>2094</v>
      </c>
      <c r="C45214" t="s">
        <v>2095</v>
      </c>
      <c r="D45214" t="s">
        <v>2026</v>
      </c>
      <c r="E45214">
        <v>5</v>
      </c>
      <c r="F45214" t="s">
        <v>2016</v>
      </c>
      <c r="G45214">
        <v>86</v>
      </c>
      <c r="H45214" t="s">
        <v>2017</v>
      </c>
      <c r="I45214" s="13">
        <v>43503</v>
      </c>
      <c r="J45214" t="s">
        <v>2030</v>
      </c>
      <c r="K45214" t="s">
        <v>2030</v>
      </c>
    </row>
    <row r="45215" spans="1:11">
      <c r="B45215" t="s">
        <v>2063</v>
      </c>
      <c r="C45215" t="s">
        <v>3351</v>
      </c>
      <c r="D45215" t="s">
        <v>2035</v>
      </c>
      <c r="E45215">
        <v>5</v>
      </c>
      <c r="F45215" t="s">
        <v>2016</v>
      </c>
      <c r="G45215">
        <v>74</v>
      </c>
      <c r="H45215" t="s">
        <v>2017</v>
      </c>
      <c r="I45215" s="13">
        <v>43503</v>
      </c>
      <c r="J45215" t="s">
        <v>2030</v>
      </c>
      <c r="K45215" t="s">
        <v>2030</v>
      </c>
    </row>
    <row r="45216" spans="1:11">
      <c r="B45216" t="s">
        <v>2042</v>
      </c>
      <c r="C45216" t="s">
        <v>3356</v>
      </c>
      <c r="D45216" t="s">
        <v>2044</v>
      </c>
      <c r="E45216">
        <v>3</v>
      </c>
      <c r="F45216" t="s">
        <v>2016</v>
      </c>
      <c r="G45216">
        <v>73.150000000000006</v>
      </c>
      <c r="H45216" t="s">
        <v>2020</v>
      </c>
      <c r="I45216" s="13">
        <v>43493</v>
      </c>
      <c r="J45216">
        <v>4</v>
      </c>
      <c r="K45216">
        <v>3.69</v>
      </c>
    </row>
    <row r="45217" spans="2:11">
      <c r="B45217" t="s">
        <v>2033</v>
      </c>
      <c r="C45217" t="s">
        <v>3751</v>
      </c>
      <c r="D45217" t="s">
        <v>2044</v>
      </c>
      <c r="E45217">
        <v>3</v>
      </c>
      <c r="F45217" t="s">
        <v>2016</v>
      </c>
      <c r="G45217">
        <v>75</v>
      </c>
      <c r="H45217" t="s">
        <v>2020</v>
      </c>
      <c r="I45217" s="13">
        <v>43479</v>
      </c>
      <c r="J45217">
        <v>5</v>
      </c>
      <c r="K45217">
        <v>0</v>
      </c>
    </row>
    <row r="45218" spans="2:11">
      <c r="B45218" t="s">
        <v>3338</v>
      </c>
      <c r="C45218" t="s">
        <v>3752</v>
      </c>
      <c r="D45218" t="s">
        <v>2026</v>
      </c>
      <c r="E45218">
        <v>5</v>
      </c>
      <c r="F45218" t="s">
        <v>2016</v>
      </c>
      <c r="G45218">
        <v>75.55</v>
      </c>
      <c r="H45218" t="s">
        <v>2017</v>
      </c>
      <c r="I45218" s="13">
        <v>43475</v>
      </c>
      <c r="J45218">
        <v>2</v>
      </c>
      <c r="K45218">
        <v>9.52</v>
      </c>
    </row>
    <row r="45219" spans="2:11">
      <c r="B45219" t="s">
        <v>2083</v>
      </c>
      <c r="C45219" t="s">
        <v>2084</v>
      </c>
      <c r="D45219" t="s">
        <v>2053</v>
      </c>
      <c r="E45219">
        <v>1</v>
      </c>
      <c r="F45219" t="s">
        <v>2016</v>
      </c>
      <c r="G45219" t="s">
        <v>2030</v>
      </c>
      <c r="H45219" t="s">
        <v>2017</v>
      </c>
      <c r="I45219" s="13">
        <v>43431</v>
      </c>
      <c r="J45219" t="s">
        <v>2030</v>
      </c>
      <c r="K45219" t="s">
        <v>2030</v>
      </c>
    </row>
    <row r="45301" spans="1:11">
      <c r="A45301" t="s">
        <v>1466</v>
      </c>
      <c r="B45301" t="str">
        <f ca="1">_xll.BDS(OFFSET(INDIRECT(ADDRESS(ROW(), COLUMN())),0,-1),"BEST_ANALYST_RECS_BULK","cols=10;rows=11")</f>
        <v>RBC Capital Markets</v>
      </c>
      <c r="C45301" t="s">
        <v>2787</v>
      </c>
      <c r="D45301" t="s">
        <v>3104</v>
      </c>
      <c r="E45301">
        <v>5</v>
      </c>
      <c r="F45301" t="s">
        <v>2016</v>
      </c>
      <c r="G45301">
        <v>40</v>
      </c>
      <c r="H45301" t="s">
        <v>2020</v>
      </c>
      <c r="I45301" s="13">
        <v>43511</v>
      </c>
      <c r="J45301">
        <v>4</v>
      </c>
      <c r="K45301">
        <v>-16.309999999999999</v>
      </c>
    </row>
    <row r="45302" spans="1:11">
      <c r="B45302" t="s">
        <v>2083</v>
      </c>
      <c r="C45302" t="s">
        <v>2084</v>
      </c>
      <c r="D45302" t="s">
        <v>2076</v>
      </c>
      <c r="E45302">
        <v>3</v>
      </c>
      <c r="F45302" t="s">
        <v>2085</v>
      </c>
      <c r="G45302" t="s">
        <v>2030</v>
      </c>
      <c r="H45302" t="s">
        <v>2017</v>
      </c>
      <c r="I45302" s="13">
        <v>43509</v>
      </c>
      <c r="J45302">
        <v>5</v>
      </c>
      <c r="K45302">
        <v>-33.92</v>
      </c>
    </row>
    <row r="45303" spans="1:11">
      <c r="B45303" t="s">
        <v>2094</v>
      </c>
      <c r="C45303" t="s">
        <v>2095</v>
      </c>
      <c r="D45303" t="s">
        <v>2076</v>
      </c>
      <c r="E45303">
        <v>3</v>
      </c>
      <c r="F45303" t="s">
        <v>2016</v>
      </c>
      <c r="G45303" t="s">
        <v>2030</v>
      </c>
      <c r="H45303" t="s">
        <v>2017</v>
      </c>
      <c r="I45303" s="13">
        <v>43507</v>
      </c>
      <c r="J45303" t="s">
        <v>2030</v>
      </c>
      <c r="K45303" t="s">
        <v>2030</v>
      </c>
    </row>
    <row r="45304" spans="1:11">
      <c r="B45304" t="s">
        <v>106</v>
      </c>
      <c r="C45304" t="s">
        <v>3105</v>
      </c>
      <c r="D45304" t="s">
        <v>2114</v>
      </c>
      <c r="E45304">
        <v>3</v>
      </c>
      <c r="F45304" t="s">
        <v>2016</v>
      </c>
      <c r="G45304">
        <v>28</v>
      </c>
      <c r="H45304" t="s">
        <v>2020</v>
      </c>
      <c r="I45304" s="13">
        <v>43504</v>
      </c>
      <c r="J45304">
        <v>2</v>
      </c>
      <c r="K45304">
        <v>0</v>
      </c>
    </row>
    <row r="45305" spans="1:11">
      <c r="B45305" t="s">
        <v>2131</v>
      </c>
      <c r="C45305" t="s">
        <v>3106</v>
      </c>
      <c r="D45305" t="s">
        <v>2026</v>
      </c>
      <c r="E45305">
        <v>5</v>
      </c>
      <c r="F45305" t="s">
        <v>2016</v>
      </c>
      <c r="G45305">
        <v>30</v>
      </c>
      <c r="H45305" t="s">
        <v>2133</v>
      </c>
      <c r="I45305" s="13">
        <v>43504</v>
      </c>
      <c r="J45305">
        <v>1</v>
      </c>
      <c r="K45305">
        <v>13.29</v>
      </c>
    </row>
    <row r="45306" spans="1:11">
      <c r="B45306" t="s">
        <v>2033</v>
      </c>
      <c r="C45306" t="s">
        <v>2557</v>
      </c>
      <c r="D45306" t="s">
        <v>2035</v>
      </c>
      <c r="E45306">
        <v>5</v>
      </c>
      <c r="F45306" t="s">
        <v>2016</v>
      </c>
      <c r="G45306">
        <v>32</v>
      </c>
      <c r="H45306" t="s">
        <v>2036</v>
      </c>
      <c r="I45306" s="13">
        <v>43504</v>
      </c>
      <c r="J45306">
        <v>4</v>
      </c>
      <c r="K45306">
        <v>-16.309999999999999</v>
      </c>
    </row>
    <row r="45307" spans="1:11">
      <c r="B45307" t="s">
        <v>2059</v>
      </c>
      <c r="C45307" t="s">
        <v>2410</v>
      </c>
      <c r="D45307" t="s">
        <v>2026</v>
      </c>
      <c r="E45307">
        <v>5</v>
      </c>
      <c r="F45307" t="s">
        <v>2016</v>
      </c>
      <c r="G45307">
        <v>37</v>
      </c>
      <c r="H45307" t="s">
        <v>2020</v>
      </c>
      <c r="I45307" s="13">
        <v>43504</v>
      </c>
      <c r="J45307">
        <v>4</v>
      </c>
      <c r="K45307">
        <v>-16.309999999999999</v>
      </c>
    </row>
    <row r="45308" spans="1:11">
      <c r="B45308" t="s">
        <v>2269</v>
      </c>
      <c r="C45308" t="s">
        <v>3107</v>
      </c>
      <c r="D45308" t="s">
        <v>2026</v>
      </c>
      <c r="E45308">
        <v>5</v>
      </c>
      <c r="F45308" t="s">
        <v>2016</v>
      </c>
      <c r="G45308">
        <v>34</v>
      </c>
      <c r="H45308" t="s">
        <v>2020</v>
      </c>
      <c r="I45308" s="13">
        <v>43504</v>
      </c>
      <c r="J45308">
        <v>4</v>
      </c>
      <c r="K45308">
        <v>-16.309999999999999</v>
      </c>
    </row>
    <row r="45309" spans="1:11">
      <c r="B45309" t="s">
        <v>2045</v>
      </c>
      <c r="C45309" t="s">
        <v>2687</v>
      </c>
      <c r="D45309" t="s">
        <v>2015</v>
      </c>
      <c r="E45309">
        <v>3</v>
      </c>
      <c r="F45309" t="s">
        <v>2016</v>
      </c>
      <c r="G45309" t="s">
        <v>2030</v>
      </c>
      <c r="H45309" t="s">
        <v>2017</v>
      </c>
      <c r="I45309" s="13">
        <v>43503</v>
      </c>
      <c r="J45309">
        <v>3</v>
      </c>
      <c r="K45309">
        <v>-7.34</v>
      </c>
    </row>
    <row r="45310" spans="1:11">
      <c r="B45310" t="s">
        <v>2240</v>
      </c>
      <c r="C45310" t="s">
        <v>3108</v>
      </c>
      <c r="D45310" t="s">
        <v>2179</v>
      </c>
      <c r="E45310" t="s">
        <v>2030</v>
      </c>
      <c r="F45310" t="s">
        <v>2016</v>
      </c>
      <c r="G45310" t="s">
        <v>2030</v>
      </c>
      <c r="H45310" t="s">
        <v>2017</v>
      </c>
      <c r="I45310" s="13">
        <v>43024</v>
      </c>
      <c r="J45310" t="s">
        <v>2030</v>
      </c>
      <c r="K45310" t="s">
        <v>2030</v>
      </c>
    </row>
    <row r="45311" spans="1:11">
      <c r="B45311" t="s">
        <v>2054</v>
      </c>
      <c r="C45311" t="s">
        <v>3109</v>
      </c>
      <c r="D45311" t="s">
        <v>2179</v>
      </c>
      <c r="E45311" t="s">
        <v>2030</v>
      </c>
      <c r="F45311" t="s">
        <v>2016</v>
      </c>
      <c r="G45311" t="s">
        <v>2030</v>
      </c>
      <c r="H45311" t="s">
        <v>2017</v>
      </c>
      <c r="I45311" s="13">
        <v>42475</v>
      </c>
      <c r="J45311" t="s">
        <v>2030</v>
      </c>
      <c r="K45311" t="s">
        <v>2030</v>
      </c>
    </row>
    <row r="45401" spans="1:11">
      <c r="A45401" t="s">
        <v>1467</v>
      </c>
      <c r="B45401" t="str">
        <f ca="1">_xll.BDS(OFFSET(INDIRECT(ADDRESS(ROW(), COLUMN())),0,-1),"BEST_ANALYST_RECS_BULK","cols=10;rows=26")</f>
        <v>Telsey Advisory Group</v>
      </c>
      <c r="C45401" t="s">
        <v>2651</v>
      </c>
      <c r="D45401" t="s">
        <v>2029</v>
      </c>
      <c r="E45401">
        <v>5</v>
      </c>
      <c r="F45401" t="s">
        <v>2016</v>
      </c>
      <c r="G45401">
        <v>44</v>
      </c>
      <c r="H45401" t="s">
        <v>2017</v>
      </c>
      <c r="I45401" s="13">
        <v>43511</v>
      </c>
      <c r="J45401">
        <v>1</v>
      </c>
      <c r="K45401">
        <v>14.28</v>
      </c>
    </row>
    <row r="45402" spans="1:11">
      <c r="B45402" t="s">
        <v>2118</v>
      </c>
      <c r="C45402" t="s">
        <v>2119</v>
      </c>
      <c r="D45402" t="s">
        <v>2076</v>
      </c>
      <c r="E45402">
        <v>3</v>
      </c>
      <c r="F45402" t="s">
        <v>2016</v>
      </c>
      <c r="G45402">
        <v>36</v>
      </c>
      <c r="H45402" t="s">
        <v>2017</v>
      </c>
      <c r="I45402" s="13">
        <v>43509</v>
      </c>
      <c r="J45402">
        <v>5</v>
      </c>
      <c r="K45402">
        <v>0</v>
      </c>
    </row>
    <row r="45403" spans="1:11">
      <c r="B45403" t="s">
        <v>2267</v>
      </c>
      <c r="C45403" t="s">
        <v>2652</v>
      </c>
      <c r="D45403" t="s">
        <v>2273</v>
      </c>
      <c r="E45403">
        <v>3</v>
      </c>
      <c r="F45403" t="s">
        <v>2016</v>
      </c>
      <c r="G45403" t="s">
        <v>2030</v>
      </c>
      <c r="H45403" t="s">
        <v>2017</v>
      </c>
      <c r="I45403" s="13">
        <v>43508</v>
      </c>
      <c r="J45403">
        <v>8</v>
      </c>
      <c r="K45403">
        <v>-15.05</v>
      </c>
    </row>
    <row r="45404" spans="1:11">
      <c r="B45404" t="s">
        <v>2621</v>
      </c>
      <c r="C45404" t="s">
        <v>2653</v>
      </c>
      <c r="D45404" t="s">
        <v>2044</v>
      </c>
      <c r="E45404">
        <v>3</v>
      </c>
      <c r="F45404" t="s">
        <v>2016</v>
      </c>
      <c r="G45404" t="s">
        <v>2030</v>
      </c>
      <c r="H45404" t="s">
        <v>2017</v>
      </c>
      <c r="I45404" s="13">
        <v>43507</v>
      </c>
      <c r="J45404">
        <v>5</v>
      </c>
      <c r="K45404">
        <v>0</v>
      </c>
    </row>
    <row r="45405" spans="1:11">
      <c r="B45405" t="s">
        <v>2247</v>
      </c>
      <c r="C45405" t="s">
        <v>2248</v>
      </c>
      <c r="D45405" t="s">
        <v>2162</v>
      </c>
      <c r="E45405">
        <v>3</v>
      </c>
      <c r="F45405" t="s">
        <v>2016</v>
      </c>
      <c r="G45405">
        <v>37</v>
      </c>
      <c r="H45405" t="s">
        <v>2020</v>
      </c>
      <c r="I45405" s="13">
        <v>43506</v>
      </c>
      <c r="J45405">
        <v>5</v>
      </c>
      <c r="K45405">
        <v>0</v>
      </c>
    </row>
    <row r="45406" spans="1:11">
      <c r="B45406" t="s">
        <v>2045</v>
      </c>
      <c r="C45406" t="s">
        <v>2249</v>
      </c>
      <c r="D45406" t="s">
        <v>2015</v>
      </c>
      <c r="E45406">
        <v>3</v>
      </c>
      <c r="F45406" t="s">
        <v>2016</v>
      </c>
      <c r="G45406" t="s">
        <v>2030</v>
      </c>
      <c r="H45406" t="s">
        <v>2017</v>
      </c>
      <c r="I45406" s="13">
        <v>43504</v>
      </c>
      <c r="J45406">
        <v>5</v>
      </c>
      <c r="K45406">
        <v>0</v>
      </c>
    </row>
    <row r="45407" spans="1:11">
      <c r="B45407" t="s">
        <v>2049</v>
      </c>
      <c r="C45407" t="s">
        <v>2654</v>
      </c>
      <c r="D45407" t="s">
        <v>2015</v>
      </c>
      <c r="E45407">
        <v>3</v>
      </c>
      <c r="F45407" t="s">
        <v>2016</v>
      </c>
      <c r="G45407">
        <v>39</v>
      </c>
      <c r="H45407" t="s">
        <v>2017</v>
      </c>
      <c r="I45407" s="13">
        <v>43497</v>
      </c>
      <c r="J45407">
        <v>5</v>
      </c>
      <c r="K45407">
        <v>0</v>
      </c>
    </row>
    <row r="45408" spans="1:11">
      <c r="B45408" t="s">
        <v>2051</v>
      </c>
      <c r="C45408" t="s">
        <v>2115</v>
      </c>
      <c r="D45408" t="s">
        <v>2076</v>
      </c>
      <c r="E45408">
        <v>3</v>
      </c>
      <c r="F45408" t="s">
        <v>2088</v>
      </c>
      <c r="G45408">
        <v>40</v>
      </c>
      <c r="H45408" t="s">
        <v>2017</v>
      </c>
      <c r="I45408" s="13">
        <v>43496</v>
      </c>
      <c r="J45408" t="s">
        <v>2030</v>
      </c>
      <c r="K45408" t="s">
        <v>2030</v>
      </c>
    </row>
    <row r="45409" spans="2:11">
      <c r="B45409" t="s">
        <v>2151</v>
      </c>
      <c r="C45409" t="s">
        <v>2655</v>
      </c>
      <c r="D45409" t="s">
        <v>2044</v>
      </c>
      <c r="E45409">
        <v>3</v>
      </c>
      <c r="F45409" t="s">
        <v>2016</v>
      </c>
      <c r="G45409" t="s">
        <v>2030</v>
      </c>
      <c r="H45409" t="s">
        <v>2017</v>
      </c>
      <c r="I45409" s="13">
        <v>43492</v>
      </c>
      <c r="J45409">
        <v>5</v>
      </c>
      <c r="K45409">
        <v>0</v>
      </c>
    </row>
    <row r="45410" spans="2:11">
      <c r="B45410" t="s">
        <v>2079</v>
      </c>
      <c r="C45410" t="s">
        <v>2656</v>
      </c>
      <c r="D45410" t="s">
        <v>2029</v>
      </c>
      <c r="E45410">
        <v>5</v>
      </c>
      <c r="F45410" t="s">
        <v>2016</v>
      </c>
      <c r="G45410">
        <v>40</v>
      </c>
      <c r="H45410" t="s">
        <v>2017</v>
      </c>
      <c r="I45410" s="13">
        <v>43476</v>
      </c>
      <c r="J45410">
        <v>1</v>
      </c>
      <c r="K45410">
        <v>14.28</v>
      </c>
    </row>
    <row r="45411" spans="2:11">
      <c r="B45411" t="s">
        <v>2067</v>
      </c>
      <c r="C45411" t="s">
        <v>2251</v>
      </c>
      <c r="D45411" t="s">
        <v>2252</v>
      </c>
      <c r="E45411">
        <v>3</v>
      </c>
      <c r="F45411" t="s">
        <v>2016</v>
      </c>
      <c r="G45411">
        <v>35</v>
      </c>
      <c r="H45411" t="s">
        <v>2020</v>
      </c>
      <c r="I45411" s="13">
        <v>43474</v>
      </c>
      <c r="J45411">
        <v>5</v>
      </c>
      <c r="K45411">
        <v>0</v>
      </c>
    </row>
    <row r="45412" spans="2:11">
      <c r="B45412" t="s">
        <v>2234</v>
      </c>
      <c r="C45412" t="s">
        <v>2657</v>
      </c>
      <c r="D45412" t="s">
        <v>2026</v>
      </c>
      <c r="E45412">
        <v>5</v>
      </c>
      <c r="F45412" t="s">
        <v>2016</v>
      </c>
      <c r="G45412">
        <v>40</v>
      </c>
      <c r="H45412" t="s">
        <v>2017</v>
      </c>
      <c r="I45412" s="13">
        <v>43474</v>
      </c>
      <c r="J45412">
        <v>1</v>
      </c>
      <c r="K45412">
        <v>14.28</v>
      </c>
    </row>
    <row r="45413" spans="2:11">
      <c r="B45413" t="s">
        <v>2094</v>
      </c>
      <c r="C45413" t="s">
        <v>2095</v>
      </c>
      <c r="D45413" t="s">
        <v>2026</v>
      </c>
      <c r="E45413">
        <v>5</v>
      </c>
      <c r="F45413" t="s">
        <v>2016</v>
      </c>
      <c r="G45413">
        <v>37</v>
      </c>
      <c r="H45413" t="s">
        <v>2020</v>
      </c>
      <c r="I45413" s="13">
        <v>43473</v>
      </c>
      <c r="J45413" t="s">
        <v>2030</v>
      </c>
      <c r="K45413" t="s">
        <v>2030</v>
      </c>
    </row>
    <row r="45414" spans="2:11">
      <c r="B45414" t="s">
        <v>2159</v>
      </c>
      <c r="C45414" t="s">
        <v>2658</v>
      </c>
      <c r="D45414" t="s">
        <v>2044</v>
      </c>
      <c r="E45414">
        <v>3</v>
      </c>
      <c r="F45414" t="s">
        <v>2016</v>
      </c>
      <c r="G45414">
        <v>36</v>
      </c>
      <c r="H45414" t="s">
        <v>2020</v>
      </c>
      <c r="I45414" s="13">
        <v>43468</v>
      </c>
      <c r="J45414">
        <v>5</v>
      </c>
      <c r="K45414">
        <v>0</v>
      </c>
    </row>
    <row r="45415" spans="2:11">
      <c r="B45415" t="s">
        <v>2074</v>
      </c>
      <c r="C45415" t="s">
        <v>2659</v>
      </c>
      <c r="D45415" t="s">
        <v>2076</v>
      </c>
      <c r="E45415">
        <v>3</v>
      </c>
      <c r="F45415" t="s">
        <v>2016</v>
      </c>
      <c r="G45415">
        <v>34</v>
      </c>
      <c r="H45415" t="s">
        <v>2020</v>
      </c>
      <c r="I45415" s="13">
        <v>43451</v>
      </c>
      <c r="J45415">
        <v>5</v>
      </c>
      <c r="K45415">
        <v>0</v>
      </c>
    </row>
    <row r="45416" spans="2:11">
      <c r="B45416" t="s">
        <v>2024</v>
      </c>
      <c r="C45416" t="s">
        <v>2660</v>
      </c>
      <c r="D45416" t="s">
        <v>2026</v>
      </c>
      <c r="E45416">
        <v>5</v>
      </c>
      <c r="F45416" t="s">
        <v>2016</v>
      </c>
      <c r="G45416">
        <v>42</v>
      </c>
      <c r="H45416" t="s">
        <v>2017</v>
      </c>
      <c r="I45416" s="13">
        <v>43445</v>
      </c>
      <c r="J45416">
        <v>1</v>
      </c>
      <c r="K45416">
        <v>14.28</v>
      </c>
    </row>
    <row r="45417" spans="2:11">
      <c r="B45417" t="s">
        <v>106</v>
      </c>
      <c r="C45417" t="s">
        <v>2250</v>
      </c>
      <c r="D45417" t="s">
        <v>2114</v>
      </c>
      <c r="E45417">
        <v>3</v>
      </c>
      <c r="F45417" t="s">
        <v>2016</v>
      </c>
      <c r="G45417">
        <v>36</v>
      </c>
      <c r="H45417" t="s">
        <v>2020</v>
      </c>
      <c r="I45417" s="13">
        <v>43433</v>
      </c>
      <c r="J45417">
        <v>5</v>
      </c>
      <c r="K45417">
        <v>0</v>
      </c>
    </row>
    <row r="45418" spans="2:11">
      <c r="B45418" t="s">
        <v>2033</v>
      </c>
      <c r="C45418" t="s">
        <v>2246</v>
      </c>
      <c r="D45418" t="s">
        <v>2044</v>
      </c>
      <c r="E45418">
        <v>3</v>
      </c>
      <c r="F45418" t="s">
        <v>2088</v>
      </c>
      <c r="G45418">
        <v>41</v>
      </c>
      <c r="H45418" t="s">
        <v>2020</v>
      </c>
      <c r="I45418" s="13">
        <v>43433</v>
      </c>
      <c r="J45418">
        <v>4</v>
      </c>
      <c r="K45418">
        <v>7.85</v>
      </c>
    </row>
    <row r="45419" spans="2:11">
      <c r="B45419" t="s">
        <v>2257</v>
      </c>
      <c r="C45419" t="s">
        <v>2661</v>
      </c>
      <c r="D45419" t="s">
        <v>2044</v>
      </c>
      <c r="E45419">
        <v>3</v>
      </c>
      <c r="F45419" t="s">
        <v>2016</v>
      </c>
      <c r="G45419">
        <v>38</v>
      </c>
      <c r="H45419" t="s">
        <v>2020</v>
      </c>
      <c r="I45419" s="13">
        <v>43433</v>
      </c>
      <c r="J45419">
        <v>5</v>
      </c>
      <c r="K45419">
        <v>0</v>
      </c>
    </row>
    <row r="45420" spans="2:11">
      <c r="B45420" t="s">
        <v>2027</v>
      </c>
      <c r="C45420" t="s">
        <v>2253</v>
      </c>
      <c r="D45420" t="s">
        <v>2044</v>
      </c>
      <c r="E45420">
        <v>3</v>
      </c>
      <c r="F45420" t="s">
        <v>2016</v>
      </c>
      <c r="G45420">
        <v>35</v>
      </c>
      <c r="H45420" t="s">
        <v>2017</v>
      </c>
      <c r="I45420" s="13">
        <v>43432</v>
      </c>
      <c r="J45420">
        <v>5</v>
      </c>
      <c r="K45420">
        <v>0</v>
      </c>
    </row>
    <row r="45421" spans="2:11">
      <c r="B45421" t="s">
        <v>2072</v>
      </c>
      <c r="C45421" t="s">
        <v>2255</v>
      </c>
      <c r="D45421" t="s">
        <v>2015</v>
      </c>
      <c r="E45421">
        <v>3</v>
      </c>
      <c r="F45421" t="s">
        <v>2016</v>
      </c>
      <c r="G45421" t="s">
        <v>2030</v>
      </c>
      <c r="H45421" t="s">
        <v>2017</v>
      </c>
      <c r="I45421" s="13">
        <v>43432</v>
      </c>
      <c r="J45421">
        <v>5</v>
      </c>
      <c r="K45421">
        <v>0</v>
      </c>
    </row>
    <row r="45422" spans="2:11">
      <c r="B45422" t="s">
        <v>2077</v>
      </c>
      <c r="C45422" t="s">
        <v>2116</v>
      </c>
      <c r="D45422" t="s">
        <v>2662</v>
      </c>
      <c r="E45422">
        <v>3</v>
      </c>
      <c r="F45422" t="s">
        <v>2016</v>
      </c>
      <c r="G45422" t="s">
        <v>2030</v>
      </c>
      <c r="H45422" t="s">
        <v>2017</v>
      </c>
      <c r="I45422" s="13">
        <v>43432</v>
      </c>
      <c r="J45422">
        <v>6</v>
      </c>
      <c r="K45422">
        <v>-6.05</v>
      </c>
    </row>
    <row r="45423" spans="2:11">
      <c r="B45423" t="s">
        <v>2054</v>
      </c>
      <c r="C45423" t="s">
        <v>2663</v>
      </c>
      <c r="D45423" t="s">
        <v>2056</v>
      </c>
      <c r="E45423">
        <v>4</v>
      </c>
      <c r="F45423" t="s">
        <v>2016</v>
      </c>
      <c r="G45423">
        <v>46</v>
      </c>
      <c r="H45423" t="s">
        <v>2020</v>
      </c>
      <c r="I45423" s="13">
        <v>43432</v>
      </c>
      <c r="J45423">
        <v>1</v>
      </c>
      <c r="K45423">
        <v>14.28</v>
      </c>
    </row>
    <row r="45424" spans="2:11">
      <c r="B45424" t="s">
        <v>2063</v>
      </c>
      <c r="C45424" t="s">
        <v>2266</v>
      </c>
      <c r="D45424" t="s">
        <v>2184</v>
      </c>
      <c r="E45424">
        <v>1</v>
      </c>
      <c r="F45424" t="s">
        <v>2016</v>
      </c>
      <c r="G45424">
        <v>26</v>
      </c>
      <c r="H45424" t="s">
        <v>2017</v>
      </c>
      <c r="I45424" s="13">
        <v>43432</v>
      </c>
      <c r="J45424">
        <v>7</v>
      </c>
      <c r="K45424">
        <v>-14.28</v>
      </c>
    </row>
    <row r="45425" spans="2:11">
      <c r="B45425" t="s">
        <v>2091</v>
      </c>
      <c r="C45425" t="s">
        <v>2664</v>
      </c>
      <c r="D45425" t="s">
        <v>2093</v>
      </c>
      <c r="E45425" t="s">
        <v>2030</v>
      </c>
      <c r="F45425" t="s">
        <v>2016</v>
      </c>
      <c r="G45425" t="s">
        <v>2030</v>
      </c>
      <c r="H45425" t="s">
        <v>2017</v>
      </c>
      <c r="I45425" s="13">
        <v>43425</v>
      </c>
      <c r="J45425" t="s">
        <v>2030</v>
      </c>
      <c r="K45425" t="s">
        <v>2030</v>
      </c>
    </row>
    <row r="45426" spans="2:11">
      <c r="B45426" t="s">
        <v>2083</v>
      </c>
      <c r="C45426" t="s">
        <v>2084</v>
      </c>
      <c r="D45426" t="s">
        <v>2026</v>
      </c>
      <c r="E45426">
        <v>5</v>
      </c>
      <c r="F45426" t="s">
        <v>2016</v>
      </c>
      <c r="G45426" t="s">
        <v>2030</v>
      </c>
      <c r="H45426" t="s">
        <v>2017</v>
      </c>
      <c r="I45426" s="13">
        <v>43343</v>
      </c>
      <c r="J45426">
        <v>3</v>
      </c>
      <c r="K45426">
        <v>10.19</v>
      </c>
    </row>
    <row r="45501" spans="1:11">
      <c r="A45501" t="s">
        <v>1468</v>
      </c>
      <c r="B45501" t="str">
        <f ca="1">_xll.BDS(OFFSET(INDIRECT(ADDRESS(ROW(), COLUMN())),0,-1),"BEST_ANALYST_RECS_BULK","cols=10;rows=21")</f>
        <v>Zacks Investment Research</v>
      </c>
      <c r="C45501" t="s">
        <v>2095</v>
      </c>
      <c r="D45501" t="s">
        <v>2076</v>
      </c>
      <c r="E45501">
        <v>3</v>
      </c>
      <c r="F45501" t="s">
        <v>2088</v>
      </c>
      <c r="G45501" t="s">
        <v>2030</v>
      </c>
      <c r="H45501" t="s">
        <v>2017</v>
      </c>
      <c r="I45501" s="13">
        <v>43509</v>
      </c>
      <c r="J45501" t="s">
        <v>2030</v>
      </c>
      <c r="K45501" t="s">
        <v>2030</v>
      </c>
    </row>
    <row r="45502" spans="1:11">
      <c r="B45502" t="s">
        <v>2033</v>
      </c>
      <c r="C45502" t="s">
        <v>2246</v>
      </c>
      <c r="D45502" t="s">
        <v>2035</v>
      </c>
      <c r="E45502">
        <v>5</v>
      </c>
      <c r="F45502" t="s">
        <v>2016</v>
      </c>
      <c r="G45502">
        <v>960</v>
      </c>
      <c r="H45502" t="s">
        <v>2036</v>
      </c>
      <c r="I45502" s="13">
        <v>43507</v>
      </c>
      <c r="J45502">
        <v>5</v>
      </c>
      <c r="K45502">
        <v>26.93</v>
      </c>
    </row>
    <row r="45503" spans="1:11">
      <c r="B45503" t="s">
        <v>2247</v>
      </c>
      <c r="C45503" t="s">
        <v>2248</v>
      </c>
      <c r="D45503" t="s">
        <v>2162</v>
      </c>
      <c r="E45503">
        <v>3</v>
      </c>
      <c r="F45503" t="s">
        <v>2016</v>
      </c>
      <c r="G45503">
        <v>800</v>
      </c>
      <c r="H45503" t="s">
        <v>2020</v>
      </c>
      <c r="I45503" s="13">
        <v>43506</v>
      </c>
      <c r="J45503">
        <v>9</v>
      </c>
      <c r="K45503">
        <v>0</v>
      </c>
    </row>
    <row r="45504" spans="1:11">
      <c r="B45504" t="s">
        <v>2045</v>
      </c>
      <c r="C45504" t="s">
        <v>2249</v>
      </c>
      <c r="D45504" t="s">
        <v>2015</v>
      </c>
      <c r="E45504">
        <v>3</v>
      </c>
      <c r="F45504" t="s">
        <v>2088</v>
      </c>
      <c r="G45504">
        <v>900</v>
      </c>
      <c r="H45504" t="s">
        <v>2020</v>
      </c>
      <c r="I45504" s="13">
        <v>43504</v>
      </c>
      <c r="J45504">
        <v>6</v>
      </c>
      <c r="K45504">
        <v>20.63</v>
      </c>
    </row>
    <row r="45505" spans="2:11">
      <c r="B45505" t="s">
        <v>106</v>
      </c>
      <c r="C45505" t="s">
        <v>2250</v>
      </c>
      <c r="D45505" t="s">
        <v>2114</v>
      </c>
      <c r="E45505">
        <v>3</v>
      </c>
      <c r="F45505" t="s">
        <v>2016</v>
      </c>
      <c r="G45505">
        <v>900</v>
      </c>
      <c r="H45505" t="s">
        <v>2020</v>
      </c>
      <c r="I45505" s="13">
        <v>43503</v>
      </c>
      <c r="J45505">
        <v>9</v>
      </c>
      <c r="K45505">
        <v>0</v>
      </c>
    </row>
    <row r="45506" spans="2:11">
      <c r="B45506" t="s">
        <v>2067</v>
      </c>
      <c r="C45506" t="s">
        <v>2251</v>
      </c>
      <c r="D45506" t="s">
        <v>2252</v>
      </c>
      <c r="E45506">
        <v>3</v>
      </c>
      <c r="F45506" t="s">
        <v>2016</v>
      </c>
      <c r="G45506">
        <v>866</v>
      </c>
      <c r="H45506" t="s">
        <v>2020</v>
      </c>
      <c r="I45506" s="13">
        <v>43501</v>
      </c>
      <c r="J45506">
        <v>9</v>
      </c>
      <c r="K45506">
        <v>0</v>
      </c>
    </row>
    <row r="45507" spans="2:11">
      <c r="B45507" t="s">
        <v>2027</v>
      </c>
      <c r="C45507" t="s">
        <v>2253</v>
      </c>
      <c r="D45507" t="s">
        <v>2029</v>
      </c>
      <c r="E45507">
        <v>5</v>
      </c>
      <c r="F45507" t="s">
        <v>2016</v>
      </c>
      <c r="G45507">
        <v>930</v>
      </c>
      <c r="H45507" t="s">
        <v>2017</v>
      </c>
      <c r="I45507" s="13">
        <v>43501</v>
      </c>
      <c r="J45507">
        <v>5</v>
      </c>
      <c r="K45507">
        <v>26.93</v>
      </c>
    </row>
    <row r="45508" spans="2:11">
      <c r="B45508" t="s">
        <v>2079</v>
      </c>
      <c r="C45508" t="s">
        <v>2254</v>
      </c>
      <c r="D45508" t="s">
        <v>2029</v>
      </c>
      <c r="E45508">
        <v>5</v>
      </c>
      <c r="F45508" t="s">
        <v>2016</v>
      </c>
      <c r="G45508">
        <v>940</v>
      </c>
      <c r="H45508" t="s">
        <v>2017</v>
      </c>
      <c r="I45508" s="13">
        <v>43493</v>
      </c>
      <c r="J45508">
        <v>1</v>
      </c>
      <c r="K45508">
        <v>53.43</v>
      </c>
    </row>
    <row r="45509" spans="2:11">
      <c r="B45509" t="s">
        <v>2072</v>
      </c>
      <c r="C45509" t="s">
        <v>2255</v>
      </c>
      <c r="D45509" t="s">
        <v>2015</v>
      </c>
      <c r="E45509">
        <v>3</v>
      </c>
      <c r="F45509" t="s">
        <v>2016</v>
      </c>
      <c r="G45509" t="s">
        <v>2030</v>
      </c>
      <c r="H45509" t="s">
        <v>2017</v>
      </c>
      <c r="I45509" s="13">
        <v>43489</v>
      </c>
      <c r="J45509">
        <v>9</v>
      </c>
      <c r="K45509">
        <v>0</v>
      </c>
    </row>
    <row r="45510" spans="2:11">
      <c r="B45510" t="s">
        <v>2151</v>
      </c>
      <c r="C45510" t="s">
        <v>2256</v>
      </c>
      <c r="D45510" t="s">
        <v>2044</v>
      </c>
      <c r="E45510">
        <v>3</v>
      </c>
      <c r="F45510" t="s">
        <v>2016</v>
      </c>
      <c r="G45510" t="s">
        <v>2030</v>
      </c>
      <c r="H45510" t="s">
        <v>2017</v>
      </c>
      <c r="I45510" s="13">
        <v>43479</v>
      </c>
      <c r="J45510">
        <v>9</v>
      </c>
      <c r="K45510">
        <v>0</v>
      </c>
    </row>
    <row r="45511" spans="2:11">
      <c r="B45511" t="s">
        <v>2257</v>
      </c>
      <c r="C45511" t="s">
        <v>2258</v>
      </c>
      <c r="D45511" t="s">
        <v>2029</v>
      </c>
      <c r="E45511">
        <v>5</v>
      </c>
      <c r="F45511" t="s">
        <v>2016</v>
      </c>
      <c r="G45511">
        <v>970</v>
      </c>
      <c r="H45511" t="s">
        <v>2020</v>
      </c>
      <c r="I45511" s="13">
        <v>43468</v>
      </c>
      <c r="J45511">
        <v>2</v>
      </c>
      <c r="K45511">
        <v>44.3</v>
      </c>
    </row>
    <row r="45512" spans="2:11">
      <c r="B45512" t="s">
        <v>2051</v>
      </c>
      <c r="C45512" t="s">
        <v>2259</v>
      </c>
      <c r="D45512" t="s">
        <v>2076</v>
      </c>
      <c r="E45512">
        <v>3</v>
      </c>
      <c r="F45512" t="s">
        <v>2016</v>
      </c>
      <c r="G45512">
        <v>830</v>
      </c>
      <c r="H45512" t="s">
        <v>2017</v>
      </c>
      <c r="I45512" s="13">
        <v>43461</v>
      </c>
      <c r="J45512">
        <v>7</v>
      </c>
      <c r="K45512">
        <v>15.44</v>
      </c>
    </row>
    <row r="45513" spans="2:11">
      <c r="B45513" t="s">
        <v>2260</v>
      </c>
      <c r="C45513" t="s">
        <v>2261</v>
      </c>
      <c r="D45513" t="s">
        <v>2044</v>
      </c>
      <c r="E45513">
        <v>3</v>
      </c>
      <c r="F45513" t="s">
        <v>2016</v>
      </c>
      <c r="G45513">
        <v>940</v>
      </c>
      <c r="H45513" t="s">
        <v>2020</v>
      </c>
      <c r="I45513" s="13">
        <v>43444</v>
      </c>
      <c r="J45513">
        <v>9</v>
      </c>
      <c r="K45513">
        <v>0</v>
      </c>
    </row>
    <row r="45514" spans="2:11">
      <c r="B45514" t="s">
        <v>2024</v>
      </c>
      <c r="C45514" t="s">
        <v>2262</v>
      </c>
      <c r="D45514" t="s">
        <v>2026</v>
      </c>
      <c r="E45514">
        <v>5</v>
      </c>
      <c r="F45514" t="s">
        <v>2016</v>
      </c>
      <c r="G45514">
        <v>940</v>
      </c>
      <c r="H45514" t="s">
        <v>2017</v>
      </c>
      <c r="I45514" s="13">
        <v>43440</v>
      </c>
      <c r="J45514" t="s">
        <v>2030</v>
      </c>
      <c r="K45514" t="s">
        <v>2030</v>
      </c>
    </row>
    <row r="45515" spans="2:11">
      <c r="B45515" t="s">
        <v>2134</v>
      </c>
      <c r="C45515" t="s">
        <v>2263</v>
      </c>
      <c r="D45515" t="s">
        <v>2035</v>
      </c>
      <c r="E45515">
        <v>5</v>
      </c>
      <c r="F45515" t="s">
        <v>2016</v>
      </c>
      <c r="G45515">
        <v>975</v>
      </c>
      <c r="H45515" t="s">
        <v>2020</v>
      </c>
      <c r="I45515" s="13">
        <v>43439</v>
      </c>
      <c r="J45515" t="s">
        <v>2030</v>
      </c>
      <c r="K45515" t="s">
        <v>2030</v>
      </c>
    </row>
    <row r="45516" spans="2:11">
      <c r="B45516" t="s">
        <v>2037</v>
      </c>
      <c r="C45516" t="s">
        <v>2264</v>
      </c>
      <c r="D45516" t="s">
        <v>2076</v>
      </c>
      <c r="E45516">
        <v>3</v>
      </c>
      <c r="F45516" t="s">
        <v>2016</v>
      </c>
      <c r="G45516">
        <v>880</v>
      </c>
      <c r="H45516" t="s">
        <v>2020</v>
      </c>
      <c r="I45516" s="13">
        <v>43438</v>
      </c>
      <c r="J45516">
        <v>9</v>
      </c>
      <c r="K45516">
        <v>0</v>
      </c>
    </row>
    <row r="45517" spans="2:11">
      <c r="B45517" t="s">
        <v>2232</v>
      </c>
      <c r="C45517" t="s">
        <v>2265</v>
      </c>
      <c r="D45517" t="s">
        <v>2015</v>
      </c>
      <c r="E45517">
        <v>3</v>
      </c>
      <c r="F45517" t="s">
        <v>2016</v>
      </c>
      <c r="G45517" t="s">
        <v>2030</v>
      </c>
      <c r="H45517" t="s">
        <v>2017</v>
      </c>
      <c r="I45517" s="13">
        <v>43438</v>
      </c>
      <c r="J45517">
        <v>9</v>
      </c>
      <c r="K45517">
        <v>0</v>
      </c>
    </row>
    <row r="45518" spans="2:11">
      <c r="B45518" t="s">
        <v>2063</v>
      </c>
      <c r="C45518" t="s">
        <v>2266</v>
      </c>
      <c r="D45518" t="s">
        <v>2035</v>
      </c>
      <c r="E45518">
        <v>5</v>
      </c>
      <c r="F45518" t="s">
        <v>2016</v>
      </c>
      <c r="G45518">
        <v>950</v>
      </c>
      <c r="H45518" t="s">
        <v>2017</v>
      </c>
      <c r="I45518" s="13">
        <v>43438</v>
      </c>
      <c r="J45518">
        <v>5</v>
      </c>
      <c r="K45518">
        <v>26.93</v>
      </c>
    </row>
    <row r="45519" spans="2:11">
      <c r="B45519" t="s">
        <v>2267</v>
      </c>
      <c r="C45519" t="s">
        <v>2268</v>
      </c>
      <c r="D45519" t="s">
        <v>2041</v>
      </c>
      <c r="E45519">
        <v>1</v>
      </c>
      <c r="F45519" t="s">
        <v>2016</v>
      </c>
      <c r="G45519">
        <v>781</v>
      </c>
      <c r="H45519" t="s">
        <v>2017</v>
      </c>
      <c r="I45519" s="13">
        <v>43438</v>
      </c>
      <c r="J45519">
        <v>10</v>
      </c>
      <c r="K45519">
        <v>-26.93</v>
      </c>
    </row>
    <row r="45520" spans="2:11">
      <c r="B45520" t="s">
        <v>2083</v>
      </c>
      <c r="C45520" t="s">
        <v>2084</v>
      </c>
      <c r="D45520" t="s">
        <v>2035</v>
      </c>
      <c r="E45520">
        <v>5</v>
      </c>
      <c r="F45520" t="s">
        <v>2085</v>
      </c>
      <c r="G45520" t="s">
        <v>2030</v>
      </c>
      <c r="H45520" t="s">
        <v>2017</v>
      </c>
      <c r="I45520" s="13">
        <v>43362</v>
      </c>
      <c r="J45520">
        <v>3</v>
      </c>
      <c r="K45520">
        <v>37.590000000000003</v>
      </c>
    </row>
    <row r="45521" spans="2:11">
      <c r="B45521" t="s">
        <v>2269</v>
      </c>
      <c r="C45521" t="s">
        <v>2270</v>
      </c>
      <c r="D45521" t="s">
        <v>2044</v>
      </c>
      <c r="E45521">
        <v>3</v>
      </c>
      <c r="F45521" t="s">
        <v>2016</v>
      </c>
      <c r="G45521" t="s">
        <v>2030</v>
      </c>
      <c r="H45521" t="s">
        <v>2017</v>
      </c>
      <c r="I45521" s="13">
        <v>43203</v>
      </c>
      <c r="J45521">
        <v>9</v>
      </c>
      <c r="K45521">
        <v>0</v>
      </c>
    </row>
    <row r="45601" spans="1:11">
      <c r="A45601" t="s">
        <v>1469</v>
      </c>
      <c r="B45601" t="str">
        <f ca="1">_xll.BDS(OFFSET(INDIRECT(ADDRESS(ROW(), COLUMN())),0,-1),"BEST_ANALYST_RECS_BULK","cols=10;rows=21")</f>
        <v>Societe Generale</v>
      </c>
      <c r="C45601" t="s">
        <v>3703</v>
      </c>
      <c r="D45601" t="s">
        <v>2076</v>
      </c>
      <c r="E45601">
        <v>3</v>
      </c>
      <c r="F45601" t="s">
        <v>2016</v>
      </c>
      <c r="G45601">
        <v>126</v>
      </c>
      <c r="H45601" t="s">
        <v>2020</v>
      </c>
      <c r="I45601" s="13">
        <v>43507</v>
      </c>
      <c r="J45601">
        <v>3</v>
      </c>
      <c r="K45601">
        <v>8.24</v>
      </c>
    </row>
    <row r="45602" spans="1:11">
      <c r="B45602" t="s">
        <v>3593</v>
      </c>
      <c r="C45602" t="s">
        <v>3594</v>
      </c>
      <c r="D45602" t="s">
        <v>2026</v>
      </c>
      <c r="E45602">
        <v>5</v>
      </c>
      <c r="F45602" t="s">
        <v>2016</v>
      </c>
      <c r="G45602">
        <v>145.96</v>
      </c>
      <c r="H45602" t="s">
        <v>2482</v>
      </c>
      <c r="I45602" s="13">
        <v>43507</v>
      </c>
      <c r="J45602">
        <v>16</v>
      </c>
      <c r="K45602">
        <v>-11.52</v>
      </c>
    </row>
    <row r="45603" spans="1:11">
      <c r="B45603" t="s">
        <v>3694</v>
      </c>
      <c r="C45603" t="s">
        <v>3695</v>
      </c>
      <c r="D45603" t="s">
        <v>2736</v>
      </c>
      <c r="E45603">
        <v>4</v>
      </c>
      <c r="F45603" t="s">
        <v>2088</v>
      </c>
      <c r="G45603">
        <v>145.49</v>
      </c>
      <c r="H45603" t="s">
        <v>2017</v>
      </c>
      <c r="I45603" s="13">
        <v>43503</v>
      </c>
      <c r="J45603">
        <v>11</v>
      </c>
      <c r="K45603">
        <v>-1.72</v>
      </c>
    </row>
    <row r="45604" spans="1:11">
      <c r="B45604" t="s">
        <v>2813</v>
      </c>
      <c r="C45604" t="s">
        <v>3717</v>
      </c>
      <c r="D45604" t="s">
        <v>2026</v>
      </c>
      <c r="E45604">
        <v>5</v>
      </c>
      <c r="F45604" t="s">
        <v>2016</v>
      </c>
      <c r="G45604">
        <v>147.54</v>
      </c>
      <c r="H45604" t="s">
        <v>2017</v>
      </c>
      <c r="I45604" s="13">
        <v>43503</v>
      </c>
      <c r="J45604">
        <v>13</v>
      </c>
      <c r="K45604">
        <v>-6.13</v>
      </c>
    </row>
    <row r="45605" spans="1:11">
      <c r="B45605" t="s">
        <v>3599</v>
      </c>
      <c r="C45605" t="s">
        <v>3693</v>
      </c>
      <c r="D45605" t="s">
        <v>2044</v>
      </c>
      <c r="E45605">
        <v>3</v>
      </c>
      <c r="F45605" t="s">
        <v>2016</v>
      </c>
      <c r="G45605">
        <v>128.55000000000001</v>
      </c>
      <c r="H45605" t="s">
        <v>2020</v>
      </c>
      <c r="I45605" s="13">
        <v>43502</v>
      </c>
      <c r="J45605">
        <v>7</v>
      </c>
      <c r="K45605">
        <v>0</v>
      </c>
    </row>
    <row r="45606" spans="1:11">
      <c r="B45606" t="s">
        <v>106</v>
      </c>
      <c r="C45606" t="s">
        <v>3711</v>
      </c>
      <c r="D45606" t="s">
        <v>2019</v>
      </c>
      <c r="E45606">
        <v>3</v>
      </c>
      <c r="F45606" t="s">
        <v>2016</v>
      </c>
      <c r="G45606">
        <v>140</v>
      </c>
      <c r="H45606" t="s">
        <v>2020</v>
      </c>
      <c r="I45606" s="13">
        <v>43502</v>
      </c>
      <c r="J45606">
        <v>6</v>
      </c>
      <c r="K45606">
        <v>1.57</v>
      </c>
    </row>
    <row r="45607" spans="1:11">
      <c r="B45607" t="s">
        <v>3697</v>
      </c>
      <c r="C45607" t="s">
        <v>3698</v>
      </c>
      <c r="D45607" t="s">
        <v>2044</v>
      </c>
      <c r="E45607">
        <v>3</v>
      </c>
      <c r="F45607" t="s">
        <v>2016</v>
      </c>
      <c r="G45607">
        <v>136.51</v>
      </c>
      <c r="H45607" t="s">
        <v>2020</v>
      </c>
      <c r="I45607" s="13">
        <v>43502</v>
      </c>
      <c r="J45607">
        <v>9</v>
      </c>
      <c r="K45607">
        <v>-0.61</v>
      </c>
    </row>
    <row r="45608" spans="1:11">
      <c r="B45608" t="s">
        <v>2247</v>
      </c>
      <c r="C45608" t="s">
        <v>4290</v>
      </c>
      <c r="D45608" t="s">
        <v>2035</v>
      </c>
      <c r="E45608">
        <v>5</v>
      </c>
      <c r="F45608" t="s">
        <v>2016</v>
      </c>
      <c r="G45608">
        <v>147.88999999999999</v>
      </c>
      <c r="H45608" t="s">
        <v>2020</v>
      </c>
      <c r="I45608" s="13">
        <v>43502</v>
      </c>
      <c r="J45608" t="s">
        <v>2030</v>
      </c>
      <c r="K45608" t="s">
        <v>2030</v>
      </c>
    </row>
    <row r="45609" spans="1:11">
      <c r="B45609" t="s">
        <v>2077</v>
      </c>
      <c r="C45609" t="s">
        <v>3716</v>
      </c>
      <c r="D45609" t="s">
        <v>2227</v>
      </c>
      <c r="E45609">
        <v>3</v>
      </c>
      <c r="F45609" t="s">
        <v>2016</v>
      </c>
      <c r="G45609">
        <v>137</v>
      </c>
      <c r="H45609" t="s">
        <v>2020</v>
      </c>
      <c r="I45609" s="13">
        <v>43501</v>
      </c>
      <c r="J45609" t="s">
        <v>2030</v>
      </c>
      <c r="K45609" t="s">
        <v>2030</v>
      </c>
    </row>
    <row r="45610" spans="1:11">
      <c r="B45610" t="s">
        <v>2037</v>
      </c>
      <c r="C45610" t="s">
        <v>3715</v>
      </c>
      <c r="D45610" t="s">
        <v>2076</v>
      </c>
      <c r="E45610">
        <v>3</v>
      </c>
      <c r="F45610" t="s">
        <v>2016</v>
      </c>
      <c r="G45610">
        <v>132</v>
      </c>
      <c r="H45610" t="s">
        <v>2020</v>
      </c>
      <c r="I45610" s="13">
        <v>43500</v>
      </c>
      <c r="J45610">
        <v>15</v>
      </c>
      <c r="K45610">
        <v>-9.8699999999999992</v>
      </c>
    </row>
    <row r="45611" spans="1:11">
      <c r="B45611" t="s">
        <v>2033</v>
      </c>
      <c r="C45611" t="s">
        <v>2676</v>
      </c>
      <c r="D45611" t="s">
        <v>2044</v>
      </c>
      <c r="E45611">
        <v>3</v>
      </c>
      <c r="F45611" t="s">
        <v>2016</v>
      </c>
      <c r="G45611">
        <v>122</v>
      </c>
      <c r="H45611" t="s">
        <v>2036</v>
      </c>
      <c r="I45611" s="13">
        <v>43497</v>
      </c>
      <c r="J45611">
        <v>7</v>
      </c>
      <c r="K45611">
        <v>0</v>
      </c>
    </row>
    <row r="45612" spans="1:11">
      <c r="B45612" t="s">
        <v>3706</v>
      </c>
      <c r="C45612" t="s">
        <v>3707</v>
      </c>
      <c r="D45612" t="s">
        <v>2026</v>
      </c>
      <c r="E45612">
        <v>5</v>
      </c>
      <c r="F45612" t="s">
        <v>2016</v>
      </c>
      <c r="G45612">
        <v>142.79</v>
      </c>
      <c r="H45612" t="s">
        <v>2017</v>
      </c>
      <c r="I45612" s="13">
        <v>43497</v>
      </c>
      <c r="J45612">
        <v>11</v>
      </c>
      <c r="K45612">
        <v>-1.72</v>
      </c>
    </row>
    <row r="45613" spans="1:11">
      <c r="B45613" t="s">
        <v>3712</v>
      </c>
      <c r="C45613" t="s">
        <v>3713</v>
      </c>
      <c r="D45613" t="s">
        <v>2029</v>
      </c>
      <c r="E45613">
        <v>5</v>
      </c>
      <c r="F45613" t="s">
        <v>2016</v>
      </c>
      <c r="G45613">
        <v>143.36000000000001</v>
      </c>
      <c r="H45613" t="s">
        <v>2017</v>
      </c>
      <c r="I45613" s="13">
        <v>43497</v>
      </c>
      <c r="J45613" t="s">
        <v>2030</v>
      </c>
      <c r="K45613" t="s">
        <v>2030</v>
      </c>
    </row>
    <row r="45614" spans="1:11">
      <c r="B45614" t="s">
        <v>3699</v>
      </c>
      <c r="C45614" t="s">
        <v>4357</v>
      </c>
      <c r="D45614" t="s">
        <v>2026</v>
      </c>
      <c r="E45614">
        <v>5</v>
      </c>
      <c r="F45614" t="s">
        <v>2016</v>
      </c>
      <c r="G45614">
        <v>160.57</v>
      </c>
      <c r="H45614" t="s">
        <v>2017</v>
      </c>
      <c r="I45614" s="13">
        <v>43497</v>
      </c>
      <c r="J45614" t="s">
        <v>2030</v>
      </c>
      <c r="K45614" t="s">
        <v>2030</v>
      </c>
    </row>
    <row r="45615" spans="1:11">
      <c r="B45615" t="s">
        <v>4358</v>
      </c>
      <c r="C45615" t="s">
        <v>4359</v>
      </c>
      <c r="D45615" t="s">
        <v>2026</v>
      </c>
      <c r="E45615">
        <v>5</v>
      </c>
      <c r="F45615" t="s">
        <v>2016</v>
      </c>
      <c r="G45615">
        <v>144.51</v>
      </c>
      <c r="H45615" t="s">
        <v>2020</v>
      </c>
      <c r="I45615" s="13">
        <v>43497</v>
      </c>
      <c r="J45615">
        <v>11</v>
      </c>
      <c r="K45615">
        <v>-1.72</v>
      </c>
    </row>
    <row r="45616" spans="1:11">
      <c r="B45616" t="s">
        <v>2027</v>
      </c>
      <c r="C45616" t="s">
        <v>2965</v>
      </c>
      <c r="D45616" t="s">
        <v>2029</v>
      </c>
      <c r="E45616">
        <v>5</v>
      </c>
      <c r="F45616" t="s">
        <v>2016</v>
      </c>
      <c r="G45616">
        <v>148</v>
      </c>
      <c r="H45616" t="s">
        <v>2017</v>
      </c>
      <c r="I45616" s="13">
        <v>43496</v>
      </c>
      <c r="J45616">
        <v>4</v>
      </c>
      <c r="K45616">
        <v>2.06</v>
      </c>
    </row>
    <row r="45617" spans="2:11">
      <c r="B45617" t="s">
        <v>2051</v>
      </c>
      <c r="C45617" t="s">
        <v>3234</v>
      </c>
      <c r="D45617" t="s">
        <v>2053</v>
      </c>
      <c r="E45617">
        <v>1</v>
      </c>
      <c r="F45617" t="s">
        <v>2016</v>
      </c>
      <c r="G45617">
        <v>70.989999999999995</v>
      </c>
      <c r="H45617" t="s">
        <v>2017</v>
      </c>
      <c r="I45617" s="13">
        <v>43496</v>
      </c>
      <c r="J45617">
        <v>5</v>
      </c>
      <c r="K45617">
        <v>1.72</v>
      </c>
    </row>
    <row r="45618" spans="2:11">
      <c r="B45618" t="s">
        <v>3620</v>
      </c>
      <c r="C45618" t="s">
        <v>4360</v>
      </c>
      <c r="D45618" t="s">
        <v>2041</v>
      </c>
      <c r="E45618">
        <v>1</v>
      </c>
      <c r="F45618" t="s">
        <v>2016</v>
      </c>
      <c r="G45618">
        <v>91.6</v>
      </c>
      <c r="H45618" t="s">
        <v>2020</v>
      </c>
      <c r="I45618" s="13">
        <v>43496</v>
      </c>
      <c r="J45618" t="s">
        <v>2030</v>
      </c>
      <c r="K45618" t="s">
        <v>2030</v>
      </c>
    </row>
    <row r="45619" spans="2:11">
      <c r="B45619" t="s">
        <v>2021</v>
      </c>
      <c r="C45619" t="s">
        <v>4361</v>
      </c>
      <c r="D45619" t="s">
        <v>2296</v>
      </c>
      <c r="E45619">
        <v>3</v>
      </c>
      <c r="F45619" t="s">
        <v>2016</v>
      </c>
      <c r="G45619">
        <v>134.93</v>
      </c>
      <c r="H45619" t="s">
        <v>2020</v>
      </c>
      <c r="I45619" s="13">
        <v>43493</v>
      </c>
      <c r="J45619" t="s">
        <v>2030</v>
      </c>
      <c r="K45619" t="s">
        <v>2030</v>
      </c>
    </row>
    <row r="45620" spans="2:11">
      <c r="B45620" t="s">
        <v>2081</v>
      </c>
      <c r="C45620" t="s">
        <v>4362</v>
      </c>
      <c r="D45620" t="s">
        <v>2041</v>
      </c>
      <c r="E45620">
        <v>1</v>
      </c>
      <c r="F45620" t="s">
        <v>2016</v>
      </c>
      <c r="G45620">
        <v>96</v>
      </c>
      <c r="H45620" t="s">
        <v>2017</v>
      </c>
      <c r="I45620" s="13">
        <v>43489</v>
      </c>
      <c r="J45620">
        <v>14</v>
      </c>
      <c r="K45620">
        <v>1.72</v>
      </c>
    </row>
    <row r="45621" spans="2:11">
      <c r="B45621" t="s">
        <v>2083</v>
      </c>
      <c r="C45621" t="s">
        <v>2084</v>
      </c>
      <c r="D45621" t="s">
        <v>2053</v>
      </c>
      <c r="E45621">
        <v>1</v>
      </c>
      <c r="F45621" t="s">
        <v>2088</v>
      </c>
      <c r="G45621" t="s">
        <v>2030</v>
      </c>
      <c r="H45621" t="s">
        <v>2017</v>
      </c>
      <c r="I45621" s="13">
        <v>43334</v>
      </c>
      <c r="J45621">
        <v>8</v>
      </c>
      <c r="K45621">
        <v>-0.48</v>
      </c>
    </row>
    <row r="45701" spans="1:11">
      <c r="A45701" t="s">
        <v>1470</v>
      </c>
      <c r="B45701" t="str">
        <f ca="1">_xll.BDS(OFFSET(INDIRECT(ADDRESS(ROW(), COLUMN())),0,-1),"BEST_ANALYST_RECS_BULK","cols=10;rows=8")</f>
        <v>J.P. Morgan</v>
      </c>
      <c r="C45701" t="s">
        <v>2557</v>
      </c>
      <c r="D45701" t="s">
        <v>2035</v>
      </c>
      <c r="E45701">
        <v>5</v>
      </c>
      <c r="F45701" t="s">
        <v>2016</v>
      </c>
      <c r="G45701">
        <v>65</v>
      </c>
      <c r="H45701" t="s">
        <v>2036</v>
      </c>
      <c r="I45701" s="13">
        <v>43500</v>
      </c>
      <c r="J45701" t="s">
        <v>2030</v>
      </c>
      <c r="K45701" t="s">
        <v>2030</v>
      </c>
    </row>
    <row r="45702" spans="1:11">
      <c r="B45702" t="s">
        <v>2072</v>
      </c>
      <c r="C45702" t="s">
        <v>2188</v>
      </c>
      <c r="D45702" t="s">
        <v>2029</v>
      </c>
      <c r="E45702">
        <v>5</v>
      </c>
      <c r="F45702" t="s">
        <v>2123</v>
      </c>
      <c r="G45702">
        <v>57</v>
      </c>
      <c r="H45702" t="s">
        <v>2017</v>
      </c>
      <c r="I45702" s="13">
        <v>43493</v>
      </c>
      <c r="J45702" t="s">
        <v>2030</v>
      </c>
      <c r="K45702" t="s">
        <v>2030</v>
      </c>
    </row>
    <row r="45703" spans="1:11">
      <c r="B45703" t="s">
        <v>2051</v>
      </c>
      <c r="C45703" t="s">
        <v>3469</v>
      </c>
      <c r="D45703" t="s">
        <v>2076</v>
      </c>
      <c r="E45703">
        <v>3</v>
      </c>
      <c r="F45703" t="s">
        <v>2123</v>
      </c>
      <c r="G45703">
        <v>56</v>
      </c>
      <c r="H45703" t="s">
        <v>2017</v>
      </c>
      <c r="I45703" s="13">
        <v>43493</v>
      </c>
      <c r="J45703" t="s">
        <v>2030</v>
      </c>
      <c r="K45703" t="s">
        <v>2030</v>
      </c>
    </row>
    <row r="45704" spans="1:11">
      <c r="B45704" t="s">
        <v>106</v>
      </c>
      <c r="C45704" t="s">
        <v>3105</v>
      </c>
      <c r="D45704" t="s">
        <v>2114</v>
      </c>
      <c r="E45704">
        <v>3</v>
      </c>
      <c r="F45704" t="s">
        <v>2016</v>
      </c>
      <c r="G45704">
        <v>49</v>
      </c>
      <c r="H45704" t="s">
        <v>2020</v>
      </c>
      <c r="I45704" s="13">
        <v>43481</v>
      </c>
      <c r="J45704" t="s">
        <v>2030</v>
      </c>
      <c r="K45704" t="s">
        <v>2030</v>
      </c>
    </row>
    <row r="45705" spans="1:11">
      <c r="B45705" t="s">
        <v>2174</v>
      </c>
      <c r="C45705" t="s">
        <v>3277</v>
      </c>
      <c r="D45705" t="s">
        <v>2015</v>
      </c>
      <c r="E45705">
        <v>3</v>
      </c>
      <c r="F45705" t="s">
        <v>2016</v>
      </c>
      <c r="G45705">
        <v>48</v>
      </c>
      <c r="H45705" t="s">
        <v>2017</v>
      </c>
      <c r="I45705" s="13">
        <v>43474</v>
      </c>
      <c r="J45705" t="s">
        <v>2030</v>
      </c>
      <c r="K45705" t="s">
        <v>2030</v>
      </c>
    </row>
    <row r="45706" spans="1:11">
      <c r="B45706" t="s">
        <v>2267</v>
      </c>
      <c r="C45706" t="s">
        <v>2560</v>
      </c>
      <c r="D45706" t="s">
        <v>2029</v>
      </c>
      <c r="E45706">
        <v>5</v>
      </c>
      <c r="F45706" t="s">
        <v>2123</v>
      </c>
      <c r="G45706">
        <v>58</v>
      </c>
      <c r="H45706" t="s">
        <v>2017</v>
      </c>
      <c r="I45706" s="13">
        <v>43474</v>
      </c>
      <c r="J45706" t="s">
        <v>2030</v>
      </c>
      <c r="K45706" t="s">
        <v>2030</v>
      </c>
    </row>
    <row r="45707" spans="1:11">
      <c r="B45707" t="s">
        <v>2021</v>
      </c>
      <c r="C45707" t="s">
        <v>2190</v>
      </c>
      <c r="D45707" t="s">
        <v>2166</v>
      </c>
      <c r="E45707">
        <v>5</v>
      </c>
      <c r="F45707" t="s">
        <v>2016</v>
      </c>
      <c r="G45707">
        <v>59</v>
      </c>
      <c r="H45707" t="s">
        <v>2020</v>
      </c>
      <c r="I45707" s="13">
        <v>43472</v>
      </c>
      <c r="J45707" t="s">
        <v>2030</v>
      </c>
      <c r="K45707" t="s">
        <v>2030</v>
      </c>
    </row>
    <row r="45708" spans="1:11">
      <c r="B45708" t="s">
        <v>2553</v>
      </c>
      <c r="C45708" t="s">
        <v>3738</v>
      </c>
      <c r="D45708" t="s">
        <v>2026</v>
      </c>
      <c r="E45708">
        <v>5</v>
      </c>
      <c r="F45708" t="s">
        <v>2123</v>
      </c>
      <c r="G45708">
        <v>65</v>
      </c>
      <c r="H45708" t="s">
        <v>2017</v>
      </c>
      <c r="I45708" s="13">
        <v>43472</v>
      </c>
      <c r="J45708" t="s">
        <v>2030</v>
      </c>
      <c r="K45708" t="s">
        <v>2030</v>
      </c>
    </row>
    <row r="45801" spans="1:11">
      <c r="A45801" t="s">
        <v>1471</v>
      </c>
      <c r="B45801" t="str">
        <f ca="1">_xll.BDS(OFFSET(INDIRECT(ADDRESS(ROW(), COLUMN())),0,-1),"BEST_ANALYST_RECS_BULK","cols=10;rows=10")</f>
        <v>Guggenheim Securities</v>
      </c>
      <c r="C45801" t="s">
        <v>2520</v>
      </c>
      <c r="D45801" t="s">
        <v>2026</v>
      </c>
      <c r="E45801">
        <v>5</v>
      </c>
      <c r="F45801" t="s">
        <v>2016</v>
      </c>
      <c r="G45801">
        <v>51</v>
      </c>
      <c r="H45801" t="s">
        <v>2017</v>
      </c>
      <c r="I45801" s="13">
        <v>43511</v>
      </c>
      <c r="J45801">
        <v>1</v>
      </c>
      <c r="K45801">
        <v>68.680000000000007</v>
      </c>
    </row>
    <row r="45802" spans="1:11">
      <c r="B45802" t="s">
        <v>2031</v>
      </c>
      <c r="C45802" t="s">
        <v>2521</v>
      </c>
      <c r="D45802" t="s">
        <v>2076</v>
      </c>
      <c r="E45802">
        <v>3</v>
      </c>
      <c r="F45802" t="s">
        <v>2016</v>
      </c>
      <c r="G45802">
        <v>39</v>
      </c>
      <c r="H45802" t="s">
        <v>2017</v>
      </c>
      <c r="I45802" s="13">
        <v>43507</v>
      </c>
      <c r="J45802">
        <v>6</v>
      </c>
      <c r="K45802">
        <v>0</v>
      </c>
    </row>
    <row r="45803" spans="1:11">
      <c r="B45803" t="s">
        <v>2267</v>
      </c>
      <c r="C45803" t="s">
        <v>2522</v>
      </c>
      <c r="D45803" t="s">
        <v>2029</v>
      </c>
      <c r="E45803">
        <v>5</v>
      </c>
      <c r="F45803" t="s">
        <v>2016</v>
      </c>
      <c r="G45803">
        <v>44</v>
      </c>
      <c r="H45803" t="s">
        <v>2017</v>
      </c>
      <c r="I45803" s="13">
        <v>43499</v>
      </c>
      <c r="J45803">
        <v>1</v>
      </c>
      <c r="K45803">
        <v>68.680000000000007</v>
      </c>
    </row>
    <row r="45804" spans="1:11">
      <c r="B45804" t="s">
        <v>2042</v>
      </c>
      <c r="C45804" t="s">
        <v>2523</v>
      </c>
      <c r="D45804" t="s">
        <v>2029</v>
      </c>
      <c r="E45804">
        <v>5</v>
      </c>
      <c r="F45804" t="s">
        <v>2016</v>
      </c>
      <c r="G45804">
        <v>46</v>
      </c>
      <c r="H45804" t="s">
        <v>2020</v>
      </c>
      <c r="I45804" s="13">
        <v>43490</v>
      </c>
      <c r="J45804">
        <v>1</v>
      </c>
      <c r="K45804">
        <v>68.680000000000007</v>
      </c>
    </row>
    <row r="45805" spans="1:11">
      <c r="B45805" t="s">
        <v>2094</v>
      </c>
      <c r="C45805" t="s">
        <v>2095</v>
      </c>
      <c r="D45805" t="s">
        <v>2026</v>
      </c>
      <c r="E45805">
        <v>5</v>
      </c>
      <c r="F45805" t="s">
        <v>2085</v>
      </c>
      <c r="G45805">
        <v>45</v>
      </c>
      <c r="H45805" t="s">
        <v>2020</v>
      </c>
      <c r="I45805" s="13">
        <v>43488</v>
      </c>
      <c r="J45805" t="s">
        <v>2030</v>
      </c>
      <c r="K45805" t="s">
        <v>2030</v>
      </c>
    </row>
    <row r="45806" spans="1:11">
      <c r="B45806" t="s">
        <v>2077</v>
      </c>
      <c r="C45806" t="s">
        <v>2524</v>
      </c>
      <c r="D45806" t="s">
        <v>2029</v>
      </c>
      <c r="E45806">
        <v>5</v>
      </c>
      <c r="F45806" t="s">
        <v>2016</v>
      </c>
      <c r="G45806">
        <v>43.5</v>
      </c>
      <c r="H45806" t="s">
        <v>2017</v>
      </c>
      <c r="I45806" s="13">
        <v>43482</v>
      </c>
      <c r="J45806">
        <v>1</v>
      </c>
      <c r="K45806">
        <v>68.680000000000007</v>
      </c>
    </row>
    <row r="45807" spans="1:11">
      <c r="B45807" t="s">
        <v>2051</v>
      </c>
      <c r="C45807" t="s">
        <v>2525</v>
      </c>
      <c r="D45807" t="s">
        <v>2053</v>
      </c>
      <c r="E45807">
        <v>1</v>
      </c>
      <c r="F45807" t="s">
        <v>2016</v>
      </c>
      <c r="G45807">
        <v>27</v>
      </c>
      <c r="H45807" t="s">
        <v>2017</v>
      </c>
      <c r="I45807" s="13">
        <v>43451</v>
      </c>
      <c r="J45807">
        <v>7</v>
      </c>
      <c r="K45807">
        <v>-16.03</v>
      </c>
    </row>
    <row r="45808" spans="1:11">
      <c r="B45808" t="s">
        <v>2021</v>
      </c>
      <c r="C45808" t="s">
        <v>2526</v>
      </c>
      <c r="D45808" t="s">
        <v>2166</v>
      </c>
      <c r="E45808">
        <v>5</v>
      </c>
      <c r="F45808" t="s">
        <v>2016</v>
      </c>
      <c r="G45808">
        <v>49</v>
      </c>
      <c r="H45808" t="s">
        <v>2020</v>
      </c>
      <c r="I45808" s="13">
        <v>43447</v>
      </c>
      <c r="J45808" t="s">
        <v>2030</v>
      </c>
      <c r="K45808" t="s">
        <v>2030</v>
      </c>
    </row>
    <row r="45809" spans="2:11">
      <c r="B45809" t="s">
        <v>2083</v>
      </c>
      <c r="C45809" t="s">
        <v>2084</v>
      </c>
      <c r="D45809" t="s">
        <v>2026</v>
      </c>
      <c r="E45809">
        <v>5</v>
      </c>
      <c r="F45809" t="s">
        <v>2016</v>
      </c>
      <c r="G45809" t="s">
        <v>2030</v>
      </c>
      <c r="H45809" t="s">
        <v>2017</v>
      </c>
      <c r="I45809" s="13">
        <v>43224</v>
      </c>
      <c r="J45809">
        <v>5</v>
      </c>
      <c r="K45809">
        <v>40.619999999999997</v>
      </c>
    </row>
    <row r="45810" spans="2:11">
      <c r="B45810" t="s">
        <v>106</v>
      </c>
      <c r="C45810" t="s">
        <v>2527</v>
      </c>
      <c r="D45810" t="s">
        <v>2104</v>
      </c>
      <c r="E45810" t="s">
        <v>2030</v>
      </c>
      <c r="F45810" t="s">
        <v>2016</v>
      </c>
      <c r="G45810" t="s">
        <v>2030</v>
      </c>
      <c r="H45810" t="s">
        <v>2017</v>
      </c>
      <c r="I45810" s="13">
        <v>43143</v>
      </c>
      <c r="J45810" t="s">
        <v>2030</v>
      </c>
      <c r="K45810" t="s">
        <v>2030</v>
      </c>
    </row>
    <row r="45901" spans="1:11">
      <c r="A45901" t="s">
        <v>1472</v>
      </c>
      <c r="B45901" t="str">
        <f ca="1">_xll.BDS(OFFSET(INDIRECT(ADDRESS(ROW(), COLUMN())),0,-1),"BEST_ANALYST_RECS_BULK","cols=10;rows=38")</f>
        <v>Goldman Sachs</v>
      </c>
      <c r="C45901" t="s">
        <v>2350</v>
      </c>
      <c r="D45901" t="s">
        <v>2166</v>
      </c>
      <c r="E45901">
        <v>5</v>
      </c>
      <c r="F45901" t="s">
        <v>2016</v>
      </c>
      <c r="G45901">
        <v>129</v>
      </c>
      <c r="H45901" t="s">
        <v>2020</v>
      </c>
      <c r="I45901" s="13">
        <v>43511</v>
      </c>
      <c r="J45901">
        <v>5</v>
      </c>
      <c r="K45901">
        <v>-15.44</v>
      </c>
    </row>
    <row r="45902" spans="1:11">
      <c r="B45902" t="s">
        <v>2045</v>
      </c>
      <c r="C45902" t="s">
        <v>2351</v>
      </c>
      <c r="D45902" t="s">
        <v>2029</v>
      </c>
      <c r="E45902">
        <v>5</v>
      </c>
      <c r="F45902" t="s">
        <v>2016</v>
      </c>
      <c r="G45902">
        <v>158</v>
      </c>
      <c r="H45902" t="s">
        <v>2020</v>
      </c>
      <c r="I45902" s="13">
        <v>43511</v>
      </c>
      <c r="J45902" t="s">
        <v>2030</v>
      </c>
      <c r="K45902" t="s">
        <v>2030</v>
      </c>
    </row>
    <row r="45903" spans="1:11">
      <c r="B45903" t="s">
        <v>2352</v>
      </c>
      <c r="C45903" t="s">
        <v>2353</v>
      </c>
      <c r="D45903" t="s">
        <v>2026</v>
      </c>
      <c r="E45903">
        <v>5</v>
      </c>
      <c r="F45903" t="s">
        <v>2016</v>
      </c>
      <c r="G45903">
        <v>140</v>
      </c>
      <c r="H45903" t="s">
        <v>2017</v>
      </c>
      <c r="I45903" s="13">
        <v>43511</v>
      </c>
      <c r="J45903" t="s">
        <v>2030</v>
      </c>
      <c r="K45903" t="s">
        <v>2030</v>
      </c>
    </row>
    <row r="45904" spans="1:11">
      <c r="B45904" t="s">
        <v>2051</v>
      </c>
      <c r="C45904" t="s">
        <v>2354</v>
      </c>
      <c r="D45904" t="s">
        <v>2076</v>
      </c>
      <c r="E45904">
        <v>3</v>
      </c>
      <c r="F45904" t="s">
        <v>2088</v>
      </c>
      <c r="G45904">
        <v>115</v>
      </c>
      <c r="H45904" t="s">
        <v>2017</v>
      </c>
      <c r="I45904" s="13">
        <v>43510</v>
      </c>
      <c r="J45904">
        <v>1</v>
      </c>
      <c r="K45904">
        <v>18.920000000000002</v>
      </c>
    </row>
    <row r="45905" spans="2:11">
      <c r="B45905" t="s">
        <v>2031</v>
      </c>
      <c r="C45905" t="s">
        <v>2355</v>
      </c>
      <c r="D45905" t="s">
        <v>2026</v>
      </c>
      <c r="E45905">
        <v>5</v>
      </c>
      <c r="F45905" t="s">
        <v>2016</v>
      </c>
      <c r="G45905">
        <v>145</v>
      </c>
      <c r="H45905" t="s">
        <v>2017</v>
      </c>
      <c r="I45905" s="13">
        <v>43509</v>
      </c>
      <c r="J45905">
        <v>5</v>
      </c>
      <c r="K45905">
        <v>-15.44</v>
      </c>
    </row>
    <row r="45906" spans="2:11">
      <c r="B45906" t="s">
        <v>2047</v>
      </c>
      <c r="C45906" t="s">
        <v>2356</v>
      </c>
      <c r="D45906" t="s">
        <v>2026</v>
      </c>
      <c r="E45906">
        <v>5</v>
      </c>
      <c r="F45906" t="s">
        <v>2016</v>
      </c>
      <c r="G45906">
        <v>137</v>
      </c>
      <c r="H45906" t="s">
        <v>2020</v>
      </c>
      <c r="I45906" s="13">
        <v>43508</v>
      </c>
      <c r="J45906" t="s">
        <v>2030</v>
      </c>
      <c r="K45906" t="s">
        <v>2030</v>
      </c>
    </row>
    <row r="45907" spans="2:11">
      <c r="B45907" t="s">
        <v>2174</v>
      </c>
      <c r="C45907" t="s">
        <v>2357</v>
      </c>
      <c r="D45907" t="s">
        <v>2029</v>
      </c>
      <c r="E45907">
        <v>5</v>
      </c>
      <c r="F45907" t="s">
        <v>2016</v>
      </c>
      <c r="G45907">
        <v>130</v>
      </c>
      <c r="H45907" t="s">
        <v>2017</v>
      </c>
      <c r="I45907" s="13">
        <v>43507</v>
      </c>
      <c r="J45907" t="s">
        <v>2030</v>
      </c>
      <c r="K45907" t="s">
        <v>2030</v>
      </c>
    </row>
    <row r="45908" spans="2:11">
      <c r="B45908" t="s">
        <v>2358</v>
      </c>
      <c r="C45908" t="s">
        <v>2359</v>
      </c>
      <c r="D45908" t="s">
        <v>2026</v>
      </c>
      <c r="E45908">
        <v>5</v>
      </c>
      <c r="F45908" t="s">
        <v>2016</v>
      </c>
      <c r="G45908">
        <v>145</v>
      </c>
      <c r="H45908" t="s">
        <v>2017</v>
      </c>
      <c r="I45908" s="13">
        <v>43507</v>
      </c>
      <c r="J45908">
        <v>5</v>
      </c>
      <c r="K45908">
        <v>-15.44</v>
      </c>
    </row>
    <row r="45909" spans="2:11">
      <c r="B45909" t="s">
        <v>2360</v>
      </c>
      <c r="C45909" t="s">
        <v>2361</v>
      </c>
      <c r="D45909" t="s">
        <v>2362</v>
      </c>
      <c r="E45909">
        <v>5</v>
      </c>
      <c r="F45909" t="s">
        <v>2016</v>
      </c>
      <c r="G45909">
        <v>140</v>
      </c>
      <c r="H45909" t="s">
        <v>2017</v>
      </c>
      <c r="I45909" s="13">
        <v>43507</v>
      </c>
      <c r="J45909" t="s">
        <v>2030</v>
      </c>
      <c r="K45909" t="s">
        <v>2030</v>
      </c>
    </row>
    <row r="45910" spans="2:11">
      <c r="B45910" t="s">
        <v>2077</v>
      </c>
      <c r="C45910" t="s">
        <v>2363</v>
      </c>
      <c r="D45910" t="s">
        <v>2029</v>
      </c>
      <c r="E45910">
        <v>5</v>
      </c>
      <c r="F45910" t="s">
        <v>2016</v>
      </c>
      <c r="G45910">
        <v>140</v>
      </c>
      <c r="H45910" t="s">
        <v>2020</v>
      </c>
      <c r="I45910" s="13">
        <v>43507</v>
      </c>
      <c r="J45910">
        <v>5</v>
      </c>
      <c r="K45910">
        <v>-15.44</v>
      </c>
    </row>
    <row r="45911" spans="2:11">
      <c r="B45911" t="s">
        <v>2364</v>
      </c>
      <c r="C45911" t="s">
        <v>2365</v>
      </c>
      <c r="D45911" t="s">
        <v>2026</v>
      </c>
      <c r="E45911">
        <v>5</v>
      </c>
      <c r="F45911" t="s">
        <v>2016</v>
      </c>
      <c r="G45911">
        <v>153</v>
      </c>
      <c r="H45911" t="s">
        <v>2017</v>
      </c>
      <c r="I45911" s="13">
        <v>43507</v>
      </c>
      <c r="J45911">
        <v>4</v>
      </c>
      <c r="K45911">
        <v>-12.71</v>
      </c>
    </row>
    <row r="45912" spans="2:11">
      <c r="B45912" t="s">
        <v>2186</v>
      </c>
      <c r="C45912" t="s">
        <v>2366</v>
      </c>
      <c r="D45912" t="s">
        <v>2029</v>
      </c>
      <c r="E45912">
        <v>5</v>
      </c>
      <c r="F45912" t="s">
        <v>2016</v>
      </c>
      <c r="G45912">
        <v>150</v>
      </c>
      <c r="H45912" t="s">
        <v>2017</v>
      </c>
      <c r="I45912" s="13">
        <v>43507</v>
      </c>
      <c r="J45912">
        <v>5</v>
      </c>
      <c r="K45912">
        <v>-15.44</v>
      </c>
    </row>
    <row r="45913" spans="2:11">
      <c r="B45913" t="s">
        <v>2367</v>
      </c>
      <c r="C45913" t="s">
        <v>2368</v>
      </c>
      <c r="D45913" t="s">
        <v>2189</v>
      </c>
      <c r="E45913">
        <v>5</v>
      </c>
      <c r="F45913" t="s">
        <v>2016</v>
      </c>
      <c r="G45913">
        <v>135</v>
      </c>
      <c r="H45913" t="s">
        <v>2020</v>
      </c>
      <c r="I45913" s="13">
        <v>43507</v>
      </c>
      <c r="J45913" t="s">
        <v>2030</v>
      </c>
      <c r="K45913" t="s">
        <v>2030</v>
      </c>
    </row>
    <row r="45914" spans="2:11">
      <c r="B45914" t="s">
        <v>2267</v>
      </c>
      <c r="C45914" t="s">
        <v>2369</v>
      </c>
      <c r="D45914" t="s">
        <v>2029</v>
      </c>
      <c r="E45914">
        <v>5</v>
      </c>
      <c r="F45914" t="s">
        <v>2016</v>
      </c>
      <c r="G45914">
        <v>162</v>
      </c>
      <c r="H45914" t="s">
        <v>2017</v>
      </c>
      <c r="I45914" s="13">
        <v>43506</v>
      </c>
      <c r="J45914">
        <v>5</v>
      </c>
      <c r="K45914">
        <v>-15.44</v>
      </c>
    </row>
    <row r="45915" spans="2:11">
      <c r="B45915" t="s">
        <v>2094</v>
      </c>
      <c r="C45915" t="s">
        <v>2095</v>
      </c>
      <c r="D45915" t="s">
        <v>2076</v>
      </c>
      <c r="E45915">
        <v>3</v>
      </c>
      <c r="F45915" t="s">
        <v>2085</v>
      </c>
      <c r="G45915" t="s">
        <v>2030</v>
      </c>
      <c r="H45915" t="s">
        <v>2017</v>
      </c>
      <c r="I45915" s="13">
        <v>43504</v>
      </c>
      <c r="J45915" t="s">
        <v>2030</v>
      </c>
      <c r="K45915" t="s">
        <v>2030</v>
      </c>
    </row>
    <row r="45916" spans="2:11">
      <c r="B45916" t="s">
        <v>2054</v>
      </c>
      <c r="C45916" t="s">
        <v>2370</v>
      </c>
      <c r="D45916" t="s">
        <v>2056</v>
      </c>
      <c r="E45916">
        <v>4</v>
      </c>
      <c r="F45916" t="s">
        <v>2016</v>
      </c>
      <c r="G45916">
        <v>129</v>
      </c>
      <c r="H45916" t="s">
        <v>2020</v>
      </c>
      <c r="I45916" s="13">
        <v>43504</v>
      </c>
      <c r="J45916" t="s">
        <v>2030</v>
      </c>
      <c r="K45916" t="s">
        <v>2030</v>
      </c>
    </row>
    <row r="45917" spans="2:11">
      <c r="B45917" t="s">
        <v>2371</v>
      </c>
      <c r="C45917" t="s">
        <v>2372</v>
      </c>
      <c r="D45917" t="s">
        <v>2035</v>
      </c>
      <c r="E45917">
        <v>5</v>
      </c>
      <c r="F45917" t="s">
        <v>2016</v>
      </c>
      <c r="G45917">
        <v>107</v>
      </c>
      <c r="H45917" t="s">
        <v>2017</v>
      </c>
      <c r="I45917" s="13">
        <v>43502</v>
      </c>
      <c r="J45917">
        <v>5</v>
      </c>
      <c r="K45917">
        <v>-15.44</v>
      </c>
    </row>
    <row r="45918" spans="2:11">
      <c r="B45918" t="s">
        <v>2069</v>
      </c>
      <c r="C45918" t="s">
        <v>2373</v>
      </c>
      <c r="D45918" t="s">
        <v>2035</v>
      </c>
      <c r="E45918">
        <v>5</v>
      </c>
      <c r="F45918" t="s">
        <v>2016</v>
      </c>
      <c r="G45918">
        <v>116</v>
      </c>
      <c r="H45918" t="s">
        <v>2017</v>
      </c>
      <c r="I45918" s="13">
        <v>43502</v>
      </c>
      <c r="J45918" t="s">
        <v>2030</v>
      </c>
      <c r="K45918" t="s">
        <v>2030</v>
      </c>
    </row>
    <row r="45919" spans="2:11">
      <c r="B45919" t="s">
        <v>2374</v>
      </c>
      <c r="C45919" t="s">
        <v>2375</v>
      </c>
      <c r="D45919" t="s">
        <v>2026</v>
      </c>
      <c r="E45919">
        <v>5</v>
      </c>
      <c r="F45919" t="s">
        <v>2016</v>
      </c>
      <c r="G45919">
        <v>204</v>
      </c>
      <c r="H45919" t="s">
        <v>2017</v>
      </c>
      <c r="I45919" s="13">
        <v>43502</v>
      </c>
      <c r="J45919">
        <v>5</v>
      </c>
      <c r="K45919">
        <v>-15.44</v>
      </c>
    </row>
    <row r="45920" spans="2:11">
      <c r="B45920" t="s">
        <v>2074</v>
      </c>
      <c r="C45920" t="s">
        <v>2376</v>
      </c>
      <c r="D45920" t="s">
        <v>2026</v>
      </c>
      <c r="E45920">
        <v>5</v>
      </c>
      <c r="F45920" t="s">
        <v>2016</v>
      </c>
      <c r="G45920">
        <v>201</v>
      </c>
      <c r="H45920" t="s">
        <v>2017</v>
      </c>
      <c r="I45920" s="13">
        <v>43500</v>
      </c>
      <c r="J45920">
        <v>5</v>
      </c>
      <c r="K45920">
        <v>-15.44</v>
      </c>
    </row>
    <row r="45921" spans="2:11">
      <c r="B45921" t="s">
        <v>2037</v>
      </c>
      <c r="C45921" t="s">
        <v>2377</v>
      </c>
      <c r="D45921" t="s">
        <v>2026</v>
      </c>
      <c r="E45921">
        <v>5</v>
      </c>
      <c r="F45921" t="s">
        <v>2016</v>
      </c>
      <c r="G45921">
        <v>163</v>
      </c>
      <c r="H45921" t="s">
        <v>2020</v>
      </c>
      <c r="I45921" s="13">
        <v>43495</v>
      </c>
      <c r="J45921">
        <v>5</v>
      </c>
      <c r="K45921">
        <v>-15.44</v>
      </c>
    </row>
    <row r="45922" spans="2:11">
      <c r="B45922" t="s">
        <v>106</v>
      </c>
      <c r="C45922" t="s">
        <v>2378</v>
      </c>
      <c r="D45922" t="s">
        <v>2229</v>
      </c>
      <c r="E45922">
        <v>5</v>
      </c>
      <c r="F45922" t="s">
        <v>2016</v>
      </c>
      <c r="G45922">
        <v>147</v>
      </c>
      <c r="H45922" t="s">
        <v>2020</v>
      </c>
      <c r="I45922" s="13">
        <v>43494</v>
      </c>
      <c r="J45922">
        <v>5</v>
      </c>
      <c r="K45922">
        <v>-15.44</v>
      </c>
    </row>
    <row r="45923" spans="2:11">
      <c r="B45923" t="s">
        <v>2134</v>
      </c>
      <c r="C45923" t="s">
        <v>2379</v>
      </c>
      <c r="D45923" t="s">
        <v>2035</v>
      </c>
      <c r="E45923">
        <v>5</v>
      </c>
      <c r="F45923" t="s">
        <v>2016</v>
      </c>
      <c r="G45923">
        <v>180</v>
      </c>
      <c r="H45923" t="s">
        <v>2017</v>
      </c>
      <c r="I45923" s="13">
        <v>43494</v>
      </c>
      <c r="J45923" t="s">
        <v>2030</v>
      </c>
      <c r="K45923" t="s">
        <v>2030</v>
      </c>
    </row>
    <row r="45924" spans="2:11">
      <c r="B45924" t="s">
        <v>2207</v>
      </c>
      <c r="C45924" t="s">
        <v>2380</v>
      </c>
      <c r="D45924" t="s">
        <v>2026</v>
      </c>
      <c r="E45924">
        <v>5</v>
      </c>
      <c r="F45924" t="s">
        <v>2016</v>
      </c>
      <c r="G45924">
        <v>155</v>
      </c>
      <c r="H45924" t="s">
        <v>2017</v>
      </c>
      <c r="I45924" s="13">
        <v>43494</v>
      </c>
      <c r="J45924">
        <v>5</v>
      </c>
      <c r="K45924">
        <v>-15.44</v>
      </c>
    </row>
    <row r="45925" spans="2:11">
      <c r="B45925" t="s">
        <v>2027</v>
      </c>
      <c r="C45925" t="s">
        <v>2381</v>
      </c>
      <c r="D45925" t="s">
        <v>2171</v>
      </c>
      <c r="E45925" t="s">
        <v>2030</v>
      </c>
      <c r="F45925" t="s">
        <v>2016</v>
      </c>
      <c r="G45925" t="s">
        <v>2030</v>
      </c>
      <c r="H45925" t="s">
        <v>2017</v>
      </c>
      <c r="I45925" s="13">
        <v>43489</v>
      </c>
      <c r="J45925" t="s">
        <v>2030</v>
      </c>
      <c r="K45925" t="s">
        <v>2030</v>
      </c>
    </row>
    <row r="45926" spans="2:11">
      <c r="B45926" t="s">
        <v>2382</v>
      </c>
      <c r="C45926" t="s">
        <v>2383</v>
      </c>
      <c r="D45926" t="s">
        <v>2029</v>
      </c>
      <c r="E45926">
        <v>5</v>
      </c>
      <c r="F45926" t="s">
        <v>2016</v>
      </c>
      <c r="G45926">
        <v>140</v>
      </c>
      <c r="H45926" t="s">
        <v>2017</v>
      </c>
      <c r="I45926" s="13">
        <v>43489</v>
      </c>
      <c r="J45926">
        <v>5</v>
      </c>
      <c r="K45926">
        <v>-15.44</v>
      </c>
    </row>
    <row r="45927" spans="2:11">
      <c r="B45927" t="s">
        <v>2079</v>
      </c>
      <c r="C45927" t="s">
        <v>2384</v>
      </c>
      <c r="D45927" t="s">
        <v>2029</v>
      </c>
      <c r="E45927">
        <v>5</v>
      </c>
      <c r="F45927" t="s">
        <v>2016</v>
      </c>
      <c r="G45927">
        <v>161</v>
      </c>
      <c r="H45927" t="s">
        <v>2017</v>
      </c>
      <c r="I45927" s="13">
        <v>43489</v>
      </c>
      <c r="J45927" t="s">
        <v>2030</v>
      </c>
      <c r="K45927" t="s">
        <v>2030</v>
      </c>
    </row>
    <row r="45928" spans="2:11">
      <c r="B45928" t="s">
        <v>2072</v>
      </c>
      <c r="C45928" t="s">
        <v>2385</v>
      </c>
      <c r="D45928" t="s">
        <v>2029</v>
      </c>
      <c r="E45928">
        <v>5</v>
      </c>
      <c r="F45928" t="s">
        <v>2016</v>
      </c>
      <c r="G45928">
        <v>145</v>
      </c>
      <c r="H45928" t="s">
        <v>2017</v>
      </c>
      <c r="I45928" s="13">
        <v>43488</v>
      </c>
      <c r="J45928">
        <v>5</v>
      </c>
      <c r="K45928">
        <v>-15.44</v>
      </c>
    </row>
    <row r="45929" spans="2:11">
      <c r="B45929" t="s">
        <v>2063</v>
      </c>
      <c r="C45929" t="s">
        <v>2386</v>
      </c>
      <c r="D45929" t="s">
        <v>2035</v>
      </c>
      <c r="E45929">
        <v>5</v>
      </c>
      <c r="F45929" t="s">
        <v>2016</v>
      </c>
      <c r="G45929">
        <v>189</v>
      </c>
      <c r="H45929" t="s">
        <v>2017</v>
      </c>
      <c r="I45929" s="13">
        <v>43481</v>
      </c>
      <c r="J45929" t="s">
        <v>2030</v>
      </c>
      <c r="K45929" t="s">
        <v>2030</v>
      </c>
    </row>
    <row r="45930" spans="2:11">
      <c r="B45930" t="s">
        <v>2198</v>
      </c>
      <c r="C45930" t="s">
        <v>2387</v>
      </c>
      <c r="D45930" t="s">
        <v>2035</v>
      </c>
      <c r="E45930">
        <v>5</v>
      </c>
      <c r="F45930" t="s">
        <v>2016</v>
      </c>
      <c r="G45930">
        <v>136</v>
      </c>
      <c r="H45930" t="s">
        <v>2020</v>
      </c>
      <c r="I45930" s="13">
        <v>43474</v>
      </c>
      <c r="J45930" t="s">
        <v>2030</v>
      </c>
      <c r="K45930" t="s">
        <v>2030</v>
      </c>
    </row>
    <row r="45931" spans="2:11">
      <c r="B45931" t="s">
        <v>2388</v>
      </c>
      <c r="C45931" t="s">
        <v>2389</v>
      </c>
      <c r="D45931" t="s">
        <v>2026</v>
      </c>
      <c r="E45931">
        <v>5</v>
      </c>
      <c r="F45931" t="s">
        <v>2016</v>
      </c>
      <c r="G45931">
        <v>165</v>
      </c>
      <c r="H45931" t="s">
        <v>2017</v>
      </c>
      <c r="I45931" s="13">
        <v>43473</v>
      </c>
      <c r="J45931">
        <v>5</v>
      </c>
      <c r="K45931">
        <v>-15.44</v>
      </c>
    </row>
    <row r="45932" spans="2:11">
      <c r="B45932" t="s">
        <v>2390</v>
      </c>
      <c r="C45932" t="s">
        <v>2391</v>
      </c>
      <c r="D45932" t="s">
        <v>2392</v>
      </c>
      <c r="E45932">
        <v>5</v>
      </c>
      <c r="F45932" t="s">
        <v>2016</v>
      </c>
      <c r="G45932">
        <v>140</v>
      </c>
      <c r="H45932" t="s">
        <v>2017</v>
      </c>
      <c r="I45932" s="13">
        <v>43472</v>
      </c>
      <c r="J45932" t="s">
        <v>2030</v>
      </c>
      <c r="K45932" t="s">
        <v>2030</v>
      </c>
    </row>
    <row r="45933" spans="2:11">
      <c r="B45933" t="s">
        <v>2083</v>
      </c>
      <c r="C45933" t="s">
        <v>2084</v>
      </c>
      <c r="D45933" t="s">
        <v>2053</v>
      </c>
      <c r="E45933">
        <v>1</v>
      </c>
      <c r="F45933" t="s">
        <v>2016</v>
      </c>
      <c r="G45933" t="s">
        <v>2030</v>
      </c>
      <c r="H45933" t="s">
        <v>2017</v>
      </c>
      <c r="I45933" s="13">
        <v>43461</v>
      </c>
      <c r="J45933">
        <v>2</v>
      </c>
      <c r="K45933">
        <v>15.89</v>
      </c>
    </row>
    <row r="45934" spans="2:11">
      <c r="B45934" t="s">
        <v>2393</v>
      </c>
      <c r="C45934" t="s">
        <v>2394</v>
      </c>
      <c r="D45934" t="s">
        <v>2362</v>
      </c>
      <c r="E45934">
        <v>5</v>
      </c>
      <c r="F45934" t="s">
        <v>2016</v>
      </c>
      <c r="G45934">
        <v>154</v>
      </c>
      <c r="H45934" t="s">
        <v>2017</v>
      </c>
      <c r="I45934" s="13">
        <v>43454</v>
      </c>
      <c r="J45934" t="s">
        <v>2030</v>
      </c>
      <c r="K45934" t="s">
        <v>2030</v>
      </c>
    </row>
    <row r="45935" spans="2:11">
      <c r="B45935" t="s">
        <v>2049</v>
      </c>
      <c r="C45935" t="s">
        <v>2395</v>
      </c>
      <c r="D45935" t="s">
        <v>2029</v>
      </c>
      <c r="E45935">
        <v>5</v>
      </c>
      <c r="F45935" t="s">
        <v>2016</v>
      </c>
      <c r="G45935">
        <v>147</v>
      </c>
      <c r="H45935" t="s">
        <v>2017</v>
      </c>
      <c r="I45935" s="13">
        <v>43452</v>
      </c>
      <c r="J45935" t="s">
        <v>2030</v>
      </c>
      <c r="K45935" t="s">
        <v>2030</v>
      </c>
    </row>
    <row r="45936" spans="2:11">
      <c r="B45936" t="s">
        <v>2102</v>
      </c>
      <c r="C45936" t="s">
        <v>2396</v>
      </c>
      <c r="D45936" t="s">
        <v>2104</v>
      </c>
      <c r="E45936" t="s">
        <v>2030</v>
      </c>
      <c r="F45936" t="s">
        <v>2016</v>
      </c>
      <c r="G45936" t="s">
        <v>2030</v>
      </c>
      <c r="H45936" t="s">
        <v>2017</v>
      </c>
      <c r="I45936" s="13">
        <v>43402</v>
      </c>
      <c r="J45936" t="s">
        <v>2030</v>
      </c>
      <c r="K45936" t="s">
        <v>2030</v>
      </c>
    </row>
    <row r="45937" spans="2:11">
      <c r="B45937" t="s">
        <v>2033</v>
      </c>
      <c r="C45937" t="s">
        <v>2397</v>
      </c>
      <c r="D45937" t="s">
        <v>2398</v>
      </c>
      <c r="E45937" t="s">
        <v>2030</v>
      </c>
      <c r="F45937" t="s">
        <v>2016</v>
      </c>
      <c r="G45937" t="s">
        <v>2030</v>
      </c>
      <c r="H45937" t="s">
        <v>2017</v>
      </c>
      <c r="I45937" s="13">
        <v>43370</v>
      </c>
      <c r="J45937" t="s">
        <v>2030</v>
      </c>
      <c r="K45937" t="s">
        <v>2030</v>
      </c>
    </row>
    <row r="45938" spans="2:11">
      <c r="B45938" t="s">
        <v>2399</v>
      </c>
      <c r="C45938" t="s">
        <v>2400</v>
      </c>
      <c r="D45938" t="s">
        <v>2026</v>
      </c>
      <c r="E45938">
        <v>5</v>
      </c>
      <c r="F45938" t="s">
        <v>2016</v>
      </c>
      <c r="G45938">
        <v>160</v>
      </c>
      <c r="H45938" t="s">
        <v>2020</v>
      </c>
      <c r="I45938" s="13">
        <v>43328</v>
      </c>
      <c r="J45938">
        <v>5</v>
      </c>
      <c r="K45938">
        <v>-15.44</v>
      </c>
    </row>
    <row r="46001" spans="1:11">
      <c r="A46001" t="s">
        <v>1473</v>
      </c>
      <c r="B46001" t="str">
        <f ca="1">_xll.BDS(OFFSET(INDIRECT(ADDRESS(ROW(), COLUMN())),0,-1),"BEST_ANALYST_RECS_BULK","cols=10;rows=7")</f>
        <v>RBC Capital Markets</v>
      </c>
      <c r="C46001" t="s">
        <v>3724</v>
      </c>
      <c r="D46001" t="s">
        <v>2029</v>
      </c>
      <c r="E46001">
        <v>5</v>
      </c>
      <c r="F46001" t="s">
        <v>2016</v>
      </c>
      <c r="G46001">
        <v>16</v>
      </c>
      <c r="H46001" t="s">
        <v>2020</v>
      </c>
      <c r="I46001" s="13">
        <v>43509</v>
      </c>
      <c r="J46001">
        <v>1</v>
      </c>
      <c r="K46001">
        <v>22.05</v>
      </c>
    </row>
    <row r="46002" spans="1:11">
      <c r="B46002" t="s">
        <v>2074</v>
      </c>
      <c r="C46002" t="s">
        <v>3537</v>
      </c>
      <c r="D46002" t="s">
        <v>2076</v>
      </c>
      <c r="E46002">
        <v>3</v>
      </c>
      <c r="F46002" t="s">
        <v>2016</v>
      </c>
      <c r="G46002">
        <v>13</v>
      </c>
      <c r="H46002" t="s">
        <v>2017</v>
      </c>
      <c r="I46002" s="13">
        <v>43509</v>
      </c>
      <c r="J46002">
        <v>2</v>
      </c>
      <c r="K46002">
        <v>0</v>
      </c>
    </row>
    <row r="46003" spans="1:11">
      <c r="B46003" t="s">
        <v>2079</v>
      </c>
      <c r="C46003" t="s">
        <v>3526</v>
      </c>
      <c r="D46003" t="s">
        <v>2015</v>
      </c>
      <c r="E46003">
        <v>3</v>
      </c>
      <c r="F46003" t="s">
        <v>2016</v>
      </c>
      <c r="G46003">
        <v>15</v>
      </c>
      <c r="H46003" t="s">
        <v>2017</v>
      </c>
      <c r="I46003" s="13">
        <v>43509</v>
      </c>
      <c r="J46003">
        <v>2</v>
      </c>
      <c r="K46003">
        <v>0</v>
      </c>
    </row>
    <row r="46004" spans="1:11">
      <c r="B46004" t="s">
        <v>2072</v>
      </c>
      <c r="C46004" t="s">
        <v>3531</v>
      </c>
      <c r="D46004" t="s">
        <v>2029</v>
      </c>
      <c r="E46004">
        <v>5</v>
      </c>
      <c r="F46004" t="s">
        <v>2016</v>
      </c>
      <c r="G46004">
        <v>15</v>
      </c>
      <c r="H46004" t="s">
        <v>2020</v>
      </c>
      <c r="I46004" s="13">
        <v>43508</v>
      </c>
      <c r="J46004" t="s">
        <v>2030</v>
      </c>
      <c r="K46004" t="s">
        <v>2030</v>
      </c>
    </row>
    <row r="46005" spans="1:11">
      <c r="B46005" t="s">
        <v>2027</v>
      </c>
      <c r="C46005" t="s">
        <v>3530</v>
      </c>
      <c r="D46005" t="s">
        <v>2029</v>
      </c>
      <c r="E46005">
        <v>5</v>
      </c>
      <c r="F46005" t="s">
        <v>2016</v>
      </c>
      <c r="G46005">
        <v>14</v>
      </c>
      <c r="H46005" t="s">
        <v>2017</v>
      </c>
      <c r="I46005" s="13">
        <v>43507</v>
      </c>
      <c r="J46005" t="s">
        <v>2030</v>
      </c>
      <c r="K46005" t="s">
        <v>2030</v>
      </c>
    </row>
    <row r="46006" spans="1:11">
      <c r="B46006" t="s">
        <v>2063</v>
      </c>
      <c r="C46006" t="s">
        <v>3725</v>
      </c>
      <c r="D46006" t="s">
        <v>2179</v>
      </c>
      <c r="E46006" t="s">
        <v>2030</v>
      </c>
      <c r="F46006" t="s">
        <v>2016</v>
      </c>
      <c r="G46006" t="s">
        <v>2030</v>
      </c>
      <c r="H46006" t="s">
        <v>2017</v>
      </c>
      <c r="I46006" s="13">
        <v>43385</v>
      </c>
      <c r="J46006" t="s">
        <v>2030</v>
      </c>
      <c r="K46006" t="s">
        <v>2030</v>
      </c>
    </row>
    <row r="46007" spans="1:11">
      <c r="B46007" t="s">
        <v>2083</v>
      </c>
      <c r="C46007" t="s">
        <v>2084</v>
      </c>
      <c r="D46007" t="s">
        <v>2076</v>
      </c>
      <c r="E46007">
        <v>3</v>
      </c>
      <c r="F46007" t="s">
        <v>2016</v>
      </c>
      <c r="G46007" t="s">
        <v>2030</v>
      </c>
      <c r="H46007" t="s">
        <v>2017</v>
      </c>
      <c r="I46007" s="13">
        <v>43181</v>
      </c>
      <c r="J46007">
        <v>2</v>
      </c>
      <c r="K46007">
        <v>0</v>
      </c>
    </row>
    <row r="46101" spans="1:11">
      <c r="A46101" t="s">
        <v>1474</v>
      </c>
      <c r="B46101" t="str">
        <f ca="1">_xll.BDS(OFFSET(INDIRECT(ADDRESS(ROW(), COLUMN())),0,-1),"BEST_ANALYST_RECS_BULK","cols=10;rows=14")</f>
        <v>Morgan Stanley</v>
      </c>
      <c r="C46101" t="s">
        <v>3121</v>
      </c>
      <c r="D46101" t="s">
        <v>2440</v>
      </c>
      <c r="E46101">
        <v>5</v>
      </c>
      <c r="F46101" t="s">
        <v>2016</v>
      </c>
      <c r="G46101">
        <v>25</v>
      </c>
      <c r="H46101" t="s">
        <v>2020</v>
      </c>
      <c r="I46101" s="13">
        <v>43511</v>
      </c>
      <c r="J46101">
        <v>5</v>
      </c>
      <c r="K46101">
        <v>-18.53</v>
      </c>
    </row>
    <row r="46102" spans="1:11">
      <c r="B46102" t="s">
        <v>2077</v>
      </c>
      <c r="C46102" t="s">
        <v>3122</v>
      </c>
      <c r="D46102" t="s">
        <v>2029</v>
      </c>
      <c r="E46102">
        <v>5</v>
      </c>
      <c r="F46102" t="s">
        <v>2016</v>
      </c>
      <c r="G46102">
        <v>25</v>
      </c>
      <c r="H46102" t="s">
        <v>2017</v>
      </c>
      <c r="I46102" s="13">
        <v>43511</v>
      </c>
      <c r="J46102">
        <v>5</v>
      </c>
      <c r="K46102">
        <v>-18.53</v>
      </c>
    </row>
    <row r="46103" spans="1:11">
      <c r="B46103" t="s">
        <v>2136</v>
      </c>
      <c r="C46103" t="s">
        <v>3123</v>
      </c>
      <c r="D46103" t="s">
        <v>2044</v>
      </c>
      <c r="E46103">
        <v>3</v>
      </c>
      <c r="F46103" t="s">
        <v>2016</v>
      </c>
      <c r="G46103">
        <v>22</v>
      </c>
      <c r="H46103" t="s">
        <v>2017</v>
      </c>
      <c r="I46103" s="13">
        <v>43511</v>
      </c>
      <c r="J46103" t="s">
        <v>2030</v>
      </c>
      <c r="K46103" t="s">
        <v>2030</v>
      </c>
    </row>
    <row r="46104" spans="1:11">
      <c r="B46104" t="s">
        <v>2033</v>
      </c>
      <c r="C46104" t="s">
        <v>3124</v>
      </c>
      <c r="D46104" t="s">
        <v>2044</v>
      </c>
      <c r="E46104">
        <v>3</v>
      </c>
      <c r="F46104" t="s">
        <v>2016</v>
      </c>
      <c r="G46104">
        <v>23</v>
      </c>
      <c r="H46104" t="s">
        <v>2020</v>
      </c>
      <c r="I46104" s="13">
        <v>43510</v>
      </c>
      <c r="J46104">
        <v>4</v>
      </c>
      <c r="K46104">
        <v>-18.079999999999998</v>
      </c>
    </row>
    <row r="46105" spans="1:11">
      <c r="B46105" t="s">
        <v>2037</v>
      </c>
      <c r="C46105" t="s">
        <v>3125</v>
      </c>
      <c r="D46105" t="s">
        <v>2026</v>
      </c>
      <c r="E46105">
        <v>5</v>
      </c>
      <c r="F46105" t="s">
        <v>2016</v>
      </c>
      <c r="G46105">
        <v>40</v>
      </c>
      <c r="H46105" t="s">
        <v>2020</v>
      </c>
      <c r="I46105" s="13">
        <v>43510</v>
      </c>
      <c r="J46105">
        <v>5</v>
      </c>
      <c r="K46105">
        <v>-18.53</v>
      </c>
    </row>
    <row r="46106" spans="1:11">
      <c r="B46106" t="s">
        <v>2074</v>
      </c>
      <c r="C46106" t="s">
        <v>3126</v>
      </c>
      <c r="D46106" t="s">
        <v>2026</v>
      </c>
      <c r="E46106">
        <v>5</v>
      </c>
      <c r="F46106" t="s">
        <v>2016</v>
      </c>
      <c r="G46106">
        <v>30</v>
      </c>
      <c r="H46106" t="s">
        <v>2482</v>
      </c>
      <c r="I46106" s="13">
        <v>43510</v>
      </c>
      <c r="J46106">
        <v>5</v>
      </c>
      <c r="K46106">
        <v>-18.53</v>
      </c>
    </row>
    <row r="46107" spans="1:11">
      <c r="B46107" t="s">
        <v>3127</v>
      </c>
      <c r="C46107" t="s">
        <v>3128</v>
      </c>
      <c r="D46107" t="s">
        <v>2026</v>
      </c>
      <c r="E46107">
        <v>5</v>
      </c>
      <c r="F46107" t="s">
        <v>2016</v>
      </c>
      <c r="G46107">
        <v>27</v>
      </c>
      <c r="H46107" t="s">
        <v>2017</v>
      </c>
      <c r="I46107" s="13">
        <v>43510</v>
      </c>
      <c r="J46107">
        <v>5</v>
      </c>
      <c r="K46107">
        <v>-18.53</v>
      </c>
    </row>
    <row r="46108" spans="1:11">
      <c r="B46108" t="s">
        <v>2207</v>
      </c>
      <c r="C46108" t="s">
        <v>3129</v>
      </c>
      <c r="D46108" t="s">
        <v>2026</v>
      </c>
      <c r="E46108">
        <v>5</v>
      </c>
      <c r="F46108" t="s">
        <v>2016</v>
      </c>
      <c r="G46108">
        <v>30</v>
      </c>
      <c r="H46108" t="s">
        <v>2020</v>
      </c>
      <c r="I46108" s="13">
        <v>43510</v>
      </c>
      <c r="J46108">
        <v>5</v>
      </c>
      <c r="K46108">
        <v>-18.53</v>
      </c>
    </row>
    <row r="46109" spans="1:11">
      <c r="B46109" t="s">
        <v>2411</v>
      </c>
      <c r="C46109" t="s">
        <v>3130</v>
      </c>
      <c r="D46109" t="s">
        <v>2026</v>
      </c>
      <c r="E46109">
        <v>5</v>
      </c>
      <c r="F46109" t="s">
        <v>2016</v>
      </c>
      <c r="G46109">
        <v>30</v>
      </c>
      <c r="H46109" t="s">
        <v>2020</v>
      </c>
      <c r="I46109" s="13">
        <v>43510</v>
      </c>
      <c r="J46109" t="s">
        <v>2030</v>
      </c>
      <c r="K46109" t="s">
        <v>2030</v>
      </c>
    </row>
    <row r="46110" spans="1:11">
      <c r="B46110" t="s">
        <v>3131</v>
      </c>
      <c r="C46110" t="s">
        <v>3132</v>
      </c>
      <c r="D46110" t="s">
        <v>2026</v>
      </c>
      <c r="E46110">
        <v>5</v>
      </c>
      <c r="F46110" t="s">
        <v>2016</v>
      </c>
      <c r="G46110">
        <v>32</v>
      </c>
      <c r="H46110" t="s">
        <v>2020</v>
      </c>
      <c r="I46110" s="13">
        <v>43485</v>
      </c>
      <c r="J46110">
        <v>3</v>
      </c>
      <c r="K46110">
        <v>-15.12</v>
      </c>
    </row>
    <row r="46111" spans="1:11">
      <c r="B46111" t="s">
        <v>3133</v>
      </c>
      <c r="C46111" t="s">
        <v>3134</v>
      </c>
      <c r="D46111" t="s">
        <v>2026</v>
      </c>
      <c r="E46111">
        <v>5</v>
      </c>
      <c r="F46111" t="s">
        <v>2016</v>
      </c>
      <c r="G46111">
        <v>30</v>
      </c>
      <c r="H46111" t="s">
        <v>3135</v>
      </c>
      <c r="I46111" s="13">
        <v>43445</v>
      </c>
      <c r="J46111">
        <v>5</v>
      </c>
      <c r="K46111">
        <v>-18.53</v>
      </c>
    </row>
    <row r="46112" spans="1:11">
      <c r="B46112" t="s">
        <v>3136</v>
      </c>
      <c r="C46112" t="s">
        <v>3137</v>
      </c>
      <c r="D46112" t="s">
        <v>2026</v>
      </c>
      <c r="E46112">
        <v>5</v>
      </c>
      <c r="F46112" t="s">
        <v>2016</v>
      </c>
      <c r="G46112">
        <v>37</v>
      </c>
      <c r="H46112" t="s">
        <v>2017</v>
      </c>
      <c r="I46112" s="13">
        <v>43418</v>
      </c>
      <c r="J46112">
        <v>6</v>
      </c>
      <c r="K46112">
        <v>-25.81</v>
      </c>
    </row>
    <row r="46113" spans="2:11">
      <c r="B46113" t="s">
        <v>3138</v>
      </c>
      <c r="C46113" t="s">
        <v>3139</v>
      </c>
      <c r="D46113" t="s">
        <v>2026</v>
      </c>
      <c r="E46113">
        <v>5</v>
      </c>
      <c r="F46113" t="s">
        <v>2016</v>
      </c>
      <c r="G46113">
        <v>50</v>
      </c>
      <c r="H46113" t="s">
        <v>3135</v>
      </c>
      <c r="I46113" s="13">
        <v>43383</v>
      </c>
      <c r="J46113">
        <v>5</v>
      </c>
      <c r="K46113">
        <v>-18.53</v>
      </c>
    </row>
    <row r="46114" spans="2:11">
      <c r="B46114" t="s">
        <v>2083</v>
      </c>
      <c r="C46114" t="s">
        <v>2084</v>
      </c>
      <c r="D46114" t="s">
        <v>2184</v>
      </c>
      <c r="E46114">
        <v>1</v>
      </c>
      <c r="F46114" t="s">
        <v>2016</v>
      </c>
      <c r="G46114" t="s">
        <v>2030</v>
      </c>
      <c r="H46114" t="s">
        <v>2017</v>
      </c>
      <c r="I46114" s="13">
        <v>43288</v>
      </c>
      <c r="J46114">
        <v>1</v>
      </c>
      <c r="K46114">
        <v>10.97</v>
      </c>
    </row>
    <row r="46201" spans="1:11">
      <c r="A46201" t="s">
        <v>1475</v>
      </c>
      <c r="B46201" t="str">
        <f ca="1">_xll.BDS(OFFSET(INDIRECT(ADDRESS(ROW(), COLUMN())),0,-1),"BEST_ANALYST_RECS_BULK","cols=10;rows=16")</f>
        <v>Zacks Investment Research</v>
      </c>
      <c r="C46201" t="s">
        <v>2095</v>
      </c>
      <c r="D46201" t="s">
        <v>2026</v>
      </c>
      <c r="E46201">
        <v>5</v>
      </c>
      <c r="F46201" t="s">
        <v>2085</v>
      </c>
      <c r="G46201">
        <v>13</v>
      </c>
      <c r="H46201" t="s">
        <v>2020</v>
      </c>
      <c r="I46201" s="13">
        <v>43510</v>
      </c>
      <c r="J46201" t="s">
        <v>2030</v>
      </c>
      <c r="K46201" t="s">
        <v>2030</v>
      </c>
    </row>
    <row r="46202" spans="1:11">
      <c r="B46202" t="s">
        <v>2277</v>
      </c>
      <c r="C46202" t="s">
        <v>2528</v>
      </c>
      <c r="D46202" t="s">
        <v>2015</v>
      </c>
      <c r="E46202">
        <v>3</v>
      </c>
      <c r="F46202" t="s">
        <v>2016</v>
      </c>
      <c r="G46202">
        <v>11</v>
      </c>
      <c r="H46202" t="s">
        <v>2017</v>
      </c>
      <c r="I46202" s="13">
        <v>43503</v>
      </c>
      <c r="J46202">
        <v>5</v>
      </c>
      <c r="K46202">
        <v>0</v>
      </c>
    </row>
    <row r="46203" spans="1:11">
      <c r="B46203" t="s">
        <v>2198</v>
      </c>
      <c r="C46203" t="s">
        <v>2529</v>
      </c>
      <c r="D46203" t="s">
        <v>2044</v>
      </c>
      <c r="E46203">
        <v>3</v>
      </c>
      <c r="F46203" t="s">
        <v>2016</v>
      </c>
      <c r="G46203">
        <v>10</v>
      </c>
      <c r="H46203" t="s">
        <v>2017</v>
      </c>
      <c r="I46203" s="13">
        <v>43502</v>
      </c>
      <c r="J46203">
        <v>2</v>
      </c>
      <c r="K46203">
        <v>32.909999999999997</v>
      </c>
    </row>
    <row r="46204" spans="1:11">
      <c r="B46204" t="s">
        <v>2257</v>
      </c>
      <c r="C46204" t="s">
        <v>2530</v>
      </c>
      <c r="D46204" t="s">
        <v>2044</v>
      </c>
      <c r="E46204">
        <v>3</v>
      </c>
      <c r="F46204" t="s">
        <v>2016</v>
      </c>
      <c r="G46204">
        <v>11</v>
      </c>
      <c r="H46204" t="s">
        <v>2020</v>
      </c>
      <c r="I46204" s="13">
        <v>43501</v>
      </c>
      <c r="J46204">
        <v>5</v>
      </c>
      <c r="K46204">
        <v>0</v>
      </c>
    </row>
    <row r="46205" spans="1:11">
      <c r="B46205" t="s">
        <v>106</v>
      </c>
      <c r="C46205" t="s">
        <v>2531</v>
      </c>
      <c r="D46205" t="s">
        <v>2114</v>
      </c>
      <c r="E46205">
        <v>3</v>
      </c>
      <c r="F46205" t="s">
        <v>2016</v>
      </c>
      <c r="G46205">
        <v>11.5</v>
      </c>
      <c r="H46205" t="s">
        <v>2020</v>
      </c>
      <c r="I46205" s="13">
        <v>43500</v>
      </c>
      <c r="J46205">
        <v>5</v>
      </c>
      <c r="K46205">
        <v>0</v>
      </c>
    </row>
    <row r="46206" spans="1:11">
      <c r="B46206" t="s">
        <v>2033</v>
      </c>
      <c r="C46206" t="s">
        <v>2532</v>
      </c>
      <c r="D46206" t="s">
        <v>2184</v>
      </c>
      <c r="E46206">
        <v>1</v>
      </c>
      <c r="F46206" t="s">
        <v>2016</v>
      </c>
      <c r="G46206">
        <v>11</v>
      </c>
      <c r="H46206" t="s">
        <v>2036</v>
      </c>
      <c r="I46206" s="13">
        <v>43496</v>
      </c>
      <c r="J46206">
        <v>4</v>
      </c>
      <c r="K46206">
        <v>8.61</v>
      </c>
    </row>
    <row r="46207" spans="1:11">
      <c r="B46207" t="s">
        <v>2134</v>
      </c>
      <c r="C46207" t="s">
        <v>2533</v>
      </c>
      <c r="D46207" t="s">
        <v>2162</v>
      </c>
      <c r="E46207">
        <v>3</v>
      </c>
      <c r="F46207" t="s">
        <v>2016</v>
      </c>
      <c r="G46207" t="s">
        <v>2030</v>
      </c>
      <c r="H46207" t="s">
        <v>2017</v>
      </c>
      <c r="I46207" s="13">
        <v>43496</v>
      </c>
      <c r="J46207">
        <v>5</v>
      </c>
      <c r="K46207">
        <v>0</v>
      </c>
    </row>
    <row r="46208" spans="1:11">
      <c r="B46208" t="s">
        <v>2063</v>
      </c>
      <c r="C46208" t="s">
        <v>2534</v>
      </c>
      <c r="D46208" t="s">
        <v>2184</v>
      </c>
      <c r="E46208">
        <v>1</v>
      </c>
      <c r="F46208" t="s">
        <v>2016</v>
      </c>
      <c r="G46208">
        <v>11</v>
      </c>
      <c r="H46208" t="s">
        <v>2017</v>
      </c>
      <c r="I46208" s="13">
        <v>43496</v>
      </c>
      <c r="J46208">
        <v>7</v>
      </c>
      <c r="K46208">
        <v>-20.309999999999999</v>
      </c>
    </row>
    <row r="46209" spans="2:11">
      <c r="B46209" t="s">
        <v>2027</v>
      </c>
      <c r="C46209" t="s">
        <v>2224</v>
      </c>
      <c r="D46209" t="s">
        <v>2044</v>
      </c>
      <c r="E46209">
        <v>3</v>
      </c>
      <c r="F46209" t="s">
        <v>2016</v>
      </c>
      <c r="G46209">
        <v>11</v>
      </c>
      <c r="H46209" t="s">
        <v>2017</v>
      </c>
      <c r="I46209" s="13">
        <v>43495</v>
      </c>
      <c r="J46209" t="s">
        <v>2030</v>
      </c>
      <c r="K46209" t="s">
        <v>2030</v>
      </c>
    </row>
    <row r="46210" spans="2:11">
      <c r="B46210" t="s">
        <v>2072</v>
      </c>
      <c r="C46210" t="s">
        <v>2535</v>
      </c>
      <c r="D46210" t="s">
        <v>2015</v>
      </c>
      <c r="E46210">
        <v>3</v>
      </c>
      <c r="F46210" t="s">
        <v>2016</v>
      </c>
      <c r="G46210" t="s">
        <v>2030</v>
      </c>
      <c r="H46210" t="s">
        <v>2017</v>
      </c>
      <c r="I46210" s="13">
        <v>43495</v>
      </c>
      <c r="J46210">
        <v>5</v>
      </c>
      <c r="K46210">
        <v>0</v>
      </c>
    </row>
    <row r="46211" spans="2:11">
      <c r="B46211" t="s">
        <v>2220</v>
      </c>
      <c r="C46211" t="s">
        <v>2536</v>
      </c>
      <c r="D46211" t="s">
        <v>2026</v>
      </c>
      <c r="E46211">
        <v>5</v>
      </c>
      <c r="F46211" t="s">
        <v>2016</v>
      </c>
      <c r="G46211">
        <v>12.5</v>
      </c>
      <c r="H46211" t="s">
        <v>2020</v>
      </c>
      <c r="I46211" s="13">
        <v>43495</v>
      </c>
      <c r="J46211">
        <v>6</v>
      </c>
      <c r="K46211">
        <v>-8.61</v>
      </c>
    </row>
    <row r="46212" spans="2:11">
      <c r="B46212" t="s">
        <v>2537</v>
      </c>
      <c r="C46212" t="s">
        <v>2538</v>
      </c>
      <c r="D46212" t="s">
        <v>2015</v>
      </c>
      <c r="E46212">
        <v>3</v>
      </c>
      <c r="F46212" t="s">
        <v>2016</v>
      </c>
      <c r="G46212">
        <v>11.75</v>
      </c>
      <c r="H46212" t="s">
        <v>2020</v>
      </c>
      <c r="I46212" s="13">
        <v>43495</v>
      </c>
      <c r="J46212">
        <v>5</v>
      </c>
      <c r="K46212">
        <v>0</v>
      </c>
    </row>
    <row r="46213" spans="2:11">
      <c r="B46213" t="s">
        <v>2539</v>
      </c>
      <c r="C46213" t="s">
        <v>2540</v>
      </c>
      <c r="D46213" t="s">
        <v>2189</v>
      </c>
      <c r="E46213">
        <v>5</v>
      </c>
      <c r="F46213" t="s">
        <v>2016</v>
      </c>
      <c r="G46213">
        <v>12.5</v>
      </c>
      <c r="H46213" t="s">
        <v>2020</v>
      </c>
      <c r="I46213" s="13">
        <v>43495</v>
      </c>
      <c r="J46213">
        <v>6</v>
      </c>
      <c r="K46213">
        <v>-8.61</v>
      </c>
    </row>
    <row r="46214" spans="2:11">
      <c r="B46214" t="s">
        <v>2136</v>
      </c>
      <c r="C46214" t="s">
        <v>2541</v>
      </c>
      <c r="D46214" t="s">
        <v>2044</v>
      </c>
      <c r="E46214">
        <v>3</v>
      </c>
      <c r="F46214" t="s">
        <v>2016</v>
      </c>
      <c r="G46214">
        <v>10.5</v>
      </c>
      <c r="H46214" t="s">
        <v>2017</v>
      </c>
      <c r="I46214" s="13">
        <v>43483</v>
      </c>
      <c r="J46214">
        <v>5</v>
      </c>
      <c r="K46214">
        <v>0</v>
      </c>
    </row>
    <row r="46215" spans="2:11">
      <c r="B46215" t="s">
        <v>2083</v>
      </c>
      <c r="C46215" t="s">
        <v>2084</v>
      </c>
      <c r="D46215" t="s">
        <v>2035</v>
      </c>
      <c r="E46215">
        <v>5</v>
      </c>
      <c r="F46215" t="s">
        <v>2085</v>
      </c>
      <c r="G46215" t="s">
        <v>2030</v>
      </c>
      <c r="H46215" t="s">
        <v>2017</v>
      </c>
      <c r="I46215" s="13">
        <v>43398</v>
      </c>
      <c r="J46215">
        <v>1</v>
      </c>
      <c r="K46215">
        <v>73.77</v>
      </c>
    </row>
    <row r="46216" spans="2:11">
      <c r="B46216" t="s">
        <v>2240</v>
      </c>
      <c r="C46216" t="s">
        <v>2542</v>
      </c>
      <c r="D46216" t="s">
        <v>2179</v>
      </c>
      <c r="E46216" t="s">
        <v>2030</v>
      </c>
      <c r="F46216" t="s">
        <v>2016</v>
      </c>
      <c r="G46216" t="s">
        <v>2030</v>
      </c>
      <c r="H46216" t="s">
        <v>2017</v>
      </c>
      <c r="I46216" s="13">
        <v>43024</v>
      </c>
      <c r="J46216" t="s">
        <v>2030</v>
      </c>
      <c r="K46216" t="s">
        <v>2030</v>
      </c>
    </row>
    <row r="46301" spans="1:11">
      <c r="A46301" t="s">
        <v>1476</v>
      </c>
      <c r="B46301" t="str">
        <f ca="1">_xll.BDS(OFFSET(INDIRECT(ADDRESS(ROW(), COLUMN())),0,-1),"BEST_ANALYST_RECS_BULK","cols=10;rows=29")</f>
        <v>Argus Research Corp</v>
      </c>
      <c r="C46301" t="s">
        <v>2217</v>
      </c>
      <c r="D46301" t="s">
        <v>2026</v>
      </c>
      <c r="E46301">
        <v>5</v>
      </c>
      <c r="F46301" t="s">
        <v>2016</v>
      </c>
      <c r="G46301">
        <v>165</v>
      </c>
      <c r="H46301" t="s">
        <v>2017</v>
      </c>
      <c r="I46301" s="13">
        <v>43511</v>
      </c>
      <c r="J46301">
        <v>7</v>
      </c>
      <c r="K46301">
        <v>-2.98</v>
      </c>
    </row>
    <row r="46302" spans="1:11">
      <c r="B46302" t="s">
        <v>2267</v>
      </c>
      <c r="C46302" t="s">
        <v>2305</v>
      </c>
      <c r="D46302" t="s">
        <v>2041</v>
      </c>
      <c r="E46302">
        <v>1</v>
      </c>
      <c r="F46302" t="s">
        <v>2016</v>
      </c>
      <c r="G46302">
        <v>135</v>
      </c>
      <c r="H46302" t="s">
        <v>2017</v>
      </c>
      <c r="I46302" s="13">
        <v>43511</v>
      </c>
      <c r="J46302">
        <v>4</v>
      </c>
      <c r="K46302">
        <v>2.98</v>
      </c>
    </row>
    <row r="46303" spans="1:11">
      <c r="B46303" t="s">
        <v>2203</v>
      </c>
      <c r="C46303" t="s">
        <v>2306</v>
      </c>
      <c r="D46303" t="s">
        <v>2044</v>
      </c>
      <c r="E46303">
        <v>3</v>
      </c>
      <c r="F46303" t="s">
        <v>2016</v>
      </c>
      <c r="G46303" t="s">
        <v>2030</v>
      </c>
      <c r="H46303" t="s">
        <v>2017</v>
      </c>
      <c r="I46303" s="13">
        <v>43510</v>
      </c>
      <c r="J46303">
        <v>6</v>
      </c>
      <c r="K46303">
        <v>0</v>
      </c>
    </row>
    <row r="46304" spans="1:11">
      <c r="B46304" t="s">
        <v>2274</v>
      </c>
      <c r="C46304" t="s">
        <v>2307</v>
      </c>
      <c r="D46304" t="s">
        <v>2076</v>
      </c>
      <c r="E46304">
        <v>3</v>
      </c>
      <c r="F46304" t="s">
        <v>2016</v>
      </c>
      <c r="G46304" t="s">
        <v>2030</v>
      </c>
      <c r="H46304" t="s">
        <v>2017</v>
      </c>
      <c r="I46304" s="13">
        <v>43509</v>
      </c>
      <c r="J46304">
        <v>6</v>
      </c>
      <c r="K46304">
        <v>0</v>
      </c>
    </row>
    <row r="46305" spans="2:11">
      <c r="B46305" t="s">
        <v>2067</v>
      </c>
      <c r="C46305" t="s">
        <v>2308</v>
      </c>
      <c r="D46305" t="s">
        <v>2252</v>
      </c>
      <c r="E46305">
        <v>3</v>
      </c>
      <c r="F46305" t="s">
        <v>2016</v>
      </c>
      <c r="G46305">
        <v>156</v>
      </c>
      <c r="H46305" t="s">
        <v>2020</v>
      </c>
      <c r="I46305" s="13">
        <v>43508</v>
      </c>
      <c r="J46305">
        <v>6</v>
      </c>
      <c r="K46305">
        <v>0</v>
      </c>
    </row>
    <row r="46306" spans="2:11">
      <c r="B46306" t="s">
        <v>2094</v>
      </c>
      <c r="C46306" t="s">
        <v>2095</v>
      </c>
      <c r="D46306" t="s">
        <v>2076</v>
      </c>
      <c r="E46306">
        <v>3</v>
      </c>
      <c r="F46306" t="s">
        <v>2088</v>
      </c>
      <c r="G46306" t="s">
        <v>2030</v>
      </c>
      <c r="H46306" t="s">
        <v>2017</v>
      </c>
      <c r="I46306" s="13">
        <v>43508</v>
      </c>
      <c r="J46306" t="s">
        <v>2030</v>
      </c>
      <c r="K46306" t="s">
        <v>2030</v>
      </c>
    </row>
    <row r="46307" spans="2:11">
      <c r="B46307" t="s">
        <v>2157</v>
      </c>
      <c r="C46307" t="s">
        <v>2309</v>
      </c>
      <c r="D46307" t="s">
        <v>2076</v>
      </c>
      <c r="E46307">
        <v>3</v>
      </c>
      <c r="F46307" t="s">
        <v>2016</v>
      </c>
      <c r="G46307">
        <v>150</v>
      </c>
      <c r="H46307" t="s">
        <v>2017</v>
      </c>
      <c r="I46307" s="13">
        <v>43508</v>
      </c>
      <c r="J46307">
        <v>6</v>
      </c>
      <c r="K46307">
        <v>0</v>
      </c>
    </row>
    <row r="46308" spans="2:11">
      <c r="B46308" t="s">
        <v>2234</v>
      </c>
      <c r="C46308" t="s">
        <v>2310</v>
      </c>
      <c r="D46308" t="s">
        <v>2044</v>
      </c>
      <c r="E46308">
        <v>3</v>
      </c>
      <c r="F46308" t="s">
        <v>2016</v>
      </c>
      <c r="G46308">
        <v>160</v>
      </c>
      <c r="H46308" t="s">
        <v>2017</v>
      </c>
      <c r="I46308" s="13">
        <v>43507</v>
      </c>
      <c r="J46308">
        <v>11</v>
      </c>
      <c r="K46308">
        <v>-10.88</v>
      </c>
    </row>
    <row r="46309" spans="2:11">
      <c r="B46309" t="s">
        <v>2077</v>
      </c>
      <c r="C46309" t="s">
        <v>2311</v>
      </c>
      <c r="D46309" t="s">
        <v>2029</v>
      </c>
      <c r="E46309">
        <v>5</v>
      </c>
      <c r="F46309" t="s">
        <v>2016</v>
      </c>
      <c r="G46309">
        <v>163</v>
      </c>
      <c r="H46309" t="s">
        <v>2020</v>
      </c>
      <c r="I46309" s="13">
        <v>43507</v>
      </c>
      <c r="J46309">
        <v>7</v>
      </c>
      <c r="K46309">
        <v>-2.98</v>
      </c>
    </row>
    <row r="46310" spans="2:11">
      <c r="B46310" t="s">
        <v>106</v>
      </c>
      <c r="C46310" t="s">
        <v>2312</v>
      </c>
      <c r="D46310" t="s">
        <v>2114</v>
      </c>
      <c r="E46310">
        <v>3</v>
      </c>
      <c r="F46310" t="s">
        <v>2016</v>
      </c>
      <c r="G46310">
        <v>164</v>
      </c>
      <c r="H46310" t="s">
        <v>2020</v>
      </c>
      <c r="I46310" s="13">
        <v>43504</v>
      </c>
      <c r="J46310">
        <v>6</v>
      </c>
      <c r="K46310">
        <v>0</v>
      </c>
    </row>
    <row r="46311" spans="2:11">
      <c r="B46311" t="s">
        <v>2159</v>
      </c>
      <c r="C46311" t="s">
        <v>2313</v>
      </c>
      <c r="D46311" t="s">
        <v>2029</v>
      </c>
      <c r="E46311">
        <v>5</v>
      </c>
      <c r="F46311" t="s">
        <v>2016</v>
      </c>
      <c r="G46311">
        <v>195</v>
      </c>
      <c r="H46311" t="s">
        <v>2017</v>
      </c>
      <c r="I46311" s="13">
        <v>43504</v>
      </c>
      <c r="J46311">
        <v>1</v>
      </c>
      <c r="K46311">
        <v>19.46</v>
      </c>
    </row>
    <row r="46312" spans="2:11">
      <c r="B46312" t="s">
        <v>2047</v>
      </c>
      <c r="C46312" t="s">
        <v>2314</v>
      </c>
      <c r="D46312" t="s">
        <v>2044</v>
      </c>
      <c r="E46312">
        <v>3</v>
      </c>
      <c r="F46312" t="s">
        <v>2016</v>
      </c>
      <c r="G46312">
        <v>155</v>
      </c>
      <c r="H46312" t="s">
        <v>2017</v>
      </c>
      <c r="I46312" s="13">
        <v>43504</v>
      </c>
      <c r="J46312" t="s">
        <v>2030</v>
      </c>
      <c r="K46312" t="s">
        <v>2030</v>
      </c>
    </row>
    <row r="46313" spans="2:11">
      <c r="B46313" t="s">
        <v>2042</v>
      </c>
      <c r="C46313" t="s">
        <v>2163</v>
      </c>
      <c r="D46313" t="s">
        <v>2044</v>
      </c>
      <c r="E46313">
        <v>3</v>
      </c>
      <c r="F46313" t="s">
        <v>2016</v>
      </c>
      <c r="G46313">
        <v>146</v>
      </c>
      <c r="H46313" t="s">
        <v>2020</v>
      </c>
      <c r="I46313" s="13">
        <v>43503</v>
      </c>
      <c r="J46313">
        <v>6</v>
      </c>
      <c r="K46313">
        <v>0</v>
      </c>
    </row>
    <row r="46314" spans="2:11">
      <c r="B46314" t="s">
        <v>2045</v>
      </c>
      <c r="C46314" t="s">
        <v>2315</v>
      </c>
      <c r="D46314" t="s">
        <v>2015</v>
      </c>
      <c r="E46314">
        <v>3</v>
      </c>
      <c r="F46314" t="s">
        <v>2088</v>
      </c>
      <c r="G46314" t="s">
        <v>2030</v>
      </c>
      <c r="H46314" t="s">
        <v>2017</v>
      </c>
      <c r="I46314" s="13">
        <v>43503</v>
      </c>
      <c r="J46314">
        <v>9</v>
      </c>
      <c r="K46314">
        <v>-6.63</v>
      </c>
    </row>
    <row r="46315" spans="2:11">
      <c r="B46315" t="s">
        <v>2174</v>
      </c>
      <c r="C46315" t="s">
        <v>2316</v>
      </c>
      <c r="D46315" t="s">
        <v>2015</v>
      </c>
      <c r="E46315">
        <v>3</v>
      </c>
      <c r="F46315" t="s">
        <v>2016</v>
      </c>
      <c r="G46315">
        <v>150</v>
      </c>
      <c r="H46315" t="s">
        <v>2017</v>
      </c>
      <c r="I46315" s="13">
        <v>43502</v>
      </c>
      <c r="J46315">
        <v>6</v>
      </c>
      <c r="K46315">
        <v>0</v>
      </c>
    </row>
    <row r="46316" spans="2:11">
      <c r="B46316" t="s">
        <v>2027</v>
      </c>
      <c r="C46316" t="s">
        <v>2156</v>
      </c>
      <c r="D46316" t="s">
        <v>2029</v>
      </c>
      <c r="E46316">
        <v>5</v>
      </c>
      <c r="F46316" t="s">
        <v>2016</v>
      </c>
      <c r="G46316">
        <v>165</v>
      </c>
      <c r="H46316" t="s">
        <v>2017</v>
      </c>
      <c r="I46316" s="13">
        <v>43502</v>
      </c>
      <c r="J46316">
        <v>7</v>
      </c>
      <c r="K46316">
        <v>-2.98</v>
      </c>
    </row>
    <row r="46317" spans="2:11">
      <c r="B46317" t="s">
        <v>2033</v>
      </c>
      <c r="C46317" t="s">
        <v>2317</v>
      </c>
      <c r="D46317" t="s">
        <v>2044</v>
      </c>
      <c r="E46317">
        <v>3</v>
      </c>
      <c r="F46317" t="s">
        <v>2016</v>
      </c>
      <c r="G46317">
        <v>152</v>
      </c>
      <c r="H46317" t="s">
        <v>2036</v>
      </c>
      <c r="I46317" s="13">
        <v>43502</v>
      </c>
      <c r="J46317">
        <v>3</v>
      </c>
      <c r="K46317">
        <v>3.05</v>
      </c>
    </row>
    <row r="46318" spans="2:11">
      <c r="B46318" t="s">
        <v>2037</v>
      </c>
      <c r="C46318" t="s">
        <v>2318</v>
      </c>
      <c r="D46318" t="s">
        <v>2076</v>
      </c>
      <c r="E46318">
        <v>3</v>
      </c>
      <c r="F46318" t="s">
        <v>2016</v>
      </c>
      <c r="G46318">
        <v>155</v>
      </c>
      <c r="H46318" t="s">
        <v>2020</v>
      </c>
      <c r="I46318" s="13">
        <v>43502</v>
      </c>
      <c r="J46318">
        <v>6</v>
      </c>
      <c r="K46318">
        <v>0</v>
      </c>
    </row>
    <row r="46319" spans="2:11">
      <c r="B46319" t="s">
        <v>2232</v>
      </c>
      <c r="C46319" t="s">
        <v>2319</v>
      </c>
      <c r="D46319" t="s">
        <v>2015</v>
      </c>
      <c r="E46319">
        <v>3</v>
      </c>
      <c r="F46319" t="s">
        <v>2016</v>
      </c>
      <c r="G46319" t="s">
        <v>2030</v>
      </c>
      <c r="H46319" t="s">
        <v>2017</v>
      </c>
      <c r="I46319" s="13">
        <v>43502</v>
      </c>
      <c r="J46319">
        <v>6</v>
      </c>
      <c r="K46319">
        <v>0</v>
      </c>
    </row>
    <row r="46320" spans="2:11">
      <c r="B46320" t="s">
        <v>2074</v>
      </c>
      <c r="C46320" t="s">
        <v>2320</v>
      </c>
      <c r="D46320" t="s">
        <v>2026</v>
      </c>
      <c r="E46320">
        <v>5</v>
      </c>
      <c r="F46320" t="s">
        <v>2016</v>
      </c>
      <c r="G46320">
        <v>176</v>
      </c>
      <c r="H46320" t="s">
        <v>2020</v>
      </c>
      <c r="I46320" s="13">
        <v>43502</v>
      </c>
      <c r="J46320">
        <v>2</v>
      </c>
      <c r="K46320">
        <v>15.11</v>
      </c>
    </row>
    <row r="46321" spans="2:11">
      <c r="B46321" t="s">
        <v>2321</v>
      </c>
      <c r="C46321" t="s">
        <v>2322</v>
      </c>
      <c r="D46321" t="s">
        <v>2026</v>
      </c>
      <c r="E46321">
        <v>5</v>
      </c>
      <c r="F46321" t="s">
        <v>2016</v>
      </c>
      <c r="G46321">
        <v>174</v>
      </c>
      <c r="H46321" t="s">
        <v>2020</v>
      </c>
      <c r="I46321" s="13">
        <v>43502</v>
      </c>
      <c r="J46321" t="s">
        <v>2030</v>
      </c>
      <c r="K46321" t="s">
        <v>2030</v>
      </c>
    </row>
    <row r="46322" spans="2:11">
      <c r="B46322" t="s">
        <v>2079</v>
      </c>
      <c r="C46322" t="s">
        <v>2323</v>
      </c>
      <c r="D46322" t="s">
        <v>2015</v>
      </c>
      <c r="E46322">
        <v>3</v>
      </c>
      <c r="F46322" t="s">
        <v>2016</v>
      </c>
      <c r="G46322">
        <v>152</v>
      </c>
      <c r="H46322" t="s">
        <v>2017</v>
      </c>
      <c r="I46322" s="13">
        <v>43502</v>
      </c>
      <c r="J46322">
        <v>8</v>
      </c>
      <c r="K46322">
        <v>-6.51</v>
      </c>
    </row>
    <row r="46323" spans="2:11">
      <c r="B46323" t="s">
        <v>2051</v>
      </c>
      <c r="C46323" t="s">
        <v>2167</v>
      </c>
      <c r="D46323" t="s">
        <v>2076</v>
      </c>
      <c r="E46323">
        <v>3</v>
      </c>
      <c r="F46323" t="s">
        <v>2016</v>
      </c>
      <c r="G46323">
        <v>159</v>
      </c>
      <c r="H46323" t="s">
        <v>2017</v>
      </c>
      <c r="I46323" s="13">
        <v>43502</v>
      </c>
      <c r="J46323" t="s">
        <v>2030</v>
      </c>
      <c r="K46323" t="s">
        <v>2030</v>
      </c>
    </row>
    <row r="46324" spans="2:11">
      <c r="B46324" t="s">
        <v>2198</v>
      </c>
      <c r="C46324" t="s">
        <v>2324</v>
      </c>
      <c r="D46324" t="s">
        <v>2035</v>
      </c>
      <c r="E46324">
        <v>5</v>
      </c>
      <c r="F46324" t="s">
        <v>2016</v>
      </c>
      <c r="G46324">
        <v>180</v>
      </c>
      <c r="H46324" t="s">
        <v>2020</v>
      </c>
      <c r="I46324" s="13">
        <v>43502</v>
      </c>
      <c r="J46324">
        <v>5</v>
      </c>
      <c r="K46324">
        <v>2.75</v>
      </c>
    </row>
    <row r="46325" spans="2:11">
      <c r="B46325" t="s">
        <v>2063</v>
      </c>
      <c r="C46325" t="s">
        <v>2161</v>
      </c>
      <c r="D46325" t="s">
        <v>2162</v>
      </c>
      <c r="E46325">
        <v>3</v>
      </c>
      <c r="F46325" t="s">
        <v>2016</v>
      </c>
      <c r="G46325">
        <v>160</v>
      </c>
      <c r="H46325" t="s">
        <v>2017</v>
      </c>
      <c r="I46325" s="13">
        <v>43502</v>
      </c>
      <c r="J46325">
        <v>6</v>
      </c>
      <c r="K46325">
        <v>0</v>
      </c>
    </row>
    <row r="46326" spans="2:11">
      <c r="B46326" t="s">
        <v>2210</v>
      </c>
      <c r="C46326" t="s">
        <v>2325</v>
      </c>
      <c r="D46326" t="s">
        <v>2035</v>
      </c>
      <c r="E46326">
        <v>5</v>
      </c>
      <c r="F46326" t="s">
        <v>2016</v>
      </c>
      <c r="G46326">
        <v>190</v>
      </c>
      <c r="H46326" t="s">
        <v>2020</v>
      </c>
      <c r="I46326" s="13">
        <v>43502</v>
      </c>
      <c r="J46326">
        <v>7</v>
      </c>
      <c r="K46326">
        <v>-2.98</v>
      </c>
    </row>
    <row r="46327" spans="2:11">
      <c r="B46327" t="s">
        <v>2021</v>
      </c>
      <c r="C46327" t="s">
        <v>2165</v>
      </c>
      <c r="D46327" t="s">
        <v>2296</v>
      </c>
      <c r="E46327">
        <v>3</v>
      </c>
      <c r="F46327" t="s">
        <v>2016</v>
      </c>
      <c r="G46327">
        <v>144</v>
      </c>
      <c r="H46327" t="s">
        <v>2020</v>
      </c>
      <c r="I46327" s="13">
        <v>43404</v>
      </c>
      <c r="J46327">
        <v>6</v>
      </c>
      <c r="K46327">
        <v>0</v>
      </c>
    </row>
    <row r="46328" spans="2:11">
      <c r="B46328" t="s">
        <v>2083</v>
      </c>
      <c r="C46328" t="s">
        <v>2084</v>
      </c>
      <c r="D46328" t="s">
        <v>2026</v>
      </c>
      <c r="E46328">
        <v>5</v>
      </c>
      <c r="F46328" t="s">
        <v>2016</v>
      </c>
      <c r="G46328" t="s">
        <v>2030</v>
      </c>
      <c r="H46328" t="s">
        <v>2017</v>
      </c>
      <c r="I46328" s="13">
        <v>43404</v>
      </c>
      <c r="J46328" t="s">
        <v>2030</v>
      </c>
      <c r="K46328" t="s">
        <v>2030</v>
      </c>
    </row>
    <row r="46329" spans="2:11">
      <c r="B46329" t="s">
        <v>2326</v>
      </c>
      <c r="C46329" t="s">
        <v>2327</v>
      </c>
      <c r="D46329" t="s">
        <v>2015</v>
      </c>
      <c r="E46329">
        <v>3</v>
      </c>
      <c r="F46329" t="s">
        <v>2016</v>
      </c>
      <c r="G46329" t="s">
        <v>2030</v>
      </c>
      <c r="H46329" t="s">
        <v>2017</v>
      </c>
      <c r="I46329" s="13">
        <v>42514</v>
      </c>
      <c r="J46329">
        <v>6</v>
      </c>
      <c r="K46329">
        <v>0</v>
      </c>
    </row>
    <row r="46401" spans="1:11">
      <c r="A46401" t="s">
        <v>1477</v>
      </c>
      <c r="B46401" t="str">
        <f ca="1">_xll.BDS(OFFSET(INDIRECT(ADDRESS(ROW(), COLUMN())),0,-1),"BEST_ANALYST_RECS_BULK","cols=10;rows=17")</f>
        <v>Keefe, Bruyette &amp; Woods</v>
      </c>
      <c r="C46401" t="s">
        <v>3083</v>
      </c>
      <c r="D46401" t="s">
        <v>2029</v>
      </c>
      <c r="E46401">
        <v>5</v>
      </c>
      <c r="F46401" t="s">
        <v>2016</v>
      </c>
      <c r="G46401">
        <v>64</v>
      </c>
      <c r="H46401" t="s">
        <v>2020</v>
      </c>
      <c r="I46401" s="13">
        <v>43507</v>
      </c>
      <c r="J46401">
        <v>8</v>
      </c>
      <c r="K46401">
        <v>-1.91</v>
      </c>
    </row>
    <row r="46402" spans="1:11">
      <c r="B46402" t="s">
        <v>2232</v>
      </c>
      <c r="C46402" t="s">
        <v>3090</v>
      </c>
      <c r="D46402" t="s">
        <v>2029</v>
      </c>
      <c r="E46402">
        <v>5</v>
      </c>
      <c r="F46402" t="s">
        <v>2016</v>
      </c>
      <c r="G46402" t="s">
        <v>2030</v>
      </c>
      <c r="H46402" t="s">
        <v>2017</v>
      </c>
      <c r="I46402" s="13">
        <v>43507</v>
      </c>
      <c r="J46402">
        <v>5</v>
      </c>
      <c r="K46402">
        <v>2.86</v>
      </c>
    </row>
    <row r="46403" spans="1:11">
      <c r="B46403" t="s">
        <v>2220</v>
      </c>
      <c r="C46403" t="s">
        <v>3086</v>
      </c>
      <c r="D46403" t="s">
        <v>2026</v>
      </c>
      <c r="E46403">
        <v>5</v>
      </c>
      <c r="F46403" t="s">
        <v>2016</v>
      </c>
      <c r="G46403">
        <v>65</v>
      </c>
      <c r="H46403" t="s">
        <v>2020</v>
      </c>
      <c r="I46403" s="13">
        <v>43507</v>
      </c>
      <c r="J46403">
        <v>5</v>
      </c>
      <c r="K46403">
        <v>2.86</v>
      </c>
    </row>
    <row r="46404" spans="1:11">
      <c r="B46404" t="s">
        <v>2051</v>
      </c>
      <c r="C46404" t="s">
        <v>3084</v>
      </c>
      <c r="D46404" t="s">
        <v>2076</v>
      </c>
      <c r="E46404">
        <v>3</v>
      </c>
      <c r="F46404" t="s">
        <v>2016</v>
      </c>
      <c r="G46404">
        <v>62</v>
      </c>
      <c r="H46404" t="s">
        <v>2017</v>
      </c>
      <c r="I46404" s="13">
        <v>43500</v>
      </c>
      <c r="J46404">
        <v>1</v>
      </c>
      <c r="K46404">
        <v>11.68</v>
      </c>
    </row>
    <row r="46405" spans="1:11">
      <c r="B46405" t="s">
        <v>2267</v>
      </c>
      <c r="C46405" t="s">
        <v>2272</v>
      </c>
      <c r="D46405" t="s">
        <v>2041</v>
      </c>
      <c r="E46405">
        <v>1</v>
      </c>
      <c r="F46405" t="s">
        <v>2016</v>
      </c>
      <c r="G46405">
        <v>53</v>
      </c>
      <c r="H46405" t="s">
        <v>2017</v>
      </c>
      <c r="I46405" s="13">
        <v>43495</v>
      </c>
      <c r="J46405" t="s">
        <v>2030</v>
      </c>
      <c r="K46405" t="s">
        <v>2030</v>
      </c>
    </row>
    <row r="46406" spans="1:11">
      <c r="B46406" t="s">
        <v>106</v>
      </c>
      <c r="C46406" t="s">
        <v>2447</v>
      </c>
      <c r="D46406" t="s">
        <v>2440</v>
      </c>
      <c r="E46406">
        <v>5</v>
      </c>
      <c r="F46406" t="s">
        <v>2016</v>
      </c>
      <c r="G46406">
        <v>64</v>
      </c>
      <c r="H46406" t="s">
        <v>2020</v>
      </c>
      <c r="I46406" s="13">
        <v>43494</v>
      </c>
      <c r="J46406">
        <v>2</v>
      </c>
      <c r="K46406">
        <v>10.36</v>
      </c>
    </row>
    <row r="46407" spans="1:11">
      <c r="B46407" t="s">
        <v>2094</v>
      </c>
      <c r="C46407" t="s">
        <v>2095</v>
      </c>
      <c r="D46407" t="s">
        <v>2026</v>
      </c>
      <c r="E46407">
        <v>5</v>
      </c>
      <c r="F46407" t="s">
        <v>2085</v>
      </c>
      <c r="G46407">
        <v>63</v>
      </c>
      <c r="H46407" t="s">
        <v>2020</v>
      </c>
      <c r="I46407" s="13">
        <v>43494</v>
      </c>
      <c r="J46407" t="s">
        <v>2030</v>
      </c>
      <c r="K46407" t="s">
        <v>2030</v>
      </c>
    </row>
    <row r="46408" spans="1:11">
      <c r="B46408" t="s">
        <v>2063</v>
      </c>
      <c r="C46408" t="s">
        <v>2453</v>
      </c>
      <c r="D46408" t="s">
        <v>2035</v>
      </c>
      <c r="E46408">
        <v>5</v>
      </c>
      <c r="F46408" t="s">
        <v>2016</v>
      </c>
      <c r="G46408">
        <v>60</v>
      </c>
      <c r="H46408" t="s">
        <v>2017</v>
      </c>
      <c r="I46408" s="13">
        <v>43489</v>
      </c>
      <c r="J46408">
        <v>5</v>
      </c>
      <c r="K46408">
        <v>2.86</v>
      </c>
    </row>
    <row r="46409" spans="1:11">
      <c r="B46409" t="s">
        <v>2021</v>
      </c>
      <c r="C46409" t="s">
        <v>3085</v>
      </c>
      <c r="D46409" t="s">
        <v>2216</v>
      </c>
      <c r="E46409">
        <v>3</v>
      </c>
      <c r="F46409" t="s">
        <v>2016</v>
      </c>
      <c r="G46409">
        <v>59</v>
      </c>
      <c r="H46409" t="s">
        <v>2020</v>
      </c>
      <c r="I46409" s="13">
        <v>43488</v>
      </c>
      <c r="J46409" t="s">
        <v>2030</v>
      </c>
      <c r="K46409" t="s">
        <v>2030</v>
      </c>
    </row>
    <row r="46410" spans="1:11">
      <c r="B46410" t="s">
        <v>2027</v>
      </c>
      <c r="C46410" t="s">
        <v>2454</v>
      </c>
      <c r="D46410" t="s">
        <v>2044</v>
      </c>
      <c r="E46410">
        <v>3</v>
      </c>
      <c r="F46410" t="s">
        <v>2016</v>
      </c>
      <c r="G46410">
        <v>63</v>
      </c>
      <c r="H46410" t="s">
        <v>2017</v>
      </c>
      <c r="I46410" s="13">
        <v>43488</v>
      </c>
      <c r="J46410">
        <v>9</v>
      </c>
      <c r="K46410">
        <v>-6.27</v>
      </c>
    </row>
    <row r="46411" spans="1:11">
      <c r="B46411" t="s">
        <v>2072</v>
      </c>
      <c r="C46411" t="s">
        <v>3089</v>
      </c>
      <c r="D46411" t="s">
        <v>2029</v>
      </c>
      <c r="E46411">
        <v>5</v>
      </c>
      <c r="F46411" t="s">
        <v>2016</v>
      </c>
      <c r="G46411">
        <v>67</v>
      </c>
      <c r="H46411" t="s">
        <v>2020</v>
      </c>
      <c r="I46411" s="13">
        <v>43488</v>
      </c>
      <c r="J46411">
        <v>5</v>
      </c>
      <c r="K46411">
        <v>2.86</v>
      </c>
    </row>
    <row r="46412" spans="1:11">
      <c r="B46412" t="s">
        <v>2079</v>
      </c>
      <c r="C46412" t="s">
        <v>2446</v>
      </c>
      <c r="D46412" t="s">
        <v>2029</v>
      </c>
      <c r="E46412">
        <v>5</v>
      </c>
      <c r="F46412" t="s">
        <v>2016</v>
      </c>
      <c r="G46412">
        <v>62</v>
      </c>
      <c r="H46412" t="s">
        <v>2017</v>
      </c>
      <c r="I46412" s="13">
        <v>43488</v>
      </c>
      <c r="J46412">
        <v>5</v>
      </c>
      <c r="K46412">
        <v>2.86</v>
      </c>
    </row>
    <row r="46413" spans="1:11">
      <c r="B46413" t="s">
        <v>2236</v>
      </c>
      <c r="C46413" t="s">
        <v>3087</v>
      </c>
      <c r="D46413" t="s">
        <v>2015</v>
      </c>
      <c r="E46413">
        <v>3</v>
      </c>
      <c r="F46413" t="s">
        <v>2016</v>
      </c>
      <c r="G46413" t="s">
        <v>2030</v>
      </c>
      <c r="H46413" t="s">
        <v>2017</v>
      </c>
      <c r="I46413" s="13">
        <v>43488</v>
      </c>
      <c r="J46413">
        <v>6</v>
      </c>
      <c r="K46413">
        <v>0</v>
      </c>
    </row>
    <row r="46414" spans="1:11">
      <c r="B46414" t="s">
        <v>2240</v>
      </c>
      <c r="C46414" t="s">
        <v>3088</v>
      </c>
      <c r="D46414" t="s">
        <v>2026</v>
      </c>
      <c r="E46414">
        <v>5</v>
      </c>
      <c r="F46414" t="s">
        <v>2016</v>
      </c>
      <c r="G46414">
        <v>60</v>
      </c>
      <c r="H46414" t="s">
        <v>2020</v>
      </c>
      <c r="I46414" s="13">
        <v>43488</v>
      </c>
      <c r="J46414" t="s">
        <v>2030</v>
      </c>
      <c r="K46414" t="s">
        <v>2030</v>
      </c>
    </row>
    <row r="46415" spans="1:11">
      <c r="B46415" t="s">
        <v>2037</v>
      </c>
      <c r="C46415" t="s">
        <v>2450</v>
      </c>
      <c r="D46415" t="s">
        <v>2076</v>
      </c>
      <c r="E46415">
        <v>3</v>
      </c>
      <c r="F46415" t="s">
        <v>2016</v>
      </c>
      <c r="G46415">
        <v>58</v>
      </c>
      <c r="H46415" t="s">
        <v>2020</v>
      </c>
      <c r="I46415" s="13">
        <v>43487</v>
      </c>
      <c r="J46415">
        <v>6</v>
      </c>
      <c r="K46415">
        <v>0</v>
      </c>
    </row>
    <row r="46416" spans="1:11">
      <c r="B46416" t="s">
        <v>2451</v>
      </c>
      <c r="C46416" t="s">
        <v>2452</v>
      </c>
      <c r="D46416" t="s">
        <v>2026</v>
      </c>
      <c r="E46416">
        <v>5</v>
      </c>
      <c r="F46416" t="s">
        <v>2016</v>
      </c>
      <c r="G46416" t="s">
        <v>2030</v>
      </c>
      <c r="H46416" t="s">
        <v>2017</v>
      </c>
      <c r="I46416" s="13">
        <v>43446</v>
      </c>
      <c r="J46416">
        <v>5</v>
      </c>
      <c r="K46416">
        <v>2.86</v>
      </c>
    </row>
    <row r="46417" spans="2:11">
      <c r="B46417" t="s">
        <v>2083</v>
      </c>
      <c r="C46417" t="s">
        <v>2084</v>
      </c>
      <c r="D46417" t="s">
        <v>2053</v>
      </c>
      <c r="E46417">
        <v>1</v>
      </c>
      <c r="F46417" t="s">
        <v>2016</v>
      </c>
      <c r="G46417" t="s">
        <v>2030</v>
      </c>
      <c r="H46417" t="s">
        <v>2017</v>
      </c>
      <c r="I46417" s="13">
        <v>43439</v>
      </c>
      <c r="J46417">
        <v>4</v>
      </c>
      <c r="K46417">
        <v>5.1100000000000003</v>
      </c>
    </row>
    <row r="46501" spans="1:11">
      <c r="A46501" t="s">
        <v>1478</v>
      </c>
      <c r="B46501" t="str">
        <f ca="1">_xll.BDS(OFFSET(INDIRECT(ADDRESS(ROW(), COLUMN())),0,-1),"BEST_ANALYST_RECS_BULK","cols=10;rows=17")</f>
        <v>BMO Capital Markets</v>
      </c>
      <c r="C46501" t="s">
        <v>3527</v>
      </c>
      <c r="D46501" t="s">
        <v>2029</v>
      </c>
      <c r="E46501">
        <v>5</v>
      </c>
      <c r="F46501" t="s">
        <v>2016</v>
      </c>
      <c r="G46501">
        <v>29</v>
      </c>
      <c r="H46501" t="s">
        <v>2017</v>
      </c>
      <c r="I46501" s="13">
        <v>43506</v>
      </c>
      <c r="J46501">
        <v>5</v>
      </c>
      <c r="K46501">
        <v>13.45</v>
      </c>
    </row>
    <row r="46502" spans="1:11">
      <c r="B46502" t="s">
        <v>2077</v>
      </c>
      <c r="C46502" t="s">
        <v>3892</v>
      </c>
      <c r="D46502" t="s">
        <v>2227</v>
      </c>
      <c r="E46502">
        <v>3</v>
      </c>
      <c r="F46502" t="s">
        <v>2016</v>
      </c>
      <c r="G46502">
        <v>25</v>
      </c>
      <c r="H46502" t="s">
        <v>2017</v>
      </c>
      <c r="I46502" s="13">
        <v>43506</v>
      </c>
      <c r="J46502" t="s">
        <v>2030</v>
      </c>
      <c r="K46502" t="s">
        <v>2030</v>
      </c>
    </row>
    <row r="46503" spans="1:11">
      <c r="B46503" t="s">
        <v>2159</v>
      </c>
      <c r="C46503" t="s">
        <v>3529</v>
      </c>
      <c r="D46503" t="s">
        <v>2044</v>
      </c>
      <c r="E46503">
        <v>3</v>
      </c>
      <c r="F46503" t="s">
        <v>2016</v>
      </c>
      <c r="G46503">
        <v>25</v>
      </c>
      <c r="H46503" t="s">
        <v>2017</v>
      </c>
      <c r="I46503" s="13">
        <v>43503</v>
      </c>
      <c r="J46503">
        <v>10</v>
      </c>
      <c r="K46503">
        <v>0</v>
      </c>
    </row>
    <row r="46504" spans="1:11">
      <c r="B46504" t="s">
        <v>2072</v>
      </c>
      <c r="C46504" t="s">
        <v>3531</v>
      </c>
      <c r="D46504" t="s">
        <v>2189</v>
      </c>
      <c r="E46504">
        <v>5</v>
      </c>
      <c r="F46504" t="s">
        <v>2016</v>
      </c>
      <c r="G46504">
        <v>29</v>
      </c>
      <c r="H46504" t="s">
        <v>2017</v>
      </c>
      <c r="I46504" s="13">
        <v>43502</v>
      </c>
      <c r="J46504" t="s">
        <v>2030</v>
      </c>
      <c r="K46504" t="s">
        <v>2030</v>
      </c>
    </row>
    <row r="46505" spans="1:11">
      <c r="B46505" t="s">
        <v>2079</v>
      </c>
      <c r="C46505" t="s">
        <v>3526</v>
      </c>
      <c r="D46505" t="s">
        <v>2029</v>
      </c>
      <c r="E46505">
        <v>5</v>
      </c>
      <c r="F46505" t="s">
        <v>2016</v>
      </c>
      <c r="G46505">
        <v>26</v>
      </c>
      <c r="H46505" t="s">
        <v>2017</v>
      </c>
      <c r="I46505" s="13">
        <v>43502</v>
      </c>
      <c r="J46505">
        <v>5</v>
      </c>
      <c r="K46505">
        <v>13.45</v>
      </c>
    </row>
    <row r="46506" spans="1:11">
      <c r="B46506" t="s">
        <v>2051</v>
      </c>
      <c r="C46506" t="s">
        <v>3362</v>
      </c>
      <c r="D46506" t="s">
        <v>2026</v>
      </c>
      <c r="E46506">
        <v>5</v>
      </c>
      <c r="F46506" t="s">
        <v>2016</v>
      </c>
      <c r="G46506">
        <v>29.5</v>
      </c>
      <c r="H46506" t="s">
        <v>2017</v>
      </c>
      <c r="I46506" s="13">
        <v>43502</v>
      </c>
      <c r="J46506">
        <v>7</v>
      </c>
      <c r="K46506">
        <v>11.28</v>
      </c>
    </row>
    <row r="46507" spans="1:11">
      <c r="B46507" t="s">
        <v>2374</v>
      </c>
      <c r="C46507" t="s">
        <v>3534</v>
      </c>
      <c r="D46507" t="s">
        <v>2035</v>
      </c>
      <c r="E46507">
        <v>5</v>
      </c>
      <c r="F46507" t="s">
        <v>2016</v>
      </c>
      <c r="G46507">
        <v>29</v>
      </c>
      <c r="H46507" t="s">
        <v>2017</v>
      </c>
      <c r="I46507" s="13">
        <v>43502</v>
      </c>
      <c r="J46507">
        <v>9</v>
      </c>
      <c r="K46507">
        <v>4.66</v>
      </c>
    </row>
    <row r="46508" spans="1:11">
      <c r="B46508" t="s">
        <v>2074</v>
      </c>
      <c r="C46508" t="s">
        <v>3537</v>
      </c>
      <c r="D46508" t="s">
        <v>2026</v>
      </c>
      <c r="E46508">
        <v>5</v>
      </c>
      <c r="F46508" t="s">
        <v>2016</v>
      </c>
      <c r="G46508">
        <v>26</v>
      </c>
      <c r="H46508" t="s">
        <v>2017</v>
      </c>
      <c r="I46508" s="13">
        <v>43501</v>
      </c>
      <c r="J46508">
        <v>2</v>
      </c>
      <c r="K46508">
        <v>20.94</v>
      </c>
    </row>
    <row r="46509" spans="1:11">
      <c r="B46509" t="s">
        <v>2063</v>
      </c>
      <c r="C46509" t="s">
        <v>2725</v>
      </c>
      <c r="D46509" t="s">
        <v>2162</v>
      </c>
      <c r="E46509">
        <v>3</v>
      </c>
      <c r="F46509" t="s">
        <v>2016</v>
      </c>
      <c r="G46509">
        <v>26</v>
      </c>
      <c r="H46509" t="s">
        <v>2017</v>
      </c>
      <c r="I46509" s="13">
        <v>43501</v>
      </c>
      <c r="J46509">
        <v>10</v>
      </c>
      <c r="K46509">
        <v>0</v>
      </c>
    </row>
    <row r="46510" spans="1:11">
      <c r="B46510" t="s">
        <v>2031</v>
      </c>
      <c r="C46510" t="s">
        <v>3540</v>
      </c>
      <c r="D46510" t="s">
        <v>2026</v>
      </c>
      <c r="E46510">
        <v>5</v>
      </c>
      <c r="F46510" t="s">
        <v>2016</v>
      </c>
      <c r="G46510">
        <v>29</v>
      </c>
      <c r="H46510" t="s">
        <v>2017</v>
      </c>
      <c r="I46510" s="13">
        <v>43494</v>
      </c>
      <c r="J46510">
        <v>8</v>
      </c>
      <c r="K46510">
        <v>8.94</v>
      </c>
    </row>
    <row r="46511" spans="1:11">
      <c r="B46511" t="s">
        <v>2207</v>
      </c>
      <c r="C46511" t="s">
        <v>3538</v>
      </c>
      <c r="D46511" t="s">
        <v>2026</v>
      </c>
      <c r="E46511">
        <v>5</v>
      </c>
      <c r="F46511" t="s">
        <v>2016</v>
      </c>
      <c r="G46511">
        <v>28</v>
      </c>
      <c r="H46511" t="s">
        <v>2020</v>
      </c>
      <c r="I46511" s="13">
        <v>43494</v>
      </c>
      <c r="J46511" t="s">
        <v>2030</v>
      </c>
      <c r="K46511" t="s">
        <v>2030</v>
      </c>
    </row>
    <row r="46512" spans="1:11">
      <c r="B46512" t="s">
        <v>2027</v>
      </c>
      <c r="C46512" t="s">
        <v>3530</v>
      </c>
      <c r="D46512" t="s">
        <v>2029</v>
      </c>
      <c r="E46512">
        <v>5</v>
      </c>
      <c r="F46512" t="s">
        <v>2016</v>
      </c>
      <c r="G46512">
        <v>30</v>
      </c>
      <c r="H46512" t="s">
        <v>2017</v>
      </c>
      <c r="I46512" s="13">
        <v>43480</v>
      </c>
      <c r="J46512" t="s">
        <v>2030</v>
      </c>
      <c r="K46512" t="s">
        <v>2030</v>
      </c>
    </row>
    <row r="46513" spans="2:11">
      <c r="B46513" t="s">
        <v>2047</v>
      </c>
      <c r="C46513" t="s">
        <v>3532</v>
      </c>
      <c r="D46513" t="s">
        <v>2026</v>
      </c>
      <c r="E46513">
        <v>5</v>
      </c>
      <c r="F46513" t="s">
        <v>2016</v>
      </c>
      <c r="G46513">
        <v>30</v>
      </c>
      <c r="H46513" t="s">
        <v>2017</v>
      </c>
      <c r="I46513" s="13">
        <v>43480</v>
      </c>
      <c r="J46513" t="s">
        <v>2030</v>
      </c>
      <c r="K46513" t="s">
        <v>2030</v>
      </c>
    </row>
    <row r="46514" spans="2:11">
      <c r="B46514" t="s">
        <v>2267</v>
      </c>
      <c r="C46514" t="s">
        <v>3539</v>
      </c>
      <c r="D46514" t="s">
        <v>2273</v>
      </c>
      <c r="E46514">
        <v>3</v>
      </c>
      <c r="F46514" t="s">
        <v>2016</v>
      </c>
      <c r="G46514">
        <v>23</v>
      </c>
      <c r="H46514" t="s">
        <v>2017</v>
      </c>
      <c r="I46514" s="13">
        <v>43472</v>
      </c>
      <c r="J46514">
        <v>3</v>
      </c>
      <c r="K46514">
        <v>17.149999999999999</v>
      </c>
    </row>
    <row r="46515" spans="2:11">
      <c r="B46515" t="s">
        <v>2037</v>
      </c>
      <c r="C46515" t="s">
        <v>3536</v>
      </c>
      <c r="D46515" t="s">
        <v>2026</v>
      </c>
      <c r="E46515">
        <v>5</v>
      </c>
      <c r="F46515" t="s">
        <v>2085</v>
      </c>
      <c r="G46515">
        <v>26</v>
      </c>
      <c r="H46515" t="s">
        <v>2017</v>
      </c>
      <c r="I46515" s="13">
        <v>43454</v>
      </c>
      <c r="J46515">
        <v>1</v>
      </c>
      <c r="K46515">
        <v>25.77</v>
      </c>
    </row>
    <row r="46516" spans="2:11">
      <c r="B46516" t="s">
        <v>2033</v>
      </c>
      <c r="C46516" t="s">
        <v>3541</v>
      </c>
      <c r="D46516" t="s">
        <v>2035</v>
      </c>
      <c r="E46516">
        <v>5</v>
      </c>
      <c r="F46516" t="s">
        <v>2016</v>
      </c>
      <c r="G46516">
        <v>31</v>
      </c>
      <c r="H46516" t="s">
        <v>2020</v>
      </c>
      <c r="I46516" s="13">
        <v>43423</v>
      </c>
      <c r="J46516">
        <v>5</v>
      </c>
      <c r="K46516">
        <v>13.45</v>
      </c>
    </row>
    <row r="46517" spans="2:11">
      <c r="B46517" t="s">
        <v>2083</v>
      </c>
      <c r="C46517" t="s">
        <v>2084</v>
      </c>
      <c r="D46517" t="s">
        <v>2184</v>
      </c>
      <c r="E46517">
        <v>1</v>
      </c>
      <c r="F46517" t="s">
        <v>2088</v>
      </c>
      <c r="G46517" t="s">
        <v>2030</v>
      </c>
      <c r="H46517" t="s">
        <v>2017</v>
      </c>
      <c r="I46517" s="13">
        <v>43413</v>
      </c>
      <c r="J46517">
        <v>6</v>
      </c>
      <c r="K46517">
        <v>11.93</v>
      </c>
    </row>
    <row r="46601" spans="1:11">
      <c r="A46601" t="s">
        <v>1479</v>
      </c>
      <c r="B46601" t="str">
        <f ca="1">_xll.BDS(OFFSET(INDIRECT(ADDRESS(ROW(), COLUMN())),0,-1),"BEST_ANALYST_RECS_BULK","cols=10;rows=18")</f>
        <v>HSBC</v>
      </c>
      <c r="C46601" t="s">
        <v>2563</v>
      </c>
      <c r="D46601" t="s">
        <v>2026</v>
      </c>
      <c r="E46601">
        <v>5</v>
      </c>
      <c r="F46601" t="s">
        <v>2016</v>
      </c>
      <c r="G46601">
        <v>32.5</v>
      </c>
      <c r="H46601" t="s">
        <v>2017</v>
      </c>
      <c r="I46601" s="13">
        <v>43511</v>
      </c>
      <c r="J46601">
        <v>5</v>
      </c>
      <c r="K46601">
        <v>-22.78</v>
      </c>
    </row>
    <row r="46602" spans="1:11">
      <c r="B46602" t="s">
        <v>2027</v>
      </c>
      <c r="C46602" t="s">
        <v>2564</v>
      </c>
      <c r="D46602" t="s">
        <v>2029</v>
      </c>
      <c r="E46602">
        <v>5</v>
      </c>
      <c r="F46602" t="s">
        <v>2016</v>
      </c>
      <c r="G46602">
        <v>22.6</v>
      </c>
      <c r="H46602" t="s">
        <v>2017</v>
      </c>
      <c r="I46602" s="13">
        <v>43508</v>
      </c>
      <c r="J46602" t="s">
        <v>2030</v>
      </c>
      <c r="K46602" t="s">
        <v>2030</v>
      </c>
    </row>
    <row r="46603" spans="1:11">
      <c r="B46603" t="s">
        <v>2565</v>
      </c>
      <c r="C46603" t="s">
        <v>2566</v>
      </c>
      <c r="D46603" t="s">
        <v>2076</v>
      </c>
      <c r="E46603">
        <v>3</v>
      </c>
      <c r="F46603" t="s">
        <v>2016</v>
      </c>
      <c r="G46603">
        <v>18.8</v>
      </c>
      <c r="H46603" t="s">
        <v>2017</v>
      </c>
      <c r="I46603" s="13">
        <v>43508</v>
      </c>
      <c r="J46603">
        <v>8</v>
      </c>
      <c r="K46603">
        <v>-37.49</v>
      </c>
    </row>
    <row r="46604" spans="1:11">
      <c r="B46604" t="s">
        <v>2358</v>
      </c>
      <c r="C46604" t="s">
        <v>2567</v>
      </c>
      <c r="D46604" t="s">
        <v>2026</v>
      </c>
      <c r="E46604">
        <v>5</v>
      </c>
      <c r="F46604" t="s">
        <v>2016</v>
      </c>
      <c r="G46604">
        <v>37</v>
      </c>
      <c r="H46604" t="s">
        <v>2020</v>
      </c>
      <c r="I46604" s="13">
        <v>43501</v>
      </c>
      <c r="J46604">
        <v>5</v>
      </c>
      <c r="K46604">
        <v>-22.78</v>
      </c>
    </row>
    <row r="46605" spans="1:11">
      <c r="B46605" t="s">
        <v>2568</v>
      </c>
      <c r="C46605" t="s">
        <v>2569</v>
      </c>
      <c r="D46605" t="s">
        <v>2570</v>
      </c>
      <c r="E46605">
        <v>4</v>
      </c>
      <c r="F46605" t="s">
        <v>2016</v>
      </c>
      <c r="G46605" t="s">
        <v>2030</v>
      </c>
      <c r="H46605" t="s">
        <v>2017</v>
      </c>
      <c r="I46605" s="13">
        <v>43497</v>
      </c>
      <c r="J46605" t="s">
        <v>2030</v>
      </c>
      <c r="K46605" t="s">
        <v>2030</v>
      </c>
    </row>
    <row r="46606" spans="1:11">
      <c r="B46606" t="s">
        <v>2021</v>
      </c>
      <c r="C46606" t="s">
        <v>2571</v>
      </c>
      <c r="D46606" t="s">
        <v>2023</v>
      </c>
      <c r="E46606">
        <v>5</v>
      </c>
      <c r="F46606" t="s">
        <v>2016</v>
      </c>
      <c r="G46606">
        <v>27.7</v>
      </c>
      <c r="H46606" t="s">
        <v>2020</v>
      </c>
      <c r="I46606" s="13">
        <v>43490</v>
      </c>
      <c r="J46606">
        <v>5</v>
      </c>
      <c r="K46606">
        <v>-22.78</v>
      </c>
    </row>
    <row r="46607" spans="1:11">
      <c r="B46607" t="s">
        <v>2089</v>
      </c>
      <c r="C46607" t="s">
        <v>2572</v>
      </c>
      <c r="D46607" t="s">
        <v>2029</v>
      </c>
      <c r="E46607">
        <v>5</v>
      </c>
      <c r="F46607" t="s">
        <v>2016</v>
      </c>
      <c r="G46607">
        <v>22.6</v>
      </c>
      <c r="H46607" t="s">
        <v>2017</v>
      </c>
      <c r="I46607" s="13">
        <v>43488</v>
      </c>
      <c r="J46607" t="s">
        <v>2030</v>
      </c>
      <c r="K46607" t="s">
        <v>2030</v>
      </c>
    </row>
    <row r="46608" spans="1:11">
      <c r="B46608" t="s">
        <v>2120</v>
      </c>
      <c r="C46608" t="s">
        <v>2573</v>
      </c>
      <c r="D46608" t="s">
        <v>2026</v>
      </c>
      <c r="E46608">
        <v>5</v>
      </c>
      <c r="F46608" t="s">
        <v>2016</v>
      </c>
      <c r="G46608">
        <v>21</v>
      </c>
      <c r="H46608" t="s">
        <v>2017</v>
      </c>
      <c r="I46608" s="13">
        <v>43488</v>
      </c>
      <c r="J46608">
        <v>5</v>
      </c>
      <c r="K46608">
        <v>-22.78</v>
      </c>
    </row>
    <row r="46609" spans="2:11">
      <c r="B46609" t="s">
        <v>2033</v>
      </c>
      <c r="C46609" t="s">
        <v>2574</v>
      </c>
      <c r="D46609" t="s">
        <v>2035</v>
      </c>
      <c r="E46609">
        <v>5</v>
      </c>
      <c r="F46609" t="s">
        <v>2016</v>
      </c>
      <c r="G46609">
        <v>24</v>
      </c>
      <c r="H46609" t="s">
        <v>2020</v>
      </c>
      <c r="I46609" s="13">
        <v>43487</v>
      </c>
      <c r="J46609">
        <v>5</v>
      </c>
      <c r="K46609">
        <v>-22.78</v>
      </c>
    </row>
    <row r="46610" spans="2:11">
      <c r="B46610" t="s">
        <v>106</v>
      </c>
      <c r="C46610" t="s">
        <v>2575</v>
      </c>
      <c r="D46610" t="s">
        <v>2440</v>
      </c>
      <c r="E46610">
        <v>5</v>
      </c>
      <c r="F46610" t="s">
        <v>2016</v>
      </c>
      <c r="G46610">
        <v>21</v>
      </c>
      <c r="H46610" t="s">
        <v>2020</v>
      </c>
      <c r="I46610" s="13">
        <v>43485</v>
      </c>
      <c r="J46610" t="s">
        <v>2030</v>
      </c>
      <c r="K46610" t="s">
        <v>2030</v>
      </c>
    </row>
    <row r="46611" spans="2:11">
      <c r="B46611" t="s">
        <v>2051</v>
      </c>
      <c r="C46611" t="s">
        <v>2576</v>
      </c>
      <c r="D46611" t="s">
        <v>2076</v>
      </c>
      <c r="E46611">
        <v>3</v>
      </c>
      <c r="F46611" t="s">
        <v>2016</v>
      </c>
      <c r="G46611">
        <v>21</v>
      </c>
      <c r="H46611" t="s">
        <v>2017</v>
      </c>
      <c r="I46611" s="13">
        <v>43483</v>
      </c>
      <c r="J46611">
        <v>1</v>
      </c>
      <c r="K46611">
        <v>19.68</v>
      </c>
    </row>
    <row r="46612" spans="2:11">
      <c r="B46612" t="s">
        <v>2267</v>
      </c>
      <c r="C46612" t="s">
        <v>2577</v>
      </c>
      <c r="D46612" t="s">
        <v>2029</v>
      </c>
      <c r="E46612">
        <v>5</v>
      </c>
      <c r="F46612" t="s">
        <v>2016</v>
      </c>
      <c r="G46612">
        <v>26</v>
      </c>
      <c r="H46612" t="s">
        <v>2017</v>
      </c>
      <c r="I46612" s="13">
        <v>43474</v>
      </c>
      <c r="J46612">
        <v>4</v>
      </c>
      <c r="K46612">
        <v>-13.45</v>
      </c>
    </row>
    <row r="46613" spans="2:11">
      <c r="B46613" t="s">
        <v>2578</v>
      </c>
      <c r="C46613" t="s">
        <v>2579</v>
      </c>
      <c r="D46613" t="s">
        <v>2570</v>
      </c>
      <c r="E46613">
        <v>4</v>
      </c>
      <c r="F46613" t="s">
        <v>2088</v>
      </c>
      <c r="G46613">
        <v>19.5</v>
      </c>
      <c r="H46613" t="s">
        <v>2017</v>
      </c>
      <c r="I46613" s="13">
        <v>43444</v>
      </c>
      <c r="J46613">
        <v>5</v>
      </c>
      <c r="K46613">
        <v>-22.78</v>
      </c>
    </row>
    <row r="46614" spans="2:11">
      <c r="B46614" t="s">
        <v>2083</v>
      </c>
      <c r="C46614" t="s">
        <v>2084</v>
      </c>
      <c r="D46614" t="s">
        <v>2053</v>
      </c>
      <c r="E46614">
        <v>1</v>
      </c>
      <c r="F46614" t="s">
        <v>2016</v>
      </c>
      <c r="G46614" t="s">
        <v>2030</v>
      </c>
      <c r="H46614" t="s">
        <v>2017</v>
      </c>
      <c r="I46614" s="13">
        <v>43432</v>
      </c>
      <c r="J46614">
        <v>2</v>
      </c>
      <c r="K46614">
        <v>18.34</v>
      </c>
    </row>
    <row r="46615" spans="2:11">
      <c r="B46615" t="s">
        <v>2580</v>
      </c>
      <c r="C46615" t="s">
        <v>2581</v>
      </c>
      <c r="D46615" t="s">
        <v>2026</v>
      </c>
      <c r="E46615">
        <v>5</v>
      </c>
      <c r="F46615" t="s">
        <v>2016</v>
      </c>
      <c r="G46615">
        <v>22</v>
      </c>
      <c r="H46615" t="s">
        <v>2020</v>
      </c>
      <c r="I46615" s="13">
        <v>43413</v>
      </c>
      <c r="J46615">
        <v>5</v>
      </c>
      <c r="K46615">
        <v>-22.78</v>
      </c>
    </row>
    <row r="46616" spans="2:11">
      <c r="B46616" t="s">
        <v>2582</v>
      </c>
      <c r="C46616" t="s">
        <v>2583</v>
      </c>
      <c r="D46616" t="s">
        <v>2076</v>
      </c>
      <c r="E46616">
        <v>3</v>
      </c>
      <c r="F46616" t="s">
        <v>2088</v>
      </c>
      <c r="G46616">
        <v>22.7</v>
      </c>
      <c r="H46616" t="s">
        <v>2017</v>
      </c>
      <c r="I46616" s="13">
        <v>43381</v>
      </c>
      <c r="J46616">
        <v>6</v>
      </c>
      <c r="K46616">
        <v>-29.72</v>
      </c>
    </row>
    <row r="46617" spans="2:11">
      <c r="B46617" t="s">
        <v>2584</v>
      </c>
      <c r="C46617" t="s">
        <v>2585</v>
      </c>
      <c r="D46617" t="s">
        <v>2026</v>
      </c>
      <c r="E46617">
        <v>5</v>
      </c>
      <c r="F46617" t="s">
        <v>2016</v>
      </c>
      <c r="G46617">
        <v>30.5</v>
      </c>
      <c r="H46617" t="s">
        <v>2020</v>
      </c>
      <c r="I46617" s="13">
        <v>43072</v>
      </c>
      <c r="J46617">
        <v>5</v>
      </c>
      <c r="K46617">
        <v>-22.78</v>
      </c>
    </row>
    <row r="46618" spans="2:11">
      <c r="B46618" t="s">
        <v>2586</v>
      </c>
      <c r="C46618" t="s">
        <v>2587</v>
      </c>
      <c r="D46618" t="s">
        <v>2076</v>
      </c>
      <c r="E46618">
        <v>3</v>
      </c>
      <c r="F46618" t="s">
        <v>2016</v>
      </c>
      <c r="G46618">
        <v>17</v>
      </c>
      <c r="H46618" t="s">
        <v>2020</v>
      </c>
      <c r="I46618" s="13">
        <v>42810</v>
      </c>
      <c r="J46618">
        <v>3</v>
      </c>
      <c r="K46618">
        <v>0</v>
      </c>
    </row>
    <row r="46701" spans="1:11">
      <c r="A46701" t="s">
        <v>1480</v>
      </c>
      <c r="B46701" t="str">
        <f ca="1">_xll.BDS(OFFSET(INDIRECT(ADDRESS(ROW(), COLUMN())),0,-1),"BEST_ANALYST_RECS_BULK","cols=10;rows=17")</f>
        <v>B Riley FBR, Inc.</v>
      </c>
      <c r="C46701" t="s">
        <v>2185</v>
      </c>
      <c r="D46701" t="s">
        <v>2026</v>
      </c>
      <c r="E46701">
        <v>5</v>
      </c>
      <c r="F46701" t="s">
        <v>2016</v>
      </c>
      <c r="G46701">
        <v>65</v>
      </c>
      <c r="H46701" t="s">
        <v>2017</v>
      </c>
      <c r="I46701" s="13">
        <v>43508</v>
      </c>
      <c r="J46701">
        <v>3</v>
      </c>
      <c r="K46701">
        <v>-20.190000000000001</v>
      </c>
    </row>
    <row r="46702" spans="1:11">
      <c r="B46702" t="s">
        <v>2186</v>
      </c>
      <c r="C46702" t="s">
        <v>2187</v>
      </c>
      <c r="D46702" t="s">
        <v>2029</v>
      </c>
      <c r="E46702">
        <v>5</v>
      </c>
      <c r="F46702" t="s">
        <v>2016</v>
      </c>
      <c r="G46702">
        <v>60</v>
      </c>
      <c r="H46702" t="s">
        <v>2020</v>
      </c>
      <c r="I46702" s="13">
        <v>43507</v>
      </c>
      <c r="J46702">
        <v>3</v>
      </c>
      <c r="K46702">
        <v>-20.190000000000001</v>
      </c>
    </row>
    <row r="46703" spans="1:11">
      <c r="B46703" t="s">
        <v>2072</v>
      </c>
      <c r="C46703" t="s">
        <v>2188</v>
      </c>
      <c r="D46703" t="s">
        <v>2189</v>
      </c>
      <c r="E46703">
        <v>5</v>
      </c>
      <c r="F46703" t="s">
        <v>2016</v>
      </c>
      <c r="G46703">
        <v>75</v>
      </c>
      <c r="H46703" t="s">
        <v>2020</v>
      </c>
      <c r="I46703" s="13">
        <v>43504</v>
      </c>
      <c r="J46703">
        <v>3</v>
      </c>
      <c r="K46703">
        <v>-20.190000000000001</v>
      </c>
    </row>
    <row r="46704" spans="1:11">
      <c r="B46704" t="s">
        <v>2083</v>
      </c>
      <c r="C46704" t="s">
        <v>2084</v>
      </c>
      <c r="D46704" t="s">
        <v>2184</v>
      </c>
      <c r="E46704">
        <v>1</v>
      </c>
      <c r="F46704" t="s">
        <v>2088</v>
      </c>
      <c r="G46704" t="s">
        <v>2030</v>
      </c>
      <c r="H46704" t="s">
        <v>2017</v>
      </c>
      <c r="I46704" s="13">
        <v>43503</v>
      </c>
      <c r="J46704">
        <v>4</v>
      </c>
      <c r="K46704">
        <v>-30.94</v>
      </c>
    </row>
    <row r="46705" spans="2:11">
      <c r="B46705" t="s">
        <v>2021</v>
      </c>
      <c r="C46705" t="s">
        <v>2190</v>
      </c>
      <c r="D46705" t="s">
        <v>2166</v>
      </c>
      <c r="E46705">
        <v>5</v>
      </c>
      <c r="F46705" t="s">
        <v>2016</v>
      </c>
      <c r="G46705">
        <v>61</v>
      </c>
      <c r="H46705" t="s">
        <v>2020</v>
      </c>
      <c r="I46705" s="13">
        <v>43502</v>
      </c>
      <c r="J46705" t="s">
        <v>2030</v>
      </c>
      <c r="K46705" t="s">
        <v>2030</v>
      </c>
    </row>
    <row r="46706" spans="2:11">
      <c r="B46706" t="s">
        <v>2131</v>
      </c>
      <c r="C46706" t="s">
        <v>2191</v>
      </c>
      <c r="D46706" t="s">
        <v>2026</v>
      </c>
      <c r="E46706">
        <v>5</v>
      </c>
      <c r="F46706" t="s">
        <v>2016</v>
      </c>
      <c r="G46706">
        <v>89</v>
      </c>
      <c r="H46706" t="s">
        <v>2133</v>
      </c>
      <c r="I46706" s="13">
        <v>43502</v>
      </c>
      <c r="J46706">
        <v>3</v>
      </c>
      <c r="K46706">
        <v>-20.190000000000001</v>
      </c>
    </row>
    <row r="46707" spans="2:11">
      <c r="B46707" t="s">
        <v>2033</v>
      </c>
      <c r="C46707" t="s">
        <v>2192</v>
      </c>
      <c r="D46707" t="s">
        <v>2044</v>
      </c>
      <c r="E46707">
        <v>3</v>
      </c>
      <c r="F46707" t="s">
        <v>2016</v>
      </c>
      <c r="G46707">
        <v>50</v>
      </c>
      <c r="H46707" t="s">
        <v>2036</v>
      </c>
      <c r="I46707" s="13">
        <v>43502</v>
      </c>
      <c r="J46707">
        <v>5</v>
      </c>
      <c r="K46707">
        <v>-31.59</v>
      </c>
    </row>
    <row r="46708" spans="2:11">
      <c r="B46708" t="s">
        <v>2039</v>
      </c>
      <c r="C46708" t="s">
        <v>2193</v>
      </c>
      <c r="D46708" t="s">
        <v>2189</v>
      </c>
      <c r="E46708">
        <v>5</v>
      </c>
      <c r="F46708" t="s">
        <v>2016</v>
      </c>
      <c r="G46708">
        <v>65</v>
      </c>
      <c r="H46708" t="s">
        <v>2020</v>
      </c>
      <c r="I46708" s="13">
        <v>43502</v>
      </c>
      <c r="J46708">
        <v>3</v>
      </c>
      <c r="K46708">
        <v>-20.190000000000001</v>
      </c>
    </row>
    <row r="46709" spans="2:11">
      <c r="B46709" t="s">
        <v>2061</v>
      </c>
      <c r="C46709" t="s">
        <v>2194</v>
      </c>
      <c r="D46709" t="s">
        <v>2026</v>
      </c>
      <c r="E46709">
        <v>5</v>
      </c>
      <c r="F46709" t="s">
        <v>2016</v>
      </c>
      <c r="G46709">
        <v>66</v>
      </c>
      <c r="H46709" t="s">
        <v>2020</v>
      </c>
      <c r="I46709" s="13">
        <v>43502</v>
      </c>
      <c r="J46709">
        <v>3</v>
      </c>
      <c r="K46709">
        <v>-20.190000000000001</v>
      </c>
    </row>
    <row r="46710" spans="2:11">
      <c r="B46710" t="s">
        <v>106</v>
      </c>
      <c r="C46710" t="s">
        <v>2195</v>
      </c>
      <c r="D46710" t="s">
        <v>2019</v>
      </c>
      <c r="E46710">
        <v>3</v>
      </c>
      <c r="F46710" t="s">
        <v>2016</v>
      </c>
      <c r="G46710">
        <v>55</v>
      </c>
      <c r="H46710" t="s">
        <v>2020</v>
      </c>
      <c r="I46710" s="13">
        <v>43501</v>
      </c>
      <c r="J46710">
        <v>1</v>
      </c>
      <c r="K46710">
        <v>0</v>
      </c>
    </row>
    <row r="46711" spans="2:11">
      <c r="B46711" t="s">
        <v>2074</v>
      </c>
      <c r="C46711" t="s">
        <v>2196</v>
      </c>
      <c r="D46711" t="s">
        <v>2026</v>
      </c>
      <c r="E46711">
        <v>5</v>
      </c>
      <c r="F46711" t="s">
        <v>2016</v>
      </c>
      <c r="G46711">
        <v>60</v>
      </c>
      <c r="H46711" t="s">
        <v>2017</v>
      </c>
      <c r="I46711" s="13">
        <v>43501</v>
      </c>
      <c r="J46711" t="s">
        <v>2030</v>
      </c>
      <c r="K46711" t="s">
        <v>2030</v>
      </c>
    </row>
    <row r="46712" spans="2:11">
      <c r="B46712" t="s">
        <v>2129</v>
      </c>
      <c r="C46712" t="s">
        <v>2197</v>
      </c>
      <c r="D46712" t="s">
        <v>2026</v>
      </c>
      <c r="E46712">
        <v>5</v>
      </c>
      <c r="F46712" t="s">
        <v>2016</v>
      </c>
      <c r="G46712">
        <v>65</v>
      </c>
      <c r="H46712" t="s">
        <v>2017</v>
      </c>
      <c r="I46712" s="13">
        <v>43501</v>
      </c>
      <c r="J46712">
        <v>3</v>
      </c>
      <c r="K46712">
        <v>-20.190000000000001</v>
      </c>
    </row>
    <row r="46713" spans="2:11">
      <c r="B46713" t="s">
        <v>2198</v>
      </c>
      <c r="C46713" t="s">
        <v>2199</v>
      </c>
      <c r="D46713" t="s">
        <v>2035</v>
      </c>
      <c r="E46713">
        <v>5</v>
      </c>
      <c r="F46713" t="s">
        <v>2016</v>
      </c>
      <c r="G46713">
        <v>59</v>
      </c>
      <c r="H46713" t="s">
        <v>2020</v>
      </c>
      <c r="I46713" s="13">
        <v>43501</v>
      </c>
      <c r="J46713">
        <v>3</v>
      </c>
      <c r="K46713">
        <v>-20.190000000000001</v>
      </c>
    </row>
    <row r="46714" spans="2:11">
      <c r="B46714" t="s">
        <v>2063</v>
      </c>
      <c r="C46714" t="s">
        <v>2064</v>
      </c>
      <c r="D46714" t="s">
        <v>2035</v>
      </c>
      <c r="E46714">
        <v>5</v>
      </c>
      <c r="F46714" t="s">
        <v>2016</v>
      </c>
      <c r="G46714">
        <v>52</v>
      </c>
      <c r="H46714" t="s">
        <v>2017</v>
      </c>
      <c r="I46714" s="13">
        <v>43501</v>
      </c>
      <c r="J46714" t="s">
        <v>2030</v>
      </c>
      <c r="K46714" t="s">
        <v>2030</v>
      </c>
    </row>
    <row r="46715" spans="2:11">
      <c r="B46715" t="s">
        <v>2065</v>
      </c>
      <c r="C46715" t="s">
        <v>2200</v>
      </c>
      <c r="D46715" t="s">
        <v>2026</v>
      </c>
      <c r="E46715">
        <v>5</v>
      </c>
      <c r="F46715" t="s">
        <v>2016</v>
      </c>
      <c r="G46715">
        <v>80</v>
      </c>
      <c r="H46715" t="s">
        <v>2020</v>
      </c>
      <c r="I46715" s="13">
        <v>43444</v>
      </c>
      <c r="J46715">
        <v>3</v>
      </c>
      <c r="K46715">
        <v>-20.190000000000001</v>
      </c>
    </row>
    <row r="46716" spans="2:11">
      <c r="B46716" t="s">
        <v>2102</v>
      </c>
      <c r="C46716" t="s">
        <v>2103</v>
      </c>
      <c r="D46716" t="s">
        <v>2104</v>
      </c>
      <c r="E46716" t="s">
        <v>2030</v>
      </c>
      <c r="F46716" t="s">
        <v>2016</v>
      </c>
      <c r="G46716" t="s">
        <v>2030</v>
      </c>
      <c r="H46716" t="s">
        <v>2017</v>
      </c>
      <c r="I46716" s="13">
        <v>43378</v>
      </c>
      <c r="J46716" t="s">
        <v>2030</v>
      </c>
      <c r="K46716" t="s">
        <v>2030</v>
      </c>
    </row>
    <row r="46717" spans="2:11">
      <c r="B46717" t="s">
        <v>2037</v>
      </c>
      <c r="C46717" t="s">
        <v>2201</v>
      </c>
      <c r="D46717" t="s">
        <v>2171</v>
      </c>
      <c r="E46717" t="s">
        <v>2030</v>
      </c>
      <c r="F46717" t="s">
        <v>2016</v>
      </c>
      <c r="G46717" t="s">
        <v>2030</v>
      </c>
      <c r="H46717" t="s">
        <v>2017</v>
      </c>
      <c r="I46717" s="13">
        <v>43234</v>
      </c>
      <c r="J46717" t="s">
        <v>2030</v>
      </c>
      <c r="K46717" t="s">
        <v>2030</v>
      </c>
    </row>
    <row r="46801" spans="1:11">
      <c r="A46801" t="s">
        <v>1481</v>
      </c>
      <c r="B46801" t="str">
        <f ca="1">_xll.BDS(OFFSET(INDIRECT(ADDRESS(ROW(), COLUMN())),0,-1),"BEST_ANALYST_RECS_BULK","cols=10;rows=23")</f>
        <v>BMO Capital Markets</v>
      </c>
      <c r="C46801" t="s">
        <v>3773</v>
      </c>
      <c r="D46801" t="s">
        <v>2029</v>
      </c>
      <c r="E46801">
        <v>5</v>
      </c>
      <c r="F46801" t="s">
        <v>2016</v>
      </c>
      <c r="G46801">
        <v>44.45</v>
      </c>
      <c r="H46801" t="s">
        <v>2017</v>
      </c>
      <c r="I46801" s="13">
        <v>43511</v>
      </c>
      <c r="J46801">
        <v>2</v>
      </c>
      <c r="K46801">
        <v>16.899999999999999</v>
      </c>
    </row>
    <row r="46802" spans="1:11">
      <c r="B46802" t="s">
        <v>2067</v>
      </c>
      <c r="C46802" t="s">
        <v>3774</v>
      </c>
      <c r="D46802" t="s">
        <v>2029</v>
      </c>
      <c r="E46802">
        <v>5</v>
      </c>
      <c r="F46802" t="s">
        <v>2016</v>
      </c>
      <c r="G46802">
        <v>44.45</v>
      </c>
      <c r="H46802" t="s">
        <v>2020</v>
      </c>
      <c r="I46802" s="13">
        <v>43511</v>
      </c>
      <c r="J46802">
        <v>4</v>
      </c>
      <c r="K46802">
        <v>14.35</v>
      </c>
    </row>
    <row r="46803" spans="1:11">
      <c r="B46803" t="s">
        <v>2027</v>
      </c>
      <c r="C46803" t="s">
        <v>3775</v>
      </c>
      <c r="D46803" t="s">
        <v>2029</v>
      </c>
      <c r="E46803">
        <v>5</v>
      </c>
      <c r="F46803" t="s">
        <v>2016</v>
      </c>
      <c r="G46803">
        <v>41.44</v>
      </c>
      <c r="H46803" t="s">
        <v>2017</v>
      </c>
      <c r="I46803" s="13">
        <v>43511</v>
      </c>
      <c r="J46803">
        <v>2</v>
      </c>
      <c r="K46803">
        <v>16.899999999999999</v>
      </c>
    </row>
    <row r="46804" spans="1:11">
      <c r="B46804" t="s">
        <v>2360</v>
      </c>
      <c r="C46804" t="s">
        <v>3012</v>
      </c>
      <c r="D46804" t="s">
        <v>2362</v>
      </c>
      <c r="E46804">
        <v>5</v>
      </c>
      <c r="F46804" t="s">
        <v>2016</v>
      </c>
      <c r="G46804">
        <v>40.68</v>
      </c>
      <c r="H46804" t="s">
        <v>2020</v>
      </c>
      <c r="I46804" s="13">
        <v>43511</v>
      </c>
      <c r="J46804">
        <v>6</v>
      </c>
      <c r="K46804">
        <v>5.65</v>
      </c>
    </row>
    <row r="46805" spans="1:11">
      <c r="B46805" t="s">
        <v>2595</v>
      </c>
      <c r="C46805" t="s">
        <v>3776</v>
      </c>
      <c r="D46805" t="s">
        <v>2362</v>
      </c>
      <c r="E46805">
        <v>5</v>
      </c>
      <c r="F46805" t="s">
        <v>2016</v>
      </c>
      <c r="G46805">
        <v>39.93</v>
      </c>
      <c r="H46805" t="s">
        <v>2020</v>
      </c>
      <c r="I46805" s="13">
        <v>43511</v>
      </c>
      <c r="J46805" t="s">
        <v>2030</v>
      </c>
      <c r="K46805" t="s">
        <v>2030</v>
      </c>
    </row>
    <row r="46806" spans="1:11">
      <c r="B46806" t="s">
        <v>2118</v>
      </c>
      <c r="C46806" t="s">
        <v>3777</v>
      </c>
      <c r="D46806" t="s">
        <v>2026</v>
      </c>
      <c r="E46806">
        <v>5</v>
      </c>
      <c r="F46806" t="s">
        <v>2016</v>
      </c>
      <c r="G46806">
        <v>39.93</v>
      </c>
      <c r="H46806" t="s">
        <v>2020</v>
      </c>
      <c r="I46806" s="13">
        <v>43511</v>
      </c>
      <c r="J46806">
        <v>2</v>
      </c>
      <c r="K46806">
        <v>16.899999999999999</v>
      </c>
    </row>
    <row r="46807" spans="1:11">
      <c r="B46807" t="s">
        <v>2390</v>
      </c>
      <c r="C46807" t="s">
        <v>3778</v>
      </c>
      <c r="D46807" t="s">
        <v>2026</v>
      </c>
      <c r="E46807">
        <v>5</v>
      </c>
      <c r="F46807" t="s">
        <v>2016</v>
      </c>
      <c r="G46807">
        <v>42.19</v>
      </c>
      <c r="H46807" t="s">
        <v>2017</v>
      </c>
      <c r="I46807" s="13">
        <v>43511</v>
      </c>
      <c r="J46807">
        <v>2</v>
      </c>
      <c r="K46807">
        <v>16.899999999999999</v>
      </c>
    </row>
    <row r="46808" spans="1:11">
      <c r="B46808" t="s">
        <v>3014</v>
      </c>
      <c r="C46808" t="s">
        <v>3779</v>
      </c>
      <c r="D46808" t="s">
        <v>2029</v>
      </c>
      <c r="E46808">
        <v>5</v>
      </c>
      <c r="F46808" t="s">
        <v>2016</v>
      </c>
      <c r="G46808">
        <v>44.45</v>
      </c>
      <c r="H46808" t="s">
        <v>2020</v>
      </c>
      <c r="I46808" s="13">
        <v>43511</v>
      </c>
      <c r="J46808">
        <v>2</v>
      </c>
      <c r="K46808">
        <v>16.899999999999999</v>
      </c>
    </row>
    <row r="46809" spans="1:11">
      <c r="B46809" t="s">
        <v>2051</v>
      </c>
      <c r="C46809" t="s">
        <v>3022</v>
      </c>
      <c r="D46809" t="s">
        <v>2026</v>
      </c>
      <c r="E46809">
        <v>5</v>
      </c>
      <c r="F46809" t="s">
        <v>2016</v>
      </c>
      <c r="G46809">
        <v>47</v>
      </c>
      <c r="H46809" t="s">
        <v>2017</v>
      </c>
      <c r="I46809" s="13">
        <v>43511</v>
      </c>
      <c r="J46809">
        <v>2</v>
      </c>
      <c r="K46809">
        <v>16.899999999999999</v>
      </c>
    </row>
    <row r="46810" spans="1:11">
      <c r="B46810" t="s">
        <v>3008</v>
      </c>
      <c r="C46810" t="s">
        <v>3780</v>
      </c>
      <c r="D46810" t="s">
        <v>2026</v>
      </c>
      <c r="E46810">
        <v>5</v>
      </c>
      <c r="F46810" t="s">
        <v>2016</v>
      </c>
      <c r="G46810">
        <v>42.92</v>
      </c>
      <c r="H46810" t="s">
        <v>2017</v>
      </c>
      <c r="I46810" s="13">
        <v>43510</v>
      </c>
      <c r="J46810">
        <v>2</v>
      </c>
      <c r="K46810">
        <v>16.899999999999999</v>
      </c>
    </row>
    <row r="46811" spans="1:11">
      <c r="B46811" t="s">
        <v>2094</v>
      </c>
      <c r="C46811" t="s">
        <v>2095</v>
      </c>
      <c r="D46811" t="s">
        <v>2026</v>
      </c>
      <c r="E46811">
        <v>5</v>
      </c>
      <c r="F46811" t="s">
        <v>2085</v>
      </c>
      <c r="G46811">
        <v>40</v>
      </c>
      <c r="H46811" t="s">
        <v>2020</v>
      </c>
      <c r="I46811" s="13">
        <v>43510</v>
      </c>
      <c r="J46811" t="s">
        <v>2030</v>
      </c>
      <c r="K46811" t="s">
        <v>2030</v>
      </c>
    </row>
    <row r="46812" spans="1:11">
      <c r="B46812" t="s">
        <v>2274</v>
      </c>
      <c r="C46812" t="s">
        <v>3011</v>
      </c>
      <c r="D46812" t="s">
        <v>2026</v>
      </c>
      <c r="E46812">
        <v>5</v>
      </c>
      <c r="F46812" t="s">
        <v>2016</v>
      </c>
      <c r="G46812" t="s">
        <v>2030</v>
      </c>
      <c r="H46812" t="s">
        <v>2017</v>
      </c>
      <c r="I46812" s="13">
        <v>43509</v>
      </c>
      <c r="J46812">
        <v>2</v>
      </c>
      <c r="K46812">
        <v>16.899999999999999</v>
      </c>
    </row>
    <row r="46813" spans="1:11">
      <c r="B46813" t="s">
        <v>2077</v>
      </c>
      <c r="C46813" t="s">
        <v>3528</v>
      </c>
      <c r="D46813" t="s">
        <v>2029</v>
      </c>
      <c r="E46813">
        <v>5</v>
      </c>
      <c r="F46813" t="s">
        <v>2016</v>
      </c>
      <c r="G46813">
        <v>40.700000000000003</v>
      </c>
      <c r="H46813" t="s">
        <v>2020</v>
      </c>
      <c r="I46813" s="13">
        <v>43506</v>
      </c>
      <c r="J46813" t="s">
        <v>2030</v>
      </c>
      <c r="K46813" t="s">
        <v>2030</v>
      </c>
    </row>
    <row r="46814" spans="1:11">
      <c r="B46814" t="s">
        <v>2079</v>
      </c>
      <c r="C46814" t="s">
        <v>3781</v>
      </c>
      <c r="D46814" t="s">
        <v>2029</v>
      </c>
      <c r="E46814">
        <v>5</v>
      </c>
      <c r="F46814" t="s">
        <v>2016</v>
      </c>
      <c r="G46814">
        <v>41.7</v>
      </c>
      <c r="H46814" t="s">
        <v>2017</v>
      </c>
      <c r="I46814" s="13">
        <v>43502</v>
      </c>
      <c r="J46814">
        <v>3</v>
      </c>
      <c r="K46814">
        <v>15.72</v>
      </c>
    </row>
    <row r="46815" spans="1:11">
      <c r="B46815" t="s">
        <v>2593</v>
      </c>
      <c r="C46815" t="s">
        <v>3782</v>
      </c>
      <c r="D46815" t="s">
        <v>2029</v>
      </c>
      <c r="E46815">
        <v>5</v>
      </c>
      <c r="F46815" t="s">
        <v>2016</v>
      </c>
      <c r="G46815">
        <v>43.4</v>
      </c>
      <c r="H46815" t="s">
        <v>2133</v>
      </c>
      <c r="I46815" s="13">
        <v>43500</v>
      </c>
      <c r="J46815">
        <v>1</v>
      </c>
      <c r="K46815">
        <v>20.02</v>
      </c>
    </row>
    <row r="46816" spans="1:11">
      <c r="B46816" t="s">
        <v>2033</v>
      </c>
      <c r="C46816" t="s">
        <v>3541</v>
      </c>
      <c r="D46816" t="s">
        <v>2044</v>
      </c>
      <c r="E46816">
        <v>3</v>
      </c>
      <c r="F46816" t="s">
        <v>2016</v>
      </c>
      <c r="G46816">
        <v>42.81</v>
      </c>
      <c r="H46816" t="s">
        <v>2036</v>
      </c>
      <c r="I46816" s="13">
        <v>43497</v>
      </c>
      <c r="J46816">
        <v>8</v>
      </c>
      <c r="K46816">
        <v>0</v>
      </c>
    </row>
    <row r="46817" spans="2:11">
      <c r="B46817" t="s">
        <v>2352</v>
      </c>
      <c r="C46817" t="s">
        <v>3783</v>
      </c>
      <c r="D46817" t="s">
        <v>2076</v>
      </c>
      <c r="E46817">
        <v>3</v>
      </c>
      <c r="F46817" t="s">
        <v>2016</v>
      </c>
      <c r="G46817">
        <v>37.68</v>
      </c>
      <c r="H46817" t="s">
        <v>2017</v>
      </c>
      <c r="I46817" s="13">
        <v>43494</v>
      </c>
      <c r="J46817" t="s">
        <v>2030</v>
      </c>
      <c r="K46817" t="s">
        <v>2030</v>
      </c>
    </row>
    <row r="46818" spans="2:11">
      <c r="B46818" t="s">
        <v>2042</v>
      </c>
      <c r="C46818" t="s">
        <v>3784</v>
      </c>
      <c r="D46818" t="s">
        <v>2029</v>
      </c>
      <c r="E46818">
        <v>5</v>
      </c>
      <c r="F46818" t="s">
        <v>2016</v>
      </c>
      <c r="G46818">
        <v>42.26</v>
      </c>
      <c r="H46818" t="s">
        <v>2020</v>
      </c>
      <c r="I46818" s="13">
        <v>43490</v>
      </c>
      <c r="J46818" t="s">
        <v>2030</v>
      </c>
      <c r="K46818" t="s">
        <v>2030</v>
      </c>
    </row>
    <row r="46819" spans="2:11">
      <c r="B46819" t="s">
        <v>3020</v>
      </c>
      <c r="C46819" t="s">
        <v>3785</v>
      </c>
      <c r="D46819" t="s">
        <v>2026</v>
      </c>
      <c r="E46819">
        <v>5</v>
      </c>
      <c r="F46819" t="s">
        <v>2016</v>
      </c>
      <c r="G46819">
        <v>48.68</v>
      </c>
      <c r="H46819" t="s">
        <v>2017</v>
      </c>
      <c r="I46819" s="13">
        <v>43490</v>
      </c>
      <c r="J46819">
        <v>2</v>
      </c>
      <c r="K46819">
        <v>16.899999999999999</v>
      </c>
    </row>
    <row r="46820" spans="2:11">
      <c r="B46820" t="s">
        <v>2267</v>
      </c>
      <c r="C46820" t="s">
        <v>3786</v>
      </c>
      <c r="D46820" t="s">
        <v>2029</v>
      </c>
      <c r="E46820">
        <v>5</v>
      </c>
      <c r="F46820" t="s">
        <v>2016</v>
      </c>
      <c r="G46820">
        <v>37</v>
      </c>
      <c r="H46820" t="s">
        <v>2017</v>
      </c>
      <c r="I46820" s="13">
        <v>43486</v>
      </c>
      <c r="J46820">
        <v>5</v>
      </c>
      <c r="K46820">
        <v>10.43</v>
      </c>
    </row>
    <row r="46821" spans="2:11">
      <c r="B46821" t="s">
        <v>2551</v>
      </c>
      <c r="C46821" t="s">
        <v>3023</v>
      </c>
      <c r="D46821" t="s">
        <v>2026</v>
      </c>
      <c r="E46821">
        <v>5</v>
      </c>
      <c r="F46821" t="s">
        <v>2016</v>
      </c>
      <c r="G46821">
        <v>36.700000000000003</v>
      </c>
      <c r="H46821" t="s">
        <v>2020</v>
      </c>
      <c r="I46821" s="13">
        <v>43465</v>
      </c>
      <c r="J46821" t="s">
        <v>2030</v>
      </c>
      <c r="K46821" t="s">
        <v>2030</v>
      </c>
    </row>
    <row r="46822" spans="2:11">
      <c r="B46822" t="s">
        <v>2063</v>
      </c>
      <c r="C46822" t="s">
        <v>2725</v>
      </c>
      <c r="D46822" t="s">
        <v>2179</v>
      </c>
      <c r="E46822" t="s">
        <v>2030</v>
      </c>
      <c r="F46822" t="s">
        <v>2016</v>
      </c>
      <c r="G46822" t="s">
        <v>2030</v>
      </c>
      <c r="H46822" t="s">
        <v>2017</v>
      </c>
      <c r="I46822" s="13">
        <v>43385</v>
      </c>
      <c r="J46822" t="s">
        <v>2030</v>
      </c>
      <c r="K46822" t="s">
        <v>2030</v>
      </c>
    </row>
    <row r="46823" spans="2:11">
      <c r="B46823" t="s">
        <v>2083</v>
      </c>
      <c r="C46823" t="s">
        <v>2084</v>
      </c>
      <c r="D46823" t="s">
        <v>2053</v>
      </c>
      <c r="E46823">
        <v>1</v>
      </c>
      <c r="F46823" t="s">
        <v>2016</v>
      </c>
      <c r="G46823" t="s">
        <v>2030</v>
      </c>
      <c r="H46823" t="s">
        <v>2017</v>
      </c>
      <c r="I46823" s="13">
        <v>43181</v>
      </c>
      <c r="J46823">
        <v>9</v>
      </c>
      <c r="K46823">
        <v>-17.88</v>
      </c>
    </row>
    <row r="46901" spans="1:11">
      <c r="A46901" t="s">
        <v>1482</v>
      </c>
      <c r="B46901" t="str">
        <f ca="1">_xll.BDS(OFFSET(INDIRECT(ADDRESS(ROW(), COLUMN())),0,-1),"BEST_ANALYST_RECS_BULK","cols=10;rows=19")</f>
        <v>Baird</v>
      </c>
      <c r="C46901" t="s">
        <v>3110</v>
      </c>
      <c r="D46901" t="s">
        <v>2044</v>
      </c>
      <c r="E46901">
        <v>3</v>
      </c>
      <c r="F46901" t="s">
        <v>2016</v>
      </c>
      <c r="G46901">
        <v>105</v>
      </c>
      <c r="H46901" t="s">
        <v>2017</v>
      </c>
      <c r="I46901" s="13">
        <v>43511</v>
      </c>
      <c r="J46901">
        <v>1</v>
      </c>
      <c r="K46901">
        <v>18.95</v>
      </c>
    </row>
    <row r="46902" spans="1:11">
      <c r="B46902" t="s">
        <v>2077</v>
      </c>
      <c r="C46902" t="s">
        <v>3111</v>
      </c>
      <c r="D46902" t="s">
        <v>2227</v>
      </c>
      <c r="E46902">
        <v>3</v>
      </c>
      <c r="F46902" t="s">
        <v>2016</v>
      </c>
      <c r="G46902">
        <v>110</v>
      </c>
      <c r="H46902" t="s">
        <v>2017</v>
      </c>
      <c r="I46902" s="13">
        <v>43505</v>
      </c>
      <c r="J46902">
        <v>3</v>
      </c>
      <c r="K46902">
        <v>0</v>
      </c>
    </row>
    <row r="46903" spans="1:11">
      <c r="B46903" t="s">
        <v>2232</v>
      </c>
      <c r="C46903" t="s">
        <v>3112</v>
      </c>
      <c r="D46903" t="s">
        <v>2015</v>
      </c>
      <c r="E46903">
        <v>3</v>
      </c>
      <c r="F46903" t="s">
        <v>2016</v>
      </c>
      <c r="G46903" t="s">
        <v>2030</v>
      </c>
      <c r="H46903" t="s">
        <v>2017</v>
      </c>
      <c r="I46903" s="13">
        <v>43493</v>
      </c>
      <c r="J46903">
        <v>3</v>
      </c>
      <c r="K46903">
        <v>0</v>
      </c>
    </row>
    <row r="46904" spans="1:11">
      <c r="B46904" t="s">
        <v>2037</v>
      </c>
      <c r="C46904" t="s">
        <v>3113</v>
      </c>
      <c r="D46904" t="s">
        <v>2041</v>
      </c>
      <c r="E46904">
        <v>1</v>
      </c>
      <c r="F46904" t="s">
        <v>2016</v>
      </c>
      <c r="G46904">
        <v>85</v>
      </c>
      <c r="H46904" t="s">
        <v>2017</v>
      </c>
      <c r="I46904" s="13">
        <v>43490</v>
      </c>
      <c r="J46904">
        <v>4</v>
      </c>
      <c r="K46904">
        <v>-17.41</v>
      </c>
    </row>
    <row r="46905" spans="1:11">
      <c r="B46905" t="s">
        <v>2051</v>
      </c>
      <c r="C46905" t="s">
        <v>2794</v>
      </c>
      <c r="D46905" t="s">
        <v>2053</v>
      </c>
      <c r="E46905">
        <v>1</v>
      </c>
      <c r="F46905" t="s">
        <v>2016</v>
      </c>
      <c r="G46905">
        <v>88</v>
      </c>
      <c r="H46905" t="s">
        <v>2017</v>
      </c>
      <c r="I46905" s="13">
        <v>43490</v>
      </c>
      <c r="J46905" t="s">
        <v>2030</v>
      </c>
      <c r="K46905" t="s">
        <v>2030</v>
      </c>
    </row>
    <row r="46906" spans="1:11">
      <c r="B46906" t="s">
        <v>106</v>
      </c>
      <c r="C46906" t="s">
        <v>2884</v>
      </c>
      <c r="D46906" t="s">
        <v>3093</v>
      </c>
      <c r="E46906">
        <v>1</v>
      </c>
      <c r="F46906" t="s">
        <v>2016</v>
      </c>
      <c r="G46906">
        <v>102</v>
      </c>
      <c r="H46906" t="s">
        <v>2020</v>
      </c>
      <c r="I46906" s="13">
        <v>43489</v>
      </c>
      <c r="J46906">
        <v>4</v>
      </c>
      <c r="K46906">
        <v>-17.41</v>
      </c>
    </row>
    <row r="46907" spans="1:11">
      <c r="B46907" t="s">
        <v>2067</v>
      </c>
      <c r="C46907" t="s">
        <v>2839</v>
      </c>
      <c r="D46907" t="s">
        <v>2252</v>
      </c>
      <c r="E46907">
        <v>3</v>
      </c>
      <c r="F46907" t="s">
        <v>2016</v>
      </c>
      <c r="G46907">
        <v>110</v>
      </c>
      <c r="H46907" t="s">
        <v>2020</v>
      </c>
      <c r="I46907" s="13">
        <v>43489</v>
      </c>
      <c r="J46907">
        <v>3</v>
      </c>
      <c r="K46907">
        <v>0</v>
      </c>
    </row>
    <row r="46908" spans="1:11">
      <c r="B46908" t="s">
        <v>2257</v>
      </c>
      <c r="C46908" t="s">
        <v>3114</v>
      </c>
      <c r="D46908" t="s">
        <v>2044</v>
      </c>
      <c r="E46908">
        <v>3</v>
      </c>
      <c r="F46908" t="s">
        <v>2016</v>
      </c>
      <c r="G46908">
        <v>110</v>
      </c>
      <c r="H46908" t="s">
        <v>2020</v>
      </c>
      <c r="I46908" s="13">
        <v>43489</v>
      </c>
      <c r="J46908" t="s">
        <v>2030</v>
      </c>
      <c r="K46908" t="s">
        <v>2030</v>
      </c>
    </row>
    <row r="46909" spans="1:11">
      <c r="B46909" t="s">
        <v>2072</v>
      </c>
      <c r="C46909" t="s">
        <v>2887</v>
      </c>
      <c r="D46909" t="s">
        <v>2015</v>
      </c>
      <c r="E46909">
        <v>3</v>
      </c>
      <c r="F46909" t="s">
        <v>2016</v>
      </c>
      <c r="G46909" t="s">
        <v>2030</v>
      </c>
      <c r="H46909" t="s">
        <v>2017</v>
      </c>
      <c r="I46909" s="13">
        <v>43489</v>
      </c>
      <c r="J46909">
        <v>3</v>
      </c>
      <c r="K46909">
        <v>0</v>
      </c>
    </row>
    <row r="46910" spans="1:11">
      <c r="B46910" t="s">
        <v>2063</v>
      </c>
      <c r="C46910" t="s">
        <v>2838</v>
      </c>
      <c r="D46910" t="s">
        <v>2162</v>
      </c>
      <c r="E46910">
        <v>3</v>
      </c>
      <c r="F46910" t="s">
        <v>2016</v>
      </c>
      <c r="G46910">
        <v>115</v>
      </c>
      <c r="H46910" t="s">
        <v>2017</v>
      </c>
      <c r="I46910" s="13">
        <v>43489</v>
      </c>
      <c r="J46910">
        <v>3</v>
      </c>
      <c r="K46910">
        <v>0</v>
      </c>
    </row>
    <row r="46911" spans="1:11">
      <c r="B46911" t="s">
        <v>2074</v>
      </c>
      <c r="C46911" t="s">
        <v>3115</v>
      </c>
      <c r="D46911" t="s">
        <v>2076</v>
      </c>
      <c r="E46911">
        <v>3</v>
      </c>
      <c r="F46911" t="s">
        <v>2016</v>
      </c>
      <c r="G46911">
        <v>115</v>
      </c>
      <c r="H46911" t="s">
        <v>2020</v>
      </c>
      <c r="I46911" s="13">
        <v>43488</v>
      </c>
      <c r="J46911">
        <v>3</v>
      </c>
      <c r="K46911">
        <v>0</v>
      </c>
    </row>
    <row r="46912" spans="1:11">
      <c r="B46912" t="s">
        <v>2045</v>
      </c>
      <c r="C46912" t="s">
        <v>3116</v>
      </c>
      <c r="D46912" t="s">
        <v>2015</v>
      </c>
      <c r="E46912">
        <v>3</v>
      </c>
      <c r="F46912" t="s">
        <v>2016</v>
      </c>
      <c r="G46912" t="s">
        <v>2030</v>
      </c>
      <c r="H46912" t="s">
        <v>2017</v>
      </c>
      <c r="I46912" s="13">
        <v>43488</v>
      </c>
      <c r="J46912">
        <v>3</v>
      </c>
      <c r="K46912">
        <v>0</v>
      </c>
    </row>
    <row r="46913" spans="2:11">
      <c r="B46913" t="s">
        <v>2079</v>
      </c>
      <c r="C46913" t="s">
        <v>3117</v>
      </c>
      <c r="D46913" t="s">
        <v>2029</v>
      </c>
      <c r="E46913">
        <v>5</v>
      </c>
      <c r="F46913" t="s">
        <v>2016</v>
      </c>
      <c r="G46913">
        <v>135</v>
      </c>
      <c r="H46913" t="s">
        <v>2017</v>
      </c>
      <c r="I46913" s="13">
        <v>43488</v>
      </c>
      <c r="J46913">
        <v>2</v>
      </c>
      <c r="K46913">
        <v>17.41</v>
      </c>
    </row>
    <row r="46914" spans="2:11">
      <c r="B46914" t="s">
        <v>2411</v>
      </c>
      <c r="C46914" t="s">
        <v>3118</v>
      </c>
      <c r="D46914" t="s">
        <v>2044</v>
      </c>
      <c r="E46914">
        <v>3</v>
      </c>
      <c r="F46914" t="s">
        <v>2016</v>
      </c>
      <c r="G46914" t="s">
        <v>2030</v>
      </c>
      <c r="H46914" t="s">
        <v>2017</v>
      </c>
      <c r="I46914" s="13">
        <v>43488</v>
      </c>
      <c r="J46914">
        <v>3</v>
      </c>
      <c r="K46914">
        <v>0</v>
      </c>
    </row>
    <row r="46915" spans="2:11">
      <c r="B46915" t="s">
        <v>2094</v>
      </c>
      <c r="C46915" t="s">
        <v>2095</v>
      </c>
      <c r="D46915" t="s">
        <v>2076</v>
      </c>
      <c r="E46915">
        <v>3</v>
      </c>
      <c r="F46915" t="s">
        <v>2088</v>
      </c>
      <c r="G46915" t="s">
        <v>2030</v>
      </c>
      <c r="H46915" t="s">
        <v>2017</v>
      </c>
      <c r="I46915" s="13">
        <v>43467</v>
      </c>
      <c r="J46915" t="s">
        <v>2030</v>
      </c>
      <c r="K46915" t="s">
        <v>2030</v>
      </c>
    </row>
    <row r="46916" spans="2:11">
      <c r="B46916" t="s">
        <v>2021</v>
      </c>
      <c r="C46916" t="s">
        <v>2897</v>
      </c>
      <c r="D46916" t="s">
        <v>2166</v>
      </c>
      <c r="E46916">
        <v>5</v>
      </c>
      <c r="F46916" t="s">
        <v>2016</v>
      </c>
      <c r="G46916">
        <v>130</v>
      </c>
      <c r="H46916" t="s">
        <v>2020</v>
      </c>
      <c r="I46916" s="13">
        <v>43307</v>
      </c>
      <c r="J46916">
        <v>2</v>
      </c>
      <c r="K46916">
        <v>17.41</v>
      </c>
    </row>
    <row r="46917" spans="2:11">
      <c r="B46917" t="s">
        <v>2083</v>
      </c>
      <c r="C46917" t="s">
        <v>2084</v>
      </c>
      <c r="D46917" t="s">
        <v>2026</v>
      </c>
      <c r="E46917">
        <v>5</v>
      </c>
      <c r="F46917" t="s">
        <v>2016</v>
      </c>
      <c r="G46917" t="s">
        <v>2030</v>
      </c>
      <c r="H46917" t="s">
        <v>2017</v>
      </c>
      <c r="I46917" s="13">
        <v>43181</v>
      </c>
      <c r="J46917">
        <v>2</v>
      </c>
      <c r="K46917">
        <v>17.41</v>
      </c>
    </row>
    <row r="46918" spans="2:11">
      <c r="B46918" t="s">
        <v>2786</v>
      </c>
      <c r="C46918" t="s">
        <v>2095</v>
      </c>
      <c r="D46918" t="s">
        <v>2843</v>
      </c>
      <c r="E46918">
        <v>4</v>
      </c>
      <c r="F46918" t="s">
        <v>2123</v>
      </c>
      <c r="G46918">
        <v>85</v>
      </c>
      <c r="H46918" t="s">
        <v>2017</v>
      </c>
      <c r="I46918" s="13">
        <v>42772</v>
      </c>
      <c r="J46918">
        <v>2</v>
      </c>
      <c r="K46918">
        <v>17.41</v>
      </c>
    </row>
    <row r="46919" spans="2:11">
      <c r="B46919" t="s">
        <v>2096</v>
      </c>
      <c r="C46919" t="s">
        <v>2097</v>
      </c>
      <c r="D46919" t="s">
        <v>2026</v>
      </c>
      <c r="E46919">
        <v>5</v>
      </c>
      <c r="F46919" t="s">
        <v>2016</v>
      </c>
      <c r="G46919" t="s">
        <v>2030</v>
      </c>
      <c r="H46919" t="s">
        <v>2017</v>
      </c>
      <c r="I46919" s="13">
        <v>42593</v>
      </c>
      <c r="J46919">
        <v>2</v>
      </c>
      <c r="K46919">
        <v>17.41</v>
      </c>
    </row>
    <row r="47001" spans="1:11">
      <c r="A47001" t="s">
        <v>1483</v>
      </c>
      <c r="B47001" t="str">
        <f ca="1">_xll.BDS(OFFSET(INDIRECT(ADDRESS(ROW(), COLUMN())),0,-1),"BEST_ANALYST_RECS_BULK","cols=10;rows=14")</f>
        <v>Zacks Investment Research</v>
      </c>
      <c r="C47001" t="s">
        <v>2095</v>
      </c>
      <c r="D47001" t="s">
        <v>2076</v>
      </c>
      <c r="E47001">
        <v>3</v>
      </c>
      <c r="F47001" t="s">
        <v>2016</v>
      </c>
      <c r="G47001" t="s">
        <v>2030</v>
      </c>
      <c r="H47001" t="s">
        <v>2017</v>
      </c>
      <c r="I47001" s="13">
        <v>43511</v>
      </c>
      <c r="J47001" t="s">
        <v>2030</v>
      </c>
      <c r="K47001" t="s">
        <v>2030</v>
      </c>
    </row>
    <row r="47002" spans="1:11">
      <c r="B47002" t="s">
        <v>2033</v>
      </c>
      <c r="C47002" t="s">
        <v>2329</v>
      </c>
      <c r="D47002" t="s">
        <v>2035</v>
      </c>
      <c r="E47002">
        <v>5</v>
      </c>
      <c r="F47002" t="s">
        <v>2016</v>
      </c>
      <c r="G47002">
        <v>70</v>
      </c>
      <c r="H47002" t="s">
        <v>2020</v>
      </c>
      <c r="I47002" s="13">
        <v>43509</v>
      </c>
      <c r="J47002">
        <v>4</v>
      </c>
      <c r="K47002">
        <v>-49.25</v>
      </c>
    </row>
    <row r="47003" spans="1:11">
      <c r="B47003" t="s">
        <v>2232</v>
      </c>
      <c r="C47003" t="s">
        <v>2496</v>
      </c>
      <c r="D47003" t="s">
        <v>2029</v>
      </c>
      <c r="E47003">
        <v>5</v>
      </c>
      <c r="F47003" t="s">
        <v>2016</v>
      </c>
      <c r="G47003" t="s">
        <v>2030</v>
      </c>
      <c r="H47003" t="s">
        <v>2017</v>
      </c>
      <c r="I47003" s="13">
        <v>43508</v>
      </c>
      <c r="J47003">
        <v>4</v>
      </c>
      <c r="K47003">
        <v>-49.25</v>
      </c>
    </row>
    <row r="47004" spans="1:11">
      <c r="B47004" t="s">
        <v>2118</v>
      </c>
      <c r="C47004" t="s">
        <v>2497</v>
      </c>
      <c r="D47004" t="s">
        <v>2026</v>
      </c>
      <c r="E47004">
        <v>5</v>
      </c>
      <c r="F47004" t="s">
        <v>2016</v>
      </c>
      <c r="G47004">
        <v>86</v>
      </c>
      <c r="H47004" t="s">
        <v>2017</v>
      </c>
      <c r="I47004" s="13">
        <v>43508</v>
      </c>
      <c r="J47004">
        <v>4</v>
      </c>
      <c r="K47004">
        <v>-49.25</v>
      </c>
    </row>
    <row r="47005" spans="1:11">
      <c r="B47005" t="s">
        <v>2047</v>
      </c>
      <c r="C47005" t="s">
        <v>2498</v>
      </c>
      <c r="D47005" t="s">
        <v>2026</v>
      </c>
      <c r="E47005">
        <v>5</v>
      </c>
      <c r="F47005" t="s">
        <v>2016</v>
      </c>
      <c r="G47005">
        <v>81</v>
      </c>
      <c r="H47005" t="s">
        <v>2017</v>
      </c>
      <c r="I47005" s="13">
        <v>43508</v>
      </c>
      <c r="J47005">
        <v>4</v>
      </c>
      <c r="K47005">
        <v>-49.25</v>
      </c>
    </row>
    <row r="47006" spans="1:11">
      <c r="B47006" t="s">
        <v>2142</v>
      </c>
      <c r="C47006" t="s">
        <v>2143</v>
      </c>
      <c r="D47006" t="s">
        <v>2044</v>
      </c>
      <c r="E47006">
        <v>3</v>
      </c>
      <c r="F47006" t="s">
        <v>2016</v>
      </c>
      <c r="G47006">
        <v>47</v>
      </c>
      <c r="H47006" t="s">
        <v>2020</v>
      </c>
      <c r="I47006" s="13">
        <v>43508</v>
      </c>
      <c r="J47006">
        <v>3</v>
      </c>
      <c r="K47006">
        <v>-46.32</v>
      </c>
    </row>
    <row r="47007" spans="1:11">
      <c r="B47007" t="s">
        <v>2049</v>
      </c>
      <c r="C47007" t="s">
        <v>2301</v>
      </c>
      <c r="D47007" t="s">
        <v>2029</v>
      </c>
      <c r="E47007">
        <v>5</v>
      </c>
      <c r="F47007" t="s">
        <v>2016</v>
      </c>
      <c r="G47007">
        <v>86</v>
      </c>
      <c r="H47007" t="s">
        <v>2020</v>
      </c>
      <c r="I47007" s="13">
        <v>43507</v>
      </c>
      <c r="J47007">
        <v>4</v>
      </c>
      <c r="K47007">
        <v>-49.25</v>
      </c>
    </row>
    <row r="47008" spans="1:11">
      <c r="B47008" t="s">
        <v>2198</v>
      </c>
      <c r="C47008" t="s">
        <v>2443</v>
      </c>
      <c r="D47008" t="s">
        <v>2035</v>
      </c>
      <c r="E47008">
        <v>5</v>
      </c>
      <c r="F47008" t="s">
        <v>2016</v>
      </c>
      <c r="G47008">
        <v>125</v>
      </c>
      <c r="H47008" t="s">
        <v>2020</v>
      </c>
      <c r="I47008" s="13">
        <v>43507</v>
      </c>
      <c r="J47008">
        <v>5</v>
      </c>
      <c r="K47008">
        <v>-58.52</v>
      </c>
    </row>
    <row r="47009" spans="2:11">
      <c r="B47009" t="s">
        <v>2411</v>
      </c>
      <c r="C47009" t="s">
        <v>2499</v>
      </c>
      <c r="D47009" t="s">
        <v>2026</v>
      </c>
      <c r="E47009">
        <v>5</v>
      </c>
      <c r="F47009" t="s">
        <v>2016</v>
      </c>
      <c r="G47009">
        <v>101</v>
      </c>
      <c r="H47009" t="s">
        <v>2020</v>
      </c>
      <c r="I47009" s="13">
        <v>43507</v>
      </c>
      <c r="J47009">
        <v>4</v>
      </c>
      <c r="K47009">
        <v>-49.25</v>
      </c>
    </row>
    <row r="47010" spans="2:11">
      <c r="B47010" t="s">
        <v>2051</v>
      </c>
      <c r="C47010" t="s">
        <v>2500</v>
      </c>
      <c r="D47010" t="s">
        <v>2076</v>
      </c>
      <c r="E47010">
        <v>3</v>
      </c>
      <c r="F47010" t="s">
        <v>2016</v>
      </c>
      <c r="G47010">
        <v>39</v>
      </c>
      <c r="H47010" t="s">
        <v>2017</v>
      </c>
      <c r="I47010" s="13">
        <v>43473</v>
      </c>
      <c r="J47010" t="s">
        <v>2030</v>
      </c>
      <c r="K47010" t="s">
        <v>2030</v>
      </c>
    </row>
    <row r="47011" spans="2:11">
      <c r="B47011" t="s">
        <v>2037</v>
      </c>
      <c r="C47011" t="s">
        <v>2501</v>
      </c>
      <c r="D47011" t="s">
        <v>2026</v>
      </c>
      <c r="E47011">
        <v>5</v>
      </c>
      <c r="F47011" t="s">
        <v>2016</v>
      </c>
      <c r="G47011">
        <v>73</v>
      </c>
      <c r="H47011" t="s">
        <v>2020</v>
      </c>
      <c r="I47011" s="13">
        <v>43466</v>
      </c>
      <c r="J47011">
        <v>4</v>
      </c>
      <c r="K47011">
        <v>-49.25</v>
      </c>
    </row>
    <row r="47012" spans="2:11">
      <c r="B47012" t="s">
        <v>2021</v>
      </c>
      <c r="C47012" t="s">
        <v>2295</v>
      </c>
      <c r="D47012" t="s">
        <v>2023</v>
      </c>
      <c r="E47012">
        <v>5</v>
      </c>
      <c r="F47012" t="s">
        <v>2123</v>
      </c>
      <c r="G47012">
        <v>62</v>
      </c>
      <c r="H47012" t="s">
        <v>2020</v>
      </c>
      <c r="I47012" s="13">
        <v>43447</v>
      </c>
      <c r="J47012" t="s">
        <v>2030</v>
      </c>
      <c r="K47012" t="s">
        <v>2030</v>
      </c>
    </row>
    <row r="47013" spans="2:11">
      <c r="B47013" t="s">
        <v>2077</v>
      </c>
      <c r="C47013" t="s">
        <v>2150</v>
      </c>
      <c r="D47013" t="s">
        <v>2227</v>
      </c>
      <c r="E47013">
        <v>3</v>
      </c>
      <c r="F47013" t="s">
        <v>2016</v>
      </c>
      <c r="G47013">
        <v>34</v>
      </c>
      <c r="H47013" t="s">
        <v>2020</v>
      </c>
      <c r="I47013" s="13">
        <v>43414</v>
      </c>
      <c r="J47013">
        <v>1</v>
      </c>
      <c r="K47013">
        <v>0</v>
      </c>
    </row>
    <row r="47014" spans="2:11">
      <c r="B47014" t="s">
        <v>2083</v>
      </c>
      <c r="C47014" t="s">
        <v>2304</v>
      </c>
      <c r="D47014" t="s">
        <v>2026</v>
      </c>
      <c r="E47014">
        <v>5</v>
      </c>
      <c r="F47014" t="s">
        <v>2085</v>
      </c>
      <c r="G47014" t="s">
        <v>2030</v>
      </c>
      <c r="H47014" t="s">
        <v>2017</v>
      </c>
      <c r="I47014" s="13">
        <v>43321</v>
      </c>
      <c r="J47014">
        <v>2</v>
      </c>
      <c r="K47014">
        <v>-2.06</v>
      </c>
    </row>
    <row r="47101" spans="1:11">
      <c r="A47101" t="s">
        <v>1484</v>
      </c>
      <c r="B47101" t="str">
        <f ca="1">_xll.BDS(OFFSET(INDIRECT(ADDRESS(ROW(), COLUMN())),0,-1),"BEST_ANALYST_RECS_BULK","cols=10;rows=14")</f>
        <v>J.P. Morgan</v>
      </c>
      <c r="C47101" t="s">
        <v>2202</v>
      </c>
      <c r="D47101" t="s">
        <v>2044</v>
      </c>
      <c r="E47101">
        <v>3</v>
      </c>
      <c r="F47101" t="s">
        <v>2016</v>
      </c>
      <c r="G47101">
        <v>22</v>
      </c>
      <c r="H47101" t="s">
        <v>2036</v>
      </c>
      <c r="I47101" s="13">
        <v>43511</v>
      </c>
      <c r="J47101">
        <v>4</v>
      </c>
      <c r="K47101">
        <v>-22.49</v>
      </c>
    </row>
    <row r="47102" spans="1:11">
      <c r="B47102" t="s">
        <v>2083</v>
      </c>
      <c r="C47102" t="s">
        <v>2084</v>
      </c>
      <c r="D47102" t="s">
        <v>2076</v>
      </c>
      <c r="E47102">
        <v>3</v>
      </c>
      <c r="F47102" t="s">
        <v>2088</v>
      </c>
      <c r="G47102" t="s">
        <v>2030</v>
      </c>
      <c r="H47102" t="s">
        <v>2017</v>
      </c>
      <c r="I47102" s="13">
        <v>43511</v>
      </c>
      <c r="J47102" t="s">
        <v>2030</v>
      </c>
      <c r="K47102" t="s">
        <v>2030</v>
      </c>
    </row>
    <row r="47103" spans="1:11">
      <c r="B47103" t="s">
        <v>2203</v>
      </c>
      <c r="C47103" t="s">
        <v>2204</v>
      </c>
      <c r="D47103" t="s">
        <v>2026</v>
      </c>
      <c r="E47103">
        <v>5</v>
      </c>
      <c r="F47103" t="s">
        <v>2016</v>
      </c>
      <c r="G47103">
        <v>24</v>
      </c>
      <c r="H47103" t="s">
        <v>2017</v>
      </c>
      <c r="I47103" s="13">
        <v>43510</v>
      </c>
      <c r="J47103">
        <v>1</v>
      </c>
      <c r="K47103">
        <v>17.13</v>
      </c>
    </row>
    <row r="47104" spans="1:11">
      <c r="B47104" t="s">
        <v>106</v>
      </c>
      <c r="C47104" t="s">
        <v>2205</v>
      </c>
      <c r="D47104" t="s">
        <v>2114</v>
      </c>
      <c r="E47104">
        <v>3</v>
      </c>
      <c r="F47104" t="s">
        <v>2016</v>
      </c>
      <c r="G47104">
        <v>18</v>
      </c>
      <c r="H47104" t="s">
        <v>2020</v>
      </c>
      <c r="I47104" s="13">
        <v>43509</v>
      </c>
      <c r="J47104">
        <v>3</v>
      </c>
      <c r="K47104">
        <v>0</v>
      </c>
    </row>
    <row r="47105" spans="2:11">
      <c r="B47105" t="s">
        <v>2037</v>
      </c>
      <c r="C47105" t="s">
        <v>2206</v>
      </c>
      <c r="D47105" t="s">
        <v>2026</v>
      </c>
      <c r="E47105">
        <v>5</v>
      </c>
      <c r="F47105" t="s">
        <v>2016</v>
      </c>
      <c r="G47105">
        <v>23</v>
      </c>
      <c r="H47105" t="s">
        <v>2020</v>
      </c>
      <c r="I47105" s="13">
        <v>43509</v>
      </c>
      <c r="J47105" t="s">
        <v>2030</v>
      </c>
      <c r="K47105" t="s">
        <v>2030</v>
      </c>
    </row>
    <row r="47106" spans="2:11">
      <c r="B47106" t="s">
        <v>2207</v>
      </c>
      <c r="C47106" t="s">
        <v>2208</v>
      </c>
      <c r="D47106" t="s">
        <v>2026</v>
      </c>
      <c r="E47106">
        <v>5</v>
      </c>
      <c r="F47106" t="s">
        <v>2016</v>
      </c>
      <c r="G47106">
        <v>25</v>
      </c>
      <c r="H47106" t="s">
        <v>2020</v>
      </c>
      <c r="I47106" s="13">
        <v>43509</v>
      </c>
      <c r="J47106">
        <v>5</v>
      </c>
      <c r="K47106">
        <v>-24.47</v>
      </c>
    </row>
    <row r="47107" spans="2:11">
      <c r="B47107" t="s">
        <v>2049</v>
      </c>
      <c r="C47107" t="s">
        <v>2209</v>
      </c>
      <c r="D47107" t="s">
        <v>2015</v>
      </c>
      <c r="E47107">
        <v>3</v>
      </c>
      <c r="F47107" t="s">
        <v>2016</v>
      </c>
      <c r="G47107">
        <v>17</v>
      </c>
      <c r="H47107" t="s">
        <v>2020</v>
      </c>
      <c r="I47107" s="13">
        <v>43508</v>
      </c>
      <c r="J47107">
        <v>3</v>
      </c>
      <c r="K47107">
        <v>0</v>
      </c>
    </row>
    <row r="47108" spans="2:11">
      <c r="B47108" t="s">
        <v>2094</v>
      </c>
      <c r="C47108" t="s">
        <v>2095</v>
      </c>
      <c r="D47108" t="s">
        <v>2076</v>
      </c>
      <c r="E47108">
        <v>3</v>
      </c>
      <c r="F47108" t="s">
        <v>2085</v>
      </c>
      <c r="G47108" t="s">
        <v>2030</v>
      </c>
      <c r="H47108" t="s">
        <v>2017</v>
      </c>
      <c r="I47108" s="13">
        <v>43507</v>
      </c>
      <c r="J47108" t="s">
        <v>2030</v>
      </c>
      <c r="K47108" t="s">
        <v>2030</v>
      </c>
    </row>
    <row r="47109" spans="2:11">
      <c r="B47109" t="s">
        <v>2210</v>
      </c>
      <c r="C47109" t="s">
        <v>2211</v>
      </c>
      <c r="D47109" t="s">
        <v>2044</v>
      </c>
      <c r="E47109">
        <v>3</v>
      </c>
      <c r="F47109" t="s">
        <v>2016</v>
      </c>
      <c r="G47109">
        <v>20</v>
      </c>
      <c r="H47109" t="s">
        <v>2020</v>
      </c>
      <c r="I47109" s="13">
        <v>43507</v>
      </c>
      <c r="J47109">
        <v>3</v>
      </c>
      <c r="K47109">
        <v>0</v>
      </c>
    </row>
    <row r="47110" spans="2:11">
      <c r="B47110" t="s">
        <v>2027</v>
      </c>
      <c r="C47110" t="s">
        <v>2212</v>
      </c>
      <c r="D47110" t="s">
        <v>2029</v>
      </c>
      <c r="E47110">
        <v>5</v>
      </c>
      <c r="F47110" t="s">
        <v>2016</v>
      </c>
      <c r="G47110">
        <v>25</v>
      </c>
      <c r="H47110" t="s">
        <v>2017</v>
      </c>
      <c r="I47110" s="13">
        <v>43504</v>
      </c>
      <c r="J47110">
        <v>6</v>
      </c>
      <c r="K47110">
        <v>-29.53</v>
      </c>
    </row>
    <row r="47111" spans="2:11">
      <c r="B47111" t="s">
        <v>2051</v>
      </c>
      <c r="C47111" t="s">
        <v>2213</v>
      </c>
      <c r="D47111" t="s">
        <v>2026</v>
      </c>
      <c r="E47111">
        <v>5</v>
      </c>
      <c r="F47111" t="s">
        <v>2016</v>
      </c>
      <c r="G47111">
        <v>22</v>
      </c>
      <c r="H47111" t="s">
        <v>2017</v>
      </c>
      <c r="I47111" s="13">
        <v>43504</v>
      </c>
      <c r="J47111">
        <v>2</v>
      </c>
      <c r="K47111">
        <v>12.43</v>
      </c>
    </row>
    <row r="47112" spans="2:11">
      <c r="B47112" t="s">
        <v>2063</v>
      </c>
      <c r="C47112" t="s">
        <v>2214</v>
      </c>
      <c r="D47112" t="s">
        <v>2162</v>
      </c>
      <c r="E47112">
        <v>3</v>
      </c>
      <c r="F47112" t="s">
        <v>2016</v>
      </c>
      <c r="G47112">
        <v>20</v>
      </c>
      <c r="H47112" t="s">
        <v>2017</v>
      </c>
      <c r="I47112" s="13">
        <v>43504</v>
      </c>
      <c r="J47112">
        <v>3</v>
      </c>
      <c r="K47112">
        <v>0</v>
      </c>
    </row>
    <row r="47113" spans="2:11">
      <c r="B47113" t="s">
        <v>2021</v>
      </c>
      <c r="C47113" t="s">
        <v>2215</v>
      </c>
      <c r="D47113" t="s">
        <v>2216</v>
      </c>
      <c r="E47113">
        <v>3</v>
      </c>
      <c r="F47113" t="s">
        <v>2016</v>
      </c>
      <c r="G47113">
        <v>21</v>
      </c>
      <c r="H47113" t="s">
        <v>2020</v>
      </c>
      <c r="I47113" s="13">
        <v>43479</v>
      </c>
      <c r="J47113">
        <v>3</v>
      </c>
      <c r="K47113">
        <v>0</v>
      </c>
    </row>
    <row r="47114" spans="2:11">
      <c r="B47114" t="s">
        <v>2024</v>
      </c>
      <c r="C47114" t="s">
        <v>2217</v>
      </c>
      <c r="D47114" t="s">
        <v>2076</v>
      </c>
      <c r="E47114">
        <v>3</v>
      </c>
      <c r="F47114" t="s">
        <v>2016</v>
      </c>
      <c r="G47114" t="s">
        <v>2030</v>
      </c>
      <c r="H47114" t="s">
        <v>2017</v>
      </c>
      <c r="I47114" s="13">
        <v>43467</v>
      </c>
      <c r="J47114">
        <v>7</v>
      </c>
      <c r="K47114">
        <v>-30.16</v>
      </c>
    </row>
    <row r="47201" spans="1:11">
      <c r="A47201" t="s">
        <v>1485</v>
      </c>
      <c r="B47201" t="str">
        <f ca="1">_xll.BDS(OFFSET(INDIRECT(ADDRESS(ROW(), COLUMN())),0,-1),"BEST_ANALYST_RECS_BULK","cols=10;rows=26")</f>
        <v>Jefferies</v>
      </c>
      <c r="C47201" t="s">
        <v>3420</v>
      </c>
      <c r="D47201" t="s">
        <v>2026</v>
      </c>
      <c r="E47201">
        <v>5</v>
      </c>
      <c r="F47201" t="s">
        <v>2016</v>
      </c>
      <c r="G47201">
        <v>64</v>
      </c>
      <c r="H47201" t="s">
        <v>2020</v>
      </c>
      <c r="I47201" s="13">
        <v>43511</v>
      </c>
      <c r="J47201">
        <v>9</v>
      </c>
      <c r="K47201">
        <v>-7.13</v>
      </c>
    </row>
    <row r="47202" spans="1:11">
      <c r="B47202" t="s">
        <v>2049</v>
      </c>
      <c r="C47202" t="s">
        <v>3405</v>
      </c>
      <c r="D47202" t="s">
        <v>2015</v>
      </c>
      <c r="E47202">
        <v>3</v>
      </c>
      <c r="F47202" t="s">
        <v>2016</v>
      </c>
      <c r="G47202">
        <v>58</v>
      </c>
      <c r="H47202" t="s">
        <v>2020</v>
      </c>
      <c r="I47202" s="13">
        <v>43510</v>
      </c>
      <c r="J47202">
        <v>7</v>
      </c>
      <c r="K47202">
        <v>0</v>
      </c>
    </row>
    <row r="47203" spans="1:11">
      <c r="B47203" t="s">
        <v>2267</v>
      </c>
      <c r="C47203" t="s">
        <v>3421</v>
      </c>
      <c r="D47203" t="s">
        <v>2041</v>
      </c>
      <c r="E47203">
        <v>1</v>
      </c>
      <c r="F47203" t="s">
        <v>2016</v>
      </c>
      <c r="G47203">
        <v>48</v>
      </c>
      <c r="H47203" t="s">
        <v>2017</v>
      </c>
      <c r="I47203" s="13">
        <v>43509</v>
      </c>
      <c r="J47203" t="s">
        <v>2030</v>
      </c>
      <c r="K47203" t="s">
        <v>2030</v>
      </c>
    </row>
    <row r="47204" spans="1:11">
      <c r="B47204" t="s">
        <v>2079</v>
      </c>
      <c r="C47204" t="s">
        <v>3394</v>
      </c>
      <c r="D47204" t="s">
        <v>2029</v>
      </c>
      <c r="E47204">
        <v>5</v>
      </c>
      <c r="F47204" t="s">
        <v>2016</v>
      </c>
      <c r="G47204">
        <v>68</v>
      </c>
      <c r="H47204" t="s">
        <v>2017</v>
      </c>
      <c r="I47204" s="13">
        <v>43508</v>
      </c>
      <c r="J47204">
        <v>11</v>
      </c>
      <c r="K47204">
        <v>-9.02</v>
      </c>
    </row>
    <row r="47205" spans="1:11">
      <c r="B47205" t="s">
        <v>2136</v>
      </c>
      <c r="C47205" t="s">
        <v>3407</v>
      </c>
      <c r="D47205" t="s">
        <v>2026</v>
      </c>
      <c r="E47205">
        <v>5</v>
      </c>
      <c r="F47205" t="s">
        <v>2016</v>
      </c>
      <c r="G47205">
        <v>83</v>
      </c>
      <c r="H47205" t="s">
        <v>2017</v>
      </c>
      <c r="I47205" s="13">
        <v>43508</v>
      </c>
      <c r="J47205">
        <v>16</v>
      </c>
      <c r="K47205">
        <v>-14.4</v>
      </c>
    </row>
    <row r="47206" spans="1:11">
      <c r="B47206" t="s">
        <v>2207</v>
      </c>
      <c r="C47206" t="s">
        <v>3413</v>
      </c>
      <c r="D47206" t="s">
        <v>2044</v>
      </c>
      <c r="E47206">
        <v>3</v>
      </c>
      <c r="F47206" t="s">
        <v>2016</v>
      </c>
      <c r="G47206" t="s">
        <v>2030</v>
      </c>
      <c r="H47206" t="s">
        <v>2017</v>
      </c>
      <c r="I47206" s="13">
        <v>43504</v>
      </c>
      <c r="J47206" t="s">
        <v>2030</v>
      </c>
      <c r="K47206" t="s">
        <v>2030</v>
      </c>
    </row>
    <row r="47207" spans="1:11">
      <c r="B47207" t="s">
        <v>2352</v>
      </c>
      <c r="C47207" t="s">
        <v>3403</v>
      </c>
      <c r="D47207" t="s">
        <v>2026</v>
      </c>
      <c r="E47207">
        <v>5</v>
      </c>
      <c r="F47207" t="s">
        <v>2016</v>
      </c>
      <c r="G47207" t="s">
        <v>2030</v>
      </c>
      <c r="H47207" t="s">
        <v>2017</v>
      </c>
      <c r="I47207" s="13">
        <v>43504</v>
      </c>
      <c r="J47207" t="s">
        <v>2030</v>
      </c>
      <c r="K47207" t="s">
        <v>2030</v>
      </c>
    </row>
    <row r="47208" spans="1:11">
      <c r="B47208" t="s">
        <v>2094</v>
      </c>
      <c r="C47208" t="s">
        <v>2095</v>
      </c>
      <c r="D47208" t="s">
        <v>2076</v>
      </c>
      <c r="E47208">
        <v>3</v>
      </c>
      <c r="F47208" t="s">
        <v>2085</v>
      </c>
      <c r="G47208" t="s">
        <v>2030</v>
      </c>
      <c r="H47208" t="s">
        <v>2017</v>
      </c>
      <c r="I47208" s="13">
        <v>43502</v>
      </c>
      <c r="J47208" t="s">
        <v>2030</v>
      </c>
      <c r="K47208" t="s">
        <v>2030</v>
      </c>
    </row>
    <row r="47209" spans="1:11">
      <c r="B47209" t="s">
        <v>2042</v>
      </c>
      <c r="C47209" t="s">
        <v>3733</v>
      </c>
      <c r="D47209" t="s">
        <v>2041</v>
      </c>
      <c r="E47209">
        <v>1</v>
      </c>
      <c r="F47209" t="s">
        <v>2016</v>
      </c>
      <c r="G47209">
        <v>45</v>
      </c>
      <c r="H47209" t="s">
        <v>2020</v>
      </c>
      <c r="I47209" s="13">
        <v>43501</v>
      </c>
      <c r="J47209">
        <v>2</v>
      </c>
      <c r="K47209">
        <v>8.65</v>
      </c>
    </row>
    <row r="47210" spans="1:11">
      <c r="B47210" t="s">
        <v>2174</v>
      </c>
      <c r="C47210" t="s">
        <v>3408</v>
      </c>
      <c r="D47210" t="s">
        <v>2015</v>
      </c>
      <c r="E47210">
        <v>3</v>
      </c>
      <c r="F47210" t="s">
        <v>2016</v>
      </c>
      <c r="G47210">
        <v>60</v>
      </c>
      <c r="H47210" t="s">
        <v>2017</v>
      </c>
      <c r="I47210" s="13">
        <v>43500</v>
      </c>
      <c r="J47210">
        <v>5</v>
      </c>
      <c r="K47210">
        <v>2.63</v>
      </c>
    </row>
    <row r="47211" spans="1:11">
      <c r="B47211" t="s">
        <v>2792</v>
      </c>
      <c r="C47211" t="s">
        <v>3409</v>
      </c>
      <c r="D47211" t="s">
        <v>2026</v>
      </c>
      <c r="E47211">
        <v>5</v>
      </c>
      <c r="F47211" t="s">
        <v>2016</v>
      </c>
      <c r="G47211">
        <v>76</v>
      </c>
      <c r="H47211" t="s">
        <v>2020</v>
      </c>
      <c r="I47211" s="13">
        <v>43497</v>
      </c>
      <c r="J47211">
        <v>10</v>
      </c>
      <c r="K47211">
        <v>-8.65</v>
      </c>
    </row>
    <row r="47212" spans="1:11">
      <c r="B47212" t="s">
        <v>2024</v>
      </c>
      <c r="C47212" t="s">
        <v>3681</v>
      </c>
      <c r="D47212" t="s">
        <v>2026</v>
      </c>
      <c r="E47212">
        <v>5</v>
      </c>
      <c r="F47212" t="s">
        <v>2016</v>
      </c>
      <c r="G47212">
        <v>75</v>
      </c>
      <c r="H47212" t="s">
        <v>2017</v>
      </c>
      <c r="I47212" s="13">
        <v>43497</v>
      </c>
      <c r="J47212">
        <v>10</v>
      </c>
      <c r="K47212">
        <v>-8.65</v>
      </c>
    </row>
    <row r="47213" spans="1:11">
      <c r="B47213" t="s">
        <v>2051</v>
      </c>
      <c r="C47213" t="s">
        <v>3410</v>
      </c>
      <c r="D47213" t="s">
        <v>2053</v>
      </c>
      <c r="E47213">
        <v>1</v>
      </c>
      <c r="F47213" t="s">
        <v>2016</v>
      </c>
      <c r="G47213">
        <v>41</v>
      </c>
      <c r="H47213" t="s">
        <v>2017</v>
      </c>
      <c r="I47213" s="13">
        <v>43497</v>
      </c>
      <c r="J47213">
        <v>1</v>
      </c>
      <c r="K47213">
        <v>28.25</v>
      </c>
    </row>
    <row r="47214" spans="1:11">
      <c r="B47214" t="s">
        <v>2083</v>
      </c>
      <c r="C47214" t="s">
        <v>2084</v>
      </c>
      <c r="D47214" t="s">
        <v>2053</v>
      </c>
      <c r="E47214">
        <v>1</v>
      </c>
      <c r="F47214" t="s">
        <v>2016</v>
      </c>
      <c r="G47214" t="s">
        <v>2030</v>
      </c>
      <c r="H47214" t="s">
        <v>2017</v>
      </c>
      <c r="I47214" s="13">
        <v>43497</v>
      </c>
      <c r="J47214">
        <v>4</v>
      </c>
      <c r="K47214">
        <v>7.07</v>
      </c>
    </row>
    <row r="47215" spans="1:11">
      <c r="B47215" t="s">
        <v>2033</v>
      </c>
      <c r="C47215" t="s">
        <v>3404</v>
      </c>
      <c r="D47215" t="s">
        <v>2035</v>
      </c>
      <c r="E47215">
        <v>5</v>
      </c>
      <c r="F47215" t="s">
        <v>2016</v>
      </c>
      <c r="G47215">
        <v>66</v>
      </c>
      <c r="H47215" t="s">
        <v>2036</v>
      </c>
      <c r="I47215" s="13">
        <v>43496</v>
      </c>
      <c r="J47215">
        <v>3</v>
      </c>
      <c r="K47215">
        <v>7.41</v>
      </c>
    </row>
    <row r="47216" spans="1:11">
      <c r="B47216" t="s">
        <v>2388</v>
      </c>
      <c r="C47216" t="s">
        <v>3422</v>
      </c>
      <c r="D47216" t="s">
        <v>2570</v>
      </c>
      <c r="E47216">
        <v>4</v>
      </c>
      <c r="F47216" t="s">
        <v>2016</v>
      </c>
      <c r="G47216">
        <v>65</v>
      </c>
      <c r="H47216" t="s">
        <v>2017</v>
      </c>
      <c r="I47216" s="13">
        <v>43496</v>
      </c>
      <c r="J47216">
        <v>10</v>
      </c>
      <c r="K47216">
        <v>-8.65</v>
      </c>
    </row>
    <row r="47217" spans="2:11">
      <c r="B47217" t="s">
        <v>2054</v>
      </c>
      <c r="C47217" t="s">
        <v>2824</v>
      </c>
      <c r="D47217" t="s">
        <v>2056</v>
      </c>
      <c r="E47217">
        <v>4</v>
      </c>
      <c r="F47217" t="s">
        <v>2016</v>
      </c>
      <c r="G47217">
        <v>66</v>
      </c>
      <c r="H47217" t="s">
        <v>2020</v>
      </c>
      <c r="I47217" s="13">
        <v>43496</v>
      </c>
      <c r="J47217">
        <v>13</v>
      </c>
      <c r="K47217">
        <v>-10.24</v>
      </c>
    </row>
    <row r="47218" spans="2:11">
      <c r="B47218" t="s">
        <v>2198</v>
      </c>
      <c r="C47218" t="s">
        <v>4353</v>
      </c>
      <c r="D47218" t="s">
        <v>2044</v>
      </c>
      <c r="E47218">
        <v>3</v>
      </c>
      <c r="F47218" t="s">
        <v>2016</v>
      </c>
      <c r="G47218">
        <v>62</v>
      </c>
      <c r="H47218" t="s">
        <v>2020</v>
      </c>
      <c r="I47218" s="13">
        <v>43496</v>
      </c>
      <c r="J47218" t="s">
        <v>2030</v>
      </c>
      <c r="K47218" t="s">
        <v>2030</v>
      </c>
    </row>
    <row r="47219" spans="2:11">
      <c r="B47219" t="s">
        <v>2067</v>
      </c>
      <c r="C47219" t="s">
        <v>3428</v>
      </c>
      <c r="D47219" t="s">
        <v>2029</v>
      </c>
      <c r="E47219">
        <v>5</v>
      </c>
      <c r="F47219" t="s">
        <v>2016</v>
      </c>
      <c r="G47219">
        <v>90</v>
      </c>
      <c r="H47219" t="s">
        <v>2020</v>
      </c>
      <c r="I47219" s="13">
        <v>43495</v>
      </c>
      <c r="J47219">
        <v>15</v>
      </c>
      <c r="K47219">
        <v>-12.22</v>
      </c>
    </row>
    <row r="47220" spans="2:11">
      <c r="B47220" t="s">
        <v>2027</v>
      </c>
      <c r="C47220" t="s">
        <v>3399</v>
      </c>
      <c r="D47220" t="s">
        <v>2044</v>
      </c>
      <c r="E47220">
        <v>3</v>
      </c>
      <c r="F47220" t="s">
        <v>2016</v>
      </c>
      <c r="G47220">
        <v>63</v>
      </c>
      <c r="H47220" t="s">
        <v>2017</v>
      </c>
      <c r="I47220" s="13">
        <v>43495</v>
      </c>
      <c r="J47220">
        <v>6</v>
      </c>
      <c r="K47220">
        <v>1.65</v>
      </c>
    </row>
    <row r="47221" spans="2:11">
      <c r="B47221" t="s">
        <v>2031</v>
      </c>
      <c r="C47221" t="s">
        <v>3424</v>
      </c>
      <c r="D47221" t="s">
        <v>2026</v>
      </c>
      <c r="E47221">
        <v>5</v>
      </c>
      <c r="F47221" t="s">
        <v>2016</v>
      </c>
      <c r="G47221">
        <v>71</v>
      </c>
      <c r="H47221" t="s">
        <v>2020</v>
      </c>
      <c r="I47221" s="13">
        <v>43495</v>
      </c>
      <c r="J47221">
        <v>14</v>
      </c>
      <c r="K47221">
        <v>-10.81</v>
      </c>
    </row>
    <row r="47222" spans="2:11">
      <c r="B47222" t="s">
        <v>2371</v>
      </c>
      <c r="C47222" t="s">
        <v>3400</v>
      </c>
      <c r="D47222" t="s">
        <v>2035</v>
      </c>
      <c r="E47222">
        <v>5</v>
      </c>
      <c r="F47222" t="s">
        <v>2016</v>
      </c>
      <c r="G47222">
        <v>62</v>
      </c>
      <c r="H47222" t="s">
        <v>2017</v>
      </c>
      <c r="I47222" s="13">
        <v>43495</v>
      </c>
      <c r="J47222">
        <v>17</v>
      </c>
      <c r="K47222">
        <v>-18.260000000000002</v>
      </c>
    </row>
    <row r="47223" spans="2:11">
      <c r="B47223" t="s">
        <v>2134</v>
      </c>
      <c r="C47223" t="s">
        <v>3732</v>
      </c>
      <c r="D47223" t="s">
        <v>2035</v>
      </c>
      <c r="E47223">
        <v>5</v>
      </c>
      <c r="F47223" t="s">
        <v>2016</v>
      </c>
      <c r="G47223">
        <v>75</v>
      </c>
      <c r="H47223" t="s">
        <v>2020</v>
      </c>
      <c r="I47223" s="13">
        <v>43495</v>
      </c>
      <c r="J47223">
        <v>8</v>
      </c>
      <c r="K47223">
        <v>-5.58</v>
      </c>
    </row>
    <row r="47224" spans="2:11">
      <c r="B47224" t="s">
        <v>2077</v>
      </c>
      <c r="C47224" t="s">
        <v>3401</v>
      </c>
      <c r="D47224" t="s">
        <v>2227</v>
      </c>
      <c r="E47224">
        <v>3</v>
      </c>
      <c r="F47224" t="s">
        <v>2016</v>
      </c>
      <c r="G47224">
        <v>74</v>
      </c>
      <c r="H47224" t="s">
        <v>2020</v>
      </c>
      <c r="I47224" s="13">
        <v>43495</v>
      </c>
      <c r="J47224">
        <v>7</v>
      </c>
      <c r="K47224">
        <v>0</v>
      </c>
    </row>
    <row r="47225" spans="2:11">
      <c r="B47225" t="s">
        <v>106</v>
      </c>
      <c r="C47225" t="s">
        <v>3429</v>
      </c>
      <c r="D47225" t="s">
        <v>3093</v>
      </c>
      <c r="E47225">
        <v>1</v>
      </c>
      <c r="F47225" t="s">
        <v>2016</v>
      </c>
      <c r="G47225">
        <v>63</v>
      </c>
      <c r="H47225" t="s">
        <v>2020</v>
      </c>
      <c r="I47225" s="13">
        <v>43474</v>
      </c>
      <c r="J47225">
        <v>2</v>
      </c>
      <c r="K47225">
        <v>8.65</v>
      </c>
    </row>
    <row r="47226" spans="2:11">
      <c r="B47226" t="s">
        <v>2393</v>
      </c>
      <c r="C47226" t="s">
        <v>3418</v>
      </c>
      <c r="D47226" t="s">
        <v>2179</v>
      </c>
      <c r="E47226" t="s">
        <v>2030</v>
      </c>
      <c r="F47226" t="s">
        <v>2016</v>
      </c>
      <c r="G47226" t="s">
        <v>2030</v>
      </c>
      <c r="H47226" t="s">
        <v>2017</v>
      </c>
      <c r="I47226" s="13">
        <v>43286</v>
      </c>
      <c r="J47226" t="s">
        <v>2030</v>
      </c>
      <c r="K47226" t="s">
        <v>2030</v>
      </c>
    </row>
    <row r="47301" spans="1:11">
      <c r="A47301" t="s">
        <v>1486</v>
      </c>
      <c r="B47301" t="str">
        <f ca="1">_xll.BDS(OFFSET(INDIRECT(ADDRESS(ROW(), COLUMN())),0,-1),"BEST_ANALYST_RECS_BULK","cols=10;rows=17")</f>
        <v>BMO Capital Markets</v>
      </c>
      <c r="C47301" t="s">
        <v>4165</v>
      </c>
      <c r="D47301" t="s">
        <v>2015</v>
      </c>
      <c r="E47301">
        <v>3</v>
      </c>
      <c r="F47301" t="s">
        <v>2016</v>
      </c>
      <c r="G47301">
        <v>172</v>
      </c>
      <c r="H47301" t="s">
        <v>2020</v>
      </c>
      <c r="I47301" s="13">
        <v>43511</v>
      </c>
      <c r="J47301">
        <v>4</v>
      </c>
      <c r="K47301">
        <v>0</v>
      </c>
    </row>
    <row r="47302" spans="1:11">
      <c r="B47302" t="s">
        <v>2232</v>
      </c>
      <c r="C47302" t="s">
        <v>4167</v>
      </c>
      <c r="D47302" t="s">
        <v>2029</v>
      </c>
      <c r="E47302">
        <v>5</v>
      </c>
      <c r="F47302" t="s">
        <v>2016</v>
      </c>
      <c r="G47302" t="s">
        <v>2030</v>
      </c>
      <c r="H47302" t="s">
        <v>2017</v>
      </c>
      <c r="I47302" s="13">
        <v>43511</v>
      </c>
      <c r="J47302">
        <v>3</v>
      </c>
      <c r="K47302">
        <v>2.4500000000000002</v>
      </c>
    </row>
    <row r="47303" spans="1:11">
      <c r="B47303" t="s">
        <v>2072</v>
      </c>
      <c r="C47303" t="s">
        <v>3089</v>
      </c>
      <c r="D47303" t="s">
        <v>2015</v>
      </c>
      <c r="E47303">
        <v>3</v>
      </c>
      <c r="F47303" t="s">
        <v>2016</v>
      </c>
      <c r="G47303" t="s">
        <v>2030</v>
      </c>
      <c r="H47303" t="s">
        <v>2017</v>
      </c>
      <c r="I47303" s="13">
        <v>43511</v>
      </c>
      <c r="J47303">
        <v>4</v>
      </c>
      <c r="K47303">
        <v>0</v>
      </c>
    </row>
    <row r="47304" spans="1:11">
      <c r="B47304" t="s">
        <v>2139</v>
      </c>
      <c r="C47304" t="s">
        <v>2789</v>
      </c>
      <c r="D47304" t="s">
        <v>2044</v>
      </c>
      <c r="E47304">
        <v>3</v>
      </c>
      <c r="F47304" t="s">
        <v>2016</v>
      </c>
      <c r="G47304">
        <v>168</v>
      </c>
      <c r="H47304" t="s">
        <v>2020</v>
      </c>
      <c r="I47304" s="13">
        <v>43511</v>
      </c>
      <c r="J47304">
        <v>4</v>
      </c>
      <c r="K47304">
        <v>0</v>
      </c>
    </row>
    <row r="47305" spans="1:11">
      <c r="B47305" t="s">
        <v>2074</v>
      </c>
      <c r="C47305" t="s">
        <v>4258</v>
      </c>
      <c r="D47305" t="s">
        <v>2076</v>
      </c>
      <c r="E47305">
        <v>3</v>
      </c>
      <c r="F47305" t="s">
        <v>2016</v>
      </c>
      <c r="G47305">
        <v>162</v>
      </c>
      <c r="H47305" t="s">
        <v>2020</v>
      </c>
      <c r="I47305" s="13">
        <v>43511</v>
      </c>
      <c r="J47305">
        <v>4</v>
      </c>
      <c r="K47305">
        <v>0</v>
      </c>
    </row>
    <row r="47306" spans="1:11">
      <c r="B47306" t="s">
        <v>2079</v>
      </c>
      <c r="C47306" t="s">
        <v>4259</v>
      </c>
      <c r="D47306" t="s">
        <v>2015</v>
      </c>
      <c r="E47306">
        <v>3</v>
      </c>
      <c r="F47306" t="s">
        <v>2016</v>
      </c>
      <c r="G47306">
        <v>170</v>
      </c>
      <c r="H47306" t="s">
        <v>2020</v>
      </c>
      <c r="I47306" s="13">
        <v>43511</v>
      </c>
      <c r="J47306">
        <v>4</v>
      </c>
      <c r="K47306">
        <v>0</v>
      </c>
    </row>
    <row r="47307" spans="1:11">
      <c r="B47307" t="s">
        <v>2260</v>
      </c>
      <c r="C47307" t="s">
        <v>4095</v>
      </c>
      <c r="D47307" t="s">
        <v>2044</v>
      </c>
      <c r="E47307">
        <v>3</v>
      </c>
      <c r="F47307" t="s">
        <v>2016</v>
      </c>
      <c r="G47307">
        <v>170</v>
      </c>
      <c r="H47307" t="s">
        <v>2020</v>
      </c>
      <c r="I47307" s="13">
        <v>43511</v>
      </c>
      <c r="J47307">
        <v>4</v>
      </c>
      <c r="K47307">
        <v>0</v>
      </c>
    </row>
    <row r="47308" spans="1:11">
      <c r="B47308" t="s">
        <v>2198</v>
      </c>
      <c r="C47308" t="s">
        <v>4260</v>
      </c>
      <c r="D47308" t="s">
        <v>2044</v>
      </c>
      <c r="E47308">
        <v>3</v>
      </c>
      <c r="F47308" t="s">
        <v>2016</v>
      </c>
      <c r="G47308">
        <v>178</v>
      </c>
      <c r="H47308" t="s">
        <v>2020</v>
      </c>
      <c r="I47308" s="13">
        <v>43511</v>
      </c>
      <c r="J47308">
        <v>4</v>
      </c>
      <c r="K47308">
        <v>0</v>
      </c>
    </row>
    <row r="47309" spans="1:11">
      <c r="B47309" t="s">
        <v>2120</v>
      </c>
      <c r="C47309" t="s">
        <v>3794</v>
      </c>
      <c r="D47309" t="s">
        <v>2026</v>
      </c>
      <c r="E47309">
        <v>5</v>
      </c>
      <c r="F47309" t="s">
        <v>2016</v>
      </c>
      <c r="G47309">
        <v>170</v>
      </c>
      <c r="H47309" t="s">
        <v>2017</v>
      </c>
      <c r="I47309" s="13">
        <v>43511</v>
      </c>
      <c r="J47309">
        <v>3</v>
      </c>
      <c r="K47309">
        <v>2.4500000000000002</v>
      </c>
    </row>
    <row r="47310" spans="1:11">
      <c r="B47310" t="s">
        <v>2063</v>
      </c>
      <c r="C47310" t="s">
        <v>4261</v>
      </c>
      <c r="D47310" t="s">
        <v>2035</v>
      </c>
      <c r="E47310">
        <v>5</v>
      </c>
      <c r="F47310" t="s">
        <v>2016</v>
      </c>
      <c r="G47310">
        <v>185</v>
      </c>
      <c r="H47310" t="s">
        <v>2017</v>
      </c>
      <c r="I47310" s="13">
        <v>43511</v>
      </c>
      <c r="J47310">
        <v>3</v>
      </c>
      <c r="K47310">
        <v>2.4500000000000002</v>
      </c>
    </row>
    <row r="47311" spans="1:11">
      <c r="B47311" t="s">
        <v>2463</v>
      </c>
      <c r="C47311" t="s">
        <v>2464</v>
      </c>
      <c r="D47311" t="s">
        <v>2035</v>
      </c>
      <c r="E47311">
        <v>5</v>
      </c>
      <c r="F47311" t="s">
        <v>2016</v>
      </c>
      <c r="G47311">
        <v>185</v>
      </c>
      <c r="H47311" t="s">
        <v>2020</v>
      </c>
      <c r="I47311" s="13">
        <v>43511</v>
      </c>
      <c r="J47311">
        <v>3</v>
      </c>
      <c r="K47311">
        <v>2.4500000000000002</v>
      </c>
    </row>
    <row r="47312" spans="1:11">
      <c r="B47312" t="s">
        <v>2094</v>
      </c>
      <c r="C47312" t="s">
        <v>2095</v>
      </c>
      <c r="D47312" t="s">
        <v>2076</v>
      </c>
      <c r="E47312">
        <v>3</v>
      </c>
      <c r="F47312" t="s">
        <v>2016</v>
      </c>
      <c r="G47312" t="s">
        <v>2030</v>
      </c>
      <c r="H47312" t="s">
        <v>2017</v>
      </c>
      <c r="I47312" s="13">
        <v>43501</v>
      </c>
      <c r="J47312" t="s">
        <v>2030</v>
      </c>
      <c r="K47312" t="s">
        <v>2030</v>
      </c>
    </row>
    <row r="47313" spans="2:11">
      <c r="B47313" t="s">
        <v>2051</v>
      </c>
      <c r="C47313" t="s">
        <v>2239</v>
      </c>
      <c r="D47313" t="s">
        <v>2076</v>
      </c>
      <c r="E47313">
        <v>3</v>
      </c>
      <c r="F47313" t="s">
        <v>2016</v>
      </c>
      <c r="G47313">
        <v>168</v>
      </c>
      <c r="H47313" t="s">
        <v>2017</v>
      </c>
      <c r="I47313" s="13">
        <v>43500</v>
      </c>
      <c r="J47313" t="s">
        <v>2030</v>
      </c>
      <c r="K47313" t="s">
        <v>2030</v>
      </c>
    </row>
    <row r="47314" spans="2:11">
      <c r="B47314" t="s">
        <v>106</v>
      </c>
      <c r="C47314" t="s">
        <v>4262</v>
      </c>
      <c r="D47314" t="s">
        <v>2432</v>
      </c>
      <c r="E47314">
        <v>1</v>
      </c>
      <c r="F47314" t="s">
        <v>2016</v>
      </c>
      <c r="G47314">
        <v>135</v>
      </c>
      <c r="H47314" t="s">
        <v>2020</v>
      </c>
      <c r="I47314" s="13">
        <v>43488</v>
      </c>
      <c r="J47314">
        <v>5</v>
      </c>
      <c r="K47314">
        <v>-16.010000000000002</v>
      </c>
    </row>
    <row r="47315" spans="2:11">
      <c r="B47315" t="s">
        <v>2021</v>
      </c>
      <c r="C47315" t="s">
        <v>4263</v>
      </c>
      <c r="D47315" t="s">
        <v>2216</v>
      </c>
      <c r="E47315">
        <v>3</v>
      </c>
      <c r="F47315" t="s">
        <v>2016</v>
      </c>
      <c r="G47315">
        <v>159</v>
      </c>
      <c r="H47315" t="s">
        <v>2020</v>
      </c>
      <c r="I47315" s="13">
        <v>43476</v>
      </c>
      <c r="J47315" t="s">
        <v>2030</v>
      </c>
      <c r="K47315" t="s">
        <v>2030</v>
      </c>
    </row>
    <row r="47316" spans="2:11">
      <c r="B47316" t="s">
        <v>2024</v>
      </c>
      <c r="C47316" t="s">
        <v>3004</v>
      </c>
      <c r="D47316" t="s">
        <v>2026</v>
      </c>
      <c r="E47316">
        <v>5</v>
      </c>
      <c r="F47316" t="s">
        <v>2016</v>
      </c>
      <c r="G47316">
        <v>170</v>
      </c>
      <c r="H47316" t="s">
        <v>2017</v>
      </c>
      <c r="I47316" s="13">
        <v>43410</v>
      </c>
      <c r="J47316">
        <v>2</v>
      </c>
      <c r="K47316">
        <v>5.0999999999999996</v>
      </c>
    </row>
    <row r="47317" spans="2:11">
      <c r="B47317" t="s">
        <v>2083</v>
      </c>
      <c r="C47317" t="s">
        <v>2084</v>
      </c>
      <c r="D47317" t="s">
        <v>2076</v>
      </c>
      <c r="E47317">
        <v>3</v>
      </c>
      <c r="F47317" t="s">
        <v>2085</v>
      </c>
      <c r="G47317" t="s">
        <v>2030</v>
      </c>
      <c r="H47317" t="s">
        <v>2017</v>
      </c>
      <c r="I47317" s="13">
        <v>43400</v>
      </c>
      <c r="J47317">
        <v>1</v>
      </c>
      <c r="K47317">
        <v>14.91</v>
      </c>
    </row>
    <row r="47401" spans="1:11">
      <c r="A47401" t="s">
        <v>1487</v>
      </c>
      <c r="B47401" t="str">
        <f ca="1">_xll.BDS(OFFSET(INDIRECT(ADDRESS(ROW(), COLUMN())),0,-1),"BEST_ANALYST_RECS_BULK","cols=10;rows=13")</f>
        <v>Raymond James</v>
      </c>
      <c r="C47401" t="s">
        <v>2473</v>
      </c>
      <c r="D47401" t="s">
        <v>2015</v>
      </c>
      <c r="E47401">
        <v>3</v>
      </c>
      <c r="F47401" t="s">
        <v>2016</v>
      </c>
      <c r="G47401" t="s">
        <v>2030</v>
      </c>
      <c r="H47401" t="s">
        <v>2017</v>
      </c>
      <c r="I47401" s="13">
        <v>43507</v>
      </c>
      <c r="J47401" t="s">
        <v>2030</v>
      </c>
      <c r="K47401" t="s">
        <v>2030</v>
      </c>
    </row>
    <row r="47402" spans="1:11">
      <c r="B47402" t="s">
        <v>2203</v>
      </c>
      <c r="C47402" t="s">
        <v>2474</v>
      </c>
      <c r="D47402" t="s">
        <v>2026</v>
      </c>
      <c r="E47402">
        <v>5</v>
      </c>
      <c r="F47402" t="s">
        <v>2016</v>
      </c>
      <c r="G47402">
        <v>80</v>
      </c>
      <c r="H47402" t="s">
        <v>2017</v>
      </c>
      <c r="I47402" s="13">
        <v>43504</v>
      </c>
      <c r="J47402">
        <v>2</v>
      </c>
      <c r="K47402">
        <v>-22.96</v>
      </c>
    </row>
    <row r="47403" spans="1:11">
      <c r="B47403" t="s">
        <v>2475</v>
      </c>
      <c r="C47403" t="s">
        <v>2476</v>
      </c>
      <c r="D47403" t="s">
        <v>2026</v>
      </c>
      <c r="E47403">
        <v>5</v>
      </c>
      <c r="F47403" t="s">
        <v>2016</v>
      </c>
      <c r="G47403">
        <v>118</v>
      </c>
      <c r="H47403" t="s">
        <v>2017</v>
      </c>
      <c r="I47403" s="13">
        <v>43504</v>
      </c>
      <c r="J47403">
        <v>4</v>
      </c>
      <c r="K47403">
        <v>-28.21</v>
      </c>
    </row>
    <row r="47404" spans="1:11">
      <c r="B47404" t="s">
        <v>2134</v>
      </c>
      <c r="C47404" t="s">
        <v>2477</v>
      </c>
      <c r="D47404" t="s">
        <v>2035</v>
      </c>
      <c r="E47404">
        <v>5</v>
      </c>
      <c r="F47404" t="s">
        <v>2016</v>
      </c>
      <c r="G47404">
        <v>88</v>
      </c>
      <c r="H47404" t="s">
        <v>2020</v>
      </c>
      <c r="I47404" s="13">
        <v>43501</v>
      </c>
      <c r="J47404">
        <v>4</v>
      </c>
      <c r="K47404">
        <v>-28.21</v>
      </c>
    </row>
    <row r="47405" spans="1:11">
      <c r="B47405" t="s">
        <v>2042</v>
      </c>
      <c r="C47405" t="s">
        <v>2478</v>
      </c>
      <c r="D47405" t="s">
        <v>2029</v>
      </c>
      <c r="E47405">
        <v>5</v>
      </c>
      <c r="F47405" t="s">
        <v>2016</v>
      </c>
      <c r="G47405">
        <v>82</v>
      </c>
      <c r="H47405" t="s">
        <v>2020</v>
      </c>
      <c r="I47405" s="13">
        <v>43501</v>
      </c>
      <c r="J47405" t="s">
        <v>2030</v>
      </c>
      <c r="K47405" t="s">
        <v>2030</v>
      </c>
    </row>
    <row r="47406" spans="1:11">
      <c r="B47406" t="s">
        <v>2131</v>
      </c>
      <c r="C47406" t="s">
        <v>2132</v>
      </c>
      <c r="D47406" t="s">
        <v>2026</v>
      </c>
      <c r="E47406">
        <v>5</v>
      </c>
      <c r="F47406" t="s">
        <v>2016</v>
      </c>
      <c r="G47406">
        <v>90</v>
      </c>
      <c r="H47406" t="s">
        <v>2133</v>
      </c>
      <c r="I47406" s="13">
        <v>43495</v>
      </c>
      <c r="J47406">
        <v>4</v>
      </c>
      <c r="K47406">
        <v>-28.21</v>
      </c>
    </row>
    <row r="47407" spans="1:11">
      <c r="B47407" t="s">
        <v>2269</v>
      </c>
      <c r="C47407" t="s">
        <v>2479</v>
      </c>
      <c r="D47407" t="s">
        <v>2044</v>
      </c>
      <c r="E47407">
        <v>3</v>
      </c>
      <c r="F47407" t="s">
        <v>2016</v>
      </c>
      <c r="G47407" t="s">
        <v>2030</v>
      </c>
      <c r="H47407" t="s">
        <v>2017</v>
      </c>
      <c r="I47407" s="13">
        <v>43495</v>
      </c>
      <c r="J47407">
        <v>5</v>
      </c>
      <c r="K47407">
        <v>-40.229999999999997</v>
      </c>
    </row>
    <row r="47408" spans="1:11">
      <c r="B47408" t="s">
        <v>2037</v>
      </c>
      <c r="C47408" t="s">
        <v>2480</v>
      </c>
      <c r="D47408" t="s">
        <v>2026</v>
      </c>
      <c r="E47408">
        <v>5</v>
      </c>
      <c r="F47408" t="s">
        <v>2016</v>
      </c>
      <c r="G47408">
        <v>88</v>
      </c>
      <c r="H47408" t="s">
        <v>2020</v>
      </c>
      <c r="I47408" s="13">
        <v>43494</v>
      </c>
      <c r="J47408">
        <v>3</v>
      </c>
      <c r="K47408">
        <v>-25.32</v>
      </c>
    </row>
    <row r="47409" spans="2:11">
      <c r="B47409" t="s">
        <v>2074</v>
      </c>
      <c r="C47409" t="s">
        <v>2481</v>
      </c>
      <c r="D47409" t="s">
        <v>2026</v>
      </c>
      <c r="E47409">
        <v>5</v>
      </c>
      <c r="F47409" t="s">
        <v>2016</v>
      </c>
      <c r="G47409">
        <v>94</v>
      </c>
      <c r="H47409" t="s">
        <v>2482</v>
      </c>
      <c r="I47409" s="13">
        <v>43494</v>
      </c>
      <c r="J47409">
        <v>4</v>
      </c>
      <c r="K47409">
        <v>-28.21</v>
      </c>
    </row>
    <row r="47410" spans="2:11">
      <c r="B47410" t="s">
        <v>2483</v>
      </c>
      <c r="C47410" t="s">
        <v>2124</v>
      </c>
      <c r="D47410" t="s">
        <v>2026</v>
      </c>
      <c r="E47410">
        <v>5</v>
      </c>
      <c r="F47410" t="s">
        <v>2016</v>
      </c>
      <c r="G47410">
        <v>75</v>
      </c>
      <c r="H47410" t="s">
        <v>2020</v>
      </c>
      <c r="I47410" s="13">
        <v>43494</v>
      </c>
      <c r="J47410">
        <v>4</v>
      </c>
      <c r="K47410">
        <v>-28.21</v>
      </c>
    </row>
    <row r="47411" spans="2:11">
      <c r="B47411" t="s">
        <v>2083</v>
      </c>
      <c r="C47411" t="s">
        <v>2084</v>
      </c>
      <c r="D47411" t="s">
        <v>2035</v>
      </c>
      <c r="E47411">
        <v>5</v>
      </c>
      <c r="F47411" t="s">
        <v>2016</v>
      </c>
      <c r="G47411" t="s">
        <v>2030</v>
      </c>
      <c r="H47411" t="s">
        <v>2017</v>
      </c>
      <c r="I47411" s="13">
        <v>43425</v>
      </c>
      <c r="J47411" t="s">
        <v>2030</v>
      </c>
      <c r="K47411" t="s">
        <v>2030</v>
      </c>
    </row>
    <row r="47412" spans="2:11">
      <c r="B47412" t="s">
        <v>2021</v>
      </c>
      <c r="C47412" t="s">
        <v>2165</v>
      </c>
      <c r="D47412" t="s">
        <v>2296</v>
      </c>
      <c r="E47412">
        <v>3</v>
      </c>
      <c r="F47412" t="s">
        <v>2016</v>
      </c>
      <c r="G47412">
        <v>79</v>
      </c>
      <c r="H47412" t="s">
        <v>2020</v>
      </c>
      <c r="I47412" s="13">
        <v>43404</v>
      </c>
      <c r="J47412">
        <v>1</v>
      </c>
      <c r="K47412">
        <v>0</v>
      </c>
    </row>
    <row r="47413" spans="2:11">
      <c r="B47413" t="s">
        <v>2102</v>
      </c>
      <c r="C47413" t="s">
        <v>2484</v>
      </c>
      <c r="D47413" t="s">
        <v>2104</v>
      </c>
      <c r="E47413" t="s">
        <v>2030</v>
      </c>
      <c r="F47413" t="s">
        <v>2016</v>
      </c>
      <c r="G47413" t="s">
        <v>2030</v>
      </c>
      <c r="H47413" t="s">
        <v>2017</v>
      </c>
      <c r="I47413" s="13">
        <v>43136</v>
      </c>
      <c r="J47413" t="s">
        <v>2030</v>
      </c>
      <c r="K47413" t="s">
        <v>2030</v>
      </c>
    </row>
    <row r="47501" spans="1:11">
      <c r="A47501" t="s">
        <v>1488</v>
      </c>
      <c r="B47501" t="str">
        <f ca="1">_xll.BDS(OFFSET(INDIRECT(ADDRESS(ROW(), COLUMN())),0,-1),"BEST_ANALYST_RECS_BULK","cols=10;rows=13")</f>
        <v>Credit Suisse</v>
      </c>
      <c r="C47501" t="s">
        <v>2156</v>
      </c>
      <c r="D47501" t="s">
        <v>2029</v>
      </c>
      <c r="E47501">
        <v>5</v>
      </c>
      <c r="F47501" t="s">
        <v>2016</v>
      </c>
      <c r="G47501">
        <v>56</v>
      </c>
      <c r="H47501" t="s">
        <v>2017</v>
      </c>
      <c r="I47501" s="13">
        <v>43507</v>
      </c>
      <c r="J47501">
        <v>6</v>
      </c>
      <c r="K47501">
        <v>-36.18</v>
      </c>
    </row>
    <row r="47502" spans="1:11">
      <c r="B47502" t="s">
        <v>2157</v>
      </c>
      <c r="C47502" t="s">
        <v>2158</v>
      </c>
      <c r="D47502" t="s">
        <v>2076</v>
      </c>
      <c r="E47502">
        <v>3</v>
      </c>
      <c r="F47502" t="s">
        <v>2016</v>
      </c>
      <c r="G47502">
        <v>42</v>
      </c>
      <c r="H47502" t="s">
        <v>2017</v>
      </c>
      <c r="I47502" s="13">
        <v>43502</v>
      </c>
      <c r="J47502">
        <v>3</v>
      </c>
      <c r="K47502">
        <v>-20.61</v>
      </c>
    </row>
    <row r="47503" spans="1:11">
      <c r="B47503" t="s">
        <v>2094</v>
      </c>
      <c r="C47503" t="s">
        <v>2095</v>
      </c>
      <c r="D47503" t="s">
        <v>2053</v>
      </c>
      <c r="E47503">
        <v>1</v>
      </c>
      <c r="F47503" t="s">
        <v>2016</v>
      </c>
      <c r="G47503" t="s">
        <v>2030</v>
      </c>
      <c r="H47503" t="s">
        <v>2017</v>
      </c>
      <c r="I47503" s="13">
        <v>43500</v>
      </c>
      <c r="J47503" t="s">
        <v>2030</v>
      </c>
      <c r="K47503" t="s">
        <v>2030</v>
      </c>
    </row>
    <row r="47504" spans="1:11">
      <c r="B47504" t="s">
        <v>2159</v>
      </c>
      <c r="C47504" t="s">
        <v>2160</v>
      </c>
      <c r="D47504" t="s">
        <v>2044</v>
      </c>
      <c r="E47504">
        <v>3</v>
      </c>
      <c r="F47504" t="s">
        <v>2016</v>
      </c>
      <c r="G47504">
        <v>40</v>
      </c>
      <c r="H47504" t="s">
        <v>2017</v>
      </c>
      <c r="I47504" s="13">
        <v>43496</v>
      </c>
      <c r="J47504">
        <v>3</v>
      </c>
      <c r="K47504">
        <v>-20.61</v>
      </c>
    </row>
    <row r="47505" spans="2:11">
      <c r="B47505" t="s">
        <v>2069</v>
      </c>
      <c r="C47505" t="s">
        <v>2127</v>
      </c>
      <c r="D47505" t="s">
        <v>2035</v>
      </c>
      <c r="E47505">
        <v>5</v>
      </c>
      <c r="F47505" t="s">
        <v>2016</v>
      </c>
      <c r="G47505">
        <v>54</v>
      </c>
      <c r="H47505" t="s">
        <v>2017</v>
      </c>
      <c r="I47505" s="13">
        <v>43494</v>
      </c>
      <c r="J47505">
        <v>6</v>
      </c>
      <c r="K47505">
        <v>-36.18</v>
      </c>
    </row>
    <row r="47506" spans="2:11">
      <c r="B47506" t="s">
        <v>2063</v>
      </c>
      <c r="C47506" t="s">
        <v>2161</v>
      </c>
      <c r="D47506" t="s">
        <v>2162</v>
      </c>
      <c r="E47506">
        <v>3</v>
      </c>
      <c r="F47506" t="s">
        <v>2016</v>
      </c>
      <c r="G47506">
        <v>55</v>
      </c>
      <c r="H47506" t="s">
        <v>2017</v>
      </c>
      <c r="I47506" s="13">
        <v>43488</v>
      </c>
      <c r="J47506">
        <v>2</v>
      </c>
      <c r="K47506">
        <v>0</v>
      </c>
    </row>
    <row r="47507" spans="2:11">
      <c r="B47507" t="s">
        <v>2042</v>
      </c>
      <c r="C47507" t="s">
        <v>2163</v>
      </c>
      <c r="D47507" t="s">
        <v>2044</v>
      </c>
      <c r="E47507">
        <v>3</v>
      </c>
      <c r="F47507" t="s">
        <v>2016</v>
      </c>
      <c r="G47507">
        <v>40</v>
      </c>
      <c r="H47507" t="s">
        <v>2020</v>
      </c>
      <c r="I47507" s="13">
        <v>43481</v>
      </c>
      <c r="J47507">
        <v>2</v>
      </c>
      <c r="K47507">
        <v>0</v>
      </c>
    </row>
    <row r="47508" spans="2:11">
      <c r="B47508" t="s">
        <v>2061</v>
      </c>
      <c r="C47508" t="s">
        <v>2164</v>
      </c>
      <c r="D47508" t="s">
        <v>2044</v>
      </c>
      <c r="E47508">
        <v>3</v>
      </c>
      <c r="F47508" t="s">
        <v>2016</v>
      </c>
      <c r="G47508">
        <v>39</v>
      </c>
      <c r="H47508" t="s">
        <v>2020</v>
      </c>
      <c r="I47508" s="13">
        <v>43473</v>
      </c>
      <c r="J47508">
        <v>2</v>
      </c>
      <c r="K47508">
        <v>0</v>
      </c>
    </row>
    <row r="47509" spans="2:11">
      <c r="B47509" t="s">
        <v>2021</v>
      </c>
      <c r="C47509" t="s">
        <v>2165</v>
      </c>
      <c r="D47509" t="s">
        <v>2166</v>
      </c>
      <c r="E47509">
        <v>5</v>
      </c>
      <c r="F47509" t="s">
        <v>2016</v>
      </c>
      <c r="G47509">
        <v>44</v>
      </c>
      <c r="H47509" t="s">
        <v>2020</v>
      </c>
      <c r="I47509" s="13">
        <v>43446</v>
      </c>
      <c r="J47509">
        <v>4</v>
      </c>
      <c r="K47509">
        <v>-22</v>
      </c>
    </row>
    <row r="47510" spans="2:11">
      <c r="B47510" t="s">
        <v>2083</v>
      </c>
      <c r="C47510" t="s">
        <v>2084</v>
      </c>
      <c r="D47510" t="s">
        <v>2076</v>
      </c>
      <c r="E47510">
        <v>3</v>
      </c>
      <c r="F47510" t="s">
        <v>2085</v>
      </c>
      <c r="G47510" t="s">
        <v>2030</v>
      </c>
      <c r="H47510" t="s">
        <v>2017</v>
      </c>
      <c r="I47510" s="13">
        <v>43433</v>
      </c>
      <c r="J47510" t="s">
        <v>2030</v>
      </c>
      <c r="K47510" t="s">
        <v>2030</v>
      </c>
    </row>
    <row r="47511" spans="2:11">
      <c r="B47511" t="s">
        <v>2051</v>
      </c>
      <c r="C47511" t="s">
        <v>2167</v>
      </c>
      <c r="D47511" t="s">
        <v>2026</v>
      </c>
      <c r="E47511">
        <v>5</v>
      </c>
      <c r="F47511" t="s">
        <v>2085</v>
      </c>
      <c r="G47511">
        <v>50</v>
      </c>
      <c r="H47511" t="s">
        <v>2017</v>
      </c>
      <c r="I47511" s="13">
        <v>43427</v>
      </c>
      <c r="J47511" t="s">
        <v>2030</v>
      </c>
      <c r="K47511" t="s">
        <v>2030</v>
      </c>
    </row>
    <row r="47512" spans="2:11">
      <c r="B47512" t="s">
        <v>2131</v>
      </c>
      <c r="C47512" t="s">
        <v>2132</v>
      </c>
      <c r="D47512" t="s">
        <v>2044</v>
      </c>
      <c r="E47512">
        <v>3</v>
      </c>
      <c r="F47512" t="s">
        <v>2016</v>
      </c>
      <c r="G47512">
        <v>50</v>
      </c>
      <c r="H47512" t="s">
        <v>2133</v>
      </c>
      <c r="I47512" s="13">
        <v>43406</v>
      </c>
      <c r="J47512">
        <v>2</v>
      </c>
      <c r="K47512">
        <v>0</v>
      </c>
    </row>
    <row r="47513" spans="2:11">
      <c r="B47513" t="s">
        <v>2118</v>
      </c>
      <c r="C47513" t="s">
        <v>2168</v>
      </c>
      <c r="D47513" t="s">
        <v>2026</v>
      </c>
      <c r="E47513">
        <v>5</v>
      </c>
      <c r="F47513" t="s">
        <v>2016</v>
      </c>
      <c r="G47513">
        <v>62</v>
      </c>
      <c r="H47513" t="s">
        <v>2017</v>
      </c>
      <c r="I47513" s="13">
        <v>43406</v>
      </c>
      <c r="J47513">
        <v>7</v>
      </c>
      <c r="K47513">
        <v>-56.14</v>
      </c>
    </row>
    <row r="47601" spans="1:11">
      <c r="A47601" t="s">
        <v>1489</v>
      </c>
      <c r="B47601" t="str">
        <f ca="1">_xll.BDS(OFFSET(INDIRECT(ADDRESS(ROW(), COLUMN())),0,-1),"BEST_ANALYST_RECS_BULK","cols=10;rows=19")</f>
        <v>RBC Capital Markets</v>
      </c>
      <c r="C47601" t="s">
        <v>2543</v>
      </c>
      <c r="D47601" t="s">
        <v>2252</v>
      </c>
      <c r="E47601">
        <v>3</v>
      </c>
      <c r="F47601" t="s">
        <v>2016</v>
      </c>
      <c r="G47601">
        <v>23</v>
      </c>
      <c r="H47601" t="s">
        <v>2020</v>
      </c>
      <c r="I47601" s="13">
        <v>43511</v>
      </c>
      <c r="J47601" t="s">
        <v>2030</v>
      </c>
      <c r="K47601" t="s">
        <v>2030</v>
      </c>
    </row>
    <row r="47602" spans="1:11">
      <c r="B47602" t="s">
        <v>2027</v>
      </c>
      <c r="C47602" t="s">
        <v>2547</v>
      </c>
      <c r="D47602" t="s">
        <v>2041</v>
      </c>
      <c r="E47602">
        <v>1</v>
      </c>
      <c r="F47602" t="s">
        <v>2016</v>
      </c>
      <c r="G47602">
        <v>17</v>
      </c>
      <c r="H47602" t="s">
        <v>2017</v>
      </c>
      <c r="I47602" s="13">
        <v>43511</v>
      </c>
      <c r="J47602">
        <v>7</v>
      </c>
      <c r="K47602">
        <v>-13.07</v>
      </c>
    </row>
    <row r="47603" spans="1:11">
      <c r="B47603" t="s">
        <v>2094</v>
      </c>
      <c r="C47603" t="s">
        <v>2095</v>
      </c>
      <c r="D47603" t="s">
        <v>2053</v>
      </c>
      <c r="E47603">
        <v>1</v>
      </c>
      <c r="F47603" t="s">
        <v>2016</v>
      </c>
      <c r="G47603" t="s">
        <v>2030</v>
      </c>
      <c r="H47603" t="s">
        <v>2017</v>
      </c>
      <c r="I47603" s="13">
        <v>43511</v>
      </c>
      <c r="J47603" t="s">
        <v>2030</v>
      </c>
      <c r="K47603" t="s">
        <v>2030</v>
      </c>
    </row>
    <row r="47604" spans="1:11">
      <c r="B47604" t="s">
        <v>2079</v>
      </c>
      <c r="C47604" t="s">
        <v>2940</v>
      </c>
      <c r="D47604" t="s">
        <v>2029</v>
      </c>
      <c r="E47604">
        <v>5</v>
      </c>
      <c r="F47604" t="s">
        <v>2016</v>
      </c>
      <c r="G47604">
        <v>30</v>
      </c>
      <c r="H47604" t="s">
        <v>2017</v>
      </c>
      <c r="I47604" s="13">
        <v>43511</v>
      </c>
      <c r="J47604">
        <v>9</v>
      </c>
      <c r="K47604">
        <v>-20.53</v>
      </c>
    </row>
    <row r="47605" spans="1:11">
      <c r="B47605" t="s">
        <v>2411</v>
      </c>
      <c r="C47605" t="s">
        <v>2941</v>
      </c>
      <c r="D47605" t="s">
        <v>2053</v>
      </c>
      <c r="E47605">
        <v>1</v>
      </c>
      <c r="F47605" t="s">
        <v>2016</v>
      </c>
      <c r="G47605">
        <v>17</v>
      </c>
      <c r="H47605" t="s">
        <v>2017</v>
      </c>
      <c r="I47605" s="13">
        <v>43502</v>
      </c>
      <c r="J47605">
        <v>2</v>
      </c>
      <c r="K47605">
        <v>26.59</v>
      </c>
    </row>
    <row r="47606" spans="1:11">
      <c r="B47606" t="s">
        <v>2054</v>
      </c>
      <c r="C47606" t="s">
        <v>2636</v>
      </c>
      <c r="D47606" t="s">
        <v>2056</v>
      </c>
      <c r="E47606">
        <v>4</v>
      </c>
      <c r="F47606" t="s">
        <v>2016</v>
      </c>
      <c r="G47606">
        <v>30</v>
      </c>
      <c r="H47606" t="s">
        <v>2020</v>
      </c>
      <c r="I47606" s="13">
        <v>43500</v>
      </c>
      <c r="J47606">
        <v>8</v>
      </c>
      <c r="K47606">
        <v>-16.88</v>
      </c>
    </row>
    <row r="47607" spans="1:11">
      <c r="B47607" t="s">
        <v>2047</v>
      </c>
      <c r="C47607" t="s">
        <v>2944</v>
      </c>
      <c r="D47607" t="s">
        <v>2044</v>
      </c>
      <c r="E47607">
        <v>3</v>
      </c>
      <c r="F47607" t="s">
        <v>2016</v>
      </c>
      <c r="G47607">
        <v>23</v>
      </c>
      <c r="H47607" t="s">
        <v>2017</v>
      </c>
      <c r="I47607" s="13">
        <v>43496</v>
      </c>
      <c r="J47607">
        <v>4</v>
      </c>
      <c r="K47607">
        <v>0</v>
      </c>
    </row>
    <row r="47608" spans="1:11">
      <c r="B47608" t="s">
        <v>2257</v>
      </c>
      <c r="C47608" t="s">
        <v>2945</v>
      </c>
      <c r="D47608" t="s">
        <v>2044</v>
      </c>
      <c r="E47608">
        <v>3</v>
      </c>
      <c r="F47608" t="s">
        <v>2016</v>
      </c>
      <c r="G47608">
        <v>22</v>
      </c>
      <c r="H47608" t="s">
        <v>2020</v>
      </c>
      <c r="I47608" s="13">
        <v>43493</v>
      </c>
      <c r="J47608">
        <v>4</v>
      </c>
      <c r="K47608">
        <v>0</v>
      </c>
    </row>
    <row r="47609" spans="1:11">
      <c r="B47609" t="s">
        <v>2069</v>
      </c>
      <c r="C47609" t="s">
        <v>2550</v>
      </c>
      <c r="D47609" t="s">
        <v>2071</v>
      </c>
      <c r="E47609">
        <v>3</v>
      </c>
      <c r="F47609" t="s">
        <v>2016</v>
      </c>
      <c r="G47609" t="s">
        <v>2030</v>
      </c>
      <c r="H47609" t="s">
        <v>2017</v>
      </c>
      <c r="I47609" s="13">
        <v>43488</v>
      </c>
      <c r="J47609">
        <v>4</v>
      </c>
      <c r="K47609">
        <v>0</v>
      </c>
    </row>
    <row r="47610" spans="1:11">
      <c r="B47610" t="s">
        <v>2024</v>
      </c>
      <c r="C47610" t="s">
        <v>2660</v>
      </c>
      <c r="D47610" t="s">
        <v>2076</v>
      </c>
      <c r="E47610">
        <v>3</v>
      </c>
      <c r="F47610" t="s">
        <v>2016</v>
      </c>
      <c r="G47610" t="s">
        <v>2030</v>
      </c>
      <c r="H47610" t="s">
        <v>2017</v>
      </c>
      <c r="I47610" s="13">
        <v>43482</v>
      </c>
      <c r="J47610">
        <v>4</v>
      </c>
      <c r="K47610">
        <v>0</v>
      </c>
    </row>
    <row r="47611" spans="1:11">
      <c r="B47611" t="s">
        <v>2234</v>
      </c>
      <c r="C47611" t="s">
        <v>2545</v>
      </c>
      <c r="D47611" t="s">
        <v>2044</v>
      </c>
      <c r="E47611">
        <v>3</v>
      </c>
      <c r="F47611" t="s">
        <v>2016</v>
      </c>
      <c r="G47611">
        <v>24</v>
      </c>
      <c r="H47611" t="s">
        <v>2020</v>
      </c>
      <c r="I47611" s="13">
        <v>43476</v>
      </c>
      <c r="J47611" t="s">
        <v>2030</v>
      </c>
      <c r="K47611" t="s">
        <v>2030</v>
      </c>
    </row>
    <row r="47612" spans="1:11">
      <c r="B47612" t="s">
        <v>2033</v>
      </c>
      <c r="C47612" t="s">
        <v>2549</v>
      </c>
      <c r="D47612" t="s">
        <v>2184</v>
      </c>
      <c r="E47612">
        <v>1</v>
      </c>
      <c r="F47612" t="s">
        <v>2016</v>
      </c>
      <c r="G47612">
        <v>18</v>
      </c>
      <c r="H47612" t="s">
        <v>2020</v>
      </c>
      <c r="I47612" s="13">
        <v>43475</v>
      </c>
      <c r="J47612">
        <v>2</v>
      </c>
      <c r="K47612">
        <v>26.59</v>
      </c>
    </row>
    <row r="47613" spans="1:11">
      <c r="B47613" t="s">
        <v>2277</v>
      </c>
      <c r="C47613" t="s">
        <v>2948</v>
      </c>
      <c r="D47613" t="s">
        <v>2015</v>
      </c>
      <c r="E47613">
        <v>3</v>
      </c>
      <c r="F47613" t="s">
        <v>2016</v>
      </c>
      <c r="G47613">
        <v>24</v>
      </c>
      <c r="H47613" t="s">
        <v>2017</v>
      </c>
      <c r="I47613" s="13">
        <v>43475</v>
      </c>
      <c r="J47613">
        <v>4</v>
      </c>
      <c r="K47613">
        <v>0</v>
      </c>
    </row>
    <row r="47614" spans="1:11">
      <c r="B47614" t="s">
        <v>2236</v>
      </c>
      <c r="C47614" t="s">
        <v>2946</v>
      </c>
      <c r="D47614" t="s">
        <v>2238</v>
      </c>
      <c r="E47614">
        <v>4</v>
      </c>
      <c r="F47614" t="s">
        <v>2016</v>
      </c>
      <c r="G47614">
        <v>26</v>
      </c>
      <c r="H47614" t="s">
        <v>2020</v>
      </c>
      <c r="I47614" s="13">
        <v>43475</v>
      </c>
      <c r="J47614">
        <v>6</v>
      </c>
      <c r="K47614">
        <v>-6.67</v>
      </c>
    </row>
    <row r="47615" spans="1:11">
      <c r="B47615" t="s">
        <v>2063</v>
      </c>
      <c r="C47615" t="s">
        <v>2943</v>
      </c>
      <c r="D47615" t="s">
        <v>2162</v>
      </c>
      <c r="E47615">
        <v>3</v>
      </c>
      <c r="F47615" t="s">
        <v>2016</v>
      </c>
      <c r="G47615">
        <v>20</v>
      </c>
      <c r="H47615" t="s">
        <v>2017</v>
      </c>
      <c r="I47615" s="13">
        <v>43475</v>
      </c>
      <c r="J47615">
        <v>3</v>
      </c>
      <c r="K47615">
        <v>12.67</v>
      </c>
    </row>
    <row r="47616" spans="1:11">
      <c r="B47616" t="s">
        <v>2083</v>
      </c>
      <c r="C47616" t="s">
        <v>2084</v>
      </c>
      <c r="D47616" t="s">
        <v>2076</v>
      </c>
      <c r="E47616">
        <v>3</v>
      </c>
      <c r="F47616" t="s">
        <v>2088</v>
      </c>
      <c r="G47616" t="s">
        <v>2030</v>
      </c>
      <c r="H47616" t="s">
        <v>2017</v>
      </c>
      <c r="I47616" s="13">
        <v>43475</v>
      </c>
      <c r="J47616">
        <v>11</v>
      </c>
      <c r="K47616">
        <v>-27.18</v>
      </c>
    </row>
    <row r="47617" spans="2:11">
      <c r="B47617" t="s">
        <v>2077</v>
      </c>
      <c r="C47617" t="s">
        <v>2942</v>
      </c>
      <c r="D47617" t="s">
        <v>2029</v>
      </c>
      <c r="E47617">
        <v>5</v>
      </c>
      <c r="F47617" t="s">
        <v>2016</v>
      </c>
      <c r="G47617">
        <v>24</v>
      </c>
      <c r="H47617" t="s">
        <v>2020</v>
      </c>
      <c r="I47617" s="13">
        <v>43468</v>
      </c>
      <c r="J47617">
        <v>1</v>
      </c>
      <c r="K47617">
        <v>39.520000000000003</v>
      </c>
    </row>
    <row r="47618" spans="2:11">
      <c r="B47618" t="s">
        <v>2072</v>
      </c>
      <c r="C47618" t="s">
        <v>2947</v>
      </c>
      <c r="D47618" t="s">
        <v>2029</v>
      </c>
      <c r="E47618">
        <v>5</v>
      </c>
      <c r="F47618" t="s">
        <v>2016</v>
      </c>
      <c r="G47618">
        <v>30</v>
      </c>
      <c r="H47618" t="s">
        <v>2020</v>
      </c>
      <c r="I47618" s="13">
        <v>43388</v>
      </c>
      <c r="J47618">
        <v>5</v>
      </c>
      <c r="K47618">
        <v>-4.05</v>
      </c>
    </row>
    <row r="47619" spans="2:11">
      <c r="B47619" t="s">
        <v>2091</v>
      </c>
      <c r="C47619" t="s">
        <v>2949</v>
      </c>
      <c r="D47619" t="s">
        <v>2093</v>
      </c>
      <c r="E47619" t="s">
        <v>2030</v>
      </c>
      <c r="F47619" t="s">
        <v>2016</v>
      </c>
      <c r="G47619" t="s">
        <v>2030</v>
      </c>
      <c r="H47619" t="s">
        <v>2017</v>
      </c>
      <c r="I47619" s="13">
        <v>42625</v>
      </c>
      <c r="J47619" t="s">
        <v>2030</v>
      </c>
      <c r="K47619" t="s">
        <v>2030</v>
      </c>
    </row>
    <row r="47701" spans="1:11">
      <c r="A47701" t="s">
        <v>1490</v>
      </c>
      <c r="B47701" t="str">
        <f ca="1">_xll.BDS(OFFSET(INDIRECT(ADDRESS(ROW(), COLUMN())),0,-1),"BEST_ANALYST_RECS_BULK","cols=10;rows=28")</f>
        <v>TD Securities</v>
      </c>
      <c r="C47701" t="s">
        <v>3175</v>
      </c>
      <c r="D47701" t="s">
        <v>2026</v>
      </c>
      <c r="E47701">
        <v>5</v>
      </c>
      <c r="F47701" t="s">
        <v>2016</v>
      </c>
      <c r="G47701">
        <v>237.32</v>
      </c>
      <c r="H47701" t="s">
        <v>2020</v>
      </c>
      <c r="I47701" s="13">
        <v>43511</v>
      </c>
      <c r="J47701">
        <v>9</v>
      </c>
      <c r="K47701">
        <v>-4.9400000000000004</v>
      </c>
    </row>
    <row r="47702" spans="1:11">
      <c r="B47702" t="s">
        <v>2094</v>
      </c>
      <c r="C47702" t="s">
        <v>2095</v>
      </c>
      <c r="D47702" t="s">
        <v>2076</v>
      </c>
      <c r="E47702">
        <v>3</v>
      </c>
      <c r="F47702" t="s">
        <v>2088</v>
      </c>
      <c r="G47702" t="s">
        <v>2030</v>
      </c>
      <c r="H47702" t="s">
        <v>2017</v>
      </c>
      <c r="I47702" s="13">
        <v>43511</v>
      </c>
      <c r="J47702" t="s">
        <v>2030</v>
      </c>
      <c r="K47702" t="s">
        <v>2030</v>
      </c>
    </row>
    <row r="47703" spans="1:11">
      <c r="B47703" t="s">
        <v>2267</v>
      </c>
      <c r="C47703" t="s">
        <v>2305</v>
      </c>
      <c r="D47703" t="s">
        <v>2029</v>
      </c>
      <c r="E47703">
        <v>5</v>
      </c>
      <c r="F47703" t="s">
        <v>2016</v>
      </c>
      <c r="G47703">
        <v>219</v>
      </c>
      <c r="H47703" t="s">
        <v>2017</v>
      </c>
      <c r="I47703" s="13">
        <v>43511</v>
      </c>
      <c r="J47703">
        <v>9</v>
      </c>
      <c r="K47703">
        <v>-4.9400000000000004</v>
      </c>
    </row>
    <row r="47704" spans="1:11">
      <c r="B47704" t="s">
        <v>2174</v>
      </c>
      <c r="C47704" t="s">
        <v>2510</v>
      </c>
      <c r="D47704" t="s">
        <v>2029</v>
      </c>
      <c r="E47704">
        <v>5</v>
      </c>
      <c r="F47704" t="s">
        <v>2016</v>
      </c>
      <c r="G47704">
        <v>222.11</v>
      </c>
      <c r="H47704" t="s">
        <v>2017</v>
      </c>
      <c r="I47704" s="13">
        <v>43510</v>
      </c>
      <c r="J47704">
        <v>2</v>
      </c>
      <c r="K47704">
        <v>18.86</v>
      </c>
    </row>
    <row r="47705" spans="1:11">
      <c r="B47705" t="s">
        <v>2049</v>
      </c>
      <c r="C47705" t="s">
        <v>2502</v>
      </c>
      <c r="D47705" t="s">
        <v>2029</v>
      </c>
      <c r="E47705">
        <v>5</v>
      </c>
      <c r="F47705" t="s">
        <v>2016</v>
      </c>
      <c r="G47705">
        <v>238</v>
      </c>
      <c r="H47705" t="s">
        <v>2017</v>
      </c>
      <c r="I47705" s="13">
        <v>43510</v>
      </c>
      <c r="J47705">
        <v>2</v>
      </c>
      <c r="K47705">
        <v>18.86</v>
      </c>
    </row>
    <row r="47706" spans="1:11">
      <c r="B47706" t="s">
        <v>2274</v>
      </c>
      <c r="C47706" t="s">
        <v>2503</v>
      </c>
      <c r="D47706" t="s">
        <v>2026</v>
      </c>
      <c r="E47706">
        <v>5</v>
      </c>
      <c r="F47706" t="s">
        <v>2016</v>
      </c>
      <c r="G47706" t="s">
        <v>2030</v>
      </c>
      <c r="H47706" t="s">
        <v>2017</v>
      </c>
      <c r="I47706" s="13">
        <v>43509</v>
      </c>
      <c r="J47706">
        <v>2</v>
      </c>
      <c r="K47706">
        <v>18.86</v>
      </c>
    </row>
    <row r="47707" spans="1:11">
      <c r="B47707" t="s">
        <v>2042</v>
      </c>
      <c r="C47707" t="s">
        <v>3176</v>
      </c>
      <c r="D47707" t="s">
        <v>2029</v>
      </c>
      <c r="E47707">
        <v>5</v>
      </c>
      <c r="F47707" t="s">
        <v>2016</v>
      </c>
      <c r="G47707">
        <v>234.21</v>
      </c>
      <c r="H47707" t="s">
        <v>2020</v>
      </c>
      <c r="I47707" s="13">
        <v>43509</v>
      </c>
      <c r="J47707">
        <v>2</v>
      </c>
      <c r="K47707">
        <v>18.86</v>
      </c>
    </row>
    <row r="47708" spans="1:11">
      <c r="B47708" t="s">
        <v>3030</v>
      </c>
      <c r="C47708" t="s">
        <v>3177</v>
      </c>
      <c r="D47708" t="s">
        <v>2026</v>
      </c>
      <c r="E47708">
        <v>5</v>
      </c>
      <c r="F47708" t="s">
        <v>2016</v>
      </c>
      <c r="G47708">
        <v>237.14</v>
      </c>
      <c r="H47708" t="s">
        <v>2017</v>
      </c>
      <c r="I47708" s="13">
        <v>43508</v>
      </c>
      <c r="J47708">
        <v>2</v>
      </c>
      <c r="K47708">
        <v>18.86</v>
      </c>
    </row>
    <row r="47709" spans="1:11">
      <c r="B47709" t="s">
        <v>2551</v>
      </c>
      <c r="C47709" t="s">
        <v>2552</v>
      </c>
      <c r="D47709" t="s">
        <v>2026</v>
      </c>
      <c r="E47709">
        <v>5</v>
      </c>
      <c r="F47709" t="s">
        <v>2016</v>
      </c>
      <c r="G47709">
        <v>226.57</v>
      </c>
      <c r="H47709" t="s">
        <v>2020</v>
      </c>
      <c r="I47709" s="13">
        <v>43508</v>
      </c>
      <c r="J47709">
        <v>5</v>
      </c>
      <c r="K47709">
        <v>5.85</v>
      </c>
    </row>
    <row r="47710" spans="1:11">
      <c r="B47710" t="s">
        <v>2067</v>
      </c>
      <c r="C47710" t="s">
        <v>3178</v>
      </c>
      <c r="D47710" t="s">
        <v>2029</v>
      </c>
      <c r="E47710">
        <v>5</v>
      </c>
      <c r="F47710" t="s">
        <v>2016</v>
      </c>
      <c r="G47710">
        <v>251.24</v>
      </c>
      <c r="H47710" t="s">
        <v>2020</v>
      </c>
      <c r="I47710" s="13">
        <v>43507</v>
      </c>
      <c r="J47710">
        <v>2</v>
      </c>
      <c r="K47710">
        <v>18.86</v>
      </c>
    </row>
    <row r="47711" spans="1:11">
      <c r="B47711" t="s">
        <v>2072</v>
      </c>
      <c r="C47711" t="s">
        <v>3179</v>
      </c>
      <c r="D47711" t="s">
        <v>2189</v>
      </c>
      <c r="E47711">
        <v>5</v>
      </c>
      <c r="F47711" t="s">
        <v>2016</v>
      </c>
      <c r="G47711">
        <v>255.41</v>
      </c>
      <c r="H47711" t="s">
        <v>2017</v>
      </c>
      <c r="I47711" s="13">
        <v>43503</v>
      </c>
      <c r="J47711">
        <v>2</v>
      </c>
      <c r="K47711">
        <v>18.86</v>
      </c>
    </row>
    <row r="47712" spans="1:11">
      <c r="B47712" t="s">
        <v>2595</v>
      </c>
      <c r="C47712" t="s">
        <v>3180</v>
      </c>
      <c r="D47712" t="s">
        <v>2362</v>
      </c>
      <c r="E47712">
        <v>5</v>
      </c>
      <c r="F47712" t="s">
        <v>2016</v>
      </c>
      <c r="G47712">
        <v>232.22</v>
      </c>
      <c r="H47712" t="s">
        <v>2020</v>
      </c>
      <c r="I47712" s="13">
        <v>43500</v>
      </c>
      <c r="J47712">
        <v>2</v>
      </c>
      <c r="K47712">
        <v>18.86</v>
      </c>
    </row>
    <row r="47713" spans="2:11">
      <c r="B47713" t="s">
        <v>2593</v>
      </c>
      <c r="C47713" t="s">
        <v>3181</v>
      </c>
      <c r="D47713" t="s">
        <v>2029</v>
      </c>
      <c r="E47713">
        <v>5</v>
      </c>
      <c r="F47713" t="s">
        <v>2016</v>
      </c>
      <c r="G47713">
        <v>240.79</v>
      </c>
      <c r="H47713" t="s">
        <v>2133</v>
      </c>
      <c r="I47713" s="13">
        <v>43499</v>
      </c>
      <c r="J47713">
        <v>2</v>
      </c>
      <c r="K47713">
        <v>18.86</v>
      </c>
    </row>
    <row r="47714" spans="2:11">
      <c r="B47714" t="s">
        <v>3020</v>
      </c>
      <c r="C47714" t="s">
        <v>3182</v>
      </c>
      <c r="D47714" t="s">
        <v>2026</v>
      </c>
      <c r="E47714">
        <v>5</v>
      </c>
      <c r="F47714" t="s">
        <v>2016</v>
      </c>
      <c r="G47714">
        <v>211.32</v>
      </c>
      <c r="H47714" t="s">
        <v>2017</v>
      </c>
      <c r="I47714" s="13">
        <v>43490</v>
      </c>
      <c r="J47714">
        <v>1</v>
      </c>
      <c r="K47714">
        <v>21.13</v>
      </c>
    </row>
    <row r="47715" spans="2:11">
      <c r="B47715" t="s">
        <v>2063</v>
      </c>
      <c r="C47715" t="s">
        <v>2506</v>
      </c>
      <c r="D47715" t="s">
        <v>2035</v>
      </c>
      <c r="E47715">
        <v>5</v>
      </c>
      <c r="F47715" t="s">
        <v>2016</v>
      </c>
      <c r="G47715">
        <v>229</v>
      </c>
      <c r="H47715" t="s">
        <v>2017</v>
      </c>
      <c r="I47715" s="13">
        <v>43490</v>
      </c>
      <c r="J47715">
        <v>4</v>
      </c>
      <c r="K47715">
        <v>12.04</v>
      </c>
    </row>
    <row r="47716" spans="2:11">
      <c r="B47716" t="s">
        <v>106</v>
      </c>
      <c r="C47716" t="s">
        <v>2511</v>
      </c>
      <c r="D47716" t="s">
        <v>2669</v>
      </c>
      <c r="E47716">
        <v>5</v>
      </c>
      <c r="F47716" t="s">
        <v>2016</v>
      </c>
      <c r="G47716">
        <v>207.38</v>
      </c>
      <c r="H47716" t="s">
        <v>2020</v>
      </c>
      <c r="I47716" s="13">
        <v>43489</v>
      </c>
      <c r="J47716">
        <v>2</v>
      </c>
      <c r="K47716">
        <v>18.86</v>
      </c>
    </row>
    <row r="47717" spans="2:11">
      <c r="B47717" t="s">
        <v>2024</v>
      </c>
      <c r="C47717" t="s">
        <v>2217</v>
      </c>
      <c r="D47717" t="s">
        <v>2026</v>
      </c>
      <c r="E47717">
        <v>5</v>
      </c>
      <c r="F47717" t="s">
        <v>2016</v>
      </c>
      <c r="G47717">
        <v>230</v>
      </c>
      <c r="H47717" t="s">
        <v>2017</v>
      </c>
      <c r="I47717" s="13">
        <v>43489</v>
      </c>
      <c r="J47717">
        <v>2</v>
      </c>
      <c r="K47717">
        <v>18.86</v>
      </c>
    </row>
    <row r="47718" spans="2:11">
      <c r="B47718" t="s">
        <v>2027</v>
      </c>
      <c r="C47718" t="s">
        <v>2513</v>
      </c>
      <c r="D47718" t="s">
        <v>2029</v>
      </c>
      <c r="E47718">
        <v>5</v>
      </c>
      <c r="F47718" t="s">
        <v>2016</v>
      </c>
      <c r="G47718">
        <v>230</v>
      </c>
      <c r="H47718" t="s">
        <v>2017</v>
      </c>
      <c r="I47718" s="13">
        <v>43489</v>
      </c>
      <c r="J47718">
        <v>2</v>
      </c>
      <c r="K47718">
        <v>18.86</v>
      </c>
    </row>
    <row r="47719" spans="2:11">
      <c r="B47719" t="s">
        <v>2134</v>
      </c>
      <c r="C47719" t="s">
        <v>3183</v>
      </c>
      <c r="D47719" t="s">
        <v>2162</v>
      </c>
      <c r="E47719">
        <v>3</v>
      </c>
      <c r="F47719" t="s">
        <v>2016</v>
      </c>
      <c r="G47719">
        <v>160.96</v>
      </c>
      <c r="H47719" t="s">
        <v>2020</v>
      </c>
      <c r="I47719" s="13">
        <v>43489</v>
      </c>
      <c r="J47719">
        <v>8</v>
      </c>
      <c r="K47719">
        <v>0</v>
      </c>
    </row>
    <row r="47720" spans="2:11">
      <c r="B47720" t="s">
        <v>2321</v>
      </c>
      <c r="C47720" t="s">
        <v>3184</v>
      </c>
      <c r="D47720" t="s">
        <v>2026</v>
      </c>
      <c r="E47720">
        <v>5</v>
      </c>
      <c r="F47720" t="s">
        <v>2016</v>
      </c>
      <c r="G47720">
        <v>242.57</v>
      </c>
      <c r="H47720" t="s">
        <v>2020</v>
      </c>
      <c r="I47720" s="13">
        <v>43489</v>
      </c>
      <c r="J47720">
        <v>2</v>
      </c>
      <c r="K47720">
        <v>18.86</v>
      </c>
    </row>
    <row r="47721" spans="2:11">
      <c r="B47721" t="s">
        <v>2207</v>
      </c>
      <c r="C47721" t="s">
        <v>3185</v>
      </c>
      <c r="D47721" t="s">
        <v>2026</v>
      </c>
      <c r="E47721">
        <v>5</v>
      </c>
      <c r="F47721" t="s">
        <v>2016</v>
      </c>
      <c r="G47721">
        <v>220</v>
      </c>
      <c r="H47721" t="s">
        <v>2017</v>
      </c>
      <c r="I47721" s="13">
        <v>43489</v>
      </c>
      <c r="J47721">
        <v>2</v>
      </c>
      <c r="K47721">
        <v>18.86</v>
      </c>
    </row>
    <row r="47722" spans="2:11">
      <c r="B47722" t="s">
        <v>2051</v>
      </c>
      <c r="C47722" t="s">
        <v>2167</v>
      </c>
      <c r="D47722" t="s">
        <v>2026</v>
      </c>
      <c r="E47722">
        <v>5</v>
      </c>
      <c r="F47722" t="s">
        <v>2016</v>
      </c>
      <c r="G47722">
        <v>228</v>
      </c>
      <c r="H47722" t="s">
        <v>2017</v>
      </c>
      <c r="I47722" s="13">
        <v>43489</v>
      </c>
      <c r="J47722">
        <v>8</v>
      </c>
      <c r="K47722">
        <v>4.26</v>
      </c>
    </row>
    <row r="47723" spans="2:11">
      <c r="B47723" t="s">
        <v>2033</v>
      </c>
      <c r="C47723" t="s">
        <v>2514</v>
      </c>
      <c r="D47723" t="s">
        <v>2035</v>
      </c>
      <c r="E47723">
        <v>5</v>
      </c>
      <c r="F47723" t="s">
        <v>2016</v>
      </c>
      <c r="G47723">
        <v>252.49</v>
      </c>
      <c r="H47723" t="s">
        <v>2036</v>
      </c>
      <c r="I47723" s="13">
        <v>43488</v>
      </c>
      <c r="J47723">
        <v>2</v>
      </c>
      <c r="K47723">
        <v>18.86</v>
      </c>
    </row>
    <row r="47724" spans="2:11">
      <c r="B47724" t="s">
        <v>2074</v>
      </c>
      <c r="C47724" t="s">
        <v>2320</v>
      </c>
      <c r="D47724" t="s">
        <v>2026</v>
      </c>
      <c r="E47724">
        <v>5</v>
      </c>
      <c r="F47724" t="s">
        <v>2016</v>
      </c>
      <c r="G47724">
        <v>228</v>
      </c>
      <c r="H47724" t="s">
        <v>2020</v>
      </c>
      <c r="I47724" s="13">
        <v>43488</v>
      </c>
      <c r="J47724" t="s">
        <v>2030</v>
      </c>
      <c r="K47724" t="s">
        <v>2030</v>
      </c>
    </row>
    <row r="47725" spans="2:11">
      <c r="B47725" t="s">
        <v>3014</v>
      </c>
      <c r="C47725" t="s">
        <v>3186</v>
      </c>
      <c r="D47725" t="s">
        <v>2029</v>
      </c>
      <c r="E47725">
        <v>5</v>
      </c>
      <c r="F47725" t="s">
        <v>2016</v>
      </c>
      <c r="G47725">
        <v>219.52</v>
      </c>
      <c r="H47725" t="s">
        <v>2020</v>
      </c>
      <c r="I47725" s="13">
        <v>43488</v>
      </c>
      <c r="J47725">
        <v>7</v>
      </c>
      <c r="K47725">
        <v>4.17</v>
      </c>
    </row>
    <row r="47726" spans="2:11">
      <c r="B47726" t="s">
        <v>2054</v>
      </c>
      <c r="C47726" t="s">
        <v>2517</v>
      </c>
      <c r="D47726" t="s">
        <v>2044</v>
      </c>
      <c r="E47726">
        <v>3</v>
      </c>
      <c r="F47726" t="s">
        <v>2016</v>
      </c>
      <c r="G47726">
        <v>210</v>
      </c>
      <c r="H47726" t="s">
        <v>2020</v>
      </c>
      <c r="I47726" s="13">
        <v>43488</v>
      </c>
      <c r="J47726">
        <v>8</v>
      </c>
      <c r="K47726">
        <v>0</v>
      </c>
    </row>
    <row r="47727" spans="2:11">
      <c r="B47727" t="s">
        <v>2083</v>
      </c>
      <c r="C47727" t="s">
        <v>2084</v>
      </c>
      <c r="D47727" t="s">
        <v>2053</v>
      </c>
      <c r="E47727">
        <v>1</v>
      </c>
      <c r="F47727" t="s">
        <v>2016</v>
      </c>
      <c r="G47727" t="s">
        <v>2030</v>
      </c>
      <c r="H47727" t="s">
        <v>2017</v>
      </c>
      <c r="I47727" s="13">
        <v>43404</v>
      </c>
      <c r="J47727" t="s">
        <v>2030</v>
      </c>
      <c r="K47727" t="s">
        <v>2030</v>
      </c>
    </row>
    <row r="47728" spans="2:11">
      <c r="B47728" t="s">
        <v>2079</v>
      </c>
      <c r="C47728" t="s">
        <v>2518</v>
      </c>
      <c r="D47728" t="s">
        <v>2029</v>
      </c>
      <c r="E47728">
        <v>5</v>
      </c>
      <c r="F47728" t="s">
        <v>2016</v>
      </c>
      <c r="G47728">
        <v>220</v>
      </c>
      <c r="H47728" t="s">
        <v>2017</v>
      </c>
      <c r="I47728" s="13">
        <v>43371</v>
      </c>
      <c r="J47728" t="s">
        <v>2030</v>
      </c>
      <c r="K47728" t="s">
        <v>2030</v>
      </c>
    </row>
    <row r="47801" spans="1:11">
      <c r="A47801" t="s">
        <v>1491</v>
      </c>
      <c r="B47801" t="str">
        <f ca="1">_xll.BDS(OFFSET(INDIRECT(ADDRESS(ROW(), COLUMN())),0,-1),"BEST_ANALYST_RECS_BULK","cols=10;rows=16")</f>
        <v>RBC Capital Markets</v>
      </c>
      <c r="C47801" t="s">
        <v>2414</v>
      </c>
      <c r="D47801" t="s">
        <v>2029</v>
      </c>
      <c r="E47801">
        <v>5</v>
      </c>
      <c r="F47801" t="s">
        <v>2016</v>
      </c>
      <c r="G47801">
        <v>83</v>
      </c>
      <c r="H47801" t="s">
        <v>2020</v>
      </c>
      <c r="I47801" s="13">
        <v>43511</v>
      </c>
      <c r="J47801">
        <v>1</v>
      </c>
      <c r="K47801">
        <v>30.64</v>
      </c>
    </row>
    <row r="47802" spans="1:11">
      <c r="B47802" t="s">
        <v>2031</v>
      </c>
      <c r="C47802" t="s">
        <v>2415</v>
      </c>
      <c r="D47802" t="s">
        <v>2026</v>
      </c>
      <c r="E47802">
        <v>5</v>
      </c>
      <c r="F47802" t="s">
        <v>2016</v>
      </c>
      <c r="G47802">
        <v>87</v>
      </c>
      <c r="H47802" t="s">
        <v>2020</v>
      </c>
      <c r="I47802" s="13">
        <v>43511</v>
      </c>
      <c r="J47802">
        <v>1</v>
      </c>
      <c r="K47802">
        <v>30.64</v>
      </c>
    </row>
    <row r="47803" spans="1:11">
      <c r="B47803" t="s">
        <v>2033</v>
      </c>
      <c r="C47803" t="s">
        <v>2485</v>
      </c>
      <c r="D47803" t="s">
        <v>2044</v>
      </c>
      <c r="E47803">
        <v>3</v>
      </c>
      <c r="F47803" t="s">
        <v>2016</v>
      </c>
      <c r="G47803">
        <v>75</v>
      </c>
      <c r="H47803" t="s">
        <v>2020</v>
      </c>
      <c r="I47803" s="13">
        <v>43511</v>
      </c>
      <c r="J47803">
        <v>4</v>
      </c>
      <c r="K47803">
        <v>0</v>
      </c>
    </row>
    <row r="47804" spans="1:11">
      <c r="B47804" t="s">
        <v>2072</v>
      </c>
      <c r="C47804" t="s">
        <v>2486</v>
      </c>
      <c r="D47804" t="s">
        <v>2029</v>
      </c>
      <c r="E47804">
        <v>5</v>
      </c>
      <c r="F47804" t="s">
        <v>2016</v>
      </c>
      <c r="G47804">
        <v>82</v>
      </c>
      <c r="H47804" t="s">
        <v>2017</v>
      </c>
      <c r="I47804" s="13">
        <v>43510</v>
      </c>
      <c r="J47804">
        <v>1</v>
      </c>
      <c r="K47804">
        <v>30.64</v>
      </c>
    </row>
    <row r="47805" spans="1:11">
      <c r="B47805" t="s">
        <v>2198</v>
      </c>
      <c r="C47805" t="s">
        <v>2487</v>
      </c>
      <c r="D47805" t="s">
        <v>2035</v>
      </c>
      <c r="E47805">
        <v>5</v>
      </c>
      <c r="F47805" t="s">
        <v>2016</v>
      </c>
      <c r="G47805">
        <v>91</v>
      </c>
      <c r="H47805" t="s">
        <v>2020</v>
      </c>
      <c r="I47805" s="13">
        <v>43509</v>
      </c>
      <c r="J47805" t="s">
        <v>2030</v>
      </c>
      <c r="K47805" t="s">
        <v>2030</v>
      </c>
    </row>
    <row r="47806" spans="1:11">
      <c r="B47806" t="s">
        <v>2091</v>
      </c>
      <c r="C47806" t="s">
        <v>2488</v>
      </c>
      <c r="D47806" t="s">
        <v>2093</v>
      </c>
      <c r="E47806" t="s">
        <v>2030</v>
      </c>
      <c r="F47806" t="s">
        <v>2016</v>
      </c>
      <c r="G47806" t="s">
        <v>2030</v>
      </c>
      <c r="H47806" t="s">
        <v>2017</v>
      </c>
      <c r="I47806" s="13">
        <v>43508</v>
      </c>
      <c r="J47806" t="s">
        <v>2030</v>
      </c>
      <c r="K47806" t="s">
        <v>2030</v>
      </c>
    </row>
    <row r="47807" spans="1:11">
      <c r="B47807" t="s">
        <v>2037</v>
      </c>
      <c r="C47807" t="s">
        <v>2489</v>
      </c>
      <c r="D47807" t="s">
        <v>2026</v>
      </c>
      <c r="E47807">
        <v>5</v>
      </c>
      <c r="F47807" t="s">
        <v>2016</v>
      </c>
      <c r="G47807">
        <v>90</v>
      </c>
      <c r="H47807" t="s">
        <v>2020</v>
      </c>
      <c r="I47807" s="13">
        <v>43508</v>
      </c>
      <c r="J47807">
        <v>1</v>
      </c>
      <c r="K47807">
        <v>30.64</v>
      </c>
    </row>
    <row r="47808" spans="1:11">
      <c r="B47808" t="s">
        <v>2094</v>
      </c>
      <c r="C47808" t="s">
        <v>2095</v>
      </c>
      <c r="D47808" t="s">
        <v>2053</v>
      </c>
      <c r="E47808">
        <v>1</v>
      </c>
      <c r="F47808" t="s">
        <v>2016</v>
      </c>
      <c r="G47808" t="s">
        <v>2030</v>
      </c>
      <c r="H47808" t="s">
        <v>2017</v>
      </c>
      <c r="I47808" s="13">
        <v>43507</v>
      </c>
      <c r="J47808" t="s">
        <v>2030</v>
      </c>
      <c r="K47808" t="s">
        <v>2030</v>
      </c>
    </row>
    <row r="47809" spans="2:11">
      <c r="B47809" t="s">
        <v>2063</v>
      </c>
      <c r="C47809" t="s">
        <v>2490</v>
      </c>
      <c r="D47809" t="s">
        <v>2035</v>
      </c>
      <c r="E47809">
        <v>5</v>
      </c>
      <c r="F47809" t="s">
        <v>2016</v>
      </c>
      <c r="G47809">
        <v>80</v>
      </c>
      <c r="H47809" t="s">
        <v>2017</v>
      </c>
      <c r="I47809" s="13">
        <v>43501</v>
      </c>
      <c r="J47809">
        <v>1</v>
      </c>
      <c r="K47809">
        <v>30.64</v>
      </c>
    </row>
    <row r="47810" spans="2:11">
      <c r="B47810" t="s">
        <v>2021</v>
      </c>
      <c r="C47810" t="s">
        <v>2491</v>
      </c>
      <c r="D47810" t="s">
        <v>2166</v>
      </c>
      <c r="E47810">
        <v>5</v>
      </c>
      <c r="F47810" t="s">
        <v>2016</v>
      </c>
      <c r="G47810">
        <v>88</v>
      </c>
      <c r="H47810" t="s">
        <v>2020</v>
      </c>
      <c r="I47810" s="13">
        <v>43497</v>
      </c>
      <c r="J47810">
        <v>2</v>
      </c>
      <c r="K47810">
        <v>19.420000000000002</v>
      </c>
    </row>
    <row r="47811" spans="2:11">
      <c r="B47811" t="s">
        <v>2232</v>
      </c>
      <c r="C47811" t="s">
        <v>2492</v>
      </c>
      <c r="D47811" t="s">
        <v>2029</v>
      </c>
      <c r="E47811">
        <v>5</v>
      </c>
      <c r="F47811" t="s">
        <v>2016</v>
      </c>
      <c r="G47811" t="s">
        <v>2030</v>
      </c>
      <c r="H47811" t="s">
        <v>2017</v>
      </c>
      <c r="I47811" s="13">
        <v>43445</v>
      </c>
      <c r="J47811">
        <v>1</v>
      </c>
      <c r="K47811">
        <v>30.64</v>
      </c>
    </row>
    <row r="47812" spans="2:11">
      <c r="B47812" t="s">
        <v>106</v>
      </c>
      <c r="C47812" t="s">
        <v>2493</v>
      </c>
      <c r="D47812" t="s">
        <v>2229</v>
      </c>
      <c r="E47812">
        <v>5</v>
      </c>
      <c r="F47812" t="s">
        <v>2016</v>
      </c>
      <c r="G47812">
        <v>88</v>
      </c>
      <c r="H47812" t="s">
        <v>2020</v>
      </c>
      <c r="I47812" s="13">
        <v>43432</v>
      </c>
      <c r="J47812">
        <v>1</v>
      </c>
      <c r="K47812">
        <v>30.64</v>
      </c>
    </row>
    <row r="47813" spans="2:11">
      <c r="B47813" t="s">
        <v>2236</v>
      </c>
      <c r="C47813" t="s">
        <v>2408</v>
      </c>
      <c r="D47813" t="s">
        <v>2238</v>
      </c>
      <c r="E47813">
        <v>4</v>
      </c>
      <c r="F47813" t="s">
        <v>2016</v>
      </c>
      <c r="G47813">
        <v>85</v>
      </c>
      <c r="H47813" t="s">
        <v>2020</v>
      </c>
      <c r="I47813" s="13">
        <v>43420</v>
      </c>
      <c r="J47813">
        <v>1</v>
      </c>
      <c r="K47813">
        <v>30.64</v>
      </c>
    </row>
    <row r="47814" spans="2:11">
      <c r="B47814" t="s">
        <v>2257</v>
      </c>
      <c r="C47814" t="s">
        <v>2494</v>
      </c>
      <c r="D47814" t="s">
        <v>2044</v>
      </c>
      <c r="E47814">
        <v>3</v>
      </c>
      <c r="F47814" t="s">
        <v>2016</v>
      </c>
      <c r="G47814">
        <v>85</v>
      </c>
      <c r="H47814" t="s">
        <v>2020</v>
      </c>
      <c r="I47814" s="13">
        <v>43411</v>
      </c>
      <c r="J47814" t="s">
        <v>2030</v>
      </c>
      <c r="K47814" t="s">
        <v>2030</v>
      </c>
    </row>
    <row r="47815" spans="2:11">
      <c r="B47815" t="s">
        <v>2045</v>
      </c>
      <c r="C47815" t="s">
        <v>2495</v>
      </c>
      <c r="D47815" t="s">
        <v>2029</v>
      </c>
      <c r="E47815">
        <v>5</v>
      </c>
      <c r="F47815" t="s">
        <v>2016</v>
      </c>
      <c r="G47815">
        <v>79</v>
      </c>
      <c r="H47815" t="s">
        <v>2020</v>
      </c>
      <c r="I47815" s="13">
        <v>43411</v>
      </c>
      <c r="J47815">
        <v>1</v>
      </c>
      <c r="K47815">
        <v>30.64</v>
      </c>
    </row>
    <row r="47816" spans="2:11">
      <c r="B47816" t="s">
        <v>2083</v>
      </c>
      <c r="C47816" t="s">
        <v>2084</v>
      </c>
      <c r="D47816" t="s">
        <v>2184</v>
      </c>
      <c r="E47816">
        <v>1</v>
      </c>
      <c r="F47816" t="s">
        <v>2088</v>
      </c>
      <c r="G47816" t="s">
        <v>2030</v>
      </c>
      <c r="H47816" t="s">
        <v>2017</v>
      </c>
      <c r="I47816" s="13">
        <v>43372</v>
      </c>
      <c r="J47816">
        <v>3</v>
      </c>
      <c r="K47816">
        <v>10.78</v>
      </c>
    </row>
    <row r="47901" spans="1:11">
      <c r="A47901" t="s">
        <v>1492</v>
      </c>
      <c r="B47901" t="str">
        <f ca="1">_xll.BDS(OFFSET(INDIRECT(ADDRESS(ROW(), COLUMN())),0,-1),"BEST_ANALYST_RECS_BULK","cols=10;rows=5")</f>
        <v>Morgan Stanley</v>
      </c>
      <c r="C47901" t="s">
        <v>2113</v>
      </c>
      <c r="D47901" t="s">
        <v>2114</v>
      </c>
      <c r="E47901">
        <v>3</v>
      </c>
      <c r="F47901" t="s">
        <v>2016</v>
      </c>
      <c r="G47901">
        <v>24</v>
      </c>
      <c r="H47901" t="s">
        <v>2020</v>
      </c>
      <c r="I47901" s="13">
        <v>43508</v>
      </c>
      <c r="J47901" t="s">
        <v>2030</v>
      </c>
      <c r="K47901" t="s">
        <v>2030</v>
      </c>
    </row>
    <row r="47902" spans="1:11">
      <c r="B47902" t="s">
        <v>2051</v>
      </c>
      <c r="C47902" t="s">
        <v>2115</v>
      </c>
      <c r="D47902" t="s">
        <v>2076</v>
      </c>
      <c r="E47902">
        <v>3</v>
      </c>
      <c r="F47902" t="s">
        <v>2016</v>
      </c>
      <c r="G47902">
        <v>20</v>
      </c>
      <c r="H47902" t="s">
        <v>2017</v>
      </c>
      <c r="I47902" s="13">
        <v>43508</v>
      </c>
      <c r="J47902" t="s">
        <v>2030</v>
      </c>
      <c r="K47902" t="s">
        <v>2030</v>
      </c>
    </row>
    <row r="47903" spans="1:11">
      <c r="B47903" t="s">
        <v>2077</v>
      </c>
      <c r="C47903" t="s">
        <v>2116</v>
      </c>
      <c r="D47903" t="s">
        <v>2117</v>
      </c>
      <c r="E47903">
        <v>5</v>
      </c>
      <c r="F47903" t="s">
        <v>2016</v>
      </c>
      <c r="G47903" t="s">
        <v>2030</v>
      </c>
      <c r="H47903" t="s">
        <v>2017</v>
      </c>
      <c r="I47903" s="13">
        <v>43446</v>
      </c>
      <c r="J47903">
        <v>1</v>
      </c>
      <c r="K47903">
        <v>15.11</v>
      </c>
    </row>
    <row r="47904" spans="1:11">
      <c r="B47904" t="s">
        <v>2118</v>
      </c>
      <c r="C47904" t="s">
        <v>2119</v>
      </c>
      <c r="D47904" t="s">
        <v>2076</v>
      </c>
      <c r="E47904">
        <v>3</v>
      </c>
      <c r="F47904" t="s">
        <v>2016</v>
      </c>
      <c r="G47904">
        <v>21</v>
      </c>
      <c r="H47904" t="s">
        <v>2017</v>
      </c>
      <c r="I47904" s="13">
        <v>42936</v>
      </c>
      <c r="J47904">
        <v>2</v>
      </c>
      <c r="K47904">
        <v>0</v>
      </c>
    </row>
    <row r="47905" spans="2:11">
      <c r="B47905" t="s">
        <v>2120</v>
      </c>
      <c r="C47905" t="s">
        <v>2121</v>
      </c>
      <c r="D47905" t="s">
        <v>2122</v>
      </c>
      <c r="E47905">
        <v>2</v>
      </c>
      <c r="F47905" t="s">
        <v>2123</v>
      </c>
      <c r="G47905">
        <v>15</v>
      </c>
      <c r="H47905" t="s">
        <v>2020</v>
      </c>
      <c r="I47905" s="13">
        <v>42849</v>
      </c>
      <c r="J47905">
        <v>3</v>
      </c>
      <c r="K47905">
        <v>-15.11</v>
      </c>
    </row>
    <row r="48001" spans="1:11">
      <c r="A48001" t="s">
        <v>1493</v>
      </c>
      <c r="B48001" t="str">
        <f ca="1">_xll.BDS(OFFSET(INDIRECT(ADDRESS(ROW(), COLUMN())),0,-1),"BEST_ANALYST_RECS_BULK","cols=10;rows=29")</f>
        <v>Oppenheimer &amp; Co</v>
      </c>
      <c r="C48001" t="s">
        <v>2860</v>
      </c>
      <c r="D48001" t="s">
        <v>2029</v>
      </c>
      <c r="E48001">
        <v>5</v>
      </c>
      <c r="F48001" t="s">
        <v>2016</v>
      </c>
      <c r="G48001">
        <v>340</v>
      </c>
      <c r="H48001" t="s">
        <v>2020</v>
      </c>
      <c r="I48001" s="13">
        <v>43511</v>
      </c>
      <c r="J48001">
        <v>5</v>
      </c>
      <c r="K48001">
        <v>22.35</v>
      </c>
    </row>
    <row r="48002" spans="1:11">
      <c r="B48002" t="s">
        <v>2274</v>
      </c>
      <c r="C48002" t="s">
        <v>2766</v>
      </c>
      <c r="D48002" t="s">
        <v>2026</v>
      </c>
      <c r="E48002">
        <v>5</v>
      </c>
      <c r="F48002" t="s">
        <v>2016</v>
      </c>
      <c r="G48002" t="s">
        <v>2030</v>
      </c>
      <c r="H48002" t="s">
        <v>2017</v>
      </c>
      <c r="I48002" s="13">
        <v>43509</v>
      </c>
      <c r="J48002">
        <v>1</v>
      </c>
      <c r="K48002">
        <v>50.18</v>
      </c>
    </row>
    <row r="48003" spans="1:11">
      <c r="B48003" t="s">
        <v>2159</v>
      </c>
      <c r="C48003" t="s">
        <v>2950</v>
      </c>
      <c r="D48003" t="s">
        <v>2029</v>
      </c>
      <c r="E48003">
        <v>5</v>
      </c>
      <c r="F48003" t="s">
        <v>2016</v>
      </c>
      <c r="G48003">
        <v>325</v>
      </c>
      <c r="H48003" t="s">
        <v>2017</v>
      </c>
      <c r="I48003" s="13">
        <v>43508</v>
      </c>
      <c r="J48003">
        <v>1</v>
      </c>
      <c r="K48003">
        <v>50.18</v>
      </c>
    </row>
    <row r="48004" spans="1:11">
      <c r="B48004" t="s">
        <v>2267</v>
      </c>
      <c r="C48004" t="s">
        <v>2652</v>
      </c>
      <c r="D48004" t="s">
        <v>2029</v>
      </c>
      <c r="E48004">
        <v>5</v>
      </c>
      <c r="F48004" t="s">
        <v>2016</v>
      </c>
      <c r="G48004">
        <v>339</v>
      </c>
      <c r="H48004" t="s">
        <v>2017</v>
      </c>
      <c r="I48004" s="13">
        <v>43508</v>
      </c>
      <c r="J48004">
        <v>1</v>
      </c>
      <c r="K48004">
        <v>50.18</v>
      </c>
    </row>
    <row r="48005" spans="1:11">
      <c r="B48005" t="s">
        <v>2247</v>
      </c>
      <c r="C48005" t="s">
        <v>2248</v>
      </c>
      <c r="D48005" t="s">
        <v>2162</v>
      </c>
      <c r="E48005">
        <v>3</v>
      </c>
      <c r="F48005" t="s">
        <v>2016</v>
      </c>
      <c r="G48005">
        <v>250</v>
      </c>
      <c r="H48005" t="s">
        <v>2020</v>
      </c>
      <c r="I48005" s="13">
        <v>43506</v>
      </c>
      <c r="J48005">
        <v>9</v>
      </c>
      <c r="K48005">
        <v>0</v>
      </c>
    </row>
    <row r="48006" spans="1:11">
      <c r="B48006" t="s">
        <v>2033</v>
      </c>
      <c r="C48006" t="s">
        <v>2246</v>
      </c>
      <c r="D48006" t="s">
        <v>2035</v>
      </c>
      <c r="E48006">
        <v>5</v>
      </c>
      <c r="F48006" t="s">
        <v>2016</v>
      </c>
      <c r="G48006">
        <v>345</v>
      </c>
      <c r="H48006" t="s">
        <v>2020</v>
      </c>
      <c r="I48006" s="13">
        <v>43501</v>
      </c>
      <c r="J48006">
        <v>1</v>
      </c>
      <c r="K48006">
        <v>50.18</v>
      </c>
    </row>
    <row r="48007" spans="1:11">
      <c r="B48007" t="s">
        <v>2027</v>
      </c>
      <c r="C48007" t="s">
        <v>2965</v>
      </c>
      <c r="D48007" t="s">
        <v>2029</v>
      </c>
      <c r="E48007">
        <v>5</v>
      </c>
      <c r="F48007" t="s">
        <v>2016</v>
      </c>
      <c r="G48007">
        <v>340</v>
      </c>
      <c r="H48007" t="s">
        <v>2017</v>
      </c>
      <c r="I48007" s="13">
        <v>43500</v>
      </c>
      <c r="J48007">
        <v>2</v>
      </c>
      <c r="K48007">
        <v>47.56</v>
      </c>
    </row>
    <row r="48008" spans="1:11">
      <c r="B48008" t="s">
        <v>2151</v>
      </c>
      <c r="C48008" t="s">
        <v>2655</v>
      </c>
      <c r="D48008" t="s">
        <v>2026</v>
      </c>
      <c r="E48008">
        <v>5</v>
      </c>
      <c r="F48008" t="s">
        <v>2016</v>
      </c>
      <c r="G48008">
        <v>335</v>
      </c>
      <c r="H48008" t="s">
        <v>2017</v>
      </c>
      <c r="I48008" s="13">
        <v>43500</v>
      </c>
      <c r="J48008">
        <v>4</v>
      </c>
      <c r="K48008">
        <v>34.409999999999997</v>
      </c>
    </row>
    <row r="48009" spans="1:11">
      <c r="B48009" t="s">
        <v>2049</v>
      </c>
      <c r="C48009" t="s">
        <v>2962</v>
      </c>
      <c r="D48009" t="s">
        <v>2029</v>
      </c>
      <c r="E48009">
        <v>5</v>
      </c>
      <c r="F48009" t="s">
        <v>2016</v>
      </c>
      <c r="G48009">
        <v>340</v>
      </c>
      <c r="H48009" t="s">
        <v>2017</v>
      </c>
      <c r="I48009" s="13">
        <v>43495</v>
      </c>
      <c r="J48009">
        <v>1</v>
      </c>
      <c r="K48009">
        <v>50.18</v>
      </c>
    </row>
    <row r="48010" spans="1:11">
      <c r="B48010" t="s">
        <v>2601</v>
      </c>
      <c r="C48010" t="s">
        <v>2953</v>
      </c>
      <c r="D48010" t="s">
        <v>2029</v>
      </c>
      <c r="E48010">
        <v>5</v>
      </c>
      <c r="F48010" t="s">
        <v>2016</v>
      </c>
      <c r="G48010">
        <v>360</v>
      </c>
      <c r="H48010" t="s">
        <v>2020</v>
      </c>
      <c r="I48010" s="13">
        <v>43494</v>
      </c>
      <c r="J48010">
        <v>1</v>
      </c>
      <c r="K48010">
        <v>50.18</v>
      </c>
    </row>
    <row r="48011" spans="1:11">
      <c r="B48011" t="s">
        <v>2037</v>
      </c>
      <c r="C48011" t="s">
        <v>3201</v>
      </c>
      <c r="D48011" t="s">
        <v>2026</v>
      </c>
      <c r="E48011">
        <v>5</v>
      </c>
      <c r="F48011" t="s">
        <v>2016</v>
      </c>
      <c r="G48011">
        <v>335</v>
      </c>
      <c r="H48011" t="s">
        <v>2020</v>
      </c>
      <c r="I48011" s="13">
        <v>43485</v>
      </c>
      <c r="J48011">
        <v>1</v>
      </c>
      <c r="K48011">
        <v>50.18</v>
      </c>
    </row>
    <row r="48012" spans="1:11">
      <c r="B48012" t="s">
        <v>2094</v>
      </c>
      <c r="C48012" t="s">
        <v>2095</v>
      </c>
      <c r="D48012" t="s">
        <v>2076</v>
      </c>
      <c r="E48012">
        <v>3</v>
      </c>
      <c r="F48012" t="s">
        <v>2016</v>
      </c>
      <c r="G48012" t="s">
        <v>2030</v>
      </c>
      <c r="H48012" t="s">
        <v>2017</v>
      </c>
      <c r="I48012" s="13">
        <v>43483</v>
      </c>
      <c r="J48012" t="s">
        <v>2030</v>
      </c>
      <c r="K48012" t="s">
        <v>2030</v>
      </c>
    </row>
    <row r="48013" spans="1:11">
      <c r="B48013" t="s">
        <v>2079</v>
      </c>
      <c r="C48013" t="s">
        <v>2961</v>
      </c>
      <c r="D48013" t="s">
        <v>2029</v>
      </c>
      <c r="E48013">
        <v>5</v>
      </c>
      <c r="F48013" t="s">
        <v>2016</v>
      </c>
      <c r="G48013">
        <v>280</v>
      </c>
      <c r="H48013" t="s">
        <v>2017</v>
      </c>
      <c r="I48013" s="13">
        <v>43476</v>
      </c>
      <c r="J48013">
        <v>1</v>
      </c>
      <c r="K48013">
        <v>50.18</v>
      </c>
    </row>
    <row r="48014" spans="1:11">
      <c r="B48014" t="s">
        <v>2198</v>
      </c>
      <c r="C48014" t="s">
        <v>3228</v>
      </c>
      <c r="D48014" t="s">
        <v>2035</v>
      </c>
      <c r="E48014">
        <v>5</v>
      </c>
      <c r="F48014" t="s">
        <v>2016</v>
      </c>
      <c r="G48014">
        <v>295</v>
      </c>
      <c r="H48014" t="s">
        <v>2020</v>
      </c>
      <c r="I48014" s="13">
        <v>43475</v>
      </c>
      <c r="J48014">
        <v>3</v>
      </c>
      <c r="K48014">
        <v>38.590000000000003</v>
      </c>
    </row>
    <row r="48015" spans="1:11">
      <c r="B48015" t="s">
        <v>2321</v>
      </c>
      <c r="C48015" t="s">
        <v>3040</v>
      </c>
      <c r="D48015" t="s">
        <v>2076</v>
      </c>
      <c r="E48015">
        <v>3</v>
      </c>
      <c r="F48015" t="s">
        <v>2016</v>
      </c>
      <c r="G48015">
        <v>265</v>
      </c>
      <c r="H48015" t="s">
        <v>2020</v>
      </c>
      <c r="I48015" s="13">
        <v>43448</v>
      </c>
      <c r="J48015">
        <v>6</v>
      </c>
      <c r="K48015">
        <v>21.77</v>
      </c>
    </row>
    <row r="48016" spans="1:11">
      <c r="B48016" t="s">
        <v>2024</v>
      </c>
      <c r="C48016" t="s">
        <v>2262</v>
      </c>
      <c r="D48016" t="s">
        <v>2026</v>
      </c>
      <c r="E48016">
        <v>5</v>
      </c>
      <c r="F48016" t="s">
        <v>2016</v>
      </c>
      <c r="G48016">
        <v>310</v>
      </c>
      <c r="H48016" t="s">
        <v>2017</v>
      </c>
      <c r="I48016" s="13">
        <v>43444</v>
      </c>
      <c r="J48016" t="s">
        <v>2030</v>
      </c>
      <c r="K48016" t="s">
        <v>2030</v>
      </c>
    </row>
    <row r="48017" spans="2:11">
      <c r="B48017" t="s">
        <v>2174</v>
      </c>
      <c r="C48017" t="s">
        <v>4151</v>
      </c>
      <c r="D48017" t="s">
        <v>2015</v>
      </c>
      <c r="E48017">
        <v>3</v>
      </c>
      <c r="F48017" t="s">
        <v>2016</v>
      </c>
      <c r="G48017">
        <v>280</v>
      </c>
      <c r="H48017" t="s">
        <v>2017</v>
      </c>
      <c r="I48017" s="13">
        <v>43441</v>
      </c>
      <c r="J48017">
        <v>9</v>
      </c>
      <c r="K48017">
        <v>0</v>
      </c>
    </row>
    <row r="48018" spans="2:11">
      <c r="B48018" t="s">
        <v>106</v>
      </c>
      <c r="C48018" t="s">
        <v>2250</v>
      </c>
      <c r="D48018" t="s">
        <v>2440</v>
      </c>
      <c r="E48018">
        <v>5</v>
      </c>
      <c r="F48018" t="s">
        <v>2016</v>
      </c>
      <c r="G48018">
        <v>330</v>
      </c>
      <c r="H48018" t="s">
        <v>2020</v>
      </c>
      <c r="I48018" s="13">
        <v>43441</v>
      </c>
      <c r="J48018">
        <v>1</v>
      </c>
      <c r="K48018">
        <v>50.18</v>
      </c>
    </row>
    <row r="48019" spans="2:11">
      <c r="B48019" t="s">
        <v>2067</v>
      </c>
      <c r="C48019" t="s">
        <v>4152</v>
      </c>
      <c r="D48019" t="s">
        <v>2252</v>
      </c>
      <c r="E48019">
        <v>3</v>
      </c>
      <c r="F48019" t="s">
        <v>2016</v>
      </c>
      <c r="G48019">
        <v>300</v>
      </c>
      <c r="H48019" t="s">
        <v>2020</v>
      </c>
      <c r="I48019" s="13">
        <v>43441</v>
      </c>
      <c r="J48019">
        <v>9</v>
      </c>
      <c r="K48019">
        <v>0</v>
      </c>
    </row>
    <row r="48020" spans="2:11">
      <c r="B48020" t="s">
        <v>2232</v>
      </c>
      <c r="C48020" t="s">
        <v>2265</v>
      </c>
      <c r="D48020" t="s">
        <v>2029</v>
      </c>
      <c r="E48020">
        <v>5</v>
      </c>
      <c r="F48020" t="s">
        <v>2016</v>
      </c>
      <c r="G48020" t="s">
        <v>2030</v>
      </c>
      <c r="H48020" t="s">
        <v>2017</v>
      </c>
      <c r="I48020" s="13">
        <v>43441</v>
      </c>
      <c r="J48020">
        <v>1</v>
      </c>
      <c r="K48020">
        <v>50.18</v>
      </c>
    </row>
    <row r="48021" spans="2:11">
      <c r="B48021" t="s">
        <v>2072</v>
      </c>
      <c r="C48021" t="s">
        <v>4097</v>
      </c>
      <c r="D48021" t="s">
        <v>2015</v>
      </c>
      <c r="E48021">
        <v>3</v>
      </c>
      <c r="F48021" t="s">
        <v>2016</v>
      </c>
      <c r="G48021" t="s">
        <v>2030</v>
      </c>
      <c r="H48021" t="s">
        <v>2017</v>
      </c>
      <c r="I48021" s="13">
        <v>43441</v>
      </c>
      <c r="J48021">
        <v>9</v>
      </c>
      <c r="K48021">
        <v>0</v>
      </c>
    </row>
    <row r="48022" spans="2:11">
      <c r="B48022" t="s">
        <v>2102</v>
      </c>
      <c r="C48022" t="s">
        <v>3079</v>
      </c>
      <c r="D48022" t="s">
        <v>2104</v>
      </c>
      <c r="E48022" t="s">
        <v>2030</v>
      </c>
      <c r="F48022" t="s">
        <v>2016</v>
      </c>
      <c r="G48022" t="s">
        <v>2030</v>
      </c>
      <c r="H48022" t="s">
        <v>2017</v>
      </c>
      <c r="I48022" s="13">
        <v>43441</v>
      </c>
      <c r="J48022" t="s">
        <v>2030</v>
      </c>
      <c r="K48022" t="s">
        <v>2030</v>
      </c>
    </row>
    <row r="48023" spans="2:11">
      <c r="B48023" t="s">
        <v>2260</v>
      </c>
      <c r="C48023" t="s">
        <v>2970</v>
      </c>
      <c r="D48023" t="s">
        <v>2035</v>
      </c>
      <c r="E48023">
        <v>5</v>
      </c>
      <c r="F48023" t="s">
        <v>2016</v>
      </c>
      <c r="G48023">
        <v>355</v>
      </c>
      <c r="H48023" t="s">
        <v>2020</v>
      </c>
      <c r="I48023" s="13">
        <v>43441</v>
      </c>
      <c r="J48023" t="s">
        <v>2030</v>
      </c>
      <c r="K48023" t="s">
        <v>2030</v>
      </c>
    </row>
    <row r="48024" spans="2:11">
      <c r="B48024" t="s">
        <v>2074</v>
      </c>
      <c r="C48024" t="s">
        <v>3202</v>
      </c>
      <c r="D48024" t="s">
        <v>2076</v>
      </c>
      <c r="E48024">
        <v>3</v>
      </c>
      <c r="F48024" t="s">
        <v>2016</v>
      </c>
      <c r="G48024">
        <v>270</v>
      </c>
      <c r="H48024" t="s">
        <v>2020</v>
      </c>
      <c r="I48024" s="13">
        <v>43440</v>
      </c>
      <c r="J48024">
        <v>9</v>
      </c>
      <c r="K48024">
        <v>0</v>
      </c>
    </row>
    <row r="48025" spans="2:11">
      <c r="B48025" t="s">
        <v>2077</v>
      </c>
      <c r="C48025" t="s">
        <v>2116</v>
      </c>
      <c r="D48025" t="s">
        <v>2117</v>
      </c>
      <c r="E48025">
        <v>5</v>
      </c>
      <c r="F48025" t="s">
        <v>2016</v>
      </c>
      <c r="G48025" t="s">
        <v>2030</v>
      </c>
      <c r="H48025" t="s">
        <v>2017</v>
      </c>
      <c r="I48025" s="13">
        <v>43440</v>
      </c>
      <c r="J48025">
        <v>1</v>
      </c>
      <c r="K48025">
        <v>50.18</v>
      </c>
    </row>
    <row r="48026" spans="2:11">
      <c r="B48026" t="s">
        <v>2120</v>
      </c>
      <c r="C48026" t="s">
        <v>2121</v>
      </c>
      <c r="D48026" t="s">
        <v>2026</v>
      </c>
      <c r="E48026">
        <v>5</v>
      </c>
      <c r="F48026" t="s">
        <v>2016</v>
      </c>
      <c r="G48026">
        <v>305</v>
      </c>
      <c r="H48026" t="s">
        <v>2017</v>
      </c>
      <c r="I48026" s="13">
        <v>43440</v>
      </c>
      <c r="J48026">
        <v>1</v>
      </c>
      <c r="K48026">
        <v>50.18</v>
      </c>
    </row>
    <row r="48027" spans="2:11">
      <c r="B48027" t="s">
        <v>2091</v>
      </c>
      <c r="C48027" t="s">
        <v>2664</v>
      </c>
      <c r="D48027" t="s">
        <v>2093</v>
      </c>
      <c r="E48027" t="s">
        <v>2030</v>
      </c>
      <c r="F48027" t="s">
        <v>2016</v>
      </c>
      <c r="G48027" t="s">
        <v>2030</v>
      </c>
      <c r="H48027" t="s">
        <v>2017</v>
      </c>
      <c r="I48027" s="13">
        <v>43409</v>
      </c>
      <c r="J48027" t="s">
        <v>2030</v>
      </c>
      <c r="K48027" t="s">
        <v>2030</v>
      </c>
    </row>
    <row r="48028" spans="2:11">
      <c r="B48028" t="s">
        <v>2083</v>
      </c>
      <c r="C48028" t="s">
        <v>2084</v>
      </c>
      <c r="D48028" t="s">
        <v>2035</v>
      </c>
      <c r="E48028">
        <v>5</v>
      </c>
      <c r="F48028" t="s">
        <v>2085</v>
      </c>
      <c r="G48028" t="s">
        <v>2030</v>
      </c>
      <c r="H48028" t="s">
        <v>2017</v>
      </c>
      <c r="I48028" s="13">
        <v>43252</v>
      </c>
      <c r="J48028">
        <v>8</v>
      </c>
      <c r="K48028">
        <v>20.3</v>
      </c>
    </row>
    <row r="48029" spans="2:11">
      <c r="B48029" t="s">
        <v>2111</v>
      </c>
      <c r="C48029" t="s">
        <v>2862</v>
      </c>
      <c r="D48029" t="s">
        <v>2026</v>
      </c>
      <c r="E48029">
        <v>5</v>
      </c>
      <c r="F48029" t="s">
        <v>2016</v>
      </c>
      <c r="G48029" t="s">
        <v>2030</v>
      </c>
      <c r="H48029" t="s">
        <v>2017</v>
      </c>
      <c r="I48029" s="13">
        <v>43179</v>
      </c>
      <c r="J48029">
        <v>1</v>
      </c>
      <c r="K48029">
        <v>50.18</v>
      </c>
    </row>
    <row r="48101" spans="1:11">
      <c r="A48101" t="s">
        <v>1494</v>
      </c>
      <c r="B48101" t="str">
        <f ca="1">_xll.BDS(OFFSET(INDIRECT(ADDRESS(ROW(), COLUMN())),0,-1),"BEST_ANALYST_RECS_BULK","cols=10;rows=27")</f>
        <v>William Blair &amp; Co</v>
      </c>
      <c r="C48101" t="s">
        <v>3584</v>
      </c>
      <c r="D48101" t="s">
        <v>2029</v>
      </c>
      <c r="E48101">
        <v>5</v>
      </c>
      <c r="F48101" t="s">
        <v>2016</v>
      </c>
      <c r="G48101" t="s">
        <v>2030</v>
      </c>
      <c r="H48101" t="s">
        <v>2017</v>
      </c>
      <c r="I48101" s="13">
        <v>43510</v>
      </c>
      <c r="J48101">
        <v>6</v>
      </c>
      <c r="K48101">
        <v>-8.39</v>
      </c>
    </row>
    <row r="48102" spans="1:11">
      <c r="B48102" t="s">
        <v>106</v>
      </c>
      <c r="C48102" t="s">
        <v>3914</v>
      </c>
      <c r="D48102" t="s">
        <v>2114</v>
      </c>
      <c r="E48102">
        <v>3</v>
      </c>
      <c r="F48102" t="s">
        <v>2016</v>
      </c>
      <c r="G48102">
        <v>130</v>
      </c>
      <c r="H48102" t="s">
        <v>2020</v>
      </c>
      <c r="I48102" s="13">
        <v>43502</v>
      </c>
      <c r="J48102">
        <v>3</v>
      </c>
      <c r="K48102">
        <v>0</v>
      </c>
    </row>
    <row r="48103" spans="1:11">
      <c r="B48103" t="s">
        <v>2267</v>
      </c>
      <c r="C48103" t="s">
        <v>2577</v>
      </c>
      <c r="D48103" t="s">
        <v>2029</v>
      </c>
      <c r="E48103">
        <v>5</v>
      </c>
      <c r="F48103" t="s">
        <v>2016</v>
      </c>
      <c r="G48103">
        <v>150</v>
      </c>
      <c r="H48103" t="s">
        <v>2017</v>
      </c>
      <c r="I48103" s="13">
        <v>43501</v>
      </c>
      <c r="J48103">
        <v>6</v>
      </c>
      <c r="K48103">
        <v>-8.39</v>
      </c>
    </row>
    <row r="48104" spans="1:11">
      <c r="B48104" t="s">
        <v>2094</v>
      </c>
      <c r="C48104" t="s">
        <v>2095</v>
      </c>
      <c r="D48104" t="s">
        <v>2026</v>
      </c>
      <c r="E48104">
        <v>5</v>
      </c>
      <c r="F48104" t="s">
        <v>2085</v>
      </c>
      <c r="G48104">
        <v>134</v>
      </c>
      <c r="H48104" t="s">
        <v>2017</v>
      </c>
      <c r="I48104" s="13">
        <v>43500</v>
      </c>
      <c r="J48104" t="s">
        <v>2030</v>
      </c>
      <c r="K48104" t="s">
        <v>2030</v>
      </c>
    </row>
    <row r="48105" spans="1:11">
      <c r="B48105" t="s">
        <v>2051</v>
      </c>
      <c r="C48105" t="s">
        <v>2969</v>
      </c>
      <c r="D48105" t="s">
        <v>2076</v>
      </c>
      <c r="E48105">
        <v>3</v>
      </c>
      <c r="F48105" t="s">
        <v>2016</v>
      </c>
      <c r="G48105">
        <v>133</v>
      </c>
      <c r="H48105" t="s">
        <v>2017</v>
      </c>
      <c r="I48105" s="13">
        <v>43500</v>
      </c>
      <c r="J48105">
        <v>1</v>
      </c>
      <c r="K48105">
        <v>25.15</v>
      </c>
    </row>
    <row r="48106" spans="1:11">
      <c r="B48106" t="s">
        <v>2021</v>
      </c>
      <c r="C48106" t="s">
        <v>3915</v>
      </c>
      <c r="D48106" t="s">
        <v>2296</v>
      </c>
      <c r="E48106">
        <v>3</v>
      </c>
      <c r="F48106" t="s">
        <v>2016</v>
      </c>
      <c r="G48106">
        <v>124</v>
      </c>
      <c r="H48106" t="s">
        <v>2020</v>
      </c>
      <c r="I48106" s="13">
        <v>43496</v>
      </c>
      <c r="J48106">
        <v>3</v>
      </c>
      <c r="K48106">
        <v>0</v>
      </c>
    </row>
    <row r="48107" spans="1:11">
      <c r="B48107" t="s">
        <v>2031</v>
      </c>
      <c r="C48107" t="s">
        <v>3916</v>
      </c>
      <c r="D48107" t="s">
        <v>2026</v>
      </c>
      <c r="E48107">
        <v>5</v>
      </c>
      <c r="F48107" t="s">
        <v>2016</v>
      </c>
      <c r="G48107">
        <v>150</v>
      </c>
      <c r="H48107" t="s">
        <v>2017</v>
      </c>
      <c r="I48107" s="13">
        <v>43496</v>
      </c>
      <c r="J48107">
        <v>6</v>
      </c>
      <c r="K48107">
        <v>-8.39</v>
      </c>
    </row>
    <row r="48108" spans="1:11">
      <c r="B48108" t="s">
        <v>2257</v>
      </c>
      <c r="C48108" t="s">
        <v>2681</v>
      </c>
      <c r="D48108" t="s">
        <v>2029</v>
      </c>
      <c r="E48108">
        <v>5</v>
      </c>
      <c r="F48108" t="s">
        <v>2016</v>
      </c>
      <c r="G48108">
        <v>130</v>
      </c>
      <c r="H48108" t="s">
        <v>2020</v>
      </c>
      <c r="I48108" s="13">
        <v>43496</v>
      </c>
      <c r="J48108">
        <v>6</v>
      </c>
      <c r="K48108">
        <v>-8.39</v>
      </c>
    </row>
    <row r="48109" spans="1:11">
      <c r="B48109" t="s">
        <v>2042</v>
      </c>
      <c r="C48109" t="s">
        <v>3917</v>
      </c>
      <c r="D48109" t="s">
        <v>2044</v>
      </c>
      <c r="E48109">
        <v>3</v>
      </c>
      <c r="F48109" t="s">
        <v>2016</v>
      </c>
      <c r="G48109">
        <v>125</v>
      </c>
      <c r="H48109" t="s">
        <v>2020</v>
      </c>
      <c r="I48109" s="13">
        <v>43496</v>
      </c>
      <c r="J48109" t="s">
        <v>2030</v>
      </c>
      <c r="K48109" t="s">
        <v>2030</v>
      </c>
    </row>
    <row r="48110" spans="1:11">
      <c r="B48110" t="s">
        <v>2234</v>
      </c>
      <c r="C48110" t="s">
        <v>3653</v>
      </c>
      <c r="D48110" t="s">
        <v>2026</v>
      </c>
      <c r="E48110">
        <v>5</v>
      </c>
      <c r="F48110" t="s">
        <v>2016</v>
      </c>
      <c r="G48110">
        <v>148</v>
      </c>
      <c r="H48110" t="s">
        <v>2020</v>
      </c>
      <c r="I48110" s="13">
        <v>43496</v>
      </c>
      <c r="J48110">
        <v>6</v>
      </c>
      <c r="K48110">
        <v>-8.39</v>
      </c>
    </row>
    <row r="48111" spans="1:11">
      <c r="B48111" t="s">
        <v>2120</v>
      </c>
      <c r="C48111" t="s">
        <v>2573</v>
      </c>
      <c r="D48111" t="s">
        <v>2026</v>
      </c>
      <c r="E48111">
        <v>5</v>
      </c>
      <c r="F48111" t="s">
        <v>2016</v>
      </c>
      <c r="G48111">
        <v>152</v>
      </c>
      <c r="H48111" t="s">
        <v>2020</v>
      </c>
      <c r="I48111" s="13">
        <v>43496</v>
      </c>
      <c r="J48111">
        <v>6</v>
      </c>
      <c r="K48111">
        <v>-8.39</v>
      </c>
    </row>
    <row r="48112" spans="1:11">
      <c r="B48112" t="s">
        <v>2063</v>
      </c>
      <c r="C48112" t="s">
        <v>3507</v>
      </c>
      <c r="D48112" t="s">
        <v>2035</v>
      </c>
      <c r="E48112">
        <v>5</v>
      </c>
      <c r="F48112" t="s">
        <v>2016</v>
      </c>
      <c r="G48112">
        <v>150</v>
      </c>
      <c r="H48112" t="s">
        <v>2017</v>
      </c>
      <c r="I48112" s="13">
        <v>43496</v>
      </c>
      <c r="J48112">
        <v>5</v>
      </c>
      <c r="K48112">
        <v>-6.7</v>
      </c>
    </row>
    <row r="48113" spans="2:11">
      <c r="B48113" t="s">
        <v>2033</v>
      </c>
      <c r="C48113" t="s">
        <v>3918</v>
      </c>
      <c r="D48113" t="s">
        <v>2035</v>
      </c>
      <c r="E48113">
        <v>5</v>
      </c>
      <c r="F48113" t="s">
        <v>2016</v>
      </c>
      <c r="G48113">
        <v>133</v>
      </c>
      <c r="H48113" t="s">
        <v>2036</v>
      </c>
      <c r="I48113" s="13">
        <v>43495</v>
      </c>
      <c r="J48113" t="s">
        <v>2030</v>
      </c>
      <c r="K48113" t="s">
        <v>2030</v>
      </c>
    </row>
    <row r="48114" spans="2:11">
      <c r="B48114" t="s">
        <v>2074</v>
      </c>
      <c r="C48114" t="s">
        <v>2604</v>
      </c>
      <c r="D48114" t="s">
        <v>2026</v>
      </c>
      <c r="E48114">
        <v>5</v>
      </c>
      <c r="F48114" t="s">
        <v>2016</v>
      </c>
      <c r="G48114">
        <v>157</v>
      </c>
      <c r="H48114" t="s">
        <v>2017</v>
      </c>
      <c r="I48114" s="13">
        <v>43495</v>
      </c>
      <c r="J48114">
        <v>6</v>
      </c>
      <c r="K48114">
        <v>-8.39</v>
      </c>
    </row>
    <row r="48115" spans="2:11">
      <c r="B48115" t="s">
        <v>2083</v>
      </c>
      <c r="C48115" t="s">
        <v>2084</v>
      </c>
      <c r="D48115" t="s">
        <v>2076</v>
      </c>
      <c r="E48115">
        <v>3</v>
      </c>
      <c r="F48115" t="s">
        <v>2088</v>
      </c>
      <c r="G48115" t="s">
        <v>2030</v>
      </c>
      <c r="H48115" t="s">
        <v>2017</v>
      </c>
      <c r="I48115" s="13">
        <v>43491</v>
      </c>
      <c r="J48115">
        <v>2</v>
      </c>
      <c r="K48115">
        <v>6.97</v>
      </c>
    </row>
    <row r="48116" spans="2:11">
      <c r="B48116" t="s">
        <v>2091</v>
      </c>
      <c r="C48116" t="s">
        <v>2690</v>
      </c>
      <c r="D48116" t="s">
        <v>2093</v>
      </c>
      <c r="E48116" t="s">
        <v>2030</v>
      </c>
      <c r="F48116" t="s">
        <v>2016</v>
      </c>
      <c r="G48116" t="s">
        <v>2030</v>
      </c>
      <c r="H48116" t="s">
        <v>2017</v>
      </c>
      <c r="I48116" s="13">
        <v>43483</v>
      </c>
      <c r="J48116" t="s">
        <v>2030</v>
      </c>
      <c r="K48116" t="s">
        <v>2030</v>
      </c>
    </row>
    <row r="48117" spans="2:11">
      <c r="B48117" t="s">
        <v>2682</v>
      </c>
      <c r="C48117" t="s">
        <v>3919</v>
      </c>
      <c r="D48117" t="s">
        <v>2026</v>
      </c>
      <c r="E48117">
        <v>5</v>
      </c>
      <c r="F48117" t="s">
        <v>2016</v>
      </c>
      <c r="G48117">
        <v>121</v>
      </c>
      <c r="H48117" t="s">
        <v>2017</v>
      </c>
      <c r="I48117" s="13">
        <v>43481</v>
      </c>
      <c r="J48117">
        <v>6</v>
      </c>
      <c r="K48117">
        <v>-8.39</v>
      </c>
    </row>
    <row r="48118" spans="2:11">
      <c r="B48118" t="s">
        <v>2470</v>
      </c>
      <c r="C48118" t="s">
        <v>3062</v>
      </c>
      <c r="D48118" t="s">
        <v>2026</v>
      </c>
      <c r="E48118">
        <v>5</v>
      </c>
      <c r="F48118" t="s">
        <v>2016</v>
      </c>
      <c r="G48118" t="s">
        <v>2030</v>
      </c>
      <c r="H48118" t="s">
        <v>2017</v>
      </c>
      <c r="I48118" s="13">
        <v>43453</v>
      </c>
      <c r="J48118">
        <v>6</v>
      </c>
      <c r="K48118">
        <v>-8.39</v>
      </c>
    </row>
    <row r="48119" spans="2:11">
      <c r="B48119" t="s">
        <v>2096</v>
      </c>
      <c r="C48119" t="s">
        <v>2097</v>
      </c>
      <c r="D48119" t="s">
        <v>2026</v>
      </c>
      <c r="E48119">
        <v>5</v>
      </c>
      <c r="F48119" t="s">
        <v>2016</v>
      </c>
      <c r="G48119" t="s">
        <v>2030</v>
      </c>
      <c r="H48119" t="s">
        <v>2017</v>
      </c>
      <c r="I48119" s="13">
        <v>43441</v>
      </c>
      <c r="J48119">
        <v>6</v>
      </c>
      <c r="K48119">
        <v>-8.39</v>
      </c>
    </row>
    <row r="48120" spans="2:11">
      <c r="B48120" t="s">
        <v>2024</v>
      </c>
      <c r="C48120" t="s">
        <v>2768</v>
      </c>
      <c r="D48120" t="s">
        <v>2026</v>
      </c>
      <c r="E48120">
        <v>5</v>
      </c>
      <c r="F48120" t="s">
        <v>2016</v>
      </c>
      <c r="G48120">
        <v>155</v>
      </c>
      <c r="H48120" t="s">
        <v>2017</v>
      </c>
      <c r="I48120" s="13">
        <v>43402</v>
      </c>
      <c r="J48120">
        <v>6</v>
      </c>
      <c r="K48120">
        <v>-8.39</v>
      </c>
    </row>
    <row r="48121" spans="2:11">
      <c r="B48121" t="s">
        <v>2079</v>
      </c>
      <c r="C48121" t="s">
        <v>2688</v>
      </c>
      <c r="D48121" t="s">
        <v>2029</v>
      </c>
      <c r="E48121">
        <v>5</v>
      </c>
      <c r="F48121" t="s">
        <v>2016</v>
      </c>
      <c r="G48121">
        <v>145</v>
      </c>
      <c r="H48121" t="s">
        <v>2017</v>
      </c>
      <c r="I48121" s="13">
        <v>43402</v>
      </c>
      <c r="J48121">
        <v>6</v>
      </c>
      <c r="K48121">
        <v>-8.39</v>
      </c>
    </row>
    <row r="48122" spans="2:11">
      <c r="B48122" t="s">
        <v>3856</v>
      </c>
      <c r="C48122" t="s">
        <v>3920</v>
      </c>
      <c r="D48122" t="s">
        <v>2026</v>
      </c>
      <c r="E48122">
        <v>5</v>
      </c>
      <c r="F48122" t="s">
        <v>2016</v>
      </c>
      <c r="G48122">
        <v>140</v>
      </c>
      <c r="H48122" t="s">
        <v>2017</v>
      </c>
      <c r="I48122" s="13">
        <v>43102</v>
      </c>
      <c r="J48122">
        <v>6</v>
      </c>
      <c r="K48122">
        <v>-8.39</v>
      </c>
    </row>
    <row r="48123" spans="2:11">
      <c r="B48123" t="s">
        <v>3414</v>
      </c>
      <c r="C48123" t="s">
        <v>3852</v>
      </c>
      <c r="D48123" t="s">
        <v>2104</v>
      </c>
      <c r="E48123" t="s">
        <v>2030</v>
      </c>
      <c r="F48123" t="s">
        <v>2016</v>
      </c>
      <c r="G48123" t="s">
        <v>2030</v>
      </c>
      <c r="H48123" t="s">
        <v>2017</v>
      </c>
      <c r="I48123" s="13">
        <v>42453</v>
      </c>
      <c r="J48123" t="s">
        <v>2030</v>
      </c>
      <c r="K48123" t="s">
        <v>2030</v>
      </c>
    </row>
    <row r="48124" spans="2:11">
      <c r="B48124" t="s">
        <v>3921</v>
      </c>
      <c r="C48124" t="s">
        <v>3922</v>
      </c>
      <c r="D48124" t="s">
        <v>2104</v>
      </c>
      <c r="E48124" t="s">
        <v>2030</v>
      </c>
      <c r="F48124" t="s">
        <v>2016</v>
      </c>
      <c r="G48124" t="s">
        <v>2030</v>
      </c>
      <c r="H48124" t="s">
        <v>2017</v>
      </c>
      <c r="I48124" s="13">
        <v>42450</v>
      </c>
      <c r="J48124" t="s">
        <v>2030</v>
      </c>
      <c r="K48124" t="s">
        <v>2030</v>
      </c>
    </row>
    <row r="48125" spans="2:11">
      <c r="B48125" t="s">
        <v>3397</v>
      </c>
      <c r="C48125" t="s">
        <v>3923</v>
      </c>
      <c r="D48125" t="s">
        <v>2026</v>
      </c>
      <c r="E48125">
        <v>5</v>
      </c>
      <c r="F48125" t="s">
        <v>2085</v>
      </c>
      <c r="G48125">
        <v>84</v>
      </c>
      <c r="H48125" t="s">
        <v>2020</v>
      </c>
      <c r="I48125" s="13">
        <v>42403</v>
      </c>
      <c r="J48125">
        <v>6</v>
      </c>
      <c r="K48125">
        <v>-8.39</v>
      </c>
    </row>
    <row r="48126" spans="2:11">
      <c r="B48126" t="s">
        <v>3924</v>
      </c>
      <c r="C48126" t="s">
        <v>3925</v>
      </c>
      <c r="D48126" t="s">
        <v>2076</v>
      </c>
      <c r="E48126">
        <v>3</v>
      </c>
      <c r="F48126" t="s">
        <v>2016</v>
      </c>
      <c r="G48126">
        <v>85.92</v>
      </c>
      <c r="H48126" t="s">
        <v>2017</v>
      </c>
      <c r="I48126" s="13">
        <v>42218</v>
      </c>
      <c r="J48126">
        <v>3</v>
      </c>
      <c r="K48126">
        <v>0</v>
      </c>
    </row>
    <row r="48127" spans="2:11">
      <c r="B48127" t="s">
        <v>3131</v>
      </c>
      <c r="C48127" t="s">
        <v>3926</v>
      </c>
      <c r="D48127" t="s">
        <v>2076</v>
      </c>
      <c r="E48127">
        <v>3</v>
      </c>
      <c r="F48127" t="s">
        <v>2016</v>
      </c>
      <c r="G48127">
        <v>83.54</v>
      </c>
      <c r="H48127" t="s">
        <v>2017</v>
      </c>
      <c r="I48127" s="13">
        <v>42217</v>
      </c>
      <c r="J48127">
        <v>3</v>
      </c>
      <c r="K48127">
        <v>0</v>
      </c>
    </row>
    <row r="48201" spans="1:11">
      <c r="A48201" t="s">
        <v>1495</v>
      </c>
      <c r="B48201" t="str">
        <f ca="1">_xll.BDS(OFFSET(INDIRECT(ADDRESS(ROW(), COLUMN())),0,-1),"BEST_ANALYST_RECS_BULK","cols=10;rows=4")</f>
        <v>Keefe, Bruyette &amp; Woods</v>
      </c>
      <c r="C48201" t="s">
        <v>2339</v>
      </c>
      <c r="D48201" t="s">
        <v>2029</v>
      </c>
      <c r="E48201">
        <v>5</v>
      </c>
      <c r="F48201" t="s">
        <v>2016</v>
      </c>
      <c r="G48201">
        <v>20</v>
      </c>
      <c r="H48201" t="s">
        <v>2017</v>
      </c>
      <c r="I48201" s="13">
        <v>43487</v>
      </c>
      <c r="J48201">
        <v>1</v>
      </c>
      <c r="K48201">
        <v>85.56</v>
      </c>
    </row>
    <row r="48202" spans="1:11">
      <c r="B48202" t="s">
        <v>2220</v>
      </c>
      <c r="C48202" t="s">
        <v>2340</v>
      </c>
      <c r="D48202" t="s">
        <v>2026</v>
      </c>
      <c r="E48202">
        <v>5</v>
      </c>
      <c r="F48202" t="s">
        <v>2016</v>
      </c>
      <c r="G48202">
        <v>22</v>
      </c>
      <c r="H48202" t="s">
        <v>2020</v>
      </c>
      <c r="I48202" s="13">
        <v>43487</v>
      </c>
      <c r="J48202">
        <v>1</v>
      </c>
      <c r="K48202">
        <v>85.56</v>
      </c>
    </row>
    <row r="48203" spans="1:11">
      <c r="B48203" t="s">
        <v>2198</v>
      </c>
      <c r="C48203" t="s">
        <v>2341</v>
      </c>
      <c r="D48203" t="s">
        <v>2035</v>
      </c>
      <c r="E48203">
        <v>5</v>
      </c>
      <c r="F48203" t="s">
        <v>2016</v>
      </c>
      <c r="G48203">
        <v>21</v>
      </c>
      <c r="H48203" t="s">
        <v>2020</v>
      </c>
      <c r="I48203" s="13">
        <v>43487</v>
      </c>
      <c r="J48203">
        <v>3</v>
      </c>
      <c r="K48203">
        <v>32.54</v>
      </c>
    </row>
    <row r="48204" spans="1:11">
      <c r="B48204" t="s">
        <v>2083</v>
      </c>
      <c r="C48204" t="s">
        <v>2084</v>
      </c>
      <c r="D48204" t="s">
        <v>2026</v>
      </c>
      <c r="E48204">
        <v>5</v>
      </c>
      <c r="F48204" t="s">
        <v>2016</v>
      </c>
      <c r="G48204" t="s">
        <v>2030</v>
      </c>
      <c r="H48204" t="s">
        <v>2017</v>
      </c>
      <c r="I48204" s="13">
        <v>43181</v>
      </c>
      <c r="J48204">
        <v>2</v>
      </c>
      <c r="K48204">
        <v>75.2</v>
      </c>
    </row>
    <row r="48301" spans="1:11">
      <c r="A48301" t="s">
        <v>1496</v>
      </c>
      <c r="B48301" t="str">
        <f ca="1">_xll.BDS(OFFSET(INDIRECT(ADDRESS(ROW(), COLUMN())),0,-1),"BEST_ANALYST_RECS_BULK","cols=10;rows=11")</f>
        <v>Wells Fargo Securities</v>
      </c>
      <c r="C48301" t="s">
        <v>2138</v>
      </c>
      <c r="D48301" t="s">
        <v>2029</v>
      </c>
      <c r="E48301">
        <v>5</v>
      </c>
      <c r="F48301" t="s">
        <v>2016</v>
      </c>
      <c r="G48301">
        <v>51</v>
      </c>
      <c r="H48301" t="s">
        <v>2017</v>
      </c>
      <c r="I48301" s="13">
        <v>43509</v>
      </c>
      <c r="J48301">
        <v>2</v>
      </c>
      <c r="K48301">
        <v>15.62</v>
      </c>
    </row>
    <row r="48302" spans="1:11">
      <c r="B48302" t="s">
        <v>2139</v>
      </c>
      <c r="C48302" t="s">
        <v>2140</v>
      </c>
      <c r="D48302" t="s">
        <v>2035</v>
      </c>
      <c r="E48302">
        <v>5</v>
      </c>
      <c r="F48302" t="s">
        <v>2016</v>
      </c>
      <c r="G48302">
        <v>68</v>
      </c>
      <c r="H48302" t="s">
        <v>2017</v>
      </c>
      <c r="I48302" s="13">
        <v>43508</v>
      </c>
      <c r="J48302" t="s">
        <v>2030</v>
      </c>
      <c r="K48302" t="s">
        <v>2030</v>
      </c>
    </row>
    <row r="48303" spans="1:11">
      <c r="B48303" t="s">
        <v>2031</v>
      </c>
      <c r="C48303" t="s">
        <v>2141</v>
      </c>
      <c r="D48303" t="s">
        <v>2026</v>
      </c>
      <c r="E48303">
        <v>5</v>
      </c>
      <c r="F48303" t="s">
        <v>2016</v>
      </c>
      <c r="G48303">
        <v>48</v>
      </c>
      <c r="H48303" t="s">
        <v>2017</v>
      </c>
      <c r="I48303" s="13">
        <v>43507</v>
      </c>
      <c r="J48303" t="s">
        <v>2030</v>
      </c>
      <c r="K48303" t="s">
        <v>2030</v>
      </c>
    </row>
    <row r="48304" spans="1:11">
      <c r="B48304" t="s">
        <v>2142</v>
      </c>
      <c r="C48304" t="s">
        <v>2143</v>
      </c>
      <c r="D48304" t="s">
        <v>2026</v>
      </c>
      <c r="E48304">
        <v>5</v>
      </c>
      <c r="F48304" t="s">
        <v>2016</v>
      </c>
      <c r="G48304">
        <v>73</v>
      </c>
      <c r="H48304" t="s">
        <v>2020</v>
      </c>
      <c r="I48304" s="13">
        <v>43507</v>
      </c>
      <c r="J48304">
        <v>1</v>
      </c>
      <c r="K48304">
        <v>52.34</v>
      </c>
    </row>
    <row r="48305" spans="2:11">
      <c r="B48305" t="s">
        <v>2144</v>
      </c>
      <c r="C48305" t="s">
        <v>2145</v>
      </c>
      <c r="D48305" t="s">
        <v>2026</v>
      </c>
      <c r="E48305">
        <v>5</v>
      </c>
      <c r="F48305" t="s">
        <v>2016</v>
      </c>
      <c r="G48305">
        <v>45</v>
      </c>
      <c r="H48305" t="s">
        <v>2017</v>
      </c>
      <c r="I48305" s="13">
        <v>43504</v>
      </c>
      <c r="J48305" t="s">
        <v>2030</v>
      </c>
      <c r="K48305" t="s">
        <v>2030</v>
      </c>
    </row>
    <row r="48306" spans="2:11">
      <c r="B48306" t="s">
        <v>2146</v>
      </c>
      <c r="C48306" t="s">
        <v>2147</v>
      </c>
      <c r="D48306" t="s">
        <v>2026</v>
      </c>
      <c r="E48306">
        <v>5</v>
      </c>
      <c r="F48306" t="s">
        <v>2016</v>
      </c>
      <c r="G48306">
        <v>50</v>
      </c>
      <c r="H48306" t="s">
        <v>2020</v>
      </c>
      <c r="I48306" s="13">
        <v>43504</v>
      </c>
      <c r="J48306">
        <v>1</v>
      </c>
      <c r="K48306">
        <v>52.34</v>
      </c>
    </row>
    <row r="48307" spans="2:11">
      <c r="B48307" t="s">
        <v>2148</v>
      </c>
      <c r="C48307" t="s">
        <v>2149</v>
      </c>
      <c r="D48307" t="s">
        <v>2029</v>
      </c>
      <c r="E48307">
        <v>5</v>
      </c>
      <c r="F48307" t="s">
        <v>2016</v>
      </c>
      <c r="G48307">
        <v>76</v>
      </c>
      <c r="H48307" t="s">
        <v>2020</v>
      </c>
      <c r="I48307" s="13">
        <v>43504</v>
      </c>
      <c r="J48307">
        <v>1</v>
      </c>
      <c r="K48307">
        <v>52.34</v>
      </c>
    </row>
    <row r="48308" spans="2:11">
      <c r="B48308" t="s">
        <v>2077</v>
      </c>
      <c r="C48308" t="s">
        <v>2150</v>
      </c>
      <c r="D48308" t="s">
        <v>2029</v>
      </c>
      <c r="E48308">
        <v>5</v>
      </c>
      <c r="F48308" t="s">
        <v>2016</v>
      </c>
      <c r="G48308">
        <v>45</v>
      </c>
      <c r="H48308" t="s">
        <v>2020</v>
      </c>
      <c r="I48308" s="13">
        <v>43504</v>
      </c>
      <c r="J48308">
        <v>1</v>
      </c>
      <c r="K48308">
        <v>52.34</v>
      </c>
    </row>
    <row r="48309" spans="2:11">
      <c r="B48309" t="s">
        <v>2151</v>
      </c>
      <c r="C48309" t="s">
        <v>2152</v>
      </c>
      <c r="D48309" t="s">
        <v>2026</v>
      </c>
      <c r="E48309">
        <v>5</v>
      </c>
      <c r="F48309" t="s">
        <v>2016</v>
      </c>
      <c r="G48309">
        <v>47</v>
      </c>
      <c r="H48309" t="s">
        <v>2020</v>
      </c>
      <c r="I48309" s="13">
        <v>43504</v>
      </c>
      <c r="J48309" t="s">
        <v>2030</v>
      </c>
      <c r="K48309" t="s">
        <v>2030</v>
      </c>
    </row>
    <row r="48310" spans="2:11">
      <c r="B48310" t="s">
        <v>2153</v>
      </c>
      <c r="C48310" t="s">
        <v>2154</v>
      </c>
      <c r="D48310" t="s">
        <v>2026</v>
      </c>
      <c r="E48310">
        <v>5</v>
      </c>
      <c r="F48310" t="s">
        <v>2016</v>
      </c>
      <c r="G48310">
        <v>70</v>
      </c>
      <c r="H48310" t="s">
        <v>2017</v>
      </c>
      <c r="I48310" s="13">
        <v>43504</v>
      </c>
      <c r="J48310">
        <v>1</v>
      </c>
      <c r="K48310">
        <v>52.34</v>
      </c>
    </row>
    <row r="48311" spans="2:11">
      <c r="B48311" t="s">
        <v>2136</v>
      </c>
      <c r="C48311" t="s">
        <v>2155</v>
      </c>
      <c r="D48311" t="s">
        <v>2026</v>
      </c>
      <c r="E48311">
        <v>5</v>
      </c>
      <c r="F48311" t="s">
        <v>2016</v>
      </c>
      <c r="G48311">
        <v>72</v>
      </c>
      <c r="H48311" t="s">
        <v>2020</v>
      </c>
      <c r="I48311" s="13">
        <v>43504</v>
      </c>
      <c r="J48311" t="s">
        <v>2030</v>
      </c>
      <c r="K48311" t="s">
        <v>2030</v>
      </c>
    </row>
    <row r="48401" spans="1:11">
      <c r="A48401" t="s">
        <v>1497</v>
      </c>
      <c r="B48401" t="str">
        <f ca="1">_xll.BDS(OFFSET(INDIRECT(ADDRESS(ROW(), COLUMN())),0,-1),"BEST_ANALYST_RECS_BULK","cols=10;rows=22")</f>
        <v>Zacks Investment Research</v>
      </c>
      <c r="C48401" t="s">
        <v>2095</v>
      </c>
      <c r="D48401" t="s">
        <v>2053</v>
      </c>
      <c r="E48401">
        <v>1</v>
      </c>
      <c r="F48401" t="s">
        <v>2088</v>
      </c>
      <c r="G48401" t="s">
        <v>2030</v>
      </c>
      <c r="H48401" t="s">
        <v>2017</v>
      </c>
      <c r="I48401" s="13">
        <v>43510</v>
      </c>
      <c r="J48401" t="s">
        <v>2030</v>
      </c>
      <c r="K48401" t="s">
        <v>2030</v>
      </c>
    </row>
    <row r="48402" spans="1:11">
      <c r="B48402" t="s">
        <v>2136</v>
      </c>
      <c r="C48402" t="s">
        <v>2954</v>
      </c>
      <c r="D48402" t="s">
        <v>2026</v>
      </c>
      <c r="E48402">
        <v>5</v>
      </c>
      <c r="F48402" t="s">
        <v>2016</v>
      </c>
      <c r="G48402">
        <v>40</v>
      </c>
      <c r="H48402" t="s">
        <v>2020</v>
      </c>
      <c r="I48402" s="13">
        <v>43510</v>
      </c>
      <c r="J48402">
        <v>10</v>
      </c>
      <c r="K48402">
        <v>-24.37</v>
      </c>
    </row>
    <row r="48403" spans="1:11">
      <c r="B48403" t="s">
        <v>2159</v>
      </c>
      <c r="C48403" t="s">
        <v>2950</v>
      </c>
      <c r="D48403" t="s">
        <v>2044</v>
      </c>
      <c r="E48403">
        <v>3</v>
      </c>
      <c r="F48403" t="s">
        <v>2016</v>
      </c>
      <c r="G48403">
        <v>42</v>
      </c>
      <c r="H48403" t="s">
        <v>2017</v>
      </c>
      <c r="I48403" s="13">
        <v>43508</v>
      </c>
      <c r="J48403">
        <v>1</v>
      </c>
      <c r="K48403">
        <v>31.41</v>
      </c>
    </row>
    <row r="48404" spans="1:11">
      <c r="B48404" t="s">
        <v>2267</v>
      </c>
      <c r="C48404" t="s">
        <v>2652</v>
      </c>
      <c r="D48404" t="s">
        <v>2029</v>
      </c>
      <c r="E48404">
        <v>5</v>
      </c>
      <c r="F48404" t="s">
        <v>2016</v>
      </c>
      <c r="G48404">
        <v>40</v>
      </c>
      <c r="H48404" t="s">
        <v>2020</v>
      </c>
      <c r="I48404" s="13">
        <v>43508</v>
      </c>
      <c r="J48404">
        <v>8</v>
      </c>
      <c r="K48404">
        <v>-16.190000000000001</v>
      </c>
    </row>
    <row r="48405" spans="1:11">
      <c r="B48405" t="s">
        <v>106</v>
      </c>
      <c r="C48405" t="s">
        <v>2955</v>
      </c>
      <c r="D48405" t="s">
        <v>2669</v>
      </c>
      <c r="E48405">
        <v>5</v>
      </c>
      <c r="F48405" t="s">
        <v>2016</v>
      </c>
      <c r="G48405">
        <v>44</v>
      </c>
      <c r="H48405" t="s">
        <v>2020</v>
      </c>
      <c r="I48405" s="13">
        <v>43504</v>
      </c>
      <c r="J48405">
        <v>6</v>
      </c>
      <c r="K48405">
        <v>-10.32</v>
      </c>
    </row>
    <row r="48406" spans="1:11">
      <c r="B48406" t="s">
        <v>2037</v>
      </c>
      <c r="C48406" t="s">
        <v>3731</v>
      </c>
      <c r="D48406" t="s">
        <v>2026</v>
      </c>
      <c r="E48406">
        <v>5</v>
      </c>
      <c r="F48406" t="s">
        <v>2016</v>
      </c>
      <c r="G48406">
        <v>50</v>
      </c>
      <c r="H48406" t="s">
        <v>2020</v>
      </c>
      <c r="I48406" s="13">
        <v>43504</v>
      </c>
      <c r="J48406" t="s">
        <v>2030</v>
      </c>
      <c r="K48406" t="s">
        <v>2030</v>
      </c>
    </row>
    <row r="48407" spans="1:11">
      <c r="B48407" t="s">
        <v>2045</v>
      </c>
      <c r="C48407" t="s">
        <v>2249</v>
      </c>
      <c r="D48407" t="s">
        <v>2015</v>
      </c>
      <c r="E48407">
        <v>3</v>
      </c>
      <c r="F48407" t="s">
        <v>2016</v>
      </c>
      <c r="G48407" t="s">
        <v>2030</v>
      </c>
      <c r="H48407" t="s">
        <v>2017</v>
      </c>
      <c r="I48407" s="13">
        <v>43504</v>
      </c>
      <c r="J48407" t="s">
        <v>2030</v>
      </c>
      <c r="K48407" t="s">
        <v>2030</v>
      </c>
    </row>
    <row r="48408" spans="1:11">
      <c r="B48408" t="s">
        <v>2061</v>
      </c>
      <c r="C48408" t="s">
        <v>2952</v>
      </c>
      <c r="D48408" t="s">
        <v>2044</v>
      </c>
      <c r="E48408">
        <v>3</v>
      </c>
      <c r="F48408" t="s">
        <v>2016</v>
      </c>
      <c r="G48408">
        <v>38</v>
      </c>
      <c r="H48408" t="s">
        <v>2020</v>
      </c>
      <c r="I48408" s="13">
        <v>43504</v>
      </c>
      <c r="J48408">
        <v>9</v>
      </c>
      <c r="K48408">
        <v>-17.329999999999998</v>
      </c>
    </row>
    <row r="48409" spans="1:11">
      <c r="B48409" t="s">
        <v>2601</v>
      </c>
      <c r="C48409" t="s">
        <v>2953</v>
      </c>
      <c r="D48409" t="s">
        <v>2015</v>
      </c>
      <c r="E48409">
        <v>3</v>
      </c>
      <c r="F48409" t="s">
        <v>2016</v>
      </c>
      <c r="G48409">
        <v>35</v>
      </c>
      <c r="H48409" t="s">
        <v>2017</v>
      </c>
      <c r="I48409" s="13">
        <v>43504</v>
      </c>
      <c r="J48409">
        <v>4</v>
      </c>
      <c r="K48409">
        <v>0</v>
      </c>
    </row>
    <row r="48410" spans="1:11">
      <c r="B48410" t="s">
        <v>2067</v>
      </c>
      <c r="C48410" t="s">
        <v>2957</v>
      </c>
      <c r="D48410" t="s">
        <v>2252</v>
      </c>
      <c r="E48410">
        <v>3</v>
      </c>
      <c r="F48410" t="s">
        <v>2016</v>
      </c>
      <c r="G48410">
        <v>35</v>
      </c>
      <c r="H48410" t="s">
        <v>2020</v>
      </c>
      <c r="I48410" s="13">
        <v>43503</v>
      </c>
      <c r="J48410" t="s">
        <v>2030</v>
      </c>
      <c r="K48410" t="s">
        <v>2030</v>
      </c>
    </row>
    <row r="48411" spans="1:11">
      <c r="B48411" t="s">
        <v>2033</v>
      </c>
      <c r="C48411" t="s">
        <v>2966</v>
      </c>
      <c r="D48411" t="s">
        <v>2044</v>
      </c>
      <c r="E48411">
        <v>3</v>
      </c>
      <c r="F48411" t="s">
        <v>2016</v>
      </c>
      <c r="G48411">
        <v>34</v>
      </c>
      <c r="H48411" t="s">
        <v>2020</v>
      </c>
      <c r="I48411" s="13">
        <v>43503</v>
      </c>
      <c r="J48411">
        <v>5</v>
      </c>
      <c r="K48411">
        <v>-9.8699999999999992</v>
      </c>
    </row>
    <row r="48412" spans="1:11">
      <c r="B48412" t="s">
        <v>2232</v>
      </c>
      <c r="C48412" t="s">
        <v>3227</v>
      </c>
      <c r="D48412" t="s">
        <v>2015</v>
      </c>
      <c r="E48412">
        <v>3</v>
      </c>
      <c r="F48412" t="s">
        <v>2016</v>
      </c>
      <c r="G48412" t="s">
        <v>2030</v>
      </c>
      <c r="H48412" t="s">
        <v>2017</v>
      </c>
      <c r="I48412" s="13">
        <v>43503</v>
      </c>
      <c r="J48412">
        <v>4</v>
      </c>
      <c r="K48412">
        <v>0</v>
      </c>
    </row>
    <row r="48413" spans="1:11">
      <c r="B48413" t="s">
        <v>2069</v>
      </c>
      <c r="C48413" t="s">
        <v>2959</v>
      </c>
      <c r="D48413" t="s">
        <v>2071</v>
      </c>
      <c r="E48413">
        <v>3</v>
      </c>
      <c r="F48413" t="s">
        <v>2016</v>
      </c>
      <c r="G48413" t="s">
        <v>2030</v>
      </c>
      <c r="H48413" t="s">
        <v>2017</v>
      </c>
      <c r="I48413" s="13">
        <v>43503</v>
      </c>
      <c r="J48413">
        <v>2</v>
      </c>
      <c r="K48413">
        <v>26.98</v>
      </c>
    </row>
    <row r="48414" spans="1:11">
      <c r="B48414" t="s">
        <v>2120</v>
      </c>
      <c r="C48414" t="s">
        <v>2121</v>
      </c>
      <c r="D48414" t="s">
        <v>2044</v>
      </c>
      <c r="E48414">
        <v>3</v>
      </c>
      <c r="F48414" t="s">
        <v>2016</v>
      </c>
      <c r="G48414">
        <v>35</v>
      </c>
      <c r="H48414" t="s">
        <v>2020</v>
      </c>
      <c r="I48414" s="13">
        <v>43503</v>
      </c>
      <c r="J48414">
        <v>4</v>
      </c>
      <c r="K48414">
        <v>0</v>
      </c>
    </row>
    <row r="48415" spans="1:11">
      <c r="B48415" t="s">
        <v>2091</v>
      </c>
      <c r="C48415" t="s">
        <v>3229</v>
      </c>
      <c r="D48415" t="s">
        <v>2093</v>
      </c>
      <c r="E48415" t="s">
        <v>2030</v>
      </c>
      <c r="F48415" t="s">
        <v>2016</v>
      </c>
      <c r="G48415" t="s">
        <v>2030</v>
      </c>
      <c r="H48415" t="s">
        <v>2017</v>
      </c>
      <c r="I48415" s="13">
        <v>43502</v>
      </c>
      <c r="J48415" t="s">
        <v>2030</v>
      </c>
      <c r="K48415" t="s">
        <v>2030</v>
      </c>
    </row>
    <row r="48416" spans="1:11">
      <c r="B48416" t="s">
        <v>2079</v>
      </c>
      <c r="C48416" t="s">
        <v>2961</v>
      </c>
      <c r="D48416" t="s">
        <v>2015</v>
      </c>
      <c r="E48416">
        <v>3</v>
      </c>
      <c r="F48416" t="s">
        <v>2016</v>
      </c>
      <c r="G48416">
        <v>35</v>
      </c>
      <c r="H48416" t="s">
        <v>2017</v>
      </c>
      <c r="I48416" s="13">
        <v>43487</v>
      </c>
      <c r="J48416">
        <v>4</v>
      </c>
      <c r="K48416">
        <v>0</v>
      </c>
    </row>
    <row r="48417" spans="2:11">
      <c r="B48417" t="s">
        <v>2257</v>
      </c>
      <c r="C48417" t="s">
        <v>2964</v>
      </c>
      <c r="D48417" t="s">
        <v>2044</v>
      </c>
      <c r="E48417">
        <v>3</v>
      </c>
      <c r="F48417" t="s">
        <v>2016</v>
      </c>
      <c r="G48417">
        <v>35</v>
      </c>
      <c r="H48417" t="s">
        <v>2020</v>
      </c>
      <c r="I48417" s="13">
        <v>43476</v>
      </c>
      <c r="J48417" t="s">
        <v>2030</v>
      </c>
      <c r="K48417" t="s">
        <v>2030</v>
      </c>
    </row>
    <row r="48418" spans="2:11">
      <c r="B48418" t="s">
        <v>2321</v>
      </c>
      <c r="C48418" t="s">
        <v>2967</v>
      </c>
      <c r="D48418" t="s">
        <v>2026</v>
      </c>
      <c r="E48418">
        <v>5</v>
      </c>
      <c r="F48418" t="s">
        <v>2016</v>
      </c>
      <c r="G48418">
        <v>56</v>
      </c>
      <c r="H48418" t="s">
        <v>2017</v>
      </c>
      <c r="I48418" s="13">
        <v>43476</v>
      </c>
      <c r="J48418">
        <v>7</v>
      </c>
      <c r="K48418">
        <v>-13.95</v>
      </c>
    </row>
    <row r="48419" spans="2:11">
      <c r="B48419" t="s">
        <v>2131</v>
      </c>
      <c r="C48419" t="s">
        <v>2963</v>
      </c>
      <c r="D48419" t="s">
        <v>2044</v>
      </c>
      <c r="E48419">
        <v>3</v>
      </c>
      <c r="F48419" t="s">
        <v>2016</v>
      </c>
      <c r="G48419">
        <v>38</v>
      </c>
      <c r="H48419" t="s">
        <v>2017</v>
      </c>
      <c r="I48419" s="13">
        <v>43474</v>
      </c>
      <c r="J48419" t="s">
        <v>2030</v>
      </c>
      <c r="K48419" t="s">
        <v>2030</v>
      </c>
    </row>
    <row r="48420" spans="2:11">
      <c r="B48420" t="s">
        <v>2083</v>
      </c>
      <c r="C48420" t="s">
        <v>2084</v>
      </c>
      <c r="D48420" t="s">
        <v>2026</v>
      </c>
      <c r="E48420">
        <v>5</v>
      </c>
      <c r="F48420" t="s">
        <v>2016</v>
      </c>
      <c r="G48420" t="s">
        <v>2030</v>
      </c>
      <c r="H48420" t="s">
        <v>2017</v>
      </c>
      <c r="I48420" s="13">
        <v>43448</v>
      </c>
      <c r="J48420">
        <v>11</v>
      </c>
      <c r="K48420">
        <v>-69.540000000000006</v>
      </c>
    </row>
    <row r="48421" spans="2:11">
      <c r="B48421" t="s">
        <v>2077</v>
      </c>
      <c r="C48421" t="s">
        <v>2116</v>
      </c>
      <c r="D48421" t="s">
        <v>2662</v>
      </c>
      <c r="E48421">
        <v>3</v>
      </c>
      <c r="F48421" t="s">
        <v>2016</v>
      </c>
      <c r="G48421" t="s">
        <v>2030</v>
      </c>
      <c r="H48421" t="s">
        <v>2017</v>
      </c>
      <c r="I48421" s="13">
        <v>43431</v>
      </c>
      <c r="J48421">
        <v>4</v>
      </c>
      <c r="K48421">
        <v>0</v>
      </c>
    </row>
    <row r="48422" spans="2:11">
      <c r="B48422" t="s">
        <v>2051</v>
      </c>
      <c r="C48422" t="s">
        <v>3217</v>
      </c>
      <c r="D48422" t="s">
        <v>2076</v>
      </c>
      <c r="E48422">
        <v>3</v>
      </c>
      <c r="F48422" t="s">
        <v>2016</v>
      </c>
      <c r="G48422">
        <v>36</v>
      </c>
      <c r="H48422" t="s">
        <v>2017</v>
      </c>
      <c r="I48422" s="13">
        <v>43424</v>
      </c>
      <c r="J48422" t="s">
        <v>2030</v>
      </c>
      <c r="K48422" t="s">
        <v>2030</v>
      </c>
    </row>
    <row r="48501" spans="1:11">
      <c r="A48501" t="s">
        <v>1498</v>
      </c>
      <c r="B48501" t="str">
        <f ca="1">_xll.BDS(OFFSET(INDIRECT(ADDRESS(ROW(), COLUMN())),0,-1),"BEST_ANALYST_RECS_BULK","cols=10;rows=27")</f>
        <v>Loop Capital Markets</v>
      </c>
      <c r="C48501" t="s">
        <v>3040</v>
      </c>
      <c r="D48501" t="s">
        <v>2076</v>
      </c>
      <c r="E48501">
        <v>3</v>
      </c>
      <c r="F48501" t="s">
        <v>2016</v>
      </c>
      <c r="G48501">
        <v>105</v>
      </c>
      <c r="H48501" t="s">
        <v>2020</v>
      </c>
      <c r="I48501" s="13">
        <v>43511</v>
      </c>
      <c r="J48501">
        <v>4</v>
      </c>
      <c r="K48501">
        <v>0</v>
      </c>
    </row>
    <row r="48502" spans="1:11">
      <c r="B48502" t="s">
        <v>2777</v>
      </c>
      <c r="C48502" t="s">
        <v>3041</v>
      </c>
      <c r="D48502" t="s">
        <v>2026</v>
      </c>
      <c r="E48502">
        <v>5</v>
      </c>
      <c r="F48502" t="s">
        <v>2016</v>
      </c>
      <c r="G48502">
        <v>125</v>
      </c>
      <c r="H48502" t="s">
        <v>2017</v>
      </c>
      <c r="I48502" s="13">
        <v>43510</v>
      </c>
      <c r="J48502">
        <v>1</v>
      </c>
      <c r="K48502">
        <v>22.25</v>
      </c>
    </row>
    <row r="48503" spans="1:11">
      <c r="B48503" t="s">
        <v>2274</v>
      </c>
      <c r="C48503" t="s">
        <v>2766</v>
      </c>
      <c r="D48503" t="s">
        <v>2026</v>
      </c>
      <c r="E48503">
        <v>5</v>
      </c>
      <c r="F48503" t="s">
        <v>2016</v>
      </c>
      <c r="G48503" t="s">
        <v>2030</v>
      </c>
      <c r="H48503" t="s">
        <v>2017</v>
      </c>
      <c r="I48503" s="13">
        <v>43509</v>
      </c>
      <c r="J48503">
        <v>1</v>
      </c>
      <c r="K48503">
        <v>22.25</v>
      </c>
    </row>
    <row r="48504" spans="1:11">
      <c r="B48504" t="s">
        <v>2094</v>
      </c>
      <c r="C48504" t="s">
        <v>2095</v>
      </c>
      <c r="D48504" t="s">
        <v>2053</v>
      </c>
      <c r="E48504">
        <v>1</v>
      </c>
      <c r="F48504" t="s">
        <v>2088</v>
      </c>
      <c r="G48504" t="s">
        <v>2030</v>
      </c>
      <c r="H48504" t="s">
        <v>2017</v>
      </c>
      <c r="I48504" s="13">
        <v>43509</v>
      </c>
      <c r="J48504" t="s">
        <v>2030</v>
      </c>
      <c r="K48504" t="s">
        <v>2030</v>
      </c>
    </row>
    <row r="48505" spans="1:11">
      <c r="B48505" t="s">
        <v>2601</v>
      </c>
      <c r="C48505" t="s">
        <v>2651</v>
      </c>
      <c r="D48505" t="s">
        <v>2029</v>
      </c>
      <c r="E48505">
        <v>5</v>
      </c>
      <c r="F48505" t="s">
        <v>2016</v>
      </c>
      <c r="G48505">
        <v>126</v>
      </c>
      <c r="H48505" t="s">
        <v>2017</v>
      </c>
      <c r="I48505" s="13">
        <v>43509</v>
      </c>
      <c r="J48505">
        <v>1</v>
      </c>
      <c r="K48505">
        <v>22.25</v>
      </c>
    </row>
    <row r="48506" spans="1:11">
      <c r="B48506" t="s">
        <v>2072</v>
      </c>
      <c r="C48506" t="s">
        <v>2255</v>
      </c>
      <c r="D48506" t="s">
        <v>2189</v>
      </c>
      <c r="E48506">
        <v>5</v>
      </c>
      <c r="F48506" t="s">
        <v>2016</v>
      </c>
      <c r="G48506">
        <v>118</v>
      </c>
      <c r="H48506" t="s">
        <v>2020</v>
      </c>
      <c r="I48506" s="13">
        <v>43500</v>
      </c>
      <c r="J48506">
        <v>1</v>
      </c>
      <c r="K48506">
        <v>22.25</v>
      </c>
    </row>
    <row r="48507" spans="1:11">
      <c r="B48507" t="s">
        <v>2174</v>
      </c>
      <c r="C48507" t="s">
        <v>2851</v>
      </c>
      <c r="D48507" t="s">
        <v>2029</v>
      </c>
      <c r="E48507">
        <v>5</v>
      </c>
      <c r="F48507" t="s">
        <v>2016</v>
      </c>
      <c r="G48507">
        <v>126</v>
      </c>
      <c r="H48507" t="s">
        <v>2017</v>
      </c>
      <c r="I48507" s="13">
        <v>43487</v>
      </c>
      <c r="J48507" t="s">
        <v>2030</v>
      </c>
      <c r="K48507" t="s">
        <v>2030</v>
      </c>
    </row>
    <row r="48508" spans="1:11">
      <c r="B48508" t="s">
        <v>2079</v>
      </c>
      <c r="C48508" t="s">
        <v>2848</v>
      </c>
      <c r="D48508" t="s">
        <v>2029</v>
      </c>
      <c r="E48508">
        <v>5</v>
      </c>
      <c r="F48508" t="s">
        <v>2016</v>
      </c>
      <c r="G48508">
        <v>129</v>
      </c>
      <c r="H48508" t="s">
        <v>2017</v>
      </c>
      <c r="I48508" s="13">
        <v>43476</v>
      </c>
      <c r="J48508">
        <v>1</v>
      </c>
      <c r="K48508">
        <v>22.25</v>
      </c>
    </row>
    <row r="48509" spans="1:11">
      <c r="B48509" t="s">
        <v>2021</v>
      </c>
      <c r="C48509" t="s">
        <v>2679</v>
      </c>
      <c r="D48509" t="s">
        <v>2434</v>
      </c>
      <c r="E48509">
        <v>3</v>
      </c>
      <c r="F48509" t="s">
        <v>2016</v>
      </c>
      <c r="G48509">
        <v>126</v>
      </c>
      <c r="H48509" t="s">
        <v>2020</v>
      </c>
      <c r="I48509" s="13">
        <v>43475</v>
      </c>
      <c r="J48509">
        <v>4</v>
      </c>
      <c r="K48509">
        <v>0</v>
      </c>
    </row>
    <row r="48510" spans="1:11">
      <c r="B48510" t="s">
        <v>2069</v>
      </c>
      <c r="C48510" t="s">
        <v>3043</v>
      </c>
      <c r="D48510" t="s">
        <v>2035</v>
      </c>
      <c r="E48510">
        <v>5</v>
      </c>
      <c r="F48510" t="s">
        <v>2016</v>
      </c>
      <c r="G48510">
        <v>125</v>
      </c>
      <c r="H48510" t="s">
        <v>2017</v>
      </c>
      <c r="I48510" s="13">
        <v>43475</v>
      </c>
      <c r="J48510">
        <v>3</v>
      </c>
      <c r="K48510">
        <v>5.37</v>
      </c>
    </row>
    <row r="48511" spans="1:11">
      <c r="B48511" t="s">
        <v>2033</v>
      </c>
      <c r="C48511" t="s">
        <v>2966</v>
      </c>
      <c r="D48511" t="s">
        <v>2035</v>
      </c>
      <c r="E48511">
        <v>5</v>
      </c>
      <c r="F48511" t="s">
        <v>2016</v>
      </c>
      <c r="G48511">
        <v>123</v>
      </c>
      <c r="H48511" t="s">
        <v>2020</v>
      </c>
      <c r="I48511" s="13">
        <v>43474</v>
      </c>
      <c r="J48511">
        <v>2</v>
      </c>
      <c r="K48511">
        <v>20.149999999999999</v>
      </c>
    </row>
    <row r="48512" spans="1:11">
      <c r="B48512" t="s">
        <v>2151</v>
      </c>
      <c r="C48512" t="s">
        <v>2852</v>
      </c>
      <c r="D48512" t="s">
        <v>2026</v>
      </c>
      <c r="E48512">
        <v>5</v>
      </c>
      <c r="F48512" t="s">
        <v>2016</v>
      </c>
      <c r="G48512">
        <v>115</v>
      </c>
      <c r="H48512" t="s">
        <v>2017</v>
      </c>
      <c r="I48512" s="13">
        <v>43474</v>
      </c>
      <c r="J48512">
        <v>1</v>
      </c>
      <c r="K48512">
        <v>22.25</v>
      </c>
    </row>
    <row r="48513" spans="2:11">
      <c r="B48513" t="s">
        <v>2267</v>
      </c>
      <c r="C48513" t="s">
        <v>2854</v>
      </c>
      <c r="D48513" t="s">
        <v>2029</v>
      </c>
      <c r="E48513">
        <v>5</v>
      </c>
      <c r="F48513" t="s">
        <v>2016</v>
      </c>
      <c r="G48513">
        <v>119</v>
      </c>
      <c r="H48513" t="s">
        <v>2017</v>
      </c>
      <c r="I48513" s="13">
        <v>43474</v>
      </c>
      <c r="J48513">
        <v>1</v>
      </c>
      <c r="K48513">
        <v>22.25</v>
      </c>
    </row>
    <row r="48514" spans="2:11">
      <c r="B48514" t="s">
        <v>2067</v>
      </c>
      <c r="C48514" t="s">
        <v>2251</v>
      </c>
      <c r="D48514" t="s">
        <v>2029</v>
      </c>
      <c r="E48514">
        <v>5</v>
      </c>
      <c r="F48514" t="s">
        <v>2016</v>
      </c>
      <c r="G48514">
        <v>126</v>
      </c>
      <c r="H48514" t="s">
        <v>2020</v>
      </c>
      <c r="I48514" s="13">
        <v>43473</v>
      </c>
      <c r="J48514">
        <v>1</v>
      </c>
      <c r="K48514">
        <v>22.25</v>
      </c>
    </row>
    <row r="48515" spans="2:11">
      <c r="B48515" t="s">
        <v>2198</v>
      </c>
      <c r="C48515" t="s">
        <v>3044</v>
      </c>
      <c r="D48515" t="s">
        <v>2035</v>
      </c>
      <c r="E48515">
        <v>5</v>
      </c>
      <c r="F48515" t="s">
        <v>2016</v>
      </c>
      <c r="G48515">
        <v>116</v>
      </c>
      <c r="H48515" t="s">
        <v>2017</v>
      </c>
      <c r="I48515" s="13">
        <v>43453</v>
      </c>
      <c r="J48515">
        <v>1</v>
      </c>
      <c r="K48515">
        <v>22.25</v>
      </c>
    </row>
    <row r="48516" spans="2:11">
      <c r="B48516" t="s">
        <v>2234</v>
      </c>
      <c r="C48516" t="s">
        <v>2846</v>
      </c>
      <c r="D48516" t="s">
        <v>2026</v>
      </c>
      <c r="E48516">
        <v>5</v>
      </c>
      <c r="F48516" t="s">
        <v>2016</v>
      </c>
      <c r="G48516">
        <v>125</v>
      </c>
      <c r="H48516" t="s">
        <v>2020</v>
      </c>
      <c r="I48516" s="13">
        <v>43451</v>
      </c>
      <c r="J48516" t="s">
        <v>2030</v>
      </c>
      <c r="K48516" t="s">
        <v>2030</v>
      </c>
    </row>
    <row r="48517" spans="2:11">
      <c r="B48517" t="s">
        <v>2051</v>
      </c>
      <c r="C48517" t="s">
        <v>2259</v>
      </c>
      <c r="D48517" t="s">
        <v>2076</v>
      </c>
      <c r="E48517">
        <v>3</v>
      </c>
      <c r="F48517" t="s">
        <v>2016</v>
      </c>
      <c r="G48517">
        <v>108</v>
      </c>
      <c r="H48517" t="s">
        <v>2017</v>
      </c>
      <c r="I48517" s="13">
        <v>43451</v>
      </c>
      <c r="J48517" t="s">
        <v>2030</v>
      </c>
      <c r="K48517" t="s">
        <v>2030</v>
      </c>
    </row>
    <row r="48518" spans="2:11">
      <c r="B48518" t="s">
        <v>2260</v>
      </c>
      <c r="C48518" t="s">
        <v>2261</v>
      </c>
      <c r="D48518" t="s">
        <v>2044</v>
      </c>
      <c r="E48518">
        <v>3</v>
      </c>
      <c r="F48518" t="s">
        <v>2016</v>
      </c>
      <c r="G48518">
        <v>115</v>
      </c>
      <c r="H48518" t="s">
        <v>2020</v>
      </c>
      <c r="I48518" s="13">
        <v>43451</v>
      </c>
      <c r="J48518">
        <v>4</v>
      </c>
      <c r="K48518">
        <v>0</v>
      </c>
    </row>
    <row r="48519" spans="2:11">
      <c r="B48519" t="s">
        <v>106</v>
      </c>
      <c r="C48519" t="s">
        <v>2856</v>
      </c>
      <c r="D48519" t="s">
        <v>2440</v>
      </c>
      <c r="E48519">
        <v>5</v>
      </c>
      <c r="F48519" t="s">
        <v>2016</v>
      </c>
      <c r="G48519">
        <v>119</v>
      </c>
      <c r="H48519" t="s">
        <v>2020</v>
      </c>
      <c r="I48519" s="13">
        <v>43447</v>
      </c>
      <c r="J48519">
        <v>1</v>
      </c>
      <c r="K48519">
        <v>22.25</v>
      </c>
    </row>
    <row r="48520" spans="2:11">
      <c r="B48520" t="s">
        <v>2091</v>
      </c>
      <c r="C48520" t="s">
        <v>2664</v>
      </c>
      <c r="D48520" t="s">
        <v>2093</v>
      </c>
      <c r="E48520" t="s">
        <v>2030</v>
      </c>
      <c r="F48520" t="s">
        <v>2016</v>
      </c>
      <c r="G48520" t="s">
        <v>2030</v>
      </c>
      <c r="H48520" t="s">
        <v>2017</v>
      </c>
      <c r="I48520" s="13">
        <v>43446</v>
      </c>
      <c r="J48520" t="s">
        <v>2030</v>
      </c>
      <c r="K48520" t="s">
        <v>2030</v>
      </c>
    </row>
    <row r="48521" spans="2:11">
      <c r="B48521" t="s">
        <v>2024</v>
      </c>
      <c r="C48521" t="s">
        <v>2660</v>
      </c>
      <c r="D48521" t="s">
        <v>2076</v>
      </c>
      <c r="E48521">
        <v>3</v>
      </c>
      <c r="F48521" t="s">
        <v>2016</v>
      </c>
      <c r="G48521" t="s">
        <v>2030</v>
      </c>
      <c r="H48521" t="s">
        <v>2017</v>
      </c>
      <c r="I48521" s="13">
        <v>43446</v>
      </c>
      <c r="J48521">
        <v>4</v>
      </c>
      <c r="K48521">
        <v>0</v>
      </c>
    </row>
    <row r="48522" spans="2:11">
      <c r="B48522" t="s">
        <v>2089</v>
      </c>
      <c r="C48522" t="s">
        <v>3103</v>
      </c>
      <c r="D48522" t="s">
        <v>2044</v>
      </c>
      <c r="E48522">
        <v>3</v>
      </c>
      <c r="F48522" t="s">
        <v>2016</v>
      </c>
      <c r="G48522">
        <v>109</v>
      </c>
      <c r="H48522" t="s">
        <v>2017</v>
      </c>
      <c r="I48522" s="13">
        <v>43440</v>
      </c>
      <c r="J48522">
        <v>4</v>
      </c>
      <c r="K48522">
        <v>0</v>
      </c>
    </row>
    <row r="48523" spans="2:11">
      <c r="B48523" t="s">
        <v>2063</v>
      </c>
      <c r="C48523" t="s">
        <v>2853</v>
      </c>
      <c r="D48523" t="s">
        <v>2162</v>
      </c>
      <c r="E48523">
        <v>3</v>
      </c>
      <c r="F48523" t="s">
        <v>2016</v>
      </c>
      <c r="G48523">
        <v>102</v>
      </c>
      <c r="H48523" t="s">
        <v>2017</v>
      </c>
      <c r="I48523" s="13">
        <v>43440</v>
      </c>
      <c r="J48523">
        <v>4</v>
      </c>
      <c r="K48523">
        <v>0</v>
      </c>
    </row>
    <row r="48524" spans="2:11">
      <c r="B48524" t="s">
        <v>2027</v>
      </c>
      <c r="C48524" t="s">
        <v>2855</v>
      </c>
      <c r="D48524" t="s">
        <v>2044</v>
      </c>
      <c r="E48524">
        <v>3</v>
      </c>
      <c r="F48524" t="s">
        <v>2016</v>
      </c>
      <c r="G48524">
        <v>108</v>
      </c>
      <c r="H48524" t="s">
        <v>2017</v>
      </c>
      <c r="I48524" s="13">
        <v>43438</v>
      </c>
      <c r="J48524">
        <v>4</v>
      </c>
      <c r="K48524">
        <v>0</v>
      </c>
    </row>
    <row r="48525" spans="2:11">
      <c r="B48525" t="s">
        <v>2037</v>
      </c>
      <c r="C48525" t="s">
        <v>2850</v>
      </c>
      <c r="D48525" t="s">
        <v>2076</v>
      </c>
      <c r="E48525">
        <v>3</v>
      </c>
      <c r="F48525" t="s">
        <v>2016</v>
      </c>
      <c r="G48525">
        <v>101</v>
      </c>
      <c r="H48525" t="s">
        <v>2020</v>
      </c>
      <c r="I48525" s="13">
        <v>43438</v>
      </c>
      <c r="J48525" t="s">
        <v>2030</v>
      </c>
      <c r="K48525" t="s">
        <v>2030</v>
      </c>
    </row>
    <row r="48526" spans="2:11">
      <c r="B48526" t="s">
        <v>2045</v>
      </c>
      <c r="C48526" t="s">
        <v>2860</v>
      </c>
      <c r="D48526" t="s">
        <v>2029</v>
      </c>
      <c r="E48526">
        <v>5</v>
      </c>
      <c r="F48526" t="s">
        <v>2016</v>
      </c>
      <c r="G48526">
        <v>120</v>
      </c>
      <c r="H48526" t="s">
        <v>2020</v>
      </c>
      <c r="I48526" s="13">
        <v>43438</v>
      </c>
      <c r="J48526">
        <v>1</v>
      </c>
      <c r="K48526">
        <v>22.25</v>
      </c>
    </row>
    <row r="48527" spans="2:11">
      <c r="B48527" t="s">
        <v>2083</v>
      </c>
      <c r="C48527" t="s">
        <v>2084</v>
      </c>
      <c r="D48527" t="s">
        <v>2184</v>
      </c>
      <c r="E48527">
        <v>1</v>
      </c>
      <c r="F48527" t="s">
        <v>2088</v>
      </c>
      <c r="G48527" t="s">
        <v>2030</v>
      </c>
      <c r="H48527" t="s">
        <v>2017</v>
      </c>
      <c r="I48527" s="13">
        <v>43280</v>
      </c>
      <c r="J48527">
        <v>5</v>
      </c>
      <c r="K48527">
        <v>-15.51</v>
      </c>
    </row>
    <row r="48601" spans="1:11">
      <c r="A48601" t="s">
        <v>1499</v>
      </c>
      <c r="B48601" t="str">
        <f ca="1">_xll.BDS(OFFSET(INDIRECT(ADDRESS(ROW(), COLUMN())),0,-1),"BEST_ANALYST_RECS_BULK","cols=10;rows=14")</f>
        <v>Morgan Stanley</v>
      </c>
      <c r="C48601" t="s">
        <v>2401</v>
      </c>
      <c r="D48601" t="s">
        <v>2114</v>
      </c>
      <c r="E48601">
        <v>3</v>
      </c>
      <c r="F48601" t="s">
        <v>2016</v>
      </c>
      <c r="G48601">
        <v>7</v>
      </c>
      <c r="H48601" t="s">
        <v>2020</v>
      </c>
      <c r="I48601" s="13">
        <v>43511</v>
      </c>
      <c r="J48601" t="s">
        <v>2030</v>
      </c>
      <c r="K48601" t="s">
        <v>2030</v>
      </c>
    </row>
    <row r="48602" spans="1:11">
      <c r="B48602" t="s">
        <v>2021</v>
      </c>
      <c r="C48602" t="s">
        <v>2402</v>
      </c>
      <c r="D48602" t="s">
        <v>2403</v>
      </c>
      <c r="E48602">
        <v>1</v>
      </c>
      <c r="F48602" t="s">
        <v>2016</v>
      </c>
      <c r="G48602">
        <v>7</v>
      </c>
      <c r="H48602" t="s">
        <v>2020</v>
      </c>
      <c r="I48602" s="13">
        <v>43511</v>
      </c>
      <c r="J48602" t="s">
        <v>2030</v>
      </c>
      <c r="K48602" t="s">
        <v>2030</v>
      </c>
    </row>
    <row r="48603" spans="1:11">
      <c r="B48603" t="s">
        <v>2131</v>
      </c>
      <c r="C48603" t="s">
        <v>2404</v>
      </c>
      <c r="D48603" t="s">
        <v>2044</v>
      </c>
      <c r="E48603">
        <v>3</v>
      </c>
      <c r="F48603" t="s">
        <v>2016</v>
      </c>
      <c r="G48603">
        <v>9</v>
      </c>
      <c r="H48603" t="s">
        <v>2133</v>
      </c>
      <c r="I48603" s="13">
        <v>43511</v>
      </c>
      <c r="J48603">
        <v>3</v>
      </c>
      <c r="K48603">
        <v>0</v>
      </c>
    </row>
    <row r="48604" spans="1:11">
      <c r="B48604" t="s">
        <v>2033</v>
      </c>
      <c r="C48604" t="s">
        <v>2405</v>
      </c>
      <c r="D48604" t="s">
        <v>2184</v>
      </c>
      <c r="E48604">
        <v>1</v>
      </c>
      <c r="F48604" t="s">
        <v>2016</v>
      </c>
      <c r="G48604">
        <v>8</v>
      </c>
      <c r="H48604" t="s">
        <v>2036</v>
      </c>
      <c r="I48604" s="13">
        <v>43511</v>
      </c>
      <c r="J48604">
        <v>2</v>
      </c>
      <c r="K48604">
        <v>21.43</v>
      </c>
    </row>
    <row r="48605" spans="1:11">
      <c r="B48605" t="s">
        <v>2134</v>
      </c>
      <c r="C48605" t="s">
        <v>2406</v>
      </c>
      <c r="D48605" t="s">
        <v>2035</v>
      </c>
      <c r="E48605">
        <v>5</v>
      </c>
      <c r="F48605" t="s">
        <v>2016</v>
      </c>
      <c r="G48605">
        <v>13</v>
      </c>
      <c r="H48605" t="s">
        <v>2020</v>
      </c>
      <c r="I48605" s="13">
        <v>43511</v>
      </c>
      <c r="J48605">
        <v>6</v>
      </c>
      <c r="K48605">
        <v>-35.35</v>
      </c>
    </row>
    <row r="48606" spans="1:11">
      <c r="B48606" t="s">
        <v>2049</v>
      </c>
      <c r="C48606" t="s">
        <v>2407</v>
      </c>
      <c r="D48606" t="s">
        <v>2015</v>
      </c>
      <c r="E48606">
        <v>3</v>
      </c>
      <c r="F48606" t="s">
        <v>2016</v>
      </c>
      <c r="G48606">
        <v>8</v>
      </c>
      <c r="H48606" t="s">
        <v>2020</v>
      </c>
      <c r="I48606" s="13">
        <v>43511</v>
      </c>
      <c r="J48606">
        <v>3</v>
      </c>
      <c r="K48606">
        <v>0</v>
      </c>
    </row>
    <row r="48607" spans="1:11">
      <c r="B48607" t="s">
        <v>2236</v>
      </c>
      <c r="C48607" t="s">
        <v>2408</v>
      </c>
      <c r="D48607" t="s">
        <v>2015</v>
      </c>
      <c r="E48607">
        <v>3</v>
      </c>
      <c r="F48607" t="s">
        <v>2088</v>
      </c>
      <c r="G48607" t="s">
        <v>2030</v>
      </c>
      <c r="H48607" t="s">
        <v>2017</v>
      </c>
      <c r="I48607" s="13">
        <v>43511</v>
      </c>
      <c r="J48607">
        <v>6</v>
      </c>
      <c r="K48607">
        <v>-35.35</v>
      </c>
    </row>
    <row r="48608" spans="1:11">
      <c r="B48608" t="s">
        <v>2129</v>
      </c>
      <c r="C48608" t="s">
        <v>2409</v>
      </c>
      <c r="D48608" t="s">
        <v>2076</v>
      </c>
      <c r="E48608">
        <v>3</v>
      </c>
      <c r="F48608" t="s">
        <v>2088</v>
      </c>
      <c r="G48608">
        <v>10</v>
      </c>
      <c r="H48608" t="s">
        <v>2020</v>
      </c>
      <c r="I48608" s="13">
        <v>43511</v>
      </c>
      <c r="J48608">
        <v>6</v>
      </c>
      <c r="K48608">
        <v>-35.35</v>
      </c>
    </row>
    <row r="48609" spans="2:11">
      <c r="B48609" t="s">
        <v>2059</v>
      </c>
      <c r="C48609" t="s">
        <v>2410</v>
      </c>
      <c r="D48609" t="s">
        <v>2026</v>
      </c>
      <c r="E48609">
        <v>5</v>
      </c>
      <c r="F48609" t="s">
        <v>2016</v>
      </c>
      <c r="G48609">
        <v>11</v>
      </c>
      <c r="H48609" t="s">
        <v>2020</v>
      </c>
      <c r="I48609" s="13">
        <v>43511</v>
      </c>
      <c r="J48609">
        <v>5</v>
      </c>
      <c r="K48609">
        <v>-21.43</v>
      </c>
    </row>
    <row r="48610" spans="2:11">
      <c r="B48610" t="s">
        <v>2411</v>
      </c>
      <c r="C48610" t="s">
        <v>2412</v>
      </c>
      <c r="D48610" t="s">
        <v>2044</v>
      </c>
      <c r="E48610">
        <v>3</v>
      </c>
      <c r="F48610" t="s">
        <v>2016</v>
      </c>
      <c r="G48610" t="s">
        <v>2030</v>
      </c>
      <c r="H48610" t="s">
        <v>2017</v>
      </c>
      <c r="I48610" s="13">
        <v>43511</v>
      </c>
      <c r="J48610" t="s">
        <v>2030</v>
      </c>
      <c r="K48610" t="s">
        <v>2030</v>
      </c>
    </row>
    <row r="48611" spans="2:11">
      <c r="B48611" t="s">
        <v>2136</v>
      </c>
      <c r="C48611" t="s">
        <v>2413</v>
      </c>
      <c r="D48611" t="s">
        <v>2044</v>
      </c>
      <c r="E48611">
        <v>3</v>
      </c>
      <c r="F48611" t="s">
        <v>2088</v>
      </c>
      <c r="G48611">
        <v>9.5</v>
      </c>
      <c r="H48611" t="s">
        <v>2020</v>
      </c>
      <c r="I48611" s="13">
        <v>43511</v>
      </c>
      <c r="J48611">
        <v>6</v>
      </c>
      <c r="K48611">
        <v>-35.35</v>
      </c>
    </row>
    <row r="48612" spans="2:11">
      <c r="B48612" t="s">
        <v>2067</v>
      </c>
      <c r="C48612" t="s">
        <v>2414</v>
      </c>
      <c r="D48612" t="s">
        <v>2252</v>
      </c>
      <c r="E48612">
        <v>3</v>
      </c>
      <c r="F48612" t="s">
        <v>2088</v>
      </c>
      <c r="G48612">
        <v>9</v>
      </c>
      <c r="H48612" t="s">
        <v>2020</v>
      </c>
      <c r="I48612" s="13">
        <v>43510</v>
      </c>
      <c r="J48612">
        <v>4</v>
      </c>
      <c r="K48612">
        <v>-14.02</v>
      </c>
    </row>
    <row r="48613" spans="2:11">
      <c r="B48613" t="s">
        <v>2031</v>
      </c>
      <c r="C48613" t="s">
        <v>2415</v>
      </c>
      <c r="D48613" t="s">
        <v>2076</v>
      </c>
      <c r="E48613">
        <v>3</v>
      </c>
      <c r="F48613" t="s">
        <v>2016</v>
      </c>
      <c r="G48613">
        <v>9</v>
      </c>
      <c r="H48613" t="s">
        <v>2020</v>
      </c>
      <c r="I48613" s="13">
        <v>43510</v>
      </c>
      <c r="J48613" t="s">
        <v>2030</v>
      </c>
      <c r="K48613" t="s">
        <v>2030</v>
      </c>
    </row>
    <row r="48614" spans="2:11">
      <c r="B48614" t="s">
        <v>2083</v>
      </c>
      <c r="C48614" t="s">
        <v>2084</v>
      </c>
      <c r="D48614" t="s">
        <v>2184</v>
      </c>
      <c r="E48614">
        <v>1</v>
      </c>
      <c r="F48614" t="s">
        <v>2016</v>
      </c>
      <c r="G48614" t="s">
        <v>2030</v>
      </c>
      <c r="H48614" t="s">
        <v>2017</v>
      </c>
      <c r="I48614" s="13">
        <v>43412</v>
      </c>
      <c r="J48614">
        <v>1</v>
      </c>
      <c r="K48614">
        <v>43.04</v>
      </c>
    </row>
    <row r="48701" spans="1:11">
      <c r="A48701" t="s">
        <v>1500</v>
      </c>
      <c r="B48701" t="str">
        <f ca="1">_xll.BDS(OFFSET(INDIRECT(ADDRESS(ROW(), COLUMN())),0,-1),"BEST_ANALYST_RECS_BULK","cols=10;rows=22")</f>
        <v>Keefe, Bruyette &amp; Woods</v>
      </c>
      <c r="C48701" t="s">
        <v>2218</v>
      </c>
      <c r="D48701" t="s">
        <v>2029</v>
      </c>
      <c r="E48701">
        <v>5</v>
      </c>
      <c r="F48701" t="s">
        <v>2016</v>
      </c>
      <c r="G48701">
        <v>79</v>
      </c>
      <c r="H48701" t="s">
        <v>2020</v>
      </c>
      <c r="I48701" s="13">
        <v>43511</v>
      </c>
      <c r="J48701">
        <v>6</v>
      </c>
      <c r="K48701">
        <v>-7.44</v>
      </c>
    </row>
    <row r="48702" spans="1:11">
      <c r="B48702" t="s">
        <v>2134</v>
      </c>
      <c r="C48702" t="s">
        <v>2219</v>
      </c>
      <c r="D48702" t="s">
        <v>2162</v>
      </c>
      <c r="E48702">
        <v>3</v>
      </c>
      <c r="F48702" t="s">
        <v>2016</v>
      </c>
      <c r="G48702">
        <v>80</v>
      </c>
      <c r="H48702" t="s">
        <v>2020</v>
      </c>
      <c r="I48702" s="13">
        <v>43511</v>
      </c>
      <c r="J48702">
        <v>1</v>
      </c>
      <c r="K48702">
        <v>9.65</v>
      </c>
    </row>
    <row r="48703" spans="1:11">
      <c r="B48703" t="s">
        <v>2220</v>
      </c>
      <c r="C48703" t="s">
        <v>2221</v>
      </c>
      <c r="D48703" t="s">
        <v>2026</v>
      </c>
      <c r="E48703">
        <v>5</v>
      </c>
      <c r="F48703" t="s">
        <v>2016</v>
      </c>
      <c r="G48703">
        <v>78</v>
      </c>
      <c r="H48703" t="s">
        <v>2020</v>
      </c>
      <c r="I48703" s="13">
        <v>43511</v>
      </c>
      <c r="J48703">
        <v>6</v>
      </c>
      <c r="K48703">
        <v>-7.44</v>
      </c>
    </row>
    <row r="48704" spans="1:11">
      <c r="B48704" t="s">
        <v>2079</v>
      </c>
      <c r="C48704" t="s">
        <v>2222</v>
      </c>
      <c r="D48704" t="s">
        <v>2015</v>
      </c>
      <c r="E48704">
        <v>3</v>
      </c>
      <c r="F48704" t="s">
        <v>2016</v>
      </c>
      <c r="G48704">
        <v>70</v>
      </c>
      <c r="H48704" t="s">
        <v>2017</v>
      </c>
      <c r="I48704" s="13">
        <v>43511</v>
      </c>
      <c r="J48704">
        <v>2</v>
      </c>
      <c r="K48704">
        <v>0</v>
      </c>
    </row>
    <row r="48705" spans="2:11">
      <c r="B48705" t="s">
        <v>2063</v>
      </c>
      <c r="C48705" t="s">
        <v>2223</v>
      </c>
      <c r="D48705" t="s">
        <v>2035</v>
      </c>
      <c r="E48705">
        <v>5</v>
      </c>
      <c r="F48705" t="s">
        <v>2016</v>
      </c>
      <c r="G48705">
        <v>85</v>
      </c>
      <c r="H48705" t="s">
        <v>2017</v>
      </c>
      <c r="I48705" s="13">
        <v>43511</v>
      </c>
      <c r="J48705">
        <v>6</v>
      </c>
      <c r="K48705">
        <v>-7.44</v>
      </c>
    </row>
    <row r="48706" spans="2:11">
      <c r="B48706" t="s">
        <v>2027</v>
      </c>
      <c r="C48706" t="s">
        <v>2224</v>
      </c>
      <c r="D48706" t="s">
        <v>2029</v>
      </c>
      <c r="E48706">
        <v>5</v>
      </c>
      <c r="F48706" t="s">
        <v>2016</v>
      </c>
      <c r="G48706">
        <v>83</v>
      </c>
      <c r="H48706" t="s">
        <v>2017</v>
      </c>
      <c r="I48706" s="13">
        <v>43510</v>
      </c>
      <c r="J48706">
        <v>6</v>
      </c>
      <c r="K48706">
        <v>-7.44</v>
      </c>
    </row>
    <row r="48707" spans="2:11">
      <c r="B48707" t="s">
        <v>2037</v>
      </c>
      <c r="C48707" t="s">
        <v>2225</v>
      </c>
      <c r="D48707" t="s">
        <v>2026</v>
      </c>
      <c r="E48707">
        <v>5</v>
      </c>
      <c r="F48707" t="s">
        <v>2016</v>
      </c>
      <c r="G48707">
        <v>70</v>
      </c>
      <c r="H48707" t="s">
        <v>2020</v>
      </c>
      <c r="I48707" s="13">
        <v>43510</v>
      </c>
      <c r="J48707">
        <v>6</v>
      </c>
      <c r="K48707">
        <v>-7.44</v>
      </c>
    </row>
    <row r="48708" spans="2:11">
      <c r="B48708" t="s">
        <v>2077</v>
      </c>
      <c r="C48708" t="s">
        <v>2226</v>
      </c>
      <c r="D48708" t="s">
        <v>2227</v>
      </c>
      <c r="E48708">
        <v>3</v>
      </c>
      <c r="F48708" t="s">
        <v>2016</v>
      </c>
      <c r="G48708">
        <v>68</v>
      </c>
      <c r="H48708" t="s">
        <v>2017</v>
      </c>
      <c r="I48708" s="13">
        <v>43503</v>
      </c>
      <c r="J48708">
        <v>2</v>
      </c>
      <c r="K48708">
        <v>0</v>
      </c>
    </row>
    <row r="48709" spans="2:11">
      <c r="B48709" t="s">
        <v>106</v>
      </c>
      <c r="C48709" t="s">
        <v>2228</v>
      </c>
      <c r="D48709" t="s">
        <v>2229</v>
      </c>
      <c r="E48709">
        <v>5</v>
      </c>
      <c r="F48709" t="s">
        <v>2016</v>
      </c>
      <c r="G48709">
        <v>89</v>
      </c>
      <c r="H48709" t="s">
        <v>2020</v>
      </c>
      <c r="I48709" s="13">
        <v>43490</v>
      </c>
      <c r="J48709">
        <v>6</v>
      </c>
      <c r="K48709">
        <v>-7.44</v>
      </c>
    </row>
    <row r="48710" spans="2:11">
      <c r="B48710" t="s">
        <v>2021</v>
      </c>
      <c r="C48710" t="s">
        <v>2230</v>
      </c>
      <c r="D48710" t="s">
        <v>2166</v>
      </c>
      <c r="E48710">
        <v>5</v>
      </c>
      <c r="F48710" t="s">
        <v>2016</v>
      </c>
      <c r="G48710">
        <v>78</v>
      </c>
      <c r="H48710" t="s">
        <v>2020</v>
      </c>
      <c r="I48710" s="13">
        <v>43490</v>
      </c>
      <c r="J48710">
        <v>6</v>
      </c>
      <c r="K48710">
        <v>-7.44</v>
      </c>
    </row>
    <row r="48711" spans="2:11">
      <c r="B48711" t="s">
        <v>2033</v>
      </c>
      <c r="C48711" t="s">
        <v>2231</v>
      </c>
      <c r="D48711" t="s">
        <v>2035</v>
      </c>
      <c r="E48711">
        <v>5</v>
      </c>
      <c r="F48711" t="s">
        <v>2016</v>
      </c>
      <c r="G48711">
        <v>81.5</v>
      </c>
      <c r="H48711" t="s">
        <v>2036</v>
      </c>
      <c r="I48711" s="13">
        <v>43490</v>
      </c>
      <c r="J48711">
        <v>5</v>
      </c>
      <c r="K48711">
        <v>-7.27</v>
      </c>
    </row>
    <row r="48712" spans="2:11">
      <c r="B48712" t="s">
        <v>2232</v>
      </c>
      <c r="C48712" t="s">
        <v>2233</v>
      </c>
      <c r="D48712" t="s">
        <v>2029</v>
      </c>
      <c r="E48712">
        <v>5</v>
      </c>
      <c r="F48712" t="s">
        <v>2016</v>
      </c>
      <c r="G48712" t="s">
        <v>2030</v>
      </c>
      <c r="H48712" t="s">
        <v>2017</v>
      </c>
      <c r="I48712" s="13">
        <v>43490</v>
      </c>
      <c r="J48712">
        <v>6</v>
      </c>
      <c r="K48712">
        <v>-7.44</v>
      </c>
    </row>
    <row r="48713" spans="2:11">
      <c r="B48713" t="s">
        <v>2234</v>
      </c>
      <c r="C48713" t="s">
        <v>2235</v>
      </c>
      <c r="D48713" t="s">
        <v>2026</v>
      </c>
      <c r="E48713">
        <v>5</v>
      </c>
      <c r="F48713" t="s">
        <v>2016</v>
      </c>
      <c r="G48713">
        <v>80</v>
      </c>
      <c r="H48713" t="s">
        <v>2017</v>
      </c>
      <c r="I48713" s="13">
        <v>43490</v>
      </c>
      <c r="J48713">
        <v>6</v>
      </c>
      <c r="K48713">
        <v>-7.44</v>
      </c>
    </row>
    <row r="48714" spans="2:11">
      <c r="B48714" t="s">
        <v>2094</v>
      </c>
      <c r="C48714" t="s">
        <v>2095</v>
      </c>
      <c r="D48714" t="s">
        <v>2053</v>
      </c>
      <c r="E48714">
        <v>1</v>
      </c>
      <c r="F48714" t="s">
        <v>2088</v>
      </c>
      <c r="G48714" t="s">
        <v>2030</v>
      </c>
      <c r="H48714" t="s">
        <v>2017</v>
      </c>
      <c r="I48714" s="13">
        <v>43490</v>
      </c>
      <c r="J48714" t="s">
        <v>2030</v>
      </c>
      <c r="K48714" t="s">
        <v>2030</v>
      </c>
    </row>
    <row r="48715" spans="2:11">
      <c r="B48715" t="s">
        <v>2236</v>
      </c>
      <c r="C48715" t="s">
        <v>2237</v>
      </c>
      <c r="D48715" t="s">
        <v>2238</v>
      </c>
      <c r="E48715">
        <v>4</v>
      </c>
      <c r="F48715" t="s">
        <v>2016</v>
      </c>
      <c r="G48715">
        <v>74</v>
      </c>
      <c r="H48715" t="s">
        <v>2020</v>
      </c>
      <c r="I48715" s="13">
        <v>43490</v>
      </c>
      <c r="J48715">
        <v>6</v>
      </c>
      <c r="K48715">
        <v>-7.44</v>
      </c>
    </row>
    <row r="48716" spans="2:11">
      <c r="B48716" t="s">
        <v>2051</v>
      </c>
      <c r="C48716" t="s">
        <v>2239</v>
      </c>
      <c r="D48716" t="s">
        <v>2026</v>
      </c>
      <c r="E48716">
        <v>5</v>
      </c>
      <c r="F48716" t="s">
        <v>2016</v>
      </c>
      <c r="G48716">
        <v>81</v>
      </c>
      <c r="H48716" t="s">
        <v>2017</v>
      </c>
      <c r="I48716" s="13">
        <v>43490</v>
      </c>
      <c r="J48716" t="s">
        <v>2030</v>
      </c>
      <c r="K48716" t="s">
        <v>2030</v>
      </c>
    </row>
    <row r="48717" spans="2:11">
      <c r="B48717" t="s">
        <v>2240</v>
      </c>
      <c r="C48717" t="s">
        <v>2241</v>
      </c>
      <c r="D48717" t="s">
        <v>2044</v>
      </c>
      <c r="E48717">
        <v>3</v>
      </c>
      <c r="F48717" t="s">
        <v>2016</v>
      </c>
      <c r="G48717">
        <v>74</v>
      </c>
      <c r="H48717" t="s">
        <v>2017</v>
      </c>
      <c r="I48717" s="13">
        <v>43490</v>
      </c>
      <c r="J48717">
        <v>2</v>
      </c>
      <c r="K48717">
        <v>0</v>
      </c>
    </row>
    <row r="48718" spans="2:11">
      <c r="B48718" t="s">
        <v>2174</v>
      </c>
      <c r="C48718" t="s">
        <v>2242</v>
      </c>
      <c r="D48718" t="s">
        <v>2015</v>
      </c>
      <c r="E48718">
        <v>3</v>
      </c>
      <c r="F48718" t="s">
        <v>2016</v>
      </c>
      <c r="G48718">
        <v>85</v>
      </c>
      <c r="H48718" t="s">
        <v>2017</v>
      </c>
      <c r="I48718" s="13">
        <v>43489</v>
      </c>
      <c r="J48718">
        <v>2</v>
      </c>
      <c r="K48718">
        <v>0</v>
      </c>
    </row>
    <row r="48719" spans="2:11">
      <c r="B48719" t="s">
        <v>2024</v>
      </c>
      <c r="C48719" t="s">
        <v>2243</v>
      </c>
      <c r="D48719" t="s">
        <v>2026</v>
      </c>
      <c r="E48719">
        <v>5</v>
      </c>
      <c r="F48719" t="s">
        <v>2016</v>
      </c>
      <c r="G48719">
        <v>90</v>
      </c>
      <c r="H48719" t="s">
        <v>2017</v>
      </c>
      <c r="I48719" s="13">
        <v>43489</v>
      </c>
      <c r="J48719">
        <v>6</v>
      </c>
      <c r="K48719">
        <v>-7.44</v>
      </c>
    </row>
    <row r="48720" spans="2:11">
      <c r="B48720" t="s">
        <v>2045</v>
      </c>
      <c r="C48720" t="s">
        <v>2244</v>
      </c>
      <c r="D48720" t="s">
        <v>2029</v>
      </c>
      <c r="E48720">
        <v>5</v>
      </c>
      <c r="F48720" t="s">
        <v>2016</v>
      </c>
      <c r="G48720">
        <v>82</v>
      </c>
      <c r="H48720" t="s">
        <v>2020</v>
      </c>
      <c r="I48720" s="13">
        <v>43489</v>
      </c>
      <c r="J48720" t="s">
        <v>2030</v>
      </c>
      <c r="K48720" t="s">
        <v>2030</v>
      </c>
    </row>
    <row r="48721" spans="2:11">
      <c r="B48721" t="s">
        <v>2120</v>
      </c>
      <c r="C48721" t="s">
        <v>2245</v>
      </c>
      <c r="D48721" t="s">
        <v>2026</v>
      </c>
      <c r="E48721">
        <v>5</v>
      </c>
      <c r="F48721" t="s">
        <v>2016</v>
      </c>
      <c r="G48721">
        <v>81</v>
      </c>
      <c r="H48721" t="s">
        <v>2020</v>
      </c>
      <c r="I48721" s="13">
        <v>43489</v>
      </c>
      <c r="J48721">
        <v>6</v>
      </c>
      <c r="K48721">
        <v>-7.44</v>
      </c>
    </row>
    <row r="48722" spans="2:11">
      <c r="B48722" t="s">
        <v>2083</v>
      </c>
      <c r="C48722" t="s">
        <v>2084</v>
      </c>
      <c r="D48722" t="s">
        <v>2026</v>
      </c>
      <c r="E48722">
        <v>5</v>
      </c>
      <c r="F48722" t="s">
        <v>2016</v>
      </c>
      <c r="G48722" t="s">
        <v>2030</v>
      </c>
      <c r="H48722" t="s">
        <v>2017</v>
      </c>
      <c r="I48722" s="13">
        <v>43181</v>
      </c>
      <c r="J48722">
        <v>4</v>
      </c>
      <c r="K48722">
        <v>-5.31</v>
      </c>
    </row>
    <row r="48801" spans="1:11">
      <c r="A48801" t="s">
        <v>1501</v>
      </c>
      <c r="B48801" t="str">
        <f ca="1">_xll.BDS(OFFSET(INDIRECT(ADDRESS(ROW(), COLUMN())),0,-1),"BEST_ANALYST_RECS_BULK","cols=10;rows=12")</f>
        <v>Morgan Stanley</v>
      </c>
      <c r="C48801" t="s">
        <v>2955</v>
      </c>
      <c r="D48801" t="s">
        <v>2440</v>
      </c>
      <c r="E48801">
        <v>5</v>
      </c>
      <c r="F48801" t="s">
        <v>2016</v>
      </c>
      <c r="G48801">
        <v>26</v>
      </c>
      <c r="H48801" t="s">
        <v>2020</v>
      </c>
      <c r="I48801" s="13">
        <v>43510</v>
      </c>
      <c r="J48801" t="s">
        <v>2030</v>
      </c>
      <c r="K48801" t="s">
        <v>2030</v>
      </c>
    </row>
    <row r="48802" spans="1:11">
      <c r="B48802" t="s">
        <v>2021</v>
      </c>
      <c r="C48802" t="s">
        <v>2956</v>
      </c>
      <c r="D48802" t="s">
        <v>2166</v>
      </c>
      <c r="E48802">
        <v>5</v>
      </c>
      <c r="F48802" t="s">
        <v>2016</v>
      </c>
      <c r="G48802">
        <v>31</v>
      </c>
      <c r="H48802" t="s">
        <v>2020</v>
      </c>
      <c r="I48802" s="13">
        <v>43510</v>
      </c>
      <c r="J48802" t="s">
        <v>2030</v>
      </c>
      <c r="K48802" t="s">
        <v>2030</v>
      </c>
    </row>
    <row r="48803" spans="1:11">
      <c r="B48803" t="s">
        <v>2037</v>
      </c>
      <c r="C48803" t="s">
        <v>2958</v>
      </c>
      <c r="D48803" t="s">
        <v>2026</v>
      </c>
      <c r="E48803">
        <v>5</v>
      </c>
      <c r="F48803" t="s">
        <v>2016</v>
      </c>
      <c r="G48803">
        <v>35</v>
      </c>
      <c r="H48803" t="s">
        <v>2020</v>
      </c>
      <c r="I48803" s="13">
        <v>43510</v>
      </c>
      <c r="J48803" t="s">
        <v>2030</v>
      </c>
      <c r="K48803" t="s">
        <v>2030</v>
      </c>
    </row>
    <row r="48804" spans="1:11">
      <c r="B48804" t="s">
        <v>2159</v>
      </c>
      <c r="C48804" t="s">
        <v>2658</v>
      </c>
      <c r="D48804" t="s">
        <v>2029</v>
      </c>
      <c r="E48804">
        <v>5</v>
      </c>
      <c r="F48804" t="s">
        <v>2016</v>
      </c>
      <c r="G48804">
        <v>26</v>
      </c>
      <c r="H48804" t="s">
        <v>2020</v>
      </c>
      <c r="I48804" s="13">
        <v>43510</v>
      </c>
      <c r="J48804" t="s">
        <v>2030</v>
      </c>
      <c r="K48804" t="s">
        <v>2030</v>
      </c>
    </row>
    <row r="48805" spans="1:11">
      <c r="B48805" t="s">
        <v>2232</v>
      </c>
      <c r="C48805" t="s">
        <v>3584</v>
      </c>
      <c r="D48805" t="s">
        <v>2029</v>
      </c>
      <c r="E48805">
        <v>5</v>
      </c>
      <c r="F48805" t="s">
        <v>2016</v>
      </c>
      <c r="G48805" t="s">
        <v>2030</v>
      </c>
      <c r="H48805" t="s">
        <v>2017</v>
      </c>
      <c r="I48805" s="13">
        <v>43510</v>
      </c>
      <c r="J48805" t="s">
        <v>2030</v>
      </c>
      <c r="K48805" t="s">
        <v>2030</v>
      </c>
    </row>
    <row r="48806" spans="1:11">
      <c r="B48806" t="s">
        <v>2072</v>
      </c>
      <c r="C48806" t="s">
        <v>2255</v>
      </c>
      <c r="D48806" t="s">
        <v>2029</v>
      </c>
      <c r="E48806">
        <v>5</v>
      </c>
      <c r="F48806" t="s">
        <v>2016</v>
      </c>
      <c r="G48806">
        <v>24</v>
      </c>
      <c r="H48806" t="s">
        <v>2020</v>
      </c>
      <c r="I48806" s="13">
        <v>43510</v>
      </c>
      <c r="J48806" t="s">
        <v>2030</v>
      </c>
      <c r="K48806" t="s">
        <v>2030</v>
      </c>
    </row>
    <row r="48807" spans="1:11">
      <c r="B48807" t="s">
        <v>2074</v>
      </c>
      <c r="C48807" t="s">
        <v>2659</v>
      </c>
      <c r="D48807" t="s">
        <v>2026</v>
      </c>
      <c r="E48807">
        <v>5</v>
      </c>
      <c r="F48807" t="s">
        <v>2016</v>
      </c>
      <c r="G48807">
        <v>26</v>
      </c>
      <c r="H48807" t="s">
        <v>2020</v>
      </c>
      <c r="I48807" s="13">
        <v>43510</v>
      </c>
      <c r="J48807" t="s">
        <v>2030</v>
      </c>
      <c r="K48807" t="s">
        <v>2030</v>
      </c>
    </row>
    <row r="48808" spans="1:11">
      <c r="B48808" t="s">
        <v>2102</v>
      </c>
      <c r="C48808" t="s">
        <v>2987</v>
      </c>
      <c r="D48808" t="s">
        <v>2026</v>
      </c>
      <c r="E48808">
        <v>5</v>
      </c>
      <c r="F48808" t="s">
        <v>2016</v>
      </c>
      <c r="G48808" t="s">
        <v>2030</v>
      </c>
      <c r="H48808" t="s">
        <v>2017</v>
      </c>
      <c r="I48808" s="13">
        <v>43510</v>
      </c>
      <c r="J48808" t="s">
        <v>2030</v>
      </c>
      <c r="K48808" t="s">
        <v>2030</v>
      </c>
    </row>
    <row r="48809" spans="1:11">
      <c r="B48809" t="s">
        <v>2198</v>
      </c>
      <c r="C48809" t="s">
        <v>3044</v>
      </c>
      <c r="D48809" t="s">
        <v>2035</v>
      </c>
      <c r="E48809">
        <v>5</v>
      </c>
      <c r="F48809" t="s">
        <v>2016</v>
      </c>
      <c r="G48809">
        <v>28</v>
      </c>
      <c r="H48809" t="s">
        <v>2020</v>
      </c>
      <c r="I48809" s="13">
        <v>43510</v>
      </c>
      <c r="J48809" t="s">
        <v>2030</v>
      </c>
      <c r="K48809" t="s">
        <v>2030</v>
      </c>
    </row>
    <row r="48810" spans="1:11">
      <c r="B48810" t="s">
        <v>2083</v>
      </c>
      <c r="C48810" t="s">
        <v>2084</v>
      </c>
      <c r="D48810" t="s">
        <v>2053</v>
      </c>
      <c r="E48810">
        <v>1</v>
      </c>
      <c r="F48810" t="s">
        <v>2016</v>
      </c>
      <c r="G48810" t="s">
        <v>2030</v>
      </c>
      <c r="H48810" t="s">
        <v>2017</v>
      </c>
      <c r="I48810" s="13">
        <v>43494</v>
      </c>
      <c r="J48810" t="s">
        <v>2030</v>
      </c>
      <c r="K48810" t="s">
        <v>2030</v>
      </c>
    </row>
    <row r="48811" spans="1:11">
      <c r="B48811" t="s">
        <v>2111</v>
      </c>
      <c r="C48811" t="s">
        <v>2862</v>
      </c>
      <c r="D48811" t="s">
        <v>2026</v>
      </c>
      <c r="E48811">
        <v>5</v>
      </c>
      <c r="F48811" t="s">
        <v>2123</v>
      </c>
      <c r="G48811" t="s">
        <v>2030</v>
      </c>
      <c r="H48811" t="s">
        <v>2017</v>
      </c>
      <c r="I48811" s="13">
        <v>43490</v>
      </c>
      <c r="J48811" t="s">
        <v>2030</v>
      </c>
      <c r="K48811" t="s">
        <v>2030</v>
      </c>
    </row>
    <row r="48812" spans="1:11">
      <c r="B48812" t="s">
        <v>2069</v>
      </c>
      <c r="C48812" t="s">
        <v>2686</v>
      </c>
      <c r="D48812" t="s">
        <v>2035</v>
      </c>
      <c r="E48812">
        <v>5</v>
      </c>
      <c r="F48812" t="s">
        <v>2016</v>
      </c>
      <c r="G48812">
        <v>22</v>
      </c>
      <c r="H48812" t="s">
        <v>2017</v>
      </c>
      <c r="I48812" s="13">
        <v>43482</v>
      </c>
      <c r="J48812" t="s">
        <v>2030</v>
      </c>
      <c r="K48812" t="s">
        <v>2030</v>
      </c>
    </row>
    <row r="48901" spans="1:11">
      <c r="A48901" t="s">
        <v>1502</v>
      </c>
      <c r="B48901" t="str">
        <f ca="1">_xll.BDS(OFFSET(INDIRECT(ADDRESS(ROW(), COLUMN())),0,-1),"BEST_ANALYST_RECS_BULK","cols=10;rows=22")</f>
        <v>Mizuho Securities USA Inc</v>
      </c>
      <c r="C48901" t="s">
        <v>2944</v>
      </c>
      <c r="D48901" t="s">
        <v>2044</v>
      </c>
      <c r="E48901">
        <v>3</v>
      </c>
      <c r="F48901" t="s">
        <v>2088</v>
      </c>
      <c r="G48901">
        <v>193</v>
      </c>
      <c r="H48901" t="s">
        <v>2020</v>
      </c>
      <c r="I48901" s="13">
        <v>43510</v>
      </c>
      <c r="J48901">
        <v>1</v>
      </c>
      <c r="K48901">
        <v>23.2</v>
      </c>
    </row>
    <row r="48902" spans="1:11">
      <c r="B48902" t="s">
        <v>2274</v>
      </c>
      <c r="C48902" t="s">
        <v>3755</v>
      </c>
      <c r="D48902" t="s">
        <v>2026</v>
      </c>
      <c r="E48902">
        <v>5</v>
      </c>
      <c r="F48902" t="s">
        <v>2016</v>
      </c>
      <c r="G48902" t="s">
        <v>2030</v>
      </c>
      <c r="H48902" t="s">
        <v>2017</v>
      </c>
      <c r="I48902" s="13">
        <v>43509</v>
      </c>
      <c r="J48902" t="s">
        <v>2030</v>
      </c>
      <c r="K48902" t="s">
        <v>2030</v>
      </c>
    </row>
    <row r="48903" spans="1:11">
      <c r="B48903" t="s">
        <v>2031</v>
      </c>
      <c r="C48903" t="s">
        <v>4264</v>
      </c>
      <c r="D48903" t="s">
        <v>2076</v>
      </c>
      <c r="E48903">
        <v>3</v>
      </c>
      <c r="F48903" t="s">
        <v>2016</v>
      </c>
      <c r="G48903">
        <v>190</v>
      </c>
      <c r="H48903" t="s">
        <v>2017</v>
      </c>
      <c r="I48903" s="13">
        <v>43507</v>
      </c>
      <c r="J48903">
        <v>5</v>
      </c>
      <c r="K48903">
        <v>0</v>
      </c>
    </row>
    <row r="48904" spans="1:11">
      <c r="B48904" t="s">
        <v>2037</v>
      </c>
      <c r="C48904" t="s">
        <v>4182</v>
      </c>
      <c r="D48904" t="s">
        <v>2026</v>
      </c>
      <c r="E48904">
        <v>5</v>
      </c>
      <c r="F48904" t="s">
        <v>2016</v>
      </c>
      <c r="G48904">
        <v>210</v>
      </c>
      <c r="H48904" t="s">
        <v>2020</v>
      </c>
      <c r="I48904" s="13">
        <v>43507</v>
      </c>
      <c r="J48904">
        <v>2</v>
      </c>
      <c r="K48904">
        <v>22.93</v>
      </c>
    </row>
    <row r="48905" spans="1:11">
      <c r="B48905" t="s">
        <v>2067</v>
      </c>
      <c r="C48905" t="s">
        <v>4265</v>
      </c>
      <c r="D48905" t="s">
        <v>2252</v>
      </c>
      <c r="E48905">
        <v>3</v>
      </c>
      <c r="F48905" t="s">
        <v>2016</v>
      </c>
      <c r="G48905">
        <v>185</v>
      </c>
      <c r="H48905" t="s">
        <v>2020</v>
      </c>
      <c r="I48905" s="13">
        <v>43503</v>
      </c>
      <c r="J48905">
        <v>5</v>
      </c>
      <c r="K48905">
        <v>0</v>
      </c>
    </row>
    <row r="48906" spans="1:11">
      <c r="B48906" t="s">
        <v>2033</v>
      </c>
      <c r="C48906" t="s">
        <v>4169</v>
      </c>
      <c r="D48906" t="s">
        <v>2035</v>
      </c>
      <c r="E48906">
        <v>5</v>
      </c>
      <c r="F48906" t="s">
        <v>2016</v>
      </c>
      <c r="G48906">
        <v>198</v>
      </c>
      <c r="H48906" t="s">
        <v>2036</v>
      </c>
      <c r="I48906" s="13">
        <v>43502</v>
      </c>
      <c r="J48906">
        <v>4</v>
      </c>
      <c r="K48906">
        <v>5.79</v>
      </c>
    </row>
    <row r="48907" spans="1:11">
      <c r="B48907" t="s">
        <v>2072</v>
      </c>
      <c r="C48907" t="s">
        <v>3827</v>
      </c>
      <c r="D48907" t="s">
        <v>2029</v>
      </c>
      <c r="E48907">
        <v>5</v>
      </c>
      <c r="F48907" t="s">
        <v>2016</v>
      </c>
      <c r="G48907">
        <v>190</v>
      </c>
      <c r="H48907" t="s">
        <v>2020</v>
      </c>
      <c r="I48907" s="13">
        <v>43501</v>
      </c>
      <c r="J48907">
        <v>2</v>
      </c>
      <c r="K48907">
        <v>22.93</v>
      </c>
    </row>
    <row r="48908" spans="1:11">
      <c r="B48908" t="s">
        <v>2079</v>
      </c>
      <c r="C48908" t="s">
        <v>4266</v>
      </c>
      <c r="D48908" t="s">
        <v>2029</v>
      </c>
      <c r="E48908">
        <v>5</v>
      </c>
      <c r="F48908" t="s">
        <v>2016</v>
      </c>
      <c r="G48908">
        <v>207</v>
      </c>
      <c r="H48908" t="s">
        <v>2017</v>
      </c>
      <c r="I48908" s="13">
        <v>43501</v>
      </c>
      <c r="J48908">
        <v>2</v>
      </c>
      <c r="K48908">
        <v>22.93</v>
      </c>
    </row>
    <row r="48909" spans="1:11">
      <c r="B48909" t="s">
        <v>2077</v>
      </c>
      <c r="C48909" t="s">
        <v>4267</v>
      </c>
      <c r="D48909" t="s">
        <v>2029</v>
      </c>
      <c r="E48909">
        <v>5</v>
      </c>
      <c r="F48909" t="s">
        <v>2016</v>
      </c>
      <c r="G48909">
        <v>197</v>
      </c>
      <c r="H48909" t="s">
        <v>2020</v>
      </c>
      <c r="I48909" s="13">
        <v>43500</v>
      </c>
      <c r="J48909">
        <v>2</v>
      </c>
      <c r="K48909">
        <v>22.93</v>
      </c>
    </row>
    <row r="48910" spans="1:11">
      <c r="B48910" t="s">
        <v>2063</v>
      </c>
      <c r="C48910" t="s">
        <v>4268</v>
      </c>
      <c r="D48910" t="s">
        <v>2035</v>
      </c>
      <c r="E48910">
        <v>5</v>
      </c>
      <c r="F48910" t="s">
        <v>2016</v>
      </c>
      <c r="G48910">
        <v>199</v>
      </c>
      <c r="H48910" t="s">
        <v>2017</v>
      </c>
      <c r="I48910" s="13">
        <v>43500</v>
      </c>
      <c r="J48910">
        <v>2</v>
      </c>
      <c r="K48910">
        <v>22.93</v>
      </c>
    </row>
    <row r="48911" spans="1:11">
      <c r="B48911" t="s">
        <v>2174</v>
      </c>
      <c r="C48911" t="s">
        <v>4269</v>
      </c>
      <c r="D48911" t="s">
        <v>2029</v>
      </c>
      <c r="E48911">
        <v>5</v>
      </c>
      <c r="F48911" t="s">
        <v>2016</v>
      </c>
      <c r="G48911">
        <v>191</v>
      </c>
      <c r="H48911" t="s">
        <v>2017</v>
      </c>
      <c r="I48911" s="13">
        <v>43497</v>
      </c>
      <c r="J48911">
        <v>2</v>
      </c>
      <c r="K48911">
        <v>22.93</v>
      </c>
    </row>
    <row r="48912" spans="1:11">
      <c r="B48912" t="s">
        <v>106</v>
      </c>
      <c r="C48912" t="s">
        <v>4270</v>
      </c>
      <c r="D48912" t="s">
        <v>2114</v>
      </c>
      <c r="E48912">
        <v>3</v>
      </c>
      <c r="F48912" t="s">
        <v>2016</v>
      </c>
      <c r="G48912">
        <v>180</v>
      </c>
      <c r="H48912" t="s">
        <v>2020</v>
      </c>
      <c r="I48912" s="13">
        <v>43497</v>
      </c>
      <c r="J48912">
        <v>5</v>
      </c>
      <c r="K48912">
        <v>0</v>
      </c>
    </row>
    <row r="48913" spans="2:11">
      <c r="B48913" t="s">
        <v>2220</v>
      </c>
      <c r="C48913" t="s">
        <v>4271</v>
      </c>
      <c r="D48913" t="s">
        <v>2026</v>
      </c>
      <c r="E48913">
        <v>5</v>
      </c>
      <c r="F48913" t="s">
        <v>2016</v>
      </c>
      <c r="G48913">
        <v>205</v>
      </c>
      <c r="H48913" t="s">
        <v>2020</v>
      </c>
      <c r="I48913" s="13">
        <v>43497</v>
      </c>
      <c r="J48913">
        <v>2</v>
      </c>
      <c r="K48913">
        <v>22.93</v>
      </c>
    </row>
    <row r="48914" spans="2:11">
      <c r="B48914" t="s">
        <v>2074</v>
      </c>
      <c r="C48914" t="s">
        <v>4272</v>
      </c>
      <c r="D48914" t="s">
        <v>2076</v>
      </c>
      <c r="E48914">
        <v>3</v>
      </c>
      <c r="F48914" t="s">
        <v>2016</v>
      </c>
      <c r="G48914">
        <v>182</v>
      </c>
      <c r="H48914" t="s">
        <v>2020</v>
      </c>
      <c r="I48914" s="13">
        <v>43497</v>
      </c>
      <c r="J48914">
        <v>5</v>
      </c>
      <c r="K48914">
        <v>0</v>
      </c>
    </row>
    <row r="48915" spans="2:11">
      <c r="B48915" t="s">
        <v>2595</v>
      </c>
      <c r="C48915" t="s">
        <v>4178</v>
      </c>
      <c r="D48915" t="s">
        <v>2252</v>
      </c>
      <c r="E48915">
        <v>3</v>
      </c>
      <c r="F48915" t="s">
        <v>2016</v>
      </c>
      <c r="G48915">
        <v>183</v>
      </c>
      <c r="H48915" t="s">
        <v>2020</v>
      </c>
      <c r="I48915" s="13">
        <v>43497</v>
      </c>
      <c r="J48915" t="s">
        <v>2030</v>
      </c>
      <c r="K48915" t="s">
        <v>2030</v>
      </c>
    </row>
    <row r="48916" spans="2:11">
      <c r="B48916" t="s">
        <v>2051</v>
      </c>
      <c r="C48916" t="s">
        <v>4180</v>
      </c>
      <c r="D48916" t="s">
        <v>2076</v>
      </c>
      <c r="E48916">
        <v>3</v>
      </c>
      <c r="F48916" t="s">
        <v>2016</v>
      </c>
      <c r="G48916">
        <v>187</v>
      </c>
      <c r="H48916" t="s">
        <v>2017</v>
      </c>
      <c r="I48916" s="13">
        <v>43497</v>
      </c>
      <c r="J48916" t="s">
        <v>2030</v>
      </c>
      <c r="K48916" t="s">
        <v>2030</v>
      </c>
    </row>
    <row r="48917" spans="2:11">
      <c r="B48917" t="s">
        <v>2411</v>
      </c>
      <c r="C48917" t="s">
        <v>4273</v>
      </c>
      <c r="D48917" t="s">
        <v>2026</v>
      </c>
      <c r="E48917">
        <v>5</v>
      </c>
      <c r="F48917" t="s">
        <v>2016</v>
      </c>
      <c r="G48917">
        <v>216</v>
      </c>
      <c r="H48917" t="s">
        <v>2017</v>
      </c>
      <c r="I48917" s="13">
        <v>43497</v>
      </c>
      <c r="J48917">
        <v>2</v>
      </c>
      <c r="K48917">
        <v>22.93</v>
      </c>
    </row>
    <row r="48918" spans="2:11">
      <c r="B48918" t="s">
        <v>2094</v>
      </c>
      <c r="C48918" t="s">
        <v>2095</v>
      </c>
      <c r="D48918" t="s">
        <v>2076</v>
      </c>
      <c r="E48918">
        <v>3</v>
      </c>
      <c r="F48918" t="s">
        <v>2016</v>
      </c>
      <c r="G48918" t="s">
        <v>2030</v>
      </c>
      <c r="H48918" t="s">
        <v>2017</v>
      </c>
      <c r="I48918" s="13">
        <v>43496</v>
      </c>
      <c r="J48918" t="s">
        <v>2030</v>
      </c>
      <c r="K48918" t="s">
        <v>2030</v>
      </c>
    </row>
    <row r="48919" spans="2:11">
      <c r="B48919" t="s">
        <v>2021</v>
      </c>
      <c r="C48919" t="s">
        <v>4274</v>
      </c>
      <c r="D48919" t="s">
        <v>2023</v>
      </c>
      <c r="E48919">
        <v>5</v>
      </c>
      <c r="F48919" t="s">
        <v>2016</v>
      </c>
      <c r="G48919">
        <v>210</v>
      </c>
      <c r="H48919" t="s">
        <v>2020</v>
      </c>
      <c r="I48919" s="13">
        <v>43419</v>
      </c>
      <c r="J48919">
        <v>2</v>
      </c>
      <c r="K48919">
        <v>22.93</v>
      </c>
    </row>
    <row r="48920" spans="2:11">
      <c r="B48920" t="s">
        <v>2024</v>
      </c>
      <c r="C48920" t="s">
        <v>3318</v>
      </c>
      <c r="D48920" t="s">
        <v>2026</v>
      </c>
      <c r="E48920">
        <v>5</v>
      </c>
      <c r="F48920" t="s">
        <v>2016</v>
      </c>
      <c r="G48920">
        <v>200</v>
      </c>
      <c r="H48920" t="s">
        <v>2017</v>
      </c>
      <c r="I48920" s="13">
        <v>43382</v>
      </c>
      <c r="J48920">
        <v>2</v>
      </c>
      <c r="K48920">
        <v>22.93</v>
      </c>
    </row>
    <row r="48921" spans="2:11">
      <c r="B48921" t="s">
        <v>2083</v>
      </c>
      <c r="C48921" t="s">
        <v>2084</v>
      </c>
      <c r="D48921" t="s">
        <v>2026</v>
      </c>
      <c r="E48921">
        <v>5</v>
      </c>
      <c r="F48921" t="s">
        <v>2016</v>
      </c>
      <c r="G48921" t="s">
        <v>2030</v>
      </c>
      <c r="H48921" t="s">
        <v>2017</v>
      </c>
      <c r="I48921" s="13">
        <v>43215</v>
      </c>
      <c r="J48921">
        <v>3</v>
      </c>
      <c r="K48921">
        <v>22.16</v>
      </c>
    </row>
    <row r="48922" spans="2:11">
      <c r="B48922" t="s">
        <v>2111</v>
      </c>
      <c r="C48922" t="s">
        <v>2292</v>
      </c>
      <c r="D48922" t="s">
        <v>2026</v>
      </c>
      <c r="E48922">
        <v>5</v>
      </c>
      <c r="F48922" t="s">
        <v>2016</v>
      </c>
      <c r="G48922" t="s">
        <v>2030</v>
      </c>
      <c r="H48922" t="s">
        <v>2017</v>
      </c>
      <c r="I48922" s="13">
        <v>43139</v>
      </c>
      <c r="J48922">
        <v>2</v>
      </c>
      <c r="K48922">
        <v>22.93</v>
      </c>
    </row>
    <row r="49001" spans="1:11">
      <c r="A49001" t="s">
        <v>1503</v>
      </c>
      <c r="B49001" t="str">
        <f ca="1">_xll.BDS(OFFSET(INDIRECT(ADDRESS(ROW(), COLUMN())),0,-1),"BEST_ANALYST_RECS_BULK","cols=10;rows=16")</f>
        <v>Edward Jones</v>
      </c>
      <c r="C49001" t="s">
        <v>2275</v>
      </c>
      <c r="D49001" t="s">
        <v>2026</v>
      </c>
      <c r="E49001">
        <v>5</v>
      </c>
      <c r="F49001" t="s">
        <v>2016</v>
      </c>
      <c r="G49001" t="s">
        <v>2030</v>
      </c>
      <c r="H49001" t="s">
        <v>2017</v>
      </c>
      <c r="I49001" s="13">
        <v>43509</v>
      </c>
      <c r="J49001">
        <v>7</v>
      </c>
      <c r="K49001">
        <v>-18.100000000000001</v>
      </c>
    </row>
    <row r="49002" spans="1:11">
      <c r="B49002" t="s">
        <v>2079</v>
      </c>
      <c r="C49002" t="s">
        <v>2446</v>
      </c>
      <c r="D49002" t="s">
        <v>2015</v>
      </c>
      <c r="E49002">
        <v>3</v>
      </c>
      <c r="F49002" t="s">
        <v>2016</v>
      </c>
      <c r="G49002">
        <v>425</v>
      </c>
      <c r="H49002" t="s">
        <v>2017</v>
      </c>
      <c r="I49002" s="13">
        <v>43508</v>
      </c>
      <c r="J49002">
        <v>3</v>
      </c>
      <c r="K49002">
        <v>0</v>
      </c>
    </row>
    <row r="49003" spans="1:11">
      <c r="B49003" t="s">
        <v>106</v>
      </c>
      <c r="C49003" t="s">
        <v>2447</v>
      </c>
      <c r="D49003" t="s">
        <v>2440</v>
      </c>
      <c r="E49003">
        <v>5</v>
      </c>
      <c r="F49003" t="s">
        <v>2016</v>
      </c>
      <c r="G49003">
        <v>515</v>
      </c>
      <c r="H49003" t="s">
        <v>2020</v>
      </c>
      <c r="I49003" s="13">
        <v>43504</v>
      </c>
      <c r="J49003">
        <v>7</v>
      </c>
      <c r="K49003">
        <v>-18.100000000000001</v>
      </c>
    </row>
    <row r="49004" spans="1:11">
      <c r="B49004" t="s">
        <v>2051</v>
      </c>
      <c r="C49004" t="s">
        <v>2448</v>
      </c>
      <c r="D49004" t="s">
        <v>2026</v>
      </c>
      <c r="E49004">
        <v>5</v>
      </c>
      <c r="F49004" t="s">
        <v>2016</v>
      </c>
      <c r="G49004">
        <v>475</v>
      </c>
      <c r="H49004" t="s">
        <v>2017</v>
      </c>
      <c r="I49004" s="13">
        <v>43503</v>
      </c>
      <c r="J49004">
        <v>5</v>
      </c>
      <c r="K49004">
        <v>-15.47</v>
      </c>
    </row>
    <row r="49005" spans="1:11">
      <c r="B49005" t="s">
        <v>2094</v>
      </c>
      <c r="C49005" t="s">
        <v>2095</v>
      </c>
      <c r="D49005" t="s">
        <v>2053</v>
      </c>
      <c r="E49005">
        <v>1</v>
      </c>
      <c r="F49005" t="s">
        <v>2016</v>
      </c>
      <c r="G49005" t="s">
        <v>2030</v>
      </c>
      <c r="H49005" t="s">
        <v>2017</v>
      </c>
      <c r="I49005" s="13">
        <v>43502</v>
      </c>
      <c r="J49005" t="s">
        <v>2030</v>
      </c>
      <c r="K49005" t="s">
        <v>2030</v>
      </c>
    </row>
    <row r="49006" spans="1:11">
      <c r="B49006" t="s">
        <v>2277</v>
      </c>
      <c r="C49006" t="s">
        <v>2449</v>
      </c>
      <c r="D49006" t="s">
        <v>2029</v>
      </c>
      <c r="E49006">
        <v>5</v>
      </c>
      <c r="F49006" t="s">
        <v>2016</v>
      </c>
      <c r="G49006">
        <v>475</v>
      </c>
      <c r="H49006" t="s">
        <v>2017</v>
      </c>
      <c r="I49006" s="13">
        <v>43497</v>
      </c>
      <c r="J49006">
        <v>4</v>
      </c>
      <c r="K49006">
        <v>-13.51</v>
      </c>
    </row>
    <row r="49007" spans="1:11">
      <c r="B49007" t="s">
        <v>2037</v>
      </c>
      <c r="C49007" t="s">
        <v>2450</v>
      </c>
      <c r="D49007" t="s">
        <v>2026</v>
      </c>
      <c r="E49007">
        <v>5</v>
      </c>
      <c r="F49007" t="s">
        <v>2085</v>
      </c>
      <c r="G49007">
        <v>468</v>
      </c>
      <c r="H49007" t="s">
        <v>2020</v>
      </c>
      <c r="I49007" s="13">
        <v>43494</v>
      </c>
      <c r="J49007">
        <v>1</v>
      </c>
      <c r="K49007">
        <v>5.97</v>
      </c>
    </row>
    <row r="49008" spans="1:11">
      <c r="B49008" t="s">
        <v>2024</v>
      </c>
      <c r="C49008" t="s">
        <v>2243</v>
      </c>
      <c r="D49008" t="s">
        <v>2026</v>
      </c>
      <c r="E49008">
        <v>5</v>
      </c>
      <c r="F49008" t="s">
        <v>2016</v>
      </c>
      <c r="G49008">
        <v>535</v>
      </c>
      <c r="H49008" t="s">
        <v>2017</v>
      </c>
      <c r="I49008" s="13">
        <v>43482</v>
      </c>
      <c r="J49008">
        <v>7</v>
      </c>
      <c r="K49008">
        <v>-18.100000000000001</v>
      </c>
    </row>
    <row r="49009" spans="2:11">
      <c r="B49009" t="s">
        <v>2451</v>
      </c>
      <c r="C49009" t="s">
        <v>2452</v>
      </c>
      <c r="D49009" t="s">
        <v>2026</v>
      </c>
      <c r="E49009">
        <v>5</v>
      </c>
      <c r="F49009" t="s">
        <v>2016</v>
      </c>
      <c r="G49009" t="s">
        <v>2030</v>
      </c>
      <c r="H49009" t="s">
        <v>2017</v>
      </c>
      <c r="I49009" s="13">
        <v>43482</v>
      </c>
      <c r="J49009">
        <v>7</v>
      </c>
      <c r="K49009">
        <v>-18.100000000000001</v>
      </c>
    </row>
    <row r="49010" spans="2:11">
      <c r="B49010" t="s">
        <v>2063</v>
      </c>
      <c r="C49010" t="s">
        <v>2453</v>
      </c>
      <c r="D49010" t="s">
        <v>2035</v>
      </c>
      <c r="E49010">
        <v>5</v>
      </c>
      <c r="F49010" t="s">
        <v>2016</v>
      </c>
      <c r="G49010">
        <v>455</v>
      </c>
      <c r="H49010" t="s">
        <v>2017</v>
      </c>
      <c r="I49010" s="13">
        <v>43482</v>
      </c>
      <c r="J49010">
        <v>7</v>
      </c>
      <c r="K49010">
        <v>-18.100000000000001</v>
      </c>
    </row>
    <row r="49011" spans="2:11">
      <c r="B49011" t="s">
        <v>2021</v>
      </c>
      <c r="C49011" t="s">
        <v>2285</v>
      </c>
      <c r="D49011" t="s">
        <v>2023</v>
      </c>
      <c r="E49011">
        <v>5</v>
      </c>
      <c r="F49011" t="s">
        <v>2016</v>
      </c>
      <c r="G49011">
        <v>460</v>
      </c>
      <c r="H49011" t="s">
        <v>2020</v>
      </c>
      <c r="I49011" s="13">
        <v>43481</v>
      </c>
      <c r="J49011">
        <v>7</v>
      </c>
      <c r="K49011">
        <v>-18.100000000000001</v>
      </c>
    </row>
    <row r="49012" spans="2:11">
      <c r="B49012" t="s">
        <v>2027</v>
      </c>
      <c r="C49012" t="s">
        <v>2454</v>
      </c>
      <c r="D49012" t="s">
        <v>2029</v>
      </c>
      <c r="E49012">
        <v>5</v>
      </c>
      <c r="F49012" t="s">
        <v>2016</v>
      </c>
      <c r="G49012">
        <v>532</v>
      </c>
      <c r="H49012" t="s">
        <v>2017</v>
      </c>
      <c r="I49012" s="13">
        <v>43481</v>
      </c>
      <c r="J49012">
        <v>7</v>
      </c>
      <c r="K49012">
        <v>-18.100000000000001</v>
      </c>
    </row>
    <row r="49013" spans="2:11">
      <c r="B49013" t="s">
        <v>2033</v>
      </c>
      <c r="C49013" t="s">
        <v>2455</v>
      </c>
      <c r="D49013" t="s">
        <v>2035</v>
      </c>
      <c r="E49013">
        <v>5</v>
      </c>
      <c r="F49013" t="s">
        <v>2016</v>
      </c>
      <c r="G49013">
        <v>458</v>
      </c>
      <c r="H49013" t="s">
        <v>2020</v>
      </c>
      <c r="I49013" s="13">
        <v>43481</v>
      </c>
      <c r="J49013">
        <v>7</v>
      </c>
      <c r="K49013">
        <v>-18.100000000000001</v>
      </c>
    </row>
    <row r="49014" spans="2:11">
      <c r="B49014" t="s">
        <v>2077</v>
      </c>
      <c r="C49014" t="s">
        <v>2288</v>
      </c>
      <c r="D49014" t="s">
        <v>2029</v>
      </c>
      <c r="E49014">
        <v>5</v>
      </c>
      <c r="F49014" t="s">
        <v>2016</v>
      </c>
      <c r="G49014">
        <v>460</v>
      </c>
      <c r="H49014" t="s">
        <v>2020</v>
      </c>
      <c r="I49014" s="13">
        <v>43481</v>
      </c>
      <c r="J49014">
        <v>7</v>
      </c>
      <c r="K49014">
        <v>-18.100000000000001</v>
      </c>
    </row>
    <row r="49015" spans="2:11">
      <c r="B49015" t="s">
        <v>2083</v>
      </c>
      <c r="C49015" t="s">
        <v>2084</v>
      </c>
      <c r="D49015" t="s">
        <v>2035</v>
      </c>
      <c r="E49015">
        <v>5</v>
      </c>
      <c r="F49015" t="s">
        <v>2085</v>
      </c>
      <c r="G49015" t="s">
        <v>2030</v>
      </c>
      <c r="H49015" t="s">
        <v>2017</v>
      </c>
      <c r="I49015" s="13">
        <v>43384</v>
      </c>
      <c r="J49015">
        <v>2</v>
      </c>
      <c r="K49015">
        <v>4.2300000000000004</v>
      </c>
    </row>
    <row r="49016" spans="2:11">
      <c r="B49016" t="s">
        <v>2111</v>
      </c>
      <c r="C49016" t="s">
        <v>2292</v>
      </c>
      <c r="D49016" t="s">
        <v>2026</v>
      </c>
      <c r="E49016">
        <v>5</v>
      </c>
      <c r="F49016" t="s">
        <v>2016</v>
      </c>
      <c r="G49016" t="s">
        <v>2030</v>
      </c>
      <c r="H49016" t="s">
        <v>2017</v>
      </c>
      <c r="I49016" s="13">
        <v>43206</v>
      </c>
      <c r="J49016">
        <v>7</v>
      </c>
      <c r="K49016">
        <v>-18.100000000000001</v>
      </c>
    </row>
    <row r="49101" spans="1:11">
      <c r="A49101" t="s">
        <v>1504</v>
      </c>
      <c r="B49101" t="str">
        <f ca="1">_xll.BDS(OFFSET(INDIRECT(ADDRESS(ROW(), COLUMN())),0,-1),"BEST_ANALYST_RECS_BULK","cols=10;rows=22")</f>
        <v>J.P. Morgan</v>
      </c>
      <c r="C49101" t="s">
        <v>2271</v>
      </c>
      <c r="D49101" t="s">
        <v>2044</v>
      </c>
      <c r="E49101">
        <v>3</v>
      </c>
      <c r="F49101" t="s">
        <v>2016</v>
      </c>
      <c r="G49101">
        <v>75.5</v>
      </c>
      <c r="H49101" t="s">
        <v>2036</v>
      </c>
      <c r="I49101" s="13">
        <v>43510</v>
      </c>
      <c r="J49101">
        <v>3</v>
      </c>
      <c r="K49101">
        <v>0</v>
      </c>
    </row>
    <row r="49102" spans="1:11">
      <c r="B49102" t="s">
        <v>2267</v>
      </c>
      <c r="C49102" t="s">
        <v>2272</v>
      </c>
      <c r="D49102" t="s">
        <v>2273</v>
      </c>
      <c r="E49102">
        <v>3</v>
      </c>
      <c r="F49102" t="s">
        <v>2016</v>
      </c>
      <c r="G49102">
        <v>69</v>
      </c>
      <c r="H49102" t="s">
        <v>2017</v>
      </c>
      <c r="I49102" s="13">
        <v>43510</v>
      </c>
      <c r="J49102" t="s">
        <v>2030</v>
      </c>
      <c r="K49102" t="s">
        <v>2030</v>
      </c>
    </row>
    <row r="49103" spans="1:11">
      <c r="B49103" t="s">
        <v>2274</v>
      </c>
      <c r="C49103" t="s">
        <v>2275</v>
      </c>
      <c r="D49103" t="s">
        <v>2026</v>
      </c>
      <c r="E49103">
        <v>5</v>
      </c>
      <c r="F49103" t="s">
        <v>2016</v>
      </c>
      <c r="G49103" t="s">
        <v>2030</v>
      </c>
      <c r="H49103" t="s">
        <v>2017</v>
      </c>
      <c r="I49103" s="13">
        <v>43509</v>
      </c>
      <c r="J49103">
        <v>12</v>
      </c>
      <c r="K49103">
        <v>-30.75</v>
      </c>
    </row>
    <row r="49104" spans="1:11">
      <c r="B49104" t="s">
        <v>2027</v>
      </c>
      <c r="C49104" t="s">
        <v>2276</v>
      </c>
      <c r="D49104" t="s">
        <v>2044</v>
      </c>
      <c r="E49104">
        <v>3</v>
      </c>
      <c r="F49104" t="s">
        <v>2016</v>
      </c>
      <c r="G49104">
        <v>75</v>
      </c>
      <c r="H49104" t="s">
        <v>2017</v>
      </c>
      <c r="I49104" s="13">
        <v>43508</v>
      </c>
      <c r="J49104">
        <v>3</v>
      </c>
      <c r="K49104">
        <v>0</v>
      </c>
    </row>
    <row r="49105" spans="2:11">
      <c r="B49105" t="s">
        <v>2277</v>
      </c>
      <c r="C49105" t="s">
        <v>2278</v>
      </c>
      <c r="D49105" t="s">
        <v>2015</v>
      </c>
      <c r="E49105">
        <v>3</v>
      </c>
      <c r="F49105" t="s">
        <v>2016</v>
      </c>
      <c r="G49105">
        <v>72</v>
      </c>
      <c r="H49105" t="s">
        <v>2017</v>
      </c>
      <c r="I49105" s="13">
        <v>43508</v>
      </c>
      <c r="J49105">
        <v>4</v>
      </c>
      <c r="K49105">
        <v>-15.75</v>
      </c>
    </row>
    <row r="49106" spans="2:11">
      <c r="B49106" t="s">
        <v>2089</v>
      </c>
      <c r="C49106" t="s">
        <v>2279</v>
      </c>
      <c r="D49106" t="s">
        <v>2029</v>
      </c>
      <c r="E49106">
        <v>5</v>
      </c>
      <c r="F49106" t="s">
        <v>2016</v>
      </c>
      <c r="G49106">
        <v>76</v>
      </c>
      <c r="H49106" t="s">
        <v>2017</v>
      </c>
      <c r="I49106" s="13">
        <v>43503</v>
      </c>
      <c r="J49106">
        <v>10</v>
      </c>
      <c r="K49106">
        <v>-30.54</v>
      </c>
    </row>
    <row r="49107" spans="2:11">
      <c r="B49107" t="s">
        <v>2220</v>
      </c>
      <c r="C49107" t="s">
        <v>2280</v>
      </c>
      <c r="D49107" t="s">
        <v>2076</v>
      </c>
      <c r="E49107">
        <v>3</v>
      </c>
      <c r="F49107" t="s">
        <v>2016</v>
      </c>
      <c r="G49107">
        <v>75</v>
      </c>
      <c r="H49107" t="s">
        <v>2020</v>
      </c>
      <c r="I49107" s="13">
        <v>43493</v>
      </c>
      <c r="J49107">
        <v>3</v>
      </c>
      <c r="K49107">
        <v>0</v>
      </c>
    </row>
    <row r="49108" spans="2:11">
      <c r="B49108" t="s">
        <v>2083</v>
      </c>
      <c r="C49108" t="s">
        <v>2084</v>
      </c>
      <c r="D49108" t="s">
        <v>2076</v>
      </c>
      <c r="E49108">
        <v>3</v>
      </c>
      <c r="F49108" t="s">
        <v>2088</v>
      </c>
      <c r="G49108" t="s">
        <v>2030</v>
      </c>
      <c r="H49108" t="s">
        <v>2017</v>
      </c>
      <c r="I49108" s="13">
        <v>43491</v>
      </c>
      <c r="J49108">
        <v>7</v>
      </c>
      <c r="K49108">
        <v>-25.82</v>
      </c>
    </row>
    <row r="49109" spans="2:11">
      <c r="B49109" t="s">
        <v>2067</v>
      </c>
      <c r="C49109" t="s">
        <v>2281</v>
      </c>
      <c r="D49109" t="s">
        <v>2252</v>
      </c>
      <c r="E49109">
        <v>3</v>
      </c>
      <c r="F49109" t="s">
        <v>2016</v>
      </c>
      <c r="G49109">
        <v>80</v>
      </c>
      <c r="H49109" t="s">
        <v>2020</v>
      </c>
      <c r="I49109" s="13">
        <v>43490</v>
      </c>
      <c r="J49109">
        <v>3</v>
      </c>
      <c r="K49109">
        <v>0</v>
      </c>
    </row>
    <row r="49110" spans="2:11">
      <c r="B49110" t="s">
        <v>2079</v>
      </c>
      <c r="C49110" t="s">
        <v>2282</v>
      </c>
      <c r="D49110" t="s">
        <v>2015</v>
      </c>
      <c r="E49110">
        <v>3</v>
      </c>
      <c r="F49110" t="s">
        <v>2016</v>
      </c>
      <c r="G49110">
        <v>80</v>
      </c>
      <c r="H49110" t="s">
        <v>2017</v>
      </c>
      <c r="I49110" s="13">
        <v>43490</v>
      </c>
      <c r="J49110">
        <v>11</v>
      </c>
      <c r="K49110">
        <v>-30.61</v>
      </c>
    </row>
    <row r="49111" spans="2:11">
      <c r="B49111" t="s">
        <v>2283</v>
      </c>
      <c r="C49111" t="s">
        <v>2284</v>
      </c>
      <c r="D49111" t="s">
        <v>2189</v>
      </c>
      <c r="E49111">
        <v>5</v>
      </c>
      <c r="F49111" t="s">
        <v>2016</v>
      </c>
      <c r="G49111">
        <v>90</v>
      </c>
      <c r="H49111" t="s">
        <v>2017</v>
      </c>
      <c r="I49111" s="13">
        <v>43488</v>
      </c>
      <c r="J49111">
        <v>10</v>
      </c>
      <c r="K49111">
        <v>-30.54</v>
      </c>
    </row>
    <row r="49112" spans="2:11">
      <c r="B49112" t="s">
        <v>106</v>
      </c>
      <c r="C49112" t="s">
        <v>2228</v>
      </c>
      <c r="D49112" t="s">
        <v>2229</v>
      </c>
      <c r="E49112">
        <v>5</v>
      </c>
      <c r="F49112" t="s">
        <v>2016</v>
      </c>
      <c r="G49112">
        <v>88</v>
      </c>
      <c r="H49112" t="s">
        <v>2020</v>
      </c>
      <c r="I49112" s="13">
        <v>43487</v>
      </c>
      <c r="J49112">
        <v>5</v>
      </c>
      <c r="K49112">
        <v>-18.28</v>
      </c>
    </row>
    <row r="49113" spans="2:11">
      <c r="B49113" t="s">
        <v>2021</v>
      </c>
      <c r="C49113" t="s">
        <v>2285</v>
      </c>
      <c r="D49113" t="s">
        <v>2216</v>
      </c>
      <c r="E49113">
        <v>3</v>
      </c>
      <c r="F49113" t="s">
        <v>2088</v>
      </c>
      <c r="G49113">
        <v>74</v>
      </c>
      <c r="H49113" t="s">
        <v>2020</v>
      </c>
      <c r="I49113" s="13">
        <v>43487</v>
      </c>
      <c r="J49113">
        <v>9</v>
      </c>
      <c r="K49113">
        <v>-29.67</v>
      </c>
    </row>
    <row r="49114" spans="2:11">
      <c r="B49114" t="s">
        <v>2024</v>
      </c>
      <c r="C49114" t="s">
        <v>2243</v>
      </c>
      <c r="D49114" t="s">
        <v>2076</v>
      </c>
      <c r="E49114">
        <v>3</v>
      </c>
      <c r="F49114" t="s">
        <v>2016</v>
      </c>
      <c r="G49114" t="s">
        <v>2030</v>
      </c>
      <c r="H49114" t="s">
        <v>2017</v>
      </c>
      <c r="I49114" s="13">
        <v>43487</v>
      </c>
      <c r="J49114">
        <v>3</v>
      </c>
      <c r="K49114">
        <v>0</v>
      </c>
    </row>
    <row r="49115" spans="2:11">
      <c r="B49115" t="s">
        <v>2037</v>
      </c>
      <c r="C49115" t="s">
        <v>2286</v>
      </c>
      <c r="D49115" t="s">
        <v>2076</v>
      </c>
      <c r="E49115">
        <v>3</v>
      </c>
      <c r="F49115" t="s">
        <v>2016</v>
      </c>
      <c r="G49115">
        <v>70</v>
      </c>
      <c r="H49115" t="s">
        <v>2020</v>
      </c>
      <c r="I49115" s="13">
        <v>43487</v>
      </c>
      <c r="J49115">
        <v>3</v>
      </c>
      <c r="K49115">
        <v>0</v>
      </c>
    </row>
    <row r="49116" spans="2:11">
      <c r="B49116" t="s">
        <v>2072</v>
      </c>
      <c r="C49116" t="s">
        <v>2287</v>
      </c>
      <c r="D49116" t="s">
        <v>2189</v>
      </c>
      <c r="E49116">
        <v>5</v>
      </c>
      <c r="F49116" t="s">
        <v>2016</v>
      </c>
      <c r="G49116">
        <v>84</v>
      </c>
      <c r="H49116" t="s">
        <v>2017</v>
      </c>
      <c r="I49116" s="13">
        <v>43487</v>
      </c>
      <c r="J49116">
        <v>2</v>
      </c>
      <c r="K49116">
        <v>5.45</v>
      </c>
    </row>
    <row r="49117" spans="2:11">
      <c r="B49117" t="s">
        <v>2077</v>
      </c>
      <c r="C49117" t="s">
        <v>2288</v>
      </c>
      <c r="D49117" t="s">
        <v>2029</v>
      </c>
      <c r="E49117">
        <v>5</v>
      </c>
      <c r="F49117" t="s">
        <v>2016</v>
      </c>
      <c r="G49117">
        <v>77</v>
      </c>
      <c r="H49117" t="s">
        <v>2020</v>
      </c>
      <c r="I49117" s="13">
        <v>43487</v>
      </c>
      <c r="J49117">
        <v>1</v>
      </c>
      <c r="K49117">
        <v>8.26</v>
      </c>
    </row>
    <row r="49118" spans="2:11">
      <c r="B49118" t="s">
        <v>2234</v>
      </c>
      <c r="C49118" t="s">
        <v>2289</v>
      </c>
      <c r="D49118" t="s">
        <v>2026</v>
      </c>
      <c r="E49118">
        <v>5</v>
      </c>
      <c r="F49118" t="s">
        <v>2016</v>
      </c>
      <c r="G49118">
        <v>90</v>
      </c>
      <c r="H49118" t="s">
        <v>2020</v>
      </c>
      <c r="I49118" s="13">
        <v>43483</v>
      </c>
      <c r="J49118">
        <v>10</v>
      </c>
      <c r="K49118">
        <v>-30.54</v>
      </c>
    </row>
    <row r="49119" spans="2:11">
      <c r="B49119" t="s">
        <v>2051</v>
      </c>
      <c r="C49119" t="s">
        <v>2290</v>
      </c>
      <c r="D49119" t="s">
        <v>2026</v>
      </c>
      <c r="E49119">
        <v>5</v>
      </c>
      <c r="F49119" t="s">
        <v>2016</v>
      </c>
      <c r="G49119">
        <v>82</v>
      </c>
      <c r="H49119" t="s">
        <v>2017</v>
      </c>
      <c r="I49119" s="13">
        <v>43483</v>
      </c>
      <c r="J49119">
        <v>6</v>
      </c>
      <c r="K49119">
        <v>-23.1</v>
      </c>
    </row>
    <row r="49120" spans="2:11">
      <c r="B49120" t="s">
        <v>2063</v>
      </c>
      <c r="C49120" t="s">
        <v>2291</v>
      </c>
      <c r="D49120" t="s">
        <v>2035</v>
      </c>
      <c r="E49120">
        <v>5</v>
      </c>
      <c r="F49120" t="s">
        <v>2016</v>
      </c>
      <c r="G49120">
        <v>98</v>
      </c>
      <c r="H49120" t="s">
        <v>2017</v>
      </c>
      <c r="I49120" s="13">
        <v>43483</v>
      </c>
      <c r="J49120">
        <v>10</v>
      </c>
      <c r="K49120">
        <v>-30.54</v>
      </c>
    </row>
    <row r="49121" spans="2:11">
      <c r="B49121" t="s">
        <v>2094</v>
      </c>
      <c r="C49121" t="s">
        <v>2095</v>
      </c>
      <c r="D49121" t="s">
        <v>2053</v>
      </c>
      <c r="E49121">
        <v>1</v>
      </c>
      <c r="F49121" t="s">
        <v>2088</v>
      </c>
      <c r="G49121" t="s">
        <v>2030</v>
      </c>
      <c r="H49121" t="s">
        <v>2017</v>
      </c>
      <c r="I49121" s="13">
        <v>43479</v>
      </c>
      <c r="J49121" t="s">
        <v>2030</v>
      </c>
      <c r="K49121" t="s">
        <v>2030</v>
      </c>
    </row>
    <row r="49122" spans="2:11">
      <c r="B49122" t="s">
        <v>2111</v>
      </c>
      <c r="C49122" t="s">
        <v>2292</v>
      </c>
      <c r="D49122" t="s">
        <v>2026</v>
      </c>
      <c r="E49122">
        <v>5</v>
      </c>
      <c r="F49122" t="s">
        <v>2016</v>
      </c>
      <c r="G49122" t="s">
        <v>2030</v>
      </c>
      <c r="H49122" t="s">
        <v>2017</v>
      </c>
      <c r="I49122" s="13">
        <v>43433</v>
      </c>
      <c r="J49122" t="s">
        <v>2030</v>
      </c>
      <c r="K49122" t="s">
        <v>2030</v>
      </c>
    </row>
    <row r="49201" spans="1:11">
      <c r="A49201" t="s">
        <v>1505</v>
      </c>
      <c r="B49201" t="str">
        <f ca="1">_xll.BDS(OFFSET(INDIRECT(ADDRESS(ROW(), COLUMN())),0,-1),"BEST_ANALYST_RECS_BULK","cols=10;rows=17")</f>
        <v>Edward Jones</v>
      </c>
      <c r="C49201" t="s">
        <v>2766</v>
      </c>
      <c r="D49201" t="s">
        <v>2076</v>
      </c>
      <c r="E49201">
        <v>3</v>
      </c>
      <c r="F49201" t="s">
        <v>2016</v>
      </c>
      <c r="G49201" t="s">
        <v>2030</v>
      </c>
      <c r="H49201" t="s">
        <v>2017</v>
      </c>
      <c r="I49201" s="13">
        <v>43509</v>
      </c>
      <c r="J49201">
        <v>5</v>
      </c>
      <c r="K49201">
        <v>0</v>
      </c>
    </row>
    <row r="49202" spans="1:11">
      <c r="B49202" t="s">
        <v>2021</v>
      </c>
      <c r="C49202" t="s">
        <v>2784</v>
      </c>
      <c r="D49202" t="s">
        <v>2216</v>
      </c>
      <c r="E49202">
        <v>3</v>
      </c>
      <c r="F49202" t="s">
        <v>2016</v>
      </c>
      <c r="G49202">
        <v>70</v>
      </c>
      <c r="H49202" t="s">
        <v>2020</v>
      </c>
      <c r="I49202" s="13">
        <v>43504</v>
      </c>
      <c r="J49202">
        <v>5</v>
      </c>
      <c r="K49202">
        <v>0</v>
      </c>
    </row>
    <row r="49203" spans="1:11">
      <c r="B49203" t="s">
        <v>2234</v>
      </c>
      <c r="C49203" t="s">
        <v>2846</v>
      </c>
      <c r="D49203" t="s">
        <v>2026</v>
      </c>
      <c r="E49203">
        <v>5</v>
      </c>
      <c r="F49203" t="s">
        <v>2016</v>
      </c>
      <c r="G49203">
        <v>82</v>
      </c>
      <c r="H49203" t="s">
        <v>2020</v>
      </c>
      <c r="I49203" s="13">
        <v>43503</v>
      </c>
      <c r="J49203" t="s">
        <v>2030</v>
      </c>
      <c r="K49203" t="s">
        <v>2030</v>
      </c>
    </row>
    <row r="49204" spans="1:11">
      <c r="B49204" t="s">
        <v>2024</v>
      </c>
      <c r="C49204" t="s">
        <v>2768</v>
      </c>
      <c r="D49204" t="s">
        <v>2026</v>
      </c>
      <c r="E49204">
        <v>5</v>
      </c>
      <c r="F49204" t="s">
        <v>2016</v>
      </c>
      <c r="G49204">
        <v>86</v>
      </c>
      <c r="H49204" t="s">
        <v>2017</v>
      </c>
      <c r="I49204" s="13">
        <v>43502</v>
      </c>
      <c r="J49204" t="s">
        <v>2030</v>
      </c>
      <c r="K49204" t="s">
        <v>2030</v>
      </c>
    </row>
    <row r="49205" spans="1:11">
      <c r="B49205" t="s">
        <v>2094</v>
      </c>
      <c r="C49205" t="s">
        <v>2095</v>
      </c>
      <c r="D49205" t="s">
        <v>2076</v>
      </c>
      <c r="E49205">
        <v>3</v>
      </c>
      <c r="F49205" t="s">
        <v>2085</v>
      </c>
      <c r="G49205" t="s">
        <v>2030</v>
      </c>
      <c r="H49205" t="s">
        <v>2017</v>
      </c>
      <c r="I49205" s="13">
        <v>43502</v>
      </c>
      <c r="J49205" t="s">
        <v>2030</v>
      </c>
      <c r="K49205" t="s">
        <v>2030</v>
      </c>
    </row>
    <row r="49206" spans="1:11">
      <c r="B49206" t="s">
        <v>2033</v>
      </c>
      <c r="C49206" t="s">
        <v>2769</v>
      </c>
      <c r="D49206" t="s">
        <v>2035</v>
      </c>
      <c r="E49206">
        <v>5</v>
      </c>
      <c r="F49206" t="s">
        <v>2016</v>
      </c>
      <c r="G49206">
        <v>75</v>
      </c>
      <c r="H49206" t="s">
        <v>2036</v>
      </c>
      <c r="I49206" s="13">
        <v>43501</v>
      </c>
      <c r="J49206">
        <v>1</v>
      </c>
      <c r="K49206">
        <v>16.34</v>
      </c>
    </row>
    <row r="49207" spans="1:11">
      <c r="B49207" t="s">
        <v>2321</v>
      </c>
      <c r="C49207" t="s">
        <v>2845</v>
      </c>
      <c r="D49207" t="s">
        <v>2026</v>
      </c>
      <c r="E49207">
        <v>5</v>
      </c>
      <c r="F49207" t="s">
        <v>2016</v>
      </c>
      <c r="G49207">
        <v>75</v>
      </c>
      <c r="H49207" t="s">
        <v>2020</v>
      </c>
      <c r="I49207" s="13">
        <v>43501</v>
      </c>
      <c r="J49207">
        <v>1</v>
      </c>
      <c r="K49207">
        <v>16.34</v>
      </c>
    </row>
    <row r="49208" spans="1:11">
      <c r="B49208" t="s">
        <v>2858</v>
      </c>
      <c r="C49208" t="s">
        <v>2859</v>
      </c>
      <c r="D49208" t="s">
        <v>2053</v>
      </c>
      <c r="E49208">
        <v>1</v>
      </c>
      <c r="F49208" t="s">
        <v>2016</v>
      </c>
      <c r="G49208">
        <v>54</v>
      </c>
      <c r="H49208" t="s">
        <v>2020</v>
      </c>
      <c r="I49208" s="13">
        <v>43501</v>
      </c>
      <c r="J49208">
        <v>4</v>
      </c>
      <c r="K49208">
        <v>0.25</v>
      </c>
    </row>
    <row r="49209" spans="1:11">
      <c r="B49209" t="s">
        <v>2174</v>
      </c>
      <c r="C49209" t="s">
        <v>2851</v>
      </c>
      <c r="D49209" t="s">
        <v>2029</v>
      </c>
      <c r="E49209">
        <v>5</v>
      </c>
      <c r="F49209" t="s">
        <v>2016</v>
      </c>
      <c r="G49209">
        <v>75</v>
      </c>
      <c r="H49209" t="s">
        <v>2017</v>
      </c>
      <c r="I49209" s="13">
        <v>43500</v>
      </c>
      <c r="J49209">
        <v>1</v>
      </c>
      <c r="K49209">
        <v>16.34</v>
      </c>
    </row>
    <row r="49210" spans="1:11">
      <c r="B49210" t="s">
        <v>106</v>
      </c>
      <c r="C49210" t="s">
        <v>2856</v>
      </c>
      <c r="D49210" t="s">
        <v>2114</v>
      </c>
      <c r="E49210">
        <v>3</v>
      </c>
      <c r="F49210" t="s">
        <v>2016</v>
      </c>
      <c r="G49210">
        <v>69</v>
      </c>
      <c r="H49210" t="s">
        <v>2020</v>
      </c>
      <c r="I49210" s="13">
        <v>43500</v>
      </c>
      <c r="J49210">
        <v>5</v>
      </c>
      <c r="K49210">
        <v>0</v>
      </c>
    </row>
    <row r="49211" spans="1:11">
      <c r="B49211" t="s">
        <v>2027</v>
      </c>
      <c r="C49211" t="s">
        <v>2855</v>
      </c>
      <c r="D49211" t="s">
        <v>2029</v>
      </c>
      <c r="E49211">
        <v>5</v>
      </c>
      <c r="F49211" t="s">
        <v>2016</v>
      </c>
      <c r="G49211">
        <v>75</v>
      </c>
      <c r="H49211" t="s">
        <v>2017</v>
      </c>
      <c r="I49211" s="13">
        <v>43500</v>
      </c>
      <c r="J49211">
        <v>2</v>
      </c>
      <c r="K49211">
        <v>9.86</v>
      </c>
    </row>
    <row r="49212" spans="1:11">
      <c r="B49212" t="s">
        <v>2037</v>
      </c>
      <c r="C49212" t="s">
        <v>2850</v>
      </c>
      <c r="D49212" t="s">
        <v>2076</v>
      </c>
      <c r="E49212">
        <v>3</v>
      </c>
      <c r="F49212" t="s">
        <v>2016</v>
      </c>
      <c r="G49212">
        <v>64</v>
      </c>
      <c r="H49212" t="s">
        <v>2020</v>
      </c>
      <c r="I49212" s="13">
        <v>43500</v>
      </c>
      <c r="J49212">
        <v>5</v>
      </c>
      <c r="K49212">
        <v>0</v>
      </c>
    </row>
    <row r="49213" spans="1:11">
      <c r="B49213" t="s">
        <v>2079</v>
      </c>
      <c r="C49213" t="s">
        <v>2848</v>
      </c>
      <c r="D49213" t="s">
        <v>2029</v>
      </c>
      <c r="E49213">
        <v>5</v>
      </c>
      <c r="F49213" t="s">
        <v>2016</v>
      </c>
      <c r="G49213">
        <v>72</v>
      </c>
      <c r="H49213" t="s">
        <v>2017</v>
      </c>
      <c r="I49213" s="13">
        <v>43500</v>
      </c>
      <c r="J49213">
        <v>1</v>
      </c>
      <c r="K49213">
        <v>16.34</v>
      </c>
    </row>
    <row r="49214" spans="1:11">
      <c r="B49214" t="s">
        <v>2151</v>
      </c>
      <c r="C49214" t="s">
        <v>2852</v>
      </c>
      <c r="D49214" t="s">
        <v>2044</v>
      </c>
      <c r="E49214">
        <v>3</v>
      </c>
      <c r="F49214" t="s">
        <v>2016</v>
      </c>
      <c r="G49214" t="s">
        <v>2030</v>
      </c>
      <c r="H49214" t="s">
        <v>2017</v>
      </c>
      <c r="I49214" s="13">
        <v>43500</v>
      </c>
      <c r="J49214">
        <v>5</v>
      </c>
      <c r="K49214">
        <v>0</v>
      </c>
    </row>
    <row r="49215" spans="1:11">
      <c r="B49215" t="s">
        <v>2051</v>
      </c>
      <c r="C49215" t="s">
        <v>3173</v>
      </c>
      <c r="D49215" t="s">
        <v>2053</v>
      </c>
      <c r="E49215">
        <v>1</v>
      </c>
      <c r="F49215" t="s">
        <v>2088</v>
      </c>
      <c r="G49215">
        <v>58</v>
      </c>
      <c r="H49215" t="s">
        <v>2017</v>
      </c>
      <c r="I49215" s="13">
        <v>43500</v>
      </c>
      <c r="J49215" t="s">
        <v>2030</v>
      </c>
      <c r="K49215" t="s">
        <v>2030</v>
      </c>
    </row>
    <row r="49216" spans="1:11">
      <c r="B49216" t="s">
        <v>2063</v>
      </c>
      <c r="C49216" t="s">
        <v>2853</v>
      </c>
      <c r="D49216" t="s">
        <v>2162</v>
      </c>
      <c r="E49216">
        <v>3</v>
      </c>
      <c r="F49216" t="s">
        <v>2016</v>
      </c>
      <c r="G49216">
        <v>70</v>
      </c>
      <c r="H49216" t="s">
        <v>2017</v>
      </c>
      <c r="I49216" s="13">
        <v>43500</v>
      </c>
      <c r="J49216">
        <v>5</v>
      </c>
      <c r="K49216">
        <v>0</v>
      </c>
    </row>
    <row r="49217" spans="2:11">
      <c r="B49217" t="s">
        <v>2083</v>
      </c>
      <c r="C49217" t="s">
        <v>2084</v>
      </c>
      <c r="D49217" t="s">
        <v>2026</v>
      </c>
      <c r="E49217">
        <v>5</v>
      </c>
      <c r="F49217" t="s">
        <v>2016</v>
      </c>
      <c r="G49217" t="s">
        <v>2030</v>
      </c>
      <c r="H49217" t="s">
        <v>2017</v>
      </c>
      <c r="I49217" s="13">
        <v>43461</v>
      </c>
      <c r="J49217">
        <v>6</v>
      </c>
      <c r="K49217">
        <v>-6.09</v>
      </c>
    </row>
    <row r="49301" spans="1:11">
      <c r="A49301" t="s">
        <v>1506</v>
      </c>
      <c r="B49301" t="str">
        <f ca="1">_xll.BDS(OFFSET(INDIRECT(ADDRESS(ROW(), COLUMN())),0,-1),"BEST_ANALYST_RECS_BULK","cols=10;rows=27")</f>
        <v>RBC Capital Markets</v>
      </c>
      <c r="C49301" t="s">
        <v>2787</v>
      </c>
      <c r="D49301" t="s">
        <v>2029</v>
      </c>
      <c r="E49301">
        <v>5</v>
      </c>
      <c r="F49301" t="s">
        <v>2016</v>
      </c>
      <c r="G49301">
        <v>183</v>
      </c>
      <c r="H49301" t="s">
        <v>2020</v>
      </c>
      <c r="I49301" s="13">
        <v>43511</v>
      </c>
      <c r="J49301">
        <v>6</v>
      </c>
      <c r="K49301">
        <v>0.67</v>
      </c>
    </row>
    <row r="49302" spans="1:11">
      <c r="B49302" t="s">
        <v>2159</v>
      </c>
      <c r="C49302" t="s">
        <v>2788</v>
      </c>
      <c r="D49302" t="s">
        <v>2044</v>
      </c>
      <c r="E49302">
        <v>3</v>
      </c>
      <c r="F49302" t="s">
        <v>2016</v>
      </c>
      <c r="G49302">
        <v>156</v>
      </c>
      <c r="H49302" t="s">
        <v>2017</v>
      </c>
      <c r="I49302" s="13">
        <v>43511</v>
      </c>
      <c r="J49302">
        <v>7</v>
      </c>
      <c r="K49302">
        <v>0</v>
      </c>
    </row>
    <row r="49303" spans="1:11">
      <c r="B49303" t="s">
        <v>2139</v>
      </c>
      <c r="C49303" t="s">
        <v>2789</v>
      </c>
      <c r="D49303" t="s">
        <v>2035</v>
      </c>
      <c r="E49303">
        <v>5</v>
      </c>
      <c r="F49303" t="s">
        <v>2016</v>
      </c>
      <c r="G49303">
        <v>185</v>
      </c>
      <c r="H49303" t="s">
        <v>2017</v>
      </c>
      <c r="I49303" s="13">
        <v>43511</v>
      </c>
      <c r="J49303">
        <v>6</v>
      </c>
      <c r="K49303">
        <v>0.67</v>
      </c>
    </row>
    <row r="49304" spans="1:11">
      <c r="B49304" t="s">
        <v>2054</v>
      </c>
      <c r="C49304" t="s">
        <v>2811</v>
      </c>
      <c r="D49304" t="s">
        <v>2056</v>
      </c>
      <c r="E49304">
        <v>4</v>
      </c>
      <c r="F49304" t="s">
        <v>2016</v>
      </c>
      <c r="G49304">
        <v>205</v>
      </c>
      <c r="H49304" t="s">
        <v>2020</v>
      </c>
      <c r="I49304" s="13">
        <v>43510</v>
      </c>
      <c r="J49304">
        <v>9</v>
      </c>
      <c r="K49304">
        <v>-1.6</v>
      </c>
    </row>
    <row r="49305" spans="1:11">
      <c r="B49305" t="s">
        <v>2274</v>
      </c>
      <c r="C49305" t="s">
        <v>2791</v>
      </c>
      <c r="D49305" t="s">
        <v>2076</v>
      </c>
      <c r="E49305">
        <v>3</v>
      </c>
      <c r="F49305" t="s">
        <v>2016</v>
      </c>
      <c r="G49305" t="s">
        <v>2030</v>
      </c>
      <c r="H49305" t="s">
        <v>2017</v>
      </c>
      <c r="I49305" s="13">
        <v>43509</v>
      </c>
      <c r="J49305">
        <v>7</v>
      </c>
      <c r="K49305">
        <v>0</v>
      </c>
    </row>
    <row r="49306" spans="1:11">
      <c r="B49306" t="s">
        <v>2461</v>
      </c>
      <c r="C49306" t="s">
        <v>2799</v>
      </c>
      <c r="D49306" t="s">
        <v>2026</v>
      </c>
      <c r="E49306">
        <v>5</v>
      </c>
      <c r="F49306" t="s">
        <v>2016</v>
      </c>
      <c r="G49306">
        <v>176</v>
      </c>
      <c r="H49306" t="s">
        <v>2017</v>
      </c>
      <c r="I49306" s="13">
        <v>43509</v>
      </c>
      <c r="J49306" t="s">
        <v>2030</v>
      </c>
      <c r="K49306" t="s">
        <v>2030</v>
      </c>
    </row>
    <row r="49307" spans="1:11">
      <c r="B49307" t="s">
        <v>2094</v>
      </c>
      <c r="C49307" t="s">
        <v>2095</v>
      </c>
      <c r="D49307" t="s">
        <v>2076</v>
      </c>
      <c r="E49307">
        <v>3</v>
      </c>
      <c r="F49307" t="s">
        <v>2016</v>
      </c>
      <c r="G49307" t="s">
        <v>2030</v>
      </c>
      <c r="H49307" t="s">
        <v>2017</v>
      </c>
      <c r="I49307" s="13">
        <v>43507</v>
      </c>
      <c r="J49307" t="s">
        <v>2030</v>
      </c>
      <c r="K49307" t="s">
        <v>2030</v>
      </c>
    </row>
    <row r="49308" spans="1:11">
      <c r="B49308" t="s">
        <v>2033</v>
      </c>
      <c r="C49308" t="s">
        <v>2796</v>
      </c>
      <c r="D49308" t="s">
        <v>2035</v>
      </c>
      <c r="E49308">
        <v>5</v>
      </c>
      <c r="F49308" t="s">
        <v>2016</v>
      </c>
      <c r="G49308">
        <v>174</v>
      </c>
      <c r="H49308" t="s">
        <v>2036</v>
      </c>
      <c r="I49308" s="13">
        <v>43503</v>
      </c>
      <c r="J49308">
        <v>6</v>
      </c>
      <c r="K49308">
        <v>0.67</v>
      </c>
    </row>
    <row r="49309" spans="1:11">
      <c r="B49309" t="s">
        <v>2232</v>
      </c>
      <c r="C49309" t="s">
        <v>2805</v>
      </c>
      <c r="D49309" t="s">
        <v>2029</v>
      </c>
      <c r="E49309">
        <v>5</v>
      </c>
      <c r="F49309" t="s">
        <v>2016</v>
      </c>
      <c r="G49309" t="s">
        <v>2030</v>
      </c>
      <c r="H49309" t="s">
        <v>2017</v>
      </c>
      <c r="I49309" s="13">
        <v>43503</v>
      </c>
      <c r="J49309">
        <v>4</v>
      </c>
      <c r="K49309">
        <v>7.92</v>
      </c>
    </row>
    <row r="49310" spans="1:11">
      <c r="B49310" t="s">
        <v>2049</v>
      </c>
      <c r="C49310" t="s">
        <v>2798</v>
      </c>
      <c r="D49310" t="s">
        <v>2029</v>
      </c>
      <c r="E49310">
        <v>5</v>
      </c>
      <c r="F49310" t="s">
        <v>2016</v>
      </c>
      <c r="G49310">
        <v>170</v>
      </c>
      <c r="H49310" t="s">
        <v>2020</v>
      </c>
      <c r="I49310" s="13">
        <v>43497</v>
      </c>
      <c r="J49310">
        <v>6</v>
      </c>
      <c r="K49310">
        <v>0.67</v>
      </c>
    </row>
    <row r="49311" spans="1:11">
      <c r="B49311" t="s">
        <v>2051</v>
      </c>
      <c r="C49311" t="s">
        <v>2794</v>
      </c>
      <c r="D49311" t="s">
        <v>2076</v>
      </c>
      <c r="E49311">
        <v>3</v>
      </c>
      <c r="F49311" t="s">
        <v>2016</v>
      </c>
      <c r="G49311">
        <v>145</v>
      </c>
      <c r="H49311" t="s">
        <v>2017</v>
      </c>
      <c r="I49311" s="13">
        <v>43489</v>
      </c>
      <c r="J49311">
        <v>1</v>
      </c>
      <c r="K49311">
        <v>16.57</v>
      </c>
    </row>
    <row r="49312" spans="1:11">
      <c r="B49312" t="s">
        <v>2031</v>
      </c>
      <c r="C49312" t="s">
        <v>2802</v>
      </c>
      <c r="D49312" t="s">
        <v>2076</v>
      </c>
      <c r="E49312">
        <v>3</v>
      </c>
      <c r="F49312" t="s">
        <v>2016</v>
      </c>
      <c r="G49312">
        <v>157</v>
      </c>
      <c r="H49312" t="s">
        <v>2020</v>
      </c>
      <c r="I49312" s="13">
        <v>43487</v>
      </c>
      <c r="J49312">
        <v>7</v>
      </c>
      <c r="K49312">
        <v>0</v>
      </c>
    </row>
    <row r="49313" spans="2:11">
      <c r="B49313" t="s">
        <v>2079</v>
      </c>
      <c r="C49313" t="s">
        <v>2810</v>
      </c>
      <c r="D49313" t="s">
        <v>2029</v>
      </c>
      <c r="E49313">
        <v>5</v>
      </c>
      <c r="F49313" t="s">
        <v>2016</v>
      </c>
      <c r="G49313">
        <v>165</v>
      </c>
      <c r="H49313" t="s">
        <v>2017</v>
      </c>
      <c r="I49313" s="13">
        <v>43480</v>
      </c>
      <c r="J49313">
        <v>6</v>
      </c>
      <c r="K49313">
        <v>0.67</v>
      </c>
    </row>
    <row r="49314" spans="2:11">
      <c r="B49314" t="s">
        <v>2024</v>
      </c>
      <c r="C49314" t="s">
        <v>2025</v>
      </c>
      <c r="D49314" t="s">
        <v>2026</v>
      </c>
      <c r="E49314">
        <v>5</v>
      </c>
      <c r="F49314" t="s">
        <v>2016</v>
      </c>
      <c r="G49314">
        <v>200</v>
      </c>
      <c r="H49314" t="s">
        <v>2017</v>
      </c>
      <c r="I49314" s="13">
        <v>43479</v>
      </c>
      <c r="J49314">
        <v>6</v>
      </c>
      <c r="K49314">
        <v>0.67</v>
      </c>
    </row>
    <row r="49315" spans="2:11">
      <c r="B49315" t="s">
        <v>106</v>
      </c>
      <c r="C49315" t="s">
        <v>2493</v>
      </c>
      <c r="D49315" t="s">
        <v>2229</v>
      </c>
      <c r="E49315">
        <v>5</v>
      </c>
      <c r="F49315" t="s">
        <v>2016</v>
      </c>
      <c r="G49315">
        <v>178</v>
      </c>
      <c r="H49315" t="s">
        <v>2020</v>
      </c>
      <c r="I49315" s="13">
        <v>43476</v>
      </c>
      <c r="J49315">
        <v>6</v>
      </c>
      <c r="K49315">
        <v>0.67</v>
      </c>
    </row>
    <row r="49316" spans="2:11">
      <c r="B49316" t="s">
        <v>2074</v>
      </c>
      <c r="C49316" t="s">
        <v>3140</v>
      </c>
      <c r="D49316" t="s">
        <v>2026</v>
      </c>
      <c r="E49316">
        <v>5</v>
      </c>
      <c r="F49316" t="s">
        <v>2016</v>
      </c>
      <c r="G49316">
        <v>167</v>
      </c>
      <c r="H49316" t="s">
        <v>2020</v>
      </c>
      <c r="I49316" s="13">
        <v>43476</v>
      </c>
      <c r="J49316">
        <v>6</v>
      </c>
      <c r="K49316">
        <v>0.67</v>
      </c>
    </row>
    <row r="49317" spans="2:11">
      <c r="B49317" t="s">
        <v>2257</v>
      </c>
      <c r="C49317" t="s">
        <v>2790</v>
      </c>
      <c r="D49317" t="s">
        <v>2029</v>
      </c>
      <c r="E49317">
        <v>5</v>
      </c>
      <c r="F49317" t="s">
        <v>2016</v>
      </c>
      <c r="G49317">
        <v>180</v>
      </c>
      <c r="H49317" t="s">
        <v>2020</v>
      </c>
      <c r="I49317" s="13">
        <v>43475</v>
      </c>
      <c r="J49317">
        <v>6</v>
      </c>
      <c r="K49317">
        <v>0.67</v>
      </c>
    </row>
    <row r="49318" spans="2:11">
      <c r="B49318" t="s">
        <v>2077</v>
      </c>
      <c r="C49318" t="s">
        <v>2807</v>
      </c>
      <c r="D49318" t="s">
        <v>2029</v>
      </c>
      <c r="E49318">
        <v>5</v>
      </c>
      <c r="F49318" t="s">
        <v>2016</v>
      </c>
      <c r="G49318">
        <v>187</v>
      </c>
      <c r="H49318" t="s">
        <v>2020</v>
      </c>
      <c r="I49318" s="13">
        <v>43473</v>
      </c>
      <c r="J49318">
        <v>6</v>
      </c>
      <c r="K49318">
        <v>0.67</v>
      </c>
    </row>
    <row r="49319" spans="2:11">
      <c r="B49319" t="s">
        <v>2267</v>
      </c>
      <c r="C49319" t="s">
        <v>2812</v>
      </c>
      <c r="D49319" t="s">
        <v>2041</v>
      </c>
      <c r="E49319">
        <v>1</v>
      </c>
      <c r="F49319" t="s">
        <v>2016</v>
      </c>
      <c r="G49319">
        <v>155</v>
      </c>
      <c r="H49319" t="s">
        <v>2017</v>
      </c>
      <c r="I49319" s="13">
        <v>43469</v>
      </c>
      <c r="J49319" t="s">
        <v>2030</v>
      </c>
      <c r="K49319" t="s">
        <v>2030</v>
      </c>
    </row>
    <row r="49320" spans="2:11">
      <c r="B49320" t="s">
        <v>2021</v>
      </c>
      <c r="C49320" t="s">
        <v>2815</v>
      </c>
      <c r="D49320" t="s">
        <v>2348</v>
      </c>
      <c r="E49320">
        <v>1</v>
      </c>
      <c r="F49320" t="s">
        <v>2016</v>
      </c>
      <c r="G49320">
        <v>130</v>
      </c>
      <c r="H49320" t="s">
        <v>2020</v>
      </c>
      <c r="I49320" s="13">
        <v>43455</v>
      </c>
      <c r="J49320">
        <v>8</v>
      </c>
      <c r="K49320">
        <v>-0.67</v>
      </c>
    </row>
    <row r="49321" spans="2:11">
      <c r="B49321" t="s">
        <v>3141</v>
      </c>
      <c r="C49321" t="s">
        <v>3142</v>
      </c>
      <c r="D49321" t="s">
        <v>2104</v>
      </c>
      <c r="E49321" t="s">
        <v>2030</v>
      </c>
      <c r="F49321" t="s">
        <v>2016</v>
      </c>
      <c r="G49321" t="s">
        <v>2030</v>
      </c>
      <c r="H49321" t="s">
        <v>2017</v>
      </c>
      <c r="I49321" s="13">
        <v>43455</v>
      </c>
      <c r="J49321" t="s">
        <v>2030</v>
      </c>
      <c r="K49321" t="s">
        <v>2030</v>
      </c>
    </row>
    <row r="49322" spans="2:11">
      <c r="B49322" t="s">
        <v>2174</v>
      </c>
      <c r="C49322" t="s">
        <v>2800</v>
      </c>
      <c r="D49322" t="s">
        <v>2015</v>
      </c>
      <c r="E49322">
        <v>3</v>
      </c>
      <c r="F49322" t="s">
        <v>2016</v>
      </c>
      <c r="G49322">
        <v>160</v>
      </c>
      <c r="H49322" t="s">
        <v>2017</v>
      </c>
      <c r="I49322" s="13">
        <v>43454</v>
      </c>
      <c r="J49322">
        <v>7</v>
      </c>
      <c r="K49322">
        <v>0</v>
      </c>
    </row>
    <row r="49323" spans="2:11">
      <c r="B49323" t="s">
        <v>2027</v>
      </c>
      <c r="C49323" t="s">
        <v>2801</v>
      </c>
      <c r="D49323" t="s">
        <v>2044</v>
      </c>
      <c r="E49323">
        <v>3</v>
      </c>
      <c r="F49323" t="s">
        <v>2016</v>
      </c>
      <c r="G49323">
        <v>148</v>
      </c>
      <c r="H49323" t="s">
        <v>2017</v>
      </c>
      <c r="I49323" s="13">
        <v>43454</v>
      </c>
      <c r="J49323">
        <v>7</v>
      </c>
      <c r="K49323">
        <v>0</v>
      </c>
    </row>
    <row r="49324" spans="2:11">
      <c r="B49324" t="s">
        <v>2069</v>
      </c>
      <c r="C49324" t="s">
        <v>2806</v>
      </c>
      <c r="D49324" t="s">
        <v>2035</v>
      </c>
      <c r="E49324">
        <v>5</v>
      </c>
      <c r="F49324" t="s">
        <v>2016</v>
      </c>
      <c r="G49324">
        <v>173</v>
      </c>
      <c r="H49324" t="s">
        <v>2020</v>
      </c>
      <c r="I49324" s="13">
        <v>43454</v>
      </c>
      <c r="J49324">
        <v>6</v>
      </c>
      <c r="K49324">
        <v>0.67</v>
      </c>
    </row>
    <row r="49325" spans="2:11">
      <c r="B49325" t="s">
        <v>2682</v>
      </c>
      <c r="C49325" t="s">
        <v>2808</v>
      </c>
      <c r="D49325" t="s">
        <v>2026</v>
      </c>
      <c r="E49325">
        <v>5</v>
      </c>
      <c r="F49325" t="s">
        <v>2016</v>
      </c>
      <c r="G49325">
        <v>190</v>
      </c>
      <c r="H49325" t="s">
        <v>2017</v>
      </c>
      <c r="I49325" s="13">
        <v>43454</v>
      </c>
      <c r="J49325">
        <v>6</v>
      </c>
      <c r="K49325">
        <v>0.67</v>
      </c>
    </row>
    <row r="49326" spans="2:11">
      <c r="B49326" t="s">
        <v>2792</v>
      </c>
      <c r="C49326" t="s">
        <v>2793</v>
      </c>
      <c r="D49326" t="s">
        <v>2076</v>
      </c>
      <c r="E49326">
        <v>3</v>
      </c>
      <c r="F49326" t="s">
        <v>2016</v>
      </c>
      <c r="G49326">
        <v>165</v>
      </c>
      <c r="H49326" t="s">
        <v>2020</v>
      </c>
      <c r="I49326" s="13">
        <v>43445</v>
      </c>
      <c r="J49326">
        <v>7</v>
      </c>
      <c r="K49326">
        <v>0</v>
      </c>
    </row>
    <row r="49327" spans="2:11">
      <c r="B49327" t="s">
        <v>2083</v>
      </c>
      <c r="C49327" t="s">
        <v>2084</v>
      </c>
      <c r="D49327" t="s">
        <v>2026</v>
      </c>
      <c r="E49327">
        <v>5</v>
      </c>
      <c r="F49327" t="s">
        <v>2016</v>
      </c>
      <c r="G49327" t="s">
        <v>2030</v>
      </c>
      <c r="H49327" t="s">
        <v>2017</v>
      </c>
      <c r="I49327" s="13">
        <v>43385</v>
      </c>
      <c r="J49327">
        <v>6</v>
      </c>
      <c r="K49327">
        <v>0.67</v>
      </c>
    </row>
    <row r="49401" spans="1:11">
      <c r="A49401" t="s">
        <v>1507</v>
      </c>
      <c r="B49401" t="str">
        <f ca="1">_xll.BDS(OFFSET(INDIRECT(ADDRESS(ROW(), COLUMN())),0,-1),"BEST_ANALYST_RECS_BULK","cols=10;rows=21")</f>
        <v>Wolfe Research</v>
      </c>
      <c r="C49401" t="s">
        <v>2305</v>
      </c>
      <c r="D49401" t="s">
        <v>2273</v>
      </c>
      <c r="E49401">
        <v>3</v>
      </c>
      <c r="F49401" t="s">
        <v>2016</v>
      </c>
      <c r="G49401" t="s">
        <v>2030</v>
      </c>
      <c r="H49401" t="s">
        <v>2017</v>
      </c>
      <c r="I49401" s="13">
        <v>43511</v>
      </c>
      <c r="J49401">
        <v>5</v>
      </c>
      <c r="K49401">
        <v>0</v>
      </c>
    </row>
    <row r="49402" spans="1:11">
      <c r="B49402" t="s">
        <v>2049</v>
      </c>
      <c r="C49402" t="s">
        <v>2502</v>
      </c>
      <c r="D49402" t="s">
        <v>2029</v>
      </c>
      <c r="E49402">
        <v>5</v>
      </c>
      <c r="F49402" t="s">
        <v>2016</v>
      </c>
      <c r="G49402">
        <v>107</v>
      </c>
      <c r="H49402" t="s">
        <v>2017</v>
      </c>
      <c r="I49402" s="13">
        <v>43510</v>
      </c>
      <c r="J49402">
        <v>4</v>
      </c>
      <c r="K49402">
        <v>0.47</v>
      </c>
    </row>
    <row r="49403" spans="1:11">
      <c r="B49403" t="s">
        <v>2274</v>
      </c>
      <c r="C49403" t="s">
        <v>2503</v>
      </c>
      <c r="D49403" t="s">
        <v>2026</v>
      </c>
      <c r="E49403">
        <v>5</v>
      </c>
      <c r="F49403" t="s">
        <v>2016</v>
      </c>
      <c r="G49403" t="s">
        <v>2030</v>
      </c>
      <c r="H49403" t="s">
        <v>2017</v>
      </c>
      <c r="I49403" s="13">
        <v>43509</v>
      </c>
      <c r="J49403" t="s">
        <v>2030</v>
      </c>
      <c r="K49403" t="s">
        <v>2030</v>
      </c>
    </row>
    <row r="49404" spans="1:11">
      <c r="B49404" t="s">
        <v>2074</v>
      </c>
      <c r="C49404" t="s">
        <v>2504</v>
      </c>
      <c r="D49404" t="s">
        <v>2026</v>
      </c>
      <c r="E49404">
        <v>5</v>
      </c>
      <c r="F49404" t="s">
        <v>2016</v>
      </c>
      <c r="G49404">
        <v>104</v>
      </c>
      <c r="H49404" t="s">
        <v>2017</v>
      </c>
      <c r="I49404" s="13">
        <v>43508</v>
      </c>
      <c r="J49404" t="s">
        <v>2030</v>
      </c>
      <c r="K49404" t="s">
        <v>2030</v>
      </c>
    </row>
    <row r="49405" spans="1:11">
      <c r="B49405" t="s">
        <v>2051</v>
      </c>
      <c r="C49405" t="s">
        <v>2505</v>
      </c>
      <c r="D49405" t="s">
        <v>2076</v>
      </c>
      <c r="E49405">
        <v>3</v>
      </c>
      <c r="F49405" t="s">
        <v>2016</v>
      </c>
      <c r="G49405">
        <v>83</v>
      </c>
      <c r="H49405" t="s">
        <v>2017</v>
      </c>
      <c r="I49405" s="13">
        <v>43507</v>
      </c>
      <c r="J49405">
        <v>5</v>
      </c>
      <c r="K49405">
        <v>0</v>
      </c>
    </row>
    <row r="49406" spans="1:11">
      <c r="B49406" t="s">
        <v>2094</v>
      </c>
      <c r="C49406" t="s">
        <v>2095</v>
      </c>
      <c r="D49406" t="s">
        <v>2076</v>
      </c>
      <c r="E49406">
        <v>3</v>
      </c>
      <c r="F49406" t="s">
        <v>2088</v>
      </c>
      <c r="G49406" t="s">
        <v>2030</v>
      </c>
      <c r="H49406" t="s">
        <v>2017</v>
      </c>
      <c r="I49406" s="13">
        <v>43504</v>
      </c>
      <c r="J49406" t="s">
        <v>2030</v>
      </c>
      <c r="K49406" t="s">
        <v>2030</v>
      </c>
    </row>
    <row r="49407" spans="1:11">
      <c r="B49407" t="s">
        <v>2063</v>
      </c>
      <c r="C49407" t="s">
        <v>2506</v>
      </c>
      <c r="D49407" t="s">
        <v>2162</v>
      </c>
      <c r="E49407">
        <v>3</v>
      </c>
      <c r="F49407" t="s">
        <v>2016</v>
      </c>
      <c r="G49407">
        <v>95</v>
      </c>
      <c r="H49407" t="s">
        <v>2017</v>
      </c>
      <c r="I49407" s="13">
        <v>43501</v>
      </c>
      <c r="J49407">
        <v>5</v>
      </c>
      <c r="K49407">
        <v>0</v>
      </c>
    </row>
    <row r="49408" spans="1:11">
      <c r="B49408" t="s">
        <v>2321</v>
      </c>
      <c r="C49408" t="s">
        <v>2322</v>
      </c>
      <c r="D49408" t="s">
        <v>2026</v>
      </c>
      <c r="E49408">
        <v>5</v>
      </c>
      <c r="F49408" t="s">
        <v>2016</v>
      </c>
      <c r="G49408">
        <v>108</v>
      </c>
      <c r="H49408" t="s">
        <v>2020</v>
      </c>
      <c r="I49408" s="13">
        <v>43500</v>
      </c>
      <c r="J49408" t="s">
        <v>2030</v>
      </c>
      <c r="K49408" t="s">
        <v>2030</v>
      </c>
    </row>
    <row r="49409" spans="2:11">
      <c r="B49409" t="s">
        <v>2045</v>
      </c>
      <c r="C49409" t="s">
        <v>2507</v>
      </c>
      <c r="D49409" t="s">
        <v>2015</v>
      </c>
      <c r="E49409">
        <v>3</v>
      </c>
      <c r="F49409" t="s">
        <v>2016</v>
      </c>
      <c r="G49409" t="s">
        <v>2030</v>
      </c>
      <c r="H49409" t="s">
        <v>2017</v>
      </c>
      <c r="I49409" s="13">
        <v>43499</v>
      </c>
      <c r="J49409">
        <v>5</v>
      </c>
      <c r="K49409">
        <v>0</v>
      </c>
    </row>
    <row r="49410" spans="2:11">
      <c r="B49410" t="s">
        <v>2072</v>
      </c>
      <c r="C49410" t="s">
        <v>2508</v>
      </c>
      <c r="D49410" t="s">
        <v>2015</v>
      </c>
      <c r="E49410">
        <v>3</v>
      </c>
      <c r="F49410" t="s">
        <v>2016</v>
      </c>
      <c r="G49410" t="s">
        <v>2030</v>
      </c>
      <c r="H49410" t="s">
        <v>2017</v>
      </c>
      <c r="I49410" s="13">
        <v>43497</v>
      </c>
      <c r="J49410">
        <v>5</v>
      </c>
      <c r="K49410">
        <v>0</v>
      </c>
    </row>
    <row r="49411" spans="2:11">
      <c r="B49411" t="s">
        <v>2069</v>
      </c>
      <c r="C49411" t="s">
        <v>2509</v>
      </c>
      <c r="D49411" t="s">
        <v>2035</v>
      </c>
      <c r="E49411">
        <v>5</v>
      </c>
      <c r="F49411" t="s">
        <v>2016</v>
      </c>
      <c r="G49411">
        <v>105</v>
      </c>
      <c r="H49411" t="s">
        <v>2017</v>
      </c>
      <c r="I49411" s="13">
        <v>43496</v>
      </c>
      <c r="J49411">
        <v>4</v>
      </c>
      <c r="K49411">
        <v>0.47</v>
      </c>
    </row>
    <row r="49412" spans="2:11">
      <c r="B49412" t="s">
        <v>2174</v>
      </c>
      <c r="C49412" t="s">
        <v>2510</v>
      </c>
      <c r="D49412" t="s">
        <v>2015</v>
      </c>
      <c r="E49412">
        <v>3</v>
      </c>
      <c r="F49412" t="s">
        <v>2016</v>
      </c>
      <c r="G49412">
        <v>94</v>
      </c>
      <c r="H49412" t="s">
        <v>2017</v>
      </c>
      <c r="I49412" s="13">
        <v>43495</v>
      </c>
      <c r="J49412">
        <v>5</v>
      </c>
      <c r="K49412">
        <v>0</v>
      </c>
    </row>
    <row r="49413" spans="2:11">
      <c r="B49413" t="s">
        <v>106</v>
      </c>
      <c r="C49413" t="s">
        <v>2511</v>
      </c>
      <c r="D49413" t="s">
        <v>2512</v>
      </c>
      <c r="E49413">
        <v>1</v>
      </c>
      <c r="F49413" t="s">
        <v>2016</v>
      </c>
      <c r="G49413">
        <v>67</v>
      </c>
      <c r="H49413" t="s">
        <v>2020</v>
      </c>
      <c r="I49413" s="13">
        <v>43495</v>
      </c>
      <c r="J49413">
        <v>6</v>
      </c>
      <c r="K49413">
        <v>-0.47</v>
      </c>
    </row>
    <row r="49414" spans="2:11">
      <c r="B49414" t="s">
        <v>2027</v>
      </c>
      <c r="C49414" t="s">
        <v>2513</v>
      </c>
      <c r="D49414" t="s">
        <v>2041</v>
      </c>
      <c r="E49414">
        <v>1</v>
      </c>
      <c r="F49414" t="s">
        <v>2016</v>
      </c>
      <c r="G49414">
        <v>82</v>
      </c>
      <c r="H49414" t="s">
        <v>2017</v>
      </c>
      <c r="I49414" s="13">
        <v>43495</v>
      </c>
      <c r="J49414">
        <v>6</v>
      </c>
      <c r="K49414">
        <v>-0.47</v>
      </c>
    </row>
    <row r="49415" spans="2:11">
      <c r="B49415" t="s">
        <v>2033</v>
      </c>
      <c r="C49415" t="s">
        <v>2514</v>
      </c>
      <c r="D49415" t="s">
        <v>2044</v>
      </c>
      <c r="E49415">
        <v>3</v>
      </c>
      <c r="F49415" t="s">
        <v>2016</v>
      </c>
      <c r="G49415">
        <v>94</v>
      </c>
      <c r="H49415" t="s">
        <v>2036</v>
      </c>
      <c r="I49415" s="13">
        <v>43495</v>
      </c>
      <c r="J49415">
        <v>1</v>
      </c>
      <c r="K49415">
        <v>6.68</v>
      </c>
    </row>
    <row r="49416" spans="2:11">
      <c r="B49416" t="s">
        <v>2159</v>
      </c>
      <c r="C49416" t="s">
        <v>2515</v>
      </c>
      <c r="D49416" t="s">
        <v>2044</v>
      </c>
      <c r="E49416">
        <v>3</v>
      </c>
      <c r="F49416" t="s">
        <v>2016</v>
      </c>
      <c r="G49416">
        <v>91</v>
      </c>
      <c r="H49416" t="s">
        <v>2020</v>
      </c>
      <c r="I49416" s="13">
        <v>43495</v>
      </c>
      <c r="J49416">
        <v>5</v>
      </c>
      <c r="K49416">
        <v>0</v>
      </c>
    </row>
    <row r="49417" spans="2:11">
      <c r="B49417" t="s">
        <v>2134</v>
      </c>
      <c r="C49417" t="s">
        <v>2516</v>
      </c>
      <c r="D49417" t="s">
        <v>2162</v>
      </c>
      <c r="E49417">
        <v>3</v>
      </c>
      <c r="F49417" t="s">
        <v>2016</v>
      </c>
      <c r="G49417">
        <v>93</v>
      </c>
      <c r="H49417" t="s">
        <v>2017</v>
      </c>
      <c r="I49417" s="13">
        <v>43495</v>
      </c>
      <c r="J49417">
        <v>8</v>
      </c>
      <c r="K49417">
        <v>-10.74</v>
      </c>
    </row>
    <row r="49418" spans="2:11">
      <c r="B49418" t="s">
        <v>2054</v>
      </c>
      <c r="C49418" t="s">
        <v>2517</v>
      </c>
      <c r="D49418" t="s">
        <v>2056</v>
      </c>
      <c r="E49418">
        <v>4</v>
      </c>
      <c r="F49418" t="s">
        <v>2016</v>
      </c>
      <c r="G49418">
        <v>101</v>
      </c>
      <c r="H49418" t="s">
        <v>2020</v>
      </c>
      <c r="I49418" s="13">
        <v>43495</v>
      </c>
      <c r="J49418">
        <v>2</v>
      </c>
      <c r="K49418">
        <v>6.55</v>
      </c>
    </row>
    <row r="49419" spans="2:11">
      <c r="B49419" t="s">
        <v>2083</v>
      </c>
      <c r="C49419" t="s">
        <v>2084</v>
      </c>
      <c r="D49419" t="s">
        <v>2026</v>
      </c>
      <c r="E49419">
        <v>5</v>
      </c>
      <c r="F49419" t="s">
        <v>2016</v>
      </c>
      <c r="G49419" t="s">
        <v>2030</v>
      </c>
      <c r="H49419" t="s">
        <v>2017</v>
      </c>
      <c r="I49419" s="13">
        <v>43404</v>
      </c>
      <c r="J49419" t="s">
        <v>2030</v>
      </c>
      <c r="K49419" t="s">
        <v>2030</v>
      </c>
    </row>
    <row r="49420" spans="2:11">
      <c r="B49420" t="s">
        <v>2079</v>
      </c>
      <c r="C49420" t="s">
        <v>2518</v>
      </c>
      <c r="D49420" t="s">
        <v>2015</v>
      </c>
      <c r="E49420">
        <v>3</v>
      </c>
      <c r="F49420" t="s">
        <v>2016</v>
      </c>
      <c r="G49420">
        <v>97</v>
      </c>
      <c r="H49420" t="s">
        <v>2017</v>
      </c>
      <c r="I49420" s="13">
        <v>43334</v>
      </c>
      <c r="J49420" t="s">
        <v>2030</v>
      </c>
      <c r="K49420" t="s">
        <v>2030</v>
      </c>
    </row>
    <row r="49421" spans="2:11">
      <c r="B49421" t="s">
        <v>2483</v>
      </c>
      <c r="C49421" t="s">
        <v>2519</v>
      </c>
      <c r="D49421" t="s">
        <v>2026</v>
      </c>
      <c r="E49421">
        <v>5</v>
      </c>
      <c r="F49421" t="s">
        <v>2016</v>
      </c>
      <c r="G49421">
        <v>80</v>
      </c>
      <c r="H49421" t="s">
        <v>2017</v>
      </c>
      <c r="I49421" s="13">
        <v>42857</v>
      </c>
      <c r="J49421">
        <v>4</v>
      </c>
      <c r="K49421">
        <v>0.47</v>
      </c>
    </row>
    <row r="49501" spans="1:11">
      <c r="A49501" t="s">
        <v>1508</v>
      </c>
      <c r="B49501" t="str">
        <f ca="1">_xll.BDS(OFFSET(INDIRECT(ADDRESS(ROW(), COLUMN())),0,-1),"BEST_ANALYST_RECS_BULK","cols=10;rows=11")</f>
        <v>Thompson, Davis &amp; Co</v>
      </c>
      <c r="C49501" t="s">
        <v>2124</v>
      </c>
      <c r="D49501" t="s">
        <v>2026</v>
      </c>
      <c r="E49501">
        <v>5</v>
      </c>
      <c r="F49501" t="s">
        <v>2016</v>
      </c>
      <c r="G49501">
        <v>105</v>
      </c>
      <c r="H49501" t="s">
        <v>2020</v>
      </c>
      <c r="I49501" s="13">
        <v>43507</v>
      </c>
      <c r="J49501">
        <v>4</v>
      </c>
      <c r="K49501">
        <v>-45.25</v>
      </c>
    </row>
    <row r="49502" spans="1:11">
      <c r="B49502" t="s">
        <v>2094</v>
      </c>
      <c r="C49502" t="s">
        <v>2095</v>
      </c>
      <c r="D49502" t="s">
        <v>2053</v>
      </c>
      <c r="E49502">
        <v>1</v>
      </c>
      <c r="F49502" t="s">
        <v>2088</v>
      </c>
      <c r="G49502" t="s">
        <v>2030</v>
      </c>
      <c r="H49502" t="s">
        <v>2017</v>
      </c>
      <c r="I49502" s="13">
        <v>43501</v>
      </c>
      <c r="J49502" t="s">
        <v>2030</v>
      </c>
      <c r="K49502" t="s">
        <v>2030</v>
      </c>
    </row>
    <row r="49503" spans="1:11">
      <c r="B49503" t="s">
        <v>2079</v>
      </c>
      <c r="C49503" t="s">
        <v>2125</v>
      </c>
      <c r="D49503" t="s">
        <v>2029</v>
      </c>
      <c r="E49503">
        <v>5</v>
      </c>
      <c r="F49503" t="s">
        <v>2016</v>
      </c>
      <c r="G49503">
        <v>90</v>
      </c>
      <c r="H49503" t="s">
        <v>2017</v>
      </c>
      <c r="I49503" s="13">
        <v>43499</v>
      </c>
      <c r="J49503">
        <v>4</v>
      </c>
      <c r="K49503">
        <v>-45.25</v>
      </c>
    </row>
    <row r="49504" spans="1:11">
      <c r="B49504" t="s">
        <v>2074</v>
      </c>
      <c r="C49504" t="s">
        <v>2126</v>
      </c>
      <c r="D49504" t="s">
        <v>2026</v>
      </c>
      <c r="E49504">
        <v>5</v>
      </c>
      <c r="F49504" t="s">
        <v>2016</v>
      </c>
      <c r="G49504">
        <v>79</v>
      </c>
      <c r="H49504" t="s">
        <v>2020</v>
      </c>
      <c r="I49504" s="13">
        <v>43495</v>
      </c>
      <c r="J49504">
        <v>4</v>
      </c>
      <c r="K49504">
        <v>-45.25</v>
      </c>
    </row>
    <row r="49505" spans="2:11">
      <c r="B49505" t="s">
        <v>2069</v>
      </c>
      <c r="C49505" t="s">
        <v>2127</v>
      </c>
      <c r="D49505" t="s">
        <v>2071</v>
      </c>
      <c r="E49505">
        <v>3</v>
      </c>
      <c r="F49505" t="s">
        <v>2016</v>
      </c>
      <c r="G49505" t="s">
        <v>2030</v>
      </c>
      <c r="H49505" t="s">
        <v>2017</v>
      </c>
      <c r="I49505" s="13">
        <v>43493</v>
      </c>
      <c r="J49505">
        <v>3</v>
      </c>
      <c r="K49505">
        <v>-40.94</v>
      </c>
    </row>
    <row r="49506" spans="2:11">
      <c r="B49506" t="s">
        <v>2118</v>
      </c>
      <c r="C49506" t="s">
        <v>2128</v>
      </c>
      <c r="D49506" t="s">
        <v>2026</v>
      </c>
      <c r="E49506">
        <v>5</v>
      </c>
      <c r="F49506" t="s">
        <v>2016</v>
      </c>
      <c r="G49506">
        <v>84</v>
      </c>
      <c r="H49506" t="s">
        <v>2017</v>
      </c>
      <c r="I49506" s="13">
        <v>43467</v>
      </c>
      <c r="J49506" t="s">
        <v>2030</v>
      </c>
      <c r="K49506" t="s">
        <v>2030</v>
      </c>
    </row>
    <row r="49507" spans="2:11">
      <c r="B49507" t="s">
        <v>2129</v>
      </c>
      <c r="C49507" t="s">
        <v>2130</v>
      </c>
      <c r="D49507" t="s">
        <v>2026</v>
      </c>
      <c r="E49507">
        <v>5</v>
      </c>
      <c r="F49507" t="s">
        <v>2085</v>
      </c>
      <c r="G49507">
        <v>75</v>
      </c>
      <c r="H49507" t="s">
        <v>2020</v>
      </c>
      <c r="I49507" s="13">
        <v>43447</v>
      </c>
      <c r="J49507">
        <v>2</v>
      </c>
      <c r="K49507">
        <v>-24.09</v>
      </c>
    </row>
    <row r="49508" spans="2:11">
      <c r="B49508" t="s">
        <v>2083</v>
      </c>
      <c r="C49508" t="s">
        <v>2084</v>
      </c>
      <c r="D49508" t="s">
        <v>2053</v>
      </c>
      <c r="E49508">
        <v>1</v>
      </c>
      <c r="F49508" t="s">
        <v>2016</v>
      </c>
      <c r="G49508" t="s">
        <v>2030</v>
      </c>
      <c r="H49508" t="s">
        <v>2017</v>
      </c>
      <c r="I49508" s="13">
        <v>43426</v>
      </c>
      <c r="J49508" t="s">
        <v>2030</v>
      </c>
      <c r="K49508" t="s">
        <v>2030</v>
      </c>
    </row>
    <row r="49509" spans="2:11">
      <c r="B49509" t="s">
        <v>2131</v>
      </c>
      <c r="C49509" t="s">
        <v>2132</v>
      </c>
      <c r="D49509" t="s">
        <v>2044</v>
      </c>
      <c r="E49509">
        <v>3</v>
      </c>
      <c r="F49509" t="s">
        <v>2016</v>
      </c>
      <c r="G49509">
        <v>77</v>
      </c>
      <c r="H49509" t="s">
        <v>2133</v>
      </c>
      <c r="I49509" s="13">
        <v>43425</v>
      </c>
      <c r="J49509">
        <v>1</v>
      </c>
      <c r="K49509">
        <v>0</v>
      </c>
    </row>
    <row r="49510" spans="2:11">
      <c r="B49510" t="s">
        <v>2134</v>
      </c>
      <c r="C49510" t="s">
        <v>2135</v>
      </c>
      <c r="D49510" t="s">
        <v>2035</v>
      </c>
      <c r="E49510">
        <v>5</v>
      </c>
      <c r="F49510" t="s">
        <v>2016</v>
      </c>
      <c r="G49510">
        <v>130</v>
      </c>
      <c r="H49510" t="s">
        <v>2017</v>
      </c>
      <c r="I49510" s="13">
        <v>43424</v>
      </c>
      <c r="J49510" t="s">
        <v>2030</v>
      </c>
      <c r="K49510" t="s">
        <v>2030</v>
      </c>
    </row>
    <row r="49511" spans="2:11">
      <c r="B49511" t="s">
        <v>2136</v>
      </c>
      <c r="C49511" t="s">
        <v>2137</v>
      </c>
      <c r="D49511" t="s">
        <v>2044</v>
      </c>
      <c r="E49511">
        <v>3</v>
      </c>
      <c r="F49511" t="s">
        <v>2016</v>
      </c>
      <c r="G49511">
        <v>84</v>
      </c>
      <c r="H49511" t="s">
        <v>2020</v>
      </c>
      <c r="I49511" s="13">
        <v>43424</v>
      </c>
      <c r="J49511">
        <v>3</v>
      </c>
      <c r="K49511">
        <v>-40.94</v>
      </c>
    </row>
    <row r="49601" spans="1:11">
      <c r="A49601" t="s">
        <v>1509</v>
      </c>
      <c r="B49601" t="str">
        <f ca="1">_xll.BDS(OFFSET(INDIRECT(ADDRESS(ROW(), COLUMN())),0,-1),"BEST_ANALYST_RECS_BULK","cols=10;rows=29")</f>
        <v>Goldman Sachs</v>
      </c>
      <c r="C49601" t="s">
        <v>2350</v>
      </c>
      <c r="D49601" t="s">
        <v>2216</v>
      </c>
      <c r="E49601">
        <v>3</v>
      </c>
      <c r="F49601" t="s">
        <v>2016</v>
      </c>
      <c r="G49601">
        <v>7.75</v>
      </c>
      <c r="H49601" t="s">
        <v>2020</v>
      </c>
      <c r="I49601" s="13">
        <v>43511</v>
      </c>
      <c r="J49601">
        <v>5</v>
      </c>
      <c r="K49601">
        <v>0</v>
      </c>
    </row>
    <row r="49602" spans="1:11">
      <c r="B49602" t="s">
        <v>2352</v>
      </c>
      <c r="C49602" t="s">
        <v>2988</v>
      </c>
      <c r="D49602" t="s">
        <v>2026</v>
      </c>
      <c r="E49602">
        <v>5</v>
      </c>
      <c r="F49602" t="s">
        <v>2016</v>
      </c>
      <c r="G49602">
        <v>14</v>
      </c>
      <c r="H49602" t="s">
        <v>2017</v>
      </c>
      <c r="I49602" s="13">
        <v>43511</v>
      </c>
      <c r="J49602">
        <v>9</v>
      </c>
      <c r="K49602">
        <v>-13.08</v>
      </c>
    </row>
    <row r="49603" spans="1:11">
      <c r="B49603" t="s">
        <v>2031</v>
      </c>
      <c r="C49603" t="s">
        <v>2355</v>
      </c>
      <c r="D49603" t="s">
        <v>2026</v>
      </c>
      <c r="E49603">
        <v>5</v>
      </c>
      <c r="F49603" t="s">
        <v>2016</v>
      </c>
      <c r="G49603">
        <v>13</v>
      </c>
      <c r="H49603" t="s">
        <v>2020</v>
      </c>
      <c r="I49603" s="13">
        <v>43510</v>
      </c>
      <c r="J49603">
        <v>8</v>
      </c>
      <c r="K49603">
        <v>-8.74</v>
      </c>
    </row>
    <row r="49604" spans="1:11">
      <c r="B49604" t="s">
        <v>2094</v>
      </c>
      <c r="C49604" t="s">
        <v>2095</v>
      </c>
      <c r="D49604" t="s">
        <v>2076</v>
      </c>
      <c r="E49604">
        <v>3</v>
      </c>
      <c r="F49604" t="s">
        <v>2016</v>
      </c>
      <c r="G49604" t="s">
        <v>2030</v>
      </c>
      <c r="H49604" t="s">
        <v>2017</v>
      </c>
      <c r="I49604" s="13">
        <v>43509</v>
      </c>
      <c r="J49604" t="s">
        <v>2030</v>
      </c>
      <c r="K49604" t="s">
        <v>2030</v>
      </c>
    </row>
    <row r="49605" spans="1:11">
      <c r="B49605" t="s">
        <v>2907</v>
      </c>
      <c r="C49605" t="s">
        <v>3293</v>
      </c>
      <c r="D49605" t="s">
        <v>2104</v>
      </c>
      <c r="E49605" t="s">
        <v>2030</v>
      </c>
      <c r="F49605" t="s">
        <v>2016</v>
      </c>
      <c r="G49605">
        <v>14</v>
      </c>
      <c r="H49605" t="s">
        <v>2020</v>
      </c>
      <c r="I49605" s="13">
        <v>43509</v>
      </c>
      <c r="J49605" t="s">
        <v>2030</v>
      </c>
      <c r="K49605" t="s">
        <v>2030</v>
      </c>
    </row>
    <row r="49606" spans="1:11">
      <c r="B49606" t="s">
        <v>2393</v>
      </c>
      <c r="C49606" t="s">
        <v>3094</v>
      </c>
      <c r="D49606" t="s">
        <v>2362</v>
      </c>
      <c r="E49606">
        <v>5</v>
      </c>
      <c r="F49606" t="s">
        <v>2016</v>
      </c>
      <c r="G49606">
        <v>12</v>
      </c>
      <c r="H49606" t="s">
        <v>2017</v>
      </c>
      <c r="I49606" s="13">
        <v>43508</v>
      </c>
      <c r="J49606">
        <v>8</v>
      </c>
      <c r="K49606">
        <v>-8.74</v>
      </c>
    </row>
    <row r="49607" spans="1:11">
      <c r="B49607" t="s">
        <v>2364</v>
      </c>
      <c r="C49607" t="s">
        <v>2365</v>
      </c>
      <c r="D49607" t="s">
        <v>2026</v>
      </c>
      <c r="E49607">
        <v>5</v>
      </c>
      <c r="F49607" t="s">
        <v>2016</v>
      </c>
      <c r="G49607">
        <v>14</v>
      </c>
      <c r="H49607" t="s">
        <v>2017</v>
      </c>
      <c r="I49607" s="13">
        <v>43507</v>
      </c>
      <c r="J49607">
        <v>8</v>
      </c>
      <c r="K49607">
        <v>-8.74</v>
      </c>
    </row>
    <row r="49608" spans="1:11">
      <c r="B49608" t="s">
        <v>2061</v>
      </c>
      <c r="C49608" t="s">
        <v>2990</v>
      </c>
      <c r="D49608" t="s">
        <v>2044</v>
      </c>
      <c r="E49608">
        <v>3</v>
      </c>
      <c r="F49608" t="s">
        <v>2016</v>
      </c>
      <c r="G49608">
        <v>10</v>
      </c>
      <c r="H49608" t="s">
        <v>2017</v>
      </c>
      <c r="I49608" s="13">
        <v>43507</v>
      </c>
      <c r="J49608" t="s">
        <v>2030</v>
      </c>
      <c r="K49608" t="s">
        <v>2030</v>
      </c>
    </row>
    <row r="49609" spans="1:11">
      <c r="B49609" t="s">
        <v>2267</v>
      </c>
      <c r="C49609" t="s">
        <v>2369</v>
      </c>
      <c r="D49609" t="s">
        <v>2041</v>
      </c>
      <c r="E49609">
        <v>1</v>
      </c>
      <c r="F49609" t="s">
        <v>2016</v>
      </c>
      <c r="G49609">
        <v>7</v>
      </c>
      <c r="H49609" t="s">
        <v>2017</v>
      </c>
      <c r="I49609" s="13">
        <v>43506</v>
      </c>
      <c r="J49609">
        <v>1</v>
      </c>
      <c r="K49609">
        <v>25.83</v>
      </c>
    </row>
    <row r="49610" spans="1:11">
      <c r="B49610" t="s">
        <v>2054</v>
      </c>
      <c r="C49610" t="s">
        <v>2370</v>
      </c>
      <c r="D49610" t="s">
        <v>2056</v>
      </c>
      <c r="E49610">
        <v>4</v>
      </c>
      <c r="F49610" t="s">
        <v>2016</v>
      </c>
      <c r="G49610">
        <v>10</v>
      </c>
      <c r="H49610" t="s">
        <v>2020</v>
      </c>
      <c r="I49610" s="13">
        <v>43504</v>
      </c>
      <c r="J49610">
        <v>8</v>
      </c>
      <c r="K49610">
        <v>-8.74</v>
      </c>
    </row>
    <row r="49611" spans="1:11">
      <c r="B49611" t="s">
        <v>2051</v>
      </c>
      <c r="C49611" t="s">
        <v>2354</v>
      </c>
      <c r="D49611" t="s">
        <v>2026</v>
      </c>
      <c r="E49611">
        <v>5</v>
      </c>
      <c r="F49611" t="s">
        <v>2016</v>
      </c>
      <c r="G49611">
        <v>11</v>
      </c>
      <c r="H49611" t="s">
        <v>2017</v>
      </c>
      <c r="I49611" s="13">
        <v>43503</v>
      </c>
      <c r="J49611">
        <v>6</v>
      </c>
      <c r="K49611">
        <v>-1.65</v>
      </c>
    </row>
    <row r="49612" spans="1:11">
      <c r="B49612" t="s">
        <v>2371</v>
      </c>
      <c r="C49612" t="s">
        <v>3095</v>
      </c>
      <c r="D49612" t="s">
        <v>2162</v>
      </c>
      <c r="E49612">
        <v>3</v>
      </c>
      <c r="F49612" t="s">
        <v>2016</v>
      </c>
      <c r="G49612">
        <v>10</v>
      </c>
      <c r="H49612" t="s">
        <v>2017</v>
      </c>
      <c r="I49612" s="13">
        <v>43502</v>
      </c>
      <c r="J49612">
        <v>11</v>
      </c>
      <c r="K49612">
        <v>-19.98</v>
      </c>
    </row>
    <row r="49613" spans="1:11">
      <c r="B49613" t="s">
        <v>2069</v>
      </c>
      <c r="C49613" t="s">
        <v>2373</v>
      </c>
      <c r="D49613" t="s">
        <v>2071</v>
      </c>
      <c r="E49613">
        <v>3</v>
      </c>
      <c r="F49613" t="s">
        <v>2016</v>
      </c>
      <c r="G49613" t="s">
        <v>2030</v>
      </c>
      <c r="H49613" t="s">
        <v>2017</v>
      </c>
      <c r="I49613" s="13">
        <v>43502</v>
      </c>
      <c r="J49613" t="s">
        <v>2030</v>
      </c>
      <c r="K49613" t="s">
        <v>2030</v>
      </c>
    </row>
    <row r="49614" spans="1:11">
      <c r="B49614" t="s">
        <v>2374</v>
      </c>
      <c r="C49614" t="s">
        <v>2375</v>
      </c>
      <c r="D49614" t="s">
        <v>2035</v>
      </c>
      <c r="E49614">
        <v>5</v>
      </c>
      <c r="F49614" t="s">
        <v>2016</v>
      </c>
      <c r="G49614">
        <v>11</v>
      </c>
      <c r="H49614" t="s">
        <v>2017</v>
      </c>
      <c r="I49614" s="13">
        <v>43502</v>
      </c>
      <c r="J49614">
        <v>8</v>
      </c>
      <c r="K49614">
        <v>-8.74</v>
      </c>
    </row>
    <row r="49615" spans="1:11">
      <c r="B49615" t="s">
        <v>2074</v>
      </c>
      <c r="C49615" t="s">
        <v>3096</v>
      </c>
      <c r="D49615" t="s">
        <v>2026</v>
      </c>
      <c r="E49615">
        <v>5</v>
      </c>
      <c r="F49615" t="s">
        <v>2016</v>
      </c>
      <c r="G49615">
        <v>12.2</v>
      </c>
      <c r="H49615" t="s">
        <v>2017</v>
      </c>
      <c r="I49615" s="13">
        <v>43500</v>
      </c>
      <c r="J49615" t="s">
        <v>2030</v>
      </c>
      <c r="K49615" t="s">
        <v>2030</v>
      </c>
    </row>
    <row r="49616" spans="1:11">
      <c r="B49616" t="s">
        <v>2037</v>
      </c>
      <c r="C49616" t="s">
        <v>3940</v>
      </c>
      <c r="D49616" t="s">
        <v>2026</v>
      </c>
      <c r="E49616">
        <v>5</v>
      </c>
      <c r="F49616" t="s">
        <v>2016</v>
      </c>
      <c r="G49616">
        <v>11</v>
      </c>
      <c r="H49616" t="s">
        <v>2020</v>
      </c>
      <c r="I49616" s="13">
        <v>43495</v>
      </c>
      <c r="J49616">
        <v>8</v>
      </c>
      <c r="K49616">
        <v>-8.74</v>
      </c>
    </row>
    <row r="49617" spans="2:11">
      <c r="B49617" t="s">
        <v>106</v>
      </c>
      <c r="C49617" t="s">
        <v>2378</v>
      </c>
      <c r="D49617" t="s">
        <v>3093</v>
      </c>
      <c r="E49617">
        <v>1</v>
      </c>
      <c r="F49617" t="s">
        <v>2016</v>
      </c>
      <c r="G49617">
        <v>7</v>
      </c>
      <c r="H49617" t="s">
        <v>2020</v>
      </c>
      <c r="I49617" s="13">
        <v>43494</v>
      </c>
      <c r="J49617">
        <v>3</v>
      </c>
      <c r="K49617">
        <v>8.74</v>
      </c>
    </row>
    <row r="49618" spans="2:11">
      <c r="B49618" t="s">
        <v>2151</v>
      </c>
      <c r="C49618" t="s">
        <v>3098</v>
      </c>
      <c r="D49618" t="s">
        <v>2044</v>
      </c>
      <c r="E49618">
        <v>3</v>
      </c>
      <c r="F49618" t="s">
        <v>2088</v>
      </c>
      <c r="G49618" t="s">
        <v>2030</v>
      </c>
      <c r="H49618" t="s">
        <v>2017</v>
      </c>
      <c r="I49618" s="13">
        <v>43494</v>
      </c>
      <c r="J49618">
        <v>7</v>
      </c>
      <c r="K49618">
        <v>-4.3099999999999996</v>
      </c>
    </row>
    <row r="49619" spans="2:11">
      <c r="B49619" t="s">
        <v>2207</v>
      </c>
      <c r="C49619" t="s">
        <v>3292</v>
      </c>
      <c r="D49619" t="s">
        <v>2044</v>
      </c>
      <c r="E49619">
        <v>3</v>
      </c>
      <c r="F49619" t="s">
        <v>2016</v>
      </c>
      <c r="G49619" t="s">
        <v>2030</v>
      </c>
      <c r="H49619" t="s">
        <v>2017</v>
      </c>
      <c r="I49619" s="13">
        <v>43494</v>
      </c>
      <c r="J49619" t="s">
        <v>2030</v>
      </c>
      <c r="K49619" t="s">
        <v>2030</v>
      </c>
    </row>
    <row r="49620" spans="2:11">
      <c r="B49620" t="s">
        <v>2382</v>
      </c>
      <c r="C49620" t="s">
        <v>2383</v>
      </c>
      <c r="D49620" t="s">
        <v>2029</v>
      </c>
      <c r="E49620">
        <v>5</v>
      </c>
      <c r="F49620" t="s">
        <v>2016</v>
      </c>
      <c r="G49620">
        <v>14</v>
      </c>
      <c r="H49620" t="s">
        <v>2017</v>
      </c>
      <c r="I49620" s="13">
        <v>43489</v>
      </c>
      <c r="J49620">
        <v>8</v>
      </c>
      <c r="K49620">
        <v>-8.74</v>
      </c>
    </row>
    <row r="49621" spans="2:11">
      <c r="B49621" t="s">
        <v>2079</v>
      </c>
      <c r="C49621" t="s">
        <v>3207</v>
      </c>
      <c r="D49621" t="s">
        <v>2015</v>
      </c>
      <c r="E49621">
        <v>3</v>
      </c>
      <c r="F49621" t="s">
        <v>2016</v>
      </c>
      <c r="G49621">
        <v>9</v>
      </c>
      <c r="H49621" t="s">
        <v>2017</v>
      </c>
      <c r="I49621" s="13">
        <v>43489</v>
      </c>
      <c r="J49621">
        <v>2</v>
      </c>
      <c r="K49621">
        <v>16.46</v>
      </c>
    </row>
    <row r="49622" spans="2:11">
      <c r="B49622" t="s">
        <v>2033</v>
      </c>
      <c r="C49622" t="s">
        <v>2397</v>
      </c>
      <c r="D49622" t="s">
        <v>2044</v>
      </c>
      <c r="E49622">
        <v>3</v>
      </c>
      <c r="F49622" t="s">
        <v>2016</v>
      </c>
      <c r="G49622">
        <v>10</v>
      </c>
      <c r="H49622" t="s">
        <v>2020</v>
      </c>
      <c r="I49622" s="13">
        <v>43487</v>
      </c>
      <c r="J49622">
        <v>4</v>
      </c>
      <c r="K49622">
        <v>5.79</v>
      </c>
    </row>
    <row r="49623" spans="2:11">
      <c r="B49623" t="s">
        <v>2399</v>
      </c>
      <c r="C49623" t="s">
        <v>2400</v>
      </c>
      <c r="D49623" t="s">
        <v>2026</v>
      </c>
      <c r="E49623">
        <v>5</v>
      </c>
      <c r="F49623" t="s">
        <v>2016</v>
      </c>
      <c r="G49623">
        <v>14</v>
      </c>
      <c r="H49623" t="s">
        <v>2020</v>
      </c>
      <c r="I49623" s="13">
        <v>43487</v>
      </c>
      <c r="J49623">
        <v>10</v>
      </c>
      <c r="K49623">
        <v>-17.11</v>
      </c>
    </row>
    <row r="49624" spans="2:11">
      <c r="B49624" t="s">
        <v>2027</v>
      </c>
      <c r="C49624" t="s">
        <v>2381</v>
      </c>
      <c r="D49624" t="s">
        <v>2044</v>
      </c>
      <c r="E49624">
        <v>3</v>
      </c>
      <c r="F49624" t="s">
        <v>2016</v>
      </c>
      <c r="G49624">
        <v>10</v>
      </c>
      <c r="H49624" t="s">
        <v>2017</v>
      </c>
      <c r="I49624" s="13">
        <v>43483</v>
      </c>
      <c r="J49624">
        <v>5</v>
      </c>
      <c r="K49624">
        <v>0</v>
      </c>
    </row>
    <row r="49625" spans="2:11">
      <c r="B49625" t="s">
        <v>2045</v>
      </c>
      <c r="C49625" t="s">
        <v>2351</v>
      </c>
      <c r="D49625" t="s">
        <v>2029</v>
      </c>
      <c r="E49625">
        <v>5</v>
      </c>
      <c r="F49625" t="s">
        <v>2016</v>
      </c>
      <c r="G49625">
        <v>16</v>
      </c>
      <c r="H49625" t="s">
        <v>2020</v>
      </c>
      <c r="I49625" s="13">
        <v>43483</v>
      </c>
      <c r="J49625" t="s">
        <v>2030</v>
      </c>
      <c r="K49625" t="s">
        <v>2030</v>
      </c>
    </row>
    <row r="49626" spans="2:11">
      <c r="B49626" t="s">
        <v>2388</v>
      </c>
      <c r="C49626" t="s">
        <v>2912</v>
      </c>
      <c r="D49626" t="s">
        <v>2026</v>
      </c>
      <c r="E49626">
        <v>5</v>
      </c>
      <c r="F49626" t="s">
        <v>2016</v>
      </c>
      <c r="G49626">
        <v>16</v>
      </c>
      <c r="H49626" t="s">
        <v>2020</v>
      </c>
      <c r="I49626" s="13">
        <v>43482</v>
      </c>
      <c r="J49626">
        <v>8</v>
      </c>
      <c r="K49626">
        <v>-8.74</v>
      </c>
    </row>
    <row r="49627" spans="2:11">
      <c r="B49627" t="s">
        <v>2198</v>
      </c>
      <c r="C49627" t="s">
        <v>2913</v>
      </c>
      <c r="D49627" t="s">
        <v>2035</v>
      </c>
      <c r="E49627">
        <v>5</v>
      </c>
      <c r="F49627" t="s">
        <v>2016</v>
      </c>
      <c r="G49627">
        <v>12</v>
      </c>
      <c r="H49627" t="s">
        <v>2020</v>
      </c>
      <c r="I49627" s="13">
        <v>43482</v>
      </c>
      <c r="J49627" t="s">
        <v>2030</v>
      </c>
      <c r="K49627" t="s">
        <v>2030</v>
      </c>
    </row>
    <row r="49628" spans="2:11">
      <c r="B49628" t="s">
        <v>2136</v>
      </c>
      <c r="C49628" t="s">
        <v>2915</v>
      </c>
      <c r="D49628" t="s">
        <v>2044</v>
      </c>
      <c r="E49628">
        <v>3</v>
      </c>
      <c r="F49628" t="s">
        <v>2016</v>
      </c>
      <c r="G49628">
        <v>8.25</v>
      </c>
      <c r="H49628" t="s">
        <v>2017</v>
      </c>
      <c r="I49628" s="13">
        <v>43455</v>
      </c>
      <c r="J49628">
        <v>5</v>
      </c>
      <c r="K49628">
        <v>0</v>
      </c>
    </row>
    <row r="49629" spans="2:11">
      <c r="B49629" t="s">
        <v>2083</v>
      </c>
      <c r="C49629" t="s">
        <v>2084</v>
      </c>
      <c r="D49629" t="s">
        <v>2026</v>
      </c>
      <c r="E49629">
        <v>5</v>
      </c>
      <c r="F49629" t="s">
        <v>2085</v>
      </c>
      <c r="G49629" t="s">
        <v>2030</v>
      </c>
      <c r="H49629" t="s">
        <v>2017</v>
      </c>
      <c r="I49629" s="13">
        <v>43320</v>
      </c>
      <c r="J49629">
        <v>12</v>
      </c>
      <c r="K49629">
        <v>-22.06</v>
      </c>
    </row>
    <row r="49701" spans="1:11">
      <c r="A49701" t="s">
        <v>1510</v>
      </c>
      <c r="B49701" t="str">
        <f ca="1">_xll.BDS(OFFSET(INDIRECT(ADDRESS(ROW(), COLUMN())),0,-1),"BEST_ANALYST_RECS_BULK","cols=10;rows=10")</f>
        <v>Craig-Hallum Capital Group LLC</v>
      </c>
      <c r="C49701" t="s">
        <v>2197</v>
      </c>
      <c r="D49701" t="s">
        <v>2053</v>
      </c>
      <c r="E49701">
        <v>1</v>
      </c>
      <c r="F49701" t="s">
        <v>2016</v>
      </c>
      <c r="G49701">
        <v>15</v>
      </c>
      <c r="H49701" t="s">
        <v>2020</v>
      </c>
      <c r="I49701" s="13">
        <v>43511</v>
      </c>
      <c r="J49701">
        <v>2</v>
      </c>
      <c r="K49701">
        <v>45.37</v>
      </c>
    </row>
    <row r="49702" spans="1:11">
      <c r="B49702" t="s">
        <v>2136</v>
      </c>
      <c r="C49702" t="s">
        <v>2185</v>
      </c>
      <c r="D49702" t="s">
        <v>2044</v>
      </c>
      <c r="E49702">
        <v>3</v>
      </c>
      <c r="F49702" t="s">
        <v>2016</v>
      </c>
      <c r="G49702">
        <v>15.5</v>
      </c>
      <c r="H49702" t="s">
        <v>2020</v>
      </c>
      <c r="I49702" s="13">
        <v>43511</v>
      </c>
      <c r="J49702">
        <v>3</v>
      </c>
      <c r="K49702">
        <v>0</v>
      </c>
    </row>
    <row r="49703" spans="1:11">
      <c r="B49703" t="s">
        <v>2083</v>
      </c>
      <c r="C49703" t="s">
        <v>2084</v>
      </c>
      <c r="D49703" t="s">
        <v>2026</v>
      </c>
      <c r="E49703">
        <v>5</v>
      </c>
      <c r="F49703" t="s">
        <v>2016</v>
      </c>
      <c r="G49703" t="s">
        <v>2030</v>
      </c>
      <c r="H49703" t="s">
        <v>2017</v>
      </c>
      <c r="I49703" s="13">
        <v>43508</v>
      </c>
      <c r="J49703">
        <v>4</v>
      </c>
      <c r="K49703">
        <v>-30.77</v>
      </c>
    </row>
    <row r="49704" spans="1:11">
      <c r="B49704" t="s">
        <v>2186</v>
      </c>
      <c r="C49704" t="s">
        <v>2187</v>
      </c>
      <c r="D49704" t="s">
        <v>2041</v>
      </c>
      <c r="E49704">
        <v>1</v>
      </c>
      <c r="F49704" t="s">
        <v>2016</v>
      </c>
      <c r="G49704">
        <v>13</v>
      </c>
      <c r="H49704" t="s">
        <v>2017</v>
      </c>
      <c r="I49704" s="13">
        <v>43497</v>
      </c>
      <c r="J49704">
        <v>1</v>
      </c>
      <c r="K49704">
        <v>53.02</v>
      </c>
    </row>
    <row r="49705" spans="1:11">
      <c r="B49705" t="s">
        <v>2049</v>
      </c>
      <c r="C49705" t="s">
        <v>3278</v>
      </c>
      <c r="D49705" t="s">
        <v>2029</v>
      </c>
      <c r="E49705">
        <v>5</v>
      </c>
      <c r="F49705" t="s">
        <v>2016</v>
      </c>
      <c r="G49705">
        <v>25</v>
      </c>
      <c r="H49705" t="s">
        <v>2020</v>
      </c>
      <c r="I49705" s="13">
        <v>43488</v>
      </c>
      <c r="J49705">
        <v>5</v>
      </c>
      <c r="K49705">
        <v>-53.02</v>
      </c>
    </row>
    <row r="49706" spans="1:11">
      <c r="B49706" t="s">
        <v>2065</v>
      </c>
      <c r="C49706" t="s">
        <v>2200</v>
      </c>
      <c r="D49706" t="s">
        <v>2053</v>
      </c>
      <c r="E49706">
        <v>1</v>
      </c>
      <c r="F49706" t="s">
        <v>2016</v>
      </c>
      <c r="G49706">
        <v>15</v>
      </c>
      <c r="H49706" t="s">
        <v>2020</v>
      </c>
      <c r="I49706" s="13">
        <v>43431</v>
      </c>
      <c r="J49706" t="s">
        <v>2030</v>
      </c>
      <c r="K49706" t="s">
        <v>2030</v>
      </c>
    </row>
    <row r="49707" spans="1:11">
      <c r="B49707" t="s">
        <v>2131</v>
      </c>
      <c r="C49707" t="s">
        <v>2191</v>
      </c>
      <c r="D49707" t="s">
        <v>2026</v>
      </c>
      <c r="E49707">
        <v>5</v>
      </c>
      <c r="F49707" t="s">
        <v>2016</v>
      </c>
      <c r="G49707">
        <v>42</v>
      </c>
      <c r="H49707" t="s">
        <v>2133</v>
      </c>
      <c r="I49707" s="13">
        <v>43412</v>
      </c>
      <c r="J49707">
        <v>5</v>
      </c>
      <c r="K49707">
        <v>-53.02</v>
      </c>
    </row>
    <row r="49708" spans="1:11">
      <c r="B49708" t="s">
        <v>2039</v>
      </c>
      <c r="C49708" t="s">
        <v>2193</v>
      </c>
      <c r="D49708" t="s">
        <v>2026</v>
      </c>
      <c r="E49708">
        <v>5</v>
      </c>
      <c r="F49708" t="s">
        <v>2016</v>
      </c>
      <c r="G49708">
        <v>35</v>
      </c>
      <c r="H49708" t="s">
        <v>2020</v>
      </c>
      <c r="I49708" s="13">
        <v>43412</v>
      </c>
      <c r="J49708">
        <v>5</v>
      </c>
      <c r="K49708">
        <v>-53.02</v>
      </c>
    </row>
    <row r="49709" spans="1:11">
      <c r="B49709" t="s">
        <v>2072</v>
      </c>
      <c r="C49709" t="s">
        <v>2188</v>
      </c>
      <c r="D49709" t="s">
        <v>2029</v>
      </c>
      <c r="E49709">
        <v>5</v>
      </c>
      <c r="F49709" t="s">
        <v>2016</v>
      </c>
      <c r="G49709">
        <v>31</v>
      </c>
      <c r="H49709" t="s">
        <v>2020</v>
      </c>
      <c r="I49709" s="13">
        <v>43412</v>
      </c>
      <c r="J49709">
        <v>5</v>
      </c>
      <c r="K49709">
        <v>-53.02</v>
      </c>
    </row>
    <row r="49710" spans="1:11">
      <c r="B49710" t="s">
        <v>2198</v>
      </c>
      <c r="C49710" t="s">
        <v>2199</v>
      </c>
      <c r="D49710" t="s">
        <v>2044</v>
      </c>
      <c r="E49710">
        <v>3</v>
      </c>
      <c r="F49710" t="s">
        <v>2016</v>
      </c>
      <c r="G49710">
        <v>20</v>
      </c>
      <c r="H49710" t="s">
        <v>2020</v>
      </c>
      <c r="I49710" s="13">
        <v>43411</v>
      </c>
      <c r="J49710">
        <v>3</v>
      </c>
      <c r="K49710">
        <v>0</v>
      </c>
    </row>
    <row r="49801" spans="1:11">
      <c r="A49801" t="s">
        <v>1511</v>
      </c>
      <c r="B49801" t="str">
        <f ca="1">_xll.BDS(OFFSET(INDIRECT(ADDRESS(ROW(), COLUMN())),0,-1),"BEST_ANALYST_RECS_BULK","cols=10;rows=17")</f>
        <v>BMO Capital Markets</v>
      </c>
      <c r="C49801" t="s">
        <v>2456</v>
      </c>
      <c r="D49801" t="s">
        <v>2029</v>
      </c>
      <c r="E49801">
        <v>5</v>
      </c>
      <c r="F49801" t="s">
        <v>2016</v>
      </c>
      <c r="G49801">
        <v>83</v>
      </c>
      <c r="H49801" t="s">
        <v>2017</v>
      </c>
      <c r="I49801" s="13">
        <v>43511</v>
      </c>
      <c r="J49801">
        <v>8</v>
      </c>
      <c r="K49801">
        <v>-1.53</v>
      </c>
    </row>
    <row r="49802" spans="1:11">
      <c r="B49802" t="s">
        <v>2274</v>
      </c>
      <c r="C49802" t="s">
        <v>2457</v>
      </c>
      <c r="D49802" t="s">
        <v>2026</v>
      </c>
      <c r="E49802">
        <v>5</v>
      </c>
      <c r="F49802" t="s">
        <v>2016</v>
      </c>
      <c r="G49802" t="s">
        <v>2030</v>
      </c>
      <c r="H49802" t="s">
        <v>2017</v>
      </c>
      <c r="I49802" s="13">
        <v>43509</v>
      </c>
      <c r="J49802">
        <v>5</v>
      </c>
      <c r="K49802">
        <v>0.31</v>
      </c>
    </row>
    <row r="49803" spans="1:11">
      <c r="B49803" t="s">
        <v>2042</v>
      </c>
      <c r="C49803" t="s">
        <v>2458</v>
      </c>
      <c r="D49803" t="s">
        <v>2044</v>
      </c>
      <c r="E49803">
        <v>3</v>
      </c>
      <c r="F49803" t="s">
        <v>2016</v>
      </c>
      <c r="G49803">
        <v>76</v>
      </c>
      <c r="H49803" t="s">
        <v>2020</v>
      </c>
      <c r="I49803" s="13">
        <v>43509</v>
      </c>
      <c r="J49803">
        <v>9</v>
      </c>
      <c r="K49803">
        <v>-1.86</v>
      </c>
    </row>
    <row r="49804" spans="1:11">
      <c r="B49804" t="s">
        <v>2051</v>
      </c>
      <c r="C49804" t="s">
        <v>2459</v>
      </c>
      <c r="D49804" t="s">
        <v>2026</v>
      </c>
      <c r="E49804">
        <v>5</v>
      </c>
      <c r="F49804" t="s">
        <v>2016</v>
      </c>
      <c r="G49804">
        <v>85</v>
      </c>
      <c r="H49804" t="s">
        <v>2017</v>
      </c>
      <c r="I49804" s="13">
        <v>43509</v>
      </c>
      <c r="J49804">
        <v>1</v>
      </c>
      <c r="K49804">
        <v>4.5999999999999996</v>
      </c>
    </row>
    <row r="49805" spans="1:11">
      <c r="B49805" t="s">
        <v>2063</v>
      </c>
      <c r="C49805" t="s">
        <v>2460</v>
      </c>
      <c r="D49805" t="s">
        <v>2184</v>
      </c>
      <c r="E49805">
        <v>1</v>
      </c>
      <c r="F49805" t="s">
        <v>2016</v>
      </c>
      <c r="G49805">
        <v>76</v>
      </c>
      <c r="H49805" t="s">
        <v>2017</v>
      </c>
      <c r="I49805" s="13">
        <v>43509</v>
      </c>
      <c r="J49805">
        <v>10</v>
      </c>
      <c r="K49805">
        <v>-11.18</v>
      </c>
    </row>
    <row r="49806" spans="1:11">
      <c r="B49806" t="s">
        <v>2461</v>
      </c>
      <c r="C49806" t="s">
        <v>2462</v>
      </c>
      <c r="D49806" t="s">
        <v>2053</v>
      </c>
      <c r="E49806">
        <v>1</v>
      </c>
      <c r="F49806" t="s">
        <v>2016</v>
      </c>
      <c r="G49806">
        <v>60</v>
      </c>
      <c r="H49806" t="s">
        <v>2017</v>
      </c>
      <c r="I49806" s="13">
        <v>43509</v>
      </c>
      <c r="J49806" t="s">
        <v>2030</v>
      </c>
      <c r="K49806" t="s">
        <v>2030</v>
      </c>
    </row>
    <row r="49807" spans="1:11">
      <c r="B49807" t="s">
        <v>2463</v>
      </c>
      <c r="C49807" t="s">
        <v>2464</v>
      </c>
      <c r="D49807" t="s">
        <v>2035</v>
      </c>
      <c r="E49807">
        <v>5</v>
      </c>
      <c r="F49807" t="s">
        <v>2016</v>
      </c>
      <c r="G49807">
        <v>79</v>
      </c>
      <c r="H49807" t="s">
        <v>2020</v>
      </c>
      <c r="I49807" s="13">
        <v>43509</v>
      </c>
      <c r="J49807">
        <v>5</v>
      </c>
      <c r="K49807">
        <v>0.31</v>
      </c>
    </row>
    <row r="49808" spans="1:11">
      <c r="B49808" t="s">
        <v>106</v>
      </c>
      <c r="C49808" t="s">
        <v>2465</v>
      </c>
      <c r="D49808" t="s">
        <v>2432</v>
      </c>
      <c r="E49808">
        <v>1</v>
      </c>
      <c r="F49808" t="s">
        <v>2016</v>
      </c>
      <c r="G49808">
        <v>73</v>
      </c>
      <c r="H49808" t="s">
        <v>2020</v>
      </c>
      <c r="I49808" s="13">
        <v>43508</v>
      </c>
      <c r="J49808">
        <v>7</v>
      </c>
      <c r="K49808">
        <v>-0.31</v>
      </c>
    </row>
    <row r="49809" spans="2:11">
      <c r="B49809" t="s">
        <v>2067</v>
      </c>
      <c r="C49809" t="s">
        <v>2466</v>
      </c>
      <c r="D49809" t="s">
        <v>2252</v>
      </c>
      <c r="E49809">
        <v>3</v>
      </c>
      <c r="F49809" t="s">
        <v>2016</v>
      </c>
      <c r="G49809">
        <v>76</v>
      </c>
      <c r="H49809" t="s">
        <v>2020</v>
      </c>
      <c r="I49809" s="13">
        <v>43508</v>
      </c>
      <c r="J49809">
        <v>4</v>
      </c>
      <c r="K49809">
        <v>1.86</v>
      </c>
    </row>
    <row r="49810" spans="2:11">
      <c r="B49810" t="s">
        <v>2033</v>
      </c>
      <c r="C49810" t="s">
        <v>2467</v>
      </c>
      <c r="D49810" t="s">
        <v>2035</v>
      </c>
      <c r="E49810">
        <v>5</v>
      </c>
      <c r="F49810" t="s">
        <v>2016</v>
      </c>
      <c r="G49810">
        <v>86</v>
      </c>
      <c r="H49810" t="s">
        <v>2036</v>
      </c>
      <c r="I49810" s="13">
        <v>43508</v>
      </c>
      <c r="J49810">
        <v>5</v>
      </c>
      <c r="K49810">
        <v>0.31</v>
      </c>
    </row>
    <row r="49811" spans="2:11">
      <c r="B49811" t="s">
        <v>2077</v>
      </c>
      <c r="C49811" t="s">
        <v>2468</v>
      </c>
      <c r="D49811" t="s">
        <v>2227</v>
      </c>
      <c r="E49811">
        <v>3</v>
      </c>
      <c r="F49811" t="s">
        <v>2016</v>
      </c>
      <c r="G49811">
        <v>80</v>
      </c>
      <c r="H49811" t="s">
        <v>2020</v>
      </c>
      <c r="I49811" s="13">
        <v>43508</v>
      </c>
      <c r="J49811">
        <v>6</v>
      </c>
      <c r="K49811">
        <v>0</v>
      </c>
    </row>
    <row r="49812" spans="2:11">
      <c r="B49812" t="s">
        <v>2260</v>
      </c>
      <c r="C49812" t="s">
        <v>2469</v>
      </c>
      <c r="D49812" t="s">
        <v>2044</v>
      </c>
      <c r="E49812">
        <v>3</v>
      </c>
      <c r="F49812" t="s">
        <v>2016</v>
      </c>
      <c r="G49812">
        <v>78</v>
      </c>
      <c r="H49812" t="s">
        <v>2020</v>
      </c>
      <c r="I49812" s="13">
        <v>43508</v>
      </c>
      <c r="J49812">
        <v>3</v>
      </c>
      <c r="K49812">
        <v>2.11</v>
      </c>
    </row>
    <row r="49813" spans="2:11">
      <c r="B49813" t="s">
        <v>2470</v>
      </c>
      <c r="C49813" t="s">
        <v>2471</v>
      </c>
      <c r="D49813" t="s">
        <v>2053</v>
      </c>
      <c r="E49813">
        <v>1</v>
      </c>
      <c r="F49813" t="s">
        <v>2016</v>
      </c>
      <c r="G49813" t="s">
        <v>2030</v>
      </c>
      <c r="H49813" t="s">
        <v>2017</v>
      </c>
      <c r="I49813" s="13">
        <v>43500</v>
      </c>
      <c r="J49813" t="s">
        <v>2030</v>
      </c>
      <c r="K49813" t="s">
        <v>2030</v>
      </c>
    </row>
    <row r="49814" spans="2:11">
      <c r="B49814" t="s">
        <v>2094</v>
      </c>
      <c r="C49814" t="s">
        <v>2095</v>
      </c>
      <c r="D49814" t="s">
        <v>2026</v>
      </c>
      <c r="E49814">
        <v>5</v>
      </c>
      <c r="F49814" t="s">
        <v>2085</v>
      </c>
      <c r="G49814">
        <v>84</v>
      </c>
      <c r="H49814" t="s">
        <v>2020</v>
      </c>
      <c r="I49814" s="13">
        <v>43490</v>
      </c>
      <c r="J49814" t="s">
        <v>2030</v>
      </c>
      <c r="K49814" t="s">
        <v>2030</v>
      </c>
    </row>
    <row r="49815" spans="2:11">
      <c r="B49815" t="s">
        <v>2021</v>
      </c>
      <c r="C49815" t="s">
        <v>2472</v>
      </c>
      <c r="D49815" t="s">
        <v>2348</v>
      </c>
      <c r="E49815">
        <v>1</v>
      </c>
      <c r="F49815" t="s">
        <v>2016</v>
      </c>
      <c r="G49815">
        <v>69</v>
      </c>
      <c r="H49815" t="s">
        <v>2020</v>
      </c>
      <c r="I49815" s="13">
        <v>43389</v>
      </c>
      <c r="J49815">
        <v>7</v>
      </c>
      <c r="K49815">
        <v>-0.31</v>
      </c>
    </row>
    <row r="49816" spans="2:11">
      <c r="B49816" t="s">
        <v>2024</v>
      </c>
      <c r="C49816" t="s">
        <v>2262</v>
      </c>
      <c r="D49816" t="s">
        <v>2076</v>
      </c>
      <c r="E49816">
        <v>3</v>
      </c>
      <c r="F49816" t="s">
        <v>2016</v>
      </c>
      <c r="G49816" t="s">
        <v>2030</v>
      </c>
      <c r="H49816" t="s">
        <v>2017</v>
      </c>
      <c r="I49816" s="13">
        <v>43385</v>
      </c>
      <c r="J49816" t="s">
        <v>2030</v>
      </c>
      <c r="K49816" t="s">
        <v>2030</v>
      </c>
    </row>
    <row r="49817" spans="2:11">
      <c r="B49817" t="s">
        <v>2083</v>
      </c>
      <c r="C49817" t="s">
        <v>2084</v>
      </c>
      <c r="D49817" t="s">
        <v>2026</v>
      </c>
      <c r="E49817">
        <v>5</v>
      </c>
      <c r="F49817" t="s">
        <v>2016</v>
      </c>
      <c r="G49817" t="s">
        <v>2030</v>
      </c>
      <c r="H49817" t="s">
        <v>2017</v>
      </c>
      <c r="I49817" s="13">
        <v>43181</v>
      </c>
      <c r="J49817">
        <v>2</v>
      </c>
      <c r="K49817">
        <v>3.93</v>
      </c>
    </row>
    <row r="49901" spans="1:11">
      <c r="A49901" t="s">
        <v>1512</v>
      </c>
      <c r="B49901" t="str">
        <f ca="1">_xll.BDS(OFFSET(INDIRECT(ADDRESS(ROW(), COLUMN())),0,-1),"BEST_ANALYST_RECS_BULK","cols=10;rows=14")</f>
        <v>Baird</v>
      </c>
      <c r="C49901" t="s">
        <v>2169</v>
      </c>
      <c r="D49901" t="s">
        <v>2029</v>
      </c>
      <c r="E49901">
        <v>5</v>
      </c>
      <c r="F49901" t="s">
        <v>2016</v>
      </c>
      <c r="G49901">
        <v>60</v>
      </c>
      <c r="H49901" t="s">
        <v>2017</v>
      </c>
      <c r="I49901" s="13">
        <v>43511</v>
      </c>
      <c r="J49901">
        <v>2</v>
      </c>
      <c r="K49901">
        <v>-8.09</v>
      </c>
    </row>
    <row r="49902" spans="1:11">
      <c r="B49902" t="s">
        <v>2067</v>
      </c>
      <c r="C49902" t="s">
        <v>2170</v>
      </c>
      <c r="D49902" t="s">
        <v>2171</v>
      </c>
      <c r="E49902" t="s">
        <v>2030</v>
      </c>
      <c r="F49902" t="s">
        <v>2016</v>
      </c>
      <c r="G49902" t="s">
        <v>2030</v>
      </c>
      <c r="H49902" t="s">
        <v>2017</v>
      </c>
      <c r="I49902" s="13">
        <v>43507</v>
      </c>
      <c r="J49902" t="s">
        <v>2030</v>
      </c>
      <c r="K49902" t="s">
        <v>2030</v>
      </c>
    </row>
    <row r="49903" spans="1:11">
      <c r="B49903" t="s">
        <v>2094</v>
      </c>
      <c r="C49903" t="s">
        <v>2095</v>
      </c>
      <c r="D49903" t="s">
        <v>2076</v>
      </c>
      <c r="E49903">
        <v>3</v>
      </c>
      <c r="F49903" t="s">
        <v>2088</v>
      </c>
      <c r="G49903" t="s">
        <v>2030</v>
      </c>
      <c r="H49903" t="s">
        <v>2017</v>
      </c>
      <c r="I49903" s="13">
        <v>43501</v>
      </c>
      <c r="J49903" t="s">
        <v>2030</v>
      </c>
      <c r="K49903" t="s">
        <v>2030</v>
      </c>
    </row>
    <row r="49904" spans="1:11">
      <c r="B49904" t="s">
        <v>2037</v>
      </c>
      <c r="C49904" t="s">
        <v>2172</v>
      </c>
      <c r="D49904" t="s">
        <v>2026</v>
      </c>
      <c r="E49904">
        <v>5</v>
      </c>
      <c r="F49904" t="s">
        <v>2016</v>
      </c>
      <c r="G49904">
        <v>62</v>
      </c>
      <c r="H49904" t="s">
        <v>2017</v>
      </c>
      <c r="I49904" s="13">
        <v>43500</v>
      </c>
      <c r="J49904" t="s">
        <v>2030</v>
      </c>
      <c r="K49904" t="s">
        <v>2030</v>
      </c>
    </row>
    <row r="49905" spans="2:11">
      <c r="B49905" t="s">
        <v>2157</v>
      </c>
      <c r="C49905" t="s">
        <v>2173</v>
      </c>
      <c r="D49905" t="s">
        <v>2026</v>
      </c>
      <c r="E49905">
        <v>5</v>
      </c>
      <c r="F49905" t="s">
        <v>2016</v>
      </c>
      <c r="G49905">
        <v>65</v>
      </c>
      <c r="H49905" t="s">
        <v>2017</v>
      </c>
      <c r="I49905" s="13">
        <v>43500</v>
      </c>
      <c r="J49905" t="s">
        <v>2030</v>
      </c>
      <c r="K49905" t="s">
        <v>2030</v>
      </c>
    </row>
    <row r="49906" spans="2:11">
      <c r="B49906" t="s">
        <v>2174</v>
      </c>
      <c r="C49906" t="s">
        <v>2175</v>
      </c>
      <c r="D49906" t="s">
        <v>2029</v>
      </c>
      <c r="E49906">
        <v>5</v>
      </c>
      <c r="F49906" t="s">
        <v>2016</v>
      </c>
      <c r="G49906">
        <v>65</v>
      </c>
      <c r="H49906" t="s">
        <v>2017</v>
      </c>
      <c r="I49906" s="13">
        <v>43499</v>
      </c>
      <c r="J49906">
        <v>2</v>
      </c>
      <c r="K49906">
        <v>-8.09</v>
      </c>
    </row>
    <row r="49907" spans="2:11">
      <c r="B49907" t="s">
        <v>106</v>
      </c>
      <c r="C49907" t="s">
        <v>2176</v>
      </c>
      <c r="D49907" t="s">
        <v>2114</v>
      </c>
      <c r="E49907">
        <v>3</v>
      </c>
      <c r="F49907" t="s">
        <v>2016</v>
      </c>
      <c r="G49907">
        <v>53</v>
      </c>
      <c r="H49907" t="s">
        <v>2020</v>
      </c>
      <c r="I49907" s="13">
        <v>43497</v>
      </c>
      <c r="J49907" t="s">
        <v>2030</v>
      </c>
      <c r="K49907" t="s">
        <v>2030</v>
      </c>
    </row>
    <row r="49908" spans="2:11">
      <c r="B49908" t="s">
        <v>2069</v>
      </c>
      <c r="C49908" t="s">
        <v>2177</v>
      </c>
      <c r="D49908" t="s">
        <v>2071</v>
      </c>
      <c r="E49908">
        <v>3</v>
      </c>
      <c r="F49908" t="s">
        <v>2016</v>
      </c>
      <c r="G49908" t="s">
        <v>2030</v>
      </c>
      <c r="H49908" t="s">
        <v>2017</v>
      </c>
      <c r="I49908" s="13">
        <v>43497</v>
      </c>
      <c r="J49908">
        <v>1</v>
      </c>
      <c r="K49908">
        <v>0</v>
      </c>
    </row>
    <row r="49909" spans="2:11">
      <c r="B49909" t="s">
        <v>2063</v>
      </c>
      <c r="C49909" t="s">
        <v>2178</v>
      </c>
      <c r="D49909" t="s">
        <v>2179</v>
      </c>
      <c r="E49909" t="s">
        <v>2030</v>
      </c>
      <c r="F49909" t="s">
        <v>2016</v>
      </c>
      <c r="G49909" t="s">
        <v>2030</v>
      </c>
      <c r="H49909" t="s">
        <v>2017</v>
      </c>
      <c r="I49909" s="13">
        <v>43497</v>
      </c>
      <c r="J49909" t="s">
        <v>2030</v>
      </c>
      <c r="K49909" t="s">
        <v>2030</v>
      </c>
    </row>
    <row r="49910" spans="2:11">
      <c r="B49910" t="s">
        <v>2021</v>
      </c>
      <c r="C49910" t="s">
        <v>2180</v>
      </c>
      <c r="D49910" t="s">
        <v>2104</v>
      </c>
      <c r="E49910" t="s">
        <v>2030</v>
      </c>
      <c r="F49910" t="s">
        <v>2016</v>
      </c>
      <c r="G49910" t="s">
        <v>2030</v>
      </c>
      <c r="H49910" t="s">
        <v>2017</v>
      </c>
      <c r="I49910" s="13">
        <v>43496</v>
      </c>
      <c r="J49910" t="s">
        <v>2030</v>
      </c>
      <c r="K49910" t="s">
        <v>2030</v>
      </c>
    </row>
    <row r="49911" spans="2:11">
      <c r="B49911" t="s">
        <v>2027</v>
      </c>
      <c r="C49911" t="s">
        <v>2181</v>
      </c>
      <c r="D49911" t="s">
        <v>2171</v>
      </c>
      <c r="E49911" t="s">
        <v>2030</v>
      </c>
      <c r="F49911" t="s">
        <v>2016</v>
      </c>
      <c r="G49911" t="s">
        <v>2030</v>
      </c>
      <c r="H49911" t="s">
        <v>2017</v>
      </c>
      <c r="I49911" s="13">
        <v>43496</v>
      </c>
      <c r="J49911" t="s">
        <v>2030</v>
      </c>
      <c r="K49911" t="s">
        <v>2030</v>
      </c>
    </row>
    <row r="49912" spans="2:11">
      <c r="B49912" t="s">
        <v>2079</v>
      </c>
      <c r="C49912" t="s">
        <v>2182</v>
      </c>
      <c r="D49912" t="s">
        <v>2179</v>
      </c>
      <c r="E49912" t="s">
        <v>2030</v>
      </c>
      <c r="F49912" t="s">
        <v>2016</v>
      </c>
      <c r="G49912" t="s">
        <v>2030</v>
      </c>
      <c r="H49912" t="s">
        <v>2017</v>
      </c>
      <c r="I49912" s="13">
        <v>43496</v>
      </c>
      <c r="J49912" t="s">
        <v>2030</v>
      </c>
      <c r="K49912" t="s">
        <v>2030</v>
      </c>
    </row>
    <row r="49913" spans="2:11">
      <c r="B49913" t="s">
        <v>2033</v>
      </c>
      <c r="C49913" t="s">
        <v>2183</v>
      </c>
      <c r="D49913" t="s">
        <v>2035</v>
      </c>
      <c r="E49913">
        <v>5</v>
      </c>
      <c r="F49913" t="s">
        <v>2016</v>
      </c>
      <c r="G49913">
        <v>65</v>
      </c>
      <c r="H49913" t="s">
        <v>2036</v>
      </c>
      <c r="I49913" s="13">
        <v>43483</v>
      </c>
      <c r="J49913">
        <v>2</v>
      </c>
      <c r="K49913">
        <v>-8.09</v>
      </c>
    </row>
    <row r="49914" spans="2:11">
      <c r="B49914" t="s">
        <v>2083</v>
      </c>
      <c r="C49914" t="s">
        <v>2084</v>
      </c>
      <c r="D49914" t="s">
        <v>2184</v>
      </c>
      <c r="E49914">
        <v>1</v>
      </c>
      <c r="F49914" t="s">
        <v>2088</v>
      </c>
      <c r="G49914" t="s">
        <v>2030</v>
      </c>
      <c r="H49914" t="s">
        <v>2017</v>
      </c>
      <c r="I49914" s="13">
        <v>43448</v>
      </c>
      <c r="J49914" t="s">
        <v>2030</v>
      </c>
      <c r="K49914" t="s">
        <v>2030</v>
      </c>
    </row>
    <row r="50001" spans="2:2">
      <c r="B50001" t="str">
        <f ca="1">_xll.BDS(OFFSET(INDIRECT(ADDRESS(ROW(), COLUMN())),0,-1),"BEST_ANALYST_RECS_BULK")</f>
        <v>#N/A Invalid Security</v>
      </c>
    </row>
    <row r="50101" spans="2:2">
      <c r="B50101" t="str">
        <f ca="1">_xll.BDS(OFFSET(INDIRECT(ADDRESS(ROW(), COLUMN())),0,-1),"BEST_ANALYST_RECS_BULK")</f>
        <v>#N/A Invalid Security</v>
      </c>
    </row>
    <row r="50201" spans="2:2">
      <c r="B50201" t="str">
        <f ca="1">_xll.BDS(OFFSET(INDIRECT(ADDRESS(ROW(), COLUMN())),0,-1),"BEST_ANALYST_RECS_BULK")</f>
        <v>#N/A Invalid Security</v>
      </c>
    </row>
    <row r="50301" spans="2:2">
      <c r="B50301" t="str">
        <f ca="1">_xll.BDS(OFFSET(INDIRECT(ADDRESS(ROW(), COLUMN())),0,-1),"BEST_ANALYST_RECS_BULK")</f>
        <v>#N/A Invalid Security</v>
      </c>
    </row>
    <row r="50401" spans="2:2">
      <c r="B50401" t="str">
        <f ca="1">_xll.BDS(OFFSET(INDIRECT(ADDRESS(ROW(), COLUMN())),0,-1),"BEST_ANALYST_RECS_BULK")</f>
        <v>#N/A Invalid Security</v>
      </c>
    </row>
    <row r="50501" spans="2:2">
      <c r="B50501" t="str">
        <f ca="1">_xll.BDS(OFFSET(INDIRECT(ADDRESS(ROW(), COLUMN())),0,-1),"BEST_ANALYST_RECS_BULK")</f>
        <v>#N/A Invalid Security</v>
      </c>
    </row>
    <row r="50601" spans="2:2">
      <c r="B50601" t="str">
        <f ca="1">_xll.BDS(OFFSET(INDIRECT(ADDRESS(ROW(), COLUMN())),0,-1),"BEST_ANALYST_RECS_BULK")</f>
        <v>#N/A Invalid Security</v>
      </c>
    </row>
    <row r="50701" spans="2:2">
      <c r="B50701" t="str">
        <f ca="1">_xll.BDS(OFFSET(INDIRECT(ADDRESS(ROW(), COLUMN())),0,-1),"BEST_ANALYST_RECS_BULK")</f>
        <v>#N/A Invalid Security</v>
      </c>
    </row>
    <row r="50801" spans="2:2">
      <c r="B50801" t="str">
        <f ca="1">_xll.BDS(OFFSET(INDIRECT(ADDRESS(ROW(), COLUMN())),0,-1),"BEST_ANALYST_RECS_BULK")</f>
        <v>#N/A Invalid Security</v>
      </c>
    </row>
    <row r="50901" spans="2:2">
      <c r="B50901" t="str">
        <f ca="1">_xll.BDS(OFFSET(INDIRECT(ADDRESS(ROW(), COLUMN())),0,-1),"BEST_ANALYST_RECS_BULK")</f>
        <v>#N/A Invalid Security</v>
      </c>
    </row>
    <row r="51001" spans="2:2">
      <c r="B51001" t="str">
        <f ca="1">_xll.BDS(OFFSET(INDIRECT(ADDRESS(ROW(), COLUMN())),0,-1),"BEST_ANALYST_RECS_BULK")</f>
        <v>#N/A Invalid Security</v>
      </c>
    </row>
    <row r="51101" spans="2:2">
      <c r="B51101" t="str">
        <f ca="1">_xll.BDS(OFFSET(INDIRECT(ADDRESS(ROW(), COLUMN())),0,-1),"BEST_ANALYST_RECS_BULK")</f>
        <v>#N/A Invalid Security</v>
      </c>
    </row>
    <row r="51201" spans="2:2">
      <c r="B51201" t="str">
        <f ca="1">_xll.BDS(OFFSET(INDIRECT(ADDRESS(ROW(), COLUMN())),0,-1),"BEST_ANALYST_RECS_BULK")</f>
        <v>#N/A Invalid Security</v>
      </c>
    </row>
    <row r="51301" spans="2:2">
      <c r="B51301" t="str">
        <f ca="1">_xll.BDS(OFFSET(INDIRECT(ADDRESS(ROW(), COLUMN())),0,-1),"BEST_ANALYST_RECS_BULK")</f>
        <v>#N/A Invalid Security</v>
      </c>
    </row>
    <row r="51401" spans="2:2">
      <c r="B51401" t="str">
        <f ca="1">_xll.BDS(OFFSET(INDIRECT(ADDRESS(ROW(), COLUMN())),0,-1),"BEST_ANALYST_RECS_BULK")</f>
        <v>#N/A Invalid Security</v>
      </c>
    </row>
    <row r="51501" spans="2:2">
      <c r="B51501" t="str">
        <f ca="1">_xll.BDS(OFFSET(INDIRECT(ADDRESS(ROW(), COLUMN())),0,-1),"BEST_ANALYST_RECS_BULK")</f>
        <v>#N/A Invalid Security</v>
      </c>
    </row>
    <row r="51601" spans="2:2">
      <c r="B51601" t="str">
        <f ca="1">_xll.BDS(OFFSET(INDIRECT(ADDRESS(ROW(), COLUMN())),0,-1),"BEST_ANALYST_RECS_BULK")</f>
        <v>#N/A Invalid Security</v>
      </c>
    </row>
    <row r="51701" spans="2:2">
      <c r="B51701" t="str">
        <f ca="1">_xll.BDS(OFFSET(INDIRECT(ADDRESS(ROW(), COLUMN())),0,-1),"BEST_ANALYST_RECS_BULK")</f>
        <v>#N/A Invalid Security</v>
      </c>
    </row>
    <row r="51801" spans="2:2">
      <c r="B51801" t="str">
        <f ca="1">_xll.BDS(OFFSET(INDIRECT(ADDRESS(ROW(), COLUMN())),0,-1),"BEST_ANALYST_RECS_BULK")</f>
        <v>#N/A Invalid Security</v>
      </c>
    </row>
    <row r="51901" spans="2:2">
      <c r="B51901" t="str">
        <f ca="1">_xll.BDS(OFFSET(INDIRECT(ADDRESS(ROW(), COLUMN())),0,-1),"BEST_ANALYST_RECS_BULK")</f>
        <v>#N/A Invalid Security</v>
      </c>
    </row>
    <row r="52001" spans="2:2">
      <c r="B52001" t="str">
        <f ca="1">_xll.BDS(OFFSET(INDIRECT(ADDRESS(ROW(), COLUMN())),0,-1),"BEST_ANALYST_RECS_BULK")</f>
        <v>#N/A Invalid Security</v>
      </c>
    </row>
    <row r="52101" spans="2:2">
      <c r="B52101" t="str">
        <f ca="1">_xll.BDS(OFFSET(INDIRECT(ADDRESS(ROW(), COLUMN())),0,-1),"BEST_ANALYST_RECS_BULK")</f>
        <v>#N/A Invalid Security</v>
      </c>
    </row>
    <row r="52201" spans="2:2">
      <c r="B52201" t="str">
        <f ca="1">_xll.BDS(OFFSET(INDIRECT(ADDRESS(ROW(), COLUMN())),0,-1),"BEST_ANALYST_RECS_BULK")</f>
        <v>#N/A Invalid Security</v>
      </c>
    </row>
    <row r="52301" spans="2:2">
      <c r="B52301" t="str">
        <f ca="1">_xll.BDS(OFFSET(INDIRECT(ADDRESS(ROW(), COLUMN())),0,-1),"BEST_ANALYST_RECS_BULK")</f>
        <v>#N/A Invalid Security</v>
      </c>
    </row>
    <row r="52401" spans="2:2">
      <c r="B52401" t="str">
        <f ca="1">_xll.BDS(OFFSET(INDIRECT(ADDRESS(ROW(), COLUMN())),0,-1),"BEST_ANALYST_RECS_BULK")</f>
        <v>#N/A Invalid Security</v>
      </c>
    </row>
    <row r="52501" spans="2:2">
      <c r="B52501" t="str">
        <f ca="1">_xll.BDS(OFFSET(INDIRECT(ADDRESS(ROW(), COLUMN())),0,-1),"BEST_ANALYST_RECS_BULK")</f>
        <v>#N/A Invalid Security</v>
      </c>
    </row>
    <row r="52601" spans="2:2">
      <c r="B52601" t="str">
        <f ca="1">_xll.BDS(OFFSET(INDIRECT(ADDRESS(ROW(), COLUMN())),0,-1),"BEST_ANALYST_RECS_BULK")</f>
        <v>#N/A Invalid Security</v>
      </c>
    </row>
    <row r="52701" spans="2:2">
      <c r="B52701" t="str">
        <f ca="1">_xll.BDS(OFFSET(INDIRECT(ADDRESS(ROW(), COLUMN())),0,-1),"BEST_ANALYST_RECS_BULK")</f>
        <v>#N/A Invalid Security</v>
      </c>
    </row>
    <row r="52801" spans="2:2">
      <c r="B52801" t="str">
        <f ca="1">_xll.BDS(OFFSET(INDIRECT(ADDRESS(ROW(), COLUMN())),0,-1),"BEST_ANALYST_RECS_BULK")</f>
        <v>#N/A Invalid Security</v>
      </c>
    </row>
    <row r="52901" spans="2:2">
      <c r="B52901" t="str">
        <f ca="1">_xll.BDS(OFFSET(INDIRECT(ADDRESS(ROW(), COLUMN())),0,-1),"BEST_ANALYST_RECS_BULK")</f>
        <v>#N/A Invalid Security</v>
      </c>
    </row>
    <row r="53001" spans="2:2">
      <c r="B53001" t="str">
        <f ca="1">_xll.BDS(OFFSET(INDIRECT(ADDRESS(ROW(), COLUMN())),0,-1),"BEST_ANALYST_RECS_BULK")</f>
        <v>#N/A Invalid Security</v>
      </c>
    </row>
    <row r="53101" spans="2:2">
      <c r="B53101" t="str">
        <f ca="1">_xll.BDS(OFFSET(INDIRECT(ADDRESS(ROW(), COLUMN())),0,-1),"BEST_ANALYST_RECS_BULK")</f>
        <v>#N/A Invalid Security</v>
      </c>
    </row>
    <row r="53201" spans="2:2">
      <c r="B53201" t="str">
        <f ca="1">_xll.BDS(OFFSET(INDIRECT(ADDRESS(ROW(), COLUMN())),0,-1),"BEST_ANALYST_RECS_BULK")</f>
        <v>#N/A Invalid Security</v>
      </c>
    </row>
    <row r="53301" spans="2:2">
      <c r="B53301" t="str">
        <f ca="1">_xll.BDS(OFFSET(INDIRECT(ADDRESS(ROW(), COLUMN())),0,-1),"BEST_ANALYST_RECS_BULK")</f>
        <v>#N/A Invalid Security</v>
      </c>
    </row>
    <row r="53401" spans="2:2">
      <c r="B53401" t="str">
        <f ca="1">_xll.BDS(OFFSET(INDIRECT(ADDRESS(ROW(), COLUMN())),0,-1),"BEST_ANALYST_RECS_BULK")</f>
        <v>#N/A Invalid Security</v>
      </c>
    </row>
    <row r="53501" spans="2:2">
      <c r="B53501" t="str">
        <f ca="1">_xll.BDS(OFFSET(INDIRECT(ADDRESS(ROW(), COLUMN())),0,-1),"BEST_ANALYST_RECS_BULK")</f>
        <v>#N/A Invalid Security</v>
      </c>
    </row>
    <row r="53601" spans="2:2">
      <c r="B53601" t="str">
        <f ca="1">_xll.BDS(OFFSET(INDIRECT(ADDRESS(ROW(), COLUMN())),0,-1),"BEST_ANALYST_RECS_BULK")</f>
        <v>#N/A Invalid Security</v>
      </c>
    </row>
    <row r="53701" spans="2:2">
      <c r="B53701" t="str">
        <f ca="1">_xll.BDS(OFFSET(INDIRECT(ADDRESS(ROW(), COLUMN())),0,-1),"BEST_ANALYST_RECS_BULK")</f>
        <v>#N/A Invalid Security</v>
      </c>
    </row>
    <row r="53801" spans="2:2">
      <c r="B53801" t="str">
        <f ca="1">_xll.BDS(OFFSET(INDIRECT(ADDRESS(ROW(), COLUMN())),0,-1),"BEST_ANALYST_RECS_BULK")</f>
        <v>#N/A Invalid Security</v>
      </c>
    </row>
    <row r="53901" spans="2:2">
      <c r="B53901" t="str">
        <f ca="1">_xll.BDS(OFFSET(INDIRECT(ADDRESS(ROW(), COLUMN())),0,-1),"BEST_ANALYST_RECS_BULK")</f>
        <v>#N/A Invalid Security</v>
      </c>
    </row>
    <row r="54001" spans="2:2">
      <c r="B54001" t="str">
        <f ca="1">_xll.BDS(OFFSET(INDIRECT(ADDRESS(ROW(), COLUMN())),0,-1),"BEST_ANALYST_RECS_BULK")</f>
        <v>#N/A Invalid Security</v>
      </c>
    </row>
    <row r="54101" spans="2:2">
      <c r="B54101" t="str">
        <f ca="1">_xll.BDS(OFFSET(INDIRECT(ADDRESS(ROW(), COLUMN())),0,-1),"BEST_ANALYST_RECS_BULK")</f>
        <v>#N/A Invalid Security</v>
      </c>
    </row>
    <row r="54201" spans="2:2">
      <c r="B54201" t="str">
        <f ca="1">_xll.BDS(OFFSET(INDIRECT(ADDRESS(ROW(), COLUMN())),0,-1),"BEST_ANALYST_RECS_BULK")</f>
        <v>#N/A Invalid Security</v>
      </c>
    </row>
    <row r="54301" spans="2:2">
      <c r="B54301" t="str">
        <f ca="1">_xll.BDS(OFFSET(INDIRECT(ADDRESS(ROW(), COLUMN())),0,-1),"BEST_ANALYST_RECS_BULK")</f>
        <v>#N/A Invalid Security</v>
      </c>
    </row>
    <row r="54401" spans="2:2">
      <c r="B54401" t="str">
        <f ca="1">_xll.BDS(OFFSET(INDIRECT(ADDRESS(ROW(), COLUMN())),0,-1),"BEST_ANALYST_RECS_BULK")</f>
        <v>#N/A Invalid Security</v>
      </c>
    </row>
    <row r="54501" spans="2:2">
      <c r="B54501" t="str">
        <f ca="1">_xll.BDS(OFFSET(INDIRECT(ADDRESS(ROW(), COLUMN())),0,-1),"BEST_ANALYST_RECS_BULK")</f>
        <v>#N/A Invalid Security</v>
      </c>
    </row>
    <row r="54601" spans="2:2">
      <c r="B54601" t="str">
        <f ca="1">_xll.BDS(OFFSET(INDIRECT(ADDRESS(ROW(), COLUMN())),0,-1),"BEST_ANALYST_RECS_BULK")</f>
        <v>#N/A Invalid Security</v>
      </c>
    </row>
    <row r="54701" spans="2:2">
      <c r="B54701" t="str">
        <f ca="1">_xll.BDS(OFFSET(INDIRECT(ADDRESS(ROW(), COLUMN())),0,-1),"BEST_ANALYST_RECS_BULK")</f>
        <v>#N/A Invalid Security</v>
      </c>
    </row>
    <row r="54801" spans="2:2">
      <c r="B54801" t="str">
        <f ca="1">_xll.BDS(OFFSET(INDIRECT(ADDRESS(ROW(), COLUMN())),0,-1),"BEST_ANALYST_RECS_BULK")</f>
        <v>#N/A Invalid Security</v>
      </c>
    </row>
    <row r="54901" spans="2:2">
      <c r="B54901" t="str">
        <f ca="1">_xll.BDS(OFFSET(INDIRECT(ADDRESS(ROW(), COLUMN())),0,-1),"BEST_ANALYST_RECS_BULK")</f>
        <v>#N/A Invalid Security</v>
      </c>
    </row>
    <row r="55001" spans="2:2">
      <c r="B55001" t="str">
        <f ca="1">_xll.BDS(OFFSET(INDIRECT(ADDRESS(ROW(), COLUMN())),0,-1),"BEST_ANALYST_RECS_BULK")</f>
        <v>#N/A Invalid Security</v>
      </c>
    </row>
    <row r="55101" spans="2:2">
      <c r="B55101" t="str">
        <f ca="1">_xll.BDS(OFFSET(INDIRECT(ADDRESS(ROW(), COLUMN())),0,-1),"BEST_ANALYST_RECS_BULK")</f>
        <v>#N/A Invalid Security</v>
      </c>
    </row>
    <row r="55201" spans="2:2">
      <c r="B55201" t="str">
        <f ca="1">_xll.BDS(OFFSET(INDIRECT(ADDRESS(ROW(), COLUMN())),0,-1),"BEST_ANALYST_RECS_BULK")</f>
        <v>#N/A Invalid Security</v>
      </c>
    </row>
    <row r="55301" spans="2:2">
      <c r="B55301" t="str">
        <f ca="1">_xll.BDS(OFFSET(INDIRECT(ADDRESS(ROW(), COLUMN())),0,-1),"BEST_ANALYST_RECS_BULK")</f>
        <v>#N/A Invalid Security</v>
      </c>
    </row>
    <row r="55401" spans="2:2">
      <c r="B55401" t="str">
        <f ca="1">_xll.BDS(OFFSET(INDIRECT(ADDRESS(ROW(), COLUMN())),0,-1),"BEST_ANALYST_RECS_BULK")</f>
        <v>#N/A Invalid Security</v>
      </c>
    </row>
    <row r="55501" spans="2:2">
      <c r="B55501" t="str">
        <f ca="1">_xll.BDS(OFFSET(INDIRECT(ADDRESS(ROW(), COLUMN())),0,-1),"BEST_ANALYST_RECS_BULK")</f>
        <v>#N/A Invalid Security</v>
      </c>
    </row>
    <row r="55601" spans="2:2">
      <c r="B55601" t="str">
        <f ca="1">_xll.BDS(OFFSET(INDIRECT(ADDRESS(ROW(), COLUMN())),0,-1),"BEST_ANALYST_RECS_BULK")</f>
        <v>#N/A Invalid Security</v>
      </c>
    </row>
    <row r="55701" spans="2:2">
      <c r="B55701" t="str">
        <f ca="1">_xll.BDS(OFFSET(INDIRECT(ADDRESS(ROW(), COLUMN())),0,-1),"BEST_ANALYST_RECS_BULK")</f>
        <v>#N/A Invalid Security</v>
      </c>
    </row>
    <row r="55801" spans="2:2">
      <c r="B55801" t="str">
        <f ca="1">_xll.BDS(OFFSET(INDIRECT(ADDRESS(ROW(), COLUMN())),0,-1),"BEST_ANALYST_RECS_BULK")</f>
        <v>#N/A Invalid Security</v>
      </c>
    </row>
    <row r="55901" spans="2:2">
      <c r="B55901" t="str">
        <f ca="1">_xll.BDS(OFFSET(INDIRECT(ADDRESS(ROW(), COLUMN())),0,-1),"BEST_ANALYST_RECS_BULK")</f>
        <v>#N/A Invalid Security</v>
      </c>
    </row>
    <row r="56001" spans="2:2">
      <c r="B56001" t="str">
        <f ca="1">_xll.BDS(OFFSET(INDIRECT(ADDRESS(ROW(), COLUMN())),0,-1),"BEST_ANALYST_RECS_BULK")</f>
        <v>#N/A Invalid Security</v>
      </c>
    </row>
    <row r="56101" spans="2:2">
      <c r="B56101" t="str">
        <f ca="1">_xll.BDS(OFFSET(INDIRECT(ADDRESS(ROW(), COLUMN())),0,-1),"BEST_ANALYST_RECS_BULK")</f>
        <v>#N/A Invalid Security</v>
      </c>
    </row>
    <row r="56201" spans="2:2">
      <c r="B56201" t="str">
        <f ca="1">_xll.BDS(OFFSET(INDIRECT(ADDRESS(ROW(), COLUMN())),0,-1),"BEST_ANALYST_RECS_BULK")</f>
        <v>#N/A Invalid Security</v>
      </c>
    </row>
    <row r="56301" spans="2:2">
      <c r="B56301" t="str">
        <f ca="1">_xll.BDS(OFFSET(INDIRECT(ADDRESS(ROW(), COLUMN())),0,-1),"BEST_ANALYST_RECS_BULK")</f>
        <v>#N/A Invalid Security</v>
      </c>
    </row>
    <row r="56401" spans="2:2">
      <c r="B56401" t="str">
        <f ca="1">_xll.BDS(OFFSET(INDIRECT(ADDRESS(ROW(), COLUMN())),0,-1),"BEST_ANALYST_RECS_BULK")</f>
        <v>#N/A Invalid Security</v>
      </c>
    </row>
    <row r="56501" spans="2:2">
      <c r="B56501" t="str">
        <f ca="1">_xll.BDS(OFFSET(INDIRECT(ADDRESS(ROW(), COLUMN())),0,-1),"BEST_ANALYST_RECS_BULK")</f>
        <v>#N/A Invalid Security</v>
      </c>
    </row>
    <row r="56601" spans="2:2">
      <c r="B56601" t="str">
        <f ca="1">_xll.BDS(OFFSET(INDIRECT(ADDRESS(ROW(), COLUMN())),0,-1),"BEST_ANALYST_RECS_BULK")</f>
        <v>#N/A Invalid Security</v>
      </c>
    </row>
    <row r="56701" spans="2:2">
      <c r="B56701" t="str">
        <f ca="1">_xll.BDS(OFFSET(INDIRECT(ADDRESS(ROW(), COLUMN())),0,-1),"BEST_ANALYST_RECS_BULK")</f>
        <v>#N/A Invalid Security</v>
      </c>
    </row>
    <row r="56801" spans="2:2">
      <c r="B56801" t="str">
        <f ca="1">_xll.BDS(OFFSET(INDIRECT(ADDRESS(ROW(), COLUMN())),0,-1),"BEST_ANALYST_RECS_BULK")</f>
        <v>#N/A Invalid Security</v>
      </c>
    </row>
    <row r="56901" spans="2:2">
      <c r="B56901" t="str">
        <f ca="1">_xll.BDS(OFFSET(INDIRECT(ADDRESS(ROW(), COLUMN())),0,-1),"BEST_ANALYST_RECS_BULK")</f>
        <v>#N/A Invalid Security</v>
      </c>
    </row>
    <row r="57001" spans="2:2">
      <c r="B57001" t="str">
        <f ca="1">_xll.BDS(OFFSET(INDIRECT(ADDRESS(ROW(), COLUMN())),0,-1),"BEST_ANALYST_RECS_BULK")</f>
        <v>#N/A Invalid Security</v>
      </c>
    </row>
    <row r="57101" spans="2:2">
      <c r="B57101" t="str">
        <f ca="1">_xll.BDS(OFFSET(INDIRECT(ADDRESS(ROW(), COLUMN())),0,-1),"BEST_ANALYST_RECS_BULK")</f>
        <v>#N/A Invalid Security</v>
      </c>
    </row>
    <row r="57201" spans="2:2">
      <c r="B57201" t="str">
        <f ca="1">_xll.BDS(OFFSET(INDIRECT(ADDRESS(ROW(), COLUMN())),0,-1),"BEST_ANALYST_RECS_BULK")</f>
        <v>#N/A Invalid Security</v>
      </c>
    </row>
    <row r="57301" spans="2:2">
      <c r="B57301" t="str">
        <f ca="1">_xll.BDS(OFFSET(INDIRECT(ADDRESS(ROW(), COLUMN())),0,-1),"BEST_ANALYST_RECS_BULK")</f>
        <v>#N/A Invalid Security</v>
      </c>
    </row>
    <row r="57401" spans="2:2">
      <c r="B57401" t="str">
        <f ca="1">_xll.BDS(OFFSET(INDIRECT(ADDRESS(ROW(), COLUMN())),0,-1),"BEST_ANALYST_RECS_BULK")</f>
        <v>#N/A Invalid Security</v>
      </c>
    </row>
    <row r="57501" spans="2:2">
      <c r="B57501" t="str">
        <f ca="1">_xll.BDS(OFFSET(INDIRECT(ADDRESS(ROW(), COLUMN())),0,-1),"BEST_ANALYST_RECS_BULK")</f>
        <v>#N/A Invalid Security</v>
      </c>
    </row>
    <row r="57601" spans="2:2">
      <c r="B57601" t="str">
        <f ca="1">_xll.BDS(OFFSET(INDIRECT(ADDRESS(ROW(), COLUMN())),0,-1),"BEST_ANALYST_RECS_BULK")</f>
        <v>#N/A Invalid Security</v>
      </c>
    </row>
    <row r="57701" spans="2:2">
      <c r="B57701" t="str">
        <f ca="1">_xll.BDS(OFFSET(INDIRECT(ADDRESS(ROW(), COLUMN())),0,-1),"BEST_ANALYST_RECS_BULK")</f>
        <v>#N/A Invalid Security</v>
      </c>
    </row>
    <row r="57801" spans="2:2">
      <c r="B57801" t="str">
        <f ca="1">_xll.BDS(OFFSET(INDIRECT(ADDRESS(ROW(), COLUMN())),0,-1),"BEST_ANALYST_RECS_BULK")</f>
        <v>#N/A Invalid Security</v>
      </c>
    </row>
    <row r="57901" spans="2:2">
      <c r="B57901" t="str">
        <f ca="1">_xll.BDS(OFFSET(INDIRECT(ADDRESS(ROW(), COLUMN())),0,-1),"BEST_ANALYST_RECS_BULK")</f>
        <v>#N/A Invalid Security</v>
      </c>
    </row>
    <row r="58001" spans="2:2">
      <c r="B58001" t="str">
        <f ca="1">_xll.BDS(OFFSET(INDIRECT(ADDRESS(ROW(), COLUMN())),0,-1),"BEST_ANALYST_RECS_BULK")</f>
        <v>#N/A Invalid Security</v>
      </c>
    </row>
    <row r="58101" spans="2:2">
      <c r="B58101" t="str">
        <f ca="1">_xll.BDS(OFFSET(INDIRECT(ADDRESS(ROW(), COLUMN())),0,-1),"BEST_ANALYST_RECS_BULK")</f>
        <v>#N/A Invalid Security</v>
      </c>
    </row>
    <row r="58201" spans="2:2">
      <c r="B58201" t="str">
        <f ca="1">_xll.BDS(OFFSET(INDIRECT(ADDRESS(ROW(), COLUMN())),0,-1),"BEST_ANALYST_RECS_BULK")</f>
        <v>#N/A Invalid Security</v>
      </c>
    </row>
    <row r="58301" spans="2:2">
      <c r="B58301" t="str">
        <f ca="1">_xll.BDS(OFFSET(INDIRECT(ADDRESS(ROW(), COLUMN())),0,-1),"BEST_ANALYST_RECS_BULK")</f>
        <v>#N/A Invalid Security</v>
      </c>
    </row>
    <row r="58401" spans="2:2">
      <c r="B58401" t="str">
        <f ca="1">_xll.BDS(OFFSET(INDIRECT(ADDRESS(ROW(), COLUMN())),0,-1),"BEST_ANALYST_RECS_BULK")</f>
        <v>#N/A Invalid Security</v>
      </c>
    </row>
    <row r="58501" spans="2:2">
      <c r="B58501" t="str">
        <f ca="1">_xll.BDS(OFFSET(INDIRECT(ADDRESS(ROW(), COLUMN())),0,-1),"BEST_ANALYST_RECS_BULK")</f>
        <v>#N/A Invalid Security</v>
      </c>
    </row>
    <row r="58601" spans="2:2">
      <c r="B58601" t="str">
        <f ca="1">_xll.BDS(OFFSET(INDIRECT(ADDRESS(ROW(), COLUMN())),0,-1),"BEST_ANALYST_RECS_BULK")</f>
        <v>#N/A Invalid Security</v>
      </c>
    </row>
    <row r="58701" spans="2:2">
      <c r="B58701" t="str">
        <f ca="1">_xll.BDS(OFFSET(INDIRECT(ADDRESS(ROW(), COLUMN())),0,-1),"BEST_ANALYST_RECS_BULK")</f>
        <v>#N/A Invalid Security</v>
      </c>
    </row>
    <row r="58801" spans="2:2">
      <c r="B58801" t="str">
        <f ca="1">_xll.BDS(OFFSET(INDIRECT(ADDRESS(ROW(), COLUMN())),0,-1),"BEST_ANALYST_RECS_BULK")</f>
        <v>#N/A Invalid Security</v>
      </c>
    </row>
    <row r="58901" spans="2:2">
      <c r="B58901" t="str">
        <f ca="1">_xll.BDS(OFFSET(INDIRECT(ADDRESS(ROW(), COLUMN())),0,-1),"BEST_ANALYST_RECS_BULK")</f>
        <v>#N/A Invalid Security</v>
      </c>
    </row>
    <row r="59001" spans="2:2">
      <c r="B59001" t="str">
        <f ca="1">_xll.BDS(OFFSET(INDIRECT(ADDRESS(ROW(), COLUMN())),0,-1),"BEST_ANALYST_RECS_BULK")</f>
        <v>#N/A Invalid Security</v>
      </c>
    </row>
    <row r="59101" spans="2:2">
      <c r="B59101" t="str">
        <f ca="1">_xll.BDS(OFFSET(INDIRECT(ADDRESS(ROW(), COLUMN())),0,-1),"BEST_ANALYST_RECS_BULK")</f>
        <v>#N/A Invalid Security</v>
      </c>
    </row>
    <row r="59201" spans="2:2">
      <c r="B59201" t="str">
        <f ca="1">_xll.BDS(OFFSET(INDIRECT(ADDRESS(ROW(), COLUMN())),0,-1),"BEST_ANALYST_RECS_BULK")</f>
        <v>#N/A Invalid Security</v>
      </c>
    </row>
    <row r="59301" spans="2:2">
      <c r="B59301" t="str">
        <f ca="1">_xll.BDS(OFFSET(INDIRECT(ADDRESS(ROW(), COLUMN())),0,-1),"BEST_ANALYST_RECS_BULK")</f>
        <v>#N/A Invalid Security</v>
      </c>
    </row>
    <row r="59401" spans="2:2">
      <c r="B59401" t="str">
        <f ca="1">_xll.BDS(OFFSET(INDIRECT(ADDRESS(ROW(), COLUMN())),0,-1),"BEST_ANALYST_RECS_BULK")</f>
        <v>#N/A Invalid Security</v>
      </c>
    </row>
    <row r="59501" spans="2:2">
      <c r="B59501" t="str">
        <f ca="1">_xll.BDS(OFFSET(INDIRECT(ADDRESS(ROW(), COLUMN())),0,-1),"BEST_ANALYST_RECS_BULK")</f>
        <v>#N/A Invalid Security</v>
      </c>
    </row>
    <row r="59601" spans="2:2">
      <c r="B59601" t="str">
        <f ca="1">_xll.BDS(OFFSET(INDIRECT(ADDRESS(ROW(), COLUMN())),0,-1),"BEST_ANALYST_RECS_BULK")</f>
        <v>#N/A Invalid Security</v>
      </c>
    </row>
    <row r="59701" spans="2:2">
      <c r="B59701" t="str">
        <f ca="1">_xll.BDS(OFFSET(INDIRECT(ADDRESS(ROW(), COLUMN())),0,-1),"BEST_ANALYST_RECS_BULK")</f>
        <v>#N/A Invalid Security</v>
      </c>
    </row>
    <row r="59801" spans="2:2">
      <c r="B59801" t="str">
        <f ca="1">_xll.BDS(OFFSET(INDIRECT(ADDRESS(ROW(), COLUMN())),0,-1),"BEST_ANALYST_RECS_BULK")</f>
        <v>#N/A Invalid Security</v>
      </c>
    </row>
    <row r="59901" spans="2:2">
      <c r="B59901" t="str">
        <f ca="1">_xll.BDS(OFFSET(INDIRECT(ADDRESS(ROW(), COLUMN())),0,-1),"BEST_ANALYST_RECS_BULK")</f>
        <v>#N/A Invalid Security</v>
      </c>
    </row>
    <row r="60001" spans="2:2">
      <c r="B60001" t="str">
        <f ca="1">_xll.BDS(OFFSET(INDIRECT(ADDRESS(ROW(), COLUMN())),0,-1),"BEST_ANALYST_RECS_BULK")</f>
        <v>#N/A Invalid Security</v>
      </c>
    </row>
    <row r="60101" spans="2:2">
      <c r="B60101" t="str">
        <f ca="1">_xll.BDS(OFFSET(INDIRECT(ADDRESS(ROW(), COLUMN())),0,-1),"BEST_ANALYST_RECS_BULK")</f>
        <v>#N/A Invalid Security</v>
      </c>
    </row>
    <row r="60201" spans="2:2">
      <c r="B60201" t="str">
        <f ca="1">_xll.BDS(OFFSET(INDIRECT(ADDRESS(ROW(), COLUMN())),0,-1),"BEST_ANALYST_RECS_BULK")</f>
        <v>#N/A Invalid Security</v>
      </c>
    </row>
    <row r="60301" spans="2:2">
      <c r="B60301" t="str">
        <f ca="1">_xll.BDS(OFFSET(INDIRECT(ADDRESS(ROW(), COLUMN())),0,-1),"BEST_ANALYST_RECS_BULK")</f>
        <v>#N/A Invalid Security</v>
      </c>
    </row>
    <row r="60401" spans="2:2">
      <c r="B60401" t="str">
        <f ca="1">_xll.BDS(OFFSET(INDIRECT(ADDRESS(ROW(), COLUMN())),0,-1),"BEST_ANALYST_RECS_BULK")</f>
        <v>#N/A Invalid Security</v>
      </c>
    </row>
    <row r="60501" spans="2:2">
      <c r="B60501" t="str">
        <f ca="1">_xll.BDS(OFFSET(INDIRECT(ADDRESS(ROW(), COLUMN())),0,-1),"BEST_ANALYST_RECS_BULK")</f>
        <v>#N/A Invalid Security</v>
      </c>
    </row>
    <row r="60601" spans="2:2">
      <c r="B60601" t="str">
        <f ca="1">_xll.BDS(OFFSET(INDIRECT(ADDRESS(ROW(), COLUMN())),0,-1),"BEST_ANALYST_RECS_BULK")</f>
        <v>#N/A Invalid Security</v>
      </c>
    </row>
    <row r="60701" spans="2:2">
      <c r="B60701" t="str">
        <f ca="1">_xll.BDS(OFFSET(INDIRECT(ADDRESS(ROW(), COLUMN())),0,-1),"BEST_ANALYST_RECS_BULK")</f>
        <v>#N/A Invalid Security</v>
      </c>
    </row>
    <row r="60801" spans="2:2">
      <c r="B60801" t="str">
        <f ca="1">_xll.BDS(OFFSET(INDIRECT(ADDRESS(ROW(), COLUMN())),0,-1),"BEST_ANALYST_RECS_BULK")</f>
        <v>#N/A Invalid Security</v>
      </c>
    </row>
    <row r="60901" spans="2:2">
      <c r="B60901" t="str">
        <f ca="1">_xll.BDS(OFFSET(INDIRECT(ADDRESS(ROW(), COLUMN())),0,-1),"BEST_ANALYST_RECS_BULK")</f>
        <v>#N/A Invalid Security</v>
      </c>
    </row>
    <row r="61001" spans="2:2">
      <c r="B61001" t="str">
        <f ca="1">_xll.BDS(OFFSET(INDIRECT(ADDRESS(ROW(), COLUMN())),0,-1),"BEST_ANALYST_RECS_BULK")</f>
        <v>#N/A Invalid Security</v>
      </c>
    </row>
    <row r="61101" spans="2:2">
      <c r="B61101" t="str">
        <f ca="1">_xll.BDS(OFFSET(INDIRECT(ADDRESS(ROW(), COLUMN())),0,-1),"BEST_ANALYST_RECS_BULK")</f>
        <v>#N/A Invalid Security</v>
      </c>
    </row>
    <row r="61201" spans="2:2">
      <c r="B61201" t="str">
        <f ca="1">_xll.BDS(OFFSET(INDIRECT(ADDRESS(ROW(), COLUMN())),0,-1),"BEST_ANALYST_RECS_BULK")</f>
        <v>#N/A Invalid Security</v>
      </c>
    </row>
    <row r="61301" spans="2:2">
      <c r="B61301" t="str">
        <f ca="1">_xll.BDS(OFFSET(INDIRECT(ADDRESS(ROW(), COLUMN())),0,-1),"BEST_ANALYST_RECS_BULK")</f>
        <v>#N/A Invalid Security</v>
      </c>
    </row>
    <row r="61401" spans="2:2">
      <c r="B61401" t="str">
        <f ca="1">_xll.BDS(OFFSET(INDIRECT(ADDRESS(ROW(), COLUMN())),0,-1),"BEST_ANALYST_RECS_BULK")</f>
        <v>#N/A Invalid Security</v>
      </c>
    </row>
    <row r="61501" spans="2:2">
      <c r="B61501" t="str">
        <f ca="1">_xll.BDS(OFFSET(INDIRECT(ADDRESS(ROW(), COLUMN())),0,-1),"BEST_ANALYST_RECS_BULK")</f>
        <v>#N/A Invalid Security</v>
      </c>
    </row>
    <row r="61601" spans="2:2">
      <c r="B61601" t="str">
        <f ca="1">_xll.BDS(OFFSET(INDIRECT(ADDRESS(ROW(), COLUMN())),0,-1),"BEST_ANALYST_RECS_BULK")</f>
        <v>#N/A Invalid Security</v>
      </c>
    </row>
    <row r="61701" spans="2:2">
      <c r="B61701" t="str">
        <f ca="1">_xll.BDS(OFFSET(INDIRECT(ADDRESS(ROW(), COLUMN())),0,-1),"BEST_ANALYST_RECS_BULK")</f>
        <v>#N/A Invalid Security</v>
      </c>
    </row>
    <row r="61801" spans="2:2">
      <c r="B61801" t="str">
        <f ca="1">_xll.BDS(OFFSET(INDIRECT(ADDRESS(ROW(), COLUMN())),0,-1),"BEST_ANALYST_RECS_BULK")</f>
        <v>#N/A Invalid Security</v>
      </c>
    </row>
    <row r="61901" spans="2:2">
      <c r="B61901" t="str">
        <f ca="1">_xll.BDS(OFFSET(INDIRECT(ADDRESS(ROW(), COLUMN())),0,-1),"BEST_ANALYST_RECS_BULK")</f>
        <v>#N/A Invalid Security</v>
      </c>
    </row>
    <row r="62001" spans="2:2">
      <c r="B62001" t="str">
        <f ca="1">_xll.BDS(OFFSET(INDIRECT(ADDRESS(ROW(), COLUMN())),0,-1),"BEST_ANALYST_RECS_BULK")</f>
        <v>#N/A Invalid Security</v>
      </c>
    </row>
    <row r="62101" spans="2:2">
      <c r="B62101" t="str">
        <f ca="1">_xll.BDS(OFFSET(INDIRECT(ADDRESS(ROW(), COLUMN())),0,-1),"BEST_ANALYST_RECS_BULK")</f>
        <v>#N/A Invalid Security</v>
      </c>
    </row>
    <row r="62201" spans="2:2">
      <c r="B62201" t="str">
        <f ca="1">_xll.BDS(OFFSET(INDIRECT(ADDRESS(ROW(), COLUMN())),0,-1),"BEST_ANALYST_RECS_BULK")</f>
        <v>#N/A Invalid Security</v>
      </c>
    </row>
    <row r="62301" spans="2:2">
      <c r="B62301" t="str">
        <f ca="1">_xll.BDS(OFFSET(INDIRECT(ADDRESS(ROW(), COLUMN())),0,-1),"BEST_ANALYST_RECS_BULK")</f>
        <v>#N/A Invalid Security</v>
      </c>
    </row>
    <row r="62401" spans="2:2">
      <c r="B62401" t="str">
        <f ca="1">_xll.BDS(OFFSET(INDIRECT(ADDRESS(ROW(), COLUMN())),0,-1),"BEST_ANALYST_RECS_BULK")</f>
        <v>#N/A Invalid Security</v>
      </c>
    </row>
    <row r="62501" spans="2:2">
      <c r="B62501" t="str">
        <f ca="1">_xll.BDS(OFFSET(INDIRECT(ADDRESS(ROW(), COLUMN())),0,-1),"BEST_ANALYST_RECS_BULK")</f>
        <v>#N/A Invalid Security</v>
      </c>
    </row>
    <row r="62601" spans="2:2">
      <c r="B62601" t="str">
        <f ca="1">_xll.BDS(OFFSET(INDIRECT(ADDRESS(ROW(), COLUMN())),0,-1),"BEST_ANALYST_RECS_BULK")</f>
        <v>#N/A Invalid Security</v>
      </c>
    </row>
    <row r="62701" spans="2:2">
      <c r="B62701" t="str">
        <f ca="1">_xll.BDS(OFFSET(INDIRECT(ADDRESS(ROW(), COLUMN())),0,-1),"BEST_ANALYST_RECS_BULK")</f>
        <v>#N/A Invalid Security</v>
      </c>
    </row>
    <row r="62801" spans="2:2">
      <c r="B62801" t="str">
        <f ca="1">_xll.BDS(OFFSET(INDIRECT(ADDRESS(ROW(), COLUMN())),0,-1),"BEST_ANALYST_RECS_BULK")</f>
        <v>#N/A Invalid Security</v>
      </c>
    </row>
    <row r="62901" spans="2:2">
      <c r="B62901" t="str">
        <f ca="1">_xll.BDS(OFFSET(INDIRECT(ADDRESS(ROW(), COLUMN())),0,-1),"BEST_ANALYST_RECS_BULK")</f>
        <v>#N/A Invalid Security</v>
      </c>
    </row>
    <row r="63001" spans="2:2">
      <c r="B63001" t="str">
        <f ca="1">_xll.BDS(OFFSET(INDIRECT(ADDRESS(ROW(), COLUMN())),0,-1),"BEST_ANALYST_RECS_BULK")</f>
        <v>#N/A Invalid Security</v>
      </c>
    </row>
    <row r="63101" spans="2:2">
      <c r="B63101" t="str">
        <f ca="1">_xll.BDS(OFFSET(INDIRECT(ADDRESS(ROW(), COLUMN())),0,-1),"BEST_ANALYST_RECS_BULK")</f>
        <v>#N/A Invalid Security</v>
      </c>
    </row>
    <row r="63201" spans="2:2">
      <c r="B63201" t="str">
        <f ca="1">_xll.BDS(OFFSET(INDIRECT(ADDRESS(ROW(), COLUMN())),0,-1),"BEST_ANALYST_RECS_BULK")</f>
        <v>#N/A Invalid Security</v>
      </c>
    </row>
    <row r="63301" spans="2:2">
      <c r="B63301" t="str">
        <f ca="1">_xll.BDS(OFFSET(INDIRECT(ADDRESS(ROW(), COLUMN())),0,-1),"BEST_ANALYST_RECS_BULK")</f>
        <v>#N/A Invalid Security</v>
      </c>
    </row>
    <row r="63401" spans="2:2">
      <c r="B63401" t="str">
        <f ca="1">_xll.BDS(OFFSET(INDIRECT(ADDRESS(ROW(), COLUMN())),0,-1),"BEST_ANALYST_RECS_BULK")</f>
        <v>#N/A Invalid Security</v>
      </c>
    </row>
    <row r="63501" spans="2:2">
      <c r="B63501" t="str">
        <f ca="1">_xll.BDS(OFFSET(INDIRECT(ADDRESS(ROW(), COLUMN())),0,-1),"BEST_ANALYST_RECS_BULK")</f>
        <v>#N/A Invalid Security</v>
      </c>
    </row>
    <row r="63601" spans="2:2">
      <c r="B63601" t="str">
        <f ca="1">_xll.BDS(OFFSET(INDIRECT(ADDRESS(ROW(), COLUMN())),0,-1),"BEST_ANALYST_RECS_BULK")</f>
        <v>#N/A Invalid Security</v>
      </c>
    </row>
    <row r="63701" spans="2:2">
      <c r="B63701" t="str">
        <f ca="1">_xll.BDS(OFFSET(INDIRECT(ADDRESS(ROW(), COLUMN())),0,-1),"BEST_ANALYST_RECS_BULK")</f>
        <v>#N/A Invalid Security</v>
      </c>
    </row>
    <row r="63801" spans="2:2">
      <c r="B63801" t="str">
        <f ca="1">_xll.BDS(OFFSET(INDIRECT(ADDRESS(ROW(), COLUMN())),0,-1),"BEST_ANALYST_RECS_BULK")</f>
        <v>#N/A Invalid Security</v>
      </c>
    </row>
    <row r="63901" spans="2:2">
      <c r="B63901" t="str">
        <f ca="1">_xll.BDS(OFFSET(INDIRECT(ADDRESS(ROW(), COLUMN())),0,-1),"BEST_ANALYST_RECS_BULK")</f>
        <v>#N/A Invalid Security</v>
      </c>
    </row>
    <row r="64001" spans="2:2">
      <c r="B64001" t="str">
        <f ca="1">_xll.BDS(OFFSET(INDIRECT(ADDRESS(ROW(), COLUMN())),0,-1),"BEST_ANALYST_RECS_BULK")</f>
        <v>#N/A Invalid Security</v>
      </c>
    </row>
    <row r="64101" spans="2:2">
      <c r="B64101" t="str">
        <f ca="1">_xll.BDS(OFFSET(INDIRECT(ADDRESS(ROW(), COLUMN())),0,-1),"BEST_ANALYST_RECS_BULK")</f>
        <v>#N/A Invalid Security</v>
      </c>
    </row>
    <row r="64201" spans="2:2">
      <c r="B64201" t="str">
        <f ca="1">_xll.BDS(OFFSET(INDIRECT(ADDRESS(ROW(), COLUMN())),0,-1),"BEST_ANALYST_RECS_BULK")</f>
        <v>#N/A Invalid Security</v>
      </c>
    </row>
    <row r="64301" spans="2:2">
      <c r="B64301" t="str">
        <f ca="1">_xll.BDS(OFFSET(INDIRECT(ADDRESS(ROW(), COLUMN())),0,-1),"BEST_ANALYST_RECS_BULK")</f>
        <v>#N/A Invalid Security</v>
      </c>
    </row>
    <row r="64401" spans="2:2">
      <c r="B64401" t="str">
        <f ca="1">_xll.BDS(OFFSET(INDIRECT(ADDRESS(ROW(), COLUMN())),0,-1),"BEST_ANALYST_RECS_BULK")</f>
        <v>#N/A Invalid Security</v>
      </c>
    </row>
    <row r="64501" spans="2:2">
      <c r="B64501" t="str">
        <f ca="1">_xll.BDS(OFFSET(INDIRECT(ADDRESS(ROW(), COLUMN())),0,-1),"BEST_ANALYST_RECS_BULK")</f>
        <v>#N/A Invalid Security</v>
      </c>
    </row>
    <row r="64601" spans="2:2">
      <c r="B64601" t="str">
        <f ca="1">_xll.BDS(OFFSET(INDIRECT(ADDRESS(ROW(), COLUMN())),0,-1),"BEST_ANALYST_RECS_BULK")</f>
        <v>#N/A Invalid Security</v>
      </c>
    </row>
    <row r="64701" spans="2:2">
      <c r="B64701" t="str">
        <f ca="1">_xll.BDS(OFFSET(INDIRECT(ADDRESS(ROW(), COLUMN())),0,-1),"BEST_ANALYST_RECS_BULK")</f>
        <v>#N/A Invalid Security</v>
      </c>
    </row>
    <row r="64801" spans="2:2">
      <c r="B64801" t="str">
        <f ca="1">_xll.BDS(OFFSET(INDIRECT(ADDRESS(ROW(), COLUMN())),0,-1),"BEST_ANALYST_RECS_BULK")</f>
        <v>#N/A Invalid Security</v>
      </c>
    </row>
    <row r="64901" spans="2:2">
      <c r="B64901" t="str">
        <f ca="1">_xll.BDS(OFFSET(INDIRECT(ADDRESS(ROW(), COLUMN())),0,-1),"BEST_ANALYST_RECS_BULK")</f>
        <v>#N/A Invalid Security</v>
      </c>
    </row>
    <row r="65001" spans="2:2">
      <c r="B65001" t="str">
        <f ca="1">_xll.BDS(OFFSET(INDIRECT(ADDRESS(ROW(), COLUMN())),0,-1),"BEST_ANALYST_RECS_BULK")</f>
        <v>#N/A Invalid Security</v>
      </c>
    </row>
    <row r="65101" spans="2:2">
      <c r="B65101" t="str">
        <f ca="1">_xll.BDS(OFFSET(INDIRECT(ADDRESS(ROW(), COLUMN())),0,-1),"BEST_ANALYST_RECS_BULK")</f>
        <v>#N/A Invalid Security</v>
      </c>
    </row>
    <row r="65201" spans="2:2">
      <c r="B65201" t="str">
        <f ca="1">_xll.BDS(OFFSET(INDIRECT(ADDRESS(ROW(), COLUMN())),0,-1),"BEST_ANALYST_RECS_BULK")</f>
        <v>#N/A Invalid Security</v>
      </c>
    </row>
    <row r="65301" spans="2:2">
      <c r="B65301" t="str">
        <f ca="1">_xll.BDS(OFFSET(INDIRECT(ADDRESS(ROW(), COLUMN())),0,-1),"BEST_ANALYST_RECS_BULK")</f>
        <v>#N/A Invalid Security</v>
      </c>
    </row>
    <row r="65401" spans="2:2">
      <c r="B65401" t="str">
        <f ca="1">_xll.BDS(OFFSET(INDIRECT(ADDRESS(ROW(), COLUMN())),0,-1),"BEST_ANALYST_RECS_BULK")</f>
        <v>#N/A Invalid Security</v>
      </c>
    </row>
    <row r="65501" spans="2:2">
      <c r="B65501" t="str">
        <f ca="1">_xll.BDS(OFFSET(INDIRECT(ADDRESS(ROW(), COLUMN())),0,-1),"BEST_ANALYST_RECS_BULK")</f>
        <v>#N/A Invalid Security</v>
      </c>
    </row>
    <row r="65601" spans="2:2">
      <c r="B65601" t="str">
        <f ca="1">_xll.BDS(OFFSET(INDIRECT(ADDRESS(ROW(), COLUMN())),0,-1),"BEST_ANALYST_RECS_BULK")</f>
        <v>#N/A Invalid Security</v>
      </c>
    </row>
    <row r="65701" spans="2:2">
      <c r="B65701" t="str">
        <f ca="1">_xll.BDS(OFFSET(INDIRECT(ADDRESS(ROW(), COLUMN())),0,-1),"BEST_ANALYST_RECS_BULK")</f>
        <v>#N/A Invalid Security</v>
      </c>
    </row>
    <row r="65801" spans="2:2">
      <c r="B65801" t="str">
        <f ca="1">_xll.BDS(OFFSET(INDIRECT(ADDRESS(ROW(), COLUMN())),0,-1),"BEST_ANALYST_RECS_BULK")</f>
        <v>#N/A Invalid Security</v>
      </c>
    </row>
    <row r="65901" spans="2:2">
      <c r="B65901" t="str">
        <f ca="1">_xll.BDS(OFFSET(INDIRECT(ADDRESS(ROW(), COLUMN())),0,-1),"BEST_ANALYST_RECS_BULK")</f>
        <v>#N/A Invalid Security</v>
      </c>
    </row>
    <row r="66001" spans="2:2">
      <c r="B66001" t="str">
        <f ca="1">_xll.BDS(OFFSET(INDIRECT(ADDRESS(ROW(), COLUMN())),0,-1),"BEST_ANALYST_RECS_BULK")</f>
        <v>#N/A Invalid Security</v>
      </c>
    </row>
    <row r="66101" spans="2:2">
      <c r="B66101" t="str">
        <f ca="1">_xll.BDS(OFFSET(INDIRECT(ADDRESS(ROW(), COLUMN())),0,-1),"BEST_ANALYST_RECS_BULK")</f>
        <v>#N/A Invalid Security</v>
      </c>
    </row>
    <row r="66201" spans="2:2">
      <c r="B66201" t="str">
        <f ca="1">_xll.BDS(OFFSET(INDIRECT(ADDRESS(ROW(), COLUMN())),0,-1),"BEST_ANALYST_RECS_BULK")</f>
        <v>#N/A Invalid Security</v>
      </c>
    </row>
    <row r="66301" spans="2:2">
      <c r="B66301" t="str">
        <f ca="1">_xll.BDS(OFFSET(INDIRECT(ADDRESS(ROW(), COLUMN())),0,-1),"BEST_ANALYST_RECS_BULK")</f>
        <v>#N/A Invalid Security</v>
      </c>
    </row>
    <row r="66401" spans="2:2">
      <c r="B66401" t="str">
        <f ca="1">_xll.BDS(OFFSET(INDIRECT(ADDRESS(ROW(), COLUMN())),0,-1),"BEST_ANALYST_RECS_BULK")</f>
        <v>#N/A Invalid Security</v>
      </c>
    </row>
    <row r="66501" spans="2:2">
      <c r="B66501" t="str">
        <f ca="1">_xll.BDS(OFFSET(INDIRECT(ADDRESS(ROW(), COLUMN())),0,-1),"BEST_ANALYST_RECS_BULK")</f>
        <v>#N/A Invalid Security</v>
      </c>
    </row>
    <row r="66601" spans="2:2">
      <c r="B66601" t="str">
        <f ca="1">_xll.BDS(OFFSET(INDIRECT(ADDRESS(ROW(), COLUMN())),0,-1),"BEST_ANALYST_RECS_BULK")</f>
        <v>#N/A Invalid Security</v>
      </c>
    </row>
    <row r="66701" spans="2:2">
      <c r="B66701" t="str">
        <f ca="1">_xll.BDS(OFFSET(INDIRECT(ADDRESS(ROW(), COLUMN())),0,-1),"BEST_ANALYST_RECS_BULK")</f>
        <v>#N/A Invalid Security</v>
      </c>
    </row>
    <row r="66801" spans="2:2">
      <c r="B66801" t="str">
        <f ca="1">_xll.BDS(OFFSET(INDIRECT(ADDRESS(ROW(), COLUMN())),0,-1),"BEST_ANALYST_RECS_BULK")</f>
        <v>#N/A Invalid Security</v>
      </c>
    </row>
    <row r="66901" spans="2:2">
      <c r="B66901" t="str">
        <f ca="1">_xll.BDS(OFFSET(INDIRECT(ADDRESS(ROW(), COLUMN())),0,-1),"BEST_ANALYST_RECS_BULK")</f>
        <v>#N/A Invalid Security</v>
      </c>
    </row>
    <row r="67001" spans="2:2">
      <c r="B67001" t="str">
        <f ca="1">_xll.BDS(OFFSET(INDIRECT(ADDRESS(ROW(), COLUMN())),0,-1),"BEST_ANALYST_RECS_BULK")</f>
        <v>#N/A Invalid Security</v>
      </c>
    </row>
    <row r="67101" spans="2:2">
      <c r="B67101" t="str">
        <f ca="1">_xll.BDS(OFFSET(INDIRECT(ADDRESS(ROW(), COLUMN())),0,-1),"BEST_ANALYST_RECS_BULK")</f>
        <v>#N/A Invalid Security</v>
      </c>
    </row>
    <row r="67201" spans="2:2">
      <c r="B67201" t="str">
        <f ca="1">_xll.BDS(OFFSET(INDIRECT(ADDRESS(ROW(), COLUMN())),0,-1),"BEST_ANALYST_RECS_BULK")</f>
        <v>#N/A Invalid Security</v>
      </c>
    </row>
    <row r="67301" spans="2:2">
      <c r="B67301" t="str">
        <f ca="1">_xll.BDS(OFFSET(INDIRECT(ADDRESS(ROW(), COLUMN())),0,-1),"BEST_ANALYST_RECS_BULK")</f>
        <v>#N/A Invalid Security</v>
      </c>
    </row>
    <row r="67401" spans="2:2">
      <c r="B67401" t="str">
        <f ca="1">_xll.BDS(OFFSET(INDIRECT(ADDRESS(ROW(), COLUMN())),0,-1),"BEST_ANALYST_RECS_BULK")</f>
        <v>#N/A Invalid Security</v>
      </c>
    </row>
    <row r="67501" spans="2:2">
      <c r="B67501" t="str">
        <f ca="1">_xll.BDS(OFFSET(INDIRECT(ADDRESS(ROW(), COLUMN())),0,-1),"BEST_ANALYST_RECS_BULK")</f>
        <v>#N/A Invalid Security</v>
      </c>
    </row>
    <row r="67601" spans="2:2">
      <c r="B67601" t="str">
        <f ca="1">_xll.BDS(OFFSET(INDIRECT(ADDRESS(ROW(), COLUMN())),0,-1),"BEST_ANALYST_RECS_BULK")</f>
        <v>#N/A Invalid Security</v>
      </c>
    </row>
    <row r="67701" spans="2:2">
      <c r="B67701" t="str">
        <f ca="1">_xll.BDS(OFFSET(INDIRECT(ADDRESS(ROW(), COLUMN())),0,-1),"BEST_ANALYST_RECS_BULK")</f>
        <v>#N/A Invalid Security</v>
      </c>
    </row>
    <row r="67801" spans="2:2">
      <c r="B67801" t="str">
        <f ca="1">_xll.BDS(OFFSET(INDIRECT(ADDRESS(ROW(), COLUMN())),0,-1),"BEST_ANALYST_RECS_BULK")</f>
        <v>#N/A Invalid Security</v>
      </c>
    </row>
    <row r="67901" spans="2:2">
      <c r="B67901" t="str">
        <f ca="1">_xll.BDS(OFFSET(INDIRECT(ADDRESS(ROW(), COLUMN())),0,-1),"BEST_ANALYST_RECS_BULK")</f>
        <v>#N/A Invalid Security</v>
      </c>
    </row>
    <row r="68001" spans="2:2">
      <c r="B68001" t="str">
        <f ca="1">_xll.BDS(OFFSET(INDIRECT(ADDRESS(ROW(), COLUMN())),0,-1),"BEST_ANALYST_RECS_BULK")</f>
        <v>#N/A Invalid Security</v>
      </c>
    </row>
    <row r="68101" spans="2:2">
      <c r="B68101" t="str">
        <f ca="1">_xll.BDS(OFFSET(INDIRECT(ADDRESS(ROW(), COLUMN())),0,-1),"BEST_ANALYST_RECS_BULK")</f>
        <v>#N/A Invalid Security</v>
      </c>
    </row>
    <row r="68201" spans="2:2">
      <c r="B68201" t="str">
        <f ca="1">_xll.BDS(OFFSET(INDIRECT(ADDRESS(ROW(), COLUMN())),0,-1),"BEST_ANALYST_RECS_BULK")</f>
        <v>#N/A Invalid Security</v>
      </c>
    </row>
    <row r="68301" spans="2:2">
      <c r="B68301" t="str">
        <f ca="1">_xll.BDS(OFFSET(INDIRECT(ADDRESS(ROW(), COLUMN())),0,-1),"BEST_ANALYST_RECS_BULK")</f>
        <v>#N/A Invalid Security</v>
      </c>
    </row>
    <row r="68401" spans="2:2">
      <c r="B68401" t="str">
        <f ca="1">_xll.BDS(OFFSET(INDIRECT(ADDRESS(ROW(), COLUMN())),0,-1),"BEST_ANALYST_RECS_BULK")</f>
        <v>#N/A Invalid Security</v>
      </c>
    </row>
    <row r="68501" spans="2:2">
      <c r="B68501" t="str">
        <f ca="1">_xll.BDS(OFFSET(INDIRECT(ADDRESS(ROW(), COLUMN())),0,-1),"BEST_ANALYST_RECS_BULK")</f>
        <v>#N/A Invalid Security</v>
      </c>
    </row>
    <row r="68601" spans="2:2">
      <c r="B68601" t="str">
        <f ca="1">_xll.BDS(OFFSET(INDIRECT(ADDRESS(ROW(), COLUMN())),0,-1),"BEST_ANALYST_RECS_BULK")</f>
        <v>#N/A Invalid Security</v>
      </c>
    </row>
    <row r="68701" spans="2:2">
      <c r="B68701" t="str">
        <f ca="1">_xll.BDS(OFFSET(INDIRECT(ADDRESS(ROW(), COLUMN())),0,-1),"BEST_ANALYST_RECS_BULK")</f>
        <v>#N/A Invalid Security</v>
      </c>
    </row>
    <row r="68801" spans="2:2">
      <c r="B68801" t="str">
        <f ca="1">_xll.BDS(OFFSET(INDIRECT(ADDRESS(ROW(), COLUMN())),0,-1),"BEST_ANALYST_RECS_BULK")</f>
        <v>#N/A Invalid Security</v>
      </c>
    </row>
    <row r="68901" spans="2:2">
      <c r="B68901" t="str">
        <f ca="1">_xll.BDS(OFFSET(INDIRECT(ADDRESS(ROW(), COLUMN())),0,-1),"BEST_ANALYST_RECS_BULK")</f>
        <v>#N/A Invalid Security</v>
      </c>
    </row>
    <row r="69001" spans="2:2">
      <c r="B69001" t="str">
        <f ca="1">_xll.BDS(OFFSET(INDIRECT(ADDRESS(ROW(), COLUMN())),0,-1),"BEST_ANALYST_RECS_BULK")</f>
        <v>#N/A Invalid Security</v>
      </c>
    </row>
    <row r="69101" spans="2:2">
      <c r="B69101" t="str">
        <f ca="1">_xll.BDS(OFFSET(INDIRECT(ADDRESS(ROW(), COLUMN())),0,-1),"BEST_ANALYST_RECS_BULK")</f>
        <v>#N/A Invalid Security</v>
      </c>
    </row>
    <row r="69201" spans="2:2">
      <c r="B69201" t="str">
        <f ca="1">_xll.BDS(OFFSET(INDIRECT(ADDRESS(ROW(), COLUMN())),0,-1),"BEST_ANALYST_RECS_BULK")</f>
        <v>#N/A Invalid Security</v>
      </c>
    </row>
    <row r="69301" spans="2:2">
      <c r="B69301" t="str">
        <f ca="1">_xll.BDS(OFFSET(INDIRECT(ADDRESS(ROW(), COLUMN())),0,-1),"BEST_ANALYST_RECS_BULK")</f>
        <v>#N/A Invalid Security</v>
      </c>
    </row>
    <row r="69401" spans="2:2">
      <c r="B69401" t="str">
        <f ca="1">_xll.BDS(OFFSET(INDIRECT(ADDRESS(ROW(), COLUMN())),0,-1),"BEST_ANALYST_RECS_BULK")</f>
        <v>#N/A Invalid Security</v>
      </c>
    </row>
    <row r="69501" spans="2:2">
      <c r="B69501" t="str">
        <f ca="1">_xll.BDS(OFFSET(INDIRECT(ADDRESS(ROW(), COLUMN())),0,-1),"BEST_ANALYST_RECS_BULK")</f>
        <v>#N/A Invalid Security</v>
      </c>
    </row>
    <row r="69601" spans="2:2">
      <c r="B69601" t="str">
        <f ca="1">_xll.BDS(OFFSET(INDIRECT(ADDRESS(ROW(), COLUMN())),0,-1),"BEST_ANALYST_RECS_BULK")</f>
        <v>#N/A Invalid Security</v>
      </c>
    </row>
    <row r="69701" spans="2:2">
      <c r="B69701" t="str">
        <f ca="1">_xll.BDS(OFFSET(INDIRECT(ADDRESS(ROW(), COLUMN())),0,-1),"BEST_ANALYST_RECS_BULK")</f>
        <v>#N/A Invalid Security</v>
      </c>
    </row>
    <row r="69801" spans="2:2">
      <c r="B69801" t="str">
        <f ca="1">_xll.BDS(OFFSET(INDIRECT(ADDRESS(ROW(), COLUMN())),0,-1),"BEST_ANALYST_RECS_BULK")</f>
        <v>#N/A Invalid Security</v>
      </c>
    </row>
    <row r="69901" spans="2:2">
      <c r="B69901" t="str">
        <f ca="1">_xll.BDS(OFFSET(INDIRECT(ADDRESS(ROW(), COLUMN())),0,-1),"BEST_ANALYST_RECS_BULK")</f>
        <v>#N/A Invalid Security</v>
      </c>
    </row>
    <row r="70001" spans="2:2">
      <c r="B70001" t="str">
        <f ca="1">_xll.BDS(OFFSET(INDIRECT(ADDRESS(ROW(), COLUMN())),0,-1),"BEST_ANALYST_RECS_BULK")</f>
        <v>#N/A Invalid Security</v>
      </c>
    </row>
    <row r="70101" spans="2:2">
      <c r="B70101" t="str">
        <f ca="1">_xll.BDS(OFFSET(INDIRECT(ADDRESS(ROW(), COLUMN())),0,-1),"BEST_ANALYST_RECS_BULK")</f>
        <v>#N/A Invalid Security</v>
      </c>
    </row>
    <row r="70201" spans="2:2">
      <c r="B70201" t="str">
        <f ca="1">_xll.BDS(OFFSET(INDIRECT(ADDRESS(ROW(), COLUMN())),0,-1),"BEST_ANALYST_RECS_BULK")</f>
        <v>#N/A Invalid Security</v>
      </c>
    </row>
    <row r="70301" spans="2:2">
      <c r="B70301" t="str">
        <f ca="1">_xll.BDS(OFFSET(INDIRECT(ADDRESS(ROW(), COLUMN())),0,-1),"BEST_ANALYST_RECS_BULK")</f>
        <v>#N/A Invalid Security</v>
      </c>
    </row>
    <row r="70401" spans="2:2">
      <c r="B70401" t="str">
        <f ca="1">_xll.BDS(OFFSET(INDIRECT(ADDRESS(ROW(), COLUMN())),0,-1),"BEST_ANALYST_RECS_BULK")</f>
        <v>#N/A Invalid Security</v>
      </c>
    </row>
    <row r="70501" spans="2:2">
      <c r="B70501" t="str">
        <f ca="1">_xll.BDS(OFFSET(INDIRECT(ADDRESS(ROW(), COLUMN())),0,-1),"BEST_ANALYST_RECS_BULK")</f>
        <v>#N/A Invalid Security</v>
      </c>
    </row>
    <row r="70601" spans="2:2">
      <c r="B70601" t="str">
        <f ca="1">_xll.BDS(OFFSET(INDIRECT(ADDRESS(ROW(), COLUMN())),0,-1),"BEST_ANALYST_RECS_BULK")</f>
        <v>#N/A Invalid Security</v>
      </c>
    </row>
    <row r="70701" spans="2:2">
      <c r="B70701" t="str">
        <f ca="1">_xll.BDS(OFFSET(INDIRECT(ADDRESS(ROW(), COLUMN())),0,-1),"BEST_ANALYST_RECS_BULK")</f>
        <v>#N/A Invalid Security</v>
      </c>
    </row>
    <row r="70801" spans="2:2">
      <c r="B70801" t="str">
        <f ca="1">_xll.BDS(OFFSET(INDIRECT(ADDRESS(ROW(), COLUMN())),0,-1),"BEST_ANALYST_RECS_BULK")</f>
        <v>#N/A Invalid Security</v>
      </c>
    </row>
    <row r="70901" spans="2:2">
      <c r="B70901" t="str">
        <f ca="1">_xll.BDS(OFFSET(INDIRECT(ADDRESS(ROW(), COLUMN())),0,-1),"BEST_ANALYST_RECS_BULK")</f>
        <v>#N/A Invalid Security</v>
      </c>
    </row>
    <row r="71001" spans="2:2">
      <c r="B71001" t="str">
        <f ca="1">_xll.BDS(OFFSET(INDIRECT(ADDRESS(ROW(), COLUMN())),0,-1),"BEST_ANALYST_RECS_BULK")</f>
        <v>#N/A Invalid Security</v>
      </c>
    </row>
    <row r="71101" spans="2:2">
      <c r="B71101" t="str">
        <f ca="1">_xll.BDS(OFFSET(INDIRECT(ADDRESS(ROW(), COLUMN())),0,-1),"BEST_ANALYST_RECS_BULK")</f>
        <v>#N/A Invalid Security</v>
      </c>
    </row>
    <row r="71201" spans="2:2">
      <c r="B71201" t="str">
        <f ca="1">_xll.BDS(OFFSET(INDIRECT(ADDRESS(ROW(), COLUMN())),0,-1),"BEST_ANALYST_RECS_BULK")</f>
        <v>#N/A Invalid Security</v>
      </c>
    </row>
    <row r="71301" spans="2:2">
      <c r="B71301" t="str">
        <f ca="1">_xll.BDS(OFFSET(INDIRECT(ADDRESS(ROW(), COLUMN())),0,-1),"BEST_ANALYST_RECS_BULK")</f>
        <v>#N/A Invalid Security</v>
      </c>
    </row>
    <row r="71401" spans="2:2">
      <c r="B71401" t="str">
        <f ca="1">_xll.BDS(OFFSET(INDIRECT(ADDRESS(ROW(), COLUMN())),0,-1),"BEST_ANALYST_RECS_BULK")</f>
        <v>#N/A Invalid Security</v>
      </c>
    </row>
    <row r="71501" spans="2:2">
      <c r="B71501" t="str">
        <f ca="1">_xll.BDS(OFFSET(INDIRECT(ADDRESS(ROW(), COLUMN())),0,-1),"BEST_ANALYST_RECS_BULK")</f>
        <v>#N/A Invalid Security</v>
      </c>
    </row>
    <row r="71601" spans="2:2">
      <c r="B71601" t="str">
        <f ca="1">_xll.BDS(OFFSET(INDIRECT(ADDRESS(ROW(), COLUMN())),0,-1),"BEST_ANALYST_RECS_BULK")</f>
        <v>#N/A Invalid Security</v>
      </c>
    </row>
    <row r="71701" spans="2:2">
      <c r="B71701" t="str">
        <f ca="1">_xll.BDS(OFFSET(INDIRECT(ADDRESS(ROW(), COLUMN())),0,-1),"BEST_ANALYST_RECS_BULK")</f>
        <v>#N/A Invalid Security</v>
      </c>
    </row>
    <row r="71801" spans="2:2">
      <c r="B71801" t="str">
        <f ca="1">_xll.BDS(OFFSET(INDIRECT(ADDRESS(ROW(), COLUMN())),0,-1),"BEST_ANALYST_RECS_BULK")</f>
        <v>#N/A Invalid Security</v>
      </c>
    </row>
    <row r="71901" spans="2:2">
      <c r="B71901" t="str">
        <f ca="1">_xll.BDS(OFFSET(INDIRECT(ADDRESS(ROW(), COLUMN())),0,-1),"BEST_ANALYST_RECS_BULK")</f>
        <v>#N/A Invalid Security</v>
      </c>
    </row>
    <row r="72001" spans="2:2">
      <c r="B72001" t="str">
        <f ca="1">_xll.BDS(OFFSET(INDIRECT(ADDRESS(ROW(), COLUMN())),0,-1),"BEST_ANALYST_RECS_BULK")</f>
        <v>#N/A Invalid Security</v>
      </c>
    </row>
    <row r="72101" spans="2:2">
      <c r="B72101" t="str">
        <f ca="1">_xll.BDS(OFFSET(INDIRECT(ADDRESS(ROW(), COLUMN())),0,-1),"BEST_ANALYST_RECS_BULK")</f>
        <v>#N/A Invalid Security</v>
      </c>
    </row>
    <row r="72201" spans="2:2">
      <c r="B72201" t="str">
        <f ca="1">_xll.BDS(OFFSET(INDIRECT(ADDRESS(ROW(), COLUMN())),0,-1),"BEST_ANALYST_RECS_BULK")</f>
        <v>#N/A Invalid Security</v>
      </c>
    </row>
    <row r="72301" spans="2:2">
      <c r="B72301" t="str">
        <f ca="1">_xll.BDS(OFFSET(INDIRECT(ADDRESS(ROW(), COLUMN())),0,-1),"BEST_ANALYST_RECS_BULK")</f>
        <v>#N/A Invalid Security</v>
      </c>
    </row>
    <row r="72401" spans="2:2">
      <c r="B72401" t="str">
        <f ca="1">_xll.BDS(OFFSET(INDIRECT(ADDRESS(ROW(), COLUMN())),0,-1),"BEST_ANALYST_RECS_BULK")</f>
        <v>#N/A Invalid Security</v>
      </c>
    </row>
    <row r="72501" spans="2:2">
      <c r="B72501" t="str">
        <f ca="1">_xll.BDS(OFFSET(INDIRECT(ADDRESS(ROW(), COLUMN())),0,-1),"BEST_ANALYST_RECS_BULK")</f>
        <v>#N/A Invalid Security</v>
      </c>
    </row>
    <row r="72601" spans="2:2">
      <c r="B72601" t="str">
        <f ca="1">_xll.BDS(OFFSET(INDIRECT(ADDRESS(ROW(), COLUMN())),0,-1),"BEST_ANALYST_RECS_BULK")</f>
        <v>#N/A Invalid Security</v>
      </c>
    </row>
    <row r="72701" spans="2:2">
      <c r="B72701" t="str">
        <f ca="1">_xll.BDS(OFFSET(INDIRECT(ADDRESS(ROW(), COLUMN())),0,-1),"BEST_ANALYST_RECS_BULK")</f>
        <v>#N/A Invalid Security</v>
      </c>
    </row>
    <row r="72801" spans="2:2">
      <c r="B72801" t="str">
        <f ca="1">_xll.BDS(OFFSET(INDIRECT(ADDRESS(ROW(), COLUMN())),0,-1),"BEST_ANALYST_RECS_BULK")</f>
        <v>#N/A Invalid Security</v>
      </c>
    </row>
    <row r="72901" spans="2:2">
      <c r="B72901" t="str">
        <f ca="1">_xll.BDS(OFFSET(INDIRECT(ADDRESS(ROW(), COLUMN())),0,-1),"BEST_ANALYST_RECS_BULK")</f>
        <v>#N/A Invalid Security</v>
      </c>
    </row>
    <row r="73001" spans="2:2">
      <c r="B73001" t="str">
        <f ca="1">_xll.BDS(OFFSET(INDIRECT(ADDRESS(ROW(), COLUMN())),0,-1),"BEST_ANALYST_RECS_BULK")</f>
        <v>#N/A Invalid Security</v>
      </c>
    </row>
    <row r="73101" spans="2:2">
      <c r="B73101" t="str">
        <f ca="1">_xll.BDS(OFFSET(INDIRECT(ADDRESS(ROW(), COLUMN())),0,-1),"BEST_ANALYST_RECS_BULK")</f>
        <v>#N/A Invalid Security</v>
      </c>
    </row>
    <row r="73201" spans="2:2">
      <c r="B73201" t="str">
        <f ca="1">_xll.BDS(OFFSET(INDIRECT(ADDRESS(ROW(), COLUMN())),0,-1),"BEST_ANALYST_RECS_BULK")</f>
        <v>#N/A Invalid Security</v>
      </c>
    </row>
    <row r="73301" spans="2:2">
      <c r="B73301" t="str">
        <f ca="1">_xll.BDS(OFFSET(INDIRECT(ADDRESS(ROW(), COLUMN())),0,-1),"BEST_ANALYST_RECS_BULK")</f>
        <v>#N/A Invalid Security</v>
      </c>
    </row>
    <row r="73401" spans="2:2">
      <c r="B73401" t="str">
        <f ca="1">_xll.BDS(OFFSET(INDIRECT(ADDRESS(ROW(), COLUMN())),0,-1),"BEST_ANALYST_RECS_BULK")</f>
        <v>#N/A Invalid Security</v>
      </c>
    </row>
    <row r="73501" spans="2:2">
      <c r="B73501" t="str">
        <f ca="1">_xll.BDS(OFFSET(INDIRECT(ADDRESS(ROW(), COLUMN())),0,-1),"BEST_ANALYST_RECS_BULK")</f>
        <v>#N/A Invalid Security</v>
      </c>
    </row>
    <row r="73601" spans="2:2">
      <c r="B73601" t="str">
        <f ca="1">_xll.BDS(OFFSET(INDIRECT(ADDRESS(ROW(), COLUMN())),0,-1),"BEST_ANALYST_RECS_BULK")</f>
        <v>#N/A Invalid Security</v>
      </c>
    </row>
    <row r="73701" spans="2:2">
      <c r="B73701" t="str">
        <f ca="1">_xll.BDS(OFFSET(INDIRECT(ADDRESS(ROW(), COLUMN())),0,-1),"BEST_ANALYST_RECS_BULK")</f>
        <v>#N/A Invalid Security</v>
      </c>
    </row>
    <row r="73801" spans="2:2">
      <c r="B73801" t="str">
        <f ca="1">_xll.BDS(OFFSET(INDIRECT(ADDRESS(ROW(), COLUMN())),0,-1),"BEST_ANALYST_RECS_BULK")</f>
        <v>#N/A Invalid Security</v>
      </c>
    </row>
    <row r="73901" spans="2:2">
      <c r="B73901" t="str">
        <f ca="1">_xll.BDS(OFFSET(INDIRECT(ADDRESS(ROW(), COLUMN())),0,-1),"BEST_ANALYST_RECS_BULK")</f>
        <v>#N/A Invalid Security</v>
      </c>
    </row>
    <row r="74001" spans="2:2">
      <c r="B74001" t="str">
        <f ca="1">_xll.BDS(OFFSET(INDIRECT(ADDRESS(ROW(), COLUMN())),0,-1),"BEST_ANALYST_RECS_BULK")</f>
        <v>#N/A Invalid Security</v>
      </c>
    </row>
    <row r="74101" spans="2:2">
      <c r="B74101" t="str">
        <f ca="1">_xll.BDS(OFFSET(INDIRECT(ADDRESS(ROW(), COLUMN())),0,-1),"BEST_ANALYST_RECS_BULK")</f>
        <v>#N/A Invalid Security</v>
      </c>
    </row>
    <row r="74201" spans="2:2">
      <c r="B74201" t="str">
        <f ca="1">_xll.BDS(OFFSET(INDIRECT(ADDRESS(ROW(), COLUMN())),0,-1),"BEST_ANALYST_RECS_BULK")</f>
        <v>#N/A Invalid Security</v>
      </c>
    </row>
    <row r="74301" spans="2:2">
      <c r="B74301" t="str">
        <f ca="1">_xll.BDS(OFFSET(INDIRECT(ADDRESS(ROW(), COLUMN())),0,-1),"BEST_ANALYST_RECS_BULK")</f>
        <v>#N/A Invalid Security</v>
      </c>
    </row>
    <row r="74401" spans="2:2">
      <c r="B74401" t="str">
        <f ca="1">_xll.BDS(OFFSET(INDIRECT(ADDRESS(ROW(), COLUMN())),0,-1),"BEST_ANALYST_RECS_BULK")</f>
        <v>#N/A Invalid Security</v>
      </c>
    </row>
    <row r="74501" spans="2:2">
      <c r="B74501" t="str">
        <f ca="1">_xll.BDS(OFFSET(INDIRECT(ADDRESS(ROW(), COLUMN())),0,-1),"BEST_ANALYST_RECS_BULK")</f>
        <v>#N/A Invalid Security</v>
      </c>
    </row>
    <row r="74601" spans="2:2">
      <c r="B74601" t="str">
        <f ca="1">_xll.BDS(OFFSET(INDIRECT(ADDRESS(ROW(), COLUMN())),0,-1),"BEST_ANALYST_RECS_BULK")</f>
        <v>#N/A Invalid Security</v>
      </c>
    </row>
    <row r="74701" spans="2:2">
      <c r="B74701" t="str">
        <f ca="1">_xll.BDS(OFFSET(INDIRECT(ADDRESS(ROW(), COLUMN())),0,-1),"BEST_ANALYST_RECS_BULK")</f>
        <v>#N/A Invalid Security</v>
      </c>
    </row>
    <row r="74801" spans="2:2">
      <c r="B74801" t="str">
        <f ca="1">_xll.BDS(OFFSET(INDIRECT(ADDRESS(ROW(), COLUMN())),0,-1),"BEST_ANALYST_RECS_BULK")</f>
        <v>#N/A Invalid Security</v>
      </c>
    </row>
    <row r="74901" spans="2:2">
      <c r="B74901" t="str">
        <f ca="1">_xll.BDS(OFFSET(INDIRECT(ADDRESS(ROW(), COLUMN())),0,-1),"BEST_ANALYST_RECS_BULK")</f>
        <v>#N/A Invalid Security</v>
      </c>
    </row>
    <row r="75001" spans="2:2">
      <c r="B75001" t="str">
        <f ca="1">_xll.BDS(OFFSET(INDIRECT(ADDRESS(ROW(), COLUMN())),0,-1),"BEST_ANALYST_RECS_BULK")</f>
        <v>#N/A Invalid Security</v>
      </c>
    </row>
    <row r="75101" spans="2:2">
      <c r="B75101" t="str">
        <f ca="1">_xll.BDS(OFFSET(INDIRECT(ADDRESS(ROW(), COLUMN())),0,-1),"BEST_ANALYST_RECS_BULK")</f>
        <v>#N/A Invalid Security</v>
      </c>
    </row>
    <row r="75201" spans="2:2">
      <c r="B75201" t="str">
        <f ca="1">_xll.BDS(OFFSET(INDIRECT(ADDRESS(ROW(), COLUMN())),0,-1),"BEST_ANALYST_RECS_BULK")</f>
        <v>#N/A Invalid Security</v>
      </c>
    </row>
    <row r="75301" spans="2:2">
      <c r="B75301" t="str">
        <f ca="1">_xll.BDS(OFFSET(INDIRECT(ADDRESS(ROW(), COLUMN())),0,-1),"BEST_ANALYST_RECS_BULK")</f>
        <v>#N/A Invalid Security</v>
      </c>
    </row>
    <row r="75401" spans="2:2">
      <c r="B75401" t="str">
        <f ca="1">_xll.BDS(OFFSET(INDIRECT(ADDRESS(ROW(), COLUMN())),0,-1),"BEST_ANALYST_RECS_BULK")</f>
        <v>#N/A Invalid Security</v>
      </c>
    </row>
    <row r="75501" spans="2:2">
      <c r="B75501" t="str">
        <f ca="1">_xll.BDS(OFFSET(INDIRECT(ADDRESS(ROW(), COLUMN())),0,-1),"BEST_ANALYST_RECS_BULK")</f>
        <v>#N/A Invalid Security</v>
      </c>
    </row>
    <row r="75601" spans="2:2">
      <c r="B75601" t="str">
        <f ca="1">_xll.BDS(OFFSET(INDIRECT(ADDRESS(ROW(), COLUMN())),0,-1),"BEST_ANALYST_RECS_BULK")</f>
        <v>#N/A Invalid Security</v>
      </c>
    </row>
    <row r="75701" spans="2:2">
      <c r="B75701" t="str">
        <f ca="1">_xll.BDS(OFFSET(INDIRECT(ADDRESS(ROW(), COLUMN())),0,-1),"BEST_ANALYST_RECS_BULK")</f>
        <v>#N/A Invalid Security</v>
      </c>
    </row>
    <row r="75801" spans="2:2">
      <c r="B75801" t="str">
        <f ca="1">_xll.BDS(OFFSET(INDIRECT(ADDRESS(ROW(), COLUMN())),0,-1),"BEST_ANALYST_RECS_BULK")</f>
        <v>#N/A Invalid Security</v>
      </c>
    </row>
    <row r="75901" spans="2:2">
      <c r="B75901" t="str">
        <f ca="1">_xll.BDS(OFFSET(INDIRECT(ADDRESS(ROW(), COLUMN())),0,-1),"BEST_ANALYST_RECS_BULK")</f>
        <v>#N/A Invalid Security</v>
      </c>
    </row>
    <row r="76001" spans="2:2">
      <c r="B76001" t="str">
        <f ca="1">_xll.BDS(OFFSET(INDIRECT(ADDRESS(ROW(), COLUMN())),0,-1),"BEST_ANALYST_RECS_BULK")</f>
        <v>#N/A Invalid Security</v>
      </c>
    </row>
    <row r="76101" spans="2:2">
      <c r="B76101" t="str">
        <f ca="1">_xll.BDS(OFFSET(INDIRECT(ADDRESS(ROW(), COLUMN())),0,-1),"BEST_ANALYST_RECS_BULK")</f>
        <v>#N/A Invalid Security</v>
      </c>
    </row>
    <row r="76201" spans="2:2">
      <c r="B76201" t="str">
        <f ca="1">_xll.BDS(OFFSET(INDIRECT(ADDRESS(ROW(), COLUMN())),0,-1),"BEST_ANALYST_RECS_BULK")</f>
        <v>#N/A Invalid Security</v>
      </c>
    </row>
    <row r="76301" spans="2:2">
      <c r="B76301" t="str">
        <f ca="1">_xll.BDS(OFFSET(INDIRECT(ADDRESS(ROW(), COLUMN())),0,-1),"BEST_ANALYST_RECS_BULK")</f>
        <v>#N/A Invalid Security</v>
      </c>
    </row>
    <row r="76401" spans="2:2">
      <c r="B76401" t="str">
        <f ca="1">_xll.BDS(OFFSET(INDIRECT(ADDRESS(ROW(), COLUMN())),0,-1),"BEST_ANALYST_RECS_BULK")</f>
        <v>#N/A Invalid Security</v>
      </c>
    </row>
    <row r="76501" spans="2:2">
      <c r="B76501" t="str">
        <f ca="1">_xll.BDS(OFFSET(INDIRECT(ADDRESS(ROW(), COLUMN())),0,-1),"BEST_ANALYST_RECS_BULK")</f>
        <v>#N/A Invalid Security</v>
      </c>
    </row>
    <row r="76601" spans="2:2">
      <c r="B76601" t="str">
        <f ca="1">_xll.BDS(OFFSET(INDIRECT(ADDRESS(ROW(), COLUMN())),0,-1),"BEST_ANALYST_RECS_BULK")</f>
        <v>#N/A Invalid Security</v>
      </c>
    </row>
    <row r="76701" spans="2:2">
      <c r="B76701" t="str">
        <f ca="1">_xll.BDS(OFFSET(INDIRECT(ADDRESS(ROW(), COLUMN())),0,-1),"BEST_ANALYST_RECS_BULK")</f>
        <v>#N/A Invalid Security</v>
      </c>
    </row>
    <row r="76801" spans="2:2">
      <c r="B76801" t="str">
        <f ca="1">_xll.BDS(OFFSET(INDIRECT(ADDRESS(ROW(), COLUMN())),0,-1),"BEST_ANALYST_RECS_BULK")</f>
        <v>#N/A Invalid Security</v>
      </c>
    </row>
    <row r="76901" spans="2:2">
      <c r="B76901" t="str">
        <f ca="1">_xll.BDS(OFFSET(INDIRECT(ADDRESS(ROW(), COLUMN())),0,-1),"BEST_ANALYST_RECS_BULK")</f>
        <v>#N/A Invalid Security</v>
      </c>
    </row>
    <row r="77001" spans="2:2">
      <c r="B77001" t="str">
        <f ca="1">_xll.BDS(OFFSET(INDIRECT(ADDRESS(ROW(), COLUMN())),0,-1),"BEST_ANALYST_RECS_BULK")</f>
        <v>#N/A Invalid Security</v>
      </c>
    </row>
    <row r="77101" spans="2:2">
      <c r="B77101" t="str">
        <f ca="1">_xll.BDS(OFFSET(INDIRECT(ADDRESS(ROW(), COLUMN())),0,-1),"BEST_ANALYST_RECS_BULK")</f>
        <v>#N/A Invalid Security</v>
      </c>
    </row>
    <row r="77201" spans="2:2">
      <c r="B77201" t="str">
        <f ca="1">_xll.BDS(OFFSET(INDIRECT(ADDRESS(ROW(), COLUMN())),0,-1),"BEST_ANALYST_RECS_BULK")</f>
        <v>#N/A Invalid Security</v>
      </c>
    </row>
    <row r="77301" spans="2:2">
      <c r="B77301" t="str">
        <f ca="1">_xll.BDS(OFFSET(INDIRECT(ADDRESS(ROW(), COLUMN())),0,-1),"BEST_ANALYST_RECS_BULK")</f>
        <v>#N/A Invalid Security</v>
      </c>
    </row>
    <row r="77401" spans="2:2">
      <c r="B77401" t="str">
        <f ca="1">_xll.BDS(OFFSET(INDIRECT(ADDRESS(ROW(), COLUMN())),0,-1),"BEST_ANALYST_RECS_BULK")</f>
        <v>#N/A Invalid Security</v>
      </c>
    </row>
    <row r="77501" spans="2:2">
      <c r="B77501" t="str">
        <f ca="1">_xll.BDS(OFFSET(INDIRECT(ADDRESS(ROW(), COLUMN())),0,-1),"BEST_ANALYST_RECS_BULK")</f>
        <v>#N/A Invalid Security</v>
      </c>
    </row>
    <row r="77601" spans="2:2">
      <c r="B77601" t="str">
        <f ca="1">_xll.BDS(OFFSET(INDIRECT(ADDRESS(ROW(), COLUMN())),0,-1),"BEST_ANALYST_RECS_BULK")</f>
        <v>#N/A Invalid Security</v>
      </c>
    </row>
    <row r="77701" spans="2:2">
      <c r="B77701" t="str">
        <f ca="1">_xll.BDS(OFFSET(INDIRECT(ADDRESS(ROW(), COLUMN())),0,-1),"BEST_ANALYST_RECS_BULK")</f>
        <v>#N/A Invalid Security</v>
      </c>
    </row>
    <row r="77801" spans="2:2">
      <c r="B77801" t="str">
        <f ca="1">_xll.BDS(OFFSET(INDIRECT(ADDRESS(ROW(), COLUMN())),0,-1),"BEST_ANALYST_RECS_BULK")</f>
        <v>#N/A Invalid Security</v>
      </c>
    </row>
    <row r="77901" spans="2:2">
      <c r="B77901" t="str">
        <f ca="1">_xll.BDS(OFFSET(INDIRECT(ADDRESS(ROW(), COLUMN())),0,-1),"BEST_ANALYST_RECS_BULK")</f>
        <v>#N/A Invalid Security</v>
      </c>
    </row>
    <row r="78001" spans="2:2">
      <c r="B78001" t="str">
        <f ca="1">_xll.BDS(OFFSET(INDIRECT(ADDRESS(ROW(), COLUMN())),0,-1),"BEST_ANALYST_RECS_BULK")</f>
        <v>#N/A Invalid Security</v>
      </c>
    </row>
    <row r="78101" spans="2:2">
      <c r="B78101" t="str">
        <f ca="1">_xll.BDS(OFFSET(INDIRECT(ADDRESS(ROW(), COLUMN())),0,-1),"BEST_ANALYST_RECS_BULK")</f>
        <v>#N/A Invalid Security</v>
      </c>
    </row>
    <row r="78201" spans="2:2">
      <c r="B78201" t="str">
        <f ca="1">_xll.BDS(OFFSET(INDIRECT(ADDRESS(ROW(), COLUMN())),0,-1),"BEST_ANALYST_RECS_BULK")</f>
        <v>#N/A Invalid Security</v>
      </c>
    </row>
    <row r="78301" spans="2:2">
      <c r="B78301" t="str">
        <f ca="1">_xll.BDS(OFFSET(INDIRECT(ADDRESS(ROW(), COLUMN())),0,-1),"BEST_ANALYST_RECS_BULK")</f>
        <v>#N/A Invalid Security</v>
      </c>
    </row>
    <row r="78401" spans="2:2">
      <c r="B78401" t="str">
        <f ca="1">_xll.BDS(OFFSET(INDIRECT(ADDRESS(ROW(), COLUMN())),0,-1),"BEST_ANALYST_RECS_BULK")</f>
        <v>#N/A Invalid Security</v>
      </c>
    </row>
    <row r="78501" spans="2:2">
      <c r="B78501" t="str">
        <f ca="1">_xll.BDS(OFFSET(INDIRECT(ADDRESS(ROW(), COLUMN())),0,-1),"BEST_ANALYST_RECS_BULK")</f>
        <v>#N/A Invalid Security</v>
      </c>
    </row>
    <row r="78601" spans="2:2">
      <c r="B78601" t="str">
        <f ca="1">_xll.BDS(OFFSET(INDIRECT(ADDRESS(ROW(), COLUMN())),0,-1),"BEST_ANALYST_RECS_BULK")</f>
        <v>#N/A Invalid Security</v>
      </c>
    </row>
    <row r="78701" spans="2:2">
      <c r="B78701" t="str">
        <f ca="1">_xll.BDS(OFFSET(INDIRECT(ADDRESS(ROW(), COLUMN())),0,-1),"BEST_ANALYST_RECS_BULK")</f>
        <v>#N/A Invalid Security</v>
      </c>
    </row>
    <row r="78801" spans="2:2">
      <c r="B78801" t="str">
        <f ca="1">_xll.BDS(OFFSET(INDIRECT(ADDRESS(ROW(), COLUMN())),0,-1),"BEST_ANALYST_RECS_BULK")</f>
        <v>#N/A Invalid Security</v>
      </c>
    </row>
    <row r="78901" spans="2:2">
      <c r="B78901" t="str">
        <f ca="1">_xll.BDS(OFFSET(INDIRECT(ADDRESS(ROW(), COLUMN())),0,-1),"BEST_ANALYST_RECS_BULK")</f>
        <v>#N/A Invalid Security</v>
      </c>
    </row>
    <row r="79001" spans="2:2">
      <c r="B79001" t="str">
        <f ca="1">_xll.BDS(OFFSET(INDIRECT(ADDRESS(ROW(), COLUMN())),0,-1),"BEST_ANALYST_RECS_BULK")</f>
        <v>#N/A Invalid Security</v>
      </c>
    </row>
    <row r="79101" spans="2:2">
      <c r="B79101" t="str">
        <f ca="1">_xll.BDS(OFFSET(INDIRECT(ADDRESS(ROW(), COLUMN())),0,-1),"BEST_ANALYST_RECS_BULK")</f>
        <v>#N/A Invalid Security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101"/>
  <sheetViews>
    <sheetView tabSelected="1" workbookViewId="0">
      <selection activeCell="B1" sqref="B1"/>
    </sheetView>
  </sheetViews>
  <sheetFormatPr defaultRowHeight="15.75"/>
  <sheetData>
    <row r="1" spans="1:11">
      <c r="A1" t="s">
        <v>1012</v>
      </c>
      <c r="B1" t="s">
        <v>2174</v>
      </c>
      <c r="C1" t="s">
        <v>2014</v>
      </c>
      <c r="D1" t="s">
        <v>2015</v>
      </c>
      <c r="E1">
        <v>3</v>
      </c>
      <c r="F1" t="s">
        <v>2016</v>
      </c>
      <c r="G1">
        <v>140</v>
      </c>
      <c r="H1" t="s">
        <v>2017</v>
      </c>
      <c r="I1">
        <v>43511</v>
      </c>
      <c r="J1">
        <v>4</v>
      </c>
      <c r="K1">
        <v>0</v>
      </c>
    </row>
    <row r="2" spans="1:11">
      <c r="B2" t="s">
        <v>106</v>
      </c>
      <c r="C2" t="s">
        <v>2018</v>
      </c>
      <c r="D2" t="s">
        <v>2019</v>
      </c>
      <c r="E2">
        <v>3</v>
      </c>
      <c r="F2" t="s">
        <v>2016</v>
      </c>
      <c r="G2">
        <v>148</v>
      </c>
      <c r="H2" t="s">
        <v>2020</v>
      </c>
      <c r="I2">
        <v>43511</v>
      </c>
      <c r="J2">
        <v>14</v>
      </c>
      <c r="K2">
        <v>-38.78</v>
      </c>
    </row>
    <row r="3" spans="1:11">
      <c r="B3" t="s">
        <v>2021</v>
      </c>
      <c r="C3" t="s">
        <v>2022</v>
      </c>
      <c r="D3" t="s">
        <v>2023</v>
      </c>
      <c r="E3">
        <v>5</v>
      </c>
      <c r="F3" t="s">
        <v>2016</v>
      </c>
      <c r="G3">
        <v>173</v>
      </c>
      <c r="H3" t="s">
        <v>2020</v>
      </c>
      <c r="I3">
        <v>43511</v>
      </c>
      <c r="J3">
        <v>11</v>
      </c>
      <c r="K3">
        <v>-35.99</v>
      </c>
    </row>
    <row r="4" spans="1:11">
      <c r="B4" t="s">
        <v>2024</v>
      </c>
      <c r="C4" t="s">
        <v>2025</v>
      </c>
      <c r="D4" t="s">
        <v>2026</v>
      </c>
      <c r="E4">
        <v>5</v>
      </c>
      <c r="F4" t="s">
        <v>2016</v>
      </c>
      <c r="G4">
        <v>200</v>
      </c>
      <c r="H4" t="s">
        <v>2017</v>
      </c>
      <c r="I4">
        <v>43511</v>
      </c>
      <c r="J4">
        <v>11</v>
      </c>
      <c r="K4">
        <v>-35.99</v>
      </c>
    </row>
    <row r="5" spans="1:11">
      <c r="B5" t="s">
        <v>2027</v>
      </c>
      <c r="C5" t="s">
        <v>2028</v>
      </c>
      <c r="D5" t="s">
        <v>2029</v>
      </c>
      <c r="E5">
        <v>5</v>
      </c>
      <c r="F5" t="s">
        <v>2016</v>
      </c>
      <c r="G5">
        <v>225</v>
      </c>
      <c r="H5" t="s">
        <v>2017</v>
      </c>
      <c r="I5">
        <v>43511</v>
      </c>
      <c r="J5" t="s">
        <v>2030</v>
      </c>
      <c r="K5" t="s">
        <v>2030</v>
      </c>
    </row>
    <row r="6" spans="1:11">
      <c r="B6" t="s">
        <v>2031</v>
      </c>
      <c r="C6" t="s">
        <v>2032</v>
      </c>
      <c r="D6" t="s">
        <v>2026</v>
      </c>
      <c r="E6">
        <v>5</v>
      </c>
      <c r="F6" t="s">
        <v>2016</v>
      </c>
      <c r="G6">
        <v>195</v>
      </c>
      <c r="H6" t="s">
        <v>2020</v>
      </c>
      <c r="I6">
        <v>43511</v>
      </c>
      <c r="J6">
        <v>11</v>
      </c>
      <c r="K6">
        <v>-35.99</v>
      </c>
    </row>
    <row r="7" spans="1:11">
      <c r="B7" t="s">
        <v>2033</v>
      </c>
      <c r="C7" t="s">
        <v>2034</v>
      </c>
      <c r="D7" t="s">
        <v>2035</v>
      </c>
      <c r="E7">
        <v>5</v>
      </c>
      <c r="F7" t="s">
        <v>2016</v>
      </c>
      <c r="G7">
        <v>205</v>
      </c>
      <c r="H7" t="s">
        <v>2036</v>
      </c>
      <c r="I7">
        <v>43511</v>
      </c>
      <c r="J7">
        <v>7</v>
      </c>
      <c r="K7">
        <v>-22.41</v>
      </c>
    </row>
    <row r="8" spans="1:11">
      <c r="B8" t="s">
        <v>2037</v>
      </c>
      <c r="C8" t="s">
        <v>2038</v>
      </c>
      <c r="D8" t="s">
        <v>2026</v>
      </c>
      <c r="E8">
        <v>5</v>
      </c>
      <c r="F8" t="s">
        <v>2016</v>
      </c>
      <c r="G8">
        <v>185</v>
      </c>
      <c r="H8" t="s">
        <v>2020</v>
      </c>
      <c r="I8">
        <v>43511</v>
      </c>
      <c r="J8">
        <v>11</v>
      </c>
      <c r="K8">
        <v>-35.99</v>
      </c>
    </row>
    <row r="9" spans="1:11">
      <c r="B9" t="s">
        <v>2039</v>
      </c>
      <c r="C9" t="s">
        <v>2040</v>
      </c>
      <c r="D9" t="s">
        <v>2041</v>
      </c>
      <c r="E9">
        <v>1</v>
      </c>
      <c r="F9" t="s">
        <v>2016</v>
      </c>
      <c r="G9" t="s">
        <v>2030</v>
      </c>
      <c r="H9" t="s">
        <v>2017</v>
      </c>
      <c r="I9">
        <v>43511</v>
      </c>
      <c r="J9">
        <v>17</v>
      </c>
      <c r="K9">
        <v>-66.02</v>
      </c>
    </row>
    <row r="10" spans="1:11">
      <c r="B10" t="s">
        <v>2042</v>
      </c>
      <c r="C10" t="s">
        <v>2043</v>
      </c>
      <c r="D10" t="s">
        <v>2044</v>
      </c>
      <c r="E10">
        <v>3</v>
      </c>
      <c r="F10" t="s">
        <v>2016</v>
      </c>
      <c r="G10">
        <v>150</v>
      </c>
      <c r="H10" t="s">
        <v>2020</v>
      </c>
      <c r="I10">
        <v>43511</v>
      </c>
      <c r="J10">
        <v>4</v>
      </c>
      <c r="K10">
        <v>0</v>
      </c>
    </row>
    <row r="11" spans="1:11">
      <c r="B11" t="s">
        <v>2045</v>
      </c>
      <c r="C11" t="s">
        <v>2046</v>
      </c>
      <c r="D11" t="s">
        <v>2029</v>
      </c>
      <c r="E11">
        <v>5</v>
      </c>
      <c r="F11" t="s">
        <v>2016</v>
      </c>
      <c r="G11">
        <v>190</v>
      </c>
      <c r="H11" t="s">
        <v>2020</v>
      </c>
      <c r="I11">
        <v>43511</v>
      </c>
      <c r="J11">
        <v>10</v>
      </c>
      <c r="K11">
        <v>-35.630000000000003</v>
      </c>
    </row>
    <row r="12" spans="1:11">
      <c r="B12" t="s">
        <v>2047</v>
      </c>
      <c r="C12" t="s">
        <v>2048</v>
      </c>
      <c r="D12" t="s">
        <v>2026</v>
      </c>
      <c r="E12">
        <v>5</v>
      </c>
      <c r="F12" t="s">
        <v>2016</v>
      </c>
      <c r="G12">
        <v>195</v>
      </c>
      <c r="H12" t="s">
        <v>2017</v>
      </c>
      <c r="I12">
        <v>43511</v>
      </c>
      <c r="J12">
        <v>11</v>
      </c>
      <c r="K12">
        <v>-35.99</v>
      </c>
    </row>
    <row r="13" spans="1:11">
      <c r="B13" t="s">
        <v>2049</v>
      </c>
      <c r="C13" t="s">
        <v>2050</v>
      </c>
      <c r="D13" t="s">
        <v>2029</v>
      </c>
      <c r="E13">
        <v>5</v>
      </c>
      <c r="F13" t="s">
        <v>2016</v>
      </c>
      <c r="G13">
        <v>195</v>
      </c>
      <c r="H13" t="s">
        <v>2017</v>
      </c>
      <c r="I13">
        <v>43511</v>
      </c>
      <c r="J13">
        <v>12</v>
      </c>
      <c r="K13">
        <v>-36.340000000000003</v>
      </c>
    </row>
    <row r="14" spans="1:11">
      <c r="B14" t="s">
        <v>2051</v>
      </c>
      <c r="C14" t="s">
        <v>2052</v>
      </c>
      <c r="D14" t="s">
        <v>2053</v>
      </c>
      <c r="E14">
        <v>1</v>
      </c>
      <c r="F14" t="s">
        <v>2016</v>
      </c>
      <c r="G14">
        <v>120</v>
      </c>
      <c r="H14" t="s">
        <v>2017</v>
      </c>
      <c r="I14">
        <v>43511</v>
      </c>
      <c r="J14">
        <v>1</v>
      </c>
      <c r="K14">
        <v>57.94</v>
      </c>
    </row>
    <row r="15" spans="1:11">
      <c r="B15" t="s">
        <v>2054</v>
      </c>
      <c r="C15" t="s">
        <v>2055</v>
      </c>
      <c r="D15" t="s">
        <v>2056</v>
      </c>
      <c r="E15">
        <v>4</v>
      </c>
      <c r="F15" t="s">
        <v>2016</v>
      </c>
      <c r="G15">
        <v>185</v>
      </c>
      <c r="H15" t="s">
        <v>2020</v>
      </c>
      <c r="I15">
        <v>43511</v>
      </c>
      <c r="J15">
        <v>6</v>
      </c>
      <c r="K15">
        <v>-20.98</v>
      </c>
    </row>
    <row r="16" spans="1:11">
      <c r="B16" t="s">
        <v>2057</v>
      </c>
      <c r="C16" t="s">
        <v>2058</v>
      </c>
      <c r="D16" t="s">
        <v>2026</v>
      </c>
      <c r="E16">
        <v>5</v>
      </c>
      <c r="F16" t="s">
        <v>2016</v>
      </c>
      <c r="G16">
        <v>200</v>
      </c>
      <c r="H16" t="s">
        <v>2017</v>
      </c>
      <c r="I16">
        <v>43511</v>
      </c>
      <c r="J16">
        <v>8</v>
      </c>
      <c r="K16">
        <v>-32.32</v>
      </c>
    </row>
    <row r="17" spans="2:11">
      <c r="B17" t="s">
        <v>2059</v>
      </c>
      <c r="C17" t="s">
        <v>2060</v>
      </c>
      <c r="D17" t="s">
        <v>2026</v>
      </c>
      <c r="E17">
        <v>5</v>
      </c>
      <c r="F17" t="s">
        <v>2016</v>
      </c>
      <c r="G17">
        <v>190</v>
      </c>
      <c r="H17" t="s">
        <v>2017</v>
      </c>
      <c r="I17">
        <v>43511</v>
      </c>
      <c r="J17" t="s">
        <v>2030</v>
      </c>
      <c r="K17" t="s">
        <v>2030</v>
      </c>
    </row>
    <row r="18" spans="2:11">
      <c r="B18" t="s">
        <v>2061</v>
      </c>
      <c r="C18" t="s">
        <v>2062</v>
      </c>
      <c r="D18" t="s">
        <v>2044</v>
      </c>
      <c r="E18">
        <v>3</v>
      </c>
      <c r="F18" t="s">
        <v>2016</v>
      </c>
      <c r="G18">
        <v>170</v>
      </c>
      <c r="H18" t="s">
        <v>2020</v>
      </c>
      <c r="I18">
        <v>43511</v>
      </c>
      <c r="J18">
        <v>4</v>
      </c>
      <c r="K18">
        <v>0</v>
      </c>
    </row>
    <row r="19" spans="2:11">
      <c r="B19" t="s">
        <v>2063</v>
      </c>
      <c r="C19" t="s">
        <v>2064</v>
      </c>
      <c r="D19" t="s">
        <v>2035</v>
      </c>
      <c r="E19">
        <v>5</v>
      </c>
      <c r="F19" t="s">
        <v>2016</v>
      </c>
      <c r="G19">
        <v>175</v>
      </c>
      <c r="H19" t="s">
        <v>2017</v>
      </c>
      <c r="I19">
        <v>43511</v>
      </c>
      <c r="J19">
        <v>8</v>
      </c>
      <c r="K19">
        <v>-32.32</v>
      </c>
    </row>
    <row r="20" spans="2:11">
      <c r="B20" t="s">
        <v>2065</v>
      </c>
      <c r="C20" t="s">
        <v>2066</v>
      </c>
      <c r="D20" t="s">
        <v>2026</v>
      </c>
      <c r="E20">
        <v>5</v>
      </c>
      <c r="F20" t="s">
        <v>2016</v>
      </c>
      <c r="G20">
        <v>190</v>
      </c>
      <c r="H20" t="s">
        <v>2020</v>
      </c>
      <c r="I20">
        <v>43511</v>
      </c>
      <c r="J20">
        <v>11</v>
      </c>
      <c r="K20">
        <v>-35.99</v>
      </c>
    </row>
    <row r="21" spans="2:11">
      <c r="B21" t="s">
        <v>2067</v>
      </c>
      <c r="C21" t="s">
        <v>2068</v>
      </c>
      <c r="D21" t="s">
        <v>2029</v>
      </c>
      <c r="E21">
        <v>5</v>
      </c>
      <c r="F21" t="s">
        <v>2016</v>
      </c>
      <c r="G21">
        <v>180</v>
      </c>
      <c r="H21" t="s">
        <v>2020</v>
      </c>
      <c r="I21">
        <v>43510</v>
      </c>
      <c r="J21">
        <v>11</v>
      </c>
      <c r="K21">
        <v>-35.99</v>
      </c>
    </row>
    <row r="22" spans="2:11">
      <c r="B22" t="s">
        <v>2069</v>
      </c>
      <c r="C22" t="s">
        <v>2070</v>
      </c>
      <c r="D22" t="s">
        <v>2071</v>
      </c>
      <c r="E22">
        <v>3</v>
      </c>
      <c r="F22" t="s">
        <v>2016</v>
      </c>
      <c r="G22" t="s">
        <v>2030</v>
      </c>
      <c r="H22" t="s">
        <v>2017</v>
      </c>
      <c r="I22">
        <v>43510</v>
      </c>
      <c r="J22" t="s">
        <v>2030</v>
      </c>
      <c r="K22" t="s">
        <v>2030</v>
      </c>
    </row>
    <row r="23" spans="2:11">
      <c r="B23" t="s">
        <v>2072</v>
      </c>
      <c r="C23" t="s">
        <v>2073</v>
      </c>
      <c r="D23" t="s">
        <v>2029</v>
      </c>
      <c r="E23">
        <v>5</v>
      </c>
      <c r="F23" t="s">
        <v>2016</v>
      </c>
      <c r="G23">
        <v>180</v>
      </c>
      <c r="H23" t="s">
        <v>2020</v>
      </c>
      <c r="I23">
        <v>43510</v>
      </c>
      <c r="J23">
        <v>11</v>
      </c>
      <c r="K23">
        <v>-35.99</v>
      </c>
    </row>
    <row r="24" spans="2:11">
      <c r="B24" t="s">
        <v>2074</v>
      </c>
      <c r="C24" t="s">
        <v>2075</v>
      </c>
      <c r="D24" t="s">
        <v>2076</v>
      </c>
      <c r="E24">
        <v>3</v>
      </c>
      <c r="F24" t="s">
        <v>2016</v>
      </c>
      <c r="G24">
        <v>150</v>
      </c>
      <c r="H24" t="s">
        <v>2020</v>
      </c>
      <c r="I24">
        <v>43510</v>
      </c>
      <c r="J24">
        <v>4</v>
      </c>
      <c r="K24">
        <v>0</v>
      </c>
    </row>
    <row r="25" spans="2:11">
      <c r="B25" t="s">
        <v>2077</v>
      </c>
      <c r="C25" t="s">
        <v>2078</v>
      </c>
      <c r="D25" t="s">
        <v>2029</v>
      </c>
      <c r="E25">
        <v>5</v>
      </c>
      <c r="F25" t="s">
        <v>2016</v>
      </c>
      <c r="G25">
        <v>200</v>
      </c>
      <c r="H25" t="s">
        <v>2020</v>
      </c>
      <c r="I25">
        <v>43510</v>
      </c>
      <c r="J25">
        <v>11</v>
      </c>
      <c r="K25">
        <v>-35.99</v>
      </c>
    </row>
    <row r="26" spans="2:11">
      <c r="B26" t="s">
        <v>2079</v>
      </c>
      <c r="C26" t="s">
        <v>2080</v>
      </c>
      <c r="D26" t="s">
        <v>2029</v>
      </c>
      <c r="E26">
        <v>5</v>
      </c>
      <c r="F26" t="s">
        <v>2016</v>
      </c>
      <c r="G26">
        <v>170</v>
      </c>
      <c r="H26" t="s">
        <v>2017</v>
      </c>
      <c r="I26">
        <v>43510</v>
      </c>
      <c r="J26" t="s">
        <v>2030</v>
      </c>
      <c r="K26" t="s">
        <v>2030</v>
      </c>
    </row>
    <row r="27" spans="2:11">
      <c r="B27" t="s">
        <v>2081</v>
      </c>
      <c r="C27" t="s">
        <v>2082</v>
      </c>
      <c r="D27" t="s">
        <v>2041</v>
      </c>
      <c r="E27">
        <v>1</v>
      </c>
      <c r="F27" t="s">
        <v>2016</v>
      </c>
      <c r="G27">
        <v>120</v>
      </c>
      <c r="H27" t="s">
        <v>2017</v>
      </c>
      <c r="I27">
        <v>43507</v>
      </c>
      <c r="J27">
        <v>5</v>
      </c>
      <c r="K27">
        <v>-5.65</v>
      </c>
    </row>
    <row r="28" spans="2:11">
      <c r="B28" t="s">
        <v>2083</v>
      </c>
      <c r="C28" t="s">
        <v>2084</v>
      </c>
      <c r="D28" t="s">
        <v>2076</v>
      </c>
      <c r="E28">
        <v>3</v>
      </c>
      <c r="F28" t="s">
        <v>2085</v>
      </c>
      <c r="G28" t="s">
        <v>2030</v>
      </c>
      <c r="H28" t="s">
        <v>2017</v>
      </c>
      <c r="I28">
        <v>43504</v>
      </c>
      <c r="J28">
        <v>2</v>
      </c>
      <c r="K28">
        <v>39.72</v>
      </c>
    </row>
    <row r="29" spans="2:11">
      <c r="B29" t="s">
        <v>2086</v>
      </c>
      <c r="C29" t="s">
        <v>2087</v>
      </c>
      <c r="D29" t="s">
        <v>2076</v>
      </c>
      <c r="E29">
        <v>3</v>
      </c>
      <c r="F29" t="s">
        <v>2088</v>
      </c>
      <c r="G29">
        <v>140</v>
      </c>
      <c r="H29" t="s">
        <v>2017</v>
      </c>
      <c r="I29">
        <v>43494</v>
      </c>
      <c r="J29">
        <v>16</v>
      </c>
      <c r="K29">
        <v>-46.46</v>
      </c>
    </row>
    <row r="30" spans="2:11">
      <c r="B30" t="s">
        <v>2089</v>
      </c>
      <c r="C30" t="s">
        <v>2090</v>
      </c>
      <c r="D30" t="s">
        <v>2026</v>
      </c>
      <c r="E30">
        <v>5</v>
      </c>
      <c r="F30" t="s">
        <v>2016</v>
      </c>
      <c r="G30">
        <v>165</v>
      </c>
      <c r="H30" t="s">
        <v>2017</v>
      </c>
      <c r="I30">
        <v>43493</v>
      </c>
      <c r="J30" t="s">
        <v>2030</v>
      </c>
      <c r="K30" t="s">
        <v>2030</v>
      </c>
    </row>
    <row r="31" spans="2:11">
      <c r="B31" t="s">
        <v>2091</v>
      </c>
      <c r="C31" t="s">
        <v>2092</v>
      </c>
      <c r="D31" t="s">
        <v>2093</v>
      </c>
      <c r="E31" t="s">
        <v>2030</v>
      </c>
      <c r="F31" t="s">
        <v>2016</v>
      </c>
      <c r="G31" t="s">
        <v>2030</v>
      </c>
      <c r="H31" t="s">
        <v>2017</v>
      </c>
      <c r="I31">
        <v>43487</v>
      </c>
      <c r="J31" t="s">
        <v>2030</v>
      </c>
      <c r="K31" t="s">
        <v>2030</v>
      </c>
    </row>
    <row r="32" spans="2:11">
      <c r="B32" t="s">
        <v>2094</v>
      </c>
      <c r="C32" t="s">
        <v>2095</v>
      </c>
      <c r="D32" t="s">
        <v>2076</v>
      </c>
      <c r="E32">
        <v>3</v>
      </c>
      <c r="F32" t="s">
        <v>2085</v>
      </c>
      <c r="G32" t="s">
        <v>2030</v>
      </c>
      <c r="H32" t="s">
        <v>2017</v>
      </c>
      <c r="I32">
        <v>43481</v>
      </c>
      <c r="J32" t="s">
        <v>2030</v>
      </c>
      <c r="K32" t="s">
        <v>2030</v>
      </c>
    </row>
    <row r="33" spans="2:11">
      <c r="B33" t="s">
        <v>2096</v>
      </c>
      <c r="C33" t="s">
        <v>2097</v>
      </c>
      <c r="D33" t="s">
        <v>2026</v>
      </c>
      <c r="E33">
        <v>5</v>
      </c>
      <c r="F33" t="s">
        <v>2016</v>
      </c>
      <c r="G33" t="s">
        <v>2030</v>
      </c>
      <c r="H33" t="s">
        <v>2017</v>
      </c>
      <c r="I33">
        <v>43430</v>
      </c>
      <c r="J33">
        <v>11</v>
      </c>
      <c r="K33">
        <v>-35.99</v>
      </c>
    </row>
    <row r="34" spans="2:11">
      <c r="B34" t="s">
        <v>2098</v>
      </c>
      <c r="C34" t="s">
        <v>2099</v>
      </c>
      <c r="D34" t="s">
        <v>2029</v>
      </c>
      <c r="E34">
        <v>5</v>
      </c>
      <c r="F34" t="s">
        <v>2016</v>
      </c>
      <c r="G34">
        <v>210</v>
      </c>
      <c r="H34" t="s">
        <v>2020</v>
      </c>
      <c r="I34">
        <v>43419</v>
      </c>
      <c r="J34" t="s">
        <v>2030</v>
      </c>
      <c r="K34" t="s">
        <v>2030</v>
      </c>
    </row>
    <row r="35" spans="2:11">
      <c r="B35" t="s">
        <v>2100</v>
      </c>
      <c r="C35" t="s">
        <v>2101</v>
      </c>
      <c r="D35" t="s">
        <v>2026</v>
      </c>
      <c r="E35">
        <v>5</v>
      </c>
      <c r="F35" t="s">
        <v>2016</v>
      </c>
      <c r="G35" t="s">
        <v>2030</v>
      </c>
      <c r="H35" t="s">
        <v>2017</v>
      </c>
      <c r="I35">
        <v>43419</v>
      </c>
      <c r="J35" t="s">
        <v>2030</v>
      </c>
      <c r="K35" t="s">
        <v>2030</v>
      </c>
    </row>
    <row r="36" spans="2:11">
      <c r="B36" t="s">
        <v>2102</v>
      </c>
      <c r="C36" t="s">
        <v>2103</v>
      </c>
      <c r="D36" t="s">
        <v>2104</v>
      </c>
      <c r="E36" t="s">
        <v>2030</v>
      </c>
      <c r="F36" t="s">
        <v>2016</v>
      </c>
      <c r="G36" t="s">
        <v>2030</v>
      </c>
      <c r="H36" t="s">
        <v>2017</v>
      </c>
      <c r="I36">
        <v>43392</v>
      </c>
      <c r="J36" t="s">
        <v>2030</v>
      </c>
      <c r="K36" t="s">
        <v>2030</v>
      </c>
    </row>
    <row r="37" spans="2:11">
      <c r="B37" t="s">
        <v>2105</v>
      </c>
      <c r="C37" t="s">
        <v>2106</v>
      </c>
      <c r="D37" t="s">
        <v>2026</v>
      </c>
      <c r="E37">
        <v>5</v>
      </c>
      <c r="F37" t="s">
        <v>2016</v>
      </c>
      <c r="G37" t="s">
        <v>2030</v>
      </c>
      <c r="H37" t="s">
        <v>2017</v>
      </c>
      <c r="I37">
        <v>43234</v>
      </c>
      <c r="J37">
        <v>11</v>
      </c>
      <c r="K37">
        <v>-35.99</v>
      </c>
    </row>
    <row r="38" spans="2:11">
      <c r="B38" t="s">
        <v>2107</v>
      </c>
      <c r="C38" t="s">
        <v>2108</v>
      </c>
      <c r="D38" t="s">
        <v>2056</v>
      </c>
      <c r="E38">
        <v>4</v>
      </c>
      <c r="F38" t="s">
        <v>2016</v>
      </c>
      <c r="G38">
        <v>273.95999999999998</v>
      </c>
      <c r="H38" t="s">
        <v>2017</v>
      </c>
      <c r="I38">
        <v>43234</v>
      </c>
      <c r="J38">
        <v>13</v>
      </c>
      <c r="K38">
        <v>-38.25</v>
      </c>
    </row>
    <row r="39" spans="2:11">
      <c r="B39" t="s">
        <v>2109</v>
      </c>
      <c r="C39" t="s">
        <v>2110</v>
      </c>
      <c r="D39" t="s">
        <v>2026</v>
      </c>
      <c r="E39">
        <v>5</v>
      </c>
      <c r="F39" t="s">
        <v>2016</v>
      </c>
      <c r="G39" t="s">
        <v>2030</v>
      </c>
      <c r="H39" t="s">
        <v>2017</v>
      </c>
      <c r="I39">
        <v>43207</v>
      </c>
      <c r="J39">
        <v>9</v>
      </c>
      <c r="K39">
        <v>-33.619999999999997</v>
      </c>
    </row>
    <row r="40" spans="2:11">
      <c r="B40" t="s">
        <v>2111</v>
      </c>
      <c r="C40" t="s">
        <v>2112</v>
      </c>
      <c r="D40" t="s">
        <v>2026</v>
      </c>
      <c r="E40">
        <v>5</v>
      </c>
      <c r="F40" t="s">
        <v>2016</v>
      </c>
      <c r="G40" t="s">
        <v>2030</v>
      </c>
      <c r="H40" t="s">
        <v>2017</v>
      </c>
      <c r="I40">
        <v>43140</v>
      </c>
      <c r="J40">
        <v>11</v>
      </c>
      <c r="K40">
        <v>-35.99</v>
      </c>
    </row>
    <row r="101" spans="1:11">
      <c r="A101" t="s">
        <v>1014</v>
      </c>
      <c r="B101" t="s">
        <v>2159</v>
      </c>
      <c r="C101" t="s">
        <v>2765</v>
      </c>
      <c r="D101" t="s">
        <v>2044</v>
      </c>
      <c r="E101">
        <v>3</v>
      </c>
      <c r="F101" t="s">
        <v>2016</v>
      </c>
      <c r="G101">
        <v>28</v>
      </c>
      <c r="H101" t="s">
        <v>2017</v>
      </c>
      <c r="I101">
        <v>43511</v>
      </c>
      <c r="J101">
        <v>4</v>
      </c>
      <c r="K101">
        <v>0</v>
      </c>
    </row>
    <row r="102" spans="1:11">
      <c r="B102" t="s">
        <v>2274</v>
      </c>
      <c r="C102" t="s">
        <v>3755</v>
      </c>
      <c r="D102" t="s">
        <v>2026</v>
      </c>
      <c r="E102">
        <v>5</v>
      </c>
      <c r="F102" t="s">
        <v>2016</v>
      </c>
      <c r="G102" t="s">
        <v>2030</v>
      </c>
      <c r="H102" t="s">
        <v>2017</v>
      </c>
      <c r="I102">
        <v>43509</v>
      </c>
      <c r="J102">
        <v>1</v>
      </c>
      <c r="K102">
        <v>14.11</v>
      </c>
    </row>
    <row r="103" spans="1:11">
      <c r="B103" t="s">
        <v>2792</v>
      </c>
      <c r="C103" t="s">
        <v>3591</v>
      </c>
      <c r="D103" t="s">
        <v>2076</v>
      </c>
      <c r="E103">
        <v>3</v>
      </c>
      <c r="F103" t="s">
        <v>2016</v>
      </c>
      <c r="G103">
        <v>30.5</v>
      </c>
      <c r="H103" t="s">
        <v>2020</v>
      </c>
      <c r="I103">
        <v>43507</v>
      </c>
      <c r="J103">
        <v>4</v>
      </c>
      <c r="K103">
        <v>0</v>
      </c>
    </row>
    <row r="104" spans="1:11">
      <c r="B104" t="s">
        <v>2042</v>
      </c>
      <c r="C104" t="s">
        <v>2763</v>
      </c>
      <c r="D104" t="s">
        <v>2044</v>
      </c>
      <c r="E104">
        <v>3</v>
      </c>
      <c r="F104" t="s">
        <v>2016</v>
      </c>
      <c r="G104">
        <v>30</v>
      </c>
      <c r="H104" t="s">
        <v>2020</v>
      </c>
      <c r="I104">
        <v>43504</v>
      </c>
      <c r="J104">
        <v>8</v>
      </c>
      <c r="K104">
        <v>-19.170000000000002</v>
      </c>
    </row>
    <row r="105" spans="1:11">
      <c r="B105" t="s">
        <v>2067</v>
      </c>
      <c r="C105" t="s">
        <v>2281</v>
      </c>
      <c r="D105" t="s">
        <v>2029</v>
      </c>
      <c r="E105">
        <v>5</v>
      </c>
      <c r="F105" t="s">
        <v>2016</v>
      </c>
      <c r="G105">
        <v>35</v>
      </c>
      <c r="H105" t="s">
        <v>2020</v>
      </c>
      <c r="I105">
        <v>43503</v>
      </c>
      <c r="J105">
        <v>3</v>
      </c>
      <c r="K105">
        <v>7.0000000000000007E-2</v>
      </c>
    </row>
    <row r="106" spans="1:11">
      <c r="B106" t="s">
        <v>2277</v>
      </c>
      <c r="C106" t="s">
        <v>2278</v>
      </c>
      <c r="D106" t="s">
        <v>2015</v>
      </c>
      <c r="E106">
        <v>3</v>
      </c>
      <c r="F106" t="s">
        <v>2016</v>
      </c>
      <c r="G106">
        <v>31</v>
      </c>
      <c r="H106" t="s">
        <v>2017</v>
      </c>
      <c r="I106">
        <v>43503</v>
      </c>
      <c r="J106">
        <v>9</v>
      </c>
      <c r="K106">
        <v>-22.27</v>
      </c>
    </row>
    <row r="107" spans="1:11">
      <c r="B107" t="s">
        <v>2072</v>
      </c>
      <c r="C107" t="s">
        <v>2640</v>
      </c>
      <c r="D107" t="s">
        <v>2029</v>
      </c>
      <c r="E107">
        <v>5</v>
      </c>
      <c r="F107" t="s">
        <v>2016</v>
      </c>
      <c r="G107">
        <v>32</v>
      </c>
      <c r="H107" t="s">
        <v>2020</v>
      </c>
      <c r="I107">
        <v>43503</v>
      </c>
      <c r="J107">
        <v>5</v>
      </c>
      <c r="K107">
        <v>-7.94</v>
      </c>
    </row>
    <row r="108" spans="1:11">
      <c r="B108" t="s">
        <v>2089</v>
      </c>
      <c r="C108" t="s">
        <v>2279</v>
      </c>
      <c r="D108" t="s">
        <v>2044</v>
      </c>
      <c r="E108">
        <v>3</v>
      </c>
      <c r="F108" t="s">
        <v>2088</v>
      </c>
      <c r="G108">
        <v>30</v>
      </c>
      <c r="H108" t="s">
        <v>2017</v>
      </c>
      <c r="I108">
        <v>43503</v>
      </c>
      <c r="J108">
        <v>7</v>
      </c>
      <c r="K108">
        <v>-10.69</v>
      </c>
    </row>
    <row r="109" spans="1:11">
      <c r="B109" t="s">
        <v>2077</v>
      </c>
      <c r="C109" t="s">
        <v>2288</v>
      </c>
      <c r="D109" t="s">
        <v>2029</v>
      </c>
      <c r="E109">
        <v>5</v>
      </c>
      <c r="F109" t="s">
        <v>2016</v>
      </c>
      <c r="G109">
        <v>33</v>
      </c>
      <c r="H109" t="s">
        <v>2017</v>
      </c>
      <c r="I109">
        <v>43503</v>
      </c>
      <c r="J109">
        <v>5</v>
      </c>
      <c r="K109">
        <v>-7.94</v>
      </c>
    </row>
    <row r="110" spans="1:11">
      <c r="B110" t="s">
        <v>2079</v>
      </c>
      <c r="C110" t="s">
        <v>2282</v>
      </c>
      <c r="D110" t="s">
        <v>2029</v>
      </c>
      <c r="E110">
        <v>5</v>
      </c>
      <c r="F110" t="s">
        <v>2016</v>
      </c>
      <c r="G110">
        <v>36</v>
      </c>
      <c r="H110" t="s">
        <v>2017</v>
      </c>
      <c r="I110">
        <v>43503</v>
      </c>
      <c r="J110">
        <v>5</v>
      </c>
      <c r="K110">
        <v>-7.94</v>
      </c>
    </row>
    <row r="111" spans="1:11">
      <c r="B111" t="s">
        <v>2033</v>
      </c>
      <c r="C111" t="s">
        <v>2271</v>
      </c>
      <c r="D111" t="s">
        <v>2035</v>
      </c>
      <c r="E111">
        <v>5</v>
      </c>
      <c r="F111" t="s">
        <v>2016</v>
      </c>
      <c r="G111">
        <v>31</v>
      </c>
      <c r="H111" t="s">
        <v>2036</v>
      </c>
      <c r="I111">
        <v>43496</v>
      </c>
      <c r="J111">
        <v>5</v>
      </c>
      <c r="K111">
        <v>-7.94</v>
      </c>
    </row>
    <row r="112" spans="1:11">
      <c r="B112" t="s">
        <v>2051</v>
      </c>
      <c r="C112" t="s">
        <v>2290</v>
      </c>
      <c r="D112" t="s">
        <v>2076</v>
      </c>
      <c r="E112">
        <v>3</v>
      </c>
      <c r="F112" t="s">
        <v>2016</v>
      </c>
      <c r="G112">
        <v>33</v>
      </c>
      <c r="H112" t="s">
        <v>2017</v>
      </c>
      <c r="I112">
        <v>43495</v>
      </c>
      <c r="J112" t="s">
        <v>2030</v>
      </c>
      <c r="K112" t="s">
        <v>2030</v>
      </c>
    </row>
    <row r="113" spans="2:11">
      <c r="B113" t="s">
        <v>2283</v>
      </c>
      <c r="C113" t="s">
        <v>2284</v>
      </c>
      <c r="D113" t="s">
        <v>2238</v>
      </c>
      <c r="E113">
        <v>4</v>
      </c>
      <c r="F113" t="s">
        <v>2088</v>
      </c>
      <c r="G113">
        <v>33</v>
      </c>
      <c r="H113" t="s">
        <v>2020</v>
      </c>
      <c r="I113">
        <v>43495</v>
      </c>
      <c r="J113">
        <v>5</v>
      </c>
      <c r="K113">
        <v>-7.94</v>
      </c>
    </row>
    <row r="114" spans="2:11">
      <c r="B114" t="s">
        <v>2220</v>
      </c>
      <c r="C114" t="s">
        <v>2280</v>
      </c>
      <c r="D114" t="s">
        <v>2026</v>
      </c>
      <c r="E114">
        <v>5</v>
      </c>
      <c r="F114" t="s">
        <v>2016</v>
      </c>
      <c r="G114">
        <v>34</v>
      </c>
      <c r="H114" t="s">
        <v>2020</v>
      </c>
      <c r="I114">
        <v>43493</v>
      </c>
      <c r="J114">
        <v>5</v>
      </c>
      <c r="K114">
        <v>-7.94</v>
      </c>
    </row>
    <row r="115" spans="2:11">
      <c r="B115" t="s">
        <v>2045</v>
      </c>
      <c r="C115" t="s">
        <v>3281</v>
      </c>
      <c r="D115" t="s">
        <v>2029</v>
      </c>
      <c r="E115">
        <v>5</v>
      </c>
      <c r="F115" t="s">
        <v>2016</v>
      </c>
      <c r="G115">
        <v>38</v>
      </c>
      <c r="H115" t="s">
        <v>2020</v>
      </c>
      <c r="I115">
        <v>43489</v>
      </c>
      <c r="J115">
        <v>5</v>
      </c>
      <c r="K115">
        <v>-7.94</v>
      </c>
    </row>
    <row r="116" spans="2:11">
      <c r="B116" t="s">
        <v>2094</v>
      </c>
      <c r="C116" t="s">
        <v>2095</v>
      </c>
      <c r="D116" t="s">
        <v>2076</v>
      </c>
      <c r="E116">
        <v>3</v>
      </c>
      <c r="F116" t="s">
        <v>2088</v>
      </c>
      <c r="G116" t="s">
        <v>2030</v>
      </c>
      <c r="H116" t="s">
        <v>2017</v>
      </c>
      <c r="I116">
        <v>43488</v>
      </c>
      <c r="J116" t="s">
        <v>2030</v>
      </c>
      <c r="K116" t="s">
        <v>2030</v>
      </c>
    </row>
    <row r="117" spans="2:11">
      <c r="B117" t="s">
        <v>2021</v>
      </c>
      <c r="C117" t="s">
        <v>3282</v>
      </c>
      <c r="D117" t="s">
        <v>2166</v>
      </c>
      <c r="E117">
        <v>5</v>
      </c>
      <c r="F117" t="s">
        <v>2016</v>
      </c>
      <c r="G117">
        <v>35</v>
      </c>
      <c r="H117" t="s">
        <v>2020</v>
      </c>
      <c r="I117">
        <v>43487</v>
      </c>
      <c r="J117">
        <v>5</v>
      </c>
      <c r="K117">
        <v>-7.94</v>
      </c>
    </row>
    <row r="118" spans="2:11">
      <c r="B118" t="s">
        <v>2260</v>
      </c>
      <c r="C118" t="s">
        <v>4095</v>
      </c>
      <c r="D118" t="s">
        <v>2035</v>
      </c>
      <c r="E118">
        <v>5</v>
      </c>
      <c r="F118" t="s">
        <v>2016</v>
      </c>
      <c r="G118">
        <v>34</v>
      </c>
      <c r="H118" t="s">
        <v>2020</v>
      </c>
      <c r="I118">
        <v>43487</v>
      </c>
      <c r="J118">
        <v>5</v>
      </c>
      <c r="K118">
        <v>-7.94</v>
      </c>
    </row>
    <row r="119" spans="2:11">
      <c r="B119" t="s">
        <v>2267</v>
      </c>
      <c r="C119" t="s">
        <v>2272</v>
      </c>
      <c r="D119" t="s">
        <v>2029</v>
      </c>
      <c r="E119">
        <v>5</v>
      </c>
      <c r="F119" t="s">
        <v>2016</v>
      </c>
      <c r="G119">
        <v>34</v>
      </c>
      <c r="H119" t="s">
        <v>2017</v>
      </c>
      <c r="I119">
        <v>43485</v>
      </c>
      <c r="J119" t="s">
        <v>2030</v>
      </c>
      <c r="K119" t="s">
        <v>2030</v>
      </c>
    </row>
    <row r="120" spans="2:11">
      <c r="B120" t="s">
        <v>2037</v>
      </c>
      <c r="C120" t="s">
        <v>2286</v>
      </c>
      <c r="D120" t="s">
        <v>2026</v>
      </c>
      <c r="E120">
        <v>5</v>
      </c>
      <c r="F120" t="s">
        <v>2016</v>
      </c>
      <c r="G120">
        <v>33</v>
      </c>
      <c r="H120" t="s">
        <v>2017</v>
      </c>
      <c r="I120">
        <v>43483</v>
      </c>
      <c r="J120">
        <v>5</v>
      </c>
      <c r="K120">
        <v>-7.94</v>
      </c>
    </row>
    <row r="121" spans="2:11">
      <c r="B121" t="s">
        <v>106</v>
      </c>
      <c r="C121" t="s">
        <v>2228</v>
      </c>
      <c r="D121" t="s">
        <v>2229</v>
      </c>
      <c r="E121">
        <v>5</v>
      </c>
      <c r="F121" t="s">
        <v>2016</v>
      </c>
      <c r="G121">
        <v>34</v>
      </c>
      <c r="H121" t="s">
        <v>2020</v>
      </c>
      <c r="I121">
        <v>43482</v>
      </c>
      <c r="J121">
        <v>5</v>
      </c>
      <c r="K121">
        <v>-7.94</v>
      </c>
    </row>
    <row r="122" spans="2:11">
      <c r="B122" t="s">
        <v>3616</v>
      </c>
      <c r="C122" t="s">
        <v>3617</v>
      </c>
      <c r="D122" t="s">
        <v>2076</v>
      </c>
      <c r="E122">
        <v>3</v>
      </c>
      <c r="F122" t="s">
        <v>2016</v>
      </c>
      <c r="G122">
        <v>31</v>
      </c>
      <c r="H122" t="s">
        <v>3135</v>
      </c>
      <c r="I122">
        <v>43482</v>
      </c>
      <c r="J122">
        <v>4</v>
      </c>
      <c r="K122">
        <v>0</v>
      </c>
    </row>
    <row r="123" spans="2:11">
      <c r="B123" t="s">
        <v>2086</v>
      </c>
      <c r="C123" t="s">
        <v>3598</v>
      </c>
      <c r="D123" t="s">
        <v>2026</v>
      </c>
      <c r="E123">
        <v>5</v>
      </c>
      <c r="F123" t="s">
        <v>2016</v>
      </c>
      <c r="G123">
        <v>32</v>
      </c>
      <c r="H123" t="s">
        <v>2017</v>
      </c>
      <c r="I123">
        <v>43482</v>
      </c>
      <c r="J123">
        <v>5</v>
      </c>
      <c r="K123">
        <v>-7.94</v>
      </c>
    </row>
    <row r="124" spans="2:11">
      <c r="B124" t="s">
        <v>2174</v>
      </c>
      <c r="C124" t="s">
        <v>2242</v>
      </c>
      <c r="D124" t="s">
        <v>2015</v>
      </c>
      <c r="E124">
        <v>3</v>
      </c>
      <c r="F124" t="s">
        <v>2016</v>
      </c>
      <c r="G124">
        <v>36</v>
      </c>
      <c r="H124" t="s">
        <v>2017</v>
      </c>
      <c r="I124">
        <v>43481</v>
      </c>
      <c r="J124">
        <v>4</v>
      </c>
      <c r="K124">
        <v>0</v>
      </c>
    </row>
    <row r="125" spans="2:11">
      <c r="B125" t="s">
        <v>2024</v>
      </c>
      <c r="C125" t="s">
        <v>2243</v>
      </c>
      <c r="D125" t="s">
        <v>2026</v>
      </c>
      <c r="E125">
        <v>5</v>
      </c>
      <c r="F125" t="s">
        <v>2016</v>
      </c>
      <c r="G125">
        <v>35</v>
      </c>
      <c r="H125" t="s">
        <v>2017</v>
      </c>
      <c r="I125">
        <v>43481</v>
      </c>
      <c r="J125">
        <v>5</v>
      </c>
      <c r="K125">
        <v>-7.94</v>
      </c>
    </row>
    <row r="126" spans="2:11">
      <c r="B126" t="s">
        <v>2027</v>
      </c>
      <c r="C126" t="s">
        <v>2276</v>
      </c>
      <c r="D126" t="s">
        <v>2029</v>
      </c>
      <c r="E126">
        <v>5</v>
      </c>
      <c r="F126" t="s">
        <v>2016</v>
      </c>
      <c r="G126">
        <v>35</v>
      </c>
      <c r="H126" t="s">
        <v>2017</v>
      </c>
      <c r="I126">
        <v>43481</v>
      </c>
      <c r="J126">
        <v>5</v>
      </c>
      <c r="K126">
        <v>-7.94</v>
      </c>
    </row>
    <row r="127" spans="2:11">
      <c r="B127" t="s">
        <v>2234</v>
      </c>
      <c r="C127" t="s">
        <v>2289</v>
      </c>
      <c r="D127" t="s">
        <v>2026</v>
      </c>
      <c r="E127">
        <v>5</v>
      </c>
      <c r="F127" t="s">
        <v>2016</v>
      </c>
      <c r="G127">
        <v>35</v>
      </c>
      <c r="H127" t="s">
        <v>2020</v>
      </c>
      <c r="I127">
        <v>43481</v>
      </c>
      <c r="J127">
        <v>5</v>
      </c>
      <c r="K127">
        <v>-7.94</v>
      </c>
    </row>
    <row r="128" spans="2:11">
      <c r="B128" t="s">
        <v>2063</v>
      </c>
      <c r="C128" t="s">
        <v>2291</v>
      </c>
      <c r="D128" t="s">
        <v>2162</v>
      </c>
      <c r="E128">
        <v>3</v>
      </c>
      <c r="F128" t="s">
        <v>2016</v>
      </c>
      <c r="G128">
        <v>36</v>
      </c>
      <c r="H128" t="s">
        <v>2017</v>
      </c>
      <c r="I128">
        <v>43481</v>
      </c>
      <c r="J128">
        <v>4</v>
      </c>
      <c r="K128">
        <v>0</v>
      </c>
    </row>
    <row r="129" spans="2:11">
      <c r="B129" t="s">
        <v>3436</v>
      </c>
      <c r="C129" t="s">
        <v>3647</v>
      </c>
      <c r="D129" t="s">
        <v>2035</v>
      </c>
      <c r="E129">
        <v>5</v>
      </c>
      <c r="F129" t="s">
        <v>2016</v>
      </c>
      <c r="G129">
        <v>37</v>
      </c>
      <c r="H129" t="s">
        <v>2020</v>
      </c>
      <c r="I129">
        <v>43401</v>
      </c>
      <c r="J129">
        <v>5</v>
      </c>
      <c r="K129">
        <v>-7.94</v>
      </c>
    </row>
    <row r="130" spans="2:11">
      <c r="B130" t="s">
        <v>2682</v>
      </c>
      <c r="C130" t="s">
        <v>4108</v>
      </c>
      <c r="D130" t="s">
        <v>2076</v>
      </c>
      <c r="E130">
        <v>3</v>
      </c>
      <c r="F130" t="s">
        <v>2016</v>
      </c>
      <c r="G130">
        <v>28</v>
      </c>
      <c r="H130" t="s">
        <v>2017</v>
      </c>
      <c r="I130">
        <v>43311</v>
      </c>
      <c r="J130">
        <v>4</v>
      </c>
      <c r="K130">
        <v>0</v>
      </c>
    </row>
    <row r="131" spans="2:11">
      <c r="B131" t="s">
        <v>2083</v>
      </c>
      <c r="C131" t="s">
        <v>2084</v>
      </c>
      <c r="D131" t="s">
        <v>2026</v>
      </c>
      <c r="E131">
        <v>5</v>
      </c>
      <c r="F131" t="s">
        <v>2016</v>
      </c>
      <c r="G131" t="s">
        <v>2030</v>
      </c>
      <c r="H131" t="s">
        <v>2017</v>
      </c>
      <c r="I131">
        <v>43222</v>
      </c>
      <c r="J131">
        <v>6</v>
      </c>
      <c r="K131">
        <v>-8.09</v>
      </c>
    </row>
    <row r="132" spans="2:11">
      <c r="B132" t="s">
        <v>2111</v>
      </c>
      <c r="C132" t="s">
        <v>2292</v>
      </c>
      <c r="D132" t="s">
        <v>2026</v>
      </c>
      <c r="E132">
        <v>5</v>
      </c>
      <c r="F132" t="s">
        <v>2016</v>
      </c>
      <c r="G132" t="s">
        <v>2030</v>
      </c>
      <c r="H132" t="s">
        <v>2017</v>
      </c>
      <c r="I132">
        <v>43209</v>
      </c>
      <c r="J132">
        <v>5</v>
      </c>
      <c r="K132">
        <v>-7.94</v>
      </c>
    </row>
    <row r="133" spans="2:11">
      <c r="B133" t="s">
        <v>4328</v>
      </c>
      <c r="C133" t="s">
        <v>4329</v>
      </c>
      <c r="D133" t="s">
        <v>2026</v>
      </c>
      <c r="E133">
        <v>5</v>
      </c>
      <c r="F133" t="s">
        <v>2123</v>
      </c>
      <c r="G133">
        <v>14</v>
      </c>
      <c r="H133" t="s">
        <v>2017</v>
      </c>
      <c r="I133">
        <v>42409</v>
      </c>
      <c r="J133">
        <v>5</v>
      </c>
      <c r="K133">
        <v>-7.94</v>
      </c>
    </row>
    <row r="201" spans="1:11">
      <c r="A201" t="s">
        <v>1015</v>
      </c>
      <c r="B201" t="s">
        <v>2042</v>
      </c>
      <c r="C201" t="s">
        <v>3158</v>
      </c>
      <c r="D201" t="s">
        <v>2044</v>
      </c>
      <c r="E201">
        <v>3</v>
      </c>
      <c r="F201" t="s">
        <v>2016</v>
      </c>
      <c r="G201">
        <v>149</v>
      </c>
      <c r="H201" t="s">
        <v>2020</v>
      </c>
      <c r="I201">
        <v>43511</v>
      </c>
      <c r="J201">
        <v>11</v>
      </c>
      <c r="K201">
        <v>-16.91</v>
      </c>
    </row>
    <row r="202" spans="1:11">
      <c r="B202" t="s">
        <v>2321</v>
      </c>
      <c r="C202" t="s">
        <v>3769</v>
      </c>
      <c r="D202" t="s">
        <v>2076</v>
      </c>
      <c r="E202">
        <v>3</v>
      </c>
      <c r="F202" t="s">
        <v>2016</v>
      </c>
      <c r="G202">
        <v>160</v>
      </c>
      <c r="H202" t="s">
        <v>2020</v>
      </c>
      <c r="I202">
        <v>43511</v>
      </c>
      <c r="J202">
        <v>11</v>
      </c>
      <c r="K202">
        <v>-16.91</v>
      </c>
    </row>
    <row r="203" spans="1:11">
      <c r="B203" t="s">
        <v>2094</v>
      </c>
      <c r="C203" t="s">
        <v>2095</v>
      </c>
      <c r="D203" t="s">
        <v>2053</v>
      </c>
      <c r="E203">
        <v>1</v>
      </c>
      <c r="F203" t="s">
        <v>2016</v>
      </c>
      <c r="G203" t="s">
        <v>2030</v>
      </c>
      <c r="H203" t="s">
        <v>2017</v>
      </c>
      <c r="I203">
        <v>43511</v>
      </c>
      <c r="J203" t="s">
        <v>2030</v>
      </c>
      <c r="K203" t="s">
        <v>2030</v>
      </c>
    </row>
    <row r="204" spans="1:11">
      <c r="B204" t="s">
        <v>2037</v>
      </c>
      <c r="C204" t="s">
        <v>3386</v>
      </c>
      <c r="D204" t="s">
        <v>2076</v>
      </c>
      <c r="E204">
        <v>3</v>
      </c>
      <c r="F204" t="s">
        <v>2016</v>
      </c>
      <c r="G204">
        <v>160</v>
      </c>
      <c r="H204" t="s">
        <v>2020</v>
      </c>
      <c r="I204">
        <v>43510</v>
      </c>
      <c r="J204" t="s">
        <v>2030</v>
      </c>
      <c r="K204" t="s">
        <v>2030</v>
      </c>
    </row>
    <row r="205" spans="1:11">
      <c r="B205" t="s">
        <v>2274</v>
      </c>
      <c r="C205" t="s">
        <v>2307</v>
      </c>
      <c r="D205" t="s">
        <v>2076</v>
      </c>
      <c r="E205">
        <v>3</v>
      </c>
      <c r="F205" t="s">
        <v>2016</v>
      </c>
      <c r="G205" t="s">
        <v>2030</v>
      </c>
      <c r="H205" t="s">
        <v>2017</v>
      </c>
      <c r="I205">
        <v>43509</v>
      </c>
      <c r="J205" t="s">
        <v>2030</v>
      </c>
      <c r="K205" t="s">
        <v>2030</v>
      </c>
    </row>
    <row r="206" spans="1:11">
      <c r="B206" t="s">
        <v>2065</v>
      </c>
      <c r="C206" t="s">
        <v>2200</v>
      </c>
      <c r="D206" t="s">
        <v>2044</v>
      </c>
      <c r="E206">
        <v>3</v>
      </c>
      <c r="F206" t="s">
        <v>2016</v>
      </c>
      <c r="G206">
        <v>165</v>
      </c>
      <c r="H206" t="s">
        <v>2020</v>
      </c>
      <c r="I206">
        <v>43509</v>
      </c>
      <c r="J206">
        <v>3</v>
      </c>
      <c r="K206">
        <v>20.83</v>
      </c>
    </row>
    <row r="207" spans="1:11">
      <c r="B207" t="s">
        <v>2159</v>
      </c>
      <c r="C207" t="s">
        <v>2834</v>
      </c>
      <c r="D207" t="s">
        <v>2029</v>
      </c>
      <c r="E207">
        <v>5</v>
      </c>
      <c r="F207" t="s">
        <v>2016</v>
      </c>
      <c r="G207">
        <v>185</v>
      </c>
      <c r="H207" t="s">
        <v>2020</v>
      </c>
      <c r="I207">
        <v>43507</v>
      </c>
      <c r="J207">
        <v>7</v>
      </c>
      <c r="K207">
        <v>0.02</v>
      </c>
    </row>
    <row r="208" spans="1:11">
      <c r="B208" t="s">
        <v>2621</v>
      </c>
      <c r="C208" t="s">
        <v>3966</v>
      </c>
      <c r="D208" t="s">
        <v>2026</v>
      </c>
      <c r="E208">
        <v>5</v>
      </c>
      <c r="F208" t="s">
        <v>2016</v>
      </c>
      <c r="G208">
        <v>220</v>
      </c>
      <c r="H208" t="s">
        <v>2017</v>
      </c>
      <c r="I208">
        <v>43507</v>
      </c>
      <c r="J208">
        <v>6</v>
      </c>
      <c r="K208">
        <v>0.34</v>
      </c>
    </row>
    <row r="209" spans="2:11">
      <c r="B209" t="s">
        <v>2411</v>
      </c>
      <c r="C209" t="s">
        <v>3817</v>
      </c>
      <c r="D209" t="s">
        <v>2026</v>
      </c>
      <c r="E209">
        <v>5</v>
      </c>
      <c r="F209" t="s">
        <v>2016</v>
      </c>
      <c r="G209">
        <v>189</v>
      </c>
      <c r="H209" t="s">
        <v>2020</v>
      </c>
      <c r="I209">
        <v>43506</v>
      </c>
      <c r="J209">
        <v>7</v>
      </c>
      <c r="K209">
        <v>0.02</v>
      </c>
    </row>
    <row r="210" spans="2:11">
      <c r="B210" t="s">
        <v>2079</v>
      </c>
      <c r="C210" t="s">
        <v>2080</v>
      </c>
      <c r="D210" t="s">
        <v>2015</v>
      </c>
      <c r="E210">
        <v>3</v>
      </c>
      <c r="F210" t="s">
        <v>2016</v>
      </c>
      <c r="G210">
        <v>160</v>
      </c>
      <c r="H210" t="s">
        <v>2017</v>
      </c>
      <c r="I210">
        <v>43504</v>
      </c>
      <c r="J210">
        <v>8</v>
      </c>
      <c r="K210">
        <v>0</v>
      </c>
    </row>
    <row r="211" spans="2:11">
      <c r="B211" t="s">
        <v>2257</v>
      </c>
      <c r="C211" t="s">
        <v>3114</v>
      </c>
      <c r="D211" t="s">
        <v>2029</v>
      </c>
      <c r="E211">
        <v>5</v>
      </c>
      <c r="F211" t="s">
        <v>2016</v>
      </c>
      <c r="G211">
        <v>200</v>
      </c>
      <c r="H211" t="s">
        <v>2020</v>
      </c>
      <c r="I211">
        <v>43501</v>
      </c>
      <c r="J211" t="s">
        <v>2030</v>
      </c>
      <c r="K211" t="s">
        <v>2030</v>
      </c>
    </row>
    <row r="212" spans="2:11">
      <c r="B212" t="s">
        <v>2033</v>
      </c>
      <c r="C212" t="s">
        <v>2192</v>
      </c>
      <c r="D212" t="s">
        <v>2035</v>
      </c>
      <c r="E212">
        <v>5</v>
      </c>
      <c r="F212" t="s">
        <v>2016</v>
      </c>
      <c r="G212">
        <v>228</v>
      </c>
      <c r="H212" t="s">
        <v>2036</v>
      </c>
      <c r="I212">
        <v>43500</v>
      </c>
      <c r="J212" t="s">
        <v>2030</v>
      </c>
      <c r="K212" t="s">
        <v>2030</v>
      </c>
    </row>
    <row r="213" spans="2:11">
      <c r="B213" t="s">
        <v>2131</v>
      </c>
      <c r="C213" t="s">
        <v>3522</v>
      </c>
      <c r="D213" t="s">
        <v>2026</v>
      </c>
      <c r="E213">
        <v>5</v>
      </c>
      <c r="F213" t="s">
        <v>2016</v>
      </c>
      <c r="G213">
        <v>245</v>
      </c>
      <c r="H213" t="s">
        <v>2133</v>
      </c>
      <c r="I213">
        <v>43497</v>
      </c>
      <c r="J213">
        <v>5</v>
      </c>
      <c r="K213">
        <v>4.7</v>
      </c>
    </row>
    <row r="214" spans="2:11">
      <c r="B214" t="s">
        <v>2203</v>
      </c>
      <c r="C214" t="s">
        <v>2562</v>
      </c>
      <c r="D214" t="s">
        <v>2044</v>
      </c>
      <c r="E214">
        <v>3</v>
      </c>
      <c r="F214" t="s">
        <v>2016</v>
      </c>
      <c r="G214" t="s">
        <v>2030</v>
      </c>
      <c r="H214" t="s">
        <v>2017</v>
      </c>
      <c r="I214">
        <v>43497</v>
      </c>
      <c r="J214">
        <v>8</v>
      </c>
      <c r="K214">
        <v>0</v>
      </c>
    </row>
    <row r="215" spans="2:11">
      <c r="B215" t="s">
        <v>106</v>
      </c>
      <c r="C215" t="s">
        <v>3105</v>
      </c>
      <c r="D215" t="s">
        <v>2440</v>
      </c>
      <c r="E215">
        <v>5</v>
      </c>
      <c r="F215" t="s">
        <v>2016</v>
      </c>
      <c r="G215">
        <v>197</v>
      </c>
      <c r="H215" t="s">
        <v>2020</v>
      </c>
      <c r="I215">
        <v>43496</v>
      </c>
      <c r="J215">
        <v>7</v>
      </c>
      <c r="K215">
        <v>0.02</v>
      </c>
    </row>
    <row r="216" spans="2:11">
      <c r="B216" t="s">
        <v>2057</v>
      </c>
      <c r="C216" t="s">
        <v>2058</v>
      </c>
      <c r="D216" t="s">
        <v>2044</v>
      </c>
      <c r="E216">
        <v>3</v>
      </c>
      <c r="F216" t="s">
        <v>2016</v>
      </c>
      <c r="G216">
        <v>140</v>
      </c>
      <c r="H216" t="s">
        <v>2020</v>
      </c>
      <c r="I216">
        <v>43496</v>
      </c>
      <c r="J216">
        <v>1</v>
      </c>
      <c r="K216">
        <v>30.96</v>
      </c>
    </row>
    <row r="217" spans="2:11">
      <c r="B217" t="s">
        <v>2553</v>
      </c>
      <c r="C217" t="s">
        <v>3738</v>
      </c>
      <c r="D217" t="s">
        <v>2026</v>
      </c>
      <c r="E217">
        <v>5</v>
      </c>
      <c r="F217" t="s">
        <v>2016</v>
      </c>
      <c r="G217">
        <v>197</v>
      </c>
      <c r="H217" t="s">
        <v>2020</v>
      </c>
      <c r="I217">
        <v>43496</v>
      </c>
      <c r="J217">
        <v>7</v>
      </c>
      <c r="K217">
        <v>0.02</v>
      </c>
    </row>
    <row r="218" spans="2:11">
      <c r="B218" t="s">
        <v>2267</v>
      </c>
      <c r="C218" t="s">
        <v>2560</v>
      </c>
      <c r="D218" t="s">
        <v>2273</v>
      </c>
      <c r="E218">
        <v>3</v>
      </c>
      <c r="F218" t="s">
        <v>2016</v>
      </c>
      <c r="G218">
        <v>170</v>
      </c>
      <c r="H218" t="s">
        <v>2017</v>
      </c>
      <c r="I218">
        <v>43496</v>
      </c>
      <c r="J218" t="s">
        <v>2030</v>
      </c>
      <c r="K218" t="s">
        <v>2030</v>
      </c>
    </row>
    <row r="219" spans="2:11">
      <c r="B219" t="s">
        <v>2174</v>
      </c>
      <c r="C219" t="s">
        <v>3277</v>
      </c>
      <c r="D219" t="s">
        <v>2015</v>
      </c>
      <c r="E219">
        <v>3</v>
      </c>
      <c r="F219" t="s">
        <v>2016</v>
      </c>
      <c r="G219">
        <v>153</v>
      </c>
      <c r="H219" t="s">
        <v>2017</v>
      </c>
      <c r="I219">
        <v>43495</v>
      </c>
      <c r="J219">
        <v>8</v>
      </c>
      <c r="K219">
        <v>0</v>
      </c>
    </row>
    <row r="220" spans="2:11">
      <c r="B220" t="s">
        <v>2024</v>
      </c>
      <c r="C220" t="s">
        <v>2025</v>
      </c>
      <c r="D220" t="s">
        <v>2026</v>
      </c>
      <c r="E220">
        <v>5</v>
      </c>
      <c r="F220" t="s">
        <v>2016</v>
      </c>
      <c r="G220">
        <v>225</v>
      </c>
      <c r="H220" t="s">
        <v>2017</v>
      </c>
      <c r="I220">
        <v>43495</v>
      </c>
      <c r="J220">
        <v>7</v>
      </c>
      <c r="K220">
        <v>0.02</v>
      </c>
    </row>
    <row r="221" spans="2:11">
      <c r="B221" t="s">
        <v>2039</v>
      </c>
      <c r="C221" t="s">
        <v>3051</v>
      </c>
      <c r="D221" t="s">
        <v>2026</v>
      </c>
      <c r="E221">
        <v>5</v>
      </c>
      <c r="F221" t="s">
        <v>2016</v>
      </c>
      <c r="G221">
        <v>180</v>
      </c>
      <c r="H221" t="s">
        <v>2020</v>
      </c>
      <c r="I221">
        <v>43495</v>
      </c>
      <c r="J221">
        <v>7</v>
      </c>
      <c r="K221">
        <v>0.02</v>
      </c>
    </row>
    <row r="222" spans="2:11">
      <c r="B222" t="s">
        <v>2813</v>
      </c>
      <c r="C222" t="s">
        <v>3230</v>
      </c>
      <c r="D222" t="s">
        <v>2076</v>
      </c>
      <c r="E222">
        <v>3</v>
      </c>
      <c r="F222" t="s">
        <v>2016</v>
      </c>
      <c r="G222">
        <v>160</v>
      </c>
      <c r="H222" t="s">
        <v>2017</v>
      </c>
      <c r="I222">
        <v>43495</v>
      </c>
      <c r="J222" t="s">
        <v>2030</v>
      </c>
      <c r="K222" t="s">
        <v>2030</v>
      </c>
    </row>
    <row r="223" spans="2:11">
      <c r="B223" t="s">
        <v>3616</v>
      </c>
      <c r="C223" t="s">
        <v>4115</v>
      </c>
      <c r="D223" t="s">
        <v>2026</v>
      </c>
      <c r="E223">
        <v>5</v>
      </c>
      <c r="F223" t="s">
        <v>2016</v>
      </c>
      <c r="G223">
        <v>198</v>
      </c>
      <c r="H223" t="s">
        <v>3135</v>
      </c>
      <c r="I223">
        <v>43495</v>
      </c>
      <c r="J223">
        <v>7</v>
      </c>
      <c r="K223">
        <v>0.02</v>
      </c>
    </row>
    <row r="224" spans="2:11">
      <c r="B224" t="s">
        <v>2089</v>
      </c>
      <c r="C224" t="s">
        <v>2090</v>
      </c>
      <c r="D224" t="s">
        <v>2026</v>
      </c>
      <c r="E224">
        <v>5</v>
      </c>
      <c r="F224" t="s">
        <v>2016</v>
      </c>
      <c r="G224">
        <v>200</v>
      </c>
      <c r="H224" t="s">
        <v>2020</v>
      </c>
      <c r="I224">
        <v>43495</v>
      </c>
      <c r="J224" t="s">
        <v>2030</v>
      </c>
      <c r="K224" t="s">
        <v>2030</v>
      </c>
    </row>
    <row r="225" spans="2:11">
      <c r="B225" t="s">
        <v>2086</v>
      </c>
      <c r="C225" t="s">
        <v>2087</v>
      </c>
      <c r="D225" t="s">
        <v>2076</v>
      </c>
      <c r="E225">
        <v>3</v>
      </c>
      <c r="F225" t="s">
        <v>2016</v>
      </c>
      <c r="G225">
        <v>158</v>
      </c>
      <c r="H225" t="s">
        <v>2017</v>
      </c>
      <c r="I225">
        <v>43495</v>
      </c>
      <c r="J225">
        <v>10</v>
      </c>
      <c r="K225">
        <v>-11.92</v>
      </c>
    </row>
    <row r="226" spans="2:11">
      <c r="B226" t="s">
        <v>3255</v>
      </c>
      <c r="C226" t="s">
        <v>3973</v>
      </c>
      <c r="D226" t="s">
        <v>2076</v>
      </c>
      <c r="E226">
        <v>3</v>
      </c>
      <c r="F226" t="s">
        <v>2016</v>
      </c>
      <c r="G226">
        <v>160</v>
      </c>
      <c r="H226" t="s">
        <v>2020</v>
      </c>
      <c r="I226">
        <v>43495</v>
      </c>
      <c r="J226">
        <v>4</v>
      </c>
      <c r="K226">
        <v>8.81</v>
      </c>
    </row>
    <row r="227" spans="2:11">
      <c r="B227" t="s">
        <v>2260</v>
      </c>
      <c r="C227" t="s">
        <v>3057</v>
      </c>
      <c r="D227" t="s">
        <v>2044</v>
      </c>
      <c r="E227">
        <v>3</v>
      </c>
      <c r="F227" t="s">
        <v>2016</v>
      </c>
      <c r="G227">
        <v>170</v>
      </c>
      <c r="H227" t="s">
        <v>2020</v>
      </c>
      <c r="I227">
        <v>43495</v>
      </c>
      <c r="J227">
        <v>8</v>
      </c>
      <c r="K227">
        <v>0</v>
      </c>
    </row>
    <row r="228" spans="2:11">
      <c r="B228" t="s">
        <v>2198</v>
      </c>
      <c r="C228" t="s">
        <v>2487</v>
      </c>
      <c r="D228" t="s">
        <v>2035</v>
      </c>
      <c r="E228">
        <v>5</v>
      </c>
      <c r="F228" t="s">
        <v>2016</v>
      </c>
      <c r="G228">
        <v>187</v>
      </c>
      <c r="H228" t="s">
        <v>2020</v>
      </c>
      <c r="I228">
        <v>43495</v>
      </c>
      <c r="J228">
        <v>7</v>
      </c>
      <c r="K228">
        <v>0.02</v>
      </c>
    </row>
    <row r="229" spans="2:11">
      <c r="B229" t="s">
        <v>2551</v>
      </c>
      <c r="C229" t="s">
        <v>4291</v>
      </c>
      <c r="D229" t="s">
        <v>2026</v>
      </c>
      <c r="E229">
        <v>5</v>
      </c>
      <c r="F229" t="s">
        <v>2016</v>
      </c>
      <c r="G229">
        <v>195</v>
      </c>
      <c r="H229" t="s">
        <v>2020</v>
      </c>
      <c r="I229">
        <v>43495</v>
      </c>
      <c r="J229">
        <v>7</v>
      </c>
      <c r="K229">
        <v>0.02</v>
      </c>
    </row>
    <row r="230" spans="2:11">
      <c r="B230" t="s">
        <v>2069</v>
      </c>
      <c r="C230" t="s">
        <v>3525</v>
      </c>
      <c r="D230" t="s">
        <v>2071</v>
      </c>
      <c r="E230">
        <v>3</v>
      </c>
      <c r="F230" t="s">
        <v>2016</v>
      </c>
      <c r="G230" t="s">
        <v>2030</v>
      </c>
      <c r="H230" t="s">
        <v>2017</v>
      </c>
      <c r="I230">
        <v>43494</v>
      </c>
      <c r="J230">
        <v>8</v>
      </c>
      <c r="K230">
        <v>0</v>
      </c>
    </row>
    <row r="231" spans="2:11">
      <c r="B231" t="s">
        <v>2072</v>
      </c>
      <c r="C231" t="s">
        <v>2073</v>
      </c>
      <c r="D231" t="s">
        <v>2015</v>
      </c>
      <c r="E231">
        <v>3</v>
      </c>
      <c r="F231" t="s">
        <v>2016</v>
      </c>
      <c r="G231" t="s">
        <v>2030</v>
      </c>
      <c r="H231" t="s">
        <v>2017</v>
      </c>
      <c r="I231">
        <v>43494</v>
      </c>
      <c r="J231">
        <v>8</v>
      </c>
      <c r="K231">
        <v>0</v>
      </c>
    </row>
    <row r="232" spans="2:11">
      <c r="B232" t="s">
        <v>2118</v>
      </c>
      <c r="C232" t="s">
        <v>4075</v>
      </c>
      <c r="D232" t="s">
        <v>2026</v>
      </c>
      <c r="E232">
        <v>5</v>
      </c>
      <c r="F232" t="s">
        <v>2016</v>
      </c>
      <c r="G232">
        <v>185</v>
      </c>
      <c r="H232" t="s">
        <v>2017</v>
      </c>
      <c r="I232">
        <v>43494</v>
      </c>
      <c r="J232">
        <v>7</v>
      </c>
      <c r="K232">
        <v>0.02</v>
      </c>
    </row>
    <row r="233" spans="2:11">
      <c r="B233" t="s">
        <v>2045</v>
      </c>
      <c r="C233" t="s">
        <v>3389</v>
      </c>
      <c r="D233" t="s">
        <v>2015</v>
      </c>
      <c r="E233">
        <v>3</v>
      </c>
      <c r="F233" t="s">
        <v>2016</v>
      </c>
      <c r="G233" t="s">
        <v>2030</v>
      </c>
      <c r="H233" t="s">
        <v>2017</v>
      </c>
      <c r="I233">
        <v>43494</v>
      </c>
      <c r="J233">
        <v>8</v>
      </c>
      <c r="K233">
        <v>0</v>
      </c>
    </row>
    <row r="234" spans="2:11">
      <c r="B234" t="s">
        <v>2051</v>
      </c>
      <c r="C234" t="s">
        <v>2052</v>
      </c>
      <c r="D234" t="s">
        <v>2026</v>
      </c>
      <c r="E234">
        <v>5</v>
      </c>
      <c r="F234" t="s">
        <v>2016</v>
      </c>
      <c r="G234">
        <v>200</v>
      </c>
      <c r="H234" t="s">
        <v>2017</v>
      </c>
      <c r="I234">
        <v>43494</v>
      </c>
      <c r="J234" t="s">
        <v>2030</v>
      </c>
      <c r="K234" t="s">
        <v>2030</v>
      </c>
    </row>
    <row r="235" spans="2:11">
      <c r="B235" t="s">
        <v>2120</v>
      </c>
      <c r="C235" t="s">
        <v>2890</v>
      </c>
      <c r="D235" t="s">
        <v>2044</v>
      </c>
      <c r="E235">
        <v>3</v>
      </c>
      <c r="F235" t="s">
        <v>2016</v>
      </c>
      <c r="G235">
        <v>170</v>
      </c>
      <c r="H235" t="s">
        <v>2020</v>
      </c>
      <c r="I235">
        <v>43494</v>
      </c>
      <c r="J235">
        <v>8</v>
      </c>
      <c r="K235">
        <v>0</v>
      </c>
    </row>
    <row r="236" spans="2:11">
      <c r="B236" t="s">
        <v>2091</v>
      </c>
      <c r="C236" t="s">
        <v>2861</v>
      </c>
      <c r="D236" t="s">
        <v>2093</v>
      </c>
      <c r="E236" t="s">
        <v>2030</v>
      </c>
      <c r="F236" t="s">
        <v>2016</v>
      </c>
      <c r="G236" t="s">
        <v>2030</v>
      </c>
      <c r="H236" t="s">
        <v>2017</v>
      </c>
      <c r="I236">
        <v>43493</v>
      </c>
      <c r="J236" t="s">
        <v>2030</v>
      </c>
      <c r="K236" t="s">
        <v>2030</v>
      </c>
    </row>
    <row r="237" spans="2:11">
      <c r="B237" t="s">
        <v>2720</v>
      </c>
      <c r="C237" t="s">
        <v>2721</v>
      </c>
      <c r="D237" t="s">
        <v>2026</v>
      </c>
      <c r="E237">
        <v>5</v>
      </c>
      <c r="F237" t="s">
        <v>2016</v>
      </c>
      <c r="G237">
        <v>210</v>
      </c>
      <c r="H237" t="s">
        <v>2020</v>
      </c>
      <c r="I237">
        <v>43469</v>
      </c>
      <c r="J237">
        <v>7</v>
      </c>
      <c r="K237">
        <v>0.02</v>
      </c>
    </row>
    <row r="238" spans="2:11">
      <c r="B238" t="s">
        <v>2096</v>
      </c>
      <c r="C238" t="s">
        <v>2097</v>
      </c>
      <c r="D238" t="s">
        <v>2189</v>
      </c>
      <c r="E238">
        <v>5</v>
      </c>
      <c r="F238" t="s">
        <v>2016</v>
      </c>
      <c r="G238" t="s">
        <v>2030</v>
      </c>
      <c r="H238" t="s">
        <v>2017</v>
      </c>
      <c r="I238">
        <v>43469</v>
      </c>
      <c r="J238">
        <v>7</v>
      </c>
      <c r="K238">
        <v>0.02</v>
      </c>
    </row>
    <row r="239" spans="2:11">
      <c r="B239" t="s">
        <v>2021</v>
      </c>
      <c r="C239" t="s">
        <v>2190</v>
      </c>
      <c r="D239" t="s">
        <v>2296</v>
      </c>
      <c r="E239">
        <v>3</v>
      </c>
      <c r="F239" t="s">
        <v>2016</v>
      </c>
      <c r="G239">
        <v>140</v>
      </c>
      <c r="H239" t="s">
        <v>2020</v>
      </c>
      <c r="I239">
        <v>43468</v>
      </c>
      <c r="J239">
        <v>8</v>
      </c>
      <c r="K239">
        <v>0</v>
      </c>
    </row>
    <row r="240" spans="2:11">
      <c r="B240" t="s">
        <v>2098</v>
      </c>
      <c r="C240" t="s">
        <v>2099</v>
      </c>
      <c r="D240" t="s">
        <v>2029</v>
      </c>
      <c r="E240">
        <v>5</v>
      </c>
      <c r="F240" t="s">
        <v>2016</v>
      </c>
      <c r="G240">
        <v>190</v>
      </c>
      <c r="H240" t="s">
        <v>2020</v>
      </c>
      <c r="I240">
        <v>43468</v>
      </c>
      <c r="J240">
        <v>7</v>
      </c>
      <c r="K240">
        <v>0.02</v>
      </c>
    </row>
    <row r="241" spans="2:11">
      <c r="B241" t="s">
        <v>2083</v>
      </c>
      <c r="C241" t="s">
        <v>2084</v>
      </c>
      <c r="D241" t="s">
        <v>2035</v>
      </c>
      <c r="E241">
        <v>5</v>
      </c>
      <c r="F241" t="s">
        <v>2085</v>
      </c>
      <c r="G241" t="s">
        <v>2030</v>
      </c>
      <c r="H241" t="s">
        <v>2017</v>
      </c>
      <c r="I241">
        <v>43459</v>
      </c>
      <c r="J241">
        <v>2</v>
      </c>
      <c r="K241">
        <v>25.31</v>
      </c>
    </row>
    <row r="242" spans="2:11">
      <c r="B242" t="s">
        <v>4239</v>
      </c>
      <c r="C242" t="s">
        <v>4292</v>
      </c>
      <c r="D242" t="s">
        <v>2015</v>
      </c>
      <c r="E242">
        <v>3</v>
      </c>
      <c r="F242" t="s">
        <v>2016</v>
      </c>
      <c r="G242">
        <v>170</v>
      </c>
      <c r="H242" t="s">
        <v>3135</v>
      </c>
      <c r="I242">
        <v>43356</v>
      </c>
      <c r="J242">
        <v>8</v>
      </c>
      <c r="K242">
        <v>0</v>
      </c>
    </row>
    <row r="243" spans="2:11">
      <c r="B243" t="s">
        <v>2105</v>
      </c>
      <c r="C243" t="s">
        <v>2106</v>
      </c>
      <c r="D243" t="s">
        <v>2026</v>
      </c>
      <c r="E243">
        <v>5</v>
      </c>
      <c r="F243" t="s">
        <v>2016</v>
      </c>
      <c r="G243" t="s">
        <v>2030</v>
      </c>
      <c r="H243" t="s">
        <v>2017</v>
      </c>
      <c r="I243">
        <v>43223</v>
      </c>
      <c r="J243">
        <v>7</v>
      </c>
      <c r="K243">
        <v>0.02</v>
      </c>
    </row>
    <row r="244" spans="2:11">
      <c r="B244" t="s">
        <v>2111</v>
      </c>
      <c r="C244" t="s">
        <v>2112</v>
      </c>
      <c r="D244" t="s">
        <v>2026</v>
      </c>
      <c r="E244">
        <v>5</v>
      </c>
      <c r="F244" t="s">
        <v>2016</v>
      </c>
      <c r="G244" t="s">
        <v>2030</v>
      </c>
      <c r="H244" t="s">
        <v>2017</v>
      </c>
      <c r="I244">
        <v>43133</v>
      </c>
      <c r="J244">
        <v>7</v>
      </c>
      <c r="K244">
        <v>0.02</v>
      </c>
    </row>
    <row r="245" spans="2:11">
      <c r="B245" t="s">
        <v>2109</v>
      </c>
      <c r="C245" t="s">
        <v>2110</v>
      </c>
      <c r="D245" t="s">
        <v>2076</v>
      </c>
      <c r="E245">
        <v>3</v>
      </c>
      <c r="F245" t="s">
        <v>2016</v>
      </c>
      <c r="G245" t="s">
        <v>2030</v>
      </c>
      <c r="H245" t="s">
        <v>2017</v>
      </c>
      <c r="I245">
        <v>43105</v>
      </c>
      <c r="J245">
        <v>8</v>
      </c>
      <c r="K245">
        <v>0</v>
      </c>
    </row>
    <row r="246" spans="2:11">
      <c r="B246" t="s">
        <v>2107</v>
      </c>
      <c r="C246" t="s">
        <v>2108</v>
      </c>
      <c r="D246" t="s">
        <v>2044</v>
      </c>
      <c r="E246">
        <v>3</v>
      </c>
      <c r="F246" t="s">
        <v>2088</v>
      </c>
      <c r="G246">
        <v>129.58000000000001</v>
      </c>
      <c r="H246" t="s">
        <v>2017</v>
      </c>
      <c r="I246">
        <v>42768</v>
      </c>
      <c r="J246">
        <v>8</v>
      </c>
      <c r="K246">
        <v>0</v>
      </c>
    </row>
    <row r="247" spans="2:11">
      <c r="B247" t="s">
        <v>4278</v>
      </c>
      <c r="C247" t="s">
        <v>4279</v>
      </c>
      <c r="D247" t="s">
        <v>2053</v>
      </c>
      <c r="E247">
        <v>1</v>
      </c>
      <c r="F247" t="s">
        <v>2016</v>
      </c>
      <c r="G247" t="s">
        <v>2030</v>
      </c>
      <c r="H247" t="s">
        <v>2017</v>
      </c>
      <c r="I247">
        <v>42502</v>
      </c>
      <c r="J247">
        <v>9</v>
      </c>
      <c r="K247">
        <v>-0.02</v>
      </c>
    </row>
    <row r="248" spans="2:11">
      <c r="B248" t="s">
        <v>3612</v>
      </c>
      <c r="C248" t="s">
        <v>4244</v>
      </c>
      <c r="D248" t="s">
        <v>2026</v>
      </c>
      <c r="E248">
        <v>5</v>
      </c>
      <c r="F248" t="s">
        <v>2123</v>
      </c>
      <c r="G248">
        <v>125</v>
      </c>
      <c r="H248" t="s">
        <v>2020</v>
      </c>
      <c r="I248">
        <v>42475</v>
      </c>
      <c r="J248">
        <v>7</v>
      </c>
      <c r="K248">
        <v>0.02</v>
      </c>
    </row>
    <row r="301" spans="1:11">
      <c r="A301" t="s">
        <v>1016</v>
      </c>
      <c r="B301" t="s">
        <v>2174</v>
      </c>
      <c r="C301" t="s">
        <v>2014</v>
      </c>
      <c r="D301" t="s">
        <v>2015</v>
      </c>
      <c r="E301">
        <v>3</v>
      </c>
      <c r="F301" t="s">
        <v>2016</v>
      </c>
      <c r="G301">
        <v>18</v>
      </c>
      <c r="H301" t="s">
        <v>2017</v>
      </c>
      <c r="I301">
        <v>43509</v>
      </c>
      <c r="J301">
        <v>7</v>
      </c>
      <c r="K301">
        <v>0</v>
      </c>
    </row>
    <row r="302" spans="1:11">
      <c r="B302" t="s">
        <v>2065</v>
      </c>
      <c r="C302" t="s">
        <v>2066</v>
      </c>
      <c r="D302" t="s">
        <v>2026</v>
      </c>
      <c r="E302">
        <v>5</v>
      </c>
      <c r="F302" t="s">
        <v>2016</v>
      </c>
      <c r="G302">
        <v>40</v>
      </c>
      <c r="H302" t="s">
        <v>2020</v>
      </c>
      <c r="I302">
        <v>43509</v>
      </c>
      <c r="J302">
        <v>4</v>
      </c>
      <c r="K302">
        <v>94.26</v>
      </c>
    </row>
    <row r="303" spans="1:11">
      <c r="B303" t="s">
        <v>2159</v>
      </c>
      <c r="C303" t="s">
        <v>2349</v>
      </c>
      <c r="D303" t="s">
        <v>2044</v>
      </c>
      <c r="E303">
        <v>3</v>
      </c>
      <c r="F303" t="s">
        <v>2016</v>
      </c>
      <c r="G303">
        <v>20</v>
      </c>
      <c r="H303" t="s">
        <v>2020</v>
      </c>
      <c r="I303">
        <v>43508</v>
      </c>
      <c r="J303">
        <v>2</v>
      </c>
      <c r="K303">
        <v>157.75</v>
      </c>
    </row>
    <row r="304" spans="1:11">
      <c r="B304" t="s">
        <v>2081</v>
      </c>
      <c r="C304" t="s">
        <v>4113</v>
      </c>
      <c r="D304" t="s">
        <v>2029</v>
      </c>
      <c r="E304">
        <v>5</v>
      </c>
      <c r="F304" t="s">
        <v>2016</v>
      </c>
      <c r="G304">
        <v>26</v>
      </c>
      <c r="H304" t="s">
        <v>2017</v>
      </c>
      <c r="I304">
        <v>43507</v>
      </c>
      <c r="J304">
        <v>4</v>
      </c>
      <c r="K304">
        <v>94.26</v>
      </c>
    </row>
    <row r="305" spans="2:11">
      <c r="B305" t="s">
        <v>2186</v>
      </c>
      <c r="C305" t="s">
        <v>4114</v>
      </c>
      <c r="D305" t="s">
        <v>2029</v>
      </c>
      <c r="E305">
        <v>5</v>
      </c>
      <c r="F305" t="s">
        <v>2016</v>
      </c>
      <c r="G305">
        <v>28</v>
      </c>
      <c r="H305" t="s">
        <v>2020</v>
      </c>
      <c r="I305">
        <v>43507</v>
      </c>
      <c r="J305">
        <v>1</v>
      </c>
      <c r="K305">
        <v>196.52</v>
      </c>
    </row>
    <row r="306" spans="2:11">
      <c r="B306" t="s">
        <v>2047</v>
      </c>
      <c r="C306" t="s">
        <v>2048</v>
      </c>
      <c r="D306" t="s">
        <v>2026</v>
      </c>
      <c r="E306">
        <v>5</v>
      </c>
      <c r="F306" t="s">
        <v>2016</v>
      </c>
      <c r="G306">
        <v>28</v>
      </c>
      <c r="H306" t="s">
        <v>2017</v>
      </c>
      <c r="I306">
        <v>43506</v>
      </c>
      <c r="J306">
        <v>4</v>
      </c>
      <c r="K306">
        <v>94.26</v>
      </c>
    </row>
    <row r="307" spans="2:11">
      <c r="B307" t="s">
        <v>2079</v>
      </c>
      <c r="C307" t="s">
        <v>2080</v>
      </c>
      <c r="D307" t="s">
        <v>2029</v>
      </c>
      <c r="E307">
        <v>5</v>
      </c>
      <c r="F307" t="s">
        <v>2016</v>
      </c>
      <c r="G307">
        <v>30</v>
      </c>
      <c r="H307" t="s">
        <v>2017</v>
      </c>
      <c r="I307">
        <v>43504</v>
      </c>
      <c r="J307" t="s">
        <v>2030</v>
      </c>
      <c r="K307" t="s">
        <v>2030</v>
      </c>
    </row>
    <row r="308" spans="2:11">
      <c r="B308" t="s">
        <v>2049</v>
      </c>
      <c r="C308" t="s">
        <v>2050</v>
      </c>
      <c r="D308" t="s">
        <v>2029</v>
      </c>
      <c r="E308">
        <v>5</v>
      </c>
      <c r="F308" t="s">
        <v>2016</v>
      </c>
      <c r="G308">
        <v>28</v>
      </c>
      <c r="H308" t="s">
        <v>2017</v>
      </c>
      <c r="I308">
        <v>43503</v>
      </c>
      <c r="J308">
        <v>5</v>
      </c>
      <c r="K308">
        <v>84.71</v>
      </c>
    </row>
    <row r="309" spans="2:11">
      <c r="B309" t="s">
        <v>2027</v>
      </c>
      <c r="C309" t="s">
        <v>2028</v>
      </c>
      <c r="D309" t="s">
        <v>2044</v>
      </c>
      <c r="E309">
        <v>3</v>
      </c>
      <c r="F309" t="s">
        <v>2016</v>
      </c>
      <c r="G309">
        <v>13.5</v>
      </c>
      <c r="H309" t="s">
        <v>2017</v>
      </c>
      <c r="I309">
        <v>43501</v>
      </c>
      <c r="J309">
        <v>7</v>
      </c>
      <c r="K309">
        <v>0</v>
      </c>
    </row>
    <row r="310" spans="2:11">
      <c r="B310" t="s">
        <v>2074</v>
      </c>
      <c r="C310" t="s">
        <v>2075</v>
      </c>
      <c r="D310" t="s">
        <v>2026</v>
      </c>
      <c r="E310">
        <v>5</v>
      </c>
      <c r="F310" t="s">
        <v>2016</v>
      </c>
      <c r="G310">
        <v>34</v>
      </c>
      <c r="H310" t="s">
        <v>2020</v>
      </c>
      <c r="I310">
        <v>43501</v>
      </c>
      <c r="J310">
        <v>3</v>
      </c>
      <c r="K310">
        <v>142.37</v>
      </c>
    </row>
    <row r="311" spans="2:11">
      <c r="B311" t="s">
        <v>2618</v>
      </c>
      <c r="C311" t="s">
        <v>3276</v>
      </c>
      <c r="D311" t="s">
        <v>2053</v>
      </c>
      <c r="E311">
        <v>1</v>
      </c>
      <c r="F311" t="s">
        <v>2016</v>
      </c>
      <c r="G311">
        <v>11</v>
      </c>
      <c r="H311" t="s">
        <v>2017</v>
      </c>
      <c r="I311">
        <v>43500</v>
      </c>
      <c r="J311" t="s">
        <v>2030</v>
      </c>
      <c r="K311" t="s">
        <v>2030</v>
      </c>
    </row>
    <row r="312" spans="2:11">
      <c r="B312" t="s">
        <v>4119</v>
      </c>
      <c r="C312" t="s">
        <v>4120</v>
      </c>
      <c r="D312" t="s">
        <v>2076</v>
      </c>
      <c r="E312">
        <v>3</v>
      </c>
      <c r="F312" t="s">
        <v>2016</v>
      </c>
      <c r="G312">
        <v>24.7</v>
      </c>
      <c r="H312" t="s">
        <v>2020</v>
      </c>
      <c r="I312">
        <v>43500</v>
      </c>
      <c r="J312" t="s">
        <v>2030</v>
      </c>
      <c r="K312" t="s">
        <v>2030</v>
      </c>
    </row>
    <row r="313" spans="2:11">
      <c r="B313" t="s">
        <v>2094</v>
      </c>
      <c r="C313" t="s">
        <v>2095</v>
      </c>
      <c r="D313" t="s">
        <v>2076</v>
      </c>
      <c r="E313">
        <v>3</v>
      </c>
      <c r="F313" t="s">
        <v>2016</v>
      </c>
      <c r="G313" t="s">
        <v>2030</v>
      </c>
      <c r="H313" t="s">
        <v>2017</v>
      </c>
      <c r="I313">
        <v>43497</v>
      </c>
      <c r="J313" t="s">
        <v>2030</v>
      </c>
      <c r="K313" t="s">
        <v>2030</v>
      </c>
    </row>
    <row r="314" spans="2:11">
      <c r="B314" t="s">
        <v>2024</v>
      </c>
      <c r="C314" t="s">
        <v>2025</v>
      </c>
      <c r="D314" t="s">
        <v>2026</v>
      </c>
      <c r="E314">
        <v>5</v>
      </c>
      <c r="F314" t="s">
        <v>2016</v>
      </c>
      <c r="G314">
        <v>35</v>
      </c>
      <c r="H314" t="s">
        <v>2017</v>
      </c>
      <c r="I314">
        <v>43496</v>
      </c>
      <c r="J314">
        <v>4</v>
      </c>
      <c r="K314">
        <v>94.26</v>
      </c>
    </row>
    <row r="315" spans="2:11">
      <c r="B315" t="s">
        <v>2089</v>
      </c>
      <c r="C315" t="s">
        <v>2090</v>
      </c>
      <c r="D315" t="s">
        <v>2026</v>
      </c>
      <c r="E315">
        <v>5</v>
      </c>
      <c r="F315" t="s">
        <v>2016</v>
      </c>
      <c r="G315">
        <v>27</v>
      </c>
      <c r="H315" t="s">
        <v>2020</v>
      </c>
      <c r="I315">
        <v>43496</v>
      </c>
      <c r="J315" t="s">
        <v>2030</v>
      </c>
      <c r="K315" t="s">
        <v>2030</v>
      </c>
    </row>
    <row r="316" spans="2:11">
      <c r="B316" t="s">
        <v>2057</v>
      </c>
      <c r="C316" t="s">
        <v>2058</v>
      </c>
      <c r="D316" t="s">
        <v>2053</v>
      </c>
      <c r="E316">
        <v>1</v>
      </c>
      <c r="F316" t="s">
        <v>2016</v>
      </c>
      <c r="G316">
        <v>14</v>
      </c>
      <c r="H316" t="s">
        <v>2020</v>
      </c>
      <c r="I316">
        <v>43496</v>
      </c>
      <c r="J316" t="s">
        <v>2030</v>
      </c>
      <c r="K316" t="s">
        <v>2030</v>
      </c>
    </row>
    <row r="317" spans="2:11">
      <c r="B317" t="s">
        <v>106</v>
      </c>
      <c r="C317" t="s">
        <v>2018</v>
      </c>
      <c r="D317" t="s">
        <v>2512</v>
      </c>
      <c r="E317">
        <v>1</v>
      </c>
      <c r="F317" t="s">
        <v>2016</v>
      </c>
      <c r="G317">
        <v>17</v>
      </c>
      <c r="H317" t="s">
        <v>2020</v>
      </c>
      <c r="I317">
        <v>43495</v>
      </c>
      <c r="J317">
        <v>11</v>
      </c>
      <c r="K317">
        <v>-94.26</v>
      </c>
    </row>
    <row r="318" spans="2:11">
      <c r="B318" t="s">
        <v>2033</v>
      </c>
      <c r="C318" t="s">
        <v>2034</v>
      </c>
      <c r="D318" t="s">
        <v>2044</v>
      </c>
      <c r="E318">
        <v>3</v>
      </c>
      <c r="F318" t="s">
        <v>2016</v>
      </c>
      <c r="G318">
        <v>20</v>
      </c>
      <c r="H318" t="s">
        <v>2036</v>
      </c>
      <c r="I318">
        <v>43495</v>
      </c>
      <c r="J318">
        <v>7</v>
      </c>
      <c r="K318">
        <v>0</v>
      </c>
    </row>
    <row r="319" spans="2:11">
      <c r="B319" t="s">
        <v>2037</v>
      </c>
      <c r="C319" t="s">
        <v>2038</v>
      </c>
      <c r="D319" t="s">
        <v>2026</v>
      </c>
      <c r="E319">
        <v>5</v>
      </c>
      <c r="F319" t="s">
        <v>2016</v>
      </c>
      <c r="G319">
        <v>30</v>
      </c>
      <c r="H319" t="s">
        <v>2020</v>
      </c>
      <c r="I319">
        <v>43495</v>
      </c>
      <c r="J319">
        <v>4</v>
      </c>
      <c r="K319">
        <v>94.26</v>
      </c>
    </row>
    <row r="320" spans="2:11">
      <c r="B320" t="s">
        <v>2042</v>
      </c>
      <c r="C320" t="s">
        <v>2043</v>
      </c>
      <c r="D320" t="s">
        <v>2044</v>
      </c>
      <c r="E320">
        <v>3</v>
      </c>
      <c r="F320" t="s">
        <v>2016</v>
      </c>
      <c r="G320">
        <v>20</v>
      </c>
      <c r="H320" t="s">
        <v>2020</v>
      </c>
      <c r="I320">
        <v>43495</v>
      </c>
      <c r="J320">
        <v>7</v>
      </c>
      <c r="K320">
        <v>0</v>
      </c>
    </row>
    <row r="321" spans="2:11">
      <c r="B321" t="s">
        <v>2045</v>
      </c>
      <c r="C321" t="s">
        <v>2046</v>
      </c>
      <c r="D321" t="s">
        <v>2015</v>
      </c>
      <c r="E321">
        <v>3</v>
      </c>
      <c r="F321" t="s">
        <v>2016</v>
      </c>
      <c r="G321" t="s">
        <v>2030</v>
      </c>
      <c r="H321" t="s">
        <v>2017</v>
      </c>
      <c r="I321">
        <v>43495</v>
      </c>
      <c r="J321">
        <v>7</v>
      </c>
      <c r="K321">
        <v>0</v>
      </c>
    </row>
    <row r="322" spans="2:11">
      <c r="B322" t="s">
        <v>2051</v>
      </c>
      <c r="C322" t="s">
        <v>2052</v>
      </c>
      <c r="D322" t="s">
        <v>2053</v>
      </c>
      <c r="E322">
        <v>1</v>
      </c>
      <c r="F322" t="s">
        <v>2016</v>
      </c>
      <c r="G322">
        <v>11</v>
      </c>
      <c r="H322" t="s">
        <v>2017</v>
      </c>
      <c r="I322">
        <v>43495</v>
      </c>
      <c r="J322">
        <v>9</v>
      </c>
      <c r="K322">
        <v>-37.33</v>
      </c>
    </row>
    <row r="323" spans="2:11">
      <c r="B323" t="s">
        <v>2129</v>
      </c>
      <c r="C323" t="s">
        <v>2130</v>
      </c>
      <c r="D323" t="s">
        <v>2026</v>
      </c>
      <c r="E323">
        <v>5</v>
      </c>
      <c r="F323" t="s">
        <v>2016</v>
      </c>
      <c r="G323">
        <v>27</v>
      </c>
      <c r="H323" t="s">
        <v>2020</v>
      </c>
      <c r="I323">
        <v>43495</v>
      </c>
      <c r="J323">
        <v>4</v>
      </c>
      <c r="K323">
        <v>94.26</v>
      </c>
    </row>
    <row r="324" spans="2:11">
      <c r="B324" t="s">
        <v>2054</v>
      </c>
      <c r="C324" t="s">
        <v>2055</v>
      </c>
      <c r="D324" t="s">
        <v>2044</v>
      </c>
      <c r="E324">
        <v>3</v>
      </c>
      <c r="F324" t="s">
        <v>2016</v>
      </c>
      <c r="G324">
        <v>22</v>
      </c>
      <c r="H324" t="s">
        <v>2020</v>
      </c>
      <c r="I324">
        <v>43495</v>
      </c>
      <c r="J324">
        <v>8</v>
      </c>
      <c r="K324">
        <v>-22.8</v>
      </c>
    </row>
    <row r="325" spans="2:11">
      <c r="B325" t="s">
        <v>2061</v>
      </c>
      <c r="C325" t="s">
        <v>2062</v>
      </c>
      <c r="D325" t="s">
        <v>2044</v>
      </c>
      <c r="E325">
        <v>3</v>
      </c>
      <c r="F325" t="s">
        <v>2016</v>
      </c>
      <c r="G325">
        <v>20</v>
      </c>
      <c r="H325" t="s">
        <v>2020</v>
      </c>
      <c r="I325">
        <v>43495</v>
      </c>
      <c r="J325">
        <v>7</v>
      </c>
      <c r="K325">
        <v>0</v>
      </c>
    </row>
    <row r="326" spans="2:11">
      <c r="B326" t="s">
        <v>2063</v>
      </c>
      <c r="C326" t="s">
        <v>2064</v>
      </c>
      <c r="D326" t="s">
        <v>2162</v>
      </c>
      <c r="E326">
        <v>3</v>
      </c>
      <c r="F326" t="s">
        <v>2016</v>
      </c>
      <c r="G326">
        <v>21</v>
      </c>
      <c r="H326" t="s">
        <v>2017</v>
      </c>
      <c r="I326">
        <v>43495</v>
      </c>
      <c r="J326">
        <v>12</v>
      </c>
      <c r="K326">
        <v>-105.82</v>
      </c>
    </row>
    <row r="327" spans="2:11">
      <c r="B327" t="s">
        <v>2098</v>
      </c>
      <c r="C327" t="s">
        <v>2099</v>
      </c>
      <c r="D327" t="s">
        <v>2029</v>
      </c>
      <c r="E327">
        <v>5</v>
      </c>
      <c r="F327" t="s">
        <v>2016</v>
      </c>
      <c r="G327">
        <v>30</v>
      </c>
      <c r="H327" t="s">
        <v>2020</v>
      </c>
      <c r="I327">
        <v>43495</v>
      </c>
      <c r="J327" t="s">
        <v>2030</v>
      </c>
      <c r="K327" t="s">
        <v>2030</v>
      </c>
    </row>
    <row r="328" spans="2:11">
      <c r="B328" t="s">
        <v>2067</v>
      </c>
      <c r="C328" t="s">
        <v>2068</v>
      </c>
      <c r="D328" t="s">
        <v>2029</v>
      </c>
      <c r="E328">
        <v>5</v>
      </c>
      <c r="F328" t="s">
        <v>2016</v>
      </c>
      <c r="G328">
        <v>34</v>
      </c>
      <c r="H328" t="s">
        <v>2020</v>
      </c>
      <c r="I328">
        <v>43494</v>
      </c>
      <c r="J328" t="s">
        <v>2030</v>
      </c>
      <c r="K328" t="s">
        <v>2030</v>
      </c>
    </row>
    <row r="329" spans="2:11">
      <c r="B329" t="s">
        <v>2069</v>
      </c>
      <c r="C329" t="s">
        <v>2070</v>
      </c>
      <c r="D329" t="s">
        <v>2071</v>
      </c>
      <c r="E329">
        <v>3</v>
      </c>
      <c r="F329" t="s">
        <v>2016</v>
      </c>
      <c r="G329" t="s">
        <v>2030</v>
      </c>
      <c r="H329" t="s">
        <v>2017</v>
      </c>
      <c r="I329">
        <v>43494</v>
      </c>
      <c r="J329" t="s">
        <v>2030</v>
      </c>
      <c r="K329" t="s">
        <v>2030</v>
      </c>
    </row>
    <row r="330" spans="2:11">
      <c r="B330" t="s">
        <v>2100</v>
      </c>
      <c r="C330" t="s">
        <v>2101</v>
      </c>
      <c r="D330" t="s">
        <v>2076</v>
      </c>
      <c r="E330">
        <v>3</v>
      </c>
      <c r="F330" t="s">
        <v>2016</v>
      </c>
      <c r="G330" t="s">
        <v>2030</v>
      </c>
      <c r="H330" t="s">
        <v>2017</v>
      </c>
      <c r="I330">
        <v>43494</v>
      </c>
      <c r="J330" t="s">
        <v>2030</v>
      </c>
      <c r="K330" t="s">
        <v>2030</v>
      </c>
    </row>
    <row r="331" spans="2:11">
      <c r="B331" t="s">
        <v>2091</v>
      </c>
      <c r="C331" t="s">
        <v>2092</v>
      </c>
      <c r="D331" t="s">
        <v>2093</v>
      </c>
      <c r="E331" t="s">
        <v>2030</v>
      </c>
      <c r="F331" t="s">
        <v>2016</v>
      </c>
      <c r="G331" t="s">
        <v>2030</v>
      </c>
      <c r="H331" t="s">
        <v>2017</v>
      </c>
      <c r="I331">
        <v>43487</v>
      </c>
      <c r="J331" t="s">
        <v>2030</v>
      </c>
      <c r="K331" t="s">
        <v>2030</v>
      </c>
    </row>
    <row r="332" spans="2:11">
      <c r="B332" t="s">
        <v>2021</v>
      </c>
      <c r="C332" t="s">
        <v>2022</v>
      </c>
      <c r="D332" t="s">
        <v>2296</v>
      </c>
      <c r="E332">
        <v>3</v>
      </c>
      <c r="F332" t="s">
        <v>2016</v>
      </c>
      <c r="G332">
        <v>25</v>
      </c>
      <c r="H332" t="s">
        <v>2020</v>
      </c>
      <c r="I332">
        <v>43411</v>
      </c>
      <c r="J332">
        <v>10</v>
      </c>
      <c r="K332">
        <v>-56.36</v>
      </c>
    </row>
    <row r="333" spans="2:11">
      <c r="B333" t="s">
        <v>2102</v>
      </c>
      <c r="C333" t="s">
        <v>2103</v>
      </c>
      <c r="D333" t="s">
        <v>2104</v>
      </c>
      <c r="E333" t="s">
        <v>2030</v>
      </c>
      <c r="F333" t="s">
        <v>2016</v>
      </c>
      <c r="G333" t="s">
        <v>2030</v>
      </c>
      <c r="H333" t="s">
        <v>2017</v>
      </c>
      <c r="I333">
        <v>43398</v>
      </c>
      <c r="J333" t="s">
        <v>2030</v>
      </c>
      <c r="K333" t="s">
        <v>2030</v>
      </c>
    </row>
    <row r="334" spans="2:11">
      <c r="B334" t="s">
        <v>2083</v>
      </c>
      <c r="C334" t="s">
        <v>2084</v>
      </c>
      <c r="D334" t="s">
        <v>2184</v>
      </c>
      <c r="E334">
        <v>1</v>
      </c>
      <c r="F334" t="s">
        <v>2016</v>
      </c>
      <c r="G334" t="s">
        <v>2030</v>
      </c>
      <c r="H334" t="s">
        <v>2017</v>
      </c>
      <c r="I334">
        <v>43398</v>
      </c>
      <c r="J334">
        <v>6</v>
      </c>
      <c r="K334">
        <v>26</v>
      </c>
    </row>
    <row r="335" spans="2:11">
      <c r="B335" t="s">
        <v>2107</v>
      </c>
      <c r="C335" t="s">
        <v>2108</v>
      </c>
      <c r="D335" t="s">
        <v>2026</v>
      </c>
      <c r="E335">
        <v>5</v>
      </c>
      <c r="F335" t="s">
        <v>2123</v>
      </c>
      <c r="G335">
        <v>14.5</v>
      </c>
      <c r="H335" t="s">
        <v>2017</v>
      </c>
      <c r="I335">
        <v>42872</v>
      </c>
      <c r="J335">
        <v>4</v>
      </c>
      <c r="K335">
        <v>94.26</v>
      </c>
    </row>
    <row r="401" spans="1:11">
      <c r="A401" t="s">
        <v>1017</v>
      </c>
      <c r="B401" t="s">
        <v>2174</v>
      </c>
      <c r="C401" t="s">
        <v>2456</v>
      </c>
      <c r="D401" t="s">
        <v>2015</v>
      </c>
      <c r="E401">
        <v>3</v>
      </c>
      <c r="F401" t="s">
        <v>2016</v>
      </c>
      <c r="G401">
        <v>169</v>
      </c>
      <c r="H401" t="s">
        <v>2017</v>
      </c>
      <c r="I401">
        <v>43511</v>
      </c>
      <c r="J401">
        <v>3</v>
      </c>
      <c r="K401">
        <v>0</v>
      </c>
    </row>
    <row r="402" spans="1:11">
      <c r="B402" t="s">
        <v>2094</v>
      </c>
      <c r="C402" t="s">
        <v>2095</v>
      </c>
      <c r="D402" t="s">
        <v>2026</v>
      </c>
      <c r="E402">
        <v>5</v>
      </c>
      <c r="F402" t="s">
        <v>2016</v>
      </c>
      <c r="G402">
        <v>184</v>
      </c>
      <c r="H402" t="s">
        <v>2020</v>
      </c>
      <c r="I402">
        <v>43511</v>
      </c>
      <c r="J402" t="s">
        <v>2030</v>
      </c>
      <c r="K402" t="s">
        <v>2030</v>
      </c>
    </row>
    <row r="403" spans="1:11">
      <c r="B403" t="s">
        <v>2151</v>
      </c>
      <c r="C403" t="s">
        <v>3576</v>
      </c>
      <c r="D403" t="s">
        <v>2044</v>
      </c>
      <c r="E403">
        <v>3</v>
      </c>
      <c r="F403" t="s">
        <v>2016</v>
      </c>
      <c r="G403">
        <v>175</v>
      </c>
      <c r="H403" t="s">
        <v>2017</v>
      </c>
      <c r="I403">
        <v>43511</v>
      </c>
      <c r="J403" t="s">
        <v>2030</v>
      </c>
      <c r="K403" t="s">
        <v>2030</v>
      </c>
    </row>
    <row r="404" spans="1:11">
      <c r="B404" t="s">
        <v>2067</v>
      </c>
      <c r="C404" t="s">
        <v>2414</v>
      </c>
      <c r="D404" t="s">
        <v>2029</v>
      </c>
      <c r="E404">
        <v>5</v>
      </c>
      <c r="F404" t="s">
        <v>2016</v>
      </c>
      <c r="G404">
        <v>200</v>
      </c>
      <c r="H404" t="s">
        <v>2020</v>
      </c>
      <c r="I404">
        <v>43510</v>
      </c>
      <c r="J404">
        <v>8</v>
      </c>
      <c r="K404">
        <v>-9.6999999999999993</v>
      </c>
    </row>
    <row r="405" spans="1:11">
      <c r="B405" t="s">
        <v>2037</v>
      </c>
      <c r="C405" t="s">
        <v>2489</v>
      </c>
      <c r="D405" t="s">
        <v>2026</v>
      </c>
      <c r="E405">
        <v>5</v>
      </c>
      <c r="F405" t="s">
        <v>2016</v>
      </c>
      <c r="G405">
        <v>200</v>
      </c>
      <c r="H405" t="s">
        <v>2020</v>
      </c>
      <c r="I405">
        <v>43510</v>
      </c>
      <c r="J405">
        <v>8</v>
      </c>
      <c r="K405">
        <v>-9.6999999999999993</v>
      </c>
    </row>
    <row r="406" spans="1:11">
      <c r="B406" t="s">
        <v>2274</v>
      </c>
      <c r="C406" t="s">
        <v>2791</v>
      </c>
      <c r="D406" t="s">
        <v>2076</v>
      </c>
      <c r="E406">
        <v>3</v>
      </c>
      <c r="F406" t="s">
        <v>2016</v>
      </c>
      <c r="G406" t="s">
        <v>2030</v>
      </c>
      <c r="H406" t="s">
        <v>2017</v>
      </c>
      <c r="I406">
        <v>43509</v>
      </c>
      <c r="J406">
        <v>4</v>
      </c>
      <c r="K406">
        <v>-2.06</v>
      </c>
    </row>
    <row r="407" spans="1:11">
      <c r="B407" t="s">
        <v>2042</v>
      </c>
      <c r="C407" t="s">
        <v>3158</v>
      </c>
      <c r="D407" t="s">
        <v>2029</v>
      </c>
      <c r="E407">
        <v>5</v>
      </c>
      <c r="F407" t="s">
        <v>2016</v>
      </c>
      <c r="G407">
        <v>195</v>
      </c>
      <c r="H407" t="s">
        <v>2020</v>
      </c>
      <c r="I407">
        <v>43508</v>
      </c>
      <c r="J407">
        <v>8</v>
      </c>
      <c r="K407">
        <v>-9.6999999999999993</v>
      </c>
    </row>
    <row r="408" spans="1:11">
      <c r="B408" t="s">
        <v>2083</v>
      </c>
      <c r="C408" t="s">
        <v>2084</v>
      </c>
      <c r="D408" t="s">
        <v>2076</v>
      </c>
      <c r="E408">
        <v>3</v>
      </c>
      <c r="F408" t="s">
        <v>2088</v>
      </c>
      <c r="G408" t="s">
        <v>2030</v>
      </c>
      <c r="H408" t="s">
        <v>2017</v>
      </c>
      <c r="I408">
        <v>43508</v>
      </c>
      <c r="J408">
        <v>7</v>
      </c>
      <c r="K408">
        <v>-8.2899999999999991</v>
      </c>
    </row>
    <row r="409" spans="1:11">
      <c r="B409" t="s">
        <v>2031</v>
      </c>
      <c r="C409" t="s">
        <v>3157</v>
      </c>
      <c r="D409" t="s">
        <v>2026</v>
      </c>
      <c r="E409">
        <v>5</v>
      </c>
      <c r="F409" t="s">
        <v>2016</v>
      </c>
      <c r="G409">
        <v>210</v>
      </c>
      <c r="H409" t="s">
        <v>2017</v>
      </c>
      <c r="I409">
        <v>43507</v>
      </c>
      <c r="J409">
        <v>8</v>
      </c>
      <c r="K409">
        <v>-9.6999999999999993</v>
      </c>
    </row>
    <row r="410" spans="1:11">
      <c r="B410" t="s">
        <v>2072</v>
      </c>
      <c r="C410" t="s">
        <v>2486</v>
      </c>
      <c r="D410" t="s">
        <v>2029</v>
      </c>
      <c r="E410">
        <v>5</v>
      </c>
      <c r="F410" t="s">
        <v>2016</v>
      </c>
      <c r="G410">
        <v>200</v>
      </c>
      <c r="H410" t="s">
        <v>2017</v>
      </c>
      <c r="I410">
        <v>43507</v>
      </c>
      <c r="J410">
        <v>8</v>
      </c>
      <c r="K410">
        <v>-9.6999999999999993</v>
      </c>
    </row>
    <row r="411" spans="1:11">
      <c r="B411" t="s">
        <v>2074</v>
      </c>
      <c r="C411" t="s">
        <v>3046</v>
      </c>
      <c r="D411" t="s">
        <v>2076</v>
      </c>
      <c r="E411">
        <v>3</v>
      </c>
      <c r="F411" t="s">
        <v>2016</v>
      </c>
      <c r="G411">
        <v>155</v>
      </c>
      <c r="H411" t="s">
        <v>2017</v>
      </c>
      <c r="I411">
        <v>43507</v>
      </c>
      <c r="J411">
        <v>9</v>
      </c>
      <c r="K411">
        <v>-20.8</v>
      </c>
    </row>
    <row r="412" spans="1:11">
      <c r="B412" t="s">
        <v>2621</v>
      </c>
      <c r="C412" t="s">
        <v>3966</v>
      </c>
      <c r="D412" t="s">
        <v>2026</v>
      </c>
      <c r="E412">
        <v>5</v>
      </c>
      <c r="F412" t="s">
        <v>2016</v>
      </c>
      <c r="G412">
        <v>225</v>
      </c>
      <c r="H412" t="s">
        <v>2017</v>
      </c>
      <c r="I412">
        <v>43507</v>
      </c>
      <c r="J412">
        <v>5</v>
      </c>
      <c r="K412">
        <v>-2.2999999999999998</v>
      </c>
    </row>
    <row r="413" spans="1:11">
      <c r="B413" t="s">
        <v>2411</v>
      </c>
      <c r="C413" t="s">
        <v>3577</v>
      </c>
      <c r="D413" t="s">
        <v>2026</v>
      </c>
      <c r="E413">
        <v>5</v>
      </c>
      <c r="F413" t="s">
        <v>2016</v>
      </c>
      <c r="G413">
        <v>275</v>
      </c>
      <c r="H413" t="s">
        <v>2020</v>
      </c>
      <c r="I413">
        <v>43506</v>
      </c>
      <c r="J413">
        <v>8</v>
      </c>
      <c r="K413">
        <v>-9.6999999999999993</v>
      </c>
    </row>
    <row r="414" spans="1:11">
      <c r="B414" t="s">
        <v>2077</v>
      </c>
      <c r="C414" t="s">
        <v>3049</v>
      </c>
      <c r="D414" t="s">
        <v>2029</v>
      </c>
      <c r="E414">
        <v>5</v>
      </c>
      <c r="F414" t="s">
        <v>2016</v>
      </c>
      <c r="G414">
        <v>195</v>
      </c>
      <c r="H414" t="s">
        <v>2017</v>
      </c>
      <c r="I414">
        <v>43505</v>
      </c>
      <c r="J414">
        <v>8</v>
      </c>
      <c r="K414">
        <v>-9.6999999999999993</v>
      </c>
    </row>
    <row r="415" spans="1:11">
      <c r="B415" t="s">
        <v>2463</v>
      </c>
      <c r="C415" t="s">
        <v>2464</v>
      </c>
      <c r="D415" t="s">
        <v>2035</v>
      </c>
      <c r="E415">
        <v>5</v>
      </c>
      <c r="F415" t="s">
        <v>2016</v>
      </c>
      <c r="G415">
        <v>200</v>
      </c>
      <c r="H415" t="s">
        <v>2020</v>
      </c>
      <c r="I415">
        <v>43504</v>
      </c>
      <c r="J415">
        <v>8</v>
      </c>
      <c r="K415">
        <v>-9.6999999999999993</v>
      </c>
    </row>
    <row r="416" spans="1:11">
      <c r="B416" t="s">
        <v>2120</v>
      </c>
      <c r="C416" t="s">
        <v>3161</v>
      </c>
      <c r="D416" t="s">
        <v>2044</v>
      </c>
      <c r="E416">
        <v>3</v>
      </c>
      <c r="F416" t="s">
        <v>2016</v>
      </c>
      <c r="G416">
        <v>172</v>
      </c>
      <c r="H416" t="s">
        <v>2017</v>
      </c>
      <c r="I416">
        <v>43502</v>
      </c>
      <c r="J416" t="s">
        <v>2030</v>
      </c>
      <c r="K416" t="s">
        <v>2030</v>
      </c>
    </row>
    <row r="417" spans="2:11">
      <c r="B417" t="s">
        <v>2089</v>
      </c>
      <c r="C417" t="s">
        <v>4243</v>
      </c>
      <c r="D417" t="s">
        <v>2029</v>
      </c>
      <c r="E417">
        <v>5</v>
      </c>
      <c r="F417" t="s">
        <v>2016</v>
      </c>
      <c r="G417">
        <v>190</v>
      </c>
      <c r="H417" t="s">
        <v>2017</v>
      </c>
      <c r="I417">
        <v>43501</v>
      </c>
      <c r="J417">
        <v>8</v>
      </c>
      <c r="K417">
        <v>-9.6999999999999993</v>
      </c>
    </row>
    <row r="418" spans="2:11">
      <c r="B418" t="s">
        <v>3616</v>
      </c>
      <c r="C418" t="s">
        <v>4115</v>
      </c>
      <c r="D418" t="s">
        <v>2053</v>
      </c>
      <c r="E418">
        <v>1</v>
      </c>
      <c r="F418" t="s">
        <v>2016</v>
      </c>
      <c r="G418">
        <v>140</v>
      </c>
      <c r="H418" t="s">
        <v>3135</v>
      </c>
      <c r="I418">
        <v>43500</v>
      </c>
      <c r="J418" t="s">
        <v>2030</v>
      </c>
      <c r="K418" t="s">
        <v>2030</v>
      </c>
    </row>
    <row r="419" spans="2:11">
      <c r="B419" t="s">
        <v>2321</v>
      </c>
      <c r="C419" t="s">
        <v>3574</v>
      </c>
      <c r="D419" t="s">
        <v>2026</v>
      </c>
      <c r="E419">
        <v>5</v>
      </c>
      <c r="F419" t="s">
        <v>2016</v>
      </c>
      <c r="G419">
        <v>200</v>
      </c>
      <c r="H419" t="s">
        <v>2020</v>
      </c>
      <c r="I419">
        <v>43500</v>
      </c>
      <c r="J419" t="s">
        <v>2030</v>
      </c>
      <c r="K419" t="s">
        <v>2030</v>
      </c>
    </row>
    <row r="420" spans="2:11">
      <c r="B420" t="s">
        <v>2051</v>
      </c>
      <c r="C420" t="s">
        <v>2459</v>
      </c>
      <c r="D420" t="s">
        <v>2076</v>
      </c>
      <c r="E420">
        <v>3</v>
      </c>
      <c r="F420" t="s">
        <v>2088</v>
      </c>
      <c r="G420">
        <v>190</v>
      </c>
      <c r="H420" t="s">
        <v>2017</v>
      </c>
      <c r="I420">
        <v>43500</v>
      </c>
      <c r="J420">
        <v>1</v>
      </c>
      <c r="K420">
        <v>22.27</v>
      </c>
    </row>
    <row r="421" spans="2:11">
      <c r="B421" t="s">
        <v>2118</v>
      </c>
      <c r="C421" t="s">
        <v>4091</v>
      </c>
      <c r="D421" t="s">
        <v>2026</v>
      </c>
      <c r="E421">
        <v>5</v>
      </c>
      <c r="F421" t="s">
        <v>2016</v>
      </c>
      <c r="G421">
        <v>200</v>
      </c>
      <c r="H421" t="s">
        <v>2017</v>
      </c>
      <c r="I421">
        <v>43499</v>
      </c>
      <c r="J421">
        <v>8</v>
      </c>
      <c r="K421">
        <v>-9.6999999999999993</v>
      </c>
    </row>
    <row r="422" spans="2:11">
      <c r="B422" t="s">
        <v>106</v>
      </c>
      <c r="C422" t="s">
        <v>2401</v>
      </c>
      <c r="D422" t="s">
        <v>2440</v>
      </c>
      <c r="E422">
        <v>5</v>
      </c>
      <c r="F422" t="s">
        <v>2016</v>
      </c>
      <c r="G422">
        <v>190</v>
      </c>
      <c r="H422" t="s">
        <v>2020</v>
      </c>
      <c r="I422">
        <v>43496</v>
      </c>
      <c r="J422">
        <v>8</v>
      </c>
      <c r="K422">
        <v>-9.6999999999999993</v>
      </c>
    </row>
    <row r="423" spans="2:11">
      <c r="B423" t="s">
        <v>2024</v>
      </c>
      <c r="C423" t="s">
        <v>3440</v>
      </c>
      <c r="D423" t="s">
        <v>2026</v>
      </c>
      <c r="E423">
        <v>5</v>
      </c>
      <c r="F423" t="s">
        <v>2016</v>
      </c>
      <c r="G423">
        <v>206</v>
      </c>
      <c r="H423" t="s">
        <v>2017</v>
      </c>
      <c r="I423">
        <v>43496</v>
      </c>
      <c r="J423">
        <v>8</v>
      </c>
      <c r="K423">
        <v>-9.6999999999999993</v>
      </c>
    </row>
    <row r="424" spans="2:11">
      <c r="B424" t="s">
        <v>2027</v>
      </c>
      <c r="C424" t="s">
        <v>3050</v>
      </c>
      <c r="D424" t="s">
        <v>2029</v>
      </c>
      <c r="E424">
        <v>5</v>
      </c>
      <c r="F424" t="s">
        <v>2016</v>
      </c>
      <c r="G424">
        <v>210</v>
      </c>
      <c r="H424" t="s">
        <v>2017</v>
      </c>
      <c r="I424">
        <v>43496</v>
      </c>
      <c r="J424">
        <v>8</v>
      </c>
      <c r="K424">
        <v>-9.6999999999999993</v>
      </c>
    </row>
    <row r="425" spans="2:11">
      <c r="B425" t="s">
        <v>2033</v>
      </c>
      <c r="C425" t="s">
        <v>2405</v>
      </c>
      <c r="D425" t="s">
        <v>2035</v>
      </c>
      <c r="E425">
        <v>5</v>
      </c>
      <c r="F425" t="s">
        <v>2016</v>
      </c>
      <c r="G425">
        <v>210</v>
      </c>
      <c r="H425" t="s">
        <v>2036</v>
      </c>
      <c r="I425">
        <v>43496</v>
      </c>
      <c r="J425">
        <v>8</v>
      </c>
      <c r="K425">
        <v>-9.6999999999999993</v>
      </c>
    </row>
    <row r="426" spans="2:11">
      <c r="B426" t="s">
        <v>2039</v>
      </c>
      <c r="C426" t="s">
        <v>3051</v>
      </c>
      <c r="D426" t="s">
        <v>2026</v>
      </c>
      <c r="E426">
        <v>5</v>
      </c>
      <c r="F426" t="s">
        <v>2016</v>
      </c>
      <c r="G426">
        <v>170</v>
      </c>
      <c r="H426" t="s">
        <v>2020</v>
      </c>
      <c r="I426">
        <v>43496</v>
      </c>
      <c r="J426">
        <v>8</v>
      </c>
      <c r="K426">
        <v>-9.6999999999999993</v>
      </c>
    </row>
    <row r="427" spans="2:11">
      <c r="B427" t="s">
        <v>2257</v>
      </c>
      <c r="C427" t="s">
        <v>3380</v>
      </c>
      <c r="D427" t="s">
        <v>2029</v>
      </c>
      <c r="E427">
        <v>5</v>
      </c>
      <c r="F427" t="s">
        <v>2016</v>
      </c>
      <c r="G427">
        <v>200</v>
      </c>
      <c r="H427" t="s">
        <v>2020</v>
      </c>
      <c r="I427">
        <v>43496</v>
      </c>
      <c r="J427">
        <v>8</v>
      </c>
      <c r="K427">
        <v>-9.6999999999999993</v>
      </c>
    </row>
    <row r="428" spans="2:11">
      <c r="B428" t="s">
        <v>2232</v>
      </c>
      <c r="C428" t="s">
        <v>3298</v>
      </c>
      <c r="D428" t="s">
        <v>2029</v>
      </c>
      <c r="E428">
        <v>5</v>
      </c>
      <c r="F428" t="s">
        <v>2016</v>
      </c>
      <c r="G428" t="s">
        <v>2030</v>
      </c>
      <c r="H428" t="s">
        <v>2017</v>
      </c>
      <c r="I428">
        <v>43496</v>
      </c>
      <c r="J428">
        <v>8</v>
      </c>
      <c r="K428">
        <v>-9.6999999999999993</v>
      </c>
    </row>
    <row r="429" spans="2:11">
      <c r="B429" t="s">
        <v>2045</v>
      </c>
      <c r="C429" t="s">
        <v>2495</v>
      </c>
      <c r="D429" t="s">
        <v>2029</v>
      </c>
      <c r="E429">
        <v>5</v>
      </c>
      <c r="F429" t="s">
        <v>2016</v>
      </c>
      <c r="G429">
        <v>195</v>
      </c>
      <c r="H429" t="s">
        <v>2133</v>
      </c>
      <c r="I429">
        <v>43496</v>
      </c>
      <c r="J429">
        <v>8</v>
      </c>
      <c r="K429">
        <v>-9.6999999999999993</v>
      </c>
    </row>
    <row r="430" spans="2:11">
      <c r="B430" t="s">
        <v>2670</v>
      </c>
      <c r="C430" t="s">
        <v>3160</v>
      </c>
      <c r="D430" t="s">
        <v>2026</v>
      </c>
      <c r="E430">
        <v>5</v>
      </c>
      <c r="F430" t="s">
        <v>2016</v>
      </c>
      <c r="G430">
        <v>215</v>
      </c>
      <c r="H430" t="s">
        <v>2020</v>
      </c>
      <c r="I430">
        <v>43496</v>
      </c>
      <c r="J430">
        <v>8</v>
      </c>
      <c r="K430">
        <v>-9.6999999999999993</v>
      </c>
    </row>
    <row r="431" spans="2:11">
      <c r="B431" t="s">
        <v>2047</v>
      </c>
      <c r="C431" t="s">
        <v>3053</v>
      </c>
      <c r="D431" t="s">
        <v>2026</v>
      </c>
      <c r="E431">
        <v>5</v>
      </c>
      <c r="F431" t="s">
        <v>2016</v>
      </c>
      <c r="G431">
        <v>210</v>
      </c>
      <c r="H431" t="s">
        <v>2017</v>
      </c>
      <c r="I431">
        <v>43496</v>
      </c>
      <c r="J431">
        <v>8</v>
      </c>
      <c r="K431">
        <v>-9.6999999999999993</v>
      </c>
    </row>
    <row r="432" spans="2:11">
      <c r="B432" t="s">
        <v>2079</v>
      </c>
      <c r="C432" t="s">
        <v>3054</v>
      </c>
      <c r="D432" t="s">
        <v>2029</v>
      </c>
      <c r="E432">
        <v>5</v>
      </c>
      <c r="F432" t="s">
        <v>2016</v>
      </c>
      <c r="G432">
        <v>200</v>
      </c>
      <c r="H432" t="s">
        <v>2020</v>
      </c>
      <c r="I432">
        <v>43496</v>
      </c>
      <c r="J432" t="s">
        <v>2030</v>
      </c>
      <c r="K432" t="s">
        <v>2030</v>
      </c>
    </row>
    <row r="433" spans="2:11">
      <c r="B433" t="s">
        <v>2049</v>
      </c>
      <c r="C433" t="s">
        <v>2407</v>
      </c>
      <c r="D433" t="s">
        <v>2029</v>
      </c>
      <c r="E433">
        <v>5</v>
      </c>
      <c r="F433" t="s">
        <v>2016</v>
      </c>
      <c r="G433">
        <v>195</v>
      </c>
      <c r="H433" t="s">
        <v>2020</v>
      </c>
      <c r="I433">
        <v>43496</v>
      </c>
      <c r="J433">
        <v>8</v>
      </c>
      <c r="K433">
        <v>-9.6999999999999993</v>
      </c>
    </row>
    <row r="434" spans="2:11">
      <c r="B434" t="s">
        <v>2236</v>
      </c>
      <c r="C434" t="s">
        <v>2408</v>
      </c>
      <c r="D434" t="s">
        <v>2238</v>
      </c>
      <c r="E434">
        <v>4</v>
      </c>
      <c r="F434" t="s">
        <v>2016</v>
      </c>
      <c r="G434">
        <v>195</v>
      </c>
      <c r="H434" t="s">
        <v>2020</v>
      </c>
      <c r="I434">
        <v>43496</v>
      </c>
      <c r="J434">
        <v>8</v>
      </c>
      <c r="K434">
        <v>-9.6999999999999993</v>
      </c>
    </row>
    <row r="435" spans="2:11">
      <c r="B435" t="s">
        <v>2086</v>
      </c>
      <c r="C435" t="s">
        <v>2087</v>
      </c>
      <c r="D435" t="s">
        <v>2076</v>
      </c>
      <c r="E435">
        <v>3</v>
      </c>
      <c r="F435" t="s">
        <v>2085</v>
      </c>
      <c r="G435">
        <v>168</v>
      </c>
      <c r="H435" t="s">
        <v>2017</v>
      </c>
      <c r="I435">
        <v>43496</v>
      </c>
      <c r="J435">
        <v>10</v>
      </c>
      <c r="K435">
        <v>-27.01</v>
      </c>
    </row>
    <row r="436" spans="2:11">
      <c r="B436" t="s">
        <v>2054</v>
      </c>
      <c r="C436" t="s">
        <v>3056</v>
      </c>
      <c r="D436" t="s">
        <v>2056</v>
      </c>
      <c r="E436">
        <v>4</v>
      </c>
      <c r="F436" t="s">
        <v>2016</v>
      </c>
      <c r="G436">
        <v>220</v>
      </c>
      <c r="H436" t="s">
        <v>2020</v>
      </c>
      <c r="I436">
        <v>43496</v>
      </c>
      <c r="J436">
        <v>8</v>
      </c>
      <c r="K436">
        <v>-9.6999999999999993</v>
      </c>
    </row>
    <row r="437" spans="2:11">
      <c r="B437" t="s">
        <v>2260</v>
      </c>
      <c r="C437" t="s">
        <v>3057</v>
      </c>
      <c r="D437" t="s">
        <v>2035</v>
      </c>
      <c r="E437">
        <v>5</v>
      </c>
      <c r="F437" t="s">
        <v>2016</v>
      </c>
      <c r="G437">
        <v>200</v>
      </c>
      <c r="H437" t="s">
        <v>2020</v>
      </c>
      <c r="I437">
        <v>43496</v>
      </c>
      <c r="J437">
        <v>8</v>
      </c>
      <c r="K437">
        <v>-9.6999999999999993</v>
      </c>
    </row>
    <row r="438" spans="2:11">
      <c r="B438" t="s">
        <v>2198</v>
      </c>
      <c r="C438" t="s">
        <v>2487</v>
      </c>
      <c r="D438" t="s">
        <v>2035</v>
      </c>
      <c r="E438">
        <v>5</v>
      </c>
      <c r="F438" t="s">
        <v>2016</v>
      </c>
      <c r="G438">
        <v>195</v>
      </c>
      <c r="H438" t="s">
        <v>2020</v>
      </c>
      <c r="I438">
        <v>43496</v>
      </c>
      <c r="J438" t="s">
        <v>2030</v>
      </c>
      <c r="K438" t="s">
        <v>2030</v>
      </c>
    </row>
    <row r="439" spans="2:11">
      <c r="B439" t="s">
        <v>2061</v>
      </c>
      <c r="C439" t="s">
        <v>2896</v>
      </c>
      <c r="D439" t="s">
        <v>2026</v>
      </c>
      <c r="E439">
        <v>5</v>
      </c>
      <c r="F439" t="s">
        <v>2016</v>
      </c>
      <c r="G439">
        <v>190</v>
      </c>
      <c r="H439" t="s">
        <v>2020</v>
      </c>
      <c r="I439">
        <v>43496</v>
      </c>
      <c r="J439">
        <v>8</v>
      </c>
      <c r="K439">
        <v>-9.6999999999999993</v>
      </c>
    </row>
    <row r="440" spans="2:11">
      <c r="B440" t="s">
        <v>2098</v>
      </c>
      <c r="C440" t="s">
        <v>2099</v>
      </c>
      <c r="D440" t="s">
        <v>2029</v>
      </c>
      <c r="E440">
        <v>5</v>
      </c>
      <c r="F440" t="s">
        <v>2016</v>
      </c>
      <c r="G440">
        <v>200</v>
      </c>
      <c r="H440" t="s">
        <v>2020</v>
      </c>
      <c r="I440">
        <v>43496</v>
      </c>
      <c r="J440">
        <v>8</v>
      </c>
      <c r="K440">
        <v>-9.6999999999999993</v>
      </c>
    </row>
    <row r="441" spans="2:11">
      <c r="B441" t="s">
        <v>2461</v>
      </c>
      <c r="C441" t="s">
        <v>2462</v>
      </c>
      <c r="D441" t="s">
        <v>2044</v>
      </c>
      <c r="E441">
        <v>3</v>
      </c>
      <c r="F441" t="s">
        <v>2016</v>
      </c>
      <c r="G441">
        <v>175</v>
      </c>
      <c r="H441" t="s">
        <v>2020</v>
      </c>
      <c r="I441">
        <v>43496</v>
      </c>
      <c r="J441">
        <v>6</v>
      </c>
      <c r="K441">
        <v>-4.8899999999999997</v>
      </c>
    </row>
    <row r="442" spans="2:11">
      <c r="B442" t="s">
        <v>2159</v>
      </c>
      <c r="C442" t="s">
        <v>3387</v>
      </c>
      <c r="D442" t="s">
        <v>2029</v>
      </c>
      <c r="E442">
        <v>5</v>
      </c>
      <c r="F442" t="s">
        <v>2016</v>
      </c>
      <c r="G442">
        <v>195</v>
      </c>
      <c r="H442" t="s">
        <v>2020</v>
      </c>
      <c r="I442">
        <v>43495</v>
      </c>
      <c r="J442">
        <v>8</v>
      </c>
      <c r="K442">
        <v>-9.6999999999999993</v>
      </c>
    </row>
    <row r="443" spans="2:11">
      <c r="B443" t="s">
        <v>2069</v>
      </c>
      <c r="C443" t="s">
        <v>3525</v>
      </c>
      <c r="D443" t="s">
        <v>2035</v>
      </c>
      <c r="E443">
        <v>5</v>
      </c>
      <c r="F443" t="s">
        <v>2016</v>
      </c>
      <c r="G443">
        <v>195</v>
      </c>
      <c r="H443" t="s">
        <v>2020</v>
      </c>
      <c r="I443">
        <v>43495</v>
      </c>
      <c r="J443">
        <v>8</v>
      </c>
      <c r="K443">
        <v>-9.6999999999999993</v>
      </c>
    </row>
    <row r="444" spans="2:11">
      <c r="B444" t="s">
        <v>2063</v>
      </c>
      <c r="C444" t="s">
        <v>3162</v>
      </c>
      <c r="D444" t="s">
        <v>2035</v>
      </c>
      <c r="E444">
        <v>5</v>
      </c>
      <c r="F444" t="s">
        <v>2016</v>
      </c>
      <c r="G444">
        <v>210</v>
      </c>
      <c r="H444" t="s">
        <v>2017</v>
      </c>
      <c r="I444">
        <v>43495</v>
      </c>
      <c r="J444">
        <v>8</v>
      </c>
      <c r="K444">
        <v>-9.6999999999999993</v>
      </c>
    </row>
    <row r="445" spans="2:11">
      <c r="B445" t="s">
        <v>2792</v>
      </c>
      <c r="C445" t="s">
        <v>3575</v>
      </c>
      <c r="D445" t="s">
        <v>2053</v>
      </c>
      <c r="E445">
        <v>1</v>
      </c>
      <c r="F445" t="s">
        <v>2016</v>
      </c>
      <c r="G445">
        <v>120</v>
      </c>
      <c r="H445" t="s">
        <v>2020</v>
      </c>
      <c r="I445">
        <v>43490</v>
      </c>
      <c r="J445">
        <v>2</v>
      </c>
      <c r="K445">
        <v>9.6999999999999993</v>
      </c>
    </row>
    <row r="446" spans="2:11">
      <c r="B446" t="s">
        <v>2720</v>
      </c>
      <c r="C446" t="s">
        <v>2721</v>
      </c>
      <c r="D446" t="s">
        <v>2026</v>
      </c>
      <c r="E446">
        <v>5</v>
      </c>
      <c r="F446" t="s">
        <v>2016</v>
      </c>
      <c r="G446">
        <v>200</v>
      </c>
      <c r="H446" t="s">
        <v>2020</v>
      </c>
      <c r="I446">
        <v>43460</v>
      </c>
      <c r="J446">
        <v>8</v>
      </c>
      <c r="K446">
        <v>-9.6999999999999993</v>
      </c>
    </row>
    <row r="447" spans="2:11">
      <c r="B447" t="s">
        <v>2096</v>
      </c>
      <c r="C447" t="s">
        <v>2097</v>
      </c>
      <c r="D447" t="s">
        <v>2189</v>
      </c>
      <c r="E447">
        <v>5</v>
      </c>
      <c r="F447" t="s">
        <v>2016</v>
      </c>
      <c r="G447" t="s">
        <v>2030</v>
      </c>
      <c r="H447" t="s">
        <v>2017</v>
      </c>
      <c r="I447">
        <v>43454</v>
      </c>
      <c r="J447">
        <v>8</v>
      </c>
      <c r="K447">
        <v>-9.6999999999999993</v>
      </c>
    </row>
    <row r="448" spans="2:11">
      <c r="B448" t="s">
        <v>2091</v>
      </c>
      <c r="C448" t="s">
        <v>3297</v>
      </c>
      <c r="D448" t="s">
        <v>2093</v>
      </c>
      <c r="E448" t="s">
        <v>2030</v>
      </c>
      <c r="F448" t="s">
        <v>2016</v>
      </c>
      <c r="G448" t="s">
        <v>2030</v>
      </c>
      <c r="H448" t="s">
        <v>2017</v>
      </c>
      <c r="I448">
        <v>43446</v>
      </c>
      <c r="J448" t="s">
        <v>2030</v>
      </c>
      <c r="K448" t="s">
        <v>2030</v>
      </c>
    </row>
    <row r="449" spans="2:11">
      <c r="B449" t="s">
        <v>2065</v>
      </c>
      <c r="C449" t="s">
        <v>3803</v>
      </c>
      <c r="D449" t="s">
        <v>2026</v>
      </c>
      <c r="E449">
        <v>5</v>
      </c>
      <c r="F449" t="s">
        <v>2016</v>
      </c>
      <c r="G449">
        <v>206</v>
      </c>
      <c r="H449" t="s">
        <v>2020</v>
      </c>
      <c r="I449">
        <v>43437</v>
      </c>
      <c r="J449" t="s">
        <v>2030</v>
      </c>
      <c r="K449" t="s">
        <v>2030</v>
      </c>
    </row>
    <row r="450" spans="2:11">
      <c r="B450" t="s">
        <v>2021</v>
      </c>
      <c r="C450" t="s">
        <v>2897</v>
      </c>
      <c r="D450" t="s">
        <v>2166</v>
      </c>
      <c r="E450">
        <v>5</v>
      </c>
      <c r="F450" t="s">
        <v>2016</v>
      </c>
      <c r="G450">
        <v>195</v>
      </c>
      <c r="H450" t="s">
        <v>2020</v>
      </c>
      <c r="I450">
        <v>43404</v>
      </c>
      <c r="J450">
        <v>8</v>
      </c>
      <c r="K450">
        <v>-9.6999999999999993</v>
      </c>
    </row>
    <row r="451" spans="2:11">
      <c r="B451" t="s">
        <v>2107</v>
      </c>
      <c r="C451" t="s">
        <v>2108</v>
      </c>
      <c r="D451" t="s">
        <v>2026</v>
      </c>
      <c r="E451">
        <v>5</v>
      </c>
      <c r="F451" t="s">
        <v>2123</v>
      </c>
      <c r="G451">
        <v>140</v>
      </c>
      <c r="H451" t="s">
        <v>2017</v>
      </c>
      <c r="I451">
        <v>42745</v>
      </c>
      <c r="J451">
        <v>8</v>
      </c>
      <c r="K451">
        <v>-9.6999999999999993</v>
      </c>
    </row>
    <row r="501" spans="1:11">
      <c r="A501" t="s">
        <v>1018</v>
      </c>
      <c r="B501" t="s">
        <v>2174</v>
      </c>
      <c r="C501" t="s">
        <v>2014</v>
      </c>
      <c r="D501" t="s">
        <v>2029</v>
      </c>
      <c r="E501">
        <v>5</v>
      </c>
      <c r="F501" t="s">
        <v>2016</v>
      </c>
      <c r="G501">
        <v>50</v>
      </c>
      <c r="H501" t="s">
        <v>2017</v>
      </c>
      <c r="I501">
        <v>43509</v>
      </c>
      <c r="J501">
        <v>3</v>
      </c>
      <c r="K501">
        <v>23.5</v>
      </c>
    </row>
    <row r="502" spans="1:11">
      <c r="B502" t="s">
        <v>2069</v>
      </c>
      <c r="C502" t="s">
        <v>2070</v>
      </c>
      <c r="D502" t="s">
        <v>2035</v>
      </c>
      <c r="E502">
        <v>5</v>
      </c>
      <c r="F502" t="s">
        <v>2016</v>
      </c>
      <c r="G502">
        <v>45</v>
      </c>
      <c r="H502" t="s">
        <v>2020</v>
      </c>
      <c r="I502">
        <v>43509</v>
      </c>
      <c r="J502">
        <v>6</v>
      </c>
      <c r="K502">
        <v>-3.47</v>
      </c>
    </row>
    <row r="503" spans="1:11">
      <c r="B503" t="s">
        <v>2065</v>
      </c>
      <c r="C503" t="s">
        <v>2066</v>
      </c>
      <c r="D503" t="s">
        <v>2026</v>
      </c>
      <c r="E503">
        <v>5</v>
      </c>
      <c r="F503" t="s">
        <v>2016</v>
      </c>
      <c r="G503">
        <v>75</v>
      </c>
      <c r="H503" t="s">
        <v>2020</v>
      </c>
      <c r="I503">
        <v>43509</v>
      </c>
      <c r="J503">
        <v>6</v>
      </c>
      <c r="K503">
        <v>-3.47</v>
      </c>
    </row>
    <row r="504" spans="1:11">
      <c r="B504" t="s">
        <v>2047</v>
      </c>
      <c r="C504" t="s">
        <v>2048</v>
      </c>
      <c r="D504" t="s">
        <v>2026</v>
      </c>
      <c r="E504">
        <v>5</v>
      </c>
      <c r="F504" t="s">
        <v>2016</v>
      </c>
      <c r="G504">
        <v>45</v>
      </c>
      <c r="H504" t="s">
        <v>2017</v>
      </c>
      <c r="I504">
        <v>43508</v>
      </c>
      <c r="J504">
        <v>6</v>
      </c>
      <c r="K504">
        <v>-3.47</v>
      </c>
    </row>
    <row r="505" spans="1:11">
      <c r="B505" t="s">
        <v>106</v>
      </c>
      <c r="C505" t="s">
        <v>2018</v>
      </c>
      <c r="D505" t="s">
        <v>2019</v>
      </c>
      <c r="E505">
        <v>3</v>
      </c>
      <c r="F505" t="s">
        <v>2016</v>
      </c>
      <c r="G505">
        <v>33</v>
      </c>
      <c r="H505" t="s">
        <v>2020</v>
      </c>
      <c r="I505">
        <v>43507</v>
      </c>
      <c r="J505">
        <v>1</v>
      </c>
      <c r="K505">
        <v>32.39</v>
      </c>
    </row>
    <row r="506" spans="1:11">
      <c r="B506" t="s">
        <v>2077</v>
      </c>
      <c r="C506" t="s">
        <v>2078</v>
      </c>
      <c r="D506" t="s">
        <v>2029</v>
      </c>
      <c r="E506">
        <v>5</v>
      </c>
      <c r="F506" t="s">
        <v>2016</v>
      </c>
      <c r="G506">
        <v>60</v>
      </c>
      <c r="H506" t="s">
        <v>2020</v>
      </c>
      <c r="I506">
        <v>43507</v>
      </c>
      <c r="J506">
        <v>6</v>
      </c>
      <c r="K506">
        <v>-3.47</v>
      </c>
    </row>
    <row r="507" spans="1:11">
      <c r="B507" t="s">
        <v>2079</v>
      </c>
      <c r="C507" t="s">
        <v>2080</v>
      </c>
      <c r="D507" t="s">
        <v>2029</v>
      </c>
      <c r="E507">
        <v>5</v>
      </c>
      <c r="F507" t="s">
        <v>2016</v>
      </c>
      <c r="G507">
        <v>50</v>
      </c>
      <c r="H507" t="s">
        <v>2017</v>
      </c>
      <c r="I507">
        <v>43504</v>
      </c>
      <c r="J507" t="s">
        <v>2030</v>
      </c>
      <c r="K507" t="s">
        <v>2030</v>
      </c>
    </row>
    <row r="508" spans="1:11">
      <c r="B508" t="s">
        <v>2049</v>
      </c>
      <c r="C508" t="s">
        <v>4026</v>
      </c>
      <c r="D508" t="s">
        <v>2029</v>
      </c>
      <c r="E508">
        <v>5</v>
      </c>
      <c r="F508" t="s">
        <v>2016</v>
      </c>
      <c r="G508">
        <v>40</v>
      </c>
      <c r="H508" t="s">
        <v>2017</v>
      </c>
      <c r="I508">
        <v>43503</v>
      </c>
      <c r="J508">
        <v>6</v>
      </c>
      <c r="K508">
        <v>-3.47</v>
      </c>
    </row>
    <row r="509" spans="1:11">
      <c r="B509" t="s">
        <v>2203</v>
      </c>
      <c r="C509" t="s">
        <v>3205</v>
      </c>
      <c r="D509" t="s">
        <v>2044</v>
      </c>
      <c r="E509">
        <v>3</v>
      </c>
      <c r="F509" t="s">
        <v>2016</v>
      </c>
      <c r="G509" t="s">
        <v>2030</v>
      </c>
      <c r="H509" t="s">
        <v>2017</v>
      </c>
      <c r="I509">
        <v>43501</v>
      </c>
      <c r="J509" t="s">
        <v>2030</v>
      </c>
      <c r="K509" t="s">
        <v>2030</v>
      </c>
    </row>
    <row r="510" spans="1:11">
      <c r="B510" t="s">
        <v>2042</v>
      </c>
      <c r="C510" t="s">
        <v>2043</v>
      </c>
      <c r="D510" t="s">
        <v>2029</v>
      </c>
      <c r="E510">
        <v>5</v>
      </c>
      <c r="F510" t="s">
        <v>2016</v>
      </c>
      <c r="G510">
        <v>50</v>
      </c>
      <c r="H510" t="s">
        <v>2020</v>
      </c>
      <c r="I510">
        <v>43500</v>
      </c>
      <c r="J510">
        <v>6</v>
      </c>
      <c r="K510">
        <v>-3.47</v>
      </c>
    </row>
    <row r="511" spans="1:11">
      <c r="B511" t="s">
        <v>2054</v>
      </c>
      <c r="C511" t="s">
        <v>3563</v>
      </c>
      <c r="D511" t="s">
        <v>2044</v>
      </c>
      <c r="E511">
        <v>3</v>
      </c>
      <c r="F511" t="s">
        <v>2016</v>
      </c>
      <c r="G511">
        <v>33</v>
      </c>
      <c r="H511" t="s">
        <v>2020</v>
      </c>
      <c r="I511">
        <v>43499</v>
      </c>
      <c r="J511">
        <v>9</v>
      </c>
      <c r="K511">
        <v>-11.08</v>
      </c>
    </row>
    <row r="512" spans="1:11">
      <c r="B512" t="s">
        <v>2063</v>
      </c>
      <c r="C512" t="s">
        <v>2064</v>
      </c>
      <c r="D512" t="s">
        <v>2035</v>
      </c>
      <c r="E512">
        <v>5</v>
      </c>
      <c r="F512" t="s">
        <v>2016</v>
      </c>
      <c r="G512">
        <v>40</v>
      </c>
      <c r="H512" t="s">
        <v>2017</v>
      </c>
      <c r="I512">
        <v>43496</v>
      </c>
      <c r="J512">
        <v>6</v>
      </c>
      <c r="K512">
        <v>-3.47</v>
      </c>
    </row>
    <row r="513" spans="2:11">
      <c r="B513" t="s">
        <v>2074</v>
      </c>
      <c r="C513" t="s">
        <v>2075</v>
      </c>
      <c r="D513" t="s">
        <v>2026</v>
      </c>
      <c r="E513">
        <v>5</v>
      </c>
      <c r="F513" t="s">
        <v>2016</v>
      </c>
      <c r="G513">
        <v>81</v>
      </c>
      <c r="H513" t="s">
        <v>2482</v>
      </c>
      <c r="I513">
        <v>43495</v>
      </c>
      <c r="J513">
        <v>6</v>
      </c>
      <c r="K513">
        <v>-3.47</v>
      </c>
    </row>
    <row r="514" spans="2:11">
      <c r="B514" t="s">
        <v>2553</v>
      </c>
      <c r="C514" t="s">
        <v>2554</v>
      </c>
      <c r="D514" t="s">
        <v>2026</v>
      </c>
      <c r="E514">
        <v>5</v>
      </c>
      <c r="F514" t="s">
        <v>2016</v>
      </c>
      <c r="G514">
        <v>50</v>
      </c>
      <c r="H514" t="s">
        <v>2017</v>
      </c>
      <c r="I514">
        <v>43487</v>
      </c>
      <c r="J514">
        <v>6</v>
      </c>
      <c r="K514">
        <v>-3.47</v>
      </c>
    </row>
    <row r="515" spans="2:11">
      <c r="B515" t="s">
        <v>2094</v>
      </c>
      <c r="C515" t="s">
        <v>2095</v>
      </c>
      <c r="D515" t="s">
        <v>2053</v>
      </c>
      <c r="E515">
        <v>1</v>
      </c>
      <c r="F515" t="s">
        <v>2016</v>
      </c>
      <c r="G515" t="s">
        <v>2030</v>
      </c>
      <c r="H515" t="s">
        <v>2017</v>
      </c>
      <c r="I515">
        <v>43486</v>
      </c>
      <c r="J515" t="s">
        <v>2030</v>
      </c>
      <c r="K515" t="s">
        <v>2030</v>
      </c>
    </row>
    <row r="516" spans="2:11">
      <c r="B516" t="s">
        <v>2061</v>
      </c>
      <c r="C516" t="s">
        <v>2062</v>
      </c>
      <c r="D516" t="s">
        <v>2026</v>
      </c>
      <c r="E516">
        <v>5</v>
      </c>
      <c r="F516" t="s">
        <v>2016</v>
      </c>
      <c r="G516">
        <v>44</v>
      </c>
      <c r="H516" t="s">
        <v>2020</v>
      </c>
      <c r="I516">
        <v>43476</v>
      </c>
      <c r="J516">
        <v>6</v>
      </c>
      <c r="K516">
        <v>-3.47</v>
      </c>
    </row>
    <row r="517" spans="2:11">
      <c r="B517" t="s">
        <v>2198</v>
      </c>
      <c r="C517" t="s">
        <v>2345</v>
      </c>
      <c r="D517" t="s">
        <v>2044</v>
      </c>
      <c r="E517">
        <v>3</v>
      </c>
      <c r="F517" t="s">
        <v>2016</v>
      </c>
      <c r="G517">
        <v>36</v>
      </c>
      <c r="H517" t="s">
        <v>2020</v>
      </c>
      <c r="I517">
        <v>43475</v>
      </c>
      <c r="J517" t="s">
        <v>2030</v>
      </c>
      <c r="K517" t="s">
        <v>2030</v>
      </c>
    </row>
    <row r="518" spans="2:11">
      <c r="B518" t="s">
        <v>2039</v>
      </c>
      <c r="C518" t="s">
        <v>2040</v>
      </c>
      <c r="D518" t="s">
        <v>2076</v>
      </c>
      <c r="E518">
        <v>3</v>
      </c>
      <c r="F518" t="s">
        <v>2016</v>
      </c>
      <c r="G518" t="s">
        <v>2030</v>
      </c>
      <c r="H518" t="s">
        <v>2017</v>
      </c>
      <c r="I518">
        <v>43473</v>
      </c>
      <c r="J518">
        <v>10</v>
      </c>
      <c r="K518">
        <v>-27.79</v>
      </c>
    </row>
    <row r="519" spans="2:11">
      <c r="B519" t="s">
        <v>2051</v>
      </c>
      <c r="C519" t="s">
        <v>2052</v>
      </c>
      <c r="D519" t="s">
        <v>2076</v>
      </c>
      <c r="E519">
        <v>3</v>
      </c>
      <c r="F519" t="s">
        <v>2088</v>
      </c>
      <c r="G519">
        <v>40</v>
      </c>
      <c r="H519" t="s">
        <v>2017</v>
      </c>
      <c r="I519">
        <v>43472</v>
      </c>
      <c r="J519">
        <v>5</v>
      </c>
      <c r="K519">
        <v>13.97</v>
      </c>
    </row>
    <row r="520" spans="2:11">
      <c r="B520" t="s">
        <v>2159</v>
      </c>
      <c r="C520" t="s">
        <v>2349</v>
      </c>
      <c r="D520" t="s">
        <v>2041</v>
      </c>
      <c r="E520">
        <v>1</v>
      </c>
      <c r="F520" t="s">
        <v>2016</v>
      </c>
      <c r="G520">
        <v>32</v>
      </c>
      <c r="H520" t="s">
        <v>2020</v>
      </c>
      <c r="I520">
        <v>43467</v>
      </c>
      <c r="J520">
        <v>11</v>
      </c>
      <c r="K520">
        <v>-33.22</v>
      </c>
    </row>
    <row r="521" spans="2:11">
      <c r="B521" t="s">
        <v>2024</v>
      </c>
      <c r="C521" t="s">
        <v>2025</v>
      </c>
      <c r="D521" t="s">
        <v>2026</v>
      </c>
      <c r="E521">
        <v>5</v>
      </c>
      <c r="F521" t="s">
        <v>2016</v>
      </c>
      <c r="G521">
        <v>60</v>
      </c>
      <c r="H521" t="s">
        <v>2017</v>
      </c>
      <c r="I521">
        <v>43454</v>
      </c>
      <c r="J521">
        <v>6</v>
      </c>
      <c r="K521">
        <v>-3.47</v>
      </c>
    </row>
    <row r="522" spans="2:11">
      <c r="B522" t="s">
        <v>2021</v>
      </c>
      <c r="C522" t="s">
        <v>2555</v>
      </c>
      <c r="D522" t="s">
        <v>2296</v>
      </c>
      <c r="E522">
        <v>3</v>
      </c>
      <c r="F522" t="s">
        <v>2016</v>
      </c>
      <c r="G522">
        <v>38</v>
      </c>
      <c r="H522" t="s">
        <v>2020</v>
      </c>
      <c r="I522">
        <v>43453</v>
      </c>
      <c r="J522">
        <v>7</v>
      </c>
      <c r="K522">
        <v>-4.05</v>
      </c>
    </row>
    <row r="523" spans="2:11">
      <c r="B523" t="s">
        <v>2033</v>
      </c>
      <c r="C523" t="s">
        <v>2034</v>
      </c>
      <c r="D523" t="s">
        <v>2035</v>
      </c>
      <c r="E523">
        <v>5</v>
      </c>
      <c r="F523" t="s">
        <v>2016</v>
      </c>
      <c r="G523">
        <v>55</v>
      </c>
      <c r="H523" t="s">
        <v>2020</v>
      </c>
      <c r="I523">
        <v>43453</v>
      </c>
      <c r="J523">
        <v>6</v>
      </c>
      <c r="K523">
        <v>-3.47</v>
      </c>
    </row>
    <row r="524" spans="2:11">
      <c r="B524" t="s">
        <v>2098</v>
      </c>
      <c r="C524" t="s">
        <v>2099</v>
      </c>
      <c r="D524" t="s">
        <v>2029</v>
      </c>
      <c r="E524">
        <v>5</v>
      </c>
      <c r="F524" t="s">
        <v>2016</v>
      </c>
      <c r="G524">
        <v>40</v>
      </c>
      <c r="H524" t="s">
        <v>2020</v>
      </c>
      <c r="I524">
        <v>43453</v>
      </c>
      <c r="J524">
        <v>6</v>
      </c>
      <c r="K524">
        <v>-3.47</v>
      </c>
    </row>
    <row r="525" spans="2:11">
      <c r="B525" t="s">
        <v>2100</v>
      </c>
      <c r="C525" t="s">
        <v>2101</v>
      </c>
      <c r="D525" t="s">
        <v>2076</v>
      </c>
      <c r="E525">
        <v>3</v>
      </c>
      <c r="F525" t="s">
        <v>2016</v>
      </c>
      <c r="G525" t="s">
        <v>2030</v>
      </c>
      <c r="H525" t="s">
        <v>2017</v>
      </c>
      <c r="I525">
        <v>43453</v>
      </c>
      <c r="J525" t="s">
        <v>2030</v>
      </c>
      <c r="K525" t="s">
        <v>2030</v>
      </c>
    </row>
    <row r="526" spans="2:11">
      <c r="B526" t="s">
        <v>2027</v>
      </c>
      <c r="C526" t="s">
        <v>2028</v>
      </c>
      <c r="D526" t="s">
        <v>2029</v>
      </c>
      <c r="E526">
        <v>5</v>
      </c>
      <c r="F526" t="s">
        <v>2016</v>
      </c>
      <c r="G526">
        <v>90</v>
      </c>
      <c r="H526" t="s">
        <v>2017</v>
      </c>
      <c r="I526">
        <v>43452</v>
      </c>
      <c r="J526">
        <v>6</v>
      </c>
      <c r="K526">
        <v>-3.47</v>
      </c>
    </row>
    <row r="527" spans="2:11">
      <c r="B527" t="s">
        <v>2072</v>
      </c>
      <c r="C527" t="s">
        <v>2073</v>
      </c>
      <c r="D527" t="s">
        <v>2015</v>
      </c>
      <c r="E527">
        <v>3</v>
      </c>
      <c r="F527" t="s">
        <v>2016</v>
      </c>
      <c r="G527" t="s">
        <v>2030</v>
      </c>
      <c r="H527" t="s">
        <v>2017</v>
      </c>
      <c r="I527">
        <v>43452</v>
      </c>
      <c r="J527" t="s">
        <v>2030</v>
      </c>
      <c r="K527" t="s">
        <v>2030</v>
      </c>
    </row>
    <row r="528" spans="2:11">
      <c r="B528" t="s">
        <v>2083</v>
      </c>
      <c r="C528" t="s">
        <v>2084</v>
      </c>
      <c r="D528" t="s">
        <v>2026</v>
      </c>
      <c r="E528">
        <v>5</v>
      </c>
      <c r="F528" t="s">
        <v>2016</v>
      </c>
      <c r="G528" t="s">
        <v>2030</v>
      </c>
      <c r="H528" t="s">
        <v>2017</v>
      </c>
      <c r="I528">
        <v>43181</v>
      </c>
      <c r="J528">
        <v>6</v>
      </c>
      <c r="K528">
        <v>-3.47</v>
      </c>
    </row>
    <row r="529" spans="2:11">
      <c r="B529" t="s">
        <v>2091</v>
      </c>
      <c r="C529" t="s">
        <v>3508</v>
      </c>
      <c r="D529" t="s">
        <v>2093</v>
      </c>
      <c r="E529" t="s">
        <v>2030</v>
      </c>
      <c r="F529" t="s">
        <v>2016</v>
      </c>
      <c r="G529" t="s">
        <v>2030</v>
      </c>
      <c r="H529" t="s">
        <v>2017</v>
      </c>
      <c r="I529">
        <v>43000</v>
      </c>
      <c r="J529" t="s">
        <v>2030</v>
      </c>
      <c r="K529" t="s">
        <v>2030</v>
      </c>
    </row>
    <row r="601" spans="1:11">
      <c r="A601" t="s">
        <v>1019</v>
      </c>
      <c r="B601" t="s">
        <v>2274</v>
      </c>
      <c r="C601" t="s">
        <v>2819</v>
      </c>
      <c r="D601" t="s">
        <v>2076</v>
      </c>
      <c r="E601">
        <v>3</v>
      </c>
      <c r="F601" t="s">
        <v>2016</v>
      </c>
      <c r="G601" t="s">
        <v>2030</v>
      </c>
      <c r="H601" t="s">
        <v>2017</v>
      </c>
      <c r="I601">
        <v>43509</v>
      </c>
      <c r="J601">
        <v>6</v>
      </c>
      <c r="K601">
        <v>0</v>
      </c>
    </row>
    <row r="602" spans="1:11">
      <c r="B602" t="s">
        <v>2267</v>
      </c>
      <c r="C602" t="s">
        <v>2700</v>
      </c>
      <c r="D602" t="s">
        <v>2029</v>
      </c>
      <c r="E602">
        <v>5</v>
      </c>
      <c r="F602" t="s">
        <v>2016</v>
      </c>
      <c r="G602">
        <v>15</v>
      </c>
      <c r="H602" t="s">
        <v>2017</v>
      </c>
      <c r="I602">
        <v>43509</v>
      </c>
      <c r="J602" t="s">
        <v>2030</v>
      </c>
      <c r="K602" t="s">
        <v>2030</v>
      </c>
    </row>
    <row r="603" spans="1:11">
      <c r="B603" t="s">
        <v>2067</v>
      </c>
      <c r="C603" t="s">
        <v>2703</v>
      </c>
      <c r="D603" t="s">
        <v>2029</v>
      </c>
      <c r="E603">
        <v>5</v>
      </c>
      <c r="F603" t="s">
        <v>2016</v>
      </c>
      <c r="G603">
        <v>12</v>
      </c>
      <c r="H603" t="s">
        <v>2020</v>
      </c>
      <c r="I603">
        <v>43507</v>
      </c>
      <c r="J603">
        <v>8</v>
      </c>
      <c r="K603">
        <v>-16.43</v>
      </c>
    </row>
    <row r="604" spans="1:11">
      <c r="B604" t="s">
        <v>2157</v>
      </c>
      <c r="C604" t="s">
        <v>2711</v>
      </c>
      <c r="D604" t="s">
        <v>2076</v>
      </c>
      <c r="E604">
        <v>3</v>
      </c>
      <c r="F604" t="s">
        <v>2016</v>
      </c>
      <c r="G604">
        <v>11</v>
      </c>
      <c r="H604" t="s">
        <v>2017</v>
      </c>
      <c r="I604">
        <v>43507</v>
      </c>
      <c r="J604">
        <v>2</v>
      </c>
      <c r="K604">
        <v>32.64</v>
      </c>
    </row>
    <row r="605" spans="1:11">
      <c r="B605" t="s">
        <v>2777</v>
      </c>
      <c r="C605" t="s">
        <v>3370</v>
      </c>
      <c r="D605" t="s">
        <v>2041</v>
      </c>
      <c r="E605">
        <v>1</v>
      </c>
      <c r="F605" t="s">
        <v>2016</v>
      </c>
      <c r="G605">
        <v>7</v>
      </c>
      <c r="H605" t="s">
        <v>2017</v>
      </c>
      <c r="I605">
        <v>43504</v>
      </c>
      <c r="J605" t="s">
        <v>2030</v>
      </c>
      <c r="K605" t="s">
        <v>2030</v>
      </c>
    </row>
    <row r="606" spans="1:11">
      <c r="B606" t="s">
        <v>2232</v>
      </c>
      <c r="C606" t="s">
        <v>2706</v>
      </c>
      <c r="D606" t="s">
        <v>2029</v>
      </c>
      <c r="E606">
        <v>5</v>
      </c>
      <c r="F606" t="s">
        <v>2016</v>
      </c>
      <c r="G606" t="s">
        <v>2030</v>
      </c>
      <c r="H606" t="s">
        <v>2017</v>
      </c>
      <c r="I606">
        <v>43503</v>
      </c>
      <c r="J606">
        <v>11</v>
      </c>
      <c r="K606">
        <v>-30.13</v>
      </c>
    </row>
    <row r="607" spans="1:11">
      <c r="B607" t="s">
        <v>2024</v>
      </c>
      <c r="C607" t="s">
        <v>2217</v>
      </c>
      <c r="D607" t="s">
        <v>2026</v>
      </c>
      <c r="E607">
        <v>5</v>
      </c>
      <c r="F607" t="s">
        <v>2016</v>
      </c>
      <c r="G607">
        <v>13</v>
      </c>
      <c r="H607" t="s">
        <v>2017</v>
      </c>
      <c r="I607">
        <v>43500</v>
      </c>
      <c r="J607">
        <v>7</v>
      </c>
      <c r="K607">
        <v>-11.69</v>
      </c>
    </row>
    <row r="608" spans="1:11">
      <c r="B608" t="s">
        <v>2094</v>
      </c>
      <c r="C608" t="s">
        <v>2095</v>
      </c>
      <c r="D608" t="s">
        <v>2076</v>
      </c>
      <c r="E608">
        <v>3</v>
      </c>
      <c r="F608" t="s">
        <v>2016</v>
      </c>
      <c r="G608" t="s">
        <v>2030</v>
      </c>
      <c r="H608" t="s">
        <v>2017</v>
      </c>
      <c r="I608">
        <v>43500</v>
      </c>
      <c r="J608" t="s">
        <v>2030</v>
      </c>
      <c r="K608" t="s">
        <v>2030</v>
      </c>
    </row>
    <row r="609" spans="2:11">
      <c r="B609" t="s">
        <v>2451</v>
      </c>
      <c r="C609" t="s">
        <v>3210</v>
      </c>
      <c r="D609" t="s">
        <v>2026</v>
      </c>
      <c r="E609">
        <v>5</v>
      </c>
      <c r="F609" t="s">
        <v>2016</v>
      </c>
      <c r="G609" t="s">
        <v>2030</v>
      </c>
      <c r="H609" t="s">
        <v>2017</v>
      </c>
      <c r="I609">
        <v>43500</v>
      </c>
      <c r="J609">
        <v>10</v>
      </c>
      <c r="K609">
        <v>-30.04</v>
      </c>
    </row>
    <row r="610" spans="2:11">
      <c r="B610" t="s">
        <v>2063</v>
      </c>
      <c r="C610" t="s">
        <v>2710</v>
      </c>
      <c r="D610" t="s">
        <v>2035</v>
      </c>
      <c r="E610">
        <v>5</v>
      </c>
      <c r="F610" t="s">
        <v>2016</v>
      </c>
      <c r="G610">
        <v>12</v>
      </c>
      <c r="H610" t="s">
        <v>2017</v>
      </c>
      <c r="I610">
        <v>43499</v>
      </c>
      <c r="J610">
        <v>9</v>
      </c>
      <c r="K610">
        <v>-25.77</v>
      </c>
    </row>
    <row r="611" spans="2:11">
      <c r="B611" t="s">
        <v>2027</v>
      </c>
      <c r="C611" t="s">
        <v>2704</v>
      </c>
      <c r="D611" t="s">
        <v>2044</v>
      </c>
      <c r="E611">
        <v>3</v>
      </c>
      <c r="F611" t="s">
        <v>2016</v>
      </c>
      <c r="G611">
        <v>11</v>
      </c>
      <c r="H611" t="s">
        <v>2017</v>
      </c>
      <c r="I611">
        <v>43497</v>
      </c>
      <c r="J611" t="s">
        <v>2030</v>
      </c>
      <c r="K611" t="s">
        <v>2030</v>
      </c>
    </row>
    <row r="612" spans="2:11">
      <c r="B612" t="s">
        <v>2033</v>
      </c>
      <c r="C612" t="s">
        <v>2712</v>
      </c>
      <c r="D612" t="s">
        <v>2044</v>
      </c>
      <c r="E612">
        <v>3</v>
      </c>
      <c r="F612" t="s">
        <v>2016</v>
      </c>
      <c r="G612">
        <v>6</v>
      </c>
      <c r="H612" t="s">
        <v>2036</v>
      </c>
      <c r="I612">
        <v>43497</v>
      </c>
      <c r="J612">
        <v>1</v>
      </c>
      <c r="K612">
        <v>50.21</v>
      </c>
    </row>
    <row r="613" spans="2:11">
      <c r="B613" t="s">
        <v>3616</v>
      </c>
      <c r="C613" t="s">
        <v>3682</v>
      </c>
      <c r="D613" t="s">
        <v>2076</v>
      </c>
      <c r="E613">
        <v>3</v>
      </c>
      <c r="F613" t="s">
        <v>2016</v>
      </c>
      <c r="G613">
        <v>10.6</v>
      </c>
      <c r="H613" t="s">
        <v>2020</v>
      </c>
      <c r="I613">
        <v>43497</v>
      </c>
      <c r="J613">
        <v>6</v>
      </c>
      <c r="K613">
        <v>0</v>
      </c>
    </row>
    <row r="614" spans="2:11">
      <c r="B614" t="s">
        <v>2086</v>
      </c>
      <c r="C614" t="s">
        <v>2827</v>
      </c>
      <c r="D614" t="s">
        <v>2053</v>
      </c>
      <c r="E614">
        <v>1</v>
      </c>
      <c r="F614" t="s">
        <v>2016</v>
      </c>
      <c r="G614">
        <v>6.7</v>
      </c>
      <c r="H614" t="s">
        <v>2017</v>
      </c>
      <c r="I614">
        <v>43497</v>
      </c>
      <c r="J614">
        <v>4</v>
      </c>
      <c r="K614">
        <v>23.43</v>
      </c>
    </row>
    <row r="615" spans="2:11">
      <c r="B615" t="s">
        <v>2045</v>
      </c>
      <c r="C615" t="s">
        <v>3369</v>
      </c>
      <c r="D615" t="s">
        <v>2015</v>
      </c>
      <c r="E615">
        <v>3</v>
      </c>
      <c r="F615" t="s">
        <v>2016</v>
      </c>
      <c r="G615" t="s">
        <v>2030</v>
      </c>
      <c r="H615" t="s">
        <v>2017</v>
      </c>
      <c r="I615">
        <v>43496</v>
      </c>
      <c r="J615">
        <v>5</v>
      </c>
      <c r="K615">
        <v>5.87</v>
      </c>
    </row>
    <row r="616" spans="2:11">
      <c r="B616" t="s">
        <v>2049</v>
      </c>
      <c r="C616" t="s">
        <v>2209</v>
      </c>
      <c r="D616" t="s">
        <v>2015</v>
      </c>
      <c r="E616">
        <v>3</v>
      </c>
      <c r="F616" t="s">
        <v>2016</v>
      </c>
      <c r="G616">
        <v>8</v>
      </c>
      <c r="H616" t="s">
        <v>2017</v>
      </c>
      <c r="I616">
        <v>43496</v>
      </c>
      <c r="J616">
        <v>6</v>
      </c>
      <c r="K616">
        <v>0</v>
      </c>
    </row>
    <row r="617" spans="2:11">
      <c r="B617" t="s">
        <v>2051</v>
      </c>
      <c r="C617" t="s">
        <v>3368</v>
      </c>
      <c r="D617" t="s">
        <v>2026</v>
      </c>
      <c r="E617">
        <v>5</v>
      </c>
      <c r="F617" t="s">
        <v>2016</v>
      </c>
      <c r="G617">
        <v>13.8</v>
      </c>
      <c r="H617" t="s">
        <v>2017</v>
      </c>
      <c r="I617">
        <v>43496</v>
      </c>
      <c r="J617" t="s">
        <v>2030</v>
      </c>
      <c r="K617" t="s">
        <v>2030</v>
      </c>
    </row>
    <row r="618" spans="2:11">
      <c r="B618" t="s">
        <v>2210</v>
      </c>
      <c r="C618" t="s">
        <v>2714</v>
      </c>
      <c r="D618" t="s">
        <v>2026</v>
      </c>
      <c r="E618">
        <v>5</v>
      </c>
      <c r="F618" t="s">
        <v>2016</v>
      </c>
      <c r="G618">
        <v>21</v>
      </c>
      <c r="H618" t="s">
        <v>2020</v>
      </c>
      <c r="I618">
        <v>43496</v>
      </c>
      <c r="J618">
        <v>11</v>
      </c>
      <c r="K618">
        <v>-30.13</v>
      </c>
    </row>
    <row r="619" spans="2:11">
      <c r="B619" t="s">
        <v>2083</v>
      </c>
      <c r="C619" t="s">
        <v>2084</v>
      </c>
      <c r="D619" t="s">
        <v>2053</v>
      </c>
      <c r="E619">
        <v>1</v>
      </c>
      <c r="F619" t="s">
        <v>2016</v>
      </c>
      <c r="G619" t="s">
        <v>2030</v>
      </c>
      <c r="H619" t="s">
        <v>2017</v>
      </c>
      <c r="I619">
        <v>43431</v>
      </c>
      <c r="J619" t="s">
        <v>2030</v>
      </c>
      <c r="K619" t="s">
        <v>2030</v>
      </c>
    </row>
    <row r="620" spans="2:11">
      <c r="B620" t="s">
        <v>2021</v>
      </c>
      <c r="C620" t="s">
        <v>2713</v>
      </c>
      <c r="D620" t="s">
        <v>2296</v>
      </c>
      <c r="E620">
        <v>3</v>
      </c>
      <c r="F620" t="s">
        <v>2016</v>
      </c>
      <c r="G620">
        <v>9</v>
      </c>
      <c r="H620" t="s">
        <v>2020</v>
      </c>
      <c r="I620">
        <v>43420</v>
      </c>
      <c r="J620">
        <v>6</v>
      </c>
      <c r="K620">
        <v>0</v>
      </c>
    </row>
    <row r="621" spans="2:11">
      <c r="B621" t="s">
        <v>2089</v>
      </c>
      <c r="C621" t="s">
        <v>3372</v>
      </c>
      <c r="D621" t="s">
        <v>2044</v>
      </c>
      <c r="E621">
        <v>3</v>
      </c>
      <c r="F621" t="s">
        <v>2016</v>
      </c>
      <c r="G621">
        <v>10</v>
      </c>
      <c r="H621" t="s">
        <v>2020</v>
      </c>
      <c r="I621">
        <v>43406</v>
      </c>
      <c r="J621">
        <v>6</v>
      </c>
      <c r="K621">
        <v>0</v>
      </c>
    </row>
    <row r="622" spans="2:11">
      <c r="B622" t="s">
        <v>2096</v>
      </c>
      <c r="C622" t="s">
        <v>2097</v>
      </c>
      <c r="D622" t="s">
        <v>2044</v>
      </c>
      <c r="E622">
        <v>3</v>
      </c>
      <c r="F622" t="s">
        <v>2016</v>
      </c>
      <c r="G622" t="s">
        <v>2030</v>
      </c>
      <c r="H622" t="s">
        <v>2017</v>
      </c>
      <c r="I622">
        <v>43097</v>
      </c>
      <c r="J622">
        <v>6</v>
      </c>
      <c r="K622">
        <v>0</v>
      </c>
    </row>
    <row r="623" spans="2:11">
      <c r="B623" t="s">
        <v>4278</v>
      </c>
      <c r="C623" t="s">
        <v>4279</v>
      </c>
      <c r="D623" t="s">
        <v>2053</v>
      </c>
      <c r="E623">
        <v>1</v>
      </c>
      <c r="F623" t="s">
        <v>2016</v>
      </c>
      <c r="G623">
        <v>18</v>
      </c>
      <c r="H623" t="s">
        <v>3135</v>
      </c>
      <c r="I623">
        <v>43028</v>
      </c>
      <c r="J623">
        <v>3</v>
      </c>
      <c r="K623">
        <v>30.13</v>
      </c>
    </row>
    <row r="624" spans="2:11">
      <c r="B624" t="s">
        <v>2109</v>
      </c>
      <c r="C624" t="s">
        <v>3174</v>
      </c>
      <c r="D624" t="s">
        <v>2026</v>
      </c>
      <c r="E624">
        <v>5</v>
      </c>
      <c r="F624" t="s">
        <v>2085</v>
      </c>
      <c r="G624" t="s">
        <v>2030</v>
      </c>
      <c r="H624" t="s">
        <v>2017</v>
      </c>
      <c r="I624">
        <v>42594</v>
      </c>
      <c r="J624">
        <v>11</v>
      </c>
      <c r="K624">
        <v>-30.13</v>
      </c>
    </row>
    <row r="625" spans="2:11">
      <c r="B625" t="s">
        <v>4117</v>
      </c>
      <c r="C625" t="s">
        <v>4118</v>
      </c>
      <c r="D625" t="s">
        <v>2026</v>
      </c>
      <c r="E625">
        <v>5</v>
      </c>
      <c r="F625" t="s">
        <v>2016</v>
      </c>
      <c r="G625" t="s">
        <v>2030</v>
      </c>
      <c r="H625" t="s">
        <v>2017</v>
      </c>
      <c r="I625">
        <v>42482</v>
      </c>
      <c r="J625">
        <v>11</v>
      </c>
      <c r="K625">
        <v>-30.13</v>
      </c>
    </row>
    <row r="701" spans="1:11">
      <c r="A701" t="s">
        <v>1020</v>
      </c>
      <c r="B701" t="s">
        <v>2174</v>
      </c>
      <c r="C701" t="s">
        <v>2456</v>
      </c>
      <c r="D701" t="s">
        <v>2029</v>
      </c>
      <c r="E701">
        <v>5</v>
      </c>
      <c r="F701" t="s">
        <v>2016</v>
      </c>
      <c r="G701">
        <v>440</v>
      </c>
      <c r="H701" t="s">
        <v>2017</v>
      </c>
      <c r="I701">
        <v>43511</v>
      </c>
      <c r="J701">
        <v>11</v>
      </c>
      <c r="K701">
        <v>-5.96</v>
      </c>
    </row>
    <row r="702" spans="1:11">
      <c r="B702" t="s">
        <v>2094</v>
      </c>
      <c r="C702" t="s">
        <v>2095</v>
      </c>
      <c r="D702" t="s">
        <v>2076</v>
      </c>
      <c r="E702">
        <v>3</v>
      </c>
      <c r="F702" t="s">
        <v>2016</v>
      </c>
      <c r="G702" t="s">
        <v>2030</v>
      </c>
      <c r="H702" t="s">
        <v>2017</v>
      </c>
      <c r="I702">
        <v>43510</v>
      </c>
      <c r="J702" t="s">
        <v>2030</v>
      </c>
      <c r="K702" t="s">
        <v>2030</v>
      </c>
    </row>
    <row r="703" spans="1:11">
      <c r="B703" t="s">
        <v>2151</v>
      </c>
      <c r="C703" t="s">
        <v>3576</v>
      </c>
      <c r="D703" t="s">
        <v>2026</v>
      </c>
      <c r="E703">
        <v>5</v>
      </c>
      <c r="F703" t="s">
        <v>2016</v>
      </c>
      <c r="G703">
        <v>400</v>
      </c>
      <c r="H703" t="s">
        <v>2017</v>
      </c>
      <c r="I703">
        <v>43510</v>
      </c>
      <c r="J703">
        <v>3</v>
      </c>
      <c r="K703">
        <v>27.33</v>
      </c>
    </row>
    <row r="704" spans="1:11">
      <c r="B704" t="s">
        <v>2232</v>
      </c>
      <c r="C704" t="s">
        <v>3298</v>
      </c>
      <c r="D704" t="s">
        <v>2029</v>
      </c>
      <c r="E704">
        <v>5</v>
      </c>
      <c r="F704" t="s">
        <v>2016</v>
      </c>
      <c r="G704" t="s">
        <v>2030</v>
      </c>
      <c r="H704" t="s">
        <v>2017</v>
      </c>
      <c r="I704">
        <v>43508</v>
      </c>
      <c r="J704">
        <v>3</v>
      </c>
      <c r="K704">
        <v>27.33</v>
      </c>
    </row>
    <row r="705" spans="2:11">
      <c r="B705" t="s">
        <v>2031</v>
      </c>
      <c r="C705" t="s">
        <v>4089</v>
      </c>
      <c r="D705" t="s">
        <v>2026</v>
      </c>
      <c r="E705">
        <v>5</v>
      </c>
      <c r="F705" t="s">
        <v>2016</v>
      </c>
      <c r="G705">
        <v>402</v>
      </c>
      <c r="H705" t="s">
        <v>2017</v>
      </c>
      <c r="I705">
        <v>43507</v>
      </c>
      <c r="J705">
        <v>8</v>
      </c>
      <c r="K705">
        <v>5.22</v>
      </c>
    </row>
    <row r="706" spans="2:11">
      <c r="B706" t="s">
        <v>2159</v>
      </c>
      <c r="C706" t="s">
        <v>2834</v>
      </c>
      <c r="D706" t="s">
        <v>2044</v>
      </c>
      <c r="E706">
        <v>3</v>
      </c>
      <c r="F706" t="s">
        <v>2016</v>
      </c>
      <c r="G706">
        <v>380</v>
      </c>
      <c r="H706" t="s">
        <v>2020</v>
      </c>
      <c r="I706">
        <v>43507</v>
      </c>
      <c r="J706">
        <v>10</v>
      </c>
      <c r="K706">
        <v>0</v>
      </c>
    </row>
    <row r="707" spans="2:11">
      <c r="B707" t="s">
        <v>2074</v>
      </c>
      <c r="C707" t="s">
        <v>3046</v>
      </c>
      <c r="D707" t="s">
        <v>2026</v>
      </c>
      <c r="E707">
        <v>5</v>
      </c>
      <c r="F707" t="s">
        <v>2016</v>
      </c>
      <c r="G707">
        <v>400</v>
      </c>
      <c r="H707" t="s">
        <v>2017</v>
      </c>
      <c r="I707">
        <v>43507</v>
      </c>
      <c r="J707">
        <v>7</v>
      </c>
      <c r="K707">
        <v>10.08</v>
      </c>
    </row>
    <row r="708" spans="2:11">
      <c r="B708" t="s">
        <v>2621</v>
      </c>
      <c r="C708" t="s">
        <v>3966</v>
      </c>
      <c r="D708" t="s">
        <v>2026</v>
      </c>
      <c r="E708">
        <v>5</v>
      </c>
      <c r="F708" t="s">
        <v>2016</v>
      </c>
      <c r="G708">
        <v>440</v>
      </c>
      <c r="H708" t="s">
        <v>2017</v>
      </c>
      <c r="I708">
        <v>43507</v>
      </c>
      <c r="J708">
        <v>6</v>
      </c>
      <c r="K708">
        <v>17.52</v>
      </c>
    </row>
    <row r="709" spans="2:11">
      <c r="B709" t="s">
        <v>2077</v>
      </c>
      <c r="C709" t="s">
        <v>3573</v>
      </c>
      <c r="D709" t="s">
        <v>2227</v>
      </c>
      <c r="E709">
        <v>3</v>
      </c>
      <c r="F709" t="s">
        <v>2016</v>
      </c>
      <c r="G709">
        <v>350</v>
      </c>
      <c r="H709" t="s">
        <v>2017</v>
      </c>
      <c r="I709">
        <v>43505</v>
      </c>
      <c r="J709" t="s">
        <v>2030</v>
      </c>
      <c r="K709" t="s">
        <v>2030</v>
      </c>
    </row>
    <row r="710" spans="2:11">
      <c r="B710" t="s">
        <v>2463</v>
      </c>
      <c r="C710" t="s">
        <v>2464</v>
      </c>
      <c r="D710" t="s">
        <v>2035</v>
      </c>
      <c r="E710">
        <v>5</v>
      </c>
      <c r="F710" t="s">
        <v>2016</v>
      </c>
      <c r="G710">
        <v>415</v>
      </c>
      <c r="H710" t="s">
        <v>2020</v>
      </c>
      <c r="I710">
        <v>43504</v>
      </c>
      <c r="J710">
        <v>3</v>
      </c>
      <c r="K710">
        <v>27.33</v>
      </c>
    </row>
    <row r="711" spans="2:11">
      <c r="B711" t="s">
        <v>2042</v>
      </c>
      <c r="C711" t="s">
        <v>2458</v>
      </c>
      <c r="D711" t="s">
        <v>2029</v>
      </c>
      <c r="E711">
        <v>5</v>
      </c>
      <c r="F711" t="s">
        <v>2016</v>
      </c>
      <c r="G711">
        <v>375</v>
      </c>
      <c r="H711" t="s">
        <v>2020</v>
      </c>
      <c r="I711">
        <v>43502</v>
      </c>
      <c r="J711">
        <v>3</v>
      </c>
      <c r="K711">
        <v>27.33</v>
      </c>
    </row>
    <row r="712" spans="2:11">
      <c r="B712" t="s">
        <v>2120</v>
      </c>
      <c r="C712" t="s">
        <v>3161</v>
      </c>
      <c r="D712" t="s">
        <v>2044</v>
      </c>
      <c r="E712">
        <v>3</v>
      </c>
      <c r="F712" t="s">
        <v>2016</v>
      </c>
      <c r="G712">
        <v>320</v>
      </c>
      <c r="H712" t="s">
        <v>2017</v>
      </c>
      <c r="I712">
        <v>43502</v>
      </c>
      <c r="J712" t="s">
        <v>2030</v>
      </c>
      <c r="K712" t="s">
        <v>2030</v>
      </c>
    </row>
    <row r="713" spans="2:11">
      <c r="B713" t="s">
        <v>2382</v>
      </c>
      <c r="C713" t="s">
        <v>3664</v>
      </c>
      <c r="D713" t="s">
        <v>2029</v>
      </c>
      <c r="E713">
        <v>5</v>
      </c>
      <c r="F713" t="s">
        <v>2016</v>
      </c>
      <c r="G713">
        <v>463</v>
      </c>
      <c r="H713" t="s">
        <v>2020</v>
      </c>
      <c r="I713">
        <v>43501</v>
      </c>
      <c r="J713" t="s">
        <v>2030</v>
      </c>
      <c r="K713" t="s">
        <v>2030</v>
      </c>
    </row>
    <row r="714" spans="2:11">
      <c r="B714" t="s">
        <v>2072</v>
      </c>
      <c r="C714" t="s">
        <v>3045</v>
      </c>
      <c r="D714" t="s">
        <v>2189</v>
      </c>
      <c r="E714">
        <v>5</v>
      </c>
      <c r="F714" t="s">
        <v>2016</v>
      </c>
      <c r="G714">
        <v>470</v>
      </c>
      <c r="H714" t="s">
        <v>2017</v>
      </c>
      <c r="I714">
        <v>43500</v>
      </c>
      <c r="J714">
        <v>3</v>
      </c>
      <c r="K714">
        <v>27.33</v>
      </c>
    </row>
    <row r="715" spans="2:11">
      <c r="B715" t="s">
        <v>2118</v>
      </c>
      <c r="C715" t="s">
        <v>4091</v>
      </c>
      <c r="D715" t="s">
        <v>2026</v>
      </c>
      <c r="E715">
        <v>5</v>
      </c>
      <c r="F715" t="s">
        <v>2016</v>
      </c>
      <c r="G715">
        <v>415</v>
      </c>
      <c r="H715" t="s">
        <v>2017</v>
      </c>
      <c r="I715">
        <v>43499</v>
      </c>
      <c r="J715">
        <v>3</v>
      </c>
      <c r="K715">
        <v>27.33</v>
      </c>
    </row>
    <row r="716" spans="2:11">
      <c r="B716" t="s">
        <v>2720</v>
      </c>
      <c r="C716" t="s">
        <v>2721</v>
      </c>
      <c r="D716" t="s">
        <v>2026</v>
      </c>
      <c r="E716">
        <v>5</v>
      </c>
      <c r="F716" t="s">
        <v>2016</v>
      </c>
      <c r="G716">
        <v>418.16</v>
      </c>
      <c r="H716" t="s">
        <v>2020</v>
      </c>
      <c r="I716">
        <v>43494</v>
      </c>
      <c r="J716" t="s">
        <v>2030</v>
      </c>
      <c r="K716" t="s">
        <v>2030</v>
      </c>
    </row>
    <row r="717" spans="2:11">
      <c r="B717" t="s">
        <v>2792</v>
      </c>
      <c r="C717" t="s">
        <v>4140</v>
      </c>
      <c r="D717" t="s">
        <v>2053</v>
      </c>
      <c r="E717">
        <v>1</v>
      </c>
      <c r="F717" t="s">
        <v>2016</v>
      </c>
      <c r="G717">
        <v>200</v>
      </c>
      <c r="H717" t="s">
        <v>2020</v>
      </c>
      <c r="I717">
        <v>43490</v>
      </c>
      <c r="J717">
        <v>13</v>
      </c>
      <c r="K717">
        <v>-27.33</v>
      </c>
    </row>
    <row r="718" spans="2:11">
      <c r="B718" t="s">
        <v>2063</v>
      </c>
      <c r="C718" t="s">
        <v>3572</v>
      </c>
      <c r="D718" t="s">
        <v>2035</v>
      </c>
      <c r="E718">
        <v>5</v>
      </c>
      <c r="F718" t="s">
        <v>2016</v>
      </c>
      <c r="G718">
        <v>375</v>
      </c>
      <c r="H718" t="s">
        <v>2017</v>
      </c>
      <c r="I718">
        <v>43488</v>
      </c>
      <c r="J718">
        <v>3</v>
      </c>
      <c r="K718">
        <v>27.33</v>
      </c>
    </row>
    <row r="719" spans="2:11">
      <c r="B719" t="s">
        <v>2024</v>
      </c>
      <c r="C719" t="s">
        <v>3440</v>
      </c>
      <c r="D719" t="s">
        <v>2076</v>
      </c>
      <c r="E719">
        <v>3</v>
      </c>
      <c r="F719" t="s">
        <v>2016</v>
      </c>
      <c r="G719" t="s">
        <v>2030</v>
      </c>
      <c r="H719" t="s">
        <v>2017</v>
      </c>
      <c r="I719">
        <v>43487</v>
      </c>
      <c r="J719">
        <v>10</v>
      </c>
      <c r="K719">
        <v>0</v>
      </c>
    </row>
    <row r="720" spans="2:11">
      <c r="B720" t="s">
        <v>2411</v>
      </c>
      <c r="C720" t="s">
        <v>3577</v>
      </c>
      <c r="D720" t="s">
        <v>2026</v>
      </c>
      <c r="E720">
        <v>5</v>
      </c>
      <c r="F720" t="s">
        <v>2016</v>
      </c>
      <c r="G720">
        <v>420</v>
      </c>
      <c r="H720" t="s">
        <v>2020</v>
      </c>
      <c r="I720">
        <v>43485</v>
      </c>
      <c r="J720">
        <v>3</v>
      </c>
      <c r="K720">
        <v>27.33</v>
      </c>
    </row>
    <row r="721" spans="2:11">
      <c r="B721" t="s">
        <v>106</v>
      </c>
      <c r="C721" t="s">
        <v>2465</v>
      </c>
      <c r="D721" t="s">
        <v>2440</v>
      </c>
      <c r="E721">
        <v>5</v>
      </c>
      <c r="F721" t="s">
        <v>2016</v>
      </c>
      <c r="G721">
        <v>450</v>
      </c>
      <c r="H721" t="s">
        <v>2020</v>
      </c>
      <c r="I721">
        <v>43483</v>
      </c>
      <c r="J721">
        <v>3</v>
      </c>
      <c r="K721">
        <v>27.33</v>
      </c>
    </row>
    <row r="722" spans="2:11">
      <c r="B722" t="s">
        <v>2021</v>
      </c>
      <c r="C722" t="s">
        <v>2402</v>
      </c>
      <c r="D722" t="s">
        <v>2166</v>
      </c>
      <c r="E722">
        <v>5</v>
      </c>
      <c r="F722" t="s">
        <v>2016</v>
      </c>
      <c r="G722">
        <v>450</v>
      </c>
      <c r="H722" t="s">
        <v>2020</v>
      </c>
      <c r="I722">
        <v>43483</v>
      </c>
      <c r="J722">
        <v>3</v>
      </c>
      <c r="K722">
        <v>27.33</v>
      </c>
    </row>
    <row r="723" spans="2:11">
      <c r="B723" t="s">
        <v>2027</v>
      </c>
      <c r="C723" t="s">
        <v>3569</v>
      </c>
      <c r="D723" t="s">
        <v>2029</v>
      </c>
      <c r="E723">
        <v>5</v>
      </c>
      <c r="F723" t="s">
        <v>2016</v>
      </c>
      <c r="G723">
        <v>440</v>
      </c>
      <c r="H723" t="s">
        <v>2017</v>
      </c>
      <c r="I723">
        <v>43483</v>
      </c>
      <c r="J723" t="s">
        <v>2030</v>
      </c>
      <c r="K723" t="s">
        <v>2030</v>
      </c>
    </row>
    <row r="724" spans="2:11">
      <c r="B724" t="s">
        <v>2033</v>
      </c>
      <c r="C724" t="s">
        <v>2405</v>
      </c>
      <c r="D724" t="s">
        <v>2035</v>
      </c>
      <c r="E724">
        <v>5</v>
      </c>
      <c r="F724" t="s">
        <v>2016</v>
      </c>
      <c r="G724">
        <v>435</v>
      </c>
      <c r="H724" t="s">
        <v>2020</v>
      </c>
      <c r="I724">
        <v>43483</v>
      </c>
      <c r="J724">
        <v>3</v>
      </c>
      <c r="K724">
        <v>27.33</v>
      </c>
    </row>
    <row r="725" spans="2:11">
      <c r="B725" t="s">
        <v>2039</v>
      </c>
      <c r="C725" t="s">
        <v>3051</v>
      </c>
      <c r="D725" t="s">
        <v>2076</v>
      </c>
      <c r="E725">
        <v>3</v>
      </c>
      <c r="F725" t="s">
        <v>2016</v>
      </c>
      <c r="G725" t="s">
        <v>2030</v>
      </c>
      <c r="H725" t="s">
        <v>2017</v>
      </c>
      <c r="I725">
        <v>43483</v>
      </c>
      <c r="J725">
        <v>10</v>
      </c>
      <c r="K725">
        <v>0</v>
      </c>
    </row>
    <row r="726" spans="2:11">
      <c r="B726" t="s">
        <v>2257</v>
      </c>
      <c r="C726" t="s">
        <v>3380</v>
      </c>
      <c r="D726" t="s">
        <v>2041</v>
      </c>
      <c r="E726">
        <v>1</v>
      </c>
      <c r="F726" t="s">
        <v>2016</v>
      </c>
      <c r="G726">
        <v>165</v>
      </c>
      <c r="H726" t="s">
        <v>2020</v>
      </c>
      <c r="I726">
        <v>43483</v>
      </c>
      <c r="J726">
        <v>13</v>
      </c>
      <c r="K726">
        <v>-27.33</v>
      </c>
    </row>
    <row r="727" spans="2:11">
      <c r="B727" t="s">
        <v>2234</v>
      </c>
      <c r="C727" t="s">
        <v>3381</v>
      </c>
      <c r="D727" t="s">
        <v>2026</v>
      </c>
      <c r="E727">
        <v>5</v>
      </c>
      <c r="F727" t="s">
        <v>2016</v>
      </c>
      <c r="G727">
        <v>382</v>
      </c>
      <c r="H727" t="s">
        <v>2020</v>
      </c>
      <c r="I727">
        <v>43483</v>
      </c>
      <c r="J727">
        <v>2</v>
      </c>
      <c r="K727">
        <v>34.369999999999997</v>
      </c>
    </row>
    <row r="728" spans="2:11">
      <c r="B728" t="s">
        <v>2321</v>
      </c>
      <c r="C728" t="s">
        <v>3574</v>
      </c>
      <c r="D728" t="s">
        <v>2076</v>
      </c>
      <c r="E728">
        <v>3</v>
      </c>
      <c r="F728" t="s">
        <v>2016</v>
      </c>
      <c r="G728">
        <v>395</v>
      </c>
      <c r="H728" t="s">
        <v>2020</v>
      </c>
      <c r="I728">
        <v>43483</v>
      </c>
      <c r="J728">
        <v>10</v>
      </c>
      <c r="K728">
        <v>0</v>
      </c>
    </row>
    <row r="729" spans="2:11">
      <c r="B729" t="s">
        <v>2045</v>
      </c>
      <c r="C729" t="s">
        <v>2495</v>
      </c>
      <c r="D729" t="s">
        <v>2029</v>
      </c>
      <c r="E729">
        <v>5</v>
      </c>
      <c r="F729" t="s">
        <v>2016</v>
      </c>
      <c r="G729">
        <v>425</v>
      </c>
      <c r="H729" t="s">
        <v>2020</v>
      </c>
      <c r="I729">
        <v>43483</v>
      </c>
      <c r="J729">
        <v>3</v>
      </c>
      <c r="K729">
        <v>27.33</v>
      </c>
    </row>
    <row r="730" spans="2:11">
      <c r="B730" t="s">
        <v>2670</v>
      </c>
      <c r="C730" t="s">
        <v>3160</v>
      </c>
      <c r="D730" t="s">
        <v>2076</v>
      </c>
      <c r="E730">
        <v>3</v>
      </c>
      <c r="F730" t="s">
        <v>2016</v>
      </c>
      <c r="G730">
        <v>320</v>
      </c>
      <c r="H730" t="s">
        <v>2133</v>
      </c>
      <c r="I730">
        <v>43483</v>
      </c>
      <c r="J730">
        <v>10</v>
      </c>
      <c r="K730">
        <v>0</v>
      </c>
    </row>
    <row r="731" spans="2:11">
      <c r="B731" t="s">
        <v>2049</v>
      </c>
      <c r="C731" t="s">
        <v>2407</v>
      </c>
      <c r="D731" t="s">
        <v>2029</v>
      </c>
      <c r="E731">
        <v>5</v>
      </c>
      <c r="F731" t="s">
        <v>2016</v>
      </c>
      <c r="G731">
        <v>455</v>
      </c>
      <c r="H731" t="s">
        <v>2020</v>
      </c>
      <c r="I731">
        <v>43483</v>
      </c>
      <c r="J731">
        <v>3</v>
      </c>
      <c r="K731">
        <v>27.33</v>
      </c>
    </row>
    <row r="732" spans="2:11">
      <c r="B732" t="s">
        <v>2086</v>
      </c>
      <c r="C732" t="s">
        <v>2087</v>
      </c>
      <c r="D732" t="s">
        <v>2053</v>
      </c>
      <c r="E732">
        <v>1</v>
      </c>
      <c r="F732" t="s">
        <v>2016</v>
      </c>
      <c r="G732">
        <v>215</v>
      </c>
      <c r="H732" t="s">
        <v>2017</v>
      </c>
      <c r="I732">
        <v>43483</v>
      </c>
      <c r="J732" t="s">
        <v>2030</v>
      </c>
      <c r="K732" t="s">
        <v>2030</v>
      </c>
    </row>
    <row r="733" spans="2:11">
      <c r="B733" t="s">
        <v>2260</v>
      </c>
      <c r="C733" t="s">
        <v>2469</v>
      </c>
      <c r="D733" t="s">
        <v>2035</v>
      </c>
      <c r="E733">
        <v>5</v>
      </c>
      <c r="F733" t="s">
        <v>2016</v>
      </c>
      <c r="G733">
        <v>442</v>
      </c>
      <c r="H733" t="s">
        <v>2020</v>
      </c>
      <c r="I733">
        <v>43483</v>
      </c>
      <c r="J733">
        <v>3</v>
      </c>
      <c r="K733">
        <v>27.33</v>
      </c>
    </row>
    <row r="734" spans="2:11">
      <c r="B734" t="s">
        <v>2198</v>
      </c>
      <c r="C734" t="s">
        <v>2487</v>
      </c>
      <c r="D734" t="s">
        <v>2035</v>
      </c>
      <c r="E734">
        <v>5</v>
      </c>
      <c r="F734" t="s">
        <v>2016</v>
      </c>
      <c r="G734">
        <v>440</v>
      </c>
      <c r="H734" t="s">
        <v>2020</v>
      </c>
      <c r="I734">
        <v>43483</v>
      </c>
      <c r="J734">
        <v>3</v>
      </c>
      <c r="K734">
        <v>27.33</v>
      </c>
    </row>
    <row r="735" spans="2:11">
      <c r="B735" t="s">
        <v>2061</v>
      </c>
      <c r="C735" t="s">
        <v>2896</v>
      </c>
      <c r="D735" t="s">
        <v>2026</v>
      </c>
      <c r="E735">
        <v>5</v>
      </c>
      <c r="F735" t="s">
        <v>2016</v>
      </c>
      <c r="G735">
        <v>415</v>
      </c>
      <c r="H735" t="s">
        <v>2020</v>
      </c>
      <c r="I735">
        <v>43483</v>
      </c>
      <c r="J735">
        <v>3</v>
      </c>
      <c r="K735">
        <v>27.33</v>
      </c>
    </row>
    <row r="736" spans="2:11">
      <c r="B736" t="s">
        <v>2858</v>
      </c>
      <c r="C736" t="s">
        <v>3668</v>
      </c>
      <c r="D736" t="s">
        <v>2026</v>
      </c>
      <c r="E736">
        <v>5</v>
      </c>
      <c r="F736" t="s">
        <v>2016</v>
      </c>
      <c r="G736">
        <v>500</v>
      </c>
      <c r="H736" t="s">
        <v>2020</v>
      </c>
      <c r="I736">
        <v>43483</v>
      </c>
      <c r="J736">
        <v>3</v>
      </c>
      <c r="K736">
        <v>27.33</v>
      </c>
    </row>
    <row r="737" spans="2:11">
      <c r="B737" t="s">
        <v>2461</v>
      </c>
      <c r="C737" t="s">
        <v>2462</v>
      </c>
      <c r="D737" t="s">
        <v>2044</v>
      </c>
      <c r="E737">
        <v>3</v>
      </c>
      <c r="F737" t="s">
        <v>2016</v>
      </c>
      <c r="G737">
        <v>275</v>
      </c>
      <c r="H737" t="s">
        <v>2020</v>
      </c>
      <c r="I737">
        <v>43483</v>
      </c>
      <c r="J737">
        <v>10</v>
      </c>
      <c r="K737">
        <v>0</v>
      </c>
    </row>
    <row r="738" spans="2:11">
      <c r="B738" t="s">
        <v>2067</v>
      </c>
      <c r="C738" t="s">
        <v>2414</v>
      </c>
      <c r="D738" t="s">
        <v>2029</v>
      </c>
      <c r="E738">
        <v>5</v>
      </c>
      <c r="F738" t="s">
        <v>2016</v>
      </c>
      <c r="G738">
        <v>480</v>
      </c>
      <c r="H738" t="s">
        <v>2020</v>
      </c>
      <c r="I738">
        <v>43482</v>
      </c>
      <c r="J738">
        <v>3</v>
      </c>
      <c r="K738">
        <v>27.33</v>
      </c>
    </row>
    <row r="739" spans="2:11">
      <c r="B739" t="s">
        <v>2069</v>
      </c>
      <c r="C739" t="s">
        <v>3525</v>
      </c>
      <c r="D739" t="s">
        <v>2071</v>
      </c>
      <c r="E739">
        <v>3</v>
      </c>
      <c r="F739" t="s">
        <v>2016</v>
      </c>
      <c r="G739" t="s">
        <v>2030</v>
      </c>
      <c r="H739" t="s">
        <v>2017</v>
      </c>
      <c r="I739">
        <v>43482</v>
      </c>
      <c r="J739">
        <v>4</v>
      </c>
      <c r="K739">
        <v>23.6</v>
      </c>
    </row>
    <row r="740" spans="2:11">
      <c r="B740" t="s">
        <v>2051</v>
      </c>
      <c r="C740" t="s">
        <v>3378</v>
      </c>
      <c r="D740" t="s">
        <v>2053</v>
      </c>
      <c r="E740">
        <v>1</v>
      </c>
      <c r="F740" t="s">
        <v>2016</v>
      </c>
      <c r="G740">
        <v>135</v>
      </c>
      <c r="H740" t="s">
        <v>2017</v>
      </c>
      <c r="I740">
        <v>43482</v>
      </c>
      <c r="J740">
        <v>13</v>
      </c>
      <c r="K740">
        <v>-27.33</v>
      </c>
    </row>
    <row r="741" spans="2:11">
      <c r="B741" t="s">
        <v>2091</v>
      </c>
      <c r="C741" t="s">
        <v>3508</v>
      </c>
      <c r="D741" t="s">
        <v>2093</v>
      </c>
      <c r="E741" t="s">
        <v>2030</v>
      </c>
      <c r="F741" t="s">
        <v>2016</v>
      </c>
      <c r="G741" t="s">
        <v>2030</v>
      </c>
      <c r="H741" t="s">
        <v>2017</v>
      </c>
      <c r="I741">
        <v>43480</v>
      </c>
      <c r="J741" t="s">
        <v>2030</v>
      </c>
      <c r="K741" t="s">
        <v>2030</v>
      </c>
    </row>
    <row r="742" spans="2:11">
      <c r="B742" t="s">
        <v>2083</v>
      </c>
      <c r="C742" t="s">
        <v>2084</v>
      </c>
      <c r="D742" t="s">
        <v>2184</v>
      </c>
      <c r="E742">
        <v>1</v>
      </c>
      <c r="F742" t="s">
        <v>2016</v>
      </c>
      <c r="G742" t="s">
        <v>2030</v>
      </c>
      <c r="H742" t="s">
        <v>2017</v>
      </c>
      <c r="I742">
        <v>43349</v>
      </c>
      <c r="J742">
        <v>12</v>
      </c>
      <c r="K742">
        <v>-10.98</v>
      </c>
    </row>
    <row r="743" spans="2:11">
      <c r="B743" t="s">
        <v>2102</v>
      </c>
      <c r="C743" t="s">
        <v>2758</v>
      </c>
      <c r="D743" t="s">
        <v>2104</v>
      </c>
      <c r="E743" t="s">
        <v>2030</v>
      </c>
      <c r="F743" t="s">
        <v>2016</v>
      </c>
      <c r="G743" t="s">
        <v>2030</v>
      </c>
      <c r="H743" t="s">
        <v>2017</v>
      </c>
      <c r="I743">
        <v>43327</v>
      </c>
      <c r="J743" t="s">
        <v>2030</v>
      </c>
      <c r="K743" t="s">
        <v>2030</v>
      </c>
    </row>
    <row r="744" spans="2:11">
      <c r="B744" t="s">
        <v>3660</v>
      </c>
      <c r="C744" t="s">
        <v>3661</v>
      </c>
      <c r="D744" t="s">
        <v>2093</v>
      </c>
      <c r="E744" t="s">
        <v>2030</v>
      </c>
      <c r="F744" t="s">
        <v>2016</v>
      </c>
      <c r="G744">
        <v>47.09</v>
      </c>
      <c r="H744" t="s">
        <v>2020</v>
      </c>
      <c r="I744">
        <v>42570</v>
      </c>
      <c r="J744" t="s">
        <v>2030</v>
      </c>
      <c r="K744" t="s">
        <v>2030</v>
      </c>
    </row>
    <row r="801" spans="1:11">
      <c r="A801" t="s">
        <v>1021</v>
      </c>
      <c r="B801" t="s">
        <v>2174</v>
      </c>
      <c r="C801" t="s">
        <v>2456</v>
      </c>
      <c r="D801" t="s">
        <v>2029</v>
      </c>
      <c r="E801">
        <v>5</v>
      </c>
      <c r="F801" t="s">
        <v>2016</v>
      </c>
      <c r="G801">
        <v>2250</v>
      </c>
      <c r="H801" t="s">
        <v>2017</v>
      </c>
      <c r="I801">
        <v>43511</v>
      </c>
      <c r="J801">
        <v>2</v>
      </c>
      <c r="K801">
        <v>10</v>
      </c>
    </row>
    <row r="802" spans="1:11">
      <c r="B802" t="s">
        <v>2042</v>
      </c>
      <c r="C802" t="s">
        <v>3158</v>
      </c>
      <c r="D802" t="s">
        <v>2029</v>
      </c>
      <c r="E802">
        <v>5</v>
      </c>
      <c r="F802" t="s">
        <v>2016</v>
      </c>
      <c r="G802">
        <v>1850</v>
      </c>
      <c r="H802" t="s">
        <v>2020</v>
      </c>
      <c r="I802">
        <v>43511</v>
      </c>
      <c r="J802">
        <v>2</v>
      </c>
      <c r="K802">
        <v>10</v>
      </c>
    </row>
    <row r="803" spans="1:11">
      <c r="B803" t="s">
        <v>2045</v>
      </c>
      <c r="C803" t="s">
        <v>2495</v>
      </c>
      <c r="D803" t="s">
        <v>2029</v>
      </c>
      <c r="E803">
        <v>5</v>
      </c>
      <c r="F803" t="s">
        <v>2016</v>
      </c>
      <c r="G803">
        <v>1975</v>
      </c>
      <c r="H803" t="s">
        <v>2020</v>
      </c>
      <c r="I803">
        <v>43511</v>
      </c>
      <c r="J803">
        <v>2</v>
      </c>
      <c r="K803">
        <v>10</v>
      </c>
    </row>
    <row r="804" spans="1:11">
      <c r="B804" t="s">
        <v>2151</v>
      </c>
      <c r="C804" t="s">
        <v>2968</v>
      </c>
      <c r="D804" t="s">
        <v>2026</v>
      </c>
      <c r="E804">
        <v>5</v>
      </c>
      <c r="F804" t="s">
        <v>2016</v>
      </c>
      <c r="G804">
        <v>2000</v>
      </c>
      <c r="H804" t="s">
        <v>2017</v>
      </c>
      <c r="I804">
        <v>43511</v>
      </c>
      <c r="J804">
        <v>2</v>
      </c>
      <c r="K804">
        <v>10</v>
      </c>
    </row>
    <row r="805" spans="1:11">
      <c r="B805" t="s">
        <v>2120</v>
      </c>
      <c r="C805" t="s">
        <v>2121</v>
      </c>
      <c r="D805" t="s">
        <v>2026</v>
      </c>
      <c r="E805">
        <v>5</v>
      </c>
      <c r="F805" t="s">
        <v>2016</v>
      </c>
      <c r="G805">
        <v>2050</v>
      </c>
      <c r="H805" t="s">
        <v>2017</v>
      </c>
      <c r="I805">
        <v>43511</v>
      </c>
      <c r="J805">
        <v>2</v>
      </c>
      <c r="K805">
        <v>10</v>
      </c>
    </row>
    <row r="806" spans="1:11">
      <c r="B806" t="s">
        <v>2131</v>
      </c>
      <c r="C806" t="s">
        <v>3522</v>
      </c>
      <c r="D806" t="s">
        <v>2026</v>
      </c>
      <c r="E806">
        <v>5</v>
      </c>
      <c r="F806" t="s">
        <v>2016</v>
      </c>
      <c r="G806">
        <v>2450</v>
      </c>
      <c r="H806" t="s">
        <v>2133</v>
      </c>
      <c r="I806">
        <v>43510</v>
      </c>
      <c r="J806">
        <v>2</v>
      </c>
      <c r="K806">
        <v>10</v>
      </c>
    </row>
    <row r="807" spans="1:11">
      <c r="B807" t="s">
        <v>2031</v>
      </c>
      <c r="C807" t="s">
        <v>3157</v>
      </c>
      <c r="D807" t="s">
        <v>2026</v>
      </c>
      <c r="E807">
        <v>5</v>
      </c>
      <c r="F807" t="s">
        <v>2016</v>
      </c>
      <c r="G807">
        <v>2220</v>
      </c>
      <c r="H807" t="s">
        <v>2017</v>
      </c>
      <c r="I807">
        <v>43510</v>
      </c>
      <c r="J807">
        <v>2</v>
      </c>
      <c r="K807">
        <v>10</v>
      </c>
    </row>
    <row r="808" spans="1:11">
      <c r="B808" t="s">
        <v>2601</v>
      </c>
      <c r="C808" t="s">
        <v>2651</v>
      </c>
      <c r="D808" t="s">
        <v>2029</v>
      </c>
      <c r="E808">
        <v>5</v>
      </c>
      <c r="F808" t="s">
        <v>2016</v>
      </c>
      <c r="G808">
        <v>2200</v>
      </c>
      <c r="H808" t="s">
        <v>2020</v>
      </c>
      <c r="I808">
        <v>43510</v>
      </c>
      <c r="J808">
        <v>4</v>
      </c>
      <c r="K808">
        <v>0.49</v>
      </c>
    </row>
    <row r="809" spans="1:11">
      <c r="B809" t="s">
        <v>2274</v>
      </c>
      <c r="C809" t="s">
        <v>2766</v>
      </c>
      <c r="D809" t="s">
        <v>2076</v>
      </c>
      <c r="E809">
        <v>3</v>
      </c>
      <c r="F809" t="s">
        <v>2016</v>
      </c>
      <c r="G809" t="s">
        <v>2030</v>
      </c>
      <c r="H809" t="s">
        <v>2017</v>
      </c>
      <c r="I809">
        <v>43509</v>
      </c>
      <c r="J809" t="s">
        <v>2030</v>
      </c>
      <c r="K809" t="s">
        <v>2030</v>
      </c>
    </row>
    <row r="810" spans="1:11">
      <c r="B810" t="s">
        <v>2027</v>
      </c>
      <c r="C810" t="s">
        <v>3050</v>
      </c>
      <c r="D810" t="s">
        <v>2029</v>
      </c>
      <c r="E810">
        <v>5</v>
      </c>
      <c r="F810" t="s">
        <v>2016</v>
      </c>
      <c r="G810">
        <v>2100</v>
      </c>
      <c r="H810" t="s">
        <v>2017</v>
      </c>
      <c r="I810">
        <v>43508</v>
      </c>
      <c r="J810">
        <v>2</v>
      </c>
      <c r="K810">
        <v>10</v>
      </c>
    </row>
    <row r="811" spans="1:11">
      <c r="B811" t="s">
        <v>2321</v>
      </c>
      <c r="C811" t="s">
        <v>3040</v>
      </c>
      <c r="D811" t="s">
        <v>2026</v>
      </c>
      <c r="E811">
        <v>5</v>
      </c>
      <c r="F811" t="s">
        <v>2016</v>
      </c>
      <c r="G811">
        <v>2200</v>
      </c>
      <c r="H811" t="s">
        <v>2017</v>
      </c>
      <c r="I811">
        <v>43508</v>
      </c>
      <c r="J811">
        <v>2</v>
      </c>
      <c r="K811">
        <v>10</v>
      </c>
    </row>
    <row r="812" spans="1:11">
      <c r="B812" t="s">
        <v>2072</v>
      </c>
      <c r="C812" t="s">
        <v>2486</v>
      </c>
      <c r="D812" t="s">
        <v>2029</v>
      </c>
      <c r="E812">
        <v>5</v>
      </c>
      <c r="F812" t="s">
        <v>2016</v>
      </c>
      <c r="G812">
        <v>1960</v>
      </c>
      <c r="H812" t="s">
        <v>2017</v>
      </c>
      <c r="I812">
        <v>43507</v>
      </c>
      <c r="J812">
        <v>2</v>
      </c>
      <c r="K812">
        <v>10</v>
      </c>
    </row>
    <row r="813" spans="1:11">
      <c r="B813" t="s">
        <v>2074</v>
      </c>
      <c r="C813" t="s">
        <v>3046</v>
      </c>
      <c r="D813" t="s">
        <v>2026</v>
      </c>
      <c r="E813">
        <v>5</v>
      </c>
      <c r="F813" t="s">
        <v>2016</v>
      </c>
      <c r="G813">
        <v>2300</v>
      </c>
      <c r="H813" t="s">
        <v>2017</v>
      </c>
      <c r="I813">
        <v>43507</v>
      </c>
      <c r="J813">
        <v>2</v>
      </c>
      <c r="K813">
        <v>10</v>
      </c>
    </row>
    <row r="814" spans="1:11">
      <c r="B814" t="s">
        <v>2621</v>
      </c>
      <c r="C814" t="s">
        <v>3966</v>
      </c>
      <c r="D814" t="s">
        <v>2026</v>
      </c>
      <c r="E814">
        <v>5</v>
      </c>
      <c r="F814" t="s">
        <v>2016</v>
      </c>
      <c r="G814">
        <v>2300</v>
      </c>
      <c r="H814" t="s">
        <v>2017</v>
      </c>
      <c r="I814">
        <v>43507</v>
      </c>
      <c r="J814">
        <v>1</v>
      </c>
      <c r="K814">
        <v>12.68</v>
      </c>
    </row>
    <row r="815" spans="1:11">
      <c r="B815" t="s">
        <v>2051</v>
      </c>
      <c r="C815" t="s">
        <v>2115</v>
      </c>
      <c r="D815" t="s">
        <v>2026</v>
      </c>
      <c r="E815">
        <v>5</v>
      </c>
      <c r="F815" t="s">
        <v>2016</v>
      </c>
      <c r="G815">
        <v>2200</v>
      </c>
      <c r="H815" t="s">
        <v>2017</v>
      </c>
      <c r="I815">
        <v>43507</v>
      </c>
      <c r="J815">
        <v>6</v>
      </c>
      <c r="K815">
        <v>-0.37</v>
      </c>
    </row>
    <row r="816" spans="1:11">
      <c r="B816" t="s">
        <v>2077</v>
      </c>
      <c r="C816" t="s">
        <v>3049</v>
      </c>
      <c r="D816" t="s">
        <v>2029</v>
      </c>
      <c r="E816">
        <v>5</v>
      </c>
      <c r="F816" t="s">
        <v>2016</v>
      </c>
      <c r="G816">
        <v>1800</v>
      </c>
      <c r="H816" t="s">
        <v>2017</v>
      </c>
      <c r="I816">
        <v>43505</v>
      </c>
      <c r="J816">
        <v>2</v>
      </c>
      <c r="K816">
        <v>10</v>
      </c>
    </row>
    <row r="817" spans="2:11">
      <c r="B817" t="s">
        <v>2267</v>
      </c>
      <c r="C817" t="s">
        <v>2854</v>
      </c>
      <c r="D817" t="s">
        <v>2029</v>
      </c>
      <c r="E817">
        <v>5</v>
      </c>
      <c r="F817" t="s">
        <v>2016</v>
      </c>
      <c r="G817">
        <v>2200</v>
      </c>
      <c r="H817" t="s">
        <v>2017</v>
      </c>
      <c r="I817">
        <v>43503</v>
      </c>
      <c r="J817">
        <v>3</v>
      </c>
      <c r="K817">
        <v>8.25</v>
      </c>
    </row>
    <row r="818" spans="2:11">
      <c r="B818" t="s">
        <v>2089</v>
      </c>
      <c r="C818" t="s">
        <v>4243</v>
      </c>
      <c r="D818" t="s">
        <v>2026</v>
      </c>
      <c r="E818">
        <v>5</v>
      </c>
      <c r="F818" t="s">
        <v>2016</v>
      </c>
      <c r="G818">
        <v>2050</v>
      </c>
      <c r="H818" t="s">
        <v>2020</v>
      </c>
      <c r="I818">
        <v>43502</v>
      </c>
      <c r="J818">
        <v>2</v>
      </c>
      <c r="K818">
        <v>10</v>
      </c>
    </row>
    <row r="819" spans="2:11">
      <c r="B819" t="s">
        <v>2094</v>
      </c>
      <c r="C819" t="s">
        <v>2095</v>
      </c>
      <c r="D819" t="s">
        <v>2076</v>
      </c>
      <c r="E819">
        <v>3</v>
      </c>
      <c r="F819" t="s">
        <v>2088</v>
      </c>
      <c r="G819" t="s">
        <v>2030</v>
      </c>
      <c r="H819" t="s">
        <v>2017</v>
      </c>
      <c r="I819">
        <v>43501</v>
      </c>
      <c r="J819" t="s">
        <v>2030</v>
      </c>
      <c r="K819" t="s">
        <v>2030</v>
      </c>
    </row>
    <row r="820" spans="2:11">
      <c r="B820" t="s">
        <v>2083</v>
      </c>
      <c r="C820" t="s">
        <v>2084</v>
      </c>
      <c r="D820" t="s">
        <v>2184</v>
      </c>
      <c r="E820">
        <v>1</v>
      </c>
      <c r="F820" t="s">
        <v>2088</v>
      </c>
      <c r="G820" t="s">
        <v>2030</v>
      </c>
      <c r="H820" t="s">
        <v>2017</v>
      </c>
      <c r="I820">
        <v>43501</v>
      </c>
      <c r="J820">
        <v>7</v>
      </c>
      <c r="K820">
        <v>-4.45</v>
      </c>
    </row>
    <row r="821" spans="2:11">
      <c r="B821" t="s">
        <v>2232</v>
      </c>
      <c r="C821" t="s">
        <v>3972</v>
      </c>
      <c r="D821" t="s">
        <v>2029</v>
      </c>
      <c r="E821">
        <v>5</v>
      </c>
      <c r="F821" t="s">
        <v>2016</v>
      </c>
      <c r="G821" t="s">
        <v>2030</v>
      </c>
      <c r="H821" t="s">
        <v>2017</v>
      </c>
      <c r="I821">
        <v>43500</v>
      </c>
      <c r="J821" t="s">
        <v>2030</v>
      </c>
      <c r="K821" t="s">
        <v>2030</v>
      </c>
    </row>
    <row r="822" spans="2:11">
      <c r="B822" t="s">
        <v>2063</v>
      </c>
      <c r="C822" t="s">
        <v>3162</v>
      </c>
      <c r="D822" t="s">
        <v>2035</v>
      </c>
      <c r="E822">
        <v>5</v>
      </c>
      <c r="F822" t="s">
        <v>2016</v>
      </c>
      <c r="G822">
        <v>1930</v>
      </c>
      <c r="H822" t="s">
        <v>2017</v>
      </c>
      <c r="I822">
        <v>43500</v>
      </c>
      <c r="J822">
        <v>2</v>
      </c>
      <c r="K822">
        <v>10</v>
      </c>
    </row>
    <row r="823" spans="2:11">
      <c r="B823" t="s">
        <v>2118</v>
      </c>
      <c r="C823" t="s">
        <v>4091</v>
      </c>
      <c r="D823" t="s">
        <v>2026</v>
      </c>
      <c r="E823">
        <v>5</v>
      </c>
      <c r="F823" t="s">
        <v>2016</v>
      </c>
      <c r="G823">
        <v>2250</v>
      </c>
      <c r="H823" t="s">
        <v>2017</v>
      </c>
      <c r="I823">
        <v>43499</v>
      </c>
      <c r="J823">
        <v>2</v>
      </c>
      <c r="K823">
        <v>10</v>
      </c>
    </row>
    <row r="824" spans="2:11">
      <c r="B824" t="s">
        <v>106</v>
      </c>
      <c r="C824" t="s">
        <v>2401</v>
      </c>
      <c r="D824" t="s">
        <v>2440</v>
      </c>
      <c r="E824">
        <v>5</v>
      </c>
      <c r="F824" t="s">
        <v>2016</v>
      </c>
      <c r="G824">
        <v>2200</v>
      </c>
      <c r="H824" t="s">
        <v>2020</v>
      </c>
      <c r="I824">
        <v>43497</v>
      </c>
      <c r="J824">
        <v>2</v>
      </c>
      <c r="K824">
        <v>10</v>
      </c>
    </row>
    <row r="825" spans="2:11">
      <c r="B825" t="s">
        <v>2033</v>
      </c>
      <c r="C825" t="s">
        <v>2405</v>
      </c>
      <c r="D825" t="s">
        <v>2035</v>
      </c>
      <c r="E825">
        <v>5</v>
      </c>
      <c r="F825" t="s">
        <v>2016</v>
      </c>
      <c r="G825">
        <v>2050</v>
      </c>
      <c r="H825" t="s">
        <v>2036</v>
      </c>
      <c r="I825">
        <v>43497</v>
      </c>
      <c r="J825">
        <v>2</v>
      </c>
      <c r="K825">
        <v>10</v>
      </c>
    </row>
    <row r="826" spans="2:11">
      <c r="B826" t="s">
        <v>2037</v>
      </c>
      <c r="C826" t="s">
        <v>2489</v>
      </c>
      <c r="D826" t="s">
        <v>2026</v>
      </c>
      <c r="E826">
        <v>5</v>
      </c>
      <c r="F826" t="s">
        <v>2016</v>
      </c>
      <c r="G826">
        <v>2300</v>
      </c>
      <c r="H826" t="s">
        <v>4434</v>
      </c>
      <c r="I826">
        <v>43497</v>
      </c>
      <c r="J826">
        <v>2</v>
      </c>
      <c r="K826">
        <v>10</v>
      </c>
    </row>
    <row r="827" spans="2:11">
      <c r="B827" t="s">
        <v>2257</v>
      </c>
      <c r="C827" t="s">
        <v>3380</v>
      </c>
      <c r="D827" t="s">
        <v>2029</v>
      </c>
      <c r="E827">
        <v>5</v>
      </c>
      <c r="F827" t="s">
        <v>2016</v>
      </c>
      <c r="G827">
        <v>2000</v>
      </c>
      <c r="H827" t="s">
        <v>2020</v>
      </c>
      <c r="I827">
        <v>43497</v>
      </c>
      <c r="J827">
        <v>2</v>
      </c>
      <c r="K827">
        <v>10</v>
      </c>
    </row>
    <row r="828" spans="2:11">
      <c r="B828" t="s">
        <v>2047</v>
      </c>
      <c r="C828" t="s">
        <v>3053</v>
      </c>
      <c r="D828" t="s">
        <v>2026</v>
      </c>
      <c r="E828">
        <v>5</v>
      </c>
      <c r="F828" t="s">
        <v>2016</v>
      </c>
      <c r="G828">
        <v>2080</v>
      </c>
      <c r="H828" t="s">
        <v>2017</v>
      </c>
      <c r="I828">
        <v>43497</v>
      </c>
      <c r="J828">
        <v>2</v>
      </c>
      <c r="K828">
        <v>10</v>
      </c>
    </row>
    <row r="829" spans="2:11">
      <c r="B829" t="s">
        <v>2079</v>
      </c>
      <c r="C829" t="s">
        <v>3054</v>
      </c>
      <c r="D829" t="s">
        <v>2029</v>
      </c>
      <c r="E829">
        <v>5</v>
      </c>
      <c r="F829" t="s">
        <v>2016</v>
      </c>
      <c r="G829">
        <v>2100</v>
      </c>
      <c r="H829" t="s">
        <v>2020</v>
      </c>
      <c r="I829">
        <v>43497</v>
      </c>
      <c r="J829" t="s">
        <v>2030</v>
      </c>
      <c r="K829" t="s">
        <v>2030</v>
      </c>
    </row>
    <row r="830" spans="2:11">
      <c r="B830" t="s">
        <v>2049</v>
      </c>
      <c r="C830" t="s">
        <v>2407</v>
      </c>
      <c r="D830" t="s">
        <v>2029</v>
      </c>
      <c r="E830">
        <v>5</v>
      </c>
      <c r="F830" t="s">
        <v>2016</v>
      </c>
      <c r="G830">
        <v>2250</v>
      </c>
      <c r="H830" t="s">
        <v>2020</v>
      </c>
      <c r="I830">
        <v>43497</v>
      </c>
      <c r="J830">
        <v>2</v>
      </c>
      <c r="K830">
        <v>10</v>
      </c>
    </row>
    <row r="831" spans="2:11">
      <c r="B831" t="s">
        <v>2236</v>
      </c>
      <c r="C831" t="s">
        <v>2408</v>
      </c>
      <c r="D831" t="s">
        <v>2238</v>
      </c>
      <c r="E831">
        <v>4</v>
      </c>
      <c r="F831" t="s">
        <v>2016</v>
      </c>
      <c r="G831">
        <v>2050</v>
      </c>
      <c r="H831" t="s">
        <v>2020</v>
      </c>
      <c r="I831">
        <v>43497</v>
      </c>
      <c r="J831">
        <v>2</v>
      </c>
      <c r="K831">
        <v>10</v>
      </c>
    </row>
    <row r="832" spans="2:11">
      <c r="B832" t="s">
        <v>2086</v>
      </c>
      <c r="C832" t="s">
        <v>2087</v>
      </c>
      <c r="D832" t="s">
        <v>2026</v>
      </c>
      <c r="E832">
        <v>5</v>
      </c>
      <c r="F832" t="s">
        <v>2016</v>
      </c>
      <c r="G832">
        <v>2200</v>
      </c>
      <c r="H832" t="s">
        <v>2017</v>
      </c>
      <c r="I832">
        <v>43497</v>
      </c>
      <c r="J832">
        <v>2</v>
      </c>
      <c r="K832">
        <v>10</v>
      </c>
    </row>
    <row r="833" spans="2:11">
      <c r="B833" t="s">
        <v>2054</v>
      </c>
      <c r="C833" t="s">
        <v>3056</v>
      </c>
      <c r="D833" t="s">
        <v>2056</v>
      </c>
      <c r="E833">
        <v>4</v>
      </c>
      <c r="F833" t="s">
        <v>2016</v>
      </c>
      <c r="G833">
        <v>2250</v>
      </c>
      <c r="H833" t="s">
        <v>2020</v>
      </c>
      <c r="I833">
        <v>43497</v>
      </c>
      <c r="J833">
        <v>2</v>
      </c>
      <c r="K833">
        <v>10</v>
      </c>
    </row>
    <row r="834" spans="2:11">
      <c r="B834" t="s">
        <v>2260</v>
      </c>
      <c r="C834" t="s">
        <v>3057</v>
      </c>
      <c r="D834" t="s">
        <v>2035</v>
      </c>
      <c r="E834">
        <v>5</v>
      </c>
      <c r="F834" t="s">
        <v>2016</v>
      </c>
      <c r="G834">
        <v>2050</v>
      </c>
      <c r="H834" t="s">
        <v>2020</v>
      </c>
      <c r="I834">
        <v>43497</v>
      </c>
      <c r="J834">
        <v>2</v>
      </c>
      <c r="K834">
        <v>10</v>
      </c>
    </row>
    <row r="835" spans="2:11">
      <c r="B835" t="s">
        <v>2198</v>
      </c>
      <c r="C835" t="s">
        <v>2487</v>
      </c>
      <c r="D835" t="s">
        <v>2035</v>
      </c>
      <c r="E835">
        <v>5</v>
      </c>
      <c r="F835" t="s">
        <v>2016</v>
      </c>
      <c r="G835">
        <v>2070</v>
      </c>
      <c r="H835" t="s">
        <v>2020</v>
      </c>
      <c r="I835">
        <v>43497</v>
      </c>
      <c r="J835">
        <v>2</v>
      </c>
      <c r="K835">
        <v>10</v>
      </c>
    </row>
    <row r="836" spans="2:11">
      <c r="B836" t="s">
        <v>2059</v>
      </c>
      <c r="C836" t="s">
        <v>2410</v>
      </c>
      <c r="D836" t="s">
        <v>2026</v>
      </c>
      <c r="E836">
        <v>5</v>
      </c>
      <c r="F836" t="s">
        <v>2016</v>
      </c>
      <c r="G836">
        <v>2000</v>
      </c>
      <c r="H836" t="s">
        <v>2020</v>
      </c>
      <c r="I836">
        <v>43497</v>
      </c>
      <c r="J836">
        <v>2</v>
      </c>
      <c r="K836">
        <v>10</v>
      </c>
    </row>
    <row r="837" spans="2:11">
      <c r="B837" t="s">
        <v>2061</v>
      </c>
      <c r="C837" t="s">
        <v>2896</v>
      </c>
      <c r="D837" t="s">
        <v>2026</v>
      </c>
      <c r="E837">
        <v>5</v>
      </c>
      <c r="F837" t="s">
        <v>2016</v>
      </c>
      <c r="G837">
        <v>2240</v>
      </c>
      <c r="H837" t="s">
        <v>2020</v>
      </c>
      <c r="I837">
        <v>43497</v>
      </c>
      <c r="J837">
        <v>2</v>
      </c>
      <c r="K837">
        <v>10</v>
      </c>
    </row>
    <row r="838" spans="2:11">
      <c r="B838" t="s">
        <v>2098</v>
      </c>
      <c r="C838" t="s">
        <v>2099</v>
      </c>
      <c r="D838" t="s">
        <v>2029</v>
      </c>
      <c r="E838">
        <v>5</v>
      </c>
      <c r="F838" t="s">
        <v>2016</v>
      </c>
      <c r="G838">
        <v>1850</v>
      </c>
      <c r="H838" t="s">
        <v>2020</v>
      </c>
      <c r="I838">
        <v>43497</v>
      </c>
      <c r="J838">
        <v>2</v>
      </c>
      <c r="K838">
        <v>10</v>
      </c>
    </row>
    <row r="839" spans="2:11">
      <c r="B839" t="s">
        <v>2021</v>
      </c>
      <c r="C839" t="s">
        <v>2402</v>
      </c>
      <c r="D839" t="s">
        <v>2166</v>
      </c>
      <c r="E839">
        <v>5</v>
      </c>
      <c r="F839" t="s">
        <v>2016</v>
      </c>
      <c r="G839">
        <v>2100</v>
      </c>
      <c r="H839" t="s">
        <v>2020</v>
      </c>
      <c r="I839">
        <v>43496</v>
      </c>
      <c r="J839">
        <v>2</v>
      </c>
      <c r="K839">
        <v>10</v>
      </c>
    </row>
    <row r="840" spans="2:11">
      <c r="B840" t="s">
        <v>2067</v>
      </c>
      <c r="C840" t="s">
        <v>2414</v>
      </c>
      <c r="D840" t="s">
        <v>2029</v>
      </c>
      <c r="E840">
        <v>5</v>
      </c>
      <c r="F840" t="s">
        <v>2016</v>
      </c>
      <c r="G840">
        <v>2300</v>
      </c>
      <c r="H840" t="s">
        <v>2020</v>
      </c>
      <c r="I840">
        <v>43496</v>
      </c>
      <c r="J840">
        <v>2</v>
      </c>
      <c r="K840">
        <v>10</v>
      </c>
    </row>
    <row r="841" spans="2:11">
      <c r="B841" t="s">
        <v>2159</v>
      </c>
      <c r="C841" t="s">
        <v>3387</v>
      </c>
      <c r="D841" t="s">
        <v>2029</v>
      </c>
      <c r="E841">
        <v>5</v>
      </c>
      <c r="F841" t="s">
        <v>2016</v>
      </c>
      <c r="G841">
        <v>2100</v>
      </c>
      <c r="H841" t="s">
        <v>2020</v>
      </c>
      <c r="I841">
        <v>43496</v>
      </c>
      <c r="J841">
        <v>2</v>
      </c>
      <c r="K841">
        <v>10</v>
      </c>
    </row>
    <row r="842" spans="2:11">
      <c r="B842" t="s">
        <v>2069</v>
      </c>
      <c r="C842" t="s">
        <v>2959</v>
      </c>
      <c r="D842" t="s">
        <v>2071</v>
      </c>
      <c r="E842">
        <v>3</v>
      </c>
      <c r="F842" t="s">
        <v>2016</v>
      </c>
      <c r="G842" t="s">
        <v>2030</v>
      </c>
      <c r="H842" t="s">
        <v>2017</v>
      </c>
      <c r="I842">
        <v>43496</v>
      </c>
      <c r="J842">
        <v>5</v>
      </c>
      <c r="K842">
        <v>0</v>
      </c>
    </row>
    <row r="843" spans="2:11">
      <c r="B843" t="s">
        <v>2091</v>
      </c>
      <c r="C843" t="s">
        <v>3297</v>
      </c>
      <c r="D843" t="s">
        <v>2093</v>
      </c>
      <c r="E843" t="s">
        <v>2030</v>
      </c>
      <c r="F843" t="s">
        <v>2016</v>
      </c>
      <c r="G843" t="s">
        <v>2030</v>
      </c>
      <c r="H843" t="s">
        <v>2017</v>
      </c>
      <c r="I843">
        <v>43451</v>
      </c>
      <c r="J843" t="s">
        <v>2030</v>
      </c>
      <c r="K843" t="s">
        <v>2030</v>
      </c>
    </row>
    <row r="844" spans="2:11">
      <c r="B844" t="s">
        <v>2096</v>
      </c>
      <c r="C844" t="s">
        <v>2097</v>
      </c>
      <c r="D844" t="s">
        <v>2026</v>
      </c>
      <c r="E844">
        <v>5</v>
      </c>
      <c r="F844" t="s">
        <v>2016</v>
      </c>
      <c r="G844" t="s">
        <v>2030</v>
      </c>
      <c r="H844" t="s">
        <v>2017</v>
      </c>
      <c r="I844">
        <v>43434</v>
      </c>
      <c r="J844">
        <v>2</v>
      </c>
      <c r="K844">
        <v>10</v>
      </c>
    </row>
    <row r="845" spans="2:11">
      <c r="B845" t="s">
        <v>2670</v>
      </c>
      <c r="C845" t="s">
        <v>3160</v>
      </c>
      <c r="D845" t="s">
        <v>2026</v>
      </c>
      <c r="E845">
        <v>5</v>
      </c>
      <c r="F845" t="s">
        <v>2016</v>
      </c>
      <c r="G845">
        <v>2225</v>
      </c>
      <c r="H845" t="s">
        <v>2020</v>
      </c>
      <c r="I845">
        <v>43403</v>
      </c>
      <c r="J845">
        <v>2</v>
      </c>
      <c r="K845">
        <v>10</v>
      </c>
    </row>
    <row r="846" spans="2:11">
      <c r="B846" t="s">
        <v>3616</v>
      </c>
      <c r="C846" t="s">
        <v>4099</v>
      </c>
      <c r="D846" t="s">
        <v>2026</v>
      </c>
      <c r="E846">
        <v>5</v>
      </c>
      <c r="F846" t="s">
        <v>2016</v>
      </c>
      <c r="G846">
        <v>2200</v>
      </c>
      <c r="H846" t="s">
        <v>3135</v>
      </c>
      <c r="I846">
        <v>43402</v>
      </c>
      <c r="J846" t="s">
        <v>2030</v>
      </c>
      <c r="K846" t="s">
        <v>2030</v>
      </c>
    </row>
    <row r="847" spans="2:11">
      <c r="B847" t="s">
        <v>2102</v>
      </c>
      <c r="C847" t="s">
        <v>2842</v>
      </c>
      <c r="D847" t="s">
        <v>2104</v>
      </c>
      <c r="E847" t="s">
        <v>2030</v>
      </c>
      <c r="F847" t="s">
        <v>2016</v>
      </c>
      <c r="G847" t="s">
        <v>2030</v>
      </c>
      <c r="H847" t="s">
        <v>2017</v>
      </c>
      <c r="I847">
        <v>43402</v>
      </c>
      <c r="J847" t="s">
        <v>2030</v>
      </c>
      <c r="K847" t="s">
        <v>2030</v>
      </c>
    </row>
    <row r="848" spans="2:11">
      <c r="B848" t="s">
        <v>2024</v>
      </c>
      <c r="C848" t="s">
        <v>2025</v>
      </c>
      <c r="D848" t="s">
        <v>2026</v>
      </c>
      <c r="E848">
        <v>5</v>
      </c>
      <c r="F848" t="s">
        <v>2016</v>
      </c>
      <c r="G848">
        <v>2250</v>
      </c>
      <c r="H848" t="s">
        <v>2017</v>
      </c>
      <c r="I848">
        <v>43367</v>
      </c>
      <c r="J848">
        <v>2</v>
      </c>
      <c r="K848">
        <v>10</v>
      </c>
    </row>
    <row r="849" spans="2:11">
      <c r="B849" t="s">
        <v>3771</v>
      </c>
      <c r="C849" t="s">
        <v>4435</v>
      </c>
      <c r="D849" t="s">
        <v>2053</v>
      </c>
      <c r="E849">
        <v>1</v>
      </c>
      <c r="F849" t="s">
        <v>2016</v>
      </c>
      <c r="G849">
        <v>1111</v>
      </c>
      <c r="H849" t="s">
        <v>2017</v>
      </c>
      <c r="I849">
        <v>43347</v>
      </c>
      <c r="J849">
        <v>8</v>
      </c>
      <c r="K849">
        <v>-10</v>
      </c>
    </row>
    <row r="850" spans="2:11">
      <c r="B850" t="s">
        <v>3660</v>
      </c>
      <c r="C850" t="s">
        <v>3661</v>
      </c>
      <c r="D850" t="s">
        <v>2093</v>
      </c>
      <c r="E850" t="s">
        <v>2030</v>
      </c>
      <c r="F850" t="s">
        <v>2016</v>
      </c>
      <c r="G850">
        <v>1814</v>
      </c>
      <c r="H850" t="s">
        <v>2017</v>
      </c>
      <c r="I850">
        <v>43307</v>
      </c>
      <c r="J850" t="s">
        <v>2030</v>
      </c>
      <c r="K850" t="s">
        <v>2030</v>
      </c>
    </row>
    <row r="851" spans="2:11">
      <c r="B851" t="s">
        <v>2111</v>
      </c>
      <c r="C851" t="s">
        <v>2112</v>
      </c>
      <c r="D851" t="s">
        <v>2026</v>
      </c>
      <c r="E851">
        <v>5</v>
      </c>
      <c r="F851" t="s">
        <v>2016</v>
      </c>
      <c r="G851" t="s">
        <v>2030</v>
      </c>
      <c r="H851" t="s">
        <v>2017</v>
      </c>
      <c r="I851">
        <v>43217</v>
      </c>
      <c r="J851">
        <v>2</v>
      </c>
      <c r="K851">
        <v>10</v>
      </c>
    </row>
    <row r="901" spans="1:11">
      <c r="A901" t="s">
        <v>1022</v>
      </c>
      <c r="B901" t="s">
        <v>2051</v>
      </c>
      <c r="C901" t="s">
        <v>2115</v>
      </c>
      <c r="D901" t="s">
        <v>2026</v>
      </c>
      <c r="E901">
        <v>5</v>
      </c>
      <c r="F901" t="s">
        <v>2016</v>
      </c>
      <c r="G901">
        <v>240</v>
      </c>
      <c r="H901" t="s">
        <v>2017</v>
      </c>
      <c r="I901">
        <v>43509</v>
      </c>
      <c r="J901">
        <v>1</v>
      </c>
      <c r="K901">
        <v>1.58</v>
      </c>
    </row>
    <row r="902" spans="1:11">
      <c r="B902" t="s">
        <v>2260</v>
      </c>
      <c r="C902" t="s">
        <v>3057</v>
      </c>
      <c r="D902" t="s">
        <v>2035</v>
      </c>
      <c r="E902">
        <v>5</v>
      </c>
      <c r="F902" t="s">
        <v>2016</v>
      </c>
      <c r="G902">
        <v>215</v>
      </c>
      <c r="H902" t="s">
        <v>2020</v>
      </c>
      <c r="I902">
        <v>43509</v>
      </c>
      <c r="J902">
        <v>4</v>
      </c>
      <c r="K902">
        <v>-11.36</v>
      </c>
    </row>
    <row r="903" spans="1:11">
      <c r="B903" t="s">
        <v>2042</v>
      </c>
      <c r="C903" t="s">
        <v>3270</v>
      </c>
      <c r="D903" t="s">
        <v>2029</v>
      </c>
      <c r="E903">
        <v>5</v>
      </c>
      <c r="F903" t="s">
        <v>2016</v>
      </c>
      <c r="G903">
        <v>224</v>
      </c>
      <c r="H903" t="s">
        <v>2020</v>
      </c>
      <c r="I903">
        <v>43508</v>
      </c>
      <c r="J903">
        <v>4</v>
      </c>
      <c r="K903">
        <v>-11.36</v>
      </c>
    </row>
    <row r="904" spans="1:11">
      <c r="B904" t="s">
        <v>2072</v>
      </c>
      <c r="C904" t="s">
        <v>2486</v>
      </c>
      <c r="D904" t="s">
        <v>2189</v>
      </c>
      <c r="E904">
        <v>5</v>
      </c>
      <c r="F904" t="s">
        <v>2016</v>
      </c>
      <c r="G904">
        <v>285</v>
      </c>
      <c r="H904" t="s">
        <v>2017</v>
      </c>
      <c r="I904">
        <v>43507</v>
      </c>
      <c r="J904">
        <v>4</v>
      </c>
      <c r="K904">
        <v>-11.36</v>
      </c>
    </row>
    <row r="905" spans="1:11">
      <c r="B905" t="s">
        <v>2074</v>
      </c>
      <c r="C905" t="s">
        <v>3046</v>
      </c>
      <c r="D905" t="s">
        <v>2026</v>
      </c>
      <c r="E905">
        <v>5</v>
      </c>
      <c r="F905" t="s">
        <v>2016</v>
      </c>
      <c r="G905">
        <v>180</v>
      </c>
      <c r="H905" t="s">
        <v>2017</v>
      </c>
      <c r="I905">
        <v>43507</v>
      </c>
      <c r="J905">
        <v>4</v>
      </c>
      <c r="K905">
        <v>-11.36</v>
      </c>
    </row>
    <row r="906" spans="1:11">
      <c r="B906" t="s">
        <v>2565</v>
      </c>
      <c r="C906" t="s">
        <v>2716</v>
      </c>
      <c r="D906" t="s">
        <v>2026</v>
      </c>
      <c r="E906">
        <v>5</v>
      </c>
      <c r="F906" t="s">
        <v>2016</v>
      </c>
      <c r="G906">
        <v>200</v>
      </c>
      <c r="H906" t="s">
        <v>2020</v>
      </c>
      <c r="I906">
        <v>43505</v>
      </c>
      <c r="J906">
        <v>4</v>
      </c>
      <c r="K906">
        <v>-11.36</v>
      </c>
    </row>
    <row r="907" spans="1:11">
      <c r="B907" t="s">
        <v>2749</v>
      </c>
      <c r="C907" t="s">
        <v>4383</v>
      </c>
      <c r="D907" t="s">
        <v>2026</v>
      </c>
      <c r="E907">
        <v>5</v>
      </c>
      <c r="F907" t="s">
        <v>2016</v>
      </c>
      <c r="G907">
        <v>198</v>
      </c>
      <c r="H907" t="s">
        <v>2017</v>
      </c>
      <c r="I907">
        <v>43504</v>
      </c>
      <c r="J907">
        <v>4</v>
      </c>
      <c r="K907">
        <v>-11.36</v>
      </c>
    </row>
    <row r="908" spans="1:11">
      <c r="B908" t="s">
        <v>2031</v>
      </c>
      <c r="C908" t="s">
        <v>3157</v>
      </c>
      <c r="D908" t="s">
        <v>2026</v>
      </c>
      <c r="E908">
        <v>5</v>
      </c>
      <c r="F908" t="s">
        <v>2016</v>
      </c>
      <c r="G908">
        <v>200</v>
      </c>
      <c r="H908" t="s">
        <v>2017</v>
      </c>
      <c r="I908">
        <v>43500</v>
      </c>
      <c r="J908">
        <v>4</v>
      </c>
      <c r="K908">
        <v>-11.36</v>
      </c>
    </row>
    <row r="909" spans="1:11">
      <c r="B909" t="s">
        <v>2083</v>
      </c>
      <c r="C909" t="s">
        <v>2084</v>
      </c>
      <c r="D909" t="s">
        <v>2053</v>
      </c>
      <c r="E909">
        <v>1</v>
      </c>
      <c r="F909" t="s">
        <v>2016</v>
      </c>
      <c r="G909" t="s">
        <v>2030</v>
      </c>
      <c r="H909" t="s">
        <v>2017</v>
      </c>
      <c r="I909">
        <v>43498</v>
      </c>
      <c r="J909">
        <v>2</v>
      </c>
      <c r="K909">
        <v>-0.84</v>
      </c>
    </row>
    <row r="910" spans="1:11">
      <c r="B910" t="s">
        <v>106</v>
      </c>
      <c r="C910" t="s">
        <v>3824</v>
      </c>
      <c r="D910" t="s">
        <v>2440</v>
      </c>
      <c r="E910">
        <v>5</v>
      </c>
      <c r="F910" t="s">
        <v>2016</v>
      </c>
      <c r="G910">
        <v>196</v>
      </c>
      <c r="H910" t="s">
        <v>2020</v>
      </c>
      <c r="I910">
        <v>43497</v>
      </c>
      <c r="J910">
        <v>4</v>
      </c>
      <c r="K910">
        <v>-11.36</v>
      </c>
    </row>
    <row r="911" spans="1:11">
      <c r="B911" t="s">
        <v>2813</v>
      </c>
      <c r="C911" t="s">
        <v>3286</v>
      </c>
      <c r="D911" t="s">
        <v>2026</v>
      </c>
      <c r="E911">
        <v>5</v>
      </c>
      <c r="F911" t="s">
        <v>2016</v>
      </c>
      <c r="G911">
        <v>192</v>
      </c>
      <c r="H911" t="s">
        <v>2017</v>
      </c>
      <c r="I911">
        <v>43497</v>
      </c>
      <c r="J911" t="s">
        <v>2030</v>
      </c>
      <c r="K911" t="s">
        <v>2030</v>
      </c>
    </row>
    <row r="912" spans="1:11">
      <c r="B912" t="s">
        <v>2586</v>
      </c>
      <c r="C912" t="s">
        <v>3820</v>
      </c>
      <c r="D912" t="s">
        <v>2026</v>
      </c>
      <c r="E912">
        <v>5</v>
      </c>
      <c r="F912" t="s">
        <v>2016</v>
      </c>
      <c r="G912">
        <v>245</v>
      </c>
      <c r="H912" t="s">
        <v>2020</v>
      </c>
      <c r="I912">
        <v>43497</v>
      </c>
      <c r="J912" t="s">
        <v>2030</v>
      </c>
      <c r="K912" t="s">
        <v>2030</v>
      </c>
    </row>
    <row r="913" spans="2:11">
      <c r="B913" t="s">
        <v>2726</v>
      </c>
      <c r="C913" t="s">
        <v>3268</v>
      </c>
      <c r="D913" t="s">
        <v>2026</v>
      </c>
      <c r="E913">
        <v>5</v>
      </c>
      <c r="F913" t="s">
        <v>2016</v>
      </c>
      <c r="G913">
        <v>205</v>
      </c>
      <c r="H913" t="s">
        <v>2017</v>
      </c>
      <c r="I913">
        <v>43497</v>
      </c>
      <c r="J913">
        <v>4</v>
      </c>
      <c r="K913">
        <v>-11.36</v>
      </c>
    </row>
    <row r="914" spans="2:11">
      <c r="B914" t="s">
        <v>3274</v>
      </c>
      <c r="C914" t="s">
        <v>3275</v>
      </c>
      <c r="D914" t="s">
        <v>2026</v>
      </c>
      <c r="E914">
        <v>5</v>
      </c>
      <c r="F914" t="s">
        <v>2016</v>
      </c>
      <c r="G914">
        <v>221</v>
      </c>
      <c r="H914" t="s">
        <v>3135</v>
      </c>
      <c r="I914">
        <v>43497</v>
      </c>
      <c r="J914">
        <v>4</v>
      </c>
      <c r="K914">
        <v>-11.36</v>
      </c>
    </row>
    <row r="915" spans="2:11">
      <c r="B915" t="s">
        <v>2024</v>
      </c>
      <c r="C915" t="s">
        <v>2025</v>
      </c>
      <c r="D915" t="s">
        <v>2026</v>
      </c>
      <c r="E915">
        <v>5</v>
      </c>
      <c r="F915" t="s">
        <v>2016</v>
      </c>
      <c r="G915">
        <v>190</v>
      </c>
      <c r="H915" t="s">
        <v>2017</v>
      </c>
      <c r="I915">
        <v>43496</v>
      </c>
      <c r="J915" t="s">
        <v>2030</v>
      </c>
      <c r="K915" t="s">
        <v>2030</v>
      </c>
    </row>
    <row r="916" spans="2:11">
      <c r="B916" t="s">
        <v>2027</v>
      </c>
      <c r="C916" t="s">
        <v>2730</v>
      </c>
      <c r="D916" t="s">
        <v>2171</v>
      </c>
      <c r="E916" t="s">
        <v>2030</v>
      </c>
      <c r="F916" t="s">
        <v>2016</v>
      </c>
      <c r="G916" t="s">
        <v>2030</v>
      </c>
      <c r="H916" t="s">
        <v>2017</v>
      </c>
      <c r="I916">
        <v>43496</v>
      </c>
      <c r="J916" t="s">
        <v>2030</v>
      </c>
      <c r="K916" t="s">
        <v>2030</v>
      </c>
    </row>
    <row r="917" spans="2:11">
      <c r="B917" t="s">
        <v>2033</v>
      </c>
      <c r="C917" t="s">
        <v>3236</v>
      </c>
      <c r="D917" t="s">
        <v>2035</v>
      </c>
      <c r="E917">
        <v>5</v>
      </c>
      <c r="F917" t="s">
        <v>2016</v>
      </c>
      <c r="G917">
        <v>200</v>
      </c>
      <c r="H917" t="s">
        <v>2482</v>
      </c>
      <c r="I917">
        <v>43496</v>
      </c>
      <c r="J917">
        <v>4</v>
      </c>
      <c r="K917">
        <v>-11.36</v>
      </c>
    </row>
    <row r="918" spans="2:11">
      <c r="B918" t="s">
        <v>2732</v>
      </c>
      <c r="C918" t="s">
        <v>3264</v>
      </c>
      <c r="D918" t="s">
        <v>2026</v>
      </c>
      <c r="E918">
        <v>5</v>
      </c>
      <c r="F918" t="s">
        <v>2016</v>
      </c>
      <c r="G918">
        <v>188</v>
      </c>
      <c r="H918" t="s">
        <v>2017</v>
      </c>
      <c r="I918">
        <v>43496</v>
      </c>
      <c r="J918">
        <v>4</v>
      </c>
      <c r="K918">
        <v>-11.36</v>
      </c>
    </row>
    <row r="919" spans="2:11">
      <c r="B919" t="s">
        <v>2568</v>
      </c>
      <c r="C919" t="s">
        <v>4384</v>
      </c>
      <c r="D919" t="s">
        <v>2026</v>
      </c>
      <c r="E919">
        <v>5</v>
      </c>
      <c r="F919" t="s">
        <v>2016</v>
      </c>
      <c r="G919">
        <v>210.3</v>
      </c>
      <c r="H919" t="s">
        <v>2017</v>
      </c>
      <c r="I919">
        <v>43496</v>
      </c>
      <c r="J919" t="s">
        <v>2030</v>
      </c>
      <c r="K919" t="s">
        <v>2030</v>
      </c>
    </row>
    <row r="920" spans="2:11">
      <c r="B920" t="s">
        <v>2045</v>
      </c>
      <c r="C920" t="s">
        <v>2495</v>
      </c>
      <c r="D920" t="s">
        <v>2029</v>
      </c>
      <c r="E920">
        <v>5</v>
      </c>
      <c r="F920" t="s">
        <v>2016</v>
      </c>
      <c r="G920">
        <v>195</v>
      </c>
      <c r="H920" t="s">
        <v>2133</v>
      </c>
      <c r="I920">
        <v>43496</v>
      </c>
      <c r="J920">
        <v>4</v>
      </c>
      <c r="K920">
        <v>-11.36</v>
      </c>
    </row>
    <row r="921" spans="2:11">
      <c r="B921" t="s">
        <v>2739</v>
      </c>
      <c r="C921" t="s">
        <v>2740</v>
      </c>
      <c r="D921" t="s">
        <v>2026</v>
      </c>
      <c r="E921">
        <v>5</v>
      </c>
      <c r="F921" t="s">
        <v>2016</v>
      </c>
      <c r="G921">
        <v>195</v>
      </c>
      <c r="H921" t="s">
        <v>2017</v>
      </c>
      <c r="I921">
        <v>43496</v>
      </c>
      <c r="J921">
        <v>4</v>
      </c>
      <c r="K921">
        <v>-11.36</v>
      </c>
    </row>
    <row r="922" spans="2:11">
      <c r="B922" t="s">
        <v>2054</v>
      </c>
      <c r="C922" t="s">
        <v>3056</v>
      </c>
      <c r="D922" t="s">
        <v>2056</v>
      </c>
      <c r="E922">
        <v>4</v>
      </c>
      <c r="F922" t="s">
        <v>2016</v>
      </c>
      <c r="G922">
        <v>205</v>
      </c>
      <c r="H922" t="s">
        <v>2020</v>
      </c>
      <c r="I922">
        <v>43496</v>
      </c>
      <c r="J922">
        <v>4</v>
      </c>
      <c r="K922">
        <v>-11.36</v>
      </c>
    </row>
    <row r="923" spans="2:11">
      <c r="B923" t="s">
        <v>2057</v>
      </c>
      <c r="C923" t="s">
        <v>2748</v>
      </c>
      <c r="D923" t="s">
        <v>2026</v>
      </c>
      <c r="E923">
        <v>5</v>
      </c>
      <c r="F923" t="s">
        <v>2016</v>
      </c>
      <c r="G923">
        <v>234</v>
      </c>
      <c r="H923" t="s">
        <v>2017</v>
      </c>
      <c r="I923">
        <v>43496</v>
      </c>
      <c r="J923" t="s">
        <v>2030</v>
      </c>
      <c r="K923" t="s">
        <v>2030</v>
      </c>
    </row>
    <row r="924" spans="2:11">
      <c r="B924" t="s">
        <v>2059</v>
      </c>
      <c r="C924" t="s">
        <v>2741</v>
      </c>
      <c r="D924" t="s">
        <v>2026</v>
      </c>
      <c r="E924">
        <v>5</v>
      </c>
      <c r="F924" t="s">
        <v>2016</v>
      </c>
      <c r="G924">
        <v>205</v>
      </c>
      <c r="H924" t="s">
        <v>2020</v>
      </c>
      <c r="I924">
        <v>43496</v>
      </c>
      <c r="J924">
        <v>4</v>
      </c>
      <c r="K924">
        <v>-11.36</v>
      </c>
    </row>
    <row r="925" spans="2:11">
      <c r="B925" t="s">
        <v>2061</v>
      </c>
      <c r="C925" t="s">
        <v>2896</v>
      </c>
      <c r="D925" t="s">
        <v>2026</v>
      </c>
      <c r="E925">
        <v>5</v>
      </c>
      <c r="F925" t="s">
        <v>2016</v>
      </c>
      <c r="G925">
        <v>245</v>
      </c>
      <c r="H925" t="s">
        <v>2020</v>
      </c>
      <c r="I925">
        <v>43496</v>
      </c>
      <c r="J925">
        <v>4</v>
      </c>
      <c r="K925">
        <v>-11.36</v>
      </c>
    </row>
    <row r="926" spans="2:11">
      <c r="B926" t="s">
        <v>2584</v>
      </c>
      <c r="C926" t="s">
        <v>4385</v>
      </c>
      <c r="D926" t="s">
        <v>2026</v>
      </c>
      <c r="E926">
        <v>5</v>
      </c>
      <c r="F926" t="s">
        <v>2016</v>
      </c>
      <c r="G926">
        <v>205</v>
      </c>
      <c r="H926" t="s">
        <v>2020</v>
      </c>
      <c r="I926">
        <v>43496</v>
      </c>
      <c r="J926" t="s">
        <v>2030</v>
      </c>
      <c r="K926" t="s">
        <v>2030</v>
      </c>
    </row>
    <row r="927" spans="2:11">
      <c r="B927" t="s">
        <v>4103</v>
      </c>
      <c r="C927" t="s">
        <v>4104</v>
      </c>
      <c r="D927" t="s">
        <v>2026</v>
      </c>
      <c r="E927">
        <v>5</v>
      </c>
      <c r="F927" t="s">
        <v>2016</v>
      </c>
      <c r="G927">
        <v>199.8</v>
      </c>
      <c r="H927" t="s">
        <v>2020</v>
      </c>
      <c r="I927">
        <v>43496</v>
      </c>
      <c r="J927">
        <v>4</v>
      </c>
      <c r="K927">
        <v>-11.36</v>
      </c>
    </row>
    <row r="928" spans="2:11">
      <c r="B928" t="s">
        <v>3262</v>
      </c>
      <c r="C928" t="s">
        <v>3263</v>
      </c>
      <c r="D928" t="s">
        <v>2026</v>
      </c>
      <c r="E928">
        <v>5</v>
      </c>
      <c r="F928" t="s">
        <v>2016</v>
      </c>
      <c r="G928">
        <v>193.6</v>
      </c>
      <c r="H928" t="s">
        <v>2017</v>
      </c>
      <c r="I928">
        <v>43496</v>
      </c>
      <c r="J928">
        <v>4</v>
      </c>
      <c r="K928">
        <v>-11.36</v>
      </c>
    </row>
    <row r="929" spans="2:11">
      <c r="B929" t="s">
        <v>2742</v>
      </c>
      <c r="C929" t="s">
        <v>3267</v>
      </c>
      <c r="D929" t="s">
        <v>2029</v>
      </c>
      <c r="E929">
        <v>5</v>
      </c>
      <c r="F929" t="s">
        <v>2016</v>
      </c>
      <c r="G929">
        <v>196.45</v>
      </c>
      <c r="H929" t="s">
        <v>2020</v>
      </c>
      <c r="I929">
        <v>43496</v>
      </c>
      <c r="J929">
        <v>4</v>
      </c>
      <c r="K929">
        <v>-11.36</v>
      </c>
    </row>
    <row r="930" spans="2:11">
      <c r="B930" t="s">
        <v>2728</v>
      </c>
      <c r="C930" t="s">
        <v>2729</v>
      </c>
      <c r="D930" t="s">
        <v>2026</v>
      </c>
      <c r="E930">
        <v>5</v>
      </c>
      <c r="F930" t="s">
        <v>2016</v>
      </c>
      <c r="G930">
        <v>221</v>
      </c>
      <c r="H930" t="s">
        <v>2017</v>
      </c>
      <c r="I930">
        <v>43496</v>
      </c>
      <c r="J930">
        <v>4</v>
      </c>
      <c r="K930">
        <v>-11.36</v>
      </c>
    </row>
    <row r="931" spans="2:11">
      <c r="B931" t="s">
        <v>2063</v>
      </c>
      <c r="C931" t="s">
        <v>3819</v>
      </c>
      <c r="D931" t="s">
        <v>2035</v>
      </c>
      <c r="E931">
        <v>5</v>
      </c>
      <c r="F931" t="s">
        <v>2016</v>
      </c>
      <c r="G931">
        <v>200</v>
      </c>
      <c r="H931" t="s">
        <v>2017</v>
      </c>
      <c r="I931">
        <v>43496</v>
      </c>
      <c r="J931">
        <v>4</v>
      </c>
      <c r="K931">
        <v>-11.36</v>
      </c>
    </row>
    <row r="932" spans="2:11">
      <c r="B932" t="s">
        <v>3271</v>
      </c>
      <c r="C932" t="s">
        <v>3272</v>
      </c>
      <c r="D932" t="s">
        <v>2026</v>
      </c>
      <c r="E932">
        <v>5</v>
      </c>
      <c r="F932" t="s">
        <v>2016</v>
      </c>
      <c r="G932">
        <v>206</v>
      </c>
      <c r="H932" t="s">
        <v>2020</v>
      </c>
      <c r="I932">
        <v>43496</v>
      </c>
      <c r="J932" t="s">
        <v>2030</v>
      </c>
      <c r="K932" t="s">
        <v>2030</v>
      </c>
    </row>
    <row r="933" spans="2:11">
      <c r="B933" t="s">
        <v>2744</v>
      </c>
      <c r="C933" t="s">
        <v>3266</v>
      </c>
      <c r="D933" t="s">
        <v>2026</v>
      </c>
      <c r="E933">
        <v>5</v>
      </c>
      <c r="F933" t="s">
        <v>2016</v>
      </c>
      <c r="G933">
        <v>208</v>
      </c>
      <c r="H933" t="s">
        <v>2020</v>
      </c>
      <c r="I933">
        <v>43496</v>
      </c>
      <c r="J933">
        <v>4</v>
      </c>
      <c r="K933">
        <v>-11.36</v>
      </c>
    </row>
    <row r="934" spans="2:11">
      <c r="B934" t="s">
        <v>2582</v>
      </c>
      <c r="C934" t="s">
        <v>3822</v>
      </c>
      <c r="D934" t="s">
        <v>2026</v>
      </c>
      <c r="E934">
        <v>5</v>
      </c>
      <c r="F934" t="s">
        <v>2016</v>
      </c>
      <c r="G934">
        <v>205</v>
      </c>
      <c r="H934" t="s">
        <v>2017</v>
      </c>
      <c r="I934">
        <v>43496</v>
      </c>
      <c r="J934">
        <v>4</v>
      </c>
      <c r="K934">
        <v>-11.36</v>
      </c>
    </row>
    <row r="935" spans="2:11">
      <c r="B935" t="s">
        <v>2021</v>
      </c>
      <c r="C935" t="s">
        <v>3288</v>
      </c>
      <c r="D935" t="s">
        <v>2023</v>
      </c>
      <c r="E935">
        <v>5</v>
      </c>
      <c r="F935" t="s">
        <v>2016</v>
      </c>
      <c r="G935">
        <v>236</v>
      </c>
      <c r="H935" t="s">
        <v>2020</v>
      </c>
      <c r="I935">
        <v>43495</v>
      </c>
      <c r="J935">
        <v>4</v>
      </c>
      <c r="K935">
        <v>-11.36</v>
      </c>
    </row>
    <row r="936" spans="2:11">
      <c r="B936" t="s">
        <v>2067</v>
      </c>
      <c r="C936" t="s">
        <v>2414</v>
      </c>
      <c r="D936" t="s">
        <v>2029</v>
      </c>
      <c r="E936">
        <v>5</v>
      </c>
      <c r="F936" t="s">
        <v>2016</v>
      </c>
      <c r="G936">
        <v>210</v>
      </c>
      <c r="H936" t="s">
        <v>2020</v>
      </c>
      <c r="I936">
        <v>43495</v>
      </c>
      <c r="J936">
        <v>4</v>
      </c>
      <c r="K936">
        <v>-11.36</v>
      </c>
    </row>
    <row r="937" spans="2:11">
      <c r="B937" t="s">
        <v>2037</v>
      </c>
      <c r="C937" t="s">
        <v>3823</v>
      </c>
      <c r="D937" t="s">
        <v>2026</v>
      </c>
      <c r="E937">
        <v>5</v>
      </c>
      <c r="F937" t="s">
        <v>2016</v>
      </c>
      <c r="G937">
        <v>200</v>
      </c>
      <c r="H937" t="s">
        <v>2020</v>
      </c>
      <c r="I937">
        <v>43495</v>
      </c>
      <c r="J937">
        <v>4</v>
      </c>
      <c r="K937">
        <v>-11.36</v>
      </c>
    </row>
    <row r="938" spans="2:11">
      <c r="B938" t="s">
        <v>2159</v>
      </c>
      <c r="C938" t="s">
        <v>3387</v>
      </c>
      <c r="D938" t="s">
        <v>2029</v>
      </c>
      <c r="E938">
        <v>5</v>
      </c>
      <c r="F938" t="s">
        <v>2016</v>
      </c>
      <c r="G938">
        <v>178</v>
      </c>
      <c r="H938" t="s">
        <v>2020</v>
      </c>
      <c r="I938">
        <v>43495</v>
      </c>
      <c r="J938">
        <v>4</v>
      </c>
      <c r="K938">
        <v>-11.36</v>
      </c>
    </row>
    <row r="939" spans="2:11">
      <c r="B939" t="s">
        <v>2069</v>
      </c>
      <c r="C939" t="s">
        <v>3265</v>
      </c>
      <c r="D939" t="s">
        <v>2035</v>
      </c>
      <c r="E939">
        <v>5</v>
      </c>
      <c r="F939" t="s">
        <v>2016</v>
      </c>
      <c r="G939">
        <v>210</v>
      </c>
      <c r="H939" t="s">
        <v>2020</v>
      </c>
      <c r="I939">
        <v>43495</v>
      </c>
      <c r="J939">
        <v>4</v>
      </c>
      <c r="K939">
        <v>-11.36</v>
      </c>
    </row>
    <row r="940" spans="2:11">
      <c r="B940" t="s">
        <v>2089</v>
      </c>
      <c r="C940" t="s">
        <v>2738</v>
      </c>
      <c r="D940" t="s">
        <v>2026</v>
      </c>
      <c r="E940">
        <v>5</v>
      </c>
      <c r="F940" t="s">
        <v>2016</v>
      </c>
      <c r="G940">
        <v>200</v>
      </c>
      <c r="H940" t="s">
        <v>2017</v>
      </c>
      <c r="I940">
        <v>43495</v>
      </c>
      <c r="J940">
        <v>4</v>
      </c>
      <c r="K940">
        <v>-11.36</v>
      </c>
    </row>
    <row r="941" spans="2:11">
      <c r="B941" t="s">
        <v>2047</v>
      </c>
      <c r="C941" t="s">
        <v>3053</v>
      </c>
      <c r="D941" t="s">
        <v>2026</v>
      </c>
      <c r="E941">
        <v>5</v>
      </c>
      <c r="F941" t="s">
        <v>2016</v>
      </c>
      <c r="G941">
        <v>200</v>
      </c>
      <c r="H941" t="s">
        <v>2017</v>
      </c>
      <c r="I941">
        <v>43495</v>
      </c>
      <c r="J941" t="s">
        <v>2030</v>
      </c>
      <c r="K941" t="s">
        <v>2030</v>
      </c>
    </row>
    <row r="942" spans="2:11">
      <c r="B942" t="s">
        <v>2753</v>
      </c>
      <c r="C942" t="s">
        <v>2754</v>
      </c>
      <c r="D942" t="s">
        <v>2026</v>
      </c>
      <c r="E942">
        <v>5</v>
      </c>
      <c r="F942" t="s">
        <v>2016</v>
      </c>
      <c r="G942">
        <v>180</v>
      </c>
      <c r="H942" t="s">
        <v>2020</v>
      </c>
      <c r="I942">
        <v>43490</v>
      </c>
      <c r="J942">
        <v>4</v>
      </c>
      <c r="K942">
        <v>-11.36</v>
      </c>
    </row>
    <row r="943" spans="2:11">
      <c r="B943" t="s">
        <v>2094</v>
      </c>
      <c r="C943" t="s">
        <v>2095</v>
      </c>
      <c r="D943" t="s">
        <v>2076</v>
      </c>
      <c r="E943">
        <v>3</v>
      </c>
      <c r="F943" t="s">
        <v>2085</v>
      </c>
      <c r="G943" t="s">
        <v>2030</v>
      </c>
      <c r="H943" t="s">
        <v>2017</v>
      </c>
      <c r="I943">
        <v>43488</v>
      </c>
      <c r="J943" t="s">
        <v>2030</v>
      </c>
      <c r="K943" t="s">
        <v>2030</v>
      </c>
    </row>
    <row r="944" spans="2:11">
      <c r="B944" t="s">
        <v>2751</v>
      </c>
      <c r="C944" t="s">
        <v>2752</v>
      </c>
      <c r="D944" t="s">
        <v>2026</v>
      </c>
      <c r="E944">
        <v>5</v>
      </c>
      <c r="F944" t="s">
        <v>2016</v>
      </c>
      <c r="G944">
        <v>180</v>
      </c>
      <c r="H944" t="s">
        <v>2020</v>
      </c>
      <c r="I944">
        <v>43487</v>
      </c>
      <c r="J944">
        <v>4</v>
      </c>
      <c r="K944">
        <v>-11.36</v>
      </c>
    </row>
    <row r="945" spans="2:11">
      <c r="B945" t="s">
        <v>2091</v>
      </c>
      <c r="C945" t="s">
        <v>2757</v>
      </c>
      <c r="D945" t="s">
        <v>2093</v>
      </c>
      <c r="E945" t="s">
        <v>2030</v>
      </c>
      <c r="F945" t="s">
        <v>2016</v>
      </c>
      <c r="G945" t="s">
        <v>2030</v>
      </c>
      <c r="H945" t="s">
        <v>2017</v>
      </c>
      <c r="I945">
        <v>43454</v>
      </c>
      <c r="J945" t="s">
        <v>2030</v>
      </c>
      <c r="K945" t="s">
        <v>2030</v>
      </c>
    </row>
    <row r="946" spans="2:11">
      <c r="B946" t="s">
        <v>4386</v>
      </c>
      <c r="C946" t="s">
        <v>4387</v>
      </c>
      <c r="D946" t="s">
        <v>2026</v>
      </c>
      <c r="E946">
        <v>5</v>
      </c>
      <c r="F946" t="s">
        <v>2016</v>
      </c>
      <c r="G946">
        <v>183</v>
      </c>
      <c r="H946" t="s">
        <v>2020</v>
      </c>
      <c r="I946">
        <v>43445</v>
      </c>
      <c r="J946">
        <v>4</v>
      </c>
      <c r="K946">
        <v>-11.36</v>
      </c>
    </row>
    <row r="947" spans="2:11">
      <c r="B947" t="s">
        <v>2718</v>
      </c>
      <c r="C947" t="s">
        <v>3238</v>
      </c>
      <c r="D947" t="s">
        <v>2026</v>
      </c>
      <c r="E947">
        <v>5</v>
      </c>
      <c r="F947" t="s">
        <v>2016</v>
      </c>
      <c r="G947">
        <v>196.27</v>
      </c>
      <c r="H947" t="s">
        <v>2020</v>
      </c>
      <c r="I947">
        <v>43430</v>
      </c>
      <c r="J947" t="s">
        <v>2030</v>
      </c>
      <c r="K947" t="s">
        <v>2030</v>
      </c>
    </row>
    <row r="948" spans="2:11">
      <c r="B948" t="s">
        <v>2578</v>
      </c>
      <c r="C948" t="s">
        <v>4388</v>
      </c>
      <c r="D948" t="s">
        <v>2026</v>
      </c>
      <c r="E948">
        <v>5</v>
      </c>
      <c r="F948" t="s">
        <v>2016</v>
      </c>
      <c r="G948">
        <v>195</v>
      </c>
      <c r="H948" t="s">
        <v>2017</v>
      </c>
      <c r="I948">
        <v>43416</v>
      </c>
      <c r="J948">
        <v>4</v>
      </c>
      <c r="K948">
        <v>-11.36</v>
      </c>
    </row>
    <row r="949" spans="2:11">
      <c r="B949" t="s">
        <v>3239</v>
      </c>
      <c r="C949" t="s">
        <v>4389</v>
      </c>
      <c r="D949" t="s">
        <v>2026</v>
      </c>
      <c r="E949">
        <v>5</v>
      </c>
      <c r="F949" t="s">
        <v>2016</v>
      </c>
      <c r="G949">
        <v>238</v>
      </c>
      <c r="H949" t="s">
        <v>2020</v>
      </c>
      <c r="I949">
        <v>43409</v>
      </c>
      <c r="J949">
        <v>4</v>
      </c>
      <c r="K949">
        <v>-11.36</v>
      </c>
    </row>
    <row r="950" spans="2:11">
      <c r="B950" t="s">
        <v>2109</v>
      </c>
      <c r="C950" t="s">
        <v>2110</v>
      </c>
      <c r="D950" t="s">
        <v>2076</v>
      </c>
      <c r="E950">
        <v>3</v>
      </c>
      <c r="F950" t="s">
        <v>2016</v>
      </c>
      <c r="G950" t="s">
        <v>2030</v>
      </c>
      <c r="H950" t="s">
        <v>2017</v>
      </c>
      <c r="I950">
        <v>43357</v>
      </c>
      <c r="J950" t="s">
        <v>2030</v>
      </c>
      <c r="K950" t="s">
        <v>2030</v>
      </c>
    </row>
    <row r="951" spans="2:11">
      <c r="B951" t="s">
        <v>2102</v>
      </c>
      <c r="C951" t="s">
        <v>2758</v>
      </c>
      <c r="D951" t="s">
        <v>2104</v>
      </c>
      <c r="E951" t="s">
        <v>2030</v>
      </c>
      <c r="F951" t="s">
        <v>2016</v>
      </c>
      <c r="G951" t="s">
        <v>2030</v>
      </c>
      <c r="H951" t="s">
        <v>2017</v>
      </c>
      <c r="I951">
        <v>43349</v>
      </c>
      <c r="J951" t="s">
        <v>2030</v>
      </c>
      <c r="K951" t="s">
        <v>2030</v>
      </c>
    </row>
    <row r="952" spans="2:11">
      <c r="B952" t="s">
        <v>2105</v>
      </c>
      <c r="C952" t="s">
        <v>4390</v>
      </c>
      <c r="D952" t="s">
        <v>2026</v>
      </c>
      <c r="E952">
        <v>5</v>
      </c>
      <c r="F952" t="s">
        <v>2016</v>
      </c>
      <c r="G952" t="s">
        <v>2030</v>
      </c>
      <c r="H952" t="s">
        <v>2017</v>
      </c>
      <c r="I952">
        <v>43227</v>
      </c>
      <c r="J952">
        <v>4</v>
      </c>
      <c r="K952">
        <v>-11.36</v>
      </c>
    </row>
    <row r="953" spans="2:11">
      <c r="B953" t="s">
        <v>2096</v>
      </c>
      <c r="C953" t="s">
        <v>2097</v>
      </c>
      <c r="D953" t="s">
        <v>2026</v>
      </c>
      <c r="E953">
        <v>5</v>
      </c>
      <c r="F953" t="s">
        <v>2016</v>
      </c>
      <c r="G953" t="s">
        <v>2030</v>
      </c>
      <c r="H953" t="s">
        <v>2017</v>
      </c>
      <c r="I953">
        <v>43069</v>
      </c>
      <c r="J953">
        <v>4</v>
      </c>
      <c r="K953">
        <v>-11.36</v>
      </c>
    </row>
    <row r="954" spans="2:11">
      <c r="B954" t="s">
        <v>2111</v>
      </c>
      <c r="C954" t="s">
        <v>2338</v>
      </c>
      <c r="D954" t="s">
        <v>2026</v>
      </c>
      <c r="E954">
        <v>5</v>
      </c>
      <c r="F954" t="s">
        <v>2123</v>
      </c>
      <c r="G954" t="s">
        <v>2030</v>
      </c>
      <c r="H954" t="s">
        <v>2017</v>
      </c>
      <c r="I954">
        <v>43004</v>
      </c>
      <c r="J954">
        <v>4</v>
      </c>
      <c r="K954">
        <v>-11.36</v>
      </c>
    </row>
    <row r="955" spans="2:11">
      <c r="B955" t="s">
        <v>2107</v>
      </c>
      <c r="C955" t="s">
        <v>2108</v>
      </c>
      <c r="D955" t="s">
        <v>2026</v>
      </c>
      <c r="E955">
        <v>5</v>
      </c>
      <c r="F955" t="s">
        <v>2123</v>
      </c>
      <c r="G955">
        <v>109</v>
      </c>
      <c r="H955" t="s">
        <v>2017</v>
      </c>
      <c r="I955">
        <v>42744</v>
      </c>
      <c r="J955">
        <v>4</v>
      </c>
      <c r="K955">
        <v>-11.36</v>
      </c>
    </row>
    <row r="1001" spans="1:11">
      <c r="A1001" t="s">
        <v>1023</v>
      </c>
      <c r="B1001" t="s">
        <v>2174</v>
      </c>
      <c r="C1001" t="s">
        <v>3222</v>
      </c>
      <c r="D1001" t="s">
        <v>2015</v>
      </c>
      <c r="E1001">
        <v>3</v>
      </c>
      <c r="F1001" t="s">
        <v>2016</v>
      </c>
      <c r="G1001">
        <v>48</v>
      </c>
      <c r="H1001" t="s">
        <v>2017</v>
      </c>
      <c r="I1001">
        <v>43511</v>
      </c>
      <c r="J1001">
        <v>6</v>
      </c>
      <c r="K1001">
        <v>0</v>
      </c>
    </row>
    <row r="1002" spans="1:11">
      <c r="B1002" t="s">
        <v>2021</v>
      </c>
      <c r="C1002" t="s">
        <v>3224</v>
      </c>
      <c r="D1002" t="s">
        <v>2296</v>
      </c>
      <c r="E1002">
        <v>3</v>
      </c>
      <c r="F1002" t="s">
        <v>2016</v>
      </c>
      <c r="G1002">
        <v>44</v>
      </c>
      <c r="H1002" t="s">
        <v>2020</v>
      </c>
      <c r="I1002">
        <v>43511</v>
      </c>
      <c r="J1002">
        <v>7</v>
      </c>
      <c r="K1002">
        <v>-1.1200000000000001</v>
      </c>
    </row>
    <row r="1003" spans="1:11">
      <c r="B1003" t="s">
        <v>2067</v>
      </c>
      <c r="C1003" t="s">
        <v>3200</v>
      </c>
      <c r="D1003" t="s">
        <v>2029</v>
      </c>
      <c r="E1003">
        <v>5</v>
      </c>
      <c r="F1003" t="s">
        <v>2016</v>
      </c>
      <c r="G1003">
        <v>56</v>
      </c>
      <c r="H1003" t="s">
        <v>2020</v>
      </c>
      <c r="I1003">
        <v>43511</v>
      </c>
      <c r="J1003">
        <v>4</v>
      </c>
      <c r="K1003">
        <v>4.54</v>
      </c>
    </row>
    <row r="1004" spans="1:11">
      <c r="B1004" t="s">
        <v>2037</v>
      </c>
      <c r="C1004" t="s">
        <v>3218</v>
      </c>
      <c r="D1004" t="s">
        <v>2076</v>
      </c>
      <c r="E1004">
        <v>3</v>
      </c>
      <c r="F1004" t="s">
        <v>2016</v>
      </c>
      <c r="G1004">
        <v>46</v>
      </c>
      <c r="H1004" t="s">
        <v>2020</v>
      </c>
      <c r="I1004">
        <v>43511</v>
      </c>
      <c r="J1004">
        <v>6</v>
      </c>
      <c r="K1004">
        <v>0</v>
      </c>
    </row>
    <row r="1005" spans="1:11">
      <c r="B1005" t="s">
        <v>2042</v>
      </c>
      <c r="C1005" t="s">
        <v>2999</v>
      </c>
      <c r="D1005" t="s">
        <v>2044</v>
      </c>
      <c r="E1005">
        <v>3</v>
      </c>
      <c r="F1005" t="s">
        <v>2016</v>
      </c>
      <c r="G1005">
        <v>47</v>
      </c>
      <c r="H1005" t="s">
        <v>2020</v>
      </c>
      <c r="I1005">
        <v>43511</v>
      </c>
      <c r="J1005">
        <v>6</v>
      </c>
      <c r="K1005">
        <v>0</v>
      </c>
    </row>
    <row r="1006" spans="1:11">
      <c r="B1006" t="s">
        <v>3616</v>
      </c>
      <c r="C1006" t="s">
        <v>4099</v>
      </c>
      <c r="D1006" t="s">
        <v>2026</v>
      </c>
      <c r="E1006">
        <v>5</v>
      </c>
      <c r="F1006" t="s">
        <v>2016</v>
      </c>
      <c r="G1006">
        <v>54</v>
      </c>
      <c r="H1006" t="s">
        <v>2017</v>
      </c>
      <c r="I1006">
        <v>43511</v>
      </c>
      <c r="J1006" t="s">
        <v>2030</v>
      </c>
      <c r="K1006" t="s">
        <v>2030</v>
      </c>
    </row>
    <row r="1007" spans="1:11">
      <c r="B1007" t="s">
        <v>2077</v>
      </c>
      <c r="C1007" t="s">
        <v>3000</v>
      </c>
      <c r="D1007" t="s">
        <v>2029</v>
      </c>
      <c r="E1007">
        <v>5</v>
      </c>
      <c r="F1007" t="s">
        <v>2016</v>
      </c>
      <c r="G1007">
        <v>52</v>
      </c>
      <c r="H1007" t="s">
        <v>2017</v>
      </c>
      <c r="I1007">
        <v>43511</v>
      </c>
      <c r="J1007">
        <v>4</v>
      </c>
      <c r="K1007">
        <v>4.54</v>
      </c>
    </row>
    <row r="1008" spans="1:11">
      <c r="B1008" t="s">
        <v>2451</v>
      </c>
      <c r="C1008" t="s">
        <v>4275</v>
      </c>
      <c r="D1008" t="s">
        <v>2076</v>
      </c>
      <c r="E1008">
        <v>3</v>
      </c>
      <c r="F1008" t="s">
        <v>2016</v>
      </c>
      <c r="G1008" t="s">
        <v>2030</v>
      </c>
      <c r="H1008" t="s">
        <v>2017</v>
      </c>
      <c r="I1008">
        <v>43511</v>
      </c>
      <c r="J1008">
        <v>6</v>
      </c>
      <c r="K1008">
        <v>0</v>
      </c>
    </row>
    <row r="1009" spans="2:11">
      <c r="B1009" t="s">
        <v>2063</v>
      </c>
      <c r="C1009" t="s">
        <v>3199</v>
      </c>
      <c r="D1009" t="s">
        <v>2035</v>
      </c>
      <c r="E1009">
        <v>5</v>
      </c>
      <c r="F1009" t="s">
        <v>2016</v>
      </c>
      <c r="G1009">
        <v>51</v>
      </c>
      <c r="H1009" t="s">
        <v>2017</v>
      </c>
      <c r="I1009">
        <v>43511</v>
      </c>
      <c r="J1009">
        <v>2</v>
      </c>
      <c r="K1009">
        <v>9.69</v>
      </c>
    </row>
    <row r="1010" spans="2:11">
      <c r="B1010" t="s">
        <v>106</v>
      </c>
      <c r="C1010" t="s">
        <v>3169</v>
      </c>
      <c r="D1010" t="s">
        <v>2723</v>
      </c>
      <c r="E1010">
        <v>3</v>
      </c>
      <c r="F1010" t="s">
        <v>2016</v>
      </c>
      <c r="G1010">
        <v>48</v>
      </c>
      <c r="H1010" t="s">
        <v>2020</v>
      </c>
      <c r="I1010">
        <v>43510</v>
      </c>
      <c r="J1010">
        <v>6</v>
      </c>
      <c r="K1010">
        <v>0</v>
      </c>
    </row>
    <row r="1011" spans="2:11">
      <c r="B1011" t="s">
        <v>2031</v>
      </c>
      <c r="C1011" t="s">
        <v>3221</v>
      </c>
      <c r="D1011" t="s">
        <v>2026</v>
      </c>
      <c r="E1011">
        <v>5</v>
      </c>
      <c r="F1011" t="s">
        <v>2016</v>
      </c>
      <c r="G1011">
        <v>55</v>
      </c>
      <c r="H1011" t="s">
        <v>2020</v>
      </c>
      <c r="I1011">
        <v>43510</v>
      </c>
      <c r="J1011">
        <v>4</v>
      </c>
      <c r="K1011">
        <v>4.54</v>
      </c>
    </row>
    <row r="1012" spans="2:11">
      <c r="B1012" t="s">
        <v>2033</v>
      </c>
      <c r="C1012" t="s">
        <v>3223</v>
      </c>
      <c r="D1012" t="s">
        <v>2044</v>
      </c>
      <c r="E1012">
        <v>3</v>
      </c>
      <c r="F1012" t="s">
        <v>2016</v>
      </c>
      <c r="G1012">
        <v>47</v>
      </c>
      <c r="H1012" t="s">
        <v>2036</v>
      </c>
      <c r="I1012">
        <v>43510</v>
      </c>
      <c r="J1012">
        <v>6</v>
      </c>
      <c r="K1012">
        <v>0</v>
      </c>
    </row>
    <row r="1013" spans="2:11">
      <c r="B1013" t="s">
        <v>2079</v>
      </c>
      <c r="C1013" t="s">
        <v>3219</v>
      </c>
      <c r="D1013" t="s">
        <v>2029</v>
      </c>
      <c r="E1013">
        <v>5</v>
      </c>
      <c r="F1013" t="s">
        <v>2016</v>
      </c>
      <c r="G1013">
        <v>50</v>
      </c>
      <c r="H1013" t="s">
        <v>2017</v>
      </c>
      <c r="I1013">
        <v>43510</v>
      </c>
      <c r="J1013">
        <v>4</v>
      </c>
      <c r="K1013">
        <v>4.54</v>
      </c>
    </row>
    <row r="1014" spans="2:11">
      <c r="B1014" t="s">
        <v>2151</v>
      </c>
      <c r="C1014" t="s">
        <v>3002</v>
      </c>
      <c r="D1014" t="s">
        <v>2026</v>
      </c>
      <c r="E1014">
        <v>5</v>
      </c>
      <c r="F1014" t="s">
        <v>2016</v>
      </c>
      <c r="G1014">
        <v>51</v>
      </c>
      <c r="H1014" t="s">
        <v>2020</v>
      </c>
      <c r="I1014">
        <v>43510</v>
      </c>
      <c r="J1014" t="s">
        <v>2030</v>
      </c>
      <c r="K1014" t="s">
        <v>2030</v>
      </c>
    </row>
    <row r="1015" spans="2:11">
      <c r="B1015" t="s">
        <v>2049</v>
      </c>
      <c r="C1015" t="s">
        <v>3220</v>
      </c>
      <c r="D1015" t="s">
        <v>2015</v>
      </c>
      <c r="E1015">
        <v>3</v>
      </c>
      <c r="F1015" t="s">
        <v>2016</v>
      </c>
      <c r="G1015">
        <v>47</v>
      </c>
      <c r="H1015" t="s">
        <v>2017</v>
      </c>
      <c r="I1015">
        <v>43510</v>
      </c>
      <c r="J1015">
        <v>6</v>
      </c>
      <c r="K1015">
        <v>0</v>
      </c>
    </row>
    <row r="1016" spans="2:11">
      <c r="B1016" t="s">
        <v>2051</v>
      </c>
      <c r="C1016" t="s">
        <v>3217</v>
      </c>
      <c r="D1016" t="s">
        <v>2076</v>
      </c>
      <c r="E1016">
        <v>3</v>
      </c>
      <c r="F1016" t="s">
        <v>2016</v>
      </c>
      <c r="G1016">
        <v>49</v>
      </c>
      <c r="H1016" t="s">
        <v>2017</v>
      </c>
      <c r="I1016">
        <v>43510</v>
      </c>
      <c r="J1016">
        <v>1</v>
      </c>
      <c r="K1016">
        <v>14.59</v>
      </c>
    </row>
    <row r="1017" spans="2:11">
      <c r="B1017" t="s">
        <v>2247</v>
      </c>
      <c r="C1017" t="s">
        <v>3001</v>
      </c>
      <c r="D1017" t="s">
        <v>2035</v>
      </c>
      <c r="E1017">
        <v>5</v>
      </c>
      <c r="F1017" t="s">
        <v>2016</v>
      </c>
      <c r="G1017">
        <v>53</v>
      </c>
      <c r="H1017" t="s">
        <v>2020</v>
      </c>
      <c r="I1017">
        <v>43510</v>
      </c>
      <c r="J1017">
        <v>5</v>
      </c>
      <c r="K1017">
        <v>2.29</v>
      </c>
    </row>
    <row r="1018" spans="2:11">
      <c r="B1018" t="s">
        <v>2274</v>
      </c>
      <c r="C1018" t="s">
        <v>3165</v>
      </c>
      <c r="D1018" t="s">
        <v>2076</v>
      </c>
      <c r="E1018">
        <v>3</v>
      </c>
      <c r="F1018" t="s">
        <v>2016</v>
      </c>
      <c r="G1018" t="s">
        <v>2030</v>
      </c>
      <c r="H1018" t="s">
        <v>2017</v>
      </c>
      <c r="I1018">
        <v>43509</v>
      </c>
      <c r="J1018">
        <v>6</v>
      </c>
      <c r="K1018">
        <v>0</v>
      </c>
    </row>
    <row r="1019" spans="2:11">
      <c r="B1019" t="s">
        <v>2813</v>
      </c>
      <c r="C1019" t="s">
        <v>3324</v>
      </c>
      <c r="D1019" t="s">
        <v>2026</v>
      </c>
      <c r="E1019">
        <v>5</v>
      </c>
      <c r="F1019" t="s">
        <v>2016</v>
      </c>
      <c r="G1019">
        <v>64</v>
      </c>
      <c r="H1019" t="s">
        <v>2017</v>
      </c>
      <c r="I1019">
        <v>43508</v>
      </c>
      <c r="J1019">
        <v>4</v>
      </c>
      <c r="K1019">
        <v>4.54</v>
      </c>
    </row>
    <row r="1020" spans="2:11">
      <c r="B1020" t="s">
        <v>2094</v>
      </c>
      <c r="C1020" t="s">
        <v>2095</v>
      </c>
      <c r="D1020" t="s">
        <v>2076</v>
      </c>
      <c r="E1020">
        <v>3</v>
      </c>
      <c r="F1020" t="s">
        <v>2016</v>
      </c>
      <c r="G1020" t="s">
        <v>2030</v>
      </c>
      <c r="H1020" t="s">
        <v>2017</v>
      </c>
      <c r="I1020">
        <v>43507</v>
      </c>
      <c r="J1020" t="s">
        <v>2030</v>
      </c>
      <c r="K1020" t="s">
        <v>2030</v>
      </c>
    </row>
    <row r="1021" spans="2:11">
      <c r="B1021" t="s">
        <v>2024</v>
      </c>
      <c r="C1021" t="s">
        <v>2660</v>
      </c>
      <c r="D1021" t="s">
        <v>2076</v>
      </c>
      <c r="E1021">
        <v>3</v>
      </c>
      <c r="F1021" t="s">
        <v>2016</v>
      </c>
      <c r="G1021" t="s">
        <v>2030</v>
      </c>
      <c r="H1021" t="s">
        <v>2017</v>
      </c>
      <c r="I1021">
        <v>43467</v>
      </c>
      <c r="J1021" t="s">
        <v>2030</v>
      </c>
      <c r="K1021" t="s">
        <v>2030</v>
      </c>
    </row>
    <row r="1022" spans="2:11">
      <c r="B1022" t="s">
        <v>2083</v>
      </c>
      <c r="C1022" t="s">
        <v>2084</v>
      </c>
      <c r="D1022" t="s">
        <v>2076</v>
      </c>
      <c r="E1022">
        <v>3</v>
      </c>
      <c r="F1022" t="s">
        <v>2085</v>
      </c>
      <c r="G1022" t="s">
        <v>2030</v>
      </c>
      <c r="H1022" t="s">
        <v>2017</v>
      </c>
      <c r="I1022">
        <v>43446</v>
      </c>
      <c r="J1022">
        <v>8</v>
      </c>
      <c r="K1022">
        <v>-17.07</v>
      </c>
    </row>
    <row r="1023" spans="2:11">
      <c r="B1023" t="s">
        <v>2089</v>
      </c>
      <c r="C1023" t="s">
        <v>3323</v>
      </c>
      <c r="D1023" t="s">
        <v>2029</v>
      </c>
      <c r="E1023">
        <v>5</v>
      </c>
      <c r="F1023" t="s">
        <v>2016</v>
      </c>
      <c r="G1023">
        <v>50</v>
      </c>
      <c r="H1023" t="s">
        <v>2017</v>
      </c>
      <c r="I1023">
        <v>43405</v>
      </c>
      <c r="J1023">
        <v>4</v>
      </c>
      <c r="K1023">
        <v>4.54</v>
      </c>
    </row>
    <row r="1024" spans="2:11">
      <c r="B1024" t="s">
        <v>2086</v>
      </c>
      <c r="C1024" t="s">
        <v>2630</v>
      </c>
      <c r="D1024" t="s">
        <v>2076</v>
      </c>
      <c r="E1024">
        <v>3</v>
      </c>
      <c r="F1024" t="s">
        <v>2016</v>
      </c>
      <c r="G1024">
        <v>45.5</v>
      </c>
      <c r="H1024" t="s">
        <v>2017</v>
      </c>
      <c r="I1024">
        <v>43405</v>
      </c>
      <c r="J1024">
        <v>6</v>
      </c>
      <c r="K1024">
        <v>0</v>
      </c>
    </row>
    <row r="1025" spans="2:11">
      <c r="B1025" t="s">
        <v>2096</v>
      </c>
      <c r="C1025" t="s">
        <v>2097</v>
      </c>
      <c r="D1025" t="s">
        <v>2044</v>
      </c>
      <c r="E1025">
        <v>3</v>
      </c>
      <c r="F1025" t="s">
        <v>2016</v>
      </c>
      <c r="G1025" t="s">
        <v>2030</v>
      </c>
      <c r="H1025" t="s">
        <v>2017</v>
      </c>
      <c r="I1025">
        <v>43343</v>
      </c>
      <c r="J1025">
        <v>6</v>
      </c>
      <c r="K1025">
        <v>0</v>
      </c>
    </row>
    <row r="1026" spans="2:11">
      <c r="B1026" t="s">
        <v>2111</v>
      </c>
      <c r="C1026" t="s">
        <v>2862</v>
      </c>
      <c r="D1026" t="s">
        <v>2026</v>
      </c>
      <c r="E1026">
        <v>5</v>
      </c>
      <c r="F1026" t="s">
        <v>2016</v>
      </c>
      <c r="G1026" t="s">
        <v>2030</v>
      </c>
      <c r="H1026" t="s">
        <v>2017</v>
      </c>
      <c r="I1026">
        <v>43216</v>
      </c>
      <c r="J1026">
        <v>4</v>
      </c>
      <c r="K1026">
        <v>4.54</v>
      </c>
    </row>
    <row r="1101" spans="1:11">
      <c r="A1101" t="s">
        <v>1024</v>
      </c>
      <c r="B1101" t="s">
        <v>106</v>
      </c>
      <c r="C1101" t="s">
        <v>2926</v>
      </c>
      <c r="D1101" t="s">
        <v>2114</v>
      </c>
      <c r="E1101">
        <v>3</v>
      </c>
      <c r="F1101" t="s">
        <v>2016</v>
      </c>
      <c r="G1101">
        <v>116</v>
      </c>
      <c r="H1101" t="s">
        <v>2020</v>
      </c>
      <c r="I1101">
        <v>43510</v>
      </c>
      <c r="J1101">
        <v>6</v>
      </c>
      <c r="K1101">
        <v>0</v>
      </c>
    </row>
    <row r="1102" spans="1:11">
      <c r="B1102" t="s">
        <v>2139</v>
      </c>
      <c r="C1102" t="s">
        <v>2921</v>
      </c>
      <c r="D1102" t="s">
        <v>2035</v>
      </c>
      <c r="E1102">
        <v>5</v>
      </c>
      <c r="F1102" t="s">
        <v>2016</v>
      </c>
      <c r="G1102">
        <v>143</v>
      </c>
      <c r="H1102" t="s">
        <v>2020</v>
      </c>
      <c r="I1102">
        <v>43510</v>
      </c>
      <c r="J1102" t="s">
        <v>2030</v>
      </c>
      <c r="K1102" t="s">
        <v>2030</v>
      </c>
    </row>
    <row r="1103" spans="1:11">
      <c r="B1103" t="s">
        <v>2151</v>
      </c>
      <c r="C1103" t="s">
        <v>2337</v>
      </c>
      <c r="D1103" t="s">
        <v>2026</v>
      </c>
      <c r="E1103">
        <v>5</v>
      </c>
      <c r="F1103" t="s">
        <v>2016</v>
      </c>
      <c r="G1103">
        <v>134</v>
      </c>
      <c r="H1103" t="s">
        <v>2020</v>
      </c>
      <c r="I1103">
        <v>43510</v>
      </c>
      <c r="J1103" t="s">
        <v>2030</v>
      </c>
      <c r="K1103" t="s">
        <v>2030</v>
      </c>
    </row>
    <row r="1104" spans="1:11">
      <c r="B1104" t="s">
        <v>2063</v>
      </c>
      <c r="C1104" t="s">
        <v>2612</v>
      </c>
      <c r="D1104" t="s">
        <v>2035</v>
      </c>
      <c r="E1104">
        <v>5</v>
      </c>
      <c r="F1104" t="s">
        <v>2016</v>
      </c>
      <c r="G1104">
        <v>130</v>
      </c>
      <c r="H1104" t="s">
        <v>2017</v>
      </c>
      <c r="I1104">
        <v>43510</v>
      </c>
      <c r="J1104">
        <v>1</v>
      </c>
      <c r="K1104">
        <v>60.61</v>
      </c>
    </row>
    <row r="1105" spans="2:11">
      <c r="B1105" t="s">
        <v>2274</v>
      </c>
      <c r="C1105" t="s">
        <v>2334</v>
      </c>
      <c r="D1105" t="s">
        <v>2076</v>
      </c>
      <c r="E1105">
        <v>3</v>
      </c>
      <c r="F1105" t="s">
        <v>2016</v>
      </c>
      <c r="G1105" t="s">
        <v>2030</v>
      </c>
      <c r="H1105" t="s">
        <v>2017</v>
      </c>
      <c r="I1105">
        <v>43509</v>
      </c>
      <c r="J1105">
        <v>6</v>
      </c>
      <c r="K1105">
        <v>0</v>
      </c>
    </row>
    <row r="1106" spans="2:11">
      <c r="B1106" t="s">
        <v>2094</v>
      </c>
      <c r="C1106" t="s">
        <v>2095</v>
      </c>
      <c r="D1106" t="s">
        <v>2076</v>
      </c>
      <c r="E1106">
        <v>3</v>
      </c>
      <c r="F1106" t="s">
        <v>2088</v>
      </c>
      <c r="G1106" t="s">
        <v>2030</v>
      </c>
      <c r="H1106" t="s">
        <v>2017</v>
      </c>
      <c r="I1106">
        <v>43508</v>
      </c>
      <c r="J1106" t="s">
        <v>2030</v>
      </c>
      <c r="K1106" t="s">
        <v>2030</v>
      </c>
    </row>
    <row r="1107" spans="2:11">
      <c r="B1107" t="s">
        <v>3289</v>
      </c>
      <c r="C1107" t="s">
        <v>2095</v>
      </c>
      <c r="D1107" t="s">
        <v>2076</v>
      </c>
      <c r="E1107">
        <v>3</v>
      </c>
      <c r="F1107" t="s">
        <v>2016</v>
      </c>
      <c r="G1107">
        <v>120</v>
      </c>
      <c r="H1107" t="s">
        <v>2017</v>
      </c>
      <c r="I1107">
        <v>43507</v>
      </c>
      <c r="J1107" t="s">
        <v>2030</v>
      </c>
      <c r="K1107" t="s">
        <v>2030</v>
      </c>
    </row>
    <row r="1108" spans="2:11">
      <c r="B1108" t="s">
        <v>2049</v>
      </c>
      <c r="C1108" t="s">
        <v>2336</v>
      </c>
      <c r="D1108" t="s">
        <v>2029</v>
      </c>
      <c r="E1108">
        <v>5</v>
      </c>
      <c r="F1108" t="s">
        <v>2016</v>
      </c>
      <c r="G1108">
        <v>125</v>
      </c>
      <c r="H1108" t="s">
        <v>2017</v>
      </c>
      <c r="I1108">
        <v>43507</v>
      </c>
      <c r="J1108">
        <v>1</v>
      </c>
      <c r="K1108">
        <v>60.61</v>
      </c>
    </row>
    <row r="1109" spans="2:11">
      <c r="B1109" t="s">
        <v>2051</v>
      </c>
      <c r="C1109" t="s">
        <v>2335</v>
      </c>
      <c r="D1109" t="s">
        <v>2053</v>
      </c>
      <c r="E1109">
        <v>1</v>
      </c>
      <c r="F1109" t="s">
        <v>2016</v>
      </c>
      <c r="G1109">
        <v>104</v>
      </c>
      <c r="H1109" t="s">
        <v>2017</v>
      </c>
      <c r="I1109">
        <v>43507</v>
      </c>
      <c r="J1109">
        <v>3</v>
      </c>
      <c r="K1109">
        <v>21.11</v>
      </c>
    </row>
    <row r="1110" spans="2:11">
      <c r="B1110" t="s">
        <v>2086</v>
      </c>
      <c r="C1110" t="s">
        <v>3558</v>
      </c>
      <c r="D1110" t="s">
        <v>2076</v>
      </c>
      <c r="E1110">
        <v>3</v>
      </c>
      <c r="F1110" t="s">
        <v>2016</v>
      </c>
      <c r="G1110">
        <v>112</v>
      </c>
      <c r="H1110" t="s">
        <v>2017</v>
      </c>
      <c r="I1110">
        <v>43503</v>
      </c>
      <c r="J1110">
        <v>4</v>
      </c>
      <c r="K1110">
        <v>11.08</v>
      </c>
    </row>
    <row r="1111" spans="2:11">
      <c r="B1111" t="s">
        <v>2174</v>
      </c>
      <c r="C1111" t="s">
        <v>2979</v>
      </c>
      <c r="D1111" t="s">
        <v>2029</v>
      </c>
      <c r="E1111">
        <v>5</v>
      </c>
      <c r="F1111" t="s">
        <v>2016</v>
      </c>
      <c r="G1111">
        <v>134</v>
      </c>
      <c r="H1111" t="s">
        <v>2017</v>
      </c>
      <c r="I1111">
        <v>43502</v>
      </c>
      <c r="J1111">
        <v>5</v>
      </c>
      <c r="K1111">
        <v>7.36</v>
      </c>
    </row>
    <row r="1112" spans="2:11">
      <c r="B1112" t="s">
        <v>2027</v>
      </c>
      <c r="C1112" t="s">
        <v>3557</v>
      </c>
      <c r="D1112" t="s">
        <v>2044</v>
      </c>
      <c r="E1112">
        <v>3</v>
      </c>
      <c r="F1112" t="s">
        <v>2016</v>
      </c>
      <c r="G1112">
        <v>115</v>
      </c>
      <c r="H1112" t="s">
        <v>2017</v>
      </c>
      <c r="I1112">
        <v>43502</v>
      </c>
      <c r="J1112" t="s">
        <v>2030</v>
      </c>
      <c r="K1112" t="s">
        <v>2030</v>
      </c>
    </row>
    <row r="1113" spans="2:11">
      <c r="B1113" t="s">
        <v>2077</v>
      </c>
      <c r="C1113" t="s">
        <v>2928</v>
      </c>
      <c r="D1113" t="s">
        <v>2227</v>
      </c>
      <c r="E1113">
        <v>3</v>
      </c>
      <c r="F1113" t="s">
        <v>2016</v>
      </c>
      <c r="G1113">
        <v>93</v>
      </c>
      <c r="H1113" t="s">
        <v>2020</v>
      </c>
      <c r="I1113">
        <v>43502</v>
      </c>
      <c r="J1113">
        <v>6</v>
      </c>
      <c r="K1113">
        <v>0</v>
      </c>
    </row>
    <row r="1114" spans="2:11">
      <c r="B1114" t="s">
        <v>2267</v>
      </c>
      <c r="C1114" t="s">
        <v>4109</v>
      </c>
      <c r="D1114" t="s">
        <v>2273</v>
      </c>
      <c r="E1114">
        <v>3</v>
      </c>
      <c r="F1114" t="s">
        <v>2016</v>
      </c>
      <c r="G1114">
        <v>127</v>
      </c>
      <c r="H1114" t="s">
        <v>2017</v>
      </c>
      <c r="I1114">
        <v>43502</v>
      </c>
      <c r="J1114" t="s">
        <v>2030</v>
      </c>
      <c r="K1114" t="s">
        <v>2030</v>
      </c>
    </row>
    <row r="1115" spans="2:11">
      <c r="B1115" t="s">
        <v>2024</v>
      </c>
      <c r="C1115" t="s">
        <v>3300</v>
      </c>
      <c r="D1115" t="s">
        <v>2026</v>
      </c>
      <c r="E1115">
        <v>5</v>
      </c>
      <c r="F1115" t="s">
        <v>2016</v>
      </c>
      <c r="G1115">
        <v>135</v>
      </c>
      <c r="H1115" t="s">
        <v>2017</v>
      </c>
      <c r="I1115">
        <v>43461</v>
      </c>
      <c r="J1115">
        <v>1</v>
      </c>
      <c r="K1115">
        <v>60.61</v>
      </c>
    </row>
    <row r="1116" spans="2:11">
      <c r="B1116" t="s">
        <v>2083</v>
      </c>
      <c r="C1116" t="s">
        <v>2304</v>
      </c>
      <c r="D1116" t="s">
        <v>2035</v>
      </c>
      <c r="E1116">
        <v>5</v>
      </c>
      <c r="F1116" t="s">
        <v>2016</v>
      </c>
      <c r="G1116" t="s">
        <v>2030</v>
      </c>
      <c r="H1116" t="s">
        <v>2017</v>
      </c>
      <c r="I1116">
        <v>43431</v>
      </c>
      <c r="J1116">
        <v>1</v>
      </c>
      <c r="K1116">
        <v>60.61</v>
      </c>
    </row>
    <row r="1117" spans="2:11">
      <c r="B1117" t="s">
        <v>2792</v>
      </c>
      <c r="C1117" t="s">
        <v>4110</v>
      </c>
      <c r="D1117" t="s">
        <v>2076</v>
      </c>
      <c r="E1117">
        <v>3</v>
      </c>
      <c r="F1117" t="s">
        <v>2016</v>
      </c>
      <c r="G1117">
        <v>106</v>
      </c>
      <c r="H1117" t="s">
        <v>2020</v>
      </c>
      <c r="I1117">
        <v>43411</v>
      </c>
      <c r="J1117">
        <v>6</v>
      </c>
      <c r="K1117">
        <v>0</v>
      </c>
    </row>
    <row r="1118" spans="2:11">
      <c r="B1118" t="s">
        <v>2260</v>
      </c>
      <c r="C1118" t="s">
        <v>3965</v>
      </c>
      <c r="D1118" t="s">
        <v>2044</v>
      </c>
      <c r="E1118">
        <v>3</v>
      </c>
      <c r="F1118" t="s">
        <v>2016</v>
      </c>
      <c r="G1118">
        <v>99</v>
      </c>
      <c r="H1118" t="s">
        <v>2020</v>
      </c>
      <c r="I1118">
        <v>43411</v>
      </c>
      <c r="J1118">
        <v>6</v>
      </c>
      <c r="K1118">
        <v>0</v>
      </c>
    </row>
    <row r="1119" spans="2:11">
      <c r="B1119" t="s">
        <v>2786</v>
      </c>
      <c r="C1119" t="s">
        <v>2095</v>
      </c>
      <c r="D1119" t="s">
        <v>3374</v>
      </c>
      <c r="E1119">
        <v>3</v>
      </c>
      <c r="F1119" t="s">
        <v>2123</v>
      </c>
      <c r="G1119">
        <v>113.25</v>
      </c>
      <c r="H1119" t="s">
        <v>2017</v>
      </c>
      <c r="I1119">
        <v>43364</v>
      </c>
      <c r="J1119" t="s">
        <v>2030</v>
      </c>
      <c r="K1119" t="s">
        <v>2030</v>
      </c>
    </row>
    <row r="1120" spans="2:11">
      <c r="B1120" t="s">
        <v>2931</v>
      </c>
      <c r="C1120" t="s">
        <v>2932</v>
      </c>
      <c r="D1120" t="s">
        <v>2104</v>
      </c>
      <c r="E1120" t="s">
        <v>2030</v>
      </c>
      <c r="F1120" t="s">
        <v>2016</v>
      </c>
      <c r="G1120" t="s">
        <v>2030</v>
      </c>
      <c r="H1120" t="s">
        <v>2017</v>
      </c>
      <c r="I1120">
        <v>42899</v>
      </c>
      <c r="J1120" t="s">
        <v>2030</v>
      </c>
      <c r="K1120" t="s">
        <v>2030</v>
      </c>
    </row>
    <row r="1201" spans="1:11">
      <c r="A1201" t="s">
        <v>1025</v>
      </c>
      <c r="B1201" t="s">
        <v>2045</v>
      </c>
      <c r="C1201" t="s">
        <v>3492</v>
      </c>
      <c r="D1201" t="s">
        <v>2029</v>
      </c>
      <c r="E1201">
        <v>5</v>
      </c>
      <c r="F1201" t="s">
        <v>2016</v>
      </c>
      <c r="G1201">
        <v>437</v>
      </c>
      <c r="H1201" t="s">
        <v>2020</v>
      </c>
      <c r="I1201">
        <v>43511</v>
      </c>
      <c r="J1201">
        <v>12</v>
      </c>
      <c r="K1201">
        <v>-11.92</v>
      </c>
    </row>
    <row r="1202" spans="1:11">
      <c r="B1202" t="s">
        <v>2049</v>
      </c>
      <c r="C1202" t="s">
        <v>3489</v>
      </c>
      <c r="D1202" t="s">
        <v>2041</v>
      </c>
      <c r="E1202">
        <v>1</v>
      </c>
      <c r="F1202" t="s">
        <v>2016</v>
      </c>
      <c r="G1202">
        <v>200</v>
      </c>
      <c r="H1202" t="s">
        <v>2017</v>
      </c>
      <c r="I1202">
        <v>43511</v>
      </c>
      <c r="J1202">
        <v>3</v>
      </c>
      <c r="K1202">
        <v>7.84</v>
      </c>
    </row>
    <row r="1203" spans="1:11">
      <c r="B1203" t="s">
        <v>106</v>
      </c>
      <c r="C1203" t="s">
        <v>3711</v>
      </c>
      <c r="D1203" t="s">
        <v>2019</v>
      </c>
      <c r="E1203">
        <v>3</v>
      </c>
      <c r="F1203" t="s">
        <v>2016</v>
      </c>
      <c r="G1203">
        <v>283</v>
      </c>
      <c r="H1203" t="s">
        <v>2020</v>
      </c>
      <c r="I1203">
        <v>43510</v>
      </c>
      <c r="J1203">
        <v>6</v>
      </c>
      <c r="K1203">
        <v>0</v>
      </c>
    </row>
    <row r="1204" spans="1:11">
      <c r="B1204" t="s">
        <v>2236</v>
      </c>
      <c r="C1204" t="s">
        <v>3496</v>
      </c>
      <c r="D1204" t="s">
        <v>2238</v>
      </c>
      <c r="E1204">
        <v>4</v>
      </c>
      <c r="F1204" t="s">
        <v>2016</v>
      </c>
      <c r="G1204">
        <v>406</v>
      </c>
      <c r="H1204" t="s">
        <v>2020</v>
      </c>
      <c r="I1204">
        <v>43510</v>
      </c>
      <c r="J1204" t="s">
        <v>2030</v>
      </c>
      <c r="K1204" t="s">
        <v>2030</v>
      </c>
    </row>
    <row r="1205" spans="1:11">
      <c r="B1205" t="s">
        <v>2720</v>
      </c>
      <c r="C1205" t="s">
        <v>2721</v>
      </c>
      <c r="D1205" t="s">
        <v>2026</v>
      </c>
      <c r="E1205">
        <v>5</v>
      </c>
      <c r="F1205" t="s">
        <v>2016</v>
      </c>
      <c r="G1205">
        <v>420</v>
      </c>
      <c r="H1205" t="s">
        <v>2017</v>
      </c>
      <c r="I1205">
        <v>43510</v>
      </c>
      <c r="J1205">
        <v>10</v>
      </c>
      <c r="K1205">
        <v>-7.84</v>
      </c>
    </row>
    <row r="1206" spans="1:11">
      <c r="B1206" t="s">
        <v>2067</v>
      </c>
      <c r="C1206" t="s">
        <v>2672</v>
      </c>
      <c r="D1206" t="s">
        <v>2041</v>
      </c>
      <c r="E1206">
        <v>1</v>
      </c>
      <c r="F1206" t="s">
        <v>2016</v>
      </c>
      <c r="G1206">
        <v>245</v>
      </c>
      <c r="H1206" t="s">
        <v>2020</v>
      </c>
      <c r="I1206">
        <v>43507</v>
      </c>
      <c r="J1206">
        <v>8</v>
      </c>
      <c r="K1206">
        <v>-7.06</v>
      </c>
    </row>
    <row r="1207" spans="1:11">
      <c r="B1207" t="s">
        <v>2257</v>
      </c>
      <c r="C1207" t="s">
        <v>3114</v>
      </c>
      <c r="D1207" t="s">
        <v>2029</v>
      </c>
      <c r="E1207">
        <v>5</v>
      </c>
      <c r="F1207" t="s">
        <v>2016</v>
      </c>
      <c r="G1207">
        <v>390</v>
      </c>
      <c r="H1207" t="s">
        <v>2020</v>
      </c>
      <c r="I1207">
        <v>43507</v>
      </c>
      <c r="J1207" t="s">
        <v>2030</v>
      </c>
      <c r="K1207" t="s">
        <v>2030</v>
      </c>
    </row>
    <row r="1208" spans="1:11">
      <c r="B1208" t="s">
        <v>2118</v>
      </c>
      <c r="C1208" t="s">
        <v>3767</v>
      </c>
      <c r="D1208" t="s">
        <v>2026</v>
      </c>
      <c r="E1208">
        <v>5</v>
      </c>
      <c r="F1208" t="s">
        <v>2085</v>
      </c>
      <c r="G1208">
        <v>450</v>
      </c>
      <c r="H1208" t="s">
        <v>2017</v>
      </c>
      <c r="I1208">
        <v>43507</v>
      </c>
      <c r="J1208" t="s">
        <v>2030</v>
      </c>
      <c r="K1208" t="s">
        <v>2030</v>
      </c>
    </row>
    <row r="1209" spans="1:11">
      <c r="B1209" t="s">
        <v>2247</v>
      </c>
      <c r="C1209" t="s">
        <v>4290</v>
      </c>
      <c r="D1209" t="s">
        <v>2162</v>
      </c>
      <c r="E1209">
        <v>3</v>
      </c>
      <c r="F1209" t="s">
        <v>2016</v>
      </c>
      <c r="G1209">
        <v>350</v>
      </c>
      <c r="H1209" t="s">
        <v>2020</v>
      </c>
      <c r="I1209">
        <v>43502</v>
      </c>
      <c r="J1209" t="s">
        <v>2030</v>
      </c>
      <c r="K1209" t="s">
        <v>2030</v>
      </c>
    </row>
    <row r="1210" spans="1:11">
      <c r="B1210" t="s">
        <v>2159</v>
      </c>
      <c r="C1210" t="s">
        <v>2620</v>
      </c>
      <c r="D1210" t="s">
        <v>2029</v>
      </c>
      <c r="E1210">
        <v>5</v>
      </c>
      <c r="F1210" t="s">
        <v>2016</v>
      </c>
      <c r="G1210">
        <v>465</v>
      </c>
      <c r="H1210" t="s">
        <v>2020</v>
      </c>
      <c r="I1210">
        <v>43501</v>
      </c>
      <c r="J1210">
        <v>10</v>
      </c>
      <c r="K1210">
        <v>-7.84</v>
      </c>
    </row>
    <row r="1211" spans="1:11">
      <c r="B1211" t="s">
        <v>2042</v>
      </c>
      <c r="C1211" t="s">
        <v>4430</v>
      </c>
      <c r="D1211" t="s">
        <v>2029</v>
      </c>
      <c r="E1211">
        <v>5</v>
      </c>
      <c r="F1211" t="s">
        <v>2016</v>
      </c>
      <c r="G1211">
        <v>430</v>
      </c>
      <c r="H1211" t="s">
        <v>2020</v>
      </c>
      <c r="I1211">
        <v>43500</v>
      </c>
      <c r="J1211" t="s">
        <v>2030</v>
      </c>
      <c r="K1211" t="s">
        <v>2030</v>
      </c>
    </row>
    <row r="1212" spans="1:11">
      <c r="B1212" t="s">
        <v>2086</v>
      </c>
      <c r="C1212" t="s">
        <v>4040</v>
      </c>
      <c r="D1212" t="s">
        <v>2053</v>
      </c>
      <c r="E1212">
        <v>1</v>
      </c>
      <c r="F1212" t="s">
        <v>2016</v>
      </c>
      <c r="G1212">
        <v>280</v>
      </c>
      <c r="H1212" t="s">
        <v>2017</v>
      </c>
      <c r="I1212">
        <v>43500</v>
      </c>
      <c r="J1212">
        <v>3</v>
      </c>
      <c r="K1212">
        <v>7.84</v>
      </c>
    </row>
    <row r="1213" spans="1:11">
      <c r="B1213" t="s">
        <v>2057</v>
      </c>
      <c r="C1213" t="s">
        <v>2058</v>
      </c>
      <c r="D1213" t="s">
        <v>2026</v>
      </c>
      <c r="E1213">
        <v>5</v>
      </c>
      <c r="F1213" t="s">
        <v>2016</v>
      </c>
      <c r="G1213">
        <v>530</v>
      </c>
      <c r="H1213" t="s">
        <v>2020</v>
      </c>
      <c r="I1213">
        <v>43500</v>
      </c>
      <c r="J1213">
        <v>2</v>
      </c>
      <c r="K1213">
        <v>8.24</v>
      </c>
    </row>
    <row r="1214" spans="1:11">
      <c r="B1214" t="s">
        <v>2198</v>
      </c>
      <c r="C1214" t="s">
        <v>2324</v>
      </c>
      <c r="D1214" t="s">
        <v>2035</v>
      </c>
      <c r="E1214">
        <v>5</v>
      </c>
      <c r="F1214" t="s">
        <v>2016</v>
      </c>
      <c r="G1214">
        <v>396</v>
      </c>
      <c r="H1214" t="s">
        <v>2020</v>
      </c>
      <c r="I1214">
        <v>43500</v>
      </c>
      <c r="J1214">
        <v>10</v>
      </c>
      <c r="K1214">
        <v>-7.84</v>
      </c>
    </row>
    <row r="1215" spans="1:11">
      <c r="B1215" t="s">
        <v>2077</v>
      </c>
      <c r="C1215" t="s">
        <v>3716</v>
      </c>
      <c r="D1215" t="s">
        <v>2227</v>
      </c>
      <c r="E1215">
        <v>3</v>
      </c>
      <c r="F1215" t="s">
        <v>2016</v>
      </c>
      <c r="G1215">
        <v>330</v>
      </c>
      <c r="H1215" t="s">
        <v>2020</v>
      </c>
      <c r="I1215">
        <v>43499</v>
      </c>
      <c r="J1215" t="s">
        <v>2030</v>
      </c>
      <c r="K1215" t="s">
        <v>2030</v>
      </c>
    </row>
    <row r="1216" spans="1:11">
      <c r="B1216" t="s">
        <v>3612</v>
      </c>
      <c r="C1216" t="s">
        <v>4431</v>
      </c>
      <c r="D1216" t="s">
        <v>2053</v>
      </c>
      <c r="E1216">
        <v>1</v>
      </c>
      <c r="F1216" t="s">
        <v>2016</v>
      </c>
      <c r="G1216">
        <v>250</v>
      </c>
      <c r="H1216" t="s">
        <v>2017</v>
      </c>
      <c r="I1216">
        <v>43497</v>
      </c>
      <c r="J1216">
        <v>3</v>
      </c>
      <c r="K1216">
        <v>7.84</v>
      </c>
    </row>
    <row r="1217" spans="2:11">
      <c r="B1217" t="s">
        <v>2024</v>
      </c>
      <c r="C1217" t="s">
        <v>3681</v>
      </c>
      <c r="D1217" t="s">
        <v>2026</v>
      </c>
      <c r="E1217">
        <v>5</v>
      </c>
      <c r="F1217" t="s">
        <v>2016</v>
      </c>
      <c r="G1217">
        <v>385</v>
      </c>
      <c r="H1217" t="s">
        <v>2017</v>
      </c>
      <c r="I1217">
        <v>43497</v>
      </c>
      <c r="J1217">
        <v>10</v>
      </c>
      <c r="K1217">
        <v>-7.84</v>
      </c>
    </row>
    <row r="1218" spans="2:11">
      <c r="B1218" t="s">
        <v>2021</v>
      </c>
      <c r="C1218" t="s">
        <v>4143</v>
      </c>
      <c r="D1218" t="s">
        <v>4138</v>
      </c>
      <c r="E1218">
        <v>1</v>
      </c>
      <c r="F1218" t="s">
        <v>2016</v>
      </c>
      <c r="G1218">
        <v>210</v>
      </c>
      <c r="H1218" t="s">
        <v>2020</v>
      </c>
      <c r="I1218">
        <v>43496</v>
      </c>
      <c r="J1218">
        <v>11</v>
      </c>
      <c r="K1218">
        <v>-7.94</v>
      </c>
    </row>
    <row r="1219" spans="2:11">
      <c r="B1219" t="s">
        <v>2033</v>
      </c>
      <c r="C1219" t="s">
        <v>2676</v>
      </c>
      <c r="D1219" t="s">
        <v>2184</v>
      </c>
      <c r="E1219">
        <v>1</v>
      </c>
      <c r="F1219" t="s">
        <v>2016</v>
      </c>
      <c r="G1219">
        <v>230</v>
      </c>
      <c r="H1219" t="s">
        <v>2036</v>
      </c>
      <c r="I1219">
        <v>43496</v>
      </c>
      <c r="J1219">
        <v>3</v>
      </c>
      <c r="K1219">
        <v>7.84</v>
      </c>
    </row>
    <row r="1220" spans="2:11">
      <c r="B1220" t="s">
        <v>2039</v>
      </c>
      <c r="C1220" t="s">
        <v>2040</v>
      </c>
      <c r="D1220" t="s">
        <v>2041</v>
      </c>
      <c r="E1220">
        <v>1</v>
      </c>
      <c r="F1220" t="s">
        <v>2016</v>
      </c>
      <c r="G1220" t="s">
        <v>2030</v>
      </c>
      <c r="H1220" t="s">
        <v>2017</v>
      </c>
      <c r="I1220">
        <v>43496</v>
      </c>
      <c r="J1220" t="s">
        <v>2030</v>
      </c>
      <c r="K1220" t="s">
        <v>2030</v>
      </c>
    </row>
    <row r="1221" spans="2:11">
      <c r="B1221" t="s">
        <v>3616</v>
      </c>
      <c r="C1221" t="s">
        <v>3682</v>
      </c>
      <c r="D1221" t="s">
        <v>2053</v>
      </c>
      <c r="E1221">
        <v>1</v>
      </c>
      <c r="F1221" t="s">
        <v>2016</v>
      </c>
      <c r="G1221">
        <v>290</v>
      </c>
      <c r="H1221" t="s">
        <v>3135</v>
      </c>
      <c r="I1221">
        <v>43496</v>
      </c>
      <c r="J1221">
        <v>9</v>
      </c>
      <c r="K1221">
        <v>-7.66</v>
      </c>
    </row>
    <row r="1222" spans="2:11">
      <c r="B1222" t="s">
        <v>2063</v>
      </c>
      <c r="C1222" t="s">
        <v>2675</v>
      </c>
      <c r="D1222" t="s">
        <v>2184</v>
      </c>
      <c r="E1222">
        <v>1</v>
      </c>
      <c r="F1222" t="s">
        <v>2016</v>
      </c>
      <c r="G1222">
        <v>210</v>
      </c>
      <c r="H1222" t="s">
        <v>2017</v>
      </c>
      <c r="I1222">
        <v>43496</v>
      </c>
      <c r="J1222">
        <v>3</v>
      </c>
      <c r="K1222">
        <v>7.84</v>
      </c>
    </row>
    <row r="1223" spans="2:11">
      <c r="B1223" t="s">
        <v>2267</v>
      </c>
      <c r="C1223" t="s">
        <v>4069</v>
      </c>
      <c r="D1223" t="s">
        <v>2029</v>
      </c>
      <c r="E1223">
        <v>5</v>
      </c>
      <c r="F1223" t="s">
        <v>2016</v>
      </c>
      <c r="G1223">
        <v>430</v>
      </c>
      <c r="H1223" t="s">
        <v>2017</v>
      </c>
      <c r="I1223">
        <v>43496</v>
      </c>
      <c r="J1223" t="s">
        <v>2030</v>
      </c>
      <c r="K1223" t="s">
        <v>2030</v>
      </c>
    </row>
    <row r="1224" spans="2:11">
      <c r="B1224" t="s">
        <v>2358</v>
      </c>
      <c r="C1224" t="s">
        <v>3863</v>
      </c>
      <c r="D1224" t="s">
        <v>2044</v>
      </c>
      <c r="E1224">
        <v>3</v>
      </c>
      <c r="F1224" t="s">
        <v>2016</v>
      </c>
      <c r="G1224">
        <v>270</v>
      </c>
      <c r="H1224" t="s">
        <v>2020</v>
      </c>
      <c r="I1224">
        <v>43495</v>
      </c>
      <c r="J1224" t="s">
        <v>2030</v>
      </c>
      <c r="K1224" t="s">
        <v>2030</v>
      </c>
    </row>
    <row r="1225" spans="2:11">
      <c r="B1225" t="s">
        <v>2037</v>
      </c>
      <c r="C1225" t="s">
        <v>3715</v>
      </c>
      <c r="D1225" t="s">
        <v>2026</v>
      </c>
      <c r="E1225">
        <v>5</v>
      </c>
      <c r="F1225" t="s">
        <v>2016</v>
      </c>
      <c r="G1225">
        <v>450</v>
      </c>
      <c r="H1225" t="s">
        <v>2020</v>
      </c>
      <c r="I1225">
        <v>43495</v>
      </c>
      <c r="J1225">
        <v>1</v>
      </c>
      <c r="K1225">
        <v>10.43</v>
      </c>
    </row>
    <row r="1226" spans="2:11">
      <c r="B1226" t="s">
        <v>2051</v>
      </c>
      <c r="C1226" t="s">
        <v>4321</v>
      </c>
      <c r="D1226" t="s">
        <v>2053</v>
      </c>
      <c r="E1226">
        <v>1</v>
      </c>
      <c r="F1226" t="s">
        <v>2016</v>
      </c>
      <c r="G1226">
        <v>222</v>
      </c>
      <c r="H1226" t="s">
        <v>2017</v>
      </c>
      <c r="I1226">
        <v>43495</v>
      </c>
      <c r="J1226">
        <v>4</v>
      </c>
      <c r="K1226">
        <v>7.26</v>
      </c>
    </row>
    <row r="1227" spans="2:11">
      <c r="B1227" t="s">
        <v>3497</v>
      </c>
      <c r="C1227" t="s">
        <v>3498</v>
      </c>
      <c r="D1227" t="s">
        <v>2053</v>
      </c>
      <c r="E1227">
        <v>1</v>
      </c>
      <c r="F1227" t="s">
        <v>2016</v>
      </c>
      <c r="G1227">
        <v>100</v>
      </c>
      <c r="H1227" t="s">
        <v>2020</v>
      </c>
      <c r="I1227">
        <v>43495</v>
      </c>
      <c r="J1227" t="s">
        <v>2030</v>
      </c>
      <c r="K1227" t="s">
        <v>2030</v>
      </c>
    </row>
    <row r="1228" spans="2:11">
      <c r="B1228" t="s">
        <v>2094</v>
      </c>
      <c r="C1228" t="s">
        <v>2095</v>
      </c>
      <c r="D1228" t="s">
        <v>2076</v>
      </c>
      <c r="E1228">
        <v>3</v>
      </c>
      <c r="F1228" t="s">
        <v>2016</v>
      </c>
      <c r="G1228" t="s">
        <v>2030</v>
      </c>
      <c r="H1228" t="s">
        <v>2017</v>
      </c>
      <c r="I1228">
        <v>43493</v>
      </c>
      <c r="J1228" t="s">
        <v>2030</v>
      </c>
      <c r="K1228" t="s">
        <v>2030</v>
      </c>
    </row>
    <row r="1229" spans="2:11">
      <c r="B1229" t="s">
        <v>2618</v>
      </c>
      <c r="C1229" t="s">
        <v>3493</v>
      </c>
      <c r="D1229" t="s">
        <v>2053</v>
      </c>
      <c r="E1229">
        <v>1</v>
      </c>
      <c r="F1229" t="s">
        <v>2016</v>
      </c>
      <c r="G1229">
        <v>72</v>
      </c>
      <c r="H1229" t="s">
        <v>2017</v>
      </c>
      <c r="I1229">
        <v>43490</v>
      </c>
      <c r="J1229">
        <v>7</v>
      </c>
      <c r="K1229">
        <v>-1.04</v>
      </c>
    </row>
    <row r="1230" spans="2:11">
      <c r="B1230" t="s">
        <v>2091</v>
      </c>
      <c r="C1230" t="s">
        <v>2664</v>
      </c>
      <c r="D1230" t="s">
        <v>2093</v>
      </c>
      <c r="E1230" t="s">
        <v>2030</v>
      </c>
      <c r="F1230" t="s">
        <v>2016</v>
      </c>
      <c r="G1230" t="s">
        <v>2030</v>
      </c>
      <c r="H1230" t="s">
        <v>2017</v>
      </c>
      <c r="I1230">
        <v>43451</v>
      </c>
      <c r="J1230" t="s">
        <v>2030</v>
      </c>
      <c r="K1230" t="s">
        <v>2030</v>
      </c>
    </row>
    <row r="1231" spans="2:11">
      <c r="B1231" t="s">
        <v>2682</v>
      </c>
      <c r="C1231" t="s">
        <v>3718</v>
      </c>
      <c r="D1231" t="s">
        <v>2026</v>
      </c>
      <c r="E1231">
        <v>5</v>
      </c>
      <c r="F1231" t="s">
        <v>2016</v>
      </c>
      <c r="G1231">
        <v>500</v>
      </c>
      <c r="H1231" t="s">
        <v>2017</v>
      </c>
      <c r="I1231">
        <v>43392</v>
      </c>
      <c r="J1231">
        <v>10</v>
      </c>
      <c r="K1231">
        <v>-7.84</v>
      </c>
    </row>
    <row r="1232" spans="2:11">
      <c r="B1232" t="s">
        <v>4432</v>
      </c>
      <c r="C1232" t="s">
        <v>4433</v>
      </c>
      <c r="D1232" t="s">
        <v>2044</v>
      </c>
      <c r="E1232">
        <v>3</v>
      </c>
      <c r="F1232" t="s">
        <v>2016</v>
      </c>
      <c r="G1232" t="s">
        <v>2030</v>
      </c>
      <c r="H1232" t="s">
        <v>2017</v>
      </c>
      <c r="I1232">
        <v>43297</v>
      </c>
      <c r="J1232" t="s">
        <v>2030</v>
      </c>
      <c r="K1232" t="s">
        <v>2030</v>
      </c>
    </row>
    <row r="1233" spans="2:11">
      <c r="B1233" t="s">
        <v>3660</v>
      </c>
      <c r="C1233" t="s">
        <v>3661</v>
      </c>
      <c r="D1233" t="s">
        <v>2093</v>
      </c>
      <c r="E1233" t="s">
        <v>2030</v>
      </c>
      <c r="F1233" t="s">
        <v>2016</v>
      </c>
      <c r="G1233">
        <v>88.89</v>
      </c>
      <c r="H1233" t="s">
        <v>2017</v>
      </c>
      <c r="I1233">
        <v>43291</v>
      </c>
      <c r="J1233" t="s">
        <v>2030</v>
      </c>
      <c r="K1233" t="s">
        <v>2030</v>
      </c>
    </row>
    <row r="1234" spans="2:11">
      <c r="B1234" t="s">
        <v>2083</v>
      </c>
      <c r="C1234" t="s">
        <v>2084</v>
      </c>
      <c r="D1234" t="s">
        <v>2053</v>
      </c>
      <c r="E1234">
        <v>1</v>
      </c>
      <c r="F1234" t="s">
        <v>2016</v>
      </c>
      <c r="G1234" t="s">
        <v>2030</v>
      </c>
      <c r="H1234" t="s">
        <v>2017</v>
      </c>
      <c r="I1234">
        <v>43181</v>
      </c>
      <c r="J1234">
        <v>5</v>
      </c>
      <c r="K1234">
        <v>5.74</v>
      </c>
    </row>
    <row r="1235" spans="2:11">
      <c r="B1235" t="s">
        <v>2105</v>
      </c>
      <c r="C1235" t="s">
        <v>2106</v>
      </c>
      <c r="D1235" t="s">
        <v>2026</v>
      </c>
      <c r="E1235">
        <v>5</v>
      </c>
      <c r="F1235" t="s">
        <v>2123</v>
      </c>
      <c r="G1235">
        <v>425</v>
      </c>
      <c r="H1235" t="s">
        <v>2017</v>
      </c>
      <c r="I1235">
        <v>43144</v>
      </c>
      <c r="J1235">
        <v>10</v>
      </c>
      <c r="K1235">
        <v>-7.84</v>
      </c>
    </row>
    <row r="1236" spans="2:11">
      <c r="B1236" t="s">
        <v>2096</v>
      </c>
      <c r="C1236" t="s">
        <v>2097</v>
      </c>
      <c r="D1236" t="s">
        <v>2044</v>
      </c>
      <c r="E1236">
        <v>3</v>
      </c>
      <c r="F1236" t="s">
        <v>2016</v>
      </c>
      <c r="G1236" t="s">
        <v>2030</v>
      </c>
      <c r="H1236" t="s">
        <v>2017</v>
      </c>
      <c r="I1236">
        <v>43090</v>
      </c>
      <c r="J1236">
        <v>6</v>
      </c>
      <c r="K1236">
        <v>0</v>
      </c>
    </row>
    <row r="1301" spans="1:11">
      <c r="A1301" t="s">
        <v>1026</v>
      </c>
      <c r="B1301" t="s">
        <v>2027</v>
      </c>
      <c r="C1301" t="s">
        <v>2891</v>
      </c>
      <c r="D1301" t="s">
        <v>2029</v>
      </c>
      <c r="E1301">
        <v>5</v>
      </c>
      <c r="F1301" t="s">
        <v>2016</v>
      </c>
      <c r="G1301">
        <v>125</v>
      </c>
      <c r="H1301" t="s">
        <v>2017</v>
      </c>
      <c r="I1301">
        <v>43511</v>
      </c>
      <c r="J1301">
        <v>4</v>
      </c>
      <c r="K1301">
        <v>11.93</v>
      </c>
    </row>
    <row r="1302" spans="1:11">
      <c r="B1302" t="s">
        <v>2045</v>
      </c>
      <c r="C1302" t="s">
        <v>2883</v>
      </c>
      <c r="D1302" t="s">
        <v>2029</v>
      </c>
      <c r="E1302">
        <v>5</v>
      </c>
      <c r="F1302" t="s">
        <v>2016</v>
      </c>
      <c r="G1302">
        <v>127</v>
      </c>
      <c r="H1302" t="s">
        <v>2020</v>
      </c>
      <c r="I1302">
        <v>43511</v>
      </c>
      <c r="J1302">
        <v>1</v>
      </c>
      <c r="K1302">
        <v>18.27</v>
      </c>
    </row>
    <row r="1303" spans="1:11">
      <c r="B1303" t="s">
        <v>2042</v>
      </c>
      <c r="C1303" t="s">
        <v>3443</v>
      </c>
      <c r="D1303" t="s">
        <v>2029</v>
      </c>
      <c r="E1303">
        <v>5</v>
      </c>
      <c r="F1303" t="s">
        <v>2016</v>
      </c>
      <c r="G1303">
        <v>125</v>
      </c>
      <c r="H1303" t="s">
        <v>2020</v>
      </c>
      <c r="I1303">
        <v>43510</v>
      </c>
      <c r="J1303">
        <v>7</v>
      </c>
      <c r="K1303">
        <v>-0.8</v>
      </c>
    </row>
    <row r="1304" spans="1:11">
      <c r="B1304" t="s">
        <v>2274</v>
      </c>
      <c r="C1304" t="s">
        <v>2791</v>
      </c>
      <c r="D1304" t="s">
        <v>2026</v>
      </c>
      <c r="E1304">
        <v>5</v>
      </c>
      <c r="F1304" t="s">
        <v>2016</v>
      </c>
      <c r="G1304" t="s">
        <v>2030</v>
      </c>
      <c r="H1304" t="s">
        <v>2017</v>
      </c>
      <c r="I1304">
        <v>43509</v>
      </c>
      <c r="J1304">
        <v>1</v>
      </c>
      <c r="K1304">
        <v>18.27</v>
      </c>
    </row>
    <row r="1305" spans="1:11">
      <c r="B1305" t="s">
        <v>2096</v>
      </c>
      <c r="C1305" t="s">
        <v>2097</v>
      </c>
      <c r="D1305" t="s">
        <v>2026</v>
      </c>
      <c r="E1305">
        <v>5</v>
      </c>
      <c r="F1305" t="s">
        <v>2016</v>
      </c>
      <c r="G1305" t="s">
        <v>2030</v>
      </c>
      <c r="H1305" t="s">
        <v>2017</v>
      </c>
      <c r="I1305">
        <v>43509</v>
      </c>
      <c r="J1305">
        <v>1</v>
      </c>
      <c r="K1305">
        <v>18.27</v>
      </c>
    </row>
    <row r="1306" spans="1:11">
      <c r="B1306" t="s">
        <v>2051</v>
      </c>
      <c r="C1306" t="s">
        <v>2794</v>
      </c>
      <c r="D1306" t="s">
        <v>2026</v>
      </c>
      <c r="E1306">
        <v>5</v>
      </c>
      <c r="F1306" t="s">
        <v>2016</v>
      </c>
      <c r="G1306">
        <v>125</v>
      </c>
      <c r="H1306" t="s">
        <v>2017</v>
      </c>
      <c r="I1306">
        <v>43507</v>
      </c>
      <c r="J1306" t="s">
        <v>2030</v>
      </c>
      <c r="K1306" t="s">
        <v>2030</v>
      </c>
    </row>
    <row r="1307" spans="1:11">
      <c r="B1307" t="s">
        <v>2411</v>
      </c>
      <c r="C1307" t="s">
        <v>3118</v>
      </c>
      <c r="D1307" t="s">
        <v>2104</v>
      </c>
      <c r="E1307" t="s">
        <v>2030</v>
      </c>
      <c r="F1307" t="s">
        <v>2016</v>
      </c>
      <c r="G1307" t="s">
        <v>2030</v>
      </c>
      <c r="H1307" t="s">
        <v>2017</v>
      </c>
      <c r="I1307">
        <v>43506</v>
      </c>
      <c r="J1307" t="s">
        <v>2030</v>
      </c>
      <c r="K1307" t="s">
        <v>2030</v>
      </c>
    </row>
    <row r="1308" spans="1:11">
      <c r="B1308" t="s">
        <v>2077</v>
      </c>
      <c r="C1308" t="s">
        <v>3111</v>
      </c>
      <c r="D1308" t="s">
        <v>2029</v>
      </c>
      <c r="E1308">
        <v>5</v>
      </c>
      <c r="F1308" t="s">
        <v>2016</v>
      </c>
      <c r="G1308">
        <v>128</v>
      </c>
      <c r="H1308" t="s">
        <v>2017</v>
      </c>
      <c r="I1308">
        <v>43505</v>
      </c>
      <c r="J1308">
        <v>1</v>
      </c>
      <c r="K1308">
        <v>18.27</v>
      </c>
    </row>
    <row r="1309" spans="1:11">
      <c r="B1309" t="s">
        <v>2198</v>
      </c>
      <c r="C1309" t="s">
        <v>2841</v>
      </c>
      <c r="D1309" t="s">
        <v>2035</v>
      </c>
      <c r="E1309">
        <v>5</v>
      </c>
      <c r="F1309" t="s">
        <v>2016</v>
      </c>
      <c r="G1309">
        <v>130</v>
      </c>
      <c r="H1309" t="s">
        <v>2020</v>
      </c>
      <c r="I1309">
        <v>43504</v>
      </c>
      <c r="J1309">
        <v>1</v>
      </c>
      <c r="K1309">
        <v>18.27</v>
      </c>
    </row>
    <row r="1310" spans="1:11">
      <c r="B1310" t="s">
        <v>2232</v>
      </c>
      <c r="C1310" t="s">
        <v>3112</v>
      </c>
      <c r="D1310" t="s">
        <v>2029</v>
      </c>
      <c r="E1310">
        <v>5</v>
      </c>
      <c r="F1310" t="s">
        <v>2016</v>
      </c>
      <c r="G1310" t="s">
        <v>2030</v>
      </c>
      <c r="H1310" t="s">
        <v>2017</v>
      </c>
      <c r="I1310">
        <v>43503</v>
      </c>
      <c r="J1310">
        <v>1</v>
      </c>
      <c r="K1310">
        <v>18.27</v>
      </c>
    </row>
    <row r="1311" spans="1:11">
      <c r="B1311" t="s">
        <v>2089</v>
      </c>
      <c r="C1311" t="s">
        <v>4243</v>
      </c>
      <c r="D1311" t="s">
        <v>2026</v>
      </c>
      <c r="E1311">
        <v>5</v>
      </c>
      <c r="F1311" t="s">
        <v>2016</v>
      </c>
      <c r="G1311">
        <v>125</v>
      </c>
      <c r="H1311" t="s">
        <v>2017</v>
      </c>
      <c r="I1311">
        <v>43503</v>
      </c>
      <c r="J1311">
        <v>1</v>
      </c>
      <c r="K1311">
        <v>18.27</v>
      </c>
    </row>
    <row r="1312" spans="1:11">
      <c r="B1312" t="s">
        <v>2074</v>
      </c>
      <c r="C1312" t="s">
        <v>3115</v>
      </c>
      <c r="D1312" t="s">
        <v>2026</v>
      </c>
      <c r="E1312">
        <v>5</v>
      </c>
      <c r="F1312" t="s">
        <v>2016</v>
      </c>
      <c r="G1312">
        <v>120</v>
      </c>
      <c r="H1312" t="s">
        <v>2020</v>
      </c>
      <c r="I1312">
        <v>43500</v>
      </c>
      <c r="J1312">
        <v>1</v>
      </c>
      <c r="K1312">
        <v>18.27</v>
      </c>
    </row>
    <row r="1313" spans="2:11">
      <c r="B1313" t="s">
        <v>2094</v>
      </c>
      <c r="C1313" t="s">
        <v>2095</v>
      </c>
      <c r="D1313" t="s">
        <v>2076</v>
      </c>
      <c r="E1313">
        <v>3</v>
      </c>
      <c r="F1313" t="s">
        <v>2088</v>
      </c>
      <c r="G1313" t="s">
        <v>2030</v>
      </c>
      <c r="H1313" t="s">
        <v>2017</v>
      </c>
      <c r="I1313">
        <v>43500</v>
      </c>
      <c r="J1313" t="s">
        <v>2030</v>
      </c>
      <c r="K1313" t="s">
        <v>2030</v>
      </c>
    </row>
    <row r="1314" spans="2:11">
      <c r="B1314" t="s">
        <v>2086</v>
      </c>
      <c r="C1314" t="s">
        <v>2087</v>
      </c>
      <c r="D1314" t="s">
        <v>2026</v>
      </c>
      <c r="E1314">
        <v>5</v>
      </c>
      <c r="F1314" t="s">
        <v>2016</v>
      </c>
      <c r="G1314">
        <v>118</v>
      </c>
      <c r="H1314" t="s">
        <v>2017</v>
      </c>
      <c r="I1314">
        <v>43497</v>
      </c>
      <c r="J1314">
        <v>2</v>
      </c>
      <c r="K1314">
        <v>17.21</v>
      </c>
    </row>
    <row r="1315" spans="2:11">
      <c r="B1315" t="s">
        <v>106</v>
      </c>
      <c r="C1315" t="s">
        <v>2884</v>
      </c>
      <c r="D1315" t="s">
        <v>2229</v>
      </c>
      <c r="E1315">
        <v>5</v>
      </c>
      <c r="F1315" t="s">
        <v>2016</v>
      </c>
      <c r="G1315">
        <v>140</v>
      </c>
      <c r="H1315" t="s">
        <v>2020</v>
      </c>
      <c r="I1315">
        <v>43496</v>
      </c>
      <c r="J1315">
        <v>1</v>
      </c>
      <c r="K1315">
        <v>18.27</v>
      </c>
    </row>
    <row r="1316" spans="2:11">
      <c r="B1316" t="s">
        <v>2021</v>
      </c>
      <c r="C1316" t="s">
        <v>2897</v>
      </c>
      <c r="D1316" t="s">
        <v>2166</v>
      </c>
      <c r="E1316">
        <v>5</v>
      </c>
      <c r="F1316" t="s">
        <v>2016</v>
      </c>
      <c r="G1316">
        <v>121</v>
      </c>
      <c r="H1316" t="s">
        <v>2020</v>
      </c>
      <c r="I1316">
        <v>43496</v>
      </c>
      <c r="J1316">
        <v>1</v>
      </c>
      <c r="K1316">
        <v>18.27</v>
      </c>
    </row>
    <row r="1317" spans="2:11">
      <c r="B1317" t="s">
        <v>2033</v>
      </c>
      <c r="C1317" t="s">
        <v>3971</v>
      </c>
      <c r="D1317" t="s">
        <v>2035</v>
      </c>
      <c r="E1317">
        <v>5</v>
      </c>
      <c r="F1317" t="s">
        <v>2016</v>
      </c>
      <c r="G1317">
        <v>115</v>
      </c>
      <c r="H1317" t="s">
        <v>2036</v>
      </c>
      <c r="I1317">
        <v>43496</v>
      </c>
      <c r="J1317">
        <v>3</v>
      </c>
      <c r="K1317">
        <v>14.37</v>
      </c>
    </row>
    <row r="1318" spans="2:11">
      <c r="B1318" t="s">
        <v>2037</v>
      </c>
      <c r="C1318" t="s">
        <v>3113</v>
      </c>
      <c r="D1318" t="s">
        <v>2041</v>
      </c>
      <c r="E1318">
        <v>1</v>
      </c>
      <c r="F1318" t="s">
        <v>2016</v>
      </c>
      <c r="G1318">
        <v>75</v>
      </c>
      <c r="H1318" t="s">
        <v>2020</v>
      </c>
      <c r="I1318">
        <v>43496</v>
      </c>
      <c r="J1318">
        <v>8</v>
      </c>
      <c r="K1318">
        <v>-18.27</v>
      </c>
    </row>
    <row r="1319" spans="2:11">
      <c r="B1319" t="s">
        <v>2257</v>
      </c>
      <c r="C1319" t="s">
        <v>3114</v>
      </c>
      <c r="D1319" t="s">
        <v>2029</v>
      </c>
      <c r="E1319">
        <v>5</v>
      </c>
      <c r="F1319" t="s">
        <v>2016</v>
      </c>
      <c r="G1319">
        <v>140</v>
      </c>
      <c r="H1319" t="s">
        <v>2020</v>
      </c>
      <c r="I1319">
        <v>43496</v>
      </c>
      <c r="J1319" t="s">
        <v>2030</v>
      </c>
      <c r="K1319" t="s">
        <v>2030</v>
      </c>
    </row>
    <row r="1320" spans="2:11">
      <c r="B1320" t="s">
        <v>2072</v>
      </c>
      <c r="C1320" t="s">
        <v>2887</v>
      </c>
      <c r="D1320" t="s">
        <v>2189</v>
      </c>
      <c r="E1320">
        <v>5</v>
      </c>
      <c r="F1320" t="s">
        <v>2016</v>
      </c>
      <c r="G1320">
        <v>126</v>
      </c>
      <c r="H1320" t="s">
        <v>2017</v>
      </c>
      <c r="I1320">
        <v>43496</v>
      </c>
      <c r="J1320">
        <v>1</v>
      </c>
      <c r="K1320">
        <v>18.27</v>
      </c>
    </row>
    <row r="1321" spans="2:11">
      <c r="B1321" t="s">
        <v>3616</v>
      </c>
      <c r="C1321" t="s">
        <v>4115</v>
      </c>
      <c r="D1321" t="s">
        <v>2053</v>
      </c>
      <c r="E1321">
        <v>1</v>
      </c>
      <c r="F1321" t="s">
        <v>2016</v>
      </c>
      <c r="G1321">
        <v>82</v>
      </c>
      <c r="H1321" t="s">
        <v>3135</v>
      </c>
      <c r="I1321">
        <v>43496</v>
      </c>
      <c r="J1321">
        <v>8</v>
      </c>
      <c r="K1321">
        <v>-18.27</v>
      </c>
    </row>
    <row r="1322" spans="2:11">
      <c r="B1322" t="s">
        <v>3430</v>
      </c>
      <c r="C1322" t="s">
        <v>4185</v>
      </c>
      <c r="D1322" t="s">
        <v>2026</v>
      </c>
      <c r="E1322">
        <v>5</v>
      </c>
      <c r="F1322" t="s">
        <v>2016</v>
      </c>
      <c r="G1322">
        <v>130</v>
      </c>
      <c r="H1322" t="s">
        <v>2017</v>
      </c>
      <c r="I1322">
        <v>43496</v>
      </c>
      <c r="J1322">
        <v>1</v>
      </c>
      <c r="K1322">
        <v>18.27</v>
      </c>
    </row>
    <row r="1323" spans="2:11">
      <c r="B1323" t="s">
        <v>2079</v>
      </c>
      <c r="C1323" t="s">
        <v>3117</v>
      </c>
      <c r="D1323" t="s">
        <v>2029</v>
      </c>
      <c r="E1323">
        <v>5</v>
      </c>
      <c r="F1323" t="s">
        <v>2016</v>
      </c>
      <c r="G1323">
        <v>130</v>
      </c>
      <c r="H1323" t="s">
        <v>2017</v>
      </c>
      <c r="I1323">
        <v>43496</v>
      </c>
      <c r="J1323">
        <v>1</v>
      </c>
      <c r="K1323">
        <v>18.27</v>
      </c>
    </row>
    <row r="1324" spans="2:11">
      <c r="B1324" t="s">
        <v>2260</v>
      </c>
      <c r="C1324" t="s">
        <v>3057</v>
      </c>
      <c r="D1324" t="s">
        <v>2035</v>
      </c>
      <c r="E1324">
        <v>5</v>
      </c>
      <c r="F1324" t="s">
        <v>2016</v>
      </c>
      <c r="G1324">
        <v>130</v>
      </c>
      <c r="H1324" t="s">
        <v>2020</v>
      </c>
      <c r="I1324">
        <v>43496</v>
      </c>
      <c r="J1324" t="s">
        <v>2030</v>
      </c>
      <c r="K1324" t="s">
        <v>2030</v>
      </c>
    </row>
    <row r="1325" spans="2:11">
      <c r="B1325" t="s">
        <v>2553</v>
      </c>
      <c r="C1325" t="s">
        <v>3738</v>
      </c>
      <c r="D1325" t="s">
        <v>2026</v>
      </c>
      <c r="E1325">
        <v>5</v>
      </c>
      <c r="F1325" t="s">
        <v>2016</v>
      </c>
      <c r="G1325">
        <v>130</v>
      </c>
      <c r="H1325" t="s">
        <v>2020</v>
      </c>
      <c r="I1325">
        <v>43496</v>
      </c>
      <c r="J1325">
        <v>1</v>
      </c>
      <c r="K1325">
        <v>18.27</v>
      </c>
    </row>
    <row r="1326" spans="2:11">
      <c r="B1326" t="s">
        <v>2063</v>
      </c>
      <c r="C1326" t="s">
        <v>2838</v>
      </c>
      <c r="D1326" t="s">
        <v>2035</v>
      </c>
      <c r="E1326">
        <v>5</v>
      </c>
      <c r="F1326" t="s">
        <v>2016</v>
      </c>
      <c r="G1326">
        <v>120</v>
      </c>
      <c r="H1326" t="s">
        <v>2017</v>
      </c>
      <c r="I1326">
        <v>43496</v>
      </c>
      <c r="J1326">
        <v>1</v>
      </c>
      <c r="K1326">
        <v>18.27</v>
      </c>
    </row>
    <row r="1327" spans="2:11">
      <c r="B1327" t="s">
        <v>2174</v>
      </c>
      <c r="C1327" t="s">
        <v>2800</v>
      </c>
      <c r="D1327" t="s">
        <v>2029</v>
      </c>
      <c r="E1327">
        <v>5</v>
      </c>
      <c r="F1327" t="s">
        <v>2016</v>
      </c>
      <c r="G1327">
        <v>125</v>
      </c>
      <c r="H1327" t="s">
        <v>2017</v>
      </c>
      <c r="I1327">
        <v>43495</v>
      </c>
      <c r="J1327">
        <v>1</v>
      </c>
      <c r="K1327">
        <v>18.27</v>
      </c>
    </row>
    <row r="1328" spans="2:11">
      <c r="B1328" t="s">
        <v>2067</v>
      </c>
      <c r="C1328" t="s">
        <v>3980</v>
      </c>
      <c r="D1328" t="s">
        <v>2029</v>
      </c>
      <c r="E1328">
        <v>5</v>
      </c>
      <c r="F1328" t="s">
        <v>2016</v>
      </c>
      <c r="G1328">
        <v>124</v>
      </c>
      <c r="H1328" t="s">
        <v>2020</v>
      </c>
      <c r="I1328">
        <v>43495</v>
      </c>
      <c r="J1328">
        <v>1</v>
      </c>
      <c r="K1328">
        <v>18.27</v>
      </c>
    </row>
    <row r="1329" spans="2:11">
      <c r="B1329" t="s">
        <v>2069</v>
      </c>
      <c r="C1329" t="s">
        <v>4307</v>
      </c>
      <c r="D1329" t="s">
        <v>2035</v>
      </c>
      <c r="E1329">
        <v>5</v>
      </c>
      <c r="F1329" t="s">
        <v>2016</v>
      </c>
      <c r="G1329">
        <v>125</v>
      </c>
      <c r="H1329" t="s">
        <v>2017</v>
      </c>
      <c r="I1329">
        <v>43495</v>
      </c>
      <c r="J1329">
        <v>1</v>
      </c>
      <c r="K1329">
        <v>18.27</v>
      </c>
    </row>
    <row r="1330" spans="2:11">
      <c r="B1330" t="s">
        <v>2118</v>
      </c>
      <c r="C1330" t="s">
        <v>3451</v>
      </c>
      <c r="D1330" t="s">
        <v>2026</v>
      </c>
      <c r="E1330">
        <v>5</v>
      </c>
      <c r="F1330" t="s">
        <v>2016</v>
      </c>
      <c r="G1330">
        <v>120</v>
      </c>
      <c r="H1330" t="s">
        <v>2017</v>
      </c>
      <c r="I1330">
        <v>43495</v>
      </c>
      <c r="J1330">
        <v>1</v>
      </c>
      <c r="K1330">
        <v>18.27</v>
      </c>
    </row>
    <row r="1331" spans="2:11">
      <c r="B1331" t="s">
        <v>2120</v>
      </c>
      <c r="C1331" t="s">
        <v>4308</v>
      </c>
      <c r="D1331" t="s">
        <v>2026</v>
      </c>
      <c r="E1331">
        <v>5</v>
      </c>
      <c r="F1331" t="s">
        <v>2016</v>
      </c>
      <c r="G1331">
        <v>113</v>
      </c>
      <c r="H1331" t="s">
        <v>2020</v>
      </c>
      <c r="I1331">
        <v>43495</v>
      </c>
      <c r="J1331">
        <v>1</v>
      </c>
      <c r="K1331">
        <v>18.27</v>
      </c>
    </row>
    <row r="1332" spans="2:11">
      <c r="B1332" t="s">
        <v>2102</v>
      </c>
      <c r="C1332" t="s">
        <v>2842</v>
      </c>
      <c r="D1332" t="s">
        <v>2026</v>
      </c>
      <c r="E1332">
        <v>5</v>
      </c>
      <c r="F1332" t="s">
        <v>2016</v>
      </c>
      <c r="G1332" t="s">
        <v>2030</v>
      </c>
      <c r="H1332" t="s">
        <v>2017</v>
      </c>
      <c r="I1332">
        <v>43411</v>
      </c>
      <c r="J1332" t="s">
        <v>2030</v>
      </c>
      <c r="K1332" t="s">
        <v>2030</v>
      </c>
    </row>
    <row r="1333" spans="2:11">
      <c r="B1333" t="s">
        <v>2024</v>
      </c>
      <c r="C1333" t="s">
        <v>3440</v>
      </c>
      <c r="D1333" t="s">
        <v>2026</v>
      </c>
      <c r="E1333">
        <v>5</v>
      </c>
      <c r="F1333" t="s">
        <v>2016</v>
      </c>
      <c r="G1333">
        <v>128</v>
      </c>
      <c r="H1333" t="s">
        <v>2017</v>
      </c>
      <c r="I1333">
        <v>43391</v>
      </c>
      <c r="J1333">
        <v>1</v>
      </c>
      <c r="K1333">
        <v>18.27</v>
      </c>
    </row>
    <row r="1334" spans="2:11">
      <c r="B1334" t="s">
        <v>2083</v>
      </c>
      <c r="C1334" t="s">
        <v>2084</v>
      </c>
      <c r="D1334" t="s">
        <v>2035</v>
      </c>
      <c r="E1334">
        <v>5</v>
      </c>
      <c r="F1334" t="s">
        <v>2085</v>
      </c>
      <c r="G1334" t="s">
        <v>2030</v>
      </c>
      <c r="H1334" t="s">
        <v>2017</v>
      </c>
      <c r="I1334">
        <v>43301</v>
      </c>
      <c r="J1334">
        <v>5</v>
      </c>
      <c r="K1334">
        <v>2.68</v>
      </c>
    </row>
    <row r="1335" spans="2:11">
      <c r="B1335" t="s">
        <v>2461</v>
      </c>
      <c r="C1335" t="s">
        <v>3452</v>
      </c>
      <c r="D1335" t="s">
        <v>2179</v>
      </c>
      <c r="E1335" t="s">
        <v>2030</v>
      </c>
      <c r="F1335" t="s">
        <v>2016</v>
      </c>
      <c r="G1335" t="s">
        <v>2030</v>
      </c>
      <c r="H1335" t="s">
        <v>2017</v>
      </c>
      <c r="I1335">
        <v>43264</v>
      </c>
      <c r="J1335" t="s">
        <v>2030</v>
      </c>
      <c r="K1335" t="s">
        <v>2030</v>
      </c>
    </row>
    <row r="1336" spans="2:11">
      <c r="B1336" t="s">
        <v>2111</v>
      </c>
      <c r="C1336" t="s">
        <v>2112</v>
      </c>
      <c r="D1336" t="s">
        <v>2026</v>
      </c>
      <c r="E1336">
        <v>5</v>
      </c>
      <c r="F1336" t="s">
        <v>2016</v>
      </c>
      <c r="G1336" t="s">
        <v>2030</v>
      </c>
      <c r="H1336" t="s">
        <v>2017</v>
      </c>
      <c r="I1336">
        <v>43217</v>
      </c>
      <c r="J1336">
        <v>1</v>
      </c>
      <c r="K1336">
        <v>18.27</v>
      </c>
    </row>
    <row r="1337" spans="2:11">
      <c r="B1337" t="s">
        <v>3612</v>
      </c>
      <c r="C1337" t="s">
        <v>4244</v>
      </c>
      <c r="D1337" t="s">
        <v>2026</v>
      </c>
      <c r="E1337">
        <v>5</v>
      </c>
      <c r="F1337" t="s">
        <v>2123</v>
      </c>
      <c r="G1337">
        <v>58</v>
      </c>
      <c r="H1337" t="s">
        <v>2020</v>
      </c>
      <c r="I1337">
        <v>42475</v>
      </c>
      <c r="J1337">
        <v>1</v>
      </c>
      <c r="K1337">
        <v>18.27</v>
      </c>
    </row>
    <row r="1401" spans="1:11">
      <c r="A1401" t="s">
        <v>1027</v>
      </c>
      <c r="B1401" t="s">
        <v>2045</v>
      </c>
      <c r="C1401" t="s">
        <v>2883</v>
      </c>
      <c r="D1401" t="s">
        <v>2029</v>
      </c>
      <c r="E1401">
        <v>5</v>
      </c>
      <c r="F1401" t="s">
        <v>2016</v>
      </c>
      <c r="G1401">
        <v>41</v>
      </c>
      <c r="H1401" t="s">
        <v>2020</v>
      </c>
      <c r="I1401">
        <v>43511</v>
      </c>
      <c r="J1401">
        <v>3</v>
      </c>
      <c r="K1401">
        <v>-0.88</v>
      </c>
    </row>
    <row r="1402" spans="1:11">
      <c r="B1402" t="s">
        <v>2232</v>
      </c>
      <c r="C1402" t="s">
        <v>2892</v>
      </c>
      <c r="D1402" t="s">
        <v>2015</v>
      </c>
      <c r="E1402">
        <v>3</v>
      </c>
      <c r="F1402" t="s">
        <v>2016</v>
      </c>
      <c r="G1402" t="s">
        <v>2030</v>
      </c>
      <c r="H1402" t="s">
        <v>2017</v>
      </c>
      <c r="I1402">
        <v>43510</v>
      </c>
      <c r="J1402">
        <v>2</v>
      </c>
      <c r="K1402">
        <v>0</v>
      </c>
    </row>
    <row r="1403" spans="1:11">
      <c r="B1403" t="s">
        <v>2151</v>
      </c>
      <c r="C1403" t="s">
        <v>3805</v>
      </c>
      <c r="D1403" t="s">
        <v>2026</v>
      </c>
      <c r="E1403">
        <v>5</v>
      </c>
      <c r="F1403" t="s">
        <v>2016</v>
      </c>
      <c r="G1403">
        <v>37</v>
      </c>
      <c r="H1403" t="s">
        <v>2017</v>
      </c>
      <c r="I1403">
        <v>43510</v>
      </c>
      <c r="J1403">
        <v>12</v>
      </c>
      <c r="K1403">
        <v>-13.3</v>
      </c>
    </row>
    <row r="1404" spans="1:11">
      <c r="B1404" t="s">
        <v>2274</v>
      </c>
      <c r="C1404" t="s">
        <v>4037</v>
      </c>
      <c r="D1404" t="s">
        <v>2026</v>
      </c>
      <c r="E1404">
        <v>5</v>
      </c>
      <c r="F1404" t="s">
        <v>2016</v>
      </c>
      <c r="G1404" t="s">
        <v>2030</v>
      </c>
      <c r="H1404" t="s">
        <v>2017</v>
      </c>
      <c r="I1404">
        <v>43509</v>
      </c>
      <c r="J1404">
        <v>11</v>
      </c>
      <c r="K1404">
        <v>-12.45</v>
      </c>
    </row>
    <row r="1405" spans="1:11">
      <c r="B1405" t="s">
        <v>2079</v>
      </c>
      <c r="C1405" t="s">
        <v>2125</v>
      </c>
      <c r="D1405" t="s">
        <v>2015</v>
      </c>
      <c r="E1405">
        <v>3</v>
      </c>
      <c r="F1405" t="s">
        <v>2016</v>
      </c>
      <c r="G1405">
        <v>30</v>
      </c>
      <c r="H1405" t="s">
        <v>2017</v>
      </c>
      <c r="I1405">
        <v>43509</v>
      </c>
      <c r="J1405">
        <v>9</v>
      </c>
      <c r="K1405">
        <v>-9.0299999999999994</v>
      </c>
    </row>
    <row r="1406" spans="1:11">
      <c r="B1406" t="s">
        <v>2042</v>
      </c>
      <c r="C1406" t="s">
        <v>3665</v>
      </c>
      <c r="D1406" t="s">
        <v>2029</v>
      </c>
      <c r="E1406">
        <v>5</v>
      </c>
      <c r="F1406" t="s">
        <v>2016</v>
      </c>
      <c r="G1406">
        <v>34</v>
      </c>
      <c r="H1406" t="s">
        <v>2020</v>
      </c>
      <c r="I1406">
        <v>43508</v>
      </c>
      <c r="J1406">
        <v>11</v>
      </c>
      <c r="K1406">
        <v>-12.45</v>
      </c>
    </row>
    <row r="1407" spans="1:11">
      <c r="B1407" t="s">
        <v>2159</v>
      </c>
      <c r="C1407" t="s">
        <v>2834</v>
      </c>
      <c r="D1407" t="s">
        <v>2029</v>
      </c>
      <c r="E1407">
        <v>5</v>
      </c>
      <c r="F1407" t="s">
        <v>2016</v>
      </c>
      <c r="G1407">
        <v>35</v>
      </c>
      <c r="H1407" t="s">
        <v>2020</v>
      </c>
      <c r="I1407">
        <v>43507</v>
      </c>
      <c r="J1407">
        <v>11</v>
      </c>
      <c r="K1407">
        <v>-12.45</v>
      </c>
    </row>
    <row r="1408" spans="1:11">
      <c r="B1408" t="s">
        <v>3616</v>
      </c>
      <c r="C1408" t="s">
        <v>4115</v>
      </c>
      <c r="D1408" t="s">
        <v>2076</v>
      </c>
      <c r="E1408">
        <v>3</v>
      </c>
      <c r="F1408" t="s">
        <v>2016</v>
      </c>
      <c r="G1408">
        <v>31</v>
      </c>
      <c r="H1408" t="s">
        <v>3135</v>
      </c>
      <c r="I1408">
        <v>43504</v>
      </c>
      <c r="J1408">
        <v>2</v>
      </c>
      <c r="K1408">
        <v>0</v>
      </c>
    </row>
    <row r="1409" spans="2:11">
      <c r="B1409" t="s">
        <v>2077</v>
      </c>
      <c r="C1409" t="s">
        <v>3573</v>
      </c>
      <c r="D1409" t="s">
        <v>2227</v>
      </c>
      <c r="E1409">
        <v>3</v>
      </c>
      <c r="F1409" t="s">
        <v>2016</v>
      </c>
      <c r="G1409">
        <v>34</v>
      </c>
      <c r="H1409" t="s">
        <v>2017</v>
      </c>
      <c r="I1409">
        <v>43503</v>
      </c>
      <c r="J1409">
        <v>2</v>
      </c>
      <c r="K1409">
        <v>0</v>
      </c>
    </row>
    <row r="1410" spans="2:11">
      <c r="B1410" t="s">
        <v>2595</v>
      </c>
      <c r="C1410" t="s">
        <v>4039</v>
      </c>
      <c r="D1410" t="s">
        <v>2252</v>
      </c>
      <c r="E1410">
        <v>3</v>
      </c>
      <c r="F1410" t="s">
        <v>2016</v>
      </c>
      <c r="G1410">
        <v>32</v>
      </c>
      <c r="H1410" t="s">
        <v>2020</v>
      </c>
      <c r="I1410">
        <v>43501</v>
      </c>
      <c r="J1410">
        <v>2</v>
      </c>
      <c r="K1410">
        <v>0</v>
      </c>
    </row>
    <row r="1411" spans="2:11">
      <c r="B1411" t="s">
        <v>2051</v>
      </c>
      <c r="C1411" t="s">
        <v>3812</v>
      </c>
      <c r="D1411" t="s">
        <v>2026</v>
      </c>
      <c r="E1411">
        <v>5</v>
      </c>
      <c r="F1411" t="s">
        <v>2016</v>
      </c>
      <c r="G1411">
        <v>37</v>
      </c>
      <c r="H1411" t="s">
        <v>2017</v>
      </c>
      <c r="I1411">
        <v>43501</v>
      </c>
      <c r="J1411" t="s">
        <v>2030</v>
      </c>
      <c r="K1411" t="s">
        <v>2030</v>
      </c>
    </row>
    <row r="1412" spans="2:11">
      <c r="B1412" t="s">
        <v>2072</v>
      </c>
      <c r="C1412" t="s">
        <v>4003</v>
      </c>
      <c r="D1412" t="s">
        <v>2015</v>
      </c>
      <c r="E1412">
        <v>3</v>
      </c>
      <c r="F1412" t="s">
        <v>2016</v>
      </c>
      <c r="G1412" t="s">
        <v>2030</v>
      </c>
      <c r="H1412" t="s">
        <v>2017</v>
      </c>
      <c r="I1412">
        <v>43500</v>
      </c>
      <c r="J1412">
        <v>10</v>
      </c>
      <c r="K1412">
        <v>-11.84</v>
      </c>
    </row>
    <row r="1413" spans="2:11">
      <c r="B1413" t="s">
        <v>2094</v>
      </c>
      <c r="C1413" t="s">
        <v>2095</v>
      </c>
      <c r="D1413" t="s">
        <v>2076</v>
      </c>
      <c r="E1413">
        <v>3</v>
      </c>
      <c r="F1413" t="s">
        <v>2016</v>
      </c>
      <c r="G1413" t="s">
        <v>2030</v>
      </c>
      <c r="H1413" t="s">
        <v>2017</v>
      </c>
      <c r="I1413">
        <v>43500</v>
      </c>
      <c r="J1413" t="s">
        <v>2030</v>
      </c>
      <c r="K1413" t="s">
        <v>2030</v>
      </c>
    </row>
    <row r="1414" spans="2:11">
      <c r="B1414" t="s">
        <v>2086</v>
      </c>
      <c r="C1414" t="s">
        <v>4040</v>
      </c>
      <c r="D1414" t="s">
        <v>2026</v>
      </c>
      <c r="E1414">
        <v>5</v>
      </c>
      <c r="F1414" t="s">
        <v>2016</v>
      </c>
      <c r="G1414">
        <v>38</v>
      </c>
      <c r="H1414" t="s">
        <v>2017</v>
      </c>
      <c r="I1414">
        <v>43497</v>
      </c>
      <c r="J1414">
        <v>11</v>
      </c>
      <c r="K1414">
        <v>-12.45</v>
      </c>
    </row>
    <row r="1415" spans="2:11">
      <c r="B1415" t="s">
        <v>106</v>
      </c>
      <c r="C1415" t="s">
        <v>3806</v>
      </c>
      <c r="D1415" t="s">
        <v>2440</v>
      </c>
      <c r="E1415">
        <v>5</v>
      </c>
      <c r="F1415" t="s">
        <v>2016</v>
      </c>
      <c r="G1415">
        <v>37</v>
      </c>
      <c r="H1415" t="s">
        <v>2020</v>
      </c>
      <c r="I1415">
        <v>43496</v>
      </c>
      <c r="J1415" t="s">
        <v>2030</v>
      </c>
      <c r="K1415" t="s">
        <v>2030</v>
      </c>
    </row>
    <row r="1416" spans="2:11">
      <c r="B1416" t="s">
        <v>2067</v>
      </c>
      <c r="C1416" t="s">
        <v>3810</v>
      </c>
      <c r="D1416" t="s">
        <v>2252</v>
      </c>
      <c r="E1416">
        <v>3</v>
      </c>
      <c r="F1416" t="s">
        <v>2016</v>
      </c>
      <c r="G1416">
        <v>33</v>
      </c>
      <c r="H1416" t="s">
        <v>2020</v>
      </c>
      <c r="I1416">
        <v>43496</v>
      </c>
      <c r="J1416">
        <v>2</v>
      </c>
      <c r="K1416">
        <v>0</v>
      </c>
    </row>
    <row r="1417" spans="2:11">
      <c r="B1417" t="s">
        <v>2120</v>
      </c>
      <c r="C1417" t="s">
        <v>2890</v>
      </c>
      <c r="D1417" t="s">
        <v>2026</v>
      </c>
      <c r="E1417">
        <v>5</v>
      </c>
      <c r="F1417" t="s">
        <v>2016</v>
      </c>
      <c r="G1417">
        <v>43</v>
      </c>
      <c r="H1417" t="s">
        <v>2017</v>
      </c>
      <c r="I1417">
        <v>43496</v>
      </c>
      <c r="J1417">
        <v>11</v>
      </c>
      <c r="K1417">
        <v>-12.45</v>
      </c>
    </row>
    <row r="1418" spans="2:11">
      <c r="B1418" t="s">
        <v>2063</v>
      </c>
      <c r="C1418" t="s">
        <v>3572</v>
      </c>
      <c r="D1418" t="s">
        <v>2162</v>
      </c>
      <c r="E1418">
        <v>3</v>
      </c>
      <c r="F1418" t="s">
        <v>2016</v>
      </c>
      <c r="G1418">
        <v>31</v>
      </c>
      <c r="H1418" t="s">
        <v>2017</v>
      </c>
      <c r="I1418">
        <v>43496</v>
      </c>
      <c r="J1418" t="s">
        <v>2030</v>
      </c>
      <c r="K1418" t="s">
        <v>2030</v>
      </c>
    </row>
    <row r="1419" spans="2:11">
      <c r="B1419" t="s">
        <v>2027</v>
      </c>
      <c r="C1419" t="s">
        <v>3569</v>
      </c>
      <c r="D1419" t="s">
        <v>2041</v>
      </c>
      <c r="E1419">
        <v>1</v>
      </c>
      <c r="F1419" t="s">
        <v>2016</v>
      </c>
      <c r="G1419">
        <v>29</v>
      </c>
      <c r="H1419" t="s">
        <v>2017</v>
      </c>
      <c r="I1419">
        <v>43495</v>
      </c>
      <c r="J1419" t="s">
        <v>2030</v>
      </c>
      <c r="K1419" t="s">
        <v>2030</v>
      </c>
    </row>
    <row r="1420" spans="2:11">
      <c r="B1420" t="s">
        <v>2031</v>
      </c>
      <c r="C1420" t="s">
        <v>2885</v>
      </c>
      <c r="D1420" t="s">
        <v>2076</v>
      </c>
      <c r="E1420">
        <v>3</v>
      </c>
      <c r="F1420" t="s">
        <v>2016</v>
      </c>
      <c r="G1420">
        <v>31</v>
      </c>
      <c r="H1420" t="s">
        <v>2133</v>
      </c>
      <c r="I1420">
        <v>43495</v>
      </c>
      <c r="J1420">
        <v>2</v>
      </c>
      <c r="K1420">
        <v>0</v>
      </c>
    </row>
    <row r="1421" spans="2:11">
      <c r="B1421" t="s">
        <v>2033</v>
      </c>
      <c r="C1421" t="s">
        <v>3811</v>
      </c>
      <c r="D1421" t="s">
        <v>2035</v>
      </c>
      <c r="E1421">
        <v>5</v>
      </c>
      <c r="F1421" t="s">
        <v>2016</v>
      </c>
      <c r="G1421">
        <v>38</v>
      </c>
      <c r="H1421" t="s">
        <v>2036</v>
      </c>
      <c r="I1421">
        <v>43495</v>
      </c>
      <c r="J1421" t="s">
        <v>2030</v>
      </c>
      <c r="K1421" t="s">
        <v>2030</v>
      </c>
    </row>
    <row r="1422" spans="2:11">
      <c r="B1422" t="s">
        <v>2069</v>
      </c>
      <c r="C1422" t="s">
        <v>2886</v>
      </c>
      <c r="D1422" t="s">
        <v>2071</v>
      </c>
      <c r="E1422">
        <v>3</v>
      </c>
      <c r="F1422" t="s">
        <v>2016</v>
      </c>
      <c r="G1422" t="s">
        <v>2030</v>
      </c>
      <c r="H1422" t="s">
        <v>2017</v>
      </c>
      <c r="I1422">
        <v>43495</v>
      </c>
      <c r="J1422">
        <v>2</v>
      </c>
      <c r="K1422">
        <v>0</v>
      </c>
    </row>
    <row r="1423" spans="2:11">
      <c r="B1423" t="s">
        <v>2049</v>
      </c>
      <c r="C1423" t="s">
        <v>2893</v>
      </c>
      <c r="D1423" t="s">
        <v>2029</v>
      </c>
      <c r="E1423">
        <v>5</v>
      </c>
      <c r="F1423" t="s">
        <v>2016</v>
      </c>
      <c r="G1423">
        <v>35</v>
      </c>
      <c r="H1423" t="s">
        <v>2020</v>
      </c>
      <c r="I1423">
        <v>43495</v>
      </c>
      <c r="J1423">
        <v>5</v>
      </c>
      <c r="K1423">
        <v>-2.2799999999999998</v>
      </c>
    </row>
    <row r="1424" spans="2:11">
      <c r="B1424" t="s">
        <v>2057</v>
      </c>
      <c r="C1424" t="s">
        <v>3808</v>
      </c>
      <c r="D1424" t="s">
        <v>2044</v>
      </c>
      <c r="E1424">
        <v>3</v>
      </c>
      <c r="F1424" t="s">
        <v>2016</v>
      </c>
      <c r="G1424">
        <v>29</v>
      </c>
      <c r="H1424" t="s">
        <v>2017</v>
      </c>
      <c r="I1424">
        <v>43495</v>
      </c>
      <c r="J1424">
        <v>2</v>
      </c>
      <c r="K1424">
        <v>0</v>
      </c>
    </row>
    <row r="1425" spans="2:11">
      <c r="B1425" t="s">
        <v>2461</v>
      </c>
      <c r="C1425" t="s">
        <v>3813</v>
      </c>
      <c r="D1425" t="s">
        <v>2044</v>
      </c>
      <c r="E1425">
        <v>3</v>
      </c>
      <c r="F1425" t="s">
        <v>2016</v>
      </c>
      <c r="G1425">
        <v>28</v>
      </c>
      <c r="H1425" t="s">
        <v>2017</v>
      </c>
      <c r="I1425">
        <v>43495</v>
      </c>
      <c r="J1425">
        <v>1</v>
      </c>
      <c r="K1425">
        <v>4.1900000000000004</v>
      </c>
    </row>
    <row r="1426" spans="2:11">
      <c r="B1426" t="s">
        <v>3814</v>
      </c>
      <c r="C1426" t="s">
        <v>3815</v>
      </c>
      <c r="D1426" t="s">
        <v>2076</v>
      </c>
      <c r="E1426">
        <v>3</v>
      </c>
      <c r="F1426" t="s">
        <v>2016</v>
      </c>
      <c r="G1426" t="s">
        <v>2030</v>
      </c>
      <c r="H1426" t="s">
        <v>2017</v>
      </c>
      <c r="I1426">
        <v>43495</v>
      </c>
      <c r="J1426">
        <v>2</v>
      </c>
      <c r="K1426">
        <v>0</v>
      </c>
    </row>
    <row r="1427" spans="2:11">
      <c r="B1427" t="s">
        <v>2091</v>
      </c>
      <c r="C1427" t="s">
        <v>3391</v>
      </c>
      <c r="D1427" t="s">
        <v>2093</v>
      </c>
      <c r="E1427" t="s">
        <v>2030</v>
      </c>
      <c r="F1427" t="s">
        <v>2016</v>
      </c>
      <c r="G1427" t="s">
        <v>2030</v>
      </c>
      <c r="H1427" t="s">
        <v>2017</v>
      </c>
      <c r="I1427">
        <v>43490</v>
      </c>
      <c r="J1427" t="s">
        <v>2030</v>
      </c>
      <c r="K1427" t="s">
        <v>2030</v>
      </c>
    </row>
    <row r="1428" spans="2:11">
      <c r="B1428" t="s">
        <v>2813</v>
      </c>
      <c r="C1428" t="s">
        <v>3816</v>
      </c>
      <c r="D1428" t="s">
        <v>2026</v>
      </c>
      <c r="E1428">
        <v>5</v>
      </c>
      <c r="F1428" t="s">
        <v>2016</v>
      </c>
      <c r="G1428">
        <v>38</v>
      </c>
      <c r="H1428" t="s">
        <v>2017</v>
      </c>
      <c r="I1428">
        <v>43489</v>
      </c>
      <c r="J1428">
        <v>8</v>
      </c>
      <c r="K1428">
        <v>-7.19</v>
      </c>
    </row>
    <row r="1429" spans="2:11">
      <c r="B1429" t="s">
        <v>2024</v>
      </c>
      <c r="C1429" t="s">
        <v>3440</v>
      </c>
      <c r="D1429" t="s">
        <v>2026</v>
      </c>
      <c r="E1429">
        <v>5</v>
      </c>
      <c r="F1429" t="s">
        <v>2016</v>
      </c>
      <c r="G1429">
        <v>48</v>
      </c>
      <c r="H1429" t="s">
        <v>2017</v>
      </c>
      <c r="I1429">
        <v>43453</v>
      </c>
      <c r="J1429">
        <v>11</v>
      </c>
      <c r="K1429">
        <v>-12.45</v>
      </c>
    </row>
    <row r="1430" spans="2:11">
      <c r="B1430" t="s">
        <v>2021</v>
      </c>
      <c r="C1430" t="s">
        <v>3671</v>
      </c>
      <c r="D1430" t="s">
        <v>2296</v>
      </c>
      <c r="E1430">
        <v>3</v>
      </c>
      <c r="F1430" t="s">
        <v>2016</v>
      </c>
      <c r="G1430">
        <v>31</v>
      </c>
      <c r="H1430" t="s">
        <v>2020</v>
      </c>
      <c r="I1430">
        <v>43399</v>
      </c>
      <c r="J1430">
        <v>2</v>
      </c>
      <c r="K1430">
        <v>0</v>
      </c>
    </row>
    <row r="1431" spans="2:11">
      <c r="B1431" t="s">
        <v>2096</v>
      </c>
      <c r="C1431" t="s">
        <v>2097</v>
      </c>
      <c r="D1431" t="s">
        <v>2026</v>
      </c>
      <c r="E1431">
        <v>5</v>
      </c>
      <c r="F1431" t="s">
        <v>2085</v>
      </c>
      <c r="G1431" t="s">
        <v>2030</v>
      </c>
      <c r="H1431" t="s">
        <v>2017</v>
      </c>
      <c r="I1431">
        <v>43395</v>
      </c>
      <c r="J1431">
        <v>6</v>
      </c>
      <c r="K1431">
        <v>-5.15</v>
      </c>
    </row>
    <row r="1432" spans="2:11">
      <c r="B1432" t="s">
        <v>2411</v>
      </c>
      <c r="C1432" t="s">
        <v>3817</v>
      </c>
      <c r="D1432" t="s">
        <v>2044</v>
      </c>
      <c r="E1432">
        <v>3</v>
      </c>
      <c r="F1432" t="s">
        <v>2016</v>
      </c>
      <c r="G1432" t="s">
        <v>2030</v>
      </c>
      <c r="H1432" t="s">
        <v>2017</v>
      </c>
      <c r="I1432">
        <v>43220</v>
      </c>
      <c r="J1432">
        <v>2</v>
      </c>
      <c r="K1432">
        <v>0</v>
      </c>
    </row>
    <row r="1433" spans="2:11">
      <c r="B1433" t="s">
        <v>2111</v>
      </c>
      <c r="C1433" t="s">
        <v>2112</v>
      </c>
      <c r="D1433" t="s">
        <v>2026</v>
      </c>
      <c r="E1433">
        <v>5</v>
      </c>
      <c r="F1433" t="s">
        <v>2016</v>
      </c>
      <c r="G1433" t="s">
        <v>2030</v>
      </c>
      <c r="H1433" t="s">
        <v>2017</v>
      </c>
      <c r="I1433">
        <v>43216</v>
      </c>
      <c r="J1433">
        <v>11</v>
      </c>
      <c r="K1433">
        <v>-12.45</v>
      </c>
    </row>
    <row r="1434" spans="2:11">
      <c r="B1434" t="s">
        <v>2083</v>
      </c>
      <c r="C1434" t="s">
        <v>2084</v>
      </c>
      <c r="D1434" t="s">
        <v>2026</v>
      </c>
      <c r="E1434">
        <v>5</v>
      </c>
      <c r="F1434" t="s">
        <v>2016</v>
      </c>
      <c r="G1434" t="s">
        <v>2030</v>
      </c>
      <c r="H1434" t="s">
        <v>2017</v>
      </c>
      <c r="I1434">
        <v>43211</v>
      </c>
      <c r="J1434">
        <v>11</v>
      </c>
      <c r="K1434">
        <v>-12.45</v>
      </c>
    </row>
    <row r="1435" spans="2:11">
      <c r="B1435" t="s">
        <v>2107</v>
      </c>
      <c r="C1435" t="s">
        <v>2108</v>
      </c>
      <c r="D1435" t="s">
        <v>2026</v>
      </c>
      <c r="E1435">
        <v>5</v>
      </c>
      <c r="F1435" t="s">
        <v>2123</v>
      </c>
      <c r="G1435">
        <v>41.7</v>
      </c>
      <c r="H1435" t="s">
        <v>2017</v>
      </c>
      <c r="I1435">
        <v>42991</v>
      </c>
      <c r="J1435">
        <v>11</v>
      </c>
      <c r="K1435">
        <v>-12.45</v>
      </c>
    </row>
    <row r="1501" spans="1:11">
      <c r="A1501" t="s">
        <v>1028</v>
      </c>
      <c r="B1501" t="s">
        <v>2174</v>
      </c>
      <c r="C1501" t="s">
        <v>2014</v>
      </c>
      <c r="D1501" t="s">
        <v>2029</v>
      </c>
      <c r="E1501">
        <v>5</v>
      </c>
      <c r="F1501" t="s">
        <v>2016</v>
      </c>
      <c r="G1501">
        <v>58</v>
      </c>
      <c r="H1501" t="s">
        <v>2017</v>
      </c>
      <c r="I1501">
        <v>43509</v>
      </c>
      <c r="J1501">
        <v>1</v>
      </c>
      <c r="K1501">
        <v>15.27</v>
      </c>
    </row>
    <row r="1502" spans="1:11">
      <c r="B1502" t="s">
        <v>2274</v>
      </c>
      <c r="C1502" t="s">
        <v>2307</v>
      </c>
      <c r="D1502" t="s">
        <v>2076</v>
      </c>
      <c r="E1502">
        <v>3</v>
      </c>
      <c r="F1502" t="s">
        <v>2016</v>
      </c>
      <c r="G1502" t="s">
        <v>2030</v>
      </c>
      <c r="H1502" t="s">
        <v>2017</v>
      </c>
      <c r="I1502">
        <v>43509</v>
      </c>
      <c r="J1502" t="s">
        <v>2030</v>
      </c>
      <c r="K1502" t="s">
        <v>2030</v>
      </c>
    </row>
    <row r="1503" spans="1:11">
      <c r="B1503" t="s">
        <v>2065</v>
      </c>
      <c r="C1503" t="s">
        <v>2066</v>
      </c>
      <c r="D1503" t="s">
        <v>2053</v>
      </c>
      <c r="E1503">
        <v>1</v>
      </c>
      <c r="F1503" t="s">
        <v>2016</v>
      </c>
      <c r="G1503" t="s">
        <v>2030</v>
      </c>
      <c r="H1503" t="s">
        <v>2017</v>
      </c>
      <c r="I1503">
        <v>43509</v>
      </c>
      <c r="J1503">
        <v>16</v>
      </c>
      <c r="K1503">
        <v>-15.27</v>
      </c>
    </row>
    <row r="1504" spans="1:11">
      <c r="B1504" t="s">
        <v>2081</v>
      </c>
      <c r="C1504" t="s">
        <v>4113</v>
      </c>
      <c r="D1504" t="s">
        <v>2044</v>
      </c>
      <c r="E1504">
        <v>3</v>
      </c>
      <c r="F1504" t="s">
        <v>2016</v>
      </c>
      <c r="G1504">
        <v>50</v>
      </c>
      <c r="H1504" t="s">
        <v>2017</v>
      </c>
      <c r="I1504">
        <v>43507</v>
      </c>
      <c r="J1504">
        <v>11</v>
      </c>
      <c r="K1504">
        <v>0</v>
      </c>
    </row>
    <row r="1505" spans="2:11">
      <c r="B1505" t="s">
        <v>2186</v>
      </c>
      <c r="C1505" t="s">
        <v>4114</v>
      </c>
      <c r="D1505" t="s">
        <v>2041</v>
      </c>
      <c r="E1505">
        <v>1</v>
      </c>
      <c r="F1505" t="s">
        <v>2016</v>
      </c>
      <c r="G1505">
        <v>38</v>
      </c>
      <c r="H1505" t="s">
        <v>2020</v>
      </c>
      <c r="I1505">
        <v>43507</v>
      </c>
      <c r="J1505">
        <v>7</v>
      </c>
      <c r="K1505">
        <v>4.9800000000000004</v>
      </c>
    </row>
    <row r="1506" spans="2:11">
      <c r="B1506" t="s">
        <v>2047</v>
      </c>
      <c r="C1506" t="s">
        <v>2048</v>
      </c>
      <c r="D1506" t="s">
        <v>2026</v>
      </c>
      <c r="E1506">
        <v>5</v>
      </c>
      <c r="F1506" t="s">
        <v>2016</v>
      </c>
      <c r="G1506">
        <v>56</v>
      </c>
      <c r="H1506" t="s">
        <v>2017</v>
      </c>
      <c r="I1506">
        <v>43506</v>
      </c>
      <c r="J1506">
        <v>1</v>
      </c>
      <c r="K1506">
        <v>15.27</v>
      </c>
    </row>
    <row r="1507" spans="2:11">
      <c r="B1507" t="s">
        <v>2077</v>
      </c>
      <c r="C1507" t="s">
        <v>2078</v>
      </c>
      <c r="D1507" t="s">
        <v>2227</v>
      </c>
      <c r="E1507">
        <v>3</v>
      </c>
      <c r="F1507" t="s">
        <v>2016</v>
      </c>
      <c r="G1507">
        <v>50</v>
      </c>
      <c r="H1507" t="s">
        <v>2020</v>
      </c>
      <c r="I1507">
        <v>43505</v>
      </c>
      <c r="J1507">
        <v>4</v>
      </c>
      <c r="K1507">
        <v>13.91</v>
      </c>
    </row>
    <row r="1508" spans="2:11">
      <c r="B1508" t="s">
        <v>2079</v>
      </c>
      <c r="C1508" t="s">
        <v>2080</v>
      </c>
      <c r="D1508" t="s">
        <v>2029</v>
      </c>
      <c r="E1508">
        <v>5</v>
      </c>
      <c r="F1508" t="s">
        <v>2016</v>
      </c>
      <c r="G1508">
        <v>55</v>
      </c>
      <c r="H1508" t="s">
        <v>2017</v>
      </c>
      <c r="I1508">
        <v>43504</v>
      </c>
      <c r="J1508" t="s">
        <v>2030</v>
      </c>
      <c r="K1508" t="s">
        <v>2030</v>
      </c>
    </row>
    <row r="1509" spans="2:11">
      <c r="B1509" t="s">
        <v>2049</v>
      </c>
      <c r="C1509" t="s">
        <v>2050</v>
      </c>
      <c r="D1509" t="s">
        <v>2015</v>
      </c>
      <c r="E1509">
        <v>3</v>
      </c>
      <c r="F1509" t="s">
        <v>2016</v>
      </c>
      <c r="G1509">
        <v>50</v>
      </c>
      <c r="H1509" t="s">
        <v>2017</v>
      </c>
      <c r="I1509">
        <v>43503</v>
      </c>
      <c r="J1509">
        <v>11</v>
      </c>
      <c r="K1509">
        <v>0</v>
      </c>
    </row>
    <row r="1510" spans="2:11">
      <c r="B1510" t="s">
        <v>2159</v>
      </c>
      <c r="C1510" t="s">
        <v>2349</v>
      </c>
      <c r="D1510" t="s">
        <v>2029</v>
      </c>
      <c r="E1510">
        <v>5</v>
      </c>
      <c r="F1510" t="s">
        <v>2016</v>
      </c>
      <c r="G1510">
        <v>60</v>
      </c>
      <c r="H1510" t="s">
        <v>2020</v>
      </c>
      <c r="I1510">
        <v>43501</v>
      </c>
      <c r="J1510">
        <v>1</v>
      </c>
      <c r="K1510">
        <v>15.27</v>
      </c>
    </row>
    <row r="1511" spans="2:11">
      <c r="B1511" t="s">
        <v>2039</v>
      </c>
      <c r="C1511" t="s">
        <v>3542</v>
      </c>
      <c r="D1511" t="s">
        <v>2076</v>
      </c>
      <c r="E1511">
        <v>3</v>
      </c>
      <c r="F1511" t="s">
        <v>2016</v>
      </c>
      <c r="G1511" t="s">
        <v>2030</v>
      </c>
      <c r="H1511" t="s">
        <v>2017</v>
      </c>
      <c r="I1511">
        <v>43500</v>
      </c>
      <c r="J1511">
        <v>9</v>
      </c>
      <c r="K1511">
        <v>4.3099999999999996</v>
      </c>
    </row>
    <row r="1512" spans="2:11">
      <c r="B1512" t="s">
        <v>2042</v>
      </c>
      <c r="C1512" t="s">
        <v>2043</v>
      </c>
      <c r="D1512" t="s">
        <v>2029</v>
      </c>
      <c r="E1512">
        <v>5</v>
      </c>
      <c r="F1512" t="s">
        <v>2016</v>
      </c>
      <c r="G1512">
        <v>58</v>
      </c>
      <c r="H1512" t="s">
        <v>2020</v>
      </c>
      <c r="I1512">
        <v>43500</v>
      </c>
      <c r="J1512">
        <v>1</v>
      </c>
      <c r="K1512">
        <v>15.27</v>
      </c>
    </row>
    <row r="1513" spans="2:11">
      <c r="B1513" t="s">
        <v>106</v>
      </c>
      <c r="C1513" t="s">
        <v>2018</v>
      </c>
      <c r="D1513" t="s">
        <v>2019</v>
      </c>
      <c r="E1513">
        <v>3</v>
      </c>
      <c r="F1513" t="s">
        <v>2016</v>
      </c>
      <c r="G1513">
        <v>55</v>
      </c>
      <c r="H1513" t="s">
        <v>2020</v>
      </c>
      <c r="I1513">
        <v>43497</v>
      </c>
      <c r="J1513">
        <v>11</v>
      </c>
      <c r="K1513">
        <v>0</v>
      </c>
    </row>
    <row r="1514" spans="2:11">
      <c r="B1514" t="s">
        <v>2051</v>
      </c>
      <c r="C1514" t="s">
        <v>2052</v>
      </c>
      <c r="D1514" t="s">
        <v>2026</v>
      </c>
      <c r="E1514">
        <v>5</v>
      </c>
      <c r="F1514" t="s">
        <v>2016</v>
      </c>
      <c r="G1514">
        <v>65</v>
      </c>
      <c r="H1514" t="s">
        <v>2017</v>
      </c>
      <c r="I1514">
        <v>43497</v>
      </c>
      <c r="J1514">
        <v>12</v>
      </c>
      <c r="K1514">
        <v>-0.22</v>
      </c>
    </row>
    <row r="1515" spans="2:11">
      <c r="B1515" t="s">
        <v>2061</v>
      </c>
      <c r="C1515" t="s">
        <v>2062</v>
      </c>
      <c r="D1515" t="s">
        <v>2026</v>
      </c>
      <c r="E1515">
        <v>5</v>
      </c>
      <c r="F1515" t="s">
        <v>2016</v>
      </c>
      <c r="G1515">
        <v>58</v>
      </c>
      <c r="H1515" t="s">
        <v>2020</v>
      </c>
      <c r="I1515">
        <v>43497</v>
      </c>
      <c r="J1515">
        <v>1</v>
      </c>
      <c r="K1515">
        <v>15.27</v>
      </c>
    </row>
    <row r="1516" spans="2:11">
      <c r="B1516" t="s">
        <v>2031</v>
      </c>
      <c r="C1516" t="s">
        <v>2032</v>
      </c>
      <c r="D1516" t="s">
        <v>2076</v>
      </c>
      <c r="E1516">
        <v>3</v>
      </c>
      <c r="F1516" t="s">
        <v>2016</v>
      </c>
      <c r="G1516">
        <v>53</v>
      </c>
      <c r="H1516" t="s">
        <v>2020</v>
      </c>
      <c r="I1516">
        <v>43496</v>
      </c>
      <c r="J1516">
        <v>11</v>
      </c>
      <c r="K1516">
        <v>0</v>
      </c>
    </row>
    <row r="1517" spans="2:11">
      <c r="B1517" t="s">
        <v>2074</v>
      </c>
      <c r="C1517" t="s">
        <v>2075</v>
      </c>
      <c r="D1517" t="s">
        <v>2076</v>
      </c>
      <c r="E1517">
        <v>3</v>
      </c>
      <c r="F1517" t="s">
        <v>2016</v>
      </c>
      <c r="G1517">
        <v>50</v>
      </c>
      <c r="H1517" t="s">
        <v>2020</v>
      </c>
      <c r="I1517">
        <v>43496</v>
      </c>
      <c r="J1517">
        <v>5</v>
      </c>
      <c r="K1517">
        <v>8.86</v>
      </c>
    </row>
    <row r="1518" spans="2:11">
      <c r="B1518" t="s">
        <v>2063</v>
      </c>
      <c r="C1518" t="s">
        <v>2064</v>
      </c>
      <c r="D1518" t="s">
        <v>2184</v>
      </c>
      <c r="E1518">
        <v>1</v>
      </c>
      <c r="F1518" t="s">
        <v>2016</v>
      </c>
      <c r="G1518">
        <v>40</v>
      </c>
      <c r="H1518" t="s">
        <v>2017</v>
      </c>
      <c r="I1518">
        <v>43496</v>
      </c>
      <c r="J1518">
        <v>14</v>
      </c>
      <c r="K1518">
        <v>-4</v>
      </c>
    </row>
    <row r="1519" spans="2:11">
      <c r="B1519" t="s">
        <v>2057</v>
      </c>
      <c r="C1519" t="s">
        <v>2058</v>
      </c>
      <c r="D1519" t="s">
        <v>2026</v>
      </c>
      <c r="E1519">
        <v>5</v>
      </c>
      <c r="F1519" t="s">
        <v>2016</v>
      </c>
      <c r="G1519">
        <v>70</v>
      </c>
      <c r="H1519" t="s">
        <v>2017</v>
      </c>
      <c r="I1519">
        <v>43495</v>
      </c>
      <c r="J1519">
        <v>10</v>
      </c>
      <c r="K1519">
        <v>1.25</v>
      </c>
    </row>
    <row r="1520" spans="2:11">
      <c r="B1520" t="s">
        <v>2094</v>
      </c>
      <c r="C1520" t="s">
        <v>2095</v>
      </c>
      <c r="D1520" t="s">
        <v>2076</v>
      </c>
      <c r="E1520">
        <v>3</v>
      </c>
      <c r="F1520" t="s">
        <v>2016</v>
      </c>
      <c r="G1520" t="s">
        <v>2030</v>
      </c>
      <c r="H1520" t="s">
        <v>2017</v>
      </c>
      <c r="I1520">
        <v>43494</v>
      </c>
      <c r="J1520" t="s">
        <v>2030</v>
      </c>
      <c r="K1520" t="s">
        <v>2030</v>
      </c>
    </row>
    <row r="1521" spans="2:11">
      <c r="B1521" t="s">
        <v>2100</v>
      </c>
      <c r="C1521" t="s">
        <v>2101</v>
      </c>
      <c r="D1521" t="s">
        <v>2076</v>
      </c>
      <c r="E1521">
        <v>3</v>
      </c>
      <c r="F1521" t="s">
        <v>2016</v>
      </c>
      <c r="G1521" t="s">
        <v>2030</v>
      </c>
      <c r="H1521" t="s">
        <v>2017</v>
      </c>
      <c r="I1521">
        <v>43494</v>
      </c>
      <c r="J1521" t="s">
        <v>2030</v>
      </c>
      <c r="K1521" t="s">
        <v>2030</v>
      </c>
    </row>
    <row r="1522" spans="2:11">
      <c r="B1522" t="s">
        <v>3616</v>
      </c>
      <c r="C1522" t="s">
        <v>4115</v>
      </c>
      <c r="D1522" t="s">
        <v>2076</v>
      </c>
      <c r="E1522">
        <v>3</v>
      </c>
      <c r="F1522" t="s">
        <v>2016</v>
      </c>
      <c r="G1522">
        <v>49</v>
      </c>
      <c r="H1522" t="s">
        <v>2020</v>
      </c>
      <c r="I1522">
        <v>43493</v>
      </c>
      <c r="J1522">
        <v>11</v>
      </c>
      <c r="K1522">
        <v>0</v>
      </c>
    </row>
    <row r="1523" spans="2:11">
      <c r="B1523" t="s">
        <v>2054</v>
      </c>
      <c r="C1523" t="s">
        <v>2055</v>
      </c>
      <c r="D1523" t="s">
        <v>2044</v>
      </c>
      <c r="E1523">
        <v>3</v>
      </c>
      <c r="F1523" t="s">
        <v>2016</v>
      </c>
      <c r="G1523">
        <v>50</v>
      </c>
      <c r="H1523" t="s">
        <v>2020</v>
      </c>
      <c r="I1523">
        <v>43493</v>
      </c>
      <c r="J1523">
        <v>9</v>
      </c>
      <c r="K1523">
        <v>4.3099999999999996</v>
      </c>
    </row>
    <row r="1524" spans="2:11">
      <c r="B1524" t="s">
        <v>2096</v>
      </c>
      <c r="C1524" t="s">
        <v>2097</v>
      </c>
      <c r="D1524" t="s">
        <v>2026</v>
      </c>
      <c r="E1524">
        <v>5</v>
      </c>
      <c r="F1524" t="s">
        <v>2016</v>
      </c>
      <c r="G1524" t="s">
        <v>2030</v>
      </c>
      <c r="H1524" t="s">
        <v>2017</v>
      </c>
      <c r="I1524">
        <v>43493</v>
      </c>
      <c r="J1524">
        <v>6</v>
      </c>
      <c r="K1524">
        <v>5.07</v>
      </c>
    </row>
    <row r="1525" spans="2:11">
      <c r="B1525" t="s">
        <v>2021</v>
      </c>
      <c r="C1525" t="s">
        <v>2022</v>
      </c>
      <c r="D1525" t="s">
        <v>2348</v>
      </c>
      <c r="E1525">
        <v>1</v>
      </c>
      <c r="F1525" t="s">
        <v>2016</v>
      </c>
      <c r="G1525">
        <v>40</v>
      </c>
      <c r="H1525" t="s">
        <v>2020</v>
      </c>
      <c r="I1525">
        <v>43490</v>
      </c>
      <c r="J1525">
        <v>15</v>
      </c>
      <c r="K1525">
        <v>-7.1</v>
      </c>
    </row>
    <row r="1526" spans="2:11">
      <c r="B1526" t="s">
        <v>2024</v>
      </c>
      <c r="C1526" t="s">
        <v>2025</v>
      </c>
      <c r="D1526" t="s">
        <v>2026</v>
      </c>
      <c r="E1526">
        <v>5</v>
      </c>
      <c r="F1526" t="s">
        <v>2016</v>
      </c>
      <c r="G1526">
        <v>65</v>
      </c>
      <c r="H1526" t="s">
        <v>2017</v>
      </c>
      <c r="I1526">
        <v>43490</v>
      </c>
      <c r="J1526">
        <v>1</v>
      </c>
      <c r="K1526">
        <v>15.27</v>
      </c>
    </row>
    <row r="1527" spans="2:11">
      <c r="B1527" t="s">
        <v>2033</v>
      </c>
      <c r="C1527" t="s">
        <v>2034</v>
      </c>
      <c r="D1527" t="s">
        <v>2035</v>
      </c>
      <c r="E1527">
        <v>5</v>
      </c>
      <c r="F1527" t="s">
        <v>2016</v>
      </c>
      <c r="G1527">
        <v>64</v>
      </c>
      <c r="H1527" t="s">
        <v>2036</v>
      </c>
      <c r="I1527">
        <v>43490</v>
      </c>
      <c r="J1527">
        <v>1</v>
      </c>
      <c r="K1527">
        <v>15.27</v>
      </c>
    </row>
    <row r="1528" spans="2:11">
      <c r="B1528" t="s">
        <v>2037</v>
      </c>
      <c r="C1528" t="s">
        <v>2038</v>
      </c>
      <c r="D1528" t="s">
        <v>2041</v>
      </c>
      <c r="E1528">
        <v>1</v>
      </c>
      <c r="F1528" t="s">
        <v>2016</v>
      </c>
      <c r="G1528">
        <v>40</v>
      </c>
      <c r="H1528" t="s">
        <v>2020</v>
      </c>
      <c r="I1528">
        <v>43490</v>
      </c>
      <c r="J1528">
        <v>16</v>
      </c>
      <c r="K1528">
        <v>-15.27</v>
      </c>
    </row>
    <row r="1529" spans="2:11">
      <c r="B1529" t="s">
        <v>2089</v>
      </c>
      <c r="C1529" t="s">
        <v>2090</v>
      </c>
      <c r="D1529" t="s">
        <v>2029</v>
      </c>
      <c r="E1529">
        <v>5</v>
      </c>
      <c r="F1529" t="s">
        <v>2016</v>
      </c>
      <c r="G1529">
        <v>55</v>
      </c>
      <c r="H1529" t="s">
        <v>2017</v>
      </c>
      <c r="I1529">
        <v>43490</v>
      </c>
      <c r="J1529">
        <v>13</v>
      </c>
      <c r="K1529">
        <v>-1.86</v>
      </c>
    </row>
    <row r="1530" spans="2:11">
      <c r="B1530" t="s">
        <v>2045</v>
      </c>
      <c r="C1530" t="s">
        <v>2046</v>
      </c>
      <c r="D1530" t="s">
        <v>2015</v>
      </c>
      <c r="E1530">
        <v>3</v>
      </c>
      <c r="F1530" t="s">
        <v>2016</v>
      </c>
      <c r="G1530" t="s">
        <v>2030</v>
      </c>
      <c r="H1530" t="s">
        <v>2017</v>
      </c>
      <c r="I1530">
        <v>43490</v>
      </c>
      <c r="J1530">
        <v>11</v>
      </c>
      <c r="K1530">
        <v>0</v>
      </c>
    </row>
    <row r="1531" spans="2:11">
      <c r="B1531" t="s">
        <v>2086</v>
      </c>
      <c r="C1531" t="s">
        <v>2087</v>
      </c>
      <c r="D1531" t="s">
        <v>2076</v>
      </c>
      <c r="E1531">
        <v>3</v>
      </c>
      <c r="F1531" t="s">
        <v>2016</v>
      </c>
      <c r="G1531">
        <v>48</v>
      </c>
      <c r="H1531" t="s">
        <v>2017</v>
      </c>
      <c r="I1531">
        <v>43490</v>
      </c>
      <c r="J1531">
        <v>2</v>
      </c>
      <c r="K1531">
        <v>15.21</v>
      </c>
    </row>
    <row r="1532" spans="2:11">
      <c r="B1532" t="s">
        <v>2358</v>
      </c>
      <c r="C1532" t="s">
        <v>4116</v>
      </c>
      <c r="D1532" t="s">
        <v>2026</v>
      </c>
      <c r="E1532">
        <v>5</v>
      </c>
      <c r="F1532" t="s">
        <v>2016</v>
      </c>
      <c r="G1532">
        <v>60</v>
      </c>
      <c r="H1532" t="s">
        <v>2020</v>
      </c>
      <c r="I1532">
        <v>43489</v>
      </c>
      <c r="J1532">
        <v>1</v>
      </c>
      <c r="K1532">
        <v>15.27</v>
      </c>
    </row>
    <row r="1533" spans="2:11">
      <c r="B1533" t="s">
        <v>2027</v>
      </c>
      <c r="C1533" t="s">
        <v>2028</v>
      </c>
      <c r="D1533" t="s">
        <v>2029</v>
      </c>
      <c r="E1533">
        <v>5</v>
      </c>
      <c r="F1533" t="s">
        <v>2016</v>
      </c>
      <c r="G1533">
        <v>58</v>
      </c>
      <c r="H1533" t="s">
        <v>2017</v>
      </c>
      <c r="I1533">
        <v>43489</v>
      </c>
      <c r="J1533">
        <v>1</v>
      </c>
      <c r="K1533">
        <v>15.27</v>
      </c>
    </row>
    <row r="1534" spans="2:11">
      <c r="B1534" t="s">
        <v>2069</v>
      </c>
      <c r="C1534" t="s">
        <v>2070</v>
      </c>
      <c r="D1534" t="s">
        <v>2071</v>
      </c>
      <c r="E1534">
        <v>3</v>
      </c>
      <c r="F1534" t="s">
        <v>2016</v>
      </c>
      <c r="G1534" t="s">
        <v>2030</v>
      </c>
      <c r="H1534" t="s">
        <v>2017</v>
      </c>
      <c r="I1534">
        <v>43489</v>
      </c>
      <c r="J1534" t="s">
        <v>2030</v>
      </c>
      <c r="K1534" t="s">
        <v>2030</v>
      </c>
    </row>
    <row r="1535" spans="2:11">
      <c r="B1535" t="s">
        <v>2072</v>
      </c>
      <c r="C1535" t="s">
        <v>2073</v>
      </c>
      <c r="D1535" t="s">
        <v>2041</v>
      </c>
      <c r="E1535">
        <v>1</v>
      </c>
      <c r="F1535" t="s">
        <v>2016</v>
      </c>
      <c r="G1535" t="s">
        <v>2030</v>
      </c>
      <c r="H1535" t="s">
        <v>2017</v>
      </c>
      <c r="I1535">
        <v>43489</v>
      </c>
      <c r="J1535">
        <v>18</v>
      </c>
      <c r="K1535">
        <v>-28.24</v>
      </c>
    </row>
    <row r="1536" spans="2:11">
      <c r="B1536" t="s">
        <v>2111</v>
      </c>
      <c r="C1536" t="s">
        <v>2112</v>
      </c>
      <c r="D1536" t="s">
        <v>2026</v>
      </c>
      <c r="E1536">
        <v>5</v>
      </c>
      <c r="F1536" t="s">
        <v>2016</v>
      </c>
      <c r="G1536" t="s">
        <v>2030</v>
      </c>
      <c r="H1536" t="s">
        <v>2017</v>
      </c>
      <c r="I1536">
        <v>43217</v>
      </c>
      <c r="J1536">
        <v>1</v>
      </c>
      <c r="K1536">
        <v>15.27</v>
      </c>
    </row>
    <row r="1537" spans="2:11">
      <c r="B1537" t="s">
        <v>2083</v>
      </c>
      <c r="C1537" t="s">
        <v>2084</v>
      </c>
      <c r="D1537" t="s">
        <v>2035</v>
      </c>
      <c r="E1537">
        <v>5</v>
      </c>
      <c r="F1537" t="s">
        <v>2016</v>
      </c>
      <c r="G1537" t="s">
        <v>2030</v>
      </c>
      <c r="H1537" t="s">
        <v>2017</v>
      </c>
      <c r="I1537">
        <v>43211</v>
      </c>
      <c r="J1537">
        <v>1</v>
      </c>
      <c r="K1537">
        <v>15.27</v>
      </c>
    </row>
    <row r="1538" spans="2:11">
      <c r="B1538" t="s">
        <v>2109</v>
      </c>
      <c r="C1538" t="s">
        <v>3174</v>
      </c>
      <c r="D1538" t="s">
        <v>2026</v>
      </c>
      <c r="E1538">
        <v>5</v>
      </c>
      <c r="F1538" t="s">
        <v>2016</v>
      </c>
      <c r="G1538" t="s">
        <v>2030</v>
      </c>
      <c r="H1538" t="s">
        <v>2017</v>
      </c>
      <c r="I1538">
        <v>42997</v>
      </c>
      <c r="J1538">
        <v>1</v>
      </c>
      <c r="K1538">
        <v>15.27</v>
      </c>
    </row>
    <row r="1539" spans="2:11">
      <c r="B1539" t="s">
        <v>2091</v>
      </c>
      <c r="C1539" t="s">
        <v>3508</v>
      </c>
      <c r="D1539" t="s">
        <v>2093</v>
      </c>
      <c r="E1539" t="s">
        <v>2030</v>
      </c>
      <c r="F1539" t="s">
        <v>2016</v>
      </c>
      <c r="G1539" t="s">
        <v>2030</v>
      </c>
      <c r="H1539" t="s">
        <v>2017</v>
      </c>
      <c r="I1539">
        <v>42804</v>
      </c>
      <c r="J1539" t="s">
        <v>2030</v>
      </c>
      <c r="K1539" t="s">
        <v>2030</v>
      </c>
    </row>
    <row r="1540" spans="2:11">
      <c r="B1540" t="s">
        <v>4117</v>
      </c>
      <c r="C1540" t="s">
        <v>4118</v>
      </c>
      <c r="D1540" t="s">
        <v>2044</v>
      </c>
      <c r="E1540">
        <v>3</v>
      </c>
      <c r="F1540" t="s">
        <v>2016</v>
      </c>
      <c r="G1540" t="s">
        <v>2030</v>
      </c>
      <c r="H1540" t="s">
        <v>2017</v>
      </c>
      <c r="I1540">
        <v>42480</v>
      </c>
      <c r="J1540">
        <v>11</v>
      </c>
      <c r="K1540">
        <v>0</v>
      </c>
    </row>
    <row r="1601" spans="1:11">
      <c r="A1601" t="s">
        <v>1029</v>
      </c>
      <c r="B1601" t="s">
        <v>2120</v>
      </c>
      <c r="C1601" t="s">
        <v>2890</v>
      </c>
      <c r="D1601" t="s">
        <v>2044</v>
      </c>
      <c r="E1601">
        <v>3</v>
      </c>
      <c r="F1601" t="s">
        <v>2016</v>
      </c>
      <c r="G1601">
        <v>50</v>
      </c>
      <c r="H1601" t="s">
        <v>2020</v>
      </c>
      <c r="I1601">
        <v>43511</v>
      </c>
      <c r="J1601">
        <v>5</v>
      </c>
      <c r="K1601">
        <v>6.31</v>
      </c>
    </row>
    <row r="1602" spans="1:11">
      <c r="B1602" t="s">
        <v>106</v>
      </c>
      <c r="C1602" t="s">
        <v>3635</v>
      </c>
      <c r="D1602" t="s">
        <v>2019</v>
      </c>
      <c r="E1602">
        <v>3</v>
      </c>
      <c r="F1602" t="s">
        <v>2016</v>
      </c>
      <c r="G1602">
        <v>49</v>
      </c>
      <c r="H1602" t="s">
        <v>2020</v>
      </c>
      <c r="I1602">
        <v>43510</v>
      </c>
      <c r="J1602">
        <v>4</v>
      </c>
      <c r="K1602">
        <v>11.28</v>
      </c>
    </row>
    <row r="1603" spans="1:11">
      <c r="B1603" t="s">
        <v>2021</v>
      </c>
      <c r="C1603" t="s">
        <v>2190</v>
      </c>
      <c r="D1603" t="s">
        <v>2166</v>
      </c>
      <c r="E1603">
        <v>5</v>
      </c>
      <c r="F1603" t="s">
        <v>2016</v>
      </c>
      <c r="G1603">
        <v>58</v>
      </c>
      <c r="H1603" t="s">
        <v>2020</v>
      </c>
      <c r="I1603">
        <v>43510</v>
      </c>
      <c r="J1603">
        <v>1</v>
      </c>
      <c r="K1603">
        <v>15.61</v>
      </c>
    </row>
    <row r="1604" spans="1:11">
      <c r="B1604" t="s">
        <v>2027</v>
      </c>
      <c r="C1604" t="s">
        <v>4223</v>
      </c>
      <c r="D1604" t="s">
        <v>2044</v>
      </c>
      <c r="E1604">
        <v>3</v>
      </c>
      <c r="F1604" t="s">
        <v>2016</v>
      </c>
      <c r="G1604">
        <v>47</v>
      </c>
      <c r="H1604" t="s">
        <v>2017</v>
      </c>
      <c r="I1604">
        <v>43510</v>
      </c>
      <c r="J1604">
        <v>6</v>
      </c>
      <c r="K1604">
        <v>0</v>
      </c>
    </row>
    <row r="1605" spans="1:11">
      <c r="B1605" t="s">
        <v>2033</v>
      </c>
      <c r="C1605" t="s">
        <v>2192</v>
      </c>
      <c r="D1605" t="s">
        <v>2035</v>
      </c>
      <c r="E1605">
        <v>5</v>
      </c>
      <c r="F1605" t="s">
        <v>2016</v>
      </c>
      <c r="G1605">
        <v>60</v>
      </c>
      <c r="H1605" t="s">
        <v>2036</v>
      </c>
      <c r="I1605">
        <v>43510</v>
      </c>
      <c r="J1605">
        <v>2</v>
      </c>
      <c r="K1605">
        <v>13.76</v>
      </c>
    </row>
    <row r="1606" spans="1:11">
      <c r="B1606" t="s">
        <v>2039</v>
      </c>
      <c r="C1606" t="s">
        <v>2193</v>
      </c>
      <c r="D1606" t="s">
        <v>2076</v>
      </c>
      <c r="E1606">
        <v>3</v>
      </c>
      <c r="F1606" t="s">
        <v>2016</v>
      </c>
      <c r="G1606" t="s">
        <v>2030</v>
      </c>
      <c r="H1606" t="s">
        <v>2017</v>
      </c>
      <c r="I1606">
        <v>43510</v>
      </c>
      <c r="J1606">
        <v>6</v>
      </c>
      <c r="K1606">
        <v>0</v>
      </c>
    </row>
    <row r="1607" spans="1:11">
      <c r="B1607" t="s">
        <v>2159</v>
      </c>
      <c r="C1607" t="s">
        <v>3465</v>
      </c>
      <c r="D1607" t="s">
        <v>2029</v>
      </c>
      <c r="E1607">
        <v>5</v>
      </c>
      <c r="F1607" t="s">
        <v>2016</v>
      </c>
      <c r="G1607">
        <v>53</v>
      </c>
      <c r="H1607" t="s">
        <v>2020</v>
      </c>
      <c r="I1607">
        <v>43510</v>
      </c>
      <c r="J1607" t="s">
        <v>2030</v>
      </c>
      <c r="K1607" t="s">
        <v>2030</v>
      </c>
    </row>
    <row r="1608" spans="1:11">
      <c r="B1608" t="s">
        <v>2232</v>
      </c>
      <c r="C1608" t="s">
        <v>3112</v>
      </c>
      <c r="D1608" t="s">
        <v>2029</v>
      </c>
      <c r="E1608">
        <v>5</v>
      </c>
      <c r="F1608" t="s">
        <v>2016</v>
      </c>
      <c r="G1608" t="s">
        <v>2030</v>
      </c>
      <c r="H1608" t="s">
        <v>2017</v>
      </c>
      <c r="I1608">
        <v>43510</v>
      </c>
      <c r="J1608">
        <v>1</v>
      </c>
      <c r="K1608">
        <v>15.61</v>
      </c>
    </row>
    <row r="1609" spans="1:11">
      <c r="B1609" t="s">
        <v>2069</v>
      </c>
      <c r="C1609" t="s">
        <v>2840</v>
      </c>
      <c r="D1609" t="s">
        <v>2035</v>
      </c>
      <c r="E1609">
        <v>5</v>
      </c>
      <c r="F1609" t="s">
        <v>2016</v>
      </c>
      <c r="G1609">
        <v>55</v>
      </c>
      <c r="H1609" t="s">
        <v>2020</v>
      </c>
      <c r="I1609">
        <v>43510</v>
      </c>
      <c r="J1609">
        <v>1</v>
      </c>
      <c r="K1609">
        <v>15.61</v>
      </c>
    </row>
    <row r="1610" spans="1:11">
      <c r="B1610" t="s">
        <v>2042</v>
      </c>
      <c r="C1610" t="s">
        <v>2043</v>
      </c>
      <c r="D1610" t="s">
        <v>2029</v>
      </c>
      <c r="E1610">
        <v>5</v>
      </c>
      <c r="F1610" t="s">
        <v>2016</v>
      </c>
      <c r="G1610">
        <v>54</v>
      </c>
      <c r="H1610" t="s">
        <v>2020</v>
      </c>
      <c r="I1610">
        <v>43510</v>
      </c>
      <c r="J1610">
        <v>3</v>
      </c>
      <c r="K1610">
        <v>12.77</v>
      </c>
    </row>
    <row r="1611" spans="1:11">
      <c r="B1611" t="s">
        <v>3616</v>
      </c>
      <c r="C1611" t="s">
        <v>4115</v>
      </c>
      <c r="D1611" t="s">
        <v>2053</v>
      </c>
      <c r="E1611">
        <v>1</v>
      </c>
      <c r="F1611" t="s">
        <v>2016</v>
      </c>
      <c r="G1611">
        <v>41</v>
      </c>
      <c r="H1611" t="s">
        <v>2020</v>
      </c>
      <c r="I1611">
        <v>43510</v>
      </c>
      <c r="J1611">
        <v>7</v>
      </c>
      <c r="K1611">
        <v>-15.61</v>
      </c>
    </row>
    <row r="1612" spans="1:11">
      <c r="B1612" t="s">
        <v>2049</v>
      </c>
      <c r="C1612" t="s">
        <v>3278</v>
      </c>
      <c r="D1612" t="s">
        <v>2029</v>
      </c>
      <c r="E1612">
        <v>5</v>
      </c>
      <c r="F1612" t="s">
        <v>2016</v>
      </c>
      <c r="G1612">
        <v>62</v>
      </c>
      <c r="H1612" t="s">
        <v>2020</v>
      </c>
      <c r="I1612">
        <v>43510</v>
      </c>
      <c r="J1612">
        <v>1</v>
      </c>
      <c r="K1612">
        <v>15.61</v>
      </c>
    </row>
    <row r="1613" spans="1:11">
      <c r="B1613" t="s">
        <v>2236</v>
      </c>
      <c r="C1613" t="s">
        <v>3467</v>
      </c>
      <c r="D1613" t="s">
        <v>2015</v>
      </c>
      <c r="E1613">
        <v>3</v>
      </c>
      <c r="F1613" t="s">
        <v>2016</v>
      </c>
      <c r="G1613" t="s">
        <v>2030</v>
      </c>
      <c r="H1613" t="s">
        <v>2017</v>
      </c>
      <c r="I1613">
        <v>43510</v>
      </c>
      <c r="J1613">
        <v>6</v>
      </c>
      <c r="K1613">
        <v>0</v>
      </c>
    </row>
    <row r="1614" spans="1:11">
      <c r="B1614" t="s">
        <v>2086</v>
      </c>
      <c r="C1614" t="s">
        <v>2087</v>
      </c>
      <c r="D1614" t="s">
        <v>2076</v>
      </c>
      <c r="E1614">
        <v>3</v>
      </c>
      <c r="F1614" t="s">
        <v>2016</v>
      </c>
      <c r="G1614">
        <v>50</v>
      </c>
      <c r="H1614" t="s">
        <v>2017</v>
      </c>
      <c r="I1614">
        <v>43510</v>
      </c>
      <c r="J1614">
        <v>6</v>
      </c>
      <c r="K1614">
        <v>0</v>
      </c>
    </row>
    <row r="1615" spans="1:11">
      <c r="B1615" t="s">
        <v>2057</v>
      </c>
      <c r="C1615" t="s">
        <v>2058</v>
      </c>
      <c r="D1615" t="s">
        <v>2044</v>
      </c>
      <c r="E1615">
        <v>3</v>
      </c>
      <c r="F1615" t="s">
        <v>2016</v>
      </c>
      <c r="G1615">
        <v>50</v>
      </c>
      <c r="H1615" t="s">
        <v>2017</v>
      </c>
      <c r="I1615">
        <v>43510</v>
      </c>
      <c r="J1615">
        <v>6</v>
      </c>
      <c r="K1615">
        <v>0</v>
      </c>
    </row>
    <row r="1616" spans="1:11">
      <c r="B1616" t="s">
        <v>2061</v>
      </c>
      <c r="C1616" t="s">
        <v>2194</v>
      </c>
      <c r="D1616" t="s">
        <v>2044</v>
      </c>
      <c r="E1616">
        <v>3</v>
      </c>
      <c r="F1616" t="s">
        <v>2016</v>
      </c>
      <c r="G1616">
        <v>54</v>
      </c>
      <c r="H1616" t="s">
        <v>2020</v>
      </c>
      <c r="I1616">
        <v>43510</v>
      </c>
      <c r="J1616">
        <v>6</v>
      </c>
      <c r="K1616">
        <v>0</v>
      </c>
    </row>
    <row r="1617" spans="2:11">
      <c r="B1617" t="s">
        <v>2098</v>
      </c>
      <c r="C1617" t="s">
        <v>2099</v>
      </c>
      <c r="D1617" t="s">
        <v>2029</v>
      </c>
      <c r="E1617">
        <v>5</v>
      </c>
      <c r="F1617" t="s">
        <v>2016</v>
      </c>
      <c r="G1617">
        <v>60</v>
      </c>
      <c r="H1617" t="s">
        <v>2020</v>
      </c>
      <c r="I1617">
        <v>43510</v>
      </c>
      <c r="J1617">
        <v>1</v>
      </c>
      <c r="K1617">
        <v>15.61</v>
      </c>
    </row>
    <row r="1618" spans="2:11">
      <c r="B1618" t="s">
        <v>2267</v>
      </c>
      <c r="C1618" t="s">
        <v>2560</v>
      </c>
      <c r="D1618" t="s">
        <v>2029</v>
      </c>
      <c r="E1618">
        <v>5</v>
      </c>
      <c r="F1618" t="s">
        <v>2016</v>
      </c>
      <c r="G1618">
        <v>56</v>
      </c>
      <c r="H1618" t="s">
        <v>2020</v>
      </c>
      <c r="I1618">
        <v>43510</v>
      </c>
      <c r="J1618" t="s">
        <v>2030</v>
      </c>
      <c r="K1618" t="s">
        <v>2030</v>
      </c>
    </row>
    <row r="1619" spans="2:11">
      <c r="B1619" t="s">
        <v>2618</v>
      </c>
      <c r="C1619" t="s">
        <v>3276</v>
      </c>
      <c r="D1619" t="s">
        <v>2053</v>
      </c>
      <c r="E1619">
        <v>1</v>
      </c>
      <c r="F1619" t="s">
        <v>2016</v>
      </c>
      <c r="G1619">
        <v>39.5</v>
      </c>
      <c r="H1619" t="s">
        <v>2017</v>
      </c>
      <c r="I1619">
        <v>43510</v>
      </c>
      <c r="J1619" t="s">
        <v>2030</v>
      </c>
      <c r="K1619" t="s">
        <v>2030</v>
      </c>
    </row>
    <row r="1620" spans="2:11">
      <c r="B1620" t="s">
        <v>2174</v>
      </c>
      <c r="C1620" t="s">
        <v>3277</v>
      </c>
      <c r="D1620" t="s">
        <v>2015</v>
      </c>
      <c r="E1620">
        <v>3</v>
      </c>
      <c r="F1620" t="s">
        <v>2016</v>
      </c>
      <c r="G1620">
        <v>51</v>
      </c>
      <c r="H1620" t="s">
        <v>2017</v>
      </c>
      <c r="I1620">
        <v>43509</v>
      </c>
      <c r="J1620">
        <v>6</v>
      </c>
      <c r="K1620">
        <v>0</v>
      </c>
    </row>
    <row r="1621" spans="2:11">
      <c r="B1621" t="s">
        <v>2067</v>
      </c>
      <c r="C1621" t="s">
        <v>2068</v>
      </c>
      <c r="D1621" t="s">
        <v>2029</v>
      </c>
      <c r="E1621">
        <v>5</v>
      </c>
      <c r="F1621" t="s">
        <v>2016</v>
      </c>
      <c r="G1621">
        <v>58</v>
      </c>
      <c r="H1621" t="s">
        <v>2020</v>
      </c>
      <c r="I1621">
        <v>43509</v>
      </c>
      <c r="J1621">
        <v>1</v>
      </c>
      <c r="K1621">
        <v>15.61</v>
      </c>
    </row>
    <row r="1622" spans="2:11">
      <c r="B1622" t="s">
        <v>2024</v>
      </c>
      <c r="C1622" t="s">
        <v>2025</v>
      </c>
      <c r="D1622" t="s">
        <v>2026</v>
      </c>
      <c r="E1622">
        <v>5</v>
      </c>
      <c r="F1622" t="s">
        <v>2016</v>
      </c>
      <c r="G1622">
        <v>65</v>
      </c>
      <c r="H1622" t="s">
        <v>2017</v>
      </c>
      <c r="I1622">
        <v>43509</v>
      </c>
      <c r="J1622">
        <v>1</v>
      </c>
      <c r="K1622">
        <v>15.61</v>
      </c>
    </row>
    <row r="1623" spans="2:11">
      <c r="B1623" t="s">
        <v>2274</v>
      </c>
      <c r="C1623" t="s">
        <v>4037</v>
      </c>
      <c r="D1623" t="s">
        <v>2076</v>
      </c>
      <c r="E1623">
        <v>3</v>
      </c>
      <c r="F1623" t="s">
        <v>2016</v>
      </c>
      <c r="G1623" t="s">
        <v>2030</v>
      </c>
      <c r="H1623" t="s">
        <v>2017</v>
      </c>
      <c r="I1623">
        <v>43509</v>
      </c>
      <c r="J1623">
        <v>6</v>
      </c>
      <c r="K1623">
        <v>0</v>
      </c>
    </row>
    <row r="1624" spans="2:11">
      <c r="B1624" t="s">
        <v>2037</v>
      </c>
      <c r="C1624" t="s">
        <v>2201</v>
      </c>
      <c r="D1624" t="s">
        <v>2026</v>
      </c>
      <c r="E1624">
        <v>5</v>
      </c>
      <c r="F1624" t="s">
        <v>2016</v>
      </c>
      <c r="G1624">
        <v>55</v>
      </c>
      <c r="H1624" t="s">
        <v>2020</v>
      </c>
      <c r="I1624">
        <v>43509</v>
      </c>
      <c r="J1624">
        <v>1</v>
      </c>
      <c r="K1624">
        <v>15.61</v>
      </c>
    </row>
    <row r="1625" spans="2:11">
      <c r="B1625" t="s">
        <v>2072</v>
      </c>
      <c r="C1625" t="s">
        <v>2188</v>
      </c>
      <c r="D1625" t="s">
        <v>2029</v>
      </c>
      <c r="E1625">
        <v>5</v>
      </c>
      <c r="F1625" t="s">
        <v>2016</v>
      </c>
      <c r="G1625">
        <v>52</v>
      </c>
      <c r="H1625" t="s">
        <v>2020</v>
      </c>
      <c r="I1625">
        <v>43509</v>
      </c>
      <c r="J1625">
        <v>1</v>
      </c>
      <c r="K1625">
        <v>15.61</v>
      </c>
    </row>
    <row r="1626" spans="2:11">
      <c r="B1626" t="s">
        <v>2045</v>
      </c>
      <c r="C1626" t="s">
        <v>3116</v>
      </c>
      <c r="D1626" t="s">
        <v>2029</v>
      </c>
      <c r="E1626">
        <v>5</v>
      </c>
      <c r="F1626" t="s">
        <v>2016</v>
      </c>
      <c r="G1626">
        <v>52</v>
      </c>
      <c r="H1626" t="s">
        <v>2020</v>
      </c>
      <c r="I1626">
        <v>43509</v>
      </c>
      <c r="J1626">
        <v>1</v>
      </c>
      <c r="K1626">
        <v>15.61</v>
      </c>
    </row>
    <row r="1627" spans="2:11">
      <c r="B1627" t="s">
        <v>2079</v>
      </c>
      <c r="C1627" t="s">
        <v>2080</v>
      </c>
      <c r="D1627" t="s">
        <v>2029</v>
      </c>
      <c r="E1627">
        <v>5</v>
      </c>
      <c r="F1627" t="s">
        <v>2016</v>
      </c>
      <c r="G1627">
        <v>57</v>
      </c>
      <c r="H1627" t="s">
        <v>2017</v>
      </c>
      <c r="I1627">
        <v>43509</v>
      </c>
      <c r="J1627">
        <v>1</v>
      </c>
      <c r="K1627">
        <v>15.61</v>
      </c>
    </row>
    <row r="1628" spans="2:11">
      <c r="B1628" t="s">
        <v>2051</v>
      </c>
      <c r="C1628" t="s">
        <v>3469</v>
      </c>
      <c r="D1628" t="s">
        <v>2076</v>
      </c>
      <c r="E1628">
        <v>3</v>
      </c>
      <c r="F1628" t="s">
        <v>2016</v>
      </c>
      <c r="G1628">
        <v>49</v>
      </c>
      <c r="H1628" t="s">
        <v>2017</v>
      </c>
      <c r="I1628">
        <v>43509</v>
      </c>
      <c r="J1628" t="s">
        <v>2030</v>
      </c>
      <c r="K1628" t="s">
        <v>2030</v>
      </c>
    </row>
    <row r="1629" spans="2:11">
      <c r="B1629" t="s">
        <v>2198</v>
      </c>
      <c r="C1629" t="s">
        <v>2895</v>
      </c>
      <c r="D1629" t="s">
        <v>2035</v>
      </c>
      <c r="E1629">
        <v>5</v>
      </c>
      <c r="F1629" t="s">
        <v>2016</v>
      </c>
      <c r="G1629">
        <v>52</v>
      </c>
      <c r="H1629" t="s">
        <v>2020</v>
      </c>
      <c r="I1629">
        <v>43509</v>
      </c>
      <c r="J1629">
        <v>1</v>
      </c>
      <c r="K1629">
        <v>15.61</v>
      </c>
    </row>
    <row r="1630" spans="2:11">
      <c r="B1630" t="s">
        <v>2094</v>
      </c>
      <c r="C1630" t="s">
        <v>2095</v>
      </c>
      <c r="D1630" t="s">
        <v>2076</v>
      </c>
      <c r="E1630">
        <v>3</v>
      </c>
      <c r="F1630" t="s">
        <v>2016</v>
      </c>
      <c r="G1630" t="s">
        <v>2030</v>
      </c>
      <c r="H1630" t="s">
        <v>2017</v>
      </c>
      <c r="I1630">
        <v>43486</v>
      </c>
      <c r="J1630" t="s">
        <v>2030</v>
      </c>
      <c r="K1630" t="s">
        <v>2030</v>
      </c>
    </row>
    <row r="1631" spans="2:11">
      <c r="B1631" t="s">
        <v>2096</v>
      </c>
      <c r="C1631" t="s">
        <v>2097</v>
      </c>
      <c r="D1631" t="s">
        <v>2026</v>
      </c>
      <c r="E1631">
        <v>5</v>
      </c>
      <c r="F1631" t="s">
        <v>2016</v>
      </c>
      <c r="G1631" t="s">
        <v>2030</v>
      </c>
      <c r="H1631" t="s">
        <v>2017</v>
      </c>
      <c r="I1631">
        <v>43448</v>
      </c>
      <c r="J1631">
        <v>1</v>
      </c>
      <c r="K1631">
        <v>15.61</v>
      </c>
    </row>
    <row r="1632" spans="2:11">
      <c r="B1632" t="s">
        <v>2083</v>
      </c>
      <c r="C1632" t="s">
        <v>2084</v>
      </c>
      <c r="D1632" t="s">
        <v>2035</v>
      </c>
      <c r="E1632">
        <v>5</v>
      </c>
      <c r="F1632" t="s">
        <v>2016</v>
      </c>
      <c r="G1632" t="s">
        <v>2030</v>
      </c>
      <c r="H1632" t="s">
        <v>2017</v>
      </c>
      <c r="I1632">
        <v>43181</v>
      </c>
      <c r="J1632">
        <v>1</v>
      </c>
      <c r="K1632">
        <v>15.61</v>
      </c>
    </row>
    <row r="1633" spans="2:11">
      <c r="B1633" t="s">
        <v>2411</v>
      </c>
      <c r="C1633" t="s">
        <v>3118</v>
      </c>
      <c r="D1633" t="s">
        <v>2104</v>
      </c>
      <c r="E1633" t="s">
        <v>2030</v>
      </c>
      <c r="F1633" t="s">
        <v>2016</v>
      </c>
      <c r="G1633" t="s">
        <v>2030</v>
      </c>
      <c r="H1633" t="s">
        <v>2017</v>
      </c>
      <c r="I1633">
        <v>43177</v>
      </c>
      <c r="J1633" t="s">
        <v>2030</v>
      </c>
      <c r="K1633" t="s">
        <v>2030</v>
      </c>
    </row>
    <row r="1634" spans="2:11">
      <c r="B1634" t="s">
        <v>2111</v>
      </c>
      <c r="C1634" t="s">
        <v>4325</v>
      </c>
      <c r="D1634" t="s">
        <v>2026</v>
      </c>
      <c r="E1634">
        <v>5</v>
      </c>
      <c r="F1634" t="s">
        <v>2016</v>
      </c>
      <c r="G1634" t="s">
        <v>2030</v>
      </c>
      <c r="H1634" t="s">
        <v>2017</v>
      </c>
      <c r="I1634">
        <v>43055</v>
      </c>
      <c r="J1634">
        <v>1</v>
      </c>
      <c r="K1634">
        <v>15.61</v>
      </c>
    </row>
    <row r="1701" spans="1:11">
      <c r="A1701" t="s">
        <v>1030</v>
      </c>
      <c r="B1701" t="s">
        <v>2174</v>
      </c>
      <c r="C1701" t="s">
        <v>4330</v>
      </c>
      <c r="D1701" t="s">
        <v>2015</v>
      </c>
      <c r="E1701">
        <v>3</v>
      </c>
      <c r="F1701" t="s">
        <v>2016</v>
      </c>
      <c r="G1701">
        <v>13</v>
      </c>
      <c r="H1701" t="s">
        <v>2017</v>
      </c>
      <c r="I1701">
        <v>43511</v>
      </c>
      <c r="J1701">
        <v>10</v>
      </c>
      <c r="K1701">
        <v>-7.85</v>
      </c>
    </row>
    <row r="1702" spans="1:11">
      <c r="B1702" t="s">
        <v>2042</v>
      </c>
      <c r="C1702" t="s">
        <v>4331</v>
      </c>
      <c r="D1702" t="s">
        <v>2044</v>
      </c>
      <c r="E1702">
        <v>3</v>
      </c>
      <c r="F1702" t="s">
        <v>2016</v>
      </c>
      <c r="G1702">
        <v>12.1</v>
      </c>
      <c r="H1702" t="s">
        <v>2020</v>
      </c>
      <c r="I1702">
        <v>43511</v>
      </c>
      <c r="J1702">
        <v>6</v>
      </c>
      <c r="K1702">
        <v>-3.94</v>
      </c>
    </row>
    <row r="1703" spans="1:11">
      <c r="B1703" t="s">
        <v>106</v>
      </c>
      <c r="C1703" t="s">
        <v>4332</v>
      </c>
      <c r="D1703" t="s">
        <v>3510</v>
      </c>
      <c r="E1703">
        <v>3</v>
      </c>
      <c r="F1703" t="s">
        <v>2016</v>
      </c>
      <c r="G1703" t="s">
        <v>2030</v>
      </c>
      <c r="H1703" t="s">
        <v>2017</v>
      </c>
      <c r="I1703">
        <v>43509</v>
      </c>
      <c r="J1703">
        <v>15</v>
      </c>
      <c r="K1703">
        <v>-18.03</v>
      </c>
    </row>
    <row r="1704" spans="1:11">
      <c r="B1704" t="s">
        <v>3841</v>
      </c>
      <c r="C1704" t="s">
        <v>4333</v>
      </c>
      <c r="D1704" t="s">
        <v>2029</v>
      </c>
      <c r="E1704">
        <v>5</v>
      </c>
      <c r="F1704" t="s">
        <v>2016</v>
      </c>
      <c r="G1704">
        <v>16</v>
      </c>
      <c r="H1704" t="s">
        <v>2017</v>
      </c>
      <c r="I1704">
        <v>43509</v>
      </c>
      <c r="J1704">
        <v>7</v>
      </c>
      <c r="K1704">
        <v>-6.94</v>
      </c>
    </row>
    <row r="1705" spans="1:11">
      <c r="B1705" t="s">
        <v>3352</v>
      </c>
      <c r="C1705" t="s">
        <v>3353</v>
      </c>
      <c r="D1705" t="s">
        <v>2044</v>
      </c>
      <c r="E1705">
        <v>3</v>
      </c>
      <c r="F1705" t="s">
        <v>2016</v>
      </c>
      <c r="G1705">
        <v>12</v>
      </c>
      <c r="H1705" t="s">
        <v>2020</v>
      </c>
      <c r="I1705">
        <v>43509</v>
      </c>
      <c r="J1705">
        <v>13</v>
      </c>
      <c r="K1705">
        <v>-16.61</v>
      </c>
    </row>
    <row r="1706" spans="1:11">
      <c r="B1706" t="s">
        <v>3517</v>
      </c>
      <c r="C1706" t="s">
        <v>4334</v>
      </c>
      <c r="D1706" t="s">
        <v>2026</v>
      </c>
      <c r="E1706">
        <v>5</v>
      </c>
      <c r="F1706" t="s">
        <v>2016</v>
      </c>
      <c r="G1706">
        <v>16</v>
      </c>
      <c r="H1706" t="s">
        <v>2017</v>
      </c>
      <c r="I1706">
        <v>43507</v>
      </c>
      <c r="J1706" t="s">
        <v>2030</v>
      </c>
      <c r="K1706" t="s">
        <v>2030</v>
      </c>
    </row>
    <row r="1707" spans="1:11">
      <c r="B1707" t="s">
        <v>2094</v>
      </c>
      <c r="C1707" t="s">
        <v>2095</v>
      </c>
      <c r="D1707" t="s">
        <v>2026</v>
      </c>
      <c r="E1707">
        <v>5</v>
      </c>
      <c r="F1707" t="s">
        <v>2085</v>
      </c>
      <c r="G1707">
        <v>13</v>
      </c>
      <c r="H1707" t="s">
        <v>2020</v>
      </c>
      <c r="I1707">
        <v>43507</v>
      </c>
      <c r="J1707" t="s">
        <v>2030</v>
      </c>
      <c r="K1707" t="s">
        <v>2030</v>
      </c>
    </row>
    <row r="1708" spans="1:11">
      <c r="B1708" t="s">
        <v>4335</v>
      </c>
      <c r="C1708" t="s">
        <v>4336</v>
      </c>
      <c r="D1708" t="s">
        <v>2015</v>
      </c>
      <c r="E1708">
        <v>3</v>
      </c>
      <c r="F1708" t="s">
        <v>2016</v>
      </c>
      <c r="G1708">
        <v>16</v>
      </c>
      <c r="H1708" t="s">
        <v>2017</v>
      </c>
      <c r="I1708">
        <v>43504</v>
      </c>
      <c r="J1708">
        <v>9</v>
      </c>
      <c r="K1708">
        <v>-7.75</v>
      </c>
    </row>
    <row r="1709" spans="1:11">
      <c r="B1709" t="s">
        <v>2037</v>
      </c>
      <c r="C1709" t="s">
        <v>3434</v>
      </c>
      <c r="D1709" t="s">
        <v>2076</v>
      </c>
      <c r="E1709">
        <v>3</v>
      </c>
      <c r="F1709" t="s">
        <v>2016</v>
      </c>
      <c r="G1709">
        <v>12.5</v>
      </c>
      <c r="H1709" t="s">
        <v>2017</v>
      </c>
      <c r="I1709">
        <v>43503</v>
      </c>
      <c r="J1709">
        <v>3</v>
      </c>
      <c r="K1709">
        <v>5</v>
      </c>
    </row>
    <row r="1710" spans="1:11">
      <c r="B1710" t="s">
        <v>2595</v>
      </c>
      <c r="C1710" t="s">
        <v>4337</v>
      </c>
      <c r="D1710" t="s">
        <v>2362</v>
      </c>
      <c r="E1710">
        <v>5</v>
      </c>
      <c r="F1710" t="s">
        <v>2016</v>
      </c>
      <c r="G1710">
        <v>16</v>
      </c>
      <c r="H1710" t="s">
        <v>2020</v>
      </c>
      <c r="I1710">
        <v>43503</v>
      </c>
      <c r="J1710">
        <v>11</v>
      </c>
      <c r="K1710">
        <v>-9.51</v>
      </c>
    </row>
    <row r="1711" spans="1:11">
      <c r="B1711" t="s">
        <v>2063</v>
      </c>
      <c r="C1711" t="s">
        <v>4338</v>
      </c>
      <c r="D1711" t="s">
        <v>2035</v>
      </c>
      <c r="E1711">
        <v>5</v>
      </c>
      <c r="F1711" t="s">
        <v>2016</v>
      </c>
      <c r="G1711">
        <v>13.4</v>
      </c>
      <c r="H1711" t="s">
        <v>2017</v>
      </c>
      <c r="I1711">
        <v>43503</v>
      </c>
      <c r="J1711">
        <v>11</v>
      </c>
      <c r="K1711">
        <v>-9.51</v>
      </c>
    </row>
    <row r="1712" spans="1:11">
      <c r="B1712" t="s">
        <v>2027</v>
      </c>
      <c r="C1712" t="s">
        <v>4339</v>
      </c>
      <c r="D1712" t="s">
        <v>2029</v>
      </c>
      <c r="E1712">
        <v>5</v>
      </c>
      <c r="F1712" t="s">
        <v>2016</v>
      </c>
      <c r="G1712">
        <v>15.5</v>
      </c>
      <c r="H1712" t="s">
        <v>2017</v>
      </c>
      <c r="I1712">
        <v>43502</v>
      </c>
      <c r="J1712" t="s">
        <v>2030</v>
      </c>
      <c r="K1712" t="s">
        <v>2030</v>
      </c>
    </row>
    <row r="1713" spans="2:11">
      <c r="B1713" t="s">
        <v>2033</v>
      </c>
      <c r="C1713" t="s">
        <v>4042</v>
      </c>
      <c r="D1713" t="s">
        <v>2035</v>
      </c>
      <c r="E1713">
        <v>5</v>
      </c>
      <c r="F1713" t="s">
        <v>2016</v>
      </c>
      <c r="G1713">
        <v>17</v>
      </c>
      <c r="H1713" t="s">
        <v>2036</v>
      </c>
      <c r="I1713">
        <v>43502</v>
      </c>
      <c r="J1713">
        <v>11</v>
      </c>
      <c r="K1713">
        <v>-9.51</v>
      </c>
    </row>
    <row r="1714" spans="2:11">
      <c r="B1714" t="s">
        <v>3836</v>
      </c>
      <c r="C1714" t="s">
        <v>4340</v>
      </c>
      <c r="D1714" t="s">
        <v>2026</v>
      </c>
      <c r="E1714">
        <v>5</v>
      </c>
      <c r="F1714" t="s">
        <v>2016</v>
      </c>
      <c r="G1714">
        <v>14</v>
      </c>
      <c r="H1714" t="s">
        <v>2020</v>
      </c>
      <c r="I1714">
        <v>43502</v>
      </c>
      <c r="J1714">
        <v>11</v>
      </c>
      <c r="K1714">
        <v>-9.51</v>
      </c>
    </row>
    <row r="1715" spans="2:11">
      <c r="B1715" t="s">
        <v>3873</v>
      </c>
      <c r="C1715" t="s">
        <v>4341</v>
      </c>
      <c r="D1715" t="s">
        <v>2076</v>
      </c>
      <c r="E1715">
        <v>3</v>
      </c>
      <c r="F1715" t="s">
        <v>2016</v>
      </c>
      <c r="G1715">
        <v>13.6</v>
      </c>
      <c r="H1715" t="s">
        <v>2017</v>
      </c>
      <c r="I1715">
        <v>43502</v>
      </c>
      <c r="J1715">
        <v>14</v>
      </c>
      <c r="K1715">
        <v>-17.809999999999999</v>
      </c>
    </row>
    <row r="1716" spans="2:11">
      <c r="B1716" t="s">
        <v>3513</v>
      </c>
      <c r="C1716" t="s">
        <v>4342</v>
      </c>
      <c r="D1716" t="s">
        <v>2029</v>
      </c>
      <c r="E1716">
        <v>5</v>
      </c>
      <c r="F1716" t="s">
        <v>2016</v>
      </c>
      <c r="G1716">
        <v>15.5</v>
      </c>
      <c r="H1716" t="s">
        <v>2017</v>
      </c>
      <c r="I1716">
        <v>43502</v>
      </c>
      <c r="J1716">
        <v>11</v>
      </c>
      <c r="K1716">
        <v>-9.51</v>
      </c>
    </row>
    <row r="1717" spans="2:11">
      <c r="B1717" t="s">
        <v>2067</v>
      </c>
      <c r="C1717" t="s">
        <v>4343</v>
      </c>
      <c r="D1717" t="s">
        <v>2041</v>
      </c>
      <c r="E1717">
        <v>1</v>
      </c>
      <c r="F1717" t="s">
        <v>2016</v>
      </c>
      <c r="G1717">
        <v>9</v>
      </c>
      <c r="H1717" t="s">
        <v>2020</v>
      </c>
      <c r="I1717">
        <v>43500</v>
      </c>
      <c r="J1717">
        <v>2</v>
      </c>
      <c r="K1717">
        <v>6.8</v>
      </c>
    </row>
    <row r="1718" spans="2:11">
      <c r="B1718" t="s">
        <v>2813</v>
      </c>
      <c r="C1718" t="s">
        <v>4344</v>
      </c>
      <c r="D1718" t="s">
        <v>2076</v>
      </c>
      <c r="E1718">
        <v>3</v>
      </c>
      <c r="F1718" t="s">
        <v>2016</v>
      </c>
      <c r="G1718">
        <v>13.25</v>
      </c>
      <c r="H1718" t="s">
        <v>2017</v>
      </c>
      <c r="I1718">
        <v>43497</v>
      </c>
      <c r="J1718">
        <v>14</v>
      </c>
      <c r="K1718">
        <v>-17.809999999999999</v>
      </c>
    </row>
    <row r="1719" spans="2:11">
      <c r="B1719" t="s">
        <v>2051</v>
      </c>
      <c r="C1719" t="s">
        <v>3349</v>
      </c>
      <c r="D1719" t="s">
        <v>2053</v>
      </c>
      <c r="E1719">
        <v>1</v>
      </c>
      <c r="F1719" t="s">
        <v>2016</v>
      </c>
      <c r="G1719">
        <v>8.8000000000000007</v>
      </c>
      <c r="H1719" t="s">
        <v>2017</v>
      </c>
      <c r="I1719">
        <v>43496</v>
      </c>
      <c r="J1719">
        <v>1</v>
      </c>
      <c r="K1719">
        <v>27.89</v>
      </c>
    </row>
    <row r="1720" spans="2:11">
      <c r="B1720" t="s">
        <v>3329</v>
      </c>
      <c r="C1720" t="s">
        <v>3355</v>
      </c>
      <c r="D1720" t="s">
        <v>2053</v>
      </c>
      <c r="E1720">
        <v>1</v>
      </c>
      <c r="F1720" t="s">
        <v>2016</v>
      </c>
      <c r="G1720">
        <v>10</v>
      </c>
      <c r="H1720" t="s">
        <v>2017</v>
      </c>
      <c r="I1720">
        <v>43495</v>
      </c>
      <c r="J1720">
        <v>8</v>
      </c>
      <c r="K1720">
        <v>-7.4</v>
      </c>
    </row>
    <row r="1721" spans="2:11">
      <c r="B1721" t="s">
        <v>2081</v>
      </c>
      <c r="C1721" t="s">
        <v>4345</v>
      </c>
      <c r="D1721" t="s">
        <v>2041</v>
      </c>
      <c r="E1721">
        <v>1</v>
      </c>
      <c r="F1721" t="s">
        <v>2016</v>
      </c>
      <c r="G1721">
        <v>13.4</v>
      </c>
      <c r="H1721" t="s">
        <v>2017</v>
      </c>
      <c r="I1721">
        <v>43495</v>
      </c>
      <c r="J1721" t="s">
        <v>2030</v>
      </c>
      <c r="K1721" t="s">
        <v>2030</v>
      </c>
    </row>
    <row r="1722" spans="2:11">
      <c r="B1722" t="s">
        <v>4346</v>
      </c>
      <c r="C1722" t="s">
        <v>4347</v>
      </c>
      <c r="D1722" t="s">
        <v>2029</v>
      </c>
      <c r="E1722">
        <v>5</v>
      </c>
      <c r="F1722" t="s">
        <v>2016</v>
      </c>
      <c r="G1722">
        <v>18.100000000000001</v>
      </c>
      <c r="H1722" t="s">
        <v>2020</v>
      </c>
      <c r="I1722">
        <v>43486</v>
      </c>
      <c r="J1722" t="s">
        <v>2030</v>
      </c>
      <c r="K1722" t="s">
        <v>2030</v>
      </c>
    </row>
    <row r="1723" spans="2:11">
      <c r="B1723" t="s">
        <v>4251</v>
      </c>
      <c r="C1723" t="s">
        <v>4348</v>
      </c>
      <c r="D1723" t="s">
        <v>2026</v>
      </c>
      <c r="E1723">
        <v>5</v>
      </c>
      <c r="F1723" t="s">
        <v>2016</v>
      </c>
      <c r="G1723">
        <v>19</v>
      </c>
      <c r="H1723" t="s">
        <v>2017</v>
      </c>
      <c r="I1723">
        <v>43485</v>
      </c>
      <c r="J1723" t="s">
        <v>2030</v>
      </c>
      <c r="K1723" t="s">
        <v>2030</v>
      </c>
    </row>
    <row r="1724" spans="2:11">
      <c r="B1724" t="s">
        <v>2792</v>
      </c>
      <c r="C1724" t="s">
        <v>4349</v>
      </c>
      <c r="D1724" t="s">
        <v>2076</v>
      </c>
      <c r="E1724">
        <v>3</v>
      </c>
      <c r="F1724" t="s">
        <v>2016</v>
      </c>
      <c r="G1724">
        <v>16.2</v>
      </c>
      <c r="H1724" t="s">
        <v>2020</v>
      </c>
      <c r="I1724">
        <v>43398</v>
      </c>
      <c r="J1724">
        <v>5</v>
      </c>
      <c r="K1724">
        <v>0</v>
      </c>
    </row>
    <row r="1725" spans="2:11">
      <c r="B1725" t="s">
        <v>3844</v>
      </c>
      <c r="C1725" t="s">
        <v>4350</v>
      </c>
      <c r="D1725" t="s">
        <v>2015</v>
      </c>
      <c r="E1725">
        <v>3</v>
      </c>
      <c r="F1725" t="s">
        <v>2085</v>
      </c>
      <c r="G1725">
        <v>8</v>
      </c>
      <c r="H1725" t="s">
        <v>2020</v>
      </c>
      <c r="I1725">
        <v>42852</v>
      </c>
      <c r="J1725">
        <v>5</v>
      </c>
      <c r="K1725">
        <v>0</v>
      </c>
    </row>
    <row r="1801" spans="1:11">
      <c r="A1801" t="s">
        <v>1031</v>
      </c>
      <c r="B1801" t="s">
        <v>3032</v>
      </c>
      <c r="C1801" t="s">
        <v>3672</v>
      </c>
      <c r="D1801" t="s">
        <v>2026</v>
      </c>
      <c r="E1801">
        <v>5</v>
      </c>
      <c r="F1801" t="s">
        <v>2016</v>
      </c>
      <c r="G1801">
        <v>75.34</v>
      </c>
      <c r="H1801" t="s">
        <v>2020</v>
      </c>
      <c r="I1801">
        <v>43511</v>
      </c>
      <c r="J1801">
        <v>2</v>
      </c>
      <c r="K1801">
        <v>111.7</v>
      </c>
    </row>
    <row r="1802" spans="1:11">
      <c r="B1802" t="s">
        <v>2118</v>
      </c>
      <c r="C1802" t="s">
        <v>4081</v>
      </c>
      <c r="D1802" t="s">
        <v>4082</v>
      </c>
      <c r="E1802">
        <v>4</v>
      </c>
      <c r="F1802" t="s">
        <v>2016</v>
      </c>
      <c r="G1802">
        <v>37.67</v>
      </c>
      <c r="H1802" t="s">
        <v>2020</v>
      </c>
      <c r="I1802">
        <v>43511</v>
      </c>
      <c r="J1802" t="s">
        <v>2030</v>
      </c>
      <c r="K1802" t="s">
        <v>2030</v>
      </c>
    </row>
    <row r="1803" spans="1:11">
      <c r="B1803" t="s">
        <v>2049</v>
      </c>
      <c r="C1803" t="s">
        <v>3220</v>
      </c>
      <c r="D1803" t="s">
        <v>2029</v>
      </c>
      <c r="E1803">
        <v>5</v>
      </c>
      <c r="F1803" t="s">
        <v>2016</v>
      </c>
      <c r="G1803">
        <v>61.78</v>
      </c>
      <c r="H1803" t="s">
        <v>2020</v>
      </c>
      <c r="I1803">
        <v>43511</v>
      </c>
      <c r="J1803">
        <v>1</v>
      </c>
      <c r="K1803">
        <v>123.84</v>
      </c>
    </row>
    <row r="1804" spans="1:11">
      <c r="B1804" t="s">
        <v>2198</v>
      </c>
      <c r="C1804" t="s">
        <v>2901</v>
      </c>
      <c r="D1804" t="s">
        <v>2035</v>
      </c>
      <c r="E1804">
        <v>5</v>
      </c>
      <c r="F1804" t="s">
        <v>2016</v>
      </c>
      <c r="G1804">
        <v>60</v>
      </c>
      <c r="H1804" t="s">
        <v>2020</v>
      </c>
      <c r="I1804">
        <v>43510</v>
      </c>
      <c r="J1804" t="s">
        <v>2030</v>
      </c>
      <c r="K1804" t="s">
        <v>2030</v>
      </c>
    </row>
    <row r="1805" spans="1:11">
      <c r="B1805" t="s">
        <v>2059</v>
      </c>
      <c r="C1805" t="s">
        <v>3383</v>
      </c>
      <c r="D1805" t="s">
        <v>2026</v>
      </c>
      <c r="E1805">
        <v>5</v>
      </c>
      <c r="F1805" t="s">
        <v>2016</v>
      </c>
      <c r="G1805">
        <v>75.55</v>
      </c>
      <c r="H1805" t="s">
        <v>2020</v>
      </c>
      <c r="I1805">
        <v>43509</v>
      </c>
      <c r="J1805" t="s">
        <v>2030</v>
      </c>
      <c r="K1805" t="s">
        <v>2030</v>
      </c>
    </row>
    <row r="1806" spans="1:11">
      <c r="B1806" t="s">
        <v>2593</v>
      </c>
      <c r="C1806" t="s">
        <v>4276</v>
      </c>
      <c r="D1806" t="s">
        <v>2029</v>
      </c>
      <c r="E1806">
        <v>5</v>
      </c>
      <c r="F1806" t="s">
        <v>2123</v>
      </c>
      <c r="G1806">
        <v>48.88</v>
      </c>
      <c r="H1806" t="s">
        <v>2133</v>
      </c>
      <c r="I1806">
        <v>43482</v>
      </c>
      <c r="J1806" t="s">
        <v>2030</v>
      </c>
      <c r="K1806" t="s">
        <v>2030</v>
      </c>
    </row>
    <row r="1807" spans="1:11">
      <c r="B1807" t="s">
        <v>3020</v>
      </c>
      <c r="C1807" t="s">
        <v>4084</v>
      </c>
      <c r="D1807" t="s">
        <v>2053</v>
      </c>
      <c r="E1807">
        <v>1</v>
      </c>
      <c r="F1807" t="s">
        <v>2016</v>
      </c>
      <c r="G1807">
        <v>11.33</v>
      </c>
      <c r="H1807" t="s">
        <v>2017</v>
      </c>
      <c r="I1807">
        <v>43481</v>
      </c>
      <c r="J1807" t="s">
        <v>2030</v>
      </c>
      <c r="K1807" t="s">
        <v>2030</v>
      </c>
    </row>
    <row r="1808" spans="1:11">
      <c r="B1808" t="s">
        <v>3008</v>
      </c>
      <c r="C1808" t="s">
        <v>4083</v>
      </c>
      <c r="D1808" t="s">
        <v>2026</v>
      </c>
      <c r="E1808">
        <v>5</v>
      </c>
      <c r="F1808" t="s">
        <v>2016</v>
      </c>
      <c r="G1808">
        <v>52.71</v>
      </c>
      <c r="H1808" t="s">
        <v>2017</v>
      </c>
      <c r="I1808">
        <v>43480</v>
      </c>
      <c r="J1808">
        <v>1</v>
      </c>
      <c r="K1808">
        <v>123.84</v>
      </c>
    </row>
    <row r="1809" spans="2:11">
      <c r="B1809" t="s">
        <v>3903</v>
      </c>
      <c r="C1809" t="s">
        <v>4085</v>
      </c>
      <c r="D1809" t="s">
        <v>2026</v>
      </c>
      <c r="E1809">
        <v>5</v>
      </c>
      <c r="F1809" t="s">
        <v>2016</v>
      </c>
      <c r="G1809">
        <v>45.29</v>
      </c>
      <c r="H1809" t="s">
        <v>2017</v>
      </c>
      <c r="I1809">
        <v>43418</v>
      </c>
      <c r="J1809">
        <v>1</v>
      </c>
      <c r="K1809">
        <v>123.84</v>
      </c>
    </row>
    <row r="1810" spans="2:11">
      <c r="B1810" t="s">
        <v>3935</v>
      </c>
      <c r="C1810" t="s">
        <v>3936</v>
      </c>
      <c r="D1810" t="s">
        <v>2026</v>
      </c>
      <c r="E1810">
        <v>5</v>
      </c>
      <c r="F1810" t="s">
        <v>2016</v>
      </c>
      <c r="G1810">
        <v>64.88</v>
      </c>
      <c r="H1810" t="s">
        <v>3135</v>
      </c>
      <c r="I1810">
        <v>43411</v>
      </c>
      <c r="J1810">
        <v>3</v>
      </c>
      <c r="K1810">
        <v>83.76</v>
      </c>
    </row>
    <row r="1811" spans="2:11">
      <c r="B1811" t="s">
        <v>3016</v>
      </c>
      <c r="C1811" t="s">
        <v>4277</v>
      </c>
      <c r="D1811" t="s">
        <v>2015</v>
      </c>
      <c r="E1811">
        <v>3</v>
      </c>
      <c r="F1811" t="s">
        <v>2016</v>
      </c>
      <c r="G1811">
        <v>30.72</v>
      </c>
      <c r="H1811" t="s">
        <v>2020</v>
      </c>
      <c r="I1811">
        <v>43336</v>
      </c>
      <c r="J1811">
        <v>4</v>
      </c>
      <c r="K1811">
        <v>0</v>
      </c>
    </row>
    <row r="1812" spans="2:11">
      <c r="B1812" t="s">
        <v>2102</v>
      </c>
      <c r="C1812" t="s">
        <v>4257</v>
      </c>
      <c r="D1812" t="s">
        <v>2026</v>
      </c>
      <c r="E1812">
        <v>5</v>
      </c>
      <c r="F1812" t="s">
        <v>2016</v>
      </c>
      <c r="G1812" t="s">
        <v>2030</v>
      </c>
      <c r="H1812" t="s">
        <v>2017</v>
      </c>
      <c r="I1812">
        <v>43328</v>
      </c>
      <c r="J1812" t="s">
        <v>2030</v>
      </c>
      <c r="K1812" t="s">
        <v>2030</v>
      </c>
    </row>
    <row r="1813" spans="2:11">
      <c r="B1813" t="s">
        <v>2083</v>
      </c>
      <c r="C1813" t="s">
        <v>2304</v>
      </c>
      <c r="D1813" t="s">
        <v>2053</v>
      </c>
      <c r="E1813">
        <v>1</v>
      </c>
      <c r="F1813" t="s">
        <v>2016</v>
      </c>
      <c r="G1813" t="s">
        <v>2030</v>
      </c>
      <c r="H1813" t="s">
        <v>2017</v>
      </c>
      <c r="I1813">
        <v>43182</v>
      </c>
      <c r="J1813">
        <v>5</v>
      </c>
      <c r="K1813">
        <v>-123.84</v>
      </c>
    </row>
    <row r="1901" spans="1:11">
      <c r="A1901" t="s">
        <v>1032</v>
      </c>
      <c r="B1901" t="s">
        <v>2159</v>
      </c>
      <c r="C1901" t="s">
        <v>2765</v>
      </c>
      <c r="D1901" t="s">
        <v>2044</v>
      </c>
      <c r="E1901">
        <v>3</v>
      </c>
      <c r="F1901" t="s">
        <v>2016</v>
      </c>
      <c r="G1901">
        <v>105</v>
      </c>
      <c r="H1901" t="s">
        <v>2017</v>
      </c>
      <c r="I1901">
        <v>43511</v>
      </c>
      <c r="J1901">
        <v>2</v>
      </c>
      <c r="K1901">
        <v>0</v>
      </c>
    </row>
    <row r="1902" spans="1:11">
      <c r="B1902" t="s">
        <v>2079</v>
      </c>
      <c r="C1902" t="s">
        <v>2282</v>
      </c>
      <c r="D1902" t="s">
        <v>2029</v>
      </c>
      <c r="E1902">
        <v>5</v>
      </c>
      <c r="F1902" t="s">
        <v>2016</v>
      </c>
      <c r="G1902">
        <v>130</v>
      </c>
      <c r="H1902" t="s">
        <v>2017</v>
      </c>
      <c r="I1902">
        <v>43511</v>
      </c>
      <c r="J1902">
        <v>5</v>
      </c>
      <c r="K1902">
        <v>-6.26</v>
      </c>
    </row>
    <row r="1903" spans="1:11">
      <c r="B1903" t="s">
        <v>2274</v>
      </c>
      <c r="C1903" t="s">
        <v>3755</v>
      </c>
      <c r="D1903" t="s">
        <v>2026</v>
      </c>
      <c r="E1903">
        <v>5</v>
      </c>
      <c r="F1903" t="s">
        <v>2016</v>
      </c>
      <c r="G1903" t="s">
        <v>2030</v>
      </c>
      <c r="H1903" t="s">
        <v>2017</v>
      </c>
      <c r="I1903">
        <v>43509</v>
      </c>
      <c r="J1903">
        <v>4</v>
      </c>
      <c r="K1903">
        <v>-5.63</v>
      </c>
    </row>
    <row r="1904" spans="1:11">
      <c r="B1904" t="s">
        <v>2037</v>
      </c>
      <c r="C1904" t="s">
        <v>2286</v>
      </c>
      <c r="D1904" t="s">
        <v>2076</v>
      </c>
      <c r="E1904">
        <v>3</v>
      </c>
      <c r="F1904" t="s">
        <v>2016</v>
      </c>
      <c r="G1904">
        <v>110</v>
      </c>
      <c r="H1904" t="s">
        <v>2020</v>
      </c>
      <c r="I1904">
        <v>43509</v>
      </c>
      <c r="J1904">
        <v>8</v>
      </c>
      <c r="K1904">
        <v>-10.69</v>
      </c>
    </row>
    <row r="1905" spans="2:11">
      <c r="B1905" t="s">
        <v>2792</v>
      </c>
      <c r="C1905" t="s">
        <v>3591</v>
      </c>
      <c r="D1905" t="s">
        <v>2076</v>
      </c>
      <c r="E1905">
        <v>3</v>
      </c>
      <c r="F1905" t="s">
        <v>2016</v>
      </c>
      <c r="G1905">
        <v>107.5</v>
      </c>
      <c r="H1905" t="s">
        <v>2020</v>
      </c>
      <c r="I1905">
        <v>43507</v>
      </c>
      <c r="J1905">
        <v>2</v>
      </c>
      <c r="K1905">
        <v>0</v>
      </c>
    </row>
    <row r="1906" spans="2:11">
      <c r="B1906" t="s">
        <v>2277</v>
      </c>
      <c r="C1906" t="s">
        <v>2278</v>
      </c>
      <c r="D1906" t="s">
        <v>2029</v>
      </c>
      <c r="E1906">
        <v>5</v>
      </c>
      <c r="F1906" t="s">
        <v>2016</v>
      </c>
      <c r="G1906">
        <v>119</v>
      </c>
      <c r="H1906" t="s">
        <v>2017</v>
      </c>
      <c r="I1906">
        <v>43503</v>
      </c>
      <c r="J1906">
        <v>5</v>
      </c>
      <c r="K1906">
        <v>-6.26</v>
      </c>
    </row>
    <row r="1907" spans="2:11">
      <c r="B1907" t="s">
        <v>2089</v>
      </c>
      <c r="C1907" t="s">
        <v>2279</v>
      </c>
      <c r="D1907" t="s">
        <v>2044</v>
      </c>
      <c r="E1907">
        <v>3</v>
      </c>
      <c r="F1907" t="s">
        <v>2088</v>
      </c>
      <c r="G1907">
        <v>106</v>
      </c>
      <c r="H1907" t="s">
        <v>2017</v>
      </c>
      <c r="I1907">
        <v>43503</v>
      </c>
      <c r="J1907">
        <v>7</v>
      </c>
      <c r="K1907">
        <v>-9.08</v>
      </c>
    </row>
    <row r="1908" spans="2:11">
      <c r="B1908" t="s">
        <v>2077</v>
      </c>
      <c r="C1908" t="s">
        <v>2288</v>
      </c>
      <c r="D1908" t="s">
        <v>2029</v>
      </c>
      <c r="E1908">
        <v>5</v>
      </c>
      <c r="F1908" t="s">
        <v>2016</v>
      </c>
      <c r="G1908">
        <v>122</v>
      </c>
      <c r="H1908" t="s">
        <v>2017</v>
      </c>
      <c r="I1908">
        <v>43503</v>
      </c>
      <c r="J1908">
        <v>5</v>
      </c>
      <c r="K1908">
        <v>-6.26</v>
      </c>
    </row>
    <row r="1909" spans="2:11">
      <c r="B1909" t="s">
        <v>2042</v>
      </c>
      <c r="C1909" t="s">
        <v>2763</v>
      </c>
      <c r="D1909" t="s">
        <v>2044</v>
      </c>
      <c r="E1909">
        <v>3</v>
      </c>
      <c r="F1909" t="s">
        <v>2016</v>
      </c>
      <c r="G1909">
        <v>120</v>
      </c>
      <c r="H1909" t="s">
        <v>2020</v>
      </c>
      <c r="I1909">
        <v>43502</v>
      </c>
      <c r="J1909">
        <v>2</v>
      </c>
      <c r="K1909">
        <v>0</v>
      </c>
    </row>
    <row r="1910" spans="2:11">
      <c r="B1910" t="s">
        <v>2051</v>
      </c>
      <c r="C1910" t="s">
        <v>2290</v>
      </c>
      <c r="D1910" t="s">
        <v>2076</v>
      </c>
      <c r="E1910">
        <v>3</v>
      </c>
      <c r="F1910" t="s">
        <v>2016</v>
      </c>
      <c r="G1910">
        <v>113</v>
      </c>
      <c r="H1910" t="s">
        <v>2017</v>
      </c>
      <c r="I1910">
        <v>43495</v>
      </c>
      <c r="J1910" t="s">
        <v>2030</v>
      </c>
      <c r="K1910" t="s">
        <v>2030</v>
      </c>
    </row>
    <row r="1911" spans="2:11">
      <c r="B1911" t="s">
        <v>2094</v>
      </c>
      <c r="C1911" t="s">
        <v>2095</v>
      </c>
      <c r="D1911" t="s">
        <v>2076</v>
      </c>
      <c r="E1911">
        <v>3</v>
      </c>
      <c r="F1911" t="s">
        <v>2016</v>
      </c>
      <c r="G1911" t="s">
        <v>2030</v>
      </c>
      <c r="H1911" t="s">
        <v>2017</v>
      </c>
      <c r="I1911">
        <v>43494</v>
      </c>
      <c r="J1911" t="s">
        <v>2030</v>
      </c>
      <c r="K1911" t="s">
        <v>2030</v>
      </c>
    </row>
    <row r="1912" spans="2:11">
      <c r="B1912" t="s">
        <v>2220</v>
      </c>
      <c r="C1912" t="s">
        <v>2280</v>
      </c>
      <c r="D1912" t="s">
        <v>2076</v>
      </c>
      <c r="E1912">
        <v>3</v>
      </c>
      <c r="F1912" t="s">
        <v>2016</v>
      </c>
      <c r="G1912">
        <v>110</v>
      </c>
      <c r="H1912" t="s">
        <v>2020</v>
      </c>
      <c r="I1912">
        <v>43493</v>
      </c>
      <c r="J1912">
        <v>2</v>
      </c>
      <c r="K1912">
        <v>0</v>
      </c>
    </row>
    <row r="1913" spans="2:11">
      <c r="B1913" t="s">
        <v>2067</v>
      </c>
      <c r="C1913" t="s">
        <v>2281</v>
      </c>
      <c r="D1913" t="s">
        <v>2029</v>
      </c>
      <c r="E1913">
        <v>5</v>
      </c>
      <c r="F1913" t="s">
        <v>2016</v>
      </c>
      <c r="G1913">
        <v>120</v>
      </c>
      <c r="H1913" t="s">
        <v>2020</v>
      </c>
      <c r="I1913">
        <v>43490</v>
      </c>
      <c r="J1913">
        <v>6</v>
      </c>
      <c r="K1913">
        <v>-6.67</v>
      </c>
    </row>
    <row r="1914" spans="2:11">
      <c r="B1914" t="s">
        <v>2045</v>
      </c>
      <c r="C1914" t="s">
        <v>3281</v>
      </c>
      <c r="D1914" t="s">
        <v>2015</v>
      </c>
      <c r="E1914">
        <v>3</v>
      </c>
      <c r="F1914" t="s">
        <v>2016</v>
      </c>
      <c r="G1914" t="s">
        <v>2030</v>
      </c>
      <c r="H1914" t="s">
        <v>2017</v>
      </c>
      <c r="I1914">
        <v>43489</v>
      </c>
      <c r="J1914">
        <v>2</v>
      </c>
      <c r="K1914">
        <v>0</v>
      </c>
    </row>
    <row r="1915" spans="2:11">
      <c r="B1915" t="s">
        <v>2021</v>
      </c>
      <c r="C1915" t="s">
        <v>3282</v>
      </c>
      <c r="D1915" t="s">
        <v>2216</v>
      </c>
      <c r="E1915">
        <v>3</v>
      </c>
      <c r="F1915" t="s">
        <v>2016</v>
      </c>
      <c r="G1915">
        <v>116</v>
      </c>
      <c r="H1915" t="s">
        <v>2020</v>
      </c>
      <c r="I1915">
        <v>43487</v>
      </c>
      <c r="J1915">
        <v>2</v>
      </c>
      <c r="K1915">
        <v>0</v>
      </c>
    </row>
    <row r="1916" spans="2:11">
      <c r="B1916" t="s">
        <v>2260</v>
      </c>
      <c r="C1916" t="s">
        <v>4095</v>
      </c>
      <c r="D1916" t="s">
        <v>2044</v>
      </c>
      <c r="E1916">
        <v>3</v>
      </c>
      <c r="F1916" t="s">
        <v>2016</v>
      </c>
      <c r="G1916">
        <v>115</v>
      </c>
      <c r="H1916" t="s">
        <v>2020</v>
      </c>
      <c r="I1916">
        <v>43487</v>
      </c>
      <c r="J1916">
        <v>9</v>
      </c>
      <c r="K1916">
        <v>-14.3</v>
      </c>
    </row>
    <row r="1917" spans="2:11">
      <c r="B1917" t="s">
        <v>2267</v>
      </c>
      <c r="C1917" t="s">
        <v>2272</v>
      </c>
      <c r="D1917" t="s">
        <v>2029</v>
      </c>
      <c r="E1917">
        <v>5</v>
      </c>
      <c r="F1917" t="s">
        <v>2016</v>
      </c>
      <c r="G1917">
        <v>118</v>
      </c>
      <c r="H1917" t="s">
        <v>2017</v>
      </c>
      <c r="I1917">
        <v>43485</v>
      </c>
      <c r="J1917" t="s">
        <v>2030</v>
      </c>
      <c r="K1917" t="s">
        <v>2030</v>
      </c>
    </row>
    <row r="1918" spans="2:11">
      <c r="B1918" t="s">
        <v>2682</v>
      </c>
      <c r="C1918" t="s">
        <v>4108</v>
      </c>
      <c r="D1918" t="s">
        <v>2053</v>
      </c>
      <c r="E1918">
        <v>1</v>
      </c>
      <c r="F1918" t="s">
        <v>2016</v>
      </c>
      <c r="G1918">
        <v>85</v>
      </c>
      <c r="H1918" t="s">
        <v>2017</v>
      </c>
      <c r="I1918">
        <v>43482</v>
      </c>
      <c r="J1918">
        <v>1</v>
      </c>
      <c r="K1918">
        <v>6.26</v>
      </c>
    </row>
    <row r="1919" spans="2:11">
      <c r="B1919" t="s">
        <v>2083</v>
      </c>
      <c r="C1919" t="s">
        <v>2084</v>
      </c>
      <c r="D1919" t="s">
        <v>2035</v>
      </c>
      <c r="E1919">
        <v>5</v>
      </c>
      <c r="F1919" t="s">
        <v>2085</v>
      </c>
      <c r="G1919" t="s">
        <v>2030</v>
      </c>
      <c r="H1919" t="s">
        <v>2017</v>
      </c>
      <c r="I1919">
        <v>43482</v>
      </c>
      <c r="J1919" t="s">
        <v>2030</v>
      </c>
      <c r="K1919" t="s">
        <v>2030</v>
      </c>
    </row>
    <row r="1920" spans="2:11">
      <c r="B1920" t="s">
        <v>106</v>
      </c>
      <c r="C1920" t="s">
        <v>2228</v>
      </c>
      <c r="D1920" t="s">
        <v>2229</v>
      </c>
      <c r="E1920">
        <v>5</v>
      </c>
      <c r="F1920" t="s">
        <v>2016</v>
      </c>
      <c r="G1920">
        <v>124</v>
      </c>
      <c r="H1920" t="s">
        <v>2020</v>
      </c>
      <c r="I1920">
        <v>43481</v>
      </c>
      <c r="J1920">
        <v>5</v>
      </c>
      <c r="K1920">
        <v>-6.26</v>
      </c>
    </row>
    <row r="1921" spans="2:11">
      <c r="B1921" t="s">
        <v>3616</v>
      </c>
      <c r="C1921" t="s">
        <v>3617</v>
      </c>
      <c r="D1921" t="s">
        <v>2076</v>
      </c>
      <c r="E1921">
        <v>3</v>
      </c>
      <c r="F1921" t="s">
        <v>2016</v>
      </c>
      <c r="G1921">
        <v>111</v>
      </c>
      <c r="H1921" t="s">
        <v>3135</v>
      </c>
      <c r="I1921">
        <v>43481</v>
      </c>
      <c r="J1921">
        <v>2</v>
      </c>
      <c r="K1921">
        <v>0</v>
      </c>
    </row>
    <row r="1922" spans="2:11">
      <c r="B1922" t="s">
        <v>2086</v>
      </c>
      <c r="C1922" t="s">
        <v>3598</v>
      </c>
      <c r="D1922" t="s">
        <v>2026</v>
      </c>
      <c r="E1922">
        <v>5</v>
      </c>
      <c r="F1922" t="s">
        <v>2016</v>
      </c>
      <c r="G1922">
        <v>114</v>
      </c>
      <c r="H1922" t="s">
        <v>2017</v>
      </c>
      <c r="I1922">
        <v>43481</v>
      </c>
      <c r="J1922">
        <v>3</v>
      </c>
      <c r="K1922">
        <v>-3.92</v>
      </c>
    </row>
    <row r="1923" spans="2:11">
      <c r="B1923" t="s">
        <v>2063</v>
      </c>
      <c r="C1923" t="s">
        <v>2291</v>
      </c>
      <c r="D1923" t="s">
        <v>2035</v>
      </c>
      <c r="E1923">
        <v>5</v>
      </c>
      <c r="F1923" t="s">
        <v>2016</v>
      </c>
      <c r="G1923">
        <v>140</v>
      </c>
      <c r="H1923" t="s">
        <v>2017</v>
      </c>
      <c r="I1923">
        <v>43481</v>
      </c>
      <c r="J1923">
        <v>5</v>
      </c>
      <c r="K1923">
        <v>-6.26</v>
      </c>
    </row>
    <row r="1924" spans="2:11">
      <c r="B1924" t="s">
        <v>2174</v>
      </c>
      <c r="C1924" t="s">
        <v>2242</v>
      </c>
      <c r="D1924" t="s">
        <v>2015</v>
      </c>
      <c r="E1924">
        <v>3</v>
      </c>
      <c r="F1924" t="s">
        <v>2016</v>
      </c>
      <c r="G1924">
        <v>123</v>
      </c>
      <c r="H1924" t="s">
        <v>2017</v>
      </c>
      <c r="I1924">
        <v>43480</v>
      </c>
      <c r="J1924">
        <v>2</v>
      </c>
      <c r="K1924">
        <v>0</v>
      </c>
    </row>
    <row r="1925" spans="2:11">
      <c r="B1925" t="s">
        <v>2024</v>
      </c>
      <c r="C1925" t="s">
        <v>2243</v>
      </c>
      <c r="D1925" t="s">
        <v>2026</v>
      </c>
      <c r="E1925">
        <v>5</v>
      </c>
      <c r="F1925" t="s">
        <v>2016</v>
      </c>
      <c r="G1925">
        <v>120</v>
      </c>
      <c r="H1925" t="s">
        <v>2017</v>
      </c>
      <c r="I1925">
        <v>43480</v>
      </c>
      <c r="J1925">
        <v>5</v>
      </c>
      <c r="K1925">
        <v>-6.26</v>
      </c>
    </row>
    <row r="1926" spans="2:11">
      <c r="B1926" t="s">
        <v>2027</v>
      </c>
      <c r="C1926" t="s">
        <v>2276</v>
      </c>
      <c r="D1926" t="s">
        <v>2029</v>
      </c>
      <c r="E1926">
        <v>5</v>
      </c>
      <c r="F1926" t="s">
        <v>2016</v>
      </c>
      <c r="G1926">
        <v>128</v>
      </c>
      <c r="H1926" t="s">
        <v>2017</v>
      </c>
      <c r="I1926">
        <v>43480</v>
      </c>
      <c r="J1926">
        <v>5</v>
      </c>
      <c r="K1926">
        <v>-6.26</v>
      </c>
    </row>
    <row r="1927" spans="2:11">
      <c r="B1927" t="s">
        <v>2234</v>
      </c>
      <c r="C1927" t="s">
        <v>2289</v>
      </c>
      <c r="D1927" t="s">
        <v>2026</v>
      </c>
      <c r="E1927">
        <v>5</v>
      </c>
      <c r="F1927" t="s">
        <v>2016</v>
      </c>
      <c r="G1927">
        <v>122</v>
      </c>
      <c r="H1927" t="s">
        <v>2020</v>
      </c>
      <c r="I1927">
        <v>43480</v>
      </c>
      <c r="J1927">
        <v>5</v>
      </c>
      <c r="K1927">
        <v>-6.26</v>
      </c>
    </row>
    <row r="1928" spans="2:11">
      <c r="B1928" t="s">
        <v>2283</v>
      </c>
      <c r="C1928" t="s">
        <v>2284</v>
      </c>
      <c r="D1928" t="s">
        <v>2189</v>
      </c>
      <c r="E1928">
        <v>5</v>
      </c>
      <c r="F1928" t="s">
        <v>2016</v>
      </c>
      <c r="G1928">
        <v>125</v>
      </c>
      <c r="H1928" t="s">
        <v>2017</v>
      </c>
      <c r="I1928">
        <v>43480</v>
      </c>
      <c r="J1928">
        <v>5</v>
      </c>
      <c r="K1928">
        <v>-6.26</v>
      </c>
    </row>
    <row r="1929" spans="2:11">
      <c r="B1929" t="s">
        <v>2813</v>
      </c>
      <c r="C1929" t="s">
        <v>3601</v>
      </c>
      <c r="D1929" t="s">
        <v>2076</v>
      </c>
      <c r="E1929">
        <v>3</v>
      </c>
      <c r="F1929" t="s">
        <v>2016</v>
      </c>
      <c r="G1929">
        <v>111</v>
      </c>
      <c r="H1929" t="s">
        <v>2017</v>
      </c>
      <c r="I1929">
        <v>43375</v>
      </c>
      <c r="J1929">
        <v>2</v>
      </c>
      <c r="K1929">
        <v>0</v>
      </c>
    </row>
    <row r="1930" spans="2:11">
      <c r="B1930" t="s">
        <v>3436</v>
      </c>
      <c r="C1930" t="s">
        <v>3647</v>
      </c>
      <c r="D1930" t="s">
        <v>2162</v>
      </c>
      <c r="E1930">
        <v>3</v>
      </c>
      <c r="F1930" t="s">
        <v>2016</v>
      </c>
      <c r="G1930">
        <v>125</v>
      </c>
      <c r="H1930" t="s">
        <v>2020</v>
      </c>
      <c r="I1930">
        <v>43352</v>
      </c>
      <c r="J1930">
        <v>2</v>
      </c>
      <c r="K1930">
        <v>0</v>
      </c>
    </row>
    <row r="1931" spans="2:11">
      <c r="B1931" t="s">
        <v>2111</v>
      </c>
      <c r="C1931" t="s">
        <v>2292</v>
      </c>
      <c r="D1931" t="s">
        <v>2026</v>
      </c>
      <c r="E1931">
        <v>5</v>
      </c>
      <c r="F1931" t="s">
        <v>2016</v>
      </c>
      <c r="G1931" t="s">
        <v>2030</v>
      </c>
      <c r="H1931" t="s">
        <v>2017</v>
      </c>
      <c r="I1931">
        <v>43206</v>
      </c>
      <c r="J1931">
        <v>5</v>
      </c>
      <c r="K1931">
        <v>-6.26</v>
      </c>
    </row>
    <row r="2001" spans="1:11">
      <c r="A2001" t="s">
        <v>1033</v>
      </c>
      <c r="B2001" t="s">
        <v>2174</v>
      </c>
      <c r="C2001" t="s">
        <v>2456</v>
      </c>
      <c r="D2001" t="s">
        <v>2029</v>
      </c>
      <c r="E2001">
        <v>5</v>
      </c>
      <c r="F2001" t="s">
        <v>2016</v>
      </c>
      <c r="G2001">
        <v>43</v>
      </c>
      <c r="H2001" t="s">
        <v>2017</v>
      </c>
      <c r="I2001">
        <v>43511</v>
      </c>
      <c r="J2001">
        <v>7</v>
      </c>
      <c r="K2001">
        <v>-14.95</v>
      </c>
    </row>
    <row r="2002" spans="1:11">
      <c r="B2002" t="s">
        <v>2274</v>
      </c>
      <c r="C2002" t="s">
        <v>2791</v>
      </c>
      <c r="D2002" t="s">
        <v>2076</v>
      </c>
      <c r="E2002">
        <v>3</v>
      </c>
      <c r="F2002" t="s">
        <v>2016</v>
      </c>
      <c r="G2002" t="s">
        <v>2030</v>
      </c>
      <c r="H2002" t="s">
        <v>2017</v>
      </c>
      <c r="I2002">
        <v>43509</v>
      </c>
      <c r="J2002">
        <v>3</v>
      </c>
      <c r="K2002">
        <v>0</v>
      </c>
    </row>
    <row r="2003" spans="1:11">
      <c r="B2003" t="s">
        <v>2031</v>
      </c>
      <c r="C2003" t="s">
        <v>3157</v>
      </c>
      <c r="D2003" t="s">
        <v>2076</v>
      </c>
      <c r="E2003">
        <v>3</v>
      </c>
      <c r="F2003" t="s">
        <v>2016</v>
      </c>
      <c r="G2003">
        <v>34</v>
      </c>
      <c r="H2003" t="s">
        <v>2017</v>
      </c>
      <c r="I2003">
        <v>43507</v>
      </c>
      <c r="J2003">
        <v>5</v>
      </c>
      <c r="K2003">
        <v>-13.88</v>
      </c>
    </row>
    <row r="2004" spans="1:11">
      <c r="B2004" t="s">
        <v>2072</v>
      </c>
      <c r="C2004" t="s">
        <v>2486</v>
      </c>
      <c r="D2004" t="s">
        <v>2029</v>
      </c>
      <c r="E2004">
        <v>5</v>
      </c>
      <c r="F2004" t="s">
        <v>2016</v>
      </c>
      <c r="G2004">
        <v>39</v>
      </c>
      <c r="H2004" t="s">
        <v>2017</v>
      </c>
      <c r="I2004">
        <v>43507</v>
      </c>
      <c r="J2004">
        <v>6</v>
      </c>
      <c r="K2004">
        <v>-14.83</v>
      </c>
    </row>
    <row r="2005" spans="1:11">
      <c r="B2005" t="s">
        <v>2074</v>
      </c>
      <c r="C2005" t="s">
        <v>3046</v>
      </c>
      <c r="D2005" t="s">
        <v>2076</v>
      </c>
      <c r="E2005">
        <v>3</v>
      </c>
      <c r="F2005" t="s">
        <v>2016</v>
      </c>
      <c r="G2005">
        <v>39</v>
      </c>
      <c r="H2005" t="s">
        <v>2017</v>
      </c>
      <c r="I2005">
        <v>43507</v>
      </c>
      <c r="J2005">
        <v>8</v>
      </c>
      <c r="K2005">
        <v>-15.71</v>
      </c>
    </row>
    <row r="2006" spans="1:11">
      <c r="B2006" t="s">
        <v>2621</v>
      </c>
      <c r="C2006" t="s">
        <v>2653</v>
      </c>
      <c r="D2006" t="s">
        <v>2044</v>
      </c>
      <c r="E2006">
        <v>3</v>
      </c>
      <c r="F2006" t="s">
        <v>2016</v>
      </c>
      <c r="G2006" t="s">
        <v>2030</v>
      </c>
      <c r="H2006" t="s">
        <v>2017</v>
      </c>
      <c r="I2006">
        <v>43507</v>
      </c>
      <c r="J2006">
        <v>11</v>
      </c>
      <c r="K2006">
        <v>-28.6</v>
      </c>
    </row>
    <row r="2007" spans="1:11">
      <c r="B2007" t="s">
        <v>2077</v>
      </c>
      <c r="C2007" t="s">
        <v>3049</v>
      </c>
      <c r="D2007" t="s">
        <v>2227</v>
      </c>
      <c r="E2007">
        <v>3</v>
      </c>
      <c r="F2007" t="s">
        <v>2016</v>
      </c>
      <c r="G2007">
        <v>37</v>
      </c>
      <c r="H2007" t="s">
        <v>2017</v>
      </c>
      <c r="I2007">
        <v>43505</v>
      </c>
      <c r="J2007">
        <v>3</v>
      </c>
      <c r="K2007">
        <v>0</v>
      </c>
    </row>
    <row r="2008" spans="1:11">
      <c r="B2008" t="s">
        <v>2067</v>
      </c>
      <c r="C2008" t="s">
        <v>2414</v>
      </c>
      <c r="D2008" t="s">
        <v>2252</v>
      </c>
      <c r="E2008">
        <v>3</v>
      </c>
      <c r="F2008" t="s">
        <v>2016</v>
      </c>
      <c r="G2008">
        <v>33</v>
      </c>
      <c r="H2008" t="s">
        <v>2020</v>
      </c>
      <c r="I2008">
        <v>43504</v>
      </c>
      <c r="J2008">
        <v>13</v>
      </c>
      <c r="K2008">
        <v>-33.76</v>
      </c>
    </row>
    <row r="2009" spans="1:11">
      <c r="B2009" t="s">
        <v>2051</v>
      </c>
      <c r="C2009" t="s">
        <v>2115</v>
      </c>
      <c r="D2009" t="s">
        <v>2076</v>
      </c>
      <c r="E2009">
        <v>3</v>
      </c>
      <c r="F2009" t="s">
        <v>2016</v>
      </c>
      <c r="G2009">
        <v>36</v>
      </c>
      <c r="H2009" t="s">
        <v>2017</v>
      </c>
      <c r="I2009">
        <v>43504</v>
      </c>
      <c r="J2009">
        <v>2</v>
      </c>
      <c r="K2009">
        <v>13.33</v>
      </c>
    </row>
    <row r="2010" spans="1:11">
      <c r="B2010" t="s">
        <v>2198</v>
      </c>
      <c r="C2010" t="s">
        <v>2487</v>
      </c>
      <c r="D2010" t="s">
        <v>2044</v>
      </c>
      <c r="E2010">
        <v>3</v>
      </c>
      <c r="F2010" t="s">
        <v>2016</v>
      </c>
      <c r="G2010">
        <v>32</v>
      </c>
      <c r="H2010" t="s">
        <v>2020</v>
      </c>
      <c r="I2010">
        <v>43504</v>
      </c>
      <c r="J2010">
        <v>3</v>
      </c>
      <c r="K2010">
        <v>0</v>
      </c>
    </row>
    <row r="2011" spans="1:11">
      <c r="B2011" t="s">
        <v>2131</v>
      </c>
      <c r="C2011" t="s">
        <v>3522</v>
      </c>
      <c r="D2011" t="s">
        <v>2026</v>
      </c>
      <c r="E2011">
        <v>5</v>
      </c>
      <c r="F2011" t="s">
        <v>2016</v>
      </c>
      <c r="G2011">
        <v>40</v>
      </c>
      <c r="H2011" t="s">
        <v>2017</v>
      </c>
      <c r="I2011">
        <v>43502</v>
      </c>
      <c r="J2011">
        <v>7</v>
      </c>
      <c r="K2011">
        <v>-14.95</v>
      </c>
    </row>
    <row r="2012" spans="1:11">
      <c r="B2012" t="s">
        <v>2094</v>
      </c>
      <c r="C2012" t="s">
        <v>2095</v>
      </c>
      <c r="D2012" t="s">
        <v>2076</v>
      </c>
      <c r="E2012">
        <v>3</v>
      </c>
      <c r="F2012" t="s">
        <v>2088</v>
      </c>
      <c r="G2012" t="s">
        <v>2030</v>
      </c>
      <c r="H2012" t="s">
        <v>2017</v>
      </c>
      <c r="I2012">
        <v>43500</v>
      </c>
      <c r="J2012" t="s">
        <v>2030</v>
      </c>
      <c r="K2012" t="s">
        <v>2030</v>
      </c>
    </row>
    <row r="2013" spans="1:11">
      <c r="B2013" t="s">
        <v>2151</v>
      </c>
      <c r="C2013" t="s">
        <v>2968</v>
      </c>
      <c r="D2013" t="s">
        <v>2044</v>
      </c>
      <c r="E2013">
        <v>3</v>
      </c>
      <c r="F2013" t="s">
        <v>2016</v>
      </c>
      <c r="G2013" t="s">
        <v>2030</v>
      </c>
      <c r="H2013" t="s">
        <v>2017</v>
      </c>
      <c r="I2013">
        <v>43500</v>
      </c>
      <c r="J2013">
        <v>3</v>
      </c>
      <c r="K2013">
        <v>0</v>
      </c>
    </row>
    <row r="2014" spans="1:11">
      <c r="B2014" t="s">
        <v>2118</v>
      </c>
      <c r="C2014" t="s">
        <v>4091</v>
      </c>
      <c r="D2014" t="s">
        <v>2076</v>
      </c>
      <c r="E2014">
        <v>3</v>
      </c>
      <c r="F2014" t="s">
        <v>2016</v>
      </c>
      <c r="G2014">
        <v>33</v>
      </c>
      <c r="H2014" t="s">
        <v>2017</v>
      </c>
      <c r="I2014">
        <v>43499</v>
      </c>
      <c r="J2014">
        <v>3</v>
      </c>
      <c r="K2014">
        <v>0</v>
      </c>
    </row>
    <row r="2015" spans="1:11">
      <c r="B2015" t="s">
        <v>2024</v>
      </c>
      <c r="C2015" t="s">
        <v>3440</v>
      </c>
      <c r="D2015" t="s">
        <v>2026</v>
      </c>
      <c r="E2015">
        <v>5</v>
      </c>
      <c r="F2015" t="s">
        <v>2016</v>
      </c>
      <c r="G2015">
        <v>50</v>
      </c>
      <c r="H2015" t="s">
        <v>2017</v>
      </c>
      <c r="I2015">
        <v>43497</v>
      </c>
      <c r="J2015">
        <v>7</v>
      </c>
      <c r="K2015">
        <v>-14.95</v>
      </c>
    </row>
    <row r="2016" spans="1:11">
      <c r="B2016" t="s">
        <v>2089</v>
      </c>
      <c r="C2016" t="s">
        <v>4243</v>
      </c>
      <c r="D2016" t="s">
        <v>2044</v>
      </c>
      <c r="E2016">
        <v>3</v>
      </c>
      <c r="F2016" t="s">
        <v>2016</v>
      </c>
      <c r="G2016">
        <v>34</v>
      </c>
      <c r="H2016" t="s">
        <v>2017</v>
      </c>
      <c r="I2016">
        <v>43497</v>
      </c>
      <c r="J2016">
        <v>3</v>
      </c>
      <c r="K2016">
        <v>0</v>
      </c>
    </row>
    <row r="2017" spans="2:11">
      <c r="B2017" t="s">
        <v>106</v>
      </c>
      <c r="C2017" t="s">
        <v>2401</v>
      </c>
      <c r="D2017" t="s">
        <v>2114</v>
      </c>
      <c r="E2017">
        <v>3</v>
      </c>
      <c r="F2017" t="s">
        <v>2016</v>
      </c>
      <c r="G2017">
        <v>33</v>
      </c>
      <c r="H2017" t="s">
        <v>2020</v>
      </c>
      <c r="I2017">
        <v>43495</v>
      </c>
      <c r="J2017">
        <v>10</v>
      </c>
      <c r="K2017">
        <v>-27.51</v>
      </c>
    </row>
    <row r="2018" spans="2:11">
      <c r="B2018" t="s">
        <v>2027</v>
      </c>
      <c r="C2018" t="s">
        <v>3050</v>
      </c>
      <c r="D2018" t="s">
        <v>2029</v>
      </c>
      <c r="E2018">
        <v>5</v>
      </c>
      <c r="F2018" t="s">
        <v>2016</v>
      </c>
      <c r="G2018">
        <v>42</v>
      </c>
      <c r="H2018" t="s">
        <v>2017</v>
      </c>
      <c r="I2018">
        <v>43495</v>
      </c>
      <c r="J2018">
        <v>9</v>
      </c>
      <c r="K2018">
        <v>-16.25</v>
      </c>
    </row>
    <row r="2019" spans="2:11">
      <c r="B2019" t="s">
        <v>2033</v>
      </c>
      <c r="C2019" t="s">
        <v>2405</v>
      </c>
      <c r="D2019" t="s">
        <v>2044</v>
      </c>
      <c r="E2019">
        <v>3</v>
      </c>
      <c r="F2019" t="s">
        <v>2016</v>
      </c>
      <c r="G2019">
        <v>36</v>
      </c>
      <c r="H2019" t="s">
        <v>2036</v>
      </c>
      <c r="I2019">
        <v>43495</v>
      </c>
      <c r="J2019">
        <v>3</v>
      </c>
      <c r="K2019">
        <v>0</v>
      </c>
    </row>
    <row r="2020" spans="2:11">
      <c r="B2020" t="s">
        <v>2037</v>
      </c>
      <c r="C2020" t="s">
        <v>2489</v>
      </c>
      <c r="D2020" t="s">
        <v>2076</v>
      </c>
      <c r="E2020">
        <v>3</v>
      </c>
      <c r="F2020" t="s">
        <v>2016</v>
      </c>
      <c r="G2020">
        <v>34</v>
      </c>
      <c r="H2020" t="s">
        <v>2020</v>
      </c>
      <c r="I2020">
        <v>43495</v>
      </c>
      <c r="J2020">
        <v>3</v>
      </c>
      <c r="K2020">
        <v>0</v>
      </c>
    </row>
    <row r="2021" spans="2:11">
      <c r="B2021" t="s">
        <v>2257</v>
      </c>
      <c r="C2021" t="s">
        <v>2494</v>
      </c>
      <c r="D2021" t="s">
        <v>2044</v>
      </c>
      <c r="E2021">
        <v>3</v>
      </c>
      <c r="F2021" t="s">
        <v>2016</v>
      </c>
      <c r="G2021">
        <v>32</v>
      </c>
      <c r="H2021" t="s">
        <v>2020</v>
      </c>
      <c r="I2021">
        <v>43495</v>
      </c>
      <c r="J2021" t="s">
        <v>2030</v>
      </c>
      <c r="K2021" t="s">
        <v>2030</v>
      </c>
    </row>
    <row r="2022" spans="2:11">
      <c r="B2022" t="s">
        <v>2042</v>
      </c>
      <c r="C2022" t="s">
        <v>3158</v>
      </c>
      <c r="D2022" t="s">
        <v>2044</v>
      </c>
      <c r="E2022">
        <v>3</v>
      </c>
      <c r="F2022" t="s">
        <v>2016</v>
      </c>
      <c r="G2022">
        <v>33</v>
      </c>
      <c r="H2022" t="s">
        <v>2020</v>
      </c>
      <c r="I2022">
        <v>43495</v>
      </c>
      <c r="J2022">
        <v>3</v>
      </c>
      <c r="K2022">
        <v>0</v>
      </c>
    </row>
    <row r="2023" spans="2:11">
      <c r="B2023" t="s">
        <v>2670</v>
      </c>
      <c r="C2023" t="s">
        <v>3160</v>
      </c>
      <c r="D2023" t="s">
        <v>2026</v>
      </c>
      <c r="E2023">
        <v>5</v>
      </c>
      <c r="F2023" t="s">
        <v>2016</v>
      </c>
      <c r="G2023">
        <v>40</v>
      </c>
      <c r="H2023" t="s">
        <v>2133</v>
      </c>
      <c r="I2023">
        <v>43495</v>
      </c>
      <c r="J2023">
        <v>7</v>
      </c>
      <c r="K2023">
        <v>-14.95</v>
      </c>
    </row>
    <row r="2024" spans="2:11">
      <c r="B2024" t="s">
        <v>2047</v>
      </c>
      <c r="C2024" t="s">
        <v>3053</v>
      </c>
      <c r="D2024" t="s">
        <v>2041</v>
      </c>
      <c r="E2024">
        <v>1</v>
      </c>
      <c r="F2024" t="s">
        <v>2016</v>
      </c>
      <c r="G2024">
        <v>30</v>
      </c>
      <c r="H2024" t="s">
        <v>2017</v>
      </c>
      <c r="I2024">
        <v>43495</v>
      </c>
      <c r="J2024">
        <v>1</v>
      </c>
      <c r="K2024">
        <v>14.95</v>
      </c>
    </row>
    <row r="2025" spans="2:11">
      <c r="B2025" t="s">
        <v>2079</v>
      </c>
      <c r="C2025" t="s">
        <v>3054</v>
      </c>
      <c r="D2025" t="s">
        <v>2029</v>
      </c>
      <c r="E2025">
        <v>5</v>
      </c>
      <c r="F2025" t="s">
        <v>2016</v>
      </c>
      <c r="G2025">
        <v>39</v>
      </c>
      <c r="H2025" t="s">
        <v>2020</v>
      </c>
      <c r="I2025">
        <v>43495</v>
      </c>
      <c r="J2025" t="s">
        <v>2030</v>
      </c>
      <c r="K2025" t="s">
        <v>2030</v>
      </c>
    </row>
    <row r="2026" spans="2:11">
      <c r="B2026" t="s">
        <v>2049</v>
      </c>
      <c r="C2026" t="s">
        <v>2407</v>
      </c>
      <c r="D2026" t="s">
        <v>2015</v>
      </c>
      <c r="E2026">
        <v>3</v>
      </c>
      <c r="F2026" t="s">
        <v>2016</v>
      </c>
      <c r="G2026">
        <v>30</v>
      </c>
      <c r="H2026" t="s">
        <v>2020</v>
      </c>
      <c r="I2026">
        <v>43495</v>
      </c>
      <c r="J2026">
        <v>3</v>
      </c>
      <c r="K2026">
        <v>0</v>
      </c>
    </row>
    <row r="2027" spans="2:11">
      <c r="B2027" t="s">
        <v>2236</v>
      </c>
      <c r="C2027" t="s">
        <v>2408</v>
      </c>
      <c r="D2027" t="s">
        <v>2015</v>
      </c>
      <c r="E2027">
        <v>3</v>
      </c>
      <c r="F2027" t="s">
        <v>2016</v>
      </c>
      <c r="G2027" t="s">
        <v>2030</v>
      </c>
      <c r="H2027" t="s">
        <v>2017</v>
      </c>
      <c r="I2027">
        <v>43495</v>
      </c>
      <c r="J2027">
        <v>3</v>
      </c>
      <c r="K2027">
        <v>0</v>
      </c>
    </row>
    <row r="2028" spans="2:11">
      <c r="B2028" t="s">
        <v>2054</v>
      </c>
      <c r="C2028" t="s">
        <v>3056</v>
      </c>
      <c r="D2028" t="s">
        <v>2056</v>
      </c>
      <c r="E2028">
        <v>4</v>
      </c>
      <c r="F2028" t="s">
        <v>2016</v>
      </c>
      <c r="G2028">
        <v>43</v>
      </c>
      <c r="H2028" t="s">
        <v>2020</v>
      </c>
      <c r="I2028">
        <v>43495</v>
      </c>
      <c r="J2028">
        <v>7</v>
      </c>
      <c r="K2028">
        <v>-14.95</v>
      </c>
    </row>
    <row r="2029" spans="2:11">
      <c r="B2029" t="s">
        <v>2260</v>
      </c>
      <c r="C2029" t="s">
        <v>3057</v>
      </c>
      <c r="D2029" t="s">
        <v>2044</v>
      </c>
      <c r="E2029">
        <v>3</v>
      </c>
      <c r="F2029" t="s">
        <v>2016</v>
      </c>
      <c r="G2029">
        <v>33</v>
      </c>
      <c r="H2029" t="s">
        <v>2020</v>
      </c>
      <c r="I2029">
        <v>43495</v>
      </c>
      <c r="J2029">
        <v>3</v>
      </c>
      <c r="K2029">
        <v>0</v>
      </c>
    </row>
    <row r="2030" spans="2:11">
      <c r="B2030" t="s">
        <v>2059</v>
      </c>
      <c r="C2030" t="s">
        <v>2410</v>
      </c>
      <c r="D2030" t="s">
        <v>2026</v>
      </c>
      <c r="E2030">
        <v>5</v>
      </c>
      <c r="F2030" t="s">
        <v>2016</v>
      </c>
      <c r="G2030">
        <v>42</v>
      </c>
      <c r="H2030" t="s">
        <v>2020</v>
      </c>
      <c r="I2030">
        <v>43495</v>
      </c>
      <c r="J2030">
        <v>7</v>
      </c>
      <c r="K2030">
        <v>-14.95</v>
      </c>
    </row>
    <row r="2031" spans="2:11">
      <c r="B2031" t="s">
        <v>2021</v>
      </c>
      <c r="C2031" t="s">
        <v>2402</v>
      </c>
      <c r="D2031" t="s">
        <v>2216</v>
      </c>
      <c r="E2031">
        <v>3</v>
      </c>
      <c r="F2031" t="s">
        <v>2016</v>
      </c>
      <c r="G2031">
        <v>36</v>
      </c>
      <c r="H2031" t="s">
        <v>2020</v>
      </c>
      <c r="I2031">
        <v>43494</v>
      </c>
      <c r="J2031">
        <v>12</v>
      </c>
      <c r="K2031">
        <v>-32.64</v>
      </c>
    </row>
    <row r="2032" spans="2:11">
      <c r="B2032" t="s">
        <v>2159</v>
      </c>
      <c r="C2032" t="s">
        <v>3387</v>
      </c>
      <c r="D2032" t="s">
        <v>2029</v>
      </c>
      <c r="E2032">
        <v>5</v>
      </c>
      <c r="F2032" t="s">
        <v>2016</v>
      </c>
      <c r="G2032">
        <v>40</v>
      </c>
      <c r="H2032" t="s">
        <v>2020</v>
      </c>
      <c r="I2032">
        <v>43494</v>
      </c>
      <c r="J2032">
        <v>7</v>
      </c>
      <c r="K2032">
        <v>-14.95</v>
      </c>
    </row>
    <row r="2033" spans="2:11">
      <c r="B2033" t="s">
        <v>2069</v>
      </c>
      <c r="C2033" t="s">
        <v>2959</v>
      </c>
      <c r="D2033" t="s">
        <v>2035</v>
      </c>
      <c r="E2033">
        <v>5</v>
      </c>
      <c r="F2033" t="s">
        <v>2016</v>
      </c>
      <c r="G2033">
        <v>43</v>
      </c>
      <c r="H2033" t="s">
        <v>2017</v>
      </c>
      <c r="I2033">
        <v>43494</v>
      </c>
      <c r="J2033">
        <v>4</v>
      </c>
      <c r="K2033">
        <v>-7.6</v>
      </c>
    </row>
    <row r="2034" spans="2:11">
      <c r="B2034" t="s">
        <v>2063</v>
      </c>
      <c r="C2034" t="s">
        <v>3162</v>
      </c>
      <c r="D2034" t="s">
        <v>2035</v>
      </c>
      <c r="E2034">
        <v>5</v>
      </c>
      <c r="F2034" t="s">
        <v>2016</v>
      </c>
      <c r="G2034">
        <v>41</v>
      </c>
      <c r="H2034" t="s">
        <v>2017</v>
      </c>
      <c r="I2034">
        <v>43494</v>
      </c>
      <c r="J2034">
        <v>7</v>
      </c>
      <c r="K2034">
        <v>-14.95</v>
      </c>
    </row>
    <row r="2035" spans="2:11">
      <c r="B2035" t="s">
        <v>2083</v>
      </c>
      <c r="C2035" t="s">
        <v>2084</v>
      </c>
      <c r="D2035" t="s">
        <v>2035</v>
      </c>
      <c r="E2035">
        <v>5</v>
      </c>
      <c r="F2035" t="s">
        <v>2016</v>
      </c>
      <c r="G2035" t="s">
        <v>2030</v>
      </c>
      <c r="H2035" t="s">
        <v>2017</v>
      </c>
      <c r="I2035">
        <v>43468</v>
      </c>
      <c r="J2035">
        <v>7</v>
      </c>
      <c r="K2035">
        <v>-14.95</v>
      </c>
    </row>
    <row r="2036" spans="2:11">
      <c r="B2036" t="s">
        <v>2091</v>
      </c>
      <c r="C2036" t="s">
        <v>3297</v>
      </c>
      <c r="D2036" t="s">
        <v>2093</v>
      </c>
      <c r="E2036" t="s">
        <v>2030</v>
      </c>
      <c r="F2036" t="s">
        <v>2016</v>
      </c>
      <c r="G2036" t="s">
        <v>2030</v>
      </c>
      <c r="H2036" t="s">
        <v>2017</v>
      </c>
      <c r="I2036">
        <v>43454</v>
      </c>
      <c r="J2036" t="s">
        <v>2030</v>
      </c>
      <c r="K2036" t="s">
        <v>2030</v>
      </c>
    </row>
    <row r="2037" spans="2:11">
      <c r="B2037" t="s">
        <v>2086</v>
      </c>
      <c r="C2037" t="s">
        <v>2087</v>
      </c>
      <c r="D2037" t="s">
        <v>2104</v>
      </c>
      <c r="E2037" t="s">
        <v>2030</v>
      </c>
      <c r="F2037" t="s">
        <v>2016</v>
      </c>
      <c r="G2037" t="s">
        <v>2030</v>
      </c>
      <c r="H2037" t="s">
        <v>2017</v>
      </c>
      <c r="I2037">
        <v>43441</v>
      </c>
      <c r="J2037" t="s">
        <v>2030</v>
      </c>
      <c r="K2037" t="s">
        <v>2030</v>
      </c>
    </row>
    <row r="2038" spans="2:11">
      <c r="B2038" t="s">
        <v>2751</v>
      </c>
      <c r="C2038" t="s">
        <v>2752</v>
      </c>
      <c r="D2038" t="s">
        <v>2104</v>
      </c>
      <c r="E2038" t="s">
        <v>2030</v>
      </c>
      <c r="F2038" t="s">
        <v>2016</v>
      </c>
      <c r="G2038" t="s">
        <v>2030</v>
      </c>
      <c r="H2038" t="s">
        <v>2017</v>
      </c>
      <c r="I2038">
        <v>42935</v>
      </c>
      <c r="J2038" t="s">
        <v>2030</v>
      </c>
      <c r="K2038" t="s">
        <v>2030</v>
      </c>
    </row>
    <row r="2101" spans="1:11">
      <c r="A2101" t="s">
        <v>1034</v>
      </c>
      <c r="B2101" t="s">
        <v>2151</v>
      </c>
      <c r="C2101" t="s">
        <v>2337</v>
      </c>
      <c r="D2101" t="s">
        <v>2044</v>
      </c>
      <c r="E2101">
        <v>3</v>
      </c>
      <c r="F2101" t="s">
        <v>2016</v>
      </c>
      <c r="G2101" t="s">
        <v>2030</v>
      </c>
      <c r="H2101" t="s">
        <v>2017</v>
      </c>
      <c r="I2101">
        <v>43511</v>
      </c>
      <c r="J2101" t="s">
        <v>2030</v>
      </c>
      <c r="K2101" t="s">
        <v>2030</v>
      </c>
    </row>
    <row r="2102" spans="1:11">
      <c r="B2102" t="s">
        <v>2174</v>
      </c>
      <c r="C2102" t="s">
        <v>2979</v>
      </c>
      <c r="D2102" t="s">
        <v>2029</v>
      </c>
      <c r="E2102">
        <v>5</v>
      </c>
      <c r="F2102" t="s">
        <v>2016</v>
      </c>
      <c r="G2102">
        <v>60</v>
      </c>
      <c r="H2102" t="s">
        <v>2017</v>
      </c>
      <c r="I2102">
        <v>43510</v>
      </c>
      <c r="J2102">
        <v>2</v>
      </c>
      <c r="K2102">
        <v>21.99</v>
      </c>
    </row>
    <row r="2103" spans="1:11">
      <c r="B2103" t="s">
        <v>2027</v>
      </c>
      <c r="C2103" t="s">
        <v>3557</v>
      </c>
      <c r="D2103" t="s">
        <v>2044</v>
      </c>
      <c r="E2103">
        <v>3</v>
      </c>
      <c r="F2103" t="s">
        <v>2016</v>
      </c>
      <c r="G2103">
        <v>59</v>
      </c>
      <c r="H2103" t="s">
        <v>2017</v>
      </c>
      <c r="I2103">
        <v>43510</v>
      </c>
      <c r="J2103">
        <v>5</v>
      </c>
      <c r="K2103">
        <v>0</v>
      </c>
    </row>
    <row r="2104" spans="1:11">
      <c r="B2104" t="s">
        <v>2274</v>
      </c>
      <c r="C2104" t="s">
        <v>2334</v>
      </c>
      <c r="D2104" t="s">
        <v>2076</v>
      </c>
      <c r="E2104">
        <v>3</v>
      </c>
      <c r="F2104" t="s">
        <v>2016</v>
      </c>
      <c r="G2104" t="s">
        <v>2030</v>
      </c>
      <c r="H2104" t="s">
        <v>2017</v>
      </c>
      <c r="I2104">
        <v>43509</v>
      </c>
      <c r="J2104">
        <v>8</v>
      </c>
      <c r="K2104">
        <v>-32.67</v>
      </c>
    </row>
    <row r="2105" spans="1:11">
      <c r="B2105" t="s">
        <v>2232</v>
      </c>
      <c r="C2105" t="s">
        <v>3964</v>
      </c>
      <c r="D2105" t="s">
        <v>2029</v>
      </c>
      <c r="E2105">
        <v>5</v>
      </c>
      <c r="F2105" t="s">
        <v>2016</v>
      </c>
      <c r="G2105" t="s">
        <v>2030</v>
      </c>
      <c r="H2105" t="s">
        <v>2017</v>
      </c>
      <c r="I2105">
        <v>43508</v>
      </c>
      <c r="J2105">
        <v>7</v>
      </c>
      <c r="K2105">
        <v>-22.89</v>
      </c>
    </row>
    <row r="2106" spans="1:11">
      <c r="B2106" t="s">
        <v>2049</v>
      </c>
      <c r="C2106" t="s">
        <v>2336</v>
      </c>
      <c r="D2106" t="s">
        <v>2015</v>
      </c>
      <c r="E2106">
        <v>3</v>
      </c>
      <c r="F2106" t="s">
        <v>2016</v>
      </c>
      <c r="G2106">
        <v>54</v>
      </c>
      <c r="H2106" t="s">
        <v>2017</v>
      </c>
      <c r="I2106">
        <v>43508</v>
      </c>
      <c r="J2106">
        <v>5</v>
      </c>
      <c r="K2106">
        <v>0</v>
      </c>
    </row>
    <row r="2107" spans="1:11">
      <c r="B2107" t="s">
        <v>2051</v>
      </c>
      <c r="C2107" t="s">
        <v>2335</v>
      </c>
      <c r="D2107" t="s">
        <v>2026</v>
      </c>
      <c r="E2107">
        <v>5</v>
      </c>
      <c r="F2107" t="s">
        <v>2016</v>
      </c>
      <c r="G2107">
        <v>65</v>
      </c>
      <c r="H2107" t="s">
        <v>2017</v>
      </c>
      <c r="I2107">
        <v>43508</v>
      </c>
      <c r="J2107">
        <v>4</v>
      </c>
      <c r="K2107">
        <v>7.05</v>
      </c>
    </row>
    <row r="2108" spans="1:11">
      <c r="B2108" t="s">
        <v>2094</v>
      </c>
      <c r="C2108" t="s">
        <v>2095</v>
      </c>
      <c r="D2108" t="s">
        <v>2026</v>
      </c>
      <c r="E2108">
        <v>5</v>
      </c>
      <c r="F2108" t="s">
        <v>2085</v>
      </c>
      <c r="G2108">
        <v>56</v>
      </c>
      <c r="H2108" t="s">
        <v>2020</v>
      </c>
      <c r="I2108">
        <v>43507</v>
      </c>
      <c r="J2108" t="s">
        <v>2030</v>
      </c>
      <c r="K2108" t="s">
        <v>2030</v>
      </c>
    </row>
    <row r="2109" spans="1:11">
      <c r="B2109" t="s">
        <v>2063</v>
      </c>
      <c r="C2109" t="s">
        <v>2612</v>
      </c>
      <c r="D2109" t="s">
        <v>2162</v>
      </c>
      <c r="E2109">
        <v>3</v>
      </c>
      <c r="F2109" t="s">
        <v>2016</v>
      </c>
      <c r="G2109">
        <v>53</v>
      </c>
      <c r="H2109" t="s">
        <v>2017</v>
      </c>
      <c r="I2109">
        <v>43507</v>
      </c>
      <c r="J2109">
        <v>5</v>
      </c>
      <c r="K2109">
        <v>0</v>
      </c>
    </row>
    <row r="2110" spans="1:11">
      <c r="B2110" t="s">
        <v>2024</v>
      </c>
      <c r="C2110" t="s">
        <v>3300</v>
      </c>
      <c r="D2110" t="s">
        <v>2026</v>
      </c>
      <c r="E2110">
        <v>5</v>
      </c>
      <c r="F2110" t="s">
        <v>2016</v>
      </c>
      <c r="G2110">
        <v>65</v>
      </c>
      <c r="H2110" t="s">
        <v>2017</v>
      </c>
      <c r="I2110">
        <v>43493</v>
      </c>
      <c r="J2110">
        <v>7</v>
      </c>
      <c r="K2110">
        <v>-22.89</v>
      </c>
    </row>
    <row r="2111" spans="1:11">
      <c r="B2111" t="s">
        <v>2033</v>
      </c>
      <c r="C2111" t="s">
        <v>2927</v>
      </c>
      <c r="D2111" t="s">
        <v>2398</v>
      </c>
      <c r="E2111" t="s">
        <v>2030</v>
      </c>
      <c r="F2111" t="s">
        <v>2016</v>
      </c>
      <c r="G2111" t="s">
        <v>2030</v>
      </c>
      <c r="H2111" t="s">
        <v>2017</v>
      </c>
      <c r="I2111">
        <v>43490</v>
      </c>
      <c r="J2111" t="s">
        <v>2030</v>
      </c>
      <c r="K2111" t="s">
        <v>2030</v>
      </c>
    </row>
    <row r="2112" spans="1:11">
      <c r="B2112" t="s">
        <v>2086</v>
      </c>
      <c r="C2112" t="s">
        <v>3558</v>
      </c>
      <c r="D2112" t="s">
        <v>2026</v>
      </c>
      <c r="E2112">
        <v>5</v>
      </c>
      <c r="F2112" t="s">
        <v>2016</v>
      </c>
      <c r="G2112">
        <v>61</v>
      </c>
      <c r="H2112" t="s">
        <v>2017</v>
      </c>
      <c r="I2112">
        <v>43490</v>
      </c>
      <c r="J2112">
        <v>6</v>
      </c>
      <c r="K2112">
        <v>-4.03</v>
      </c>
    </row>
    <row r="2113" spans="2:11">
      <c r="B2113" t="s">
        <v>2260</v>
      </c>
      <c r="C2113" t="s">
        <v>3965</v>
      </c>
      <c r="D2113" t="s">
        <v>2044</v>
      </c>
      <c r="E2113">
        <v>3</v>
      </c>
      <c r="F2113" t="s">
        <v>2016</v>
      </c>
      <c r="G2113">
        <v>52</v>
      </c>
      <c r="H2113" t="s">
        <v>2020</v>
      </c>
      <c r="I2113">
        <v>43490</v>
      </c>
      <c r="J2113">
        <v>3</v>
      </c>
      <c r="K2113">
        <v>11.58</v>
      </c>
    </row>
    <row r="2114" spans="2:11">
      <c r="B2114" t="s">
        <v>106</v>
      </c>
      <c r="C2114" t="s">
        <v>2926</v>
      </c>
      <c r="D2114" t="s">
        <v>2171</v>
      </c>
      <c r="E2114" t="s">
        <v>2030</v>
      </c>
      <c r="F2114" t="s">
        <v>2016</v>
      </c>
      <c r="G2114" t="s">
        <v>2030</v>
      </c>
      <c r="H2114" t="s">
        <v>2017</v>
      </c>
      <c r="I2114">
        <v>43489</v>
      </c>
      <c r="J2114" t="s">
        <v>2030</v>
      </c>
      <c r="K2114" t="s">
        <v>2030</v>
      </c>
    </row>
    <row r="2115" spans="2:11">
      <c r="B2115" t="s">
        <v>2267</v>
      </c>
      <c r="C2115" t="s">
        <v>4109</v>
      </c>
      <c r="D2115" t="s">
        <v>2029</v>
      </c>
      <c r="E2115">
        <v>5</v>
      </c>
      <c r="F2115" t="s">
        <v>2016</v>
      </c>
      <c r="G2115">
        <v>62</v>
      </c>
      <c r="H2115" t="s">
        <v>2017</v>
      </c>
      <c r="I2115">
        <v>43489</v>
      </c>
      <c r="J2115" t="s">
        <v>2030</v>
      </c>
      <c r="K2115" t="s">
        <v>2030</v>
      </c>
    </row>
    <row r="2116" spans="2:11">
      <c r="B2116" t="s">
        <v>2792</v>
      </c>
      <c r="C2116" t="s">
        <v>4242</v>
      </c>
      <c r="D2116" t="s">
        <v>2026</v>
      </c>
      <c r="E2116">
        <v>5</v>
      </c>
      <c r="F2116" t="s">
        <v>2016</v>
      </c>
      <c r="G2116">
        <v>60</v>
      </c>
      <c r="H2116" t="s">
        <v>2020</v>
      </c>
      <c r="I2116">
        <v>43481</v>
      </c>
      <c r="J2116">
        <v>1</v>
      </c>
      <c r="K2116">
        <v>29.72</v>
      </c>
    </row>
    <row r="2117" spans="2:11">
      <c r="B2117" t="s">
        <v>2451</v>
      </c>
      <c r="C2117" t="s">
        <v>2974</v>
      </c>
      <c r="D2117" t="s">
        <v>2104</v>
      </c>
      <c r="E2117" t="s">
        <v>2030</v>
      </c>
      <c r="F2117" t="s">
        <v>2016</v>
      </c>
      <c r="G2117" t="s">
        <v>2030</v>
      </c>
      <c r="H2117" t="s">
        <v>2017</v>
      </c>
      <c r="I2117">
        <v>43472</v>
      </c>
      <c r="J2117" t="s">
        <v>2030</v>
      </c>
      <c r="K2117" t="s">
        <v>2030</v>
      </c>
    </row>
    <row r="2118" spans="2:11">
      <c r="B2118" t="s">
        <v>2077</v>
      </c>
      <c r="C2118" t="s">
        <v>2928</v>
      </c>
      <c r="D2118" t="s">
        <v>2179</v>
      </c>
      <c r="E2118" t="s">
        <v>2030</v>
      </c>
      <c r="F2118" t="s">
        <v>2016</v>
      </c>
      <c r="G2118" t="s">
        <v>2030</v>
      </c>
      <c r="H2118" t="s">
        <v>2017</v>
      </c>
      <c r="I2118">
        <v>43468</v>
      </c>
      <c r="J2118" t="s">
        <v>2030</v>
      </c>
      <c r="K2118" t="s">
        <v>2030</v>
      </c>
    </row>
    <row r="2119" spans="2:11">
      <c r="B2119" t="s">
        <v>2083</v>
      </c>
      <c r="C2119" t="s">
        <v>2304</v>
      </c>
      <c r="D2119" t="s">
        <v>2026</v>
      </c>
      <c r="E2119">
        <v>5</v>
      </c>
      <c r="F2119" t="s">
        <v>2016</v>
      </c>
      <c r="G2119" t="s">
        <v>2030</v>
      </c>
      <c r="H2119" t="s">
        <v>2017</v>
      </c>
      <c r="I2119">
        <v>43392</v>
      </c>
      <c r="J2119">
        <v>7</v>
      </c>
      <c r="K2119">
        <v>-22.89</v>
      </c>
    </row>
    <row r="2120" spans="2:11">
      <c r="B2120" t="s">
        <v>2931</v>
      </c>
      <c r="C2120" t="s">
        <v>2932</v>
      </c>
      <c r="D2120" t="s">
        <v>2104</v>
      </c>
      <c r="E2120" t="s">
        <v>2030</v>
      </c>
      <c r="F2120" t="s">
        <v>2016</v>
      </c>
      <c r="G2120" t="s">
        <v>2030</v>
      </c>
      <c r="H2120" t="s">
        <v>2017</v>
      </c>
      <c r="I2120">
        <v>43201</v>
      </c>
      <c r="J2120" t="s">
        <v>2030</v>
      </c>
      <c r="K2120" t="s">
        <v>2030</v>
      </c>
    </row>
    <row r="2201" spans="1:11">
      <c r="A2201" t="s">
        <v>1035</v>
      </c>
      <c r="B2201" t="s">
        <v>2037</v>
      </c>
      <c r="C2201" t="s">
        <v>2816</v>
      </c>
      <c r="D2201" t="s">
        <v>2026</v>
      </c>
      <c r="E2201">
        <v>5</v>
      </c>
      <c r="F2201" t="s">
        <v>2016</v>
      </c>
      <c r="G2201">
        <v>448</v>
      </c>
      <c r="H2201" t="s">
        <v>2020</v>
      </c>
      <c r="I2201">
        <v>43511</v>
      </c>
      <c r="J2201">
        <v>4</v>
      </c>
      <c r="K2201">
        <v>19.57</v>
      </c>
    </row>
    <row r="2202" spans="1:11">
      <c r="B2202" t="s">
        <v>2157</v>
      </c>
      <c r="C2202" t="s">
        <v>2817</v>
      </c>
      <c r="D2202" t="s">
        <v>2026</v>
      </c>
      <c r="E2202">
        <v>5</v>
      </c>
      <c r="F2202" t="s">
        <v>2016</v>
      </c>
      <c r="G2202">
        <v>424</v>
      </c>
      <c r="H2202" t="s">
        <v>2017</v>
      </c>
      <c r="I2202">
        <v>43511</v>
      </c>
      <c r="J2202">
        <v>2</v>
      </c>
      <c r="K2202">
        <v>24.32</v>
      </c>
    </row>
    <row r="2203" spans="1:11">
      <c r="B2203" t="s">
        <v>2234</v>
      </c>
      <c r="C2203" t="s">
        <v>2818</v>
      </c>
      <c r="D2203" t="s">
        <v>2044</v>
      </c>
      <c r="E2203">
        <v>3</v>
      </c>
      <c r="F2203" t="s">
        <v>2016</v>
      </c>
      <c r="G2203">
        <v>390</v>
      </c>
      <c r="H2203" t="s">
        <v>2020</v>
      </c>
      <c r="I2203">
        <v>43510</v>
      </c>
      <c r="J2203">
        <v>7</v>
      </c>
      <c r="K2203">
        <v>0</v>
      </c>
    </row>
    <row r="2204" spans="1:11">
      <c r="B2204" t="s">
        <v>2210</v>
      </c>
      <c r="C2204" t="s">
        <v>2211</v>
      </c>
      <c r="D2204" t="s">
        <v>2026</v>
      </c>
      <c r="E2204">
        <v>5</v>
      </c>
      <c r="F2204" t="s">
        <v>2016</v>
      </c>
      <c r="G2204">
        <v>500</v>
      </c>
      <c r="H2204" t="s">
        <v>2020</v>
      </c>
      <c r="I2204">
        <v>43510</v>
      </c>
      <c r="J2204">
        <v>4</v>
      </c>
      <c r="K2204">
        <v>19.57</v>
      </c>
    </row>
    <row r="2205" spans="1:11">
      <c r="B2205" t="s">
        <v>2274</v>
      </c>
      <c r="C2205" t="s">
        <v>2819</v>
      </c>
      <c r="D2205" t="s">
        <v>2026</v>
      </c>
      <c r="E2205">
        <v>5</v>
      </c>
      <c r="F2205" t="s">
        <v>2016</v>
      </c>
      <c r="G2205" t="s">
        <v>2030</v>
      </c>
      <c r="H2205" t="s">
        <v>2017</v>
      </c>
      <c r="I2205">
        <v>43509</v>
      </c>
      <c r="J2205">
        <v>4</v>
      </c>
      <c r="K2205">
        <v>19.57</v>
      </c>
    </row>
    <row r="2206" spans="1:11">
      <c r="B2206" t="s">
        <v>2470</v>
      </c>
      <c r="C2206" t="s">
        <v>4255</v>
      </c>
      <c r="D2206" t="s">
        <v>2044</v>
      </c>
      <c r="E2206">
        <v>3</v>
      </c>
      <c r="F2206" t="s">
        <v>2016</v>
      </c>
      <c r="G2206" t="s">
        <v>2030</v>
      </c>
      <c r="H2206" t="s">
        <v>2017</v>
      </c>
      <c r="I2206">
        <v>43509</v>
      </c>
      <c r="J2206">
        <v>7</v>
      </c>
      <c r="K2206">
        <v>0</v>
      </c>
    </row>
    <row r="2207" spans="1:11">
      <c r="B2207" t="s">
        <v>2118</v>
      </c>
      <c r="C2207" t="s">
        <v>4256</v>
      </c>
      <c r="D2207" t="s">
        <v>2076</v>
      </c>
      <c r="E2207">
        <v>3</v>
      </c>
      <c r="F2207" t="s">
        <v>2016</v>
      </c>
      <c r="G2207">
        <v>380</v>
      </c>
      <c r="H2207" t="s">
        <v>2017</v>
      </c>
      <c r="I2207">
        <v>43508</v>
      </c>
      <c r="J2207">
        <v>7</v>
      </c>
      <c r="K2207">
        <v>0</v>
      </c>
    </row>
    <row r="2208" spans="1:11">
      <c r="B2208" t="s">
        <v>2267</v>
      </c>
      <c r="C2208" t="s">
        <v>2821</v>
      </c>
      <c r="D2208" t="s">
        <v>2029</v>
      </c>
      <c r="E2208">
        <v>5</v>
      </c>
      <c r="F2208" t="s">
        <v>2016</v>
      </c>
      <c r="G2208">
        <v>443</v>
      </c>
      <c r="H2208" t="s">
        <v>2017</v>
      </c>
      <c r="I2208">
        <v>43508</v>
      </c>
      <c r="J2208">
        <v>4</v>
      </c>
      <c r="K2208">
        <v>19.57</v>
      </c>
    </row>
    <row r="2209" spans="2:11">
      <c r="B2209" t="s">
        <v>2033</v>
      </c>
      <c r="C2209" t="s">
        <v>2202</v>
      </c>
      <c r="D2209" t="s">
        <v>2035</v>
      </c>
      <c r="E2209">
        <v>5</v>
      </c>
      <c r="F2209" t="s">
        <v>2016</v>
      </c>
      <c r="G2209">
        <v>450</v>
      </c>
      <c r="H2209" t="s">
        <v>2020</v>
      </c>
      <c r="I2209">
        <v>43507</v>
      </c>
      <c r="J2209">
        <v>4</v>
      </c>
      <c r="K2209">
        <v>19.57</v>
      </c>
    </row>
    <row r="2210" spans="2:11">
      <c r="B2210" t="s">
        <v>2063</v>
      </c>
      <c r="C2210" t="s">
        <v>2214</v>
      </c>
      <c r="D2210" t="s">
        <v>2035</v>
      </c>
      <c r="E2210">
        <v>5</v>
      </c>
      <c r="F2210" t="s">
        <v>2016</v>
      </c>
      <c r="G2210">
        <v>460</v>
      </c>
      <c r="H2210" t="s">
        <v>2017</v>
      </c>
      <c r="I2210">
        <v>43507</v>
      </c>
      <c r="J2210">
        <v>1</v>
      </c>
      <c r="K2210">
        <v>33.19</v>
      </c>
    </row>
    <row r="2211" spans="2:11">
      <c r="B2211" t="s">
        <v>106</v>
      </c>
      <c r="C2211" t="s">
        <v>2205</v>
      </c>
      <c r="D2211" t="s">
        <v>2440</v>
      </c>
      <c r="E2211">
        <v>5</v>
      </c>
      <c r="F2211" t="s">
        <v>2016</v>
      </c>
      <c r="G2211">
        <v>450</v>
      </c>
      <c r="H2211" t="s">
        <v>2020</v>
      </c>
      <c r="I2211">
        <v>43506</v>
      </c>
      <c r="J2211">
        <v>3</v>
      </c>
      <c r="K2211">
        <v>22.18</v>
      </c>
    </row>
    <row r="2212" spans="2:11">
      <c r="B2212" t="s">
        <v>3612</v>
      </c>
      <c r="C2212" t="s">
        <v>4244</v>
      </c>
      <c r="D2212" t="s">
        <v>2076</v>
      </c>
      <c r="E2212">
        <v>3</v>
      </c>
      <c r="F2212" t="s">
        <v>2016</v>
      </c>
      <c r="G2212">
        <v>440</v>
      </c>
      <c r="H2212" t="s">
        <v>2017</v>
      </c>
      <c r="I2212">
        <v>43503</v>
      </c>
      <c r="J2212">
        <v>5</v>
      </c>
      <c r="K2212">
        <v>3.42</v>
      </c>
    </row>
    <row r="2213" spans="2:11">
      <c r="B2213" t="s">
        <v>2049</v>
      </c>
      <c r="C2213" t="s">
        <v>2830</v>
      </c>
      <c r="D2213" t="s">
        <v>2029</v>
      </c>
      <c r="E2213">
        <v>5</v>
      </c>
      <c r="F2213" t="s">
        <v>2016</v>
      </c>
      <c r="G2213">
        <v>475</v>
      </c>
      <c r="H2213" t="s">
        <v>2020</v>
      </c>
      <c r="I2213">
        <v>43502</v>
      </c>
      <c r="J2213">
        <v>4</v>
      </c>
      <c r="K2213">
        <v>19.57</v>
      </c>
    </row>
    <row r="2214" spans="2:11">
      <c r="B2214" t="s">
        <v>2207</v>
      </c>
      <c r="C2214" t="s">
        <v>2208</v>
      </c>
      <c r="D2214" t="s">
        <v>2026</v>
      </c>
      <c r="E2214">
        <v>5</v>
      </c>
      <c r="F2214" t="s">
        <v>2016</v>
      </c>
      <c r="G2214">
        <v>460</v>
      </c>
      <c r="H2214" t="s">
        <v>2020</v>
      </c>
      <c r="I2214">
        <v>43500</v>
      </c>
      <c r="J2214">
        <v>4</v>
      </c>
      <c r="K2214">
        <v>19.57</v>
      </c>
    </row>
    <row r="2215" spans="2:11">
      <c r="B2215" t="s">
        <v>2051</v>
      </c>
      <c r="C2215" t="s">
        <v>2822</v>
      </c>
      <c r="D2215" t="s">
        <v>2053</v>
      </c>
      <c r="E2215">
        <v>1</v>
      </c>
      <c r="F2215" t="s">
        <v>2088</v>
      </c>
      <c r="G2215">
        <v>330</v>
      </c>
      <c r="H2215" t="s">
        <v>2017</v>
      </c>
      <c r="I2215">
        <v>43500</v>
      </c>
      <c r="J2215">
        <v>6</v>
      </c>
      <c r="K2215">
        <v>0.51</v>
      </c>
    </row>
    <row r="2216" spans="2:11">
      <c r="B2216" t="s">
        <v>2094</v>
      </c>
      <c r="C2216" t="s">
        <v>2095</v>
      </c>
      <c r="D2216" t="s">
        <v>2026</v>
      </c>
      <c r="E2216">
        <v>5</v>
      </c>
      <c r="F2216" t="s">
        <v>2016</v>
      </c>
      <c r="G2216">
        <v>446</v>
      </c>
      <c r="H2216" t="s">
        <v>2020</v>
      </c>
      <c r="I2216">
        <v>43497</v>
      </c>
      <c r="J2216" t="s">
        <v>2030</v>
      </c>
      <c r="K2216" t="s">
        <v>2030</v>
      </c>
    </row>
    <row r="2217" spans="2:11">
      <c r="B2217" t="s">
        <v>2083</v>
      </c>
      <c r="C2217" t="s">
        <v>2084</v>
      </c>
      <c r="D2217" t="s">
        <v>2184</v>
      </c>
      <c r="E2217">
        <v>1</v>
      </c>
      <c r="F2217" t="s">
        <v>2016</v>
      </c>
      <c r="G2217" t="s">
        <v>2030</v>
      </c>
      <c r="H2217" t="s">
        <v>2017</v>
      </c>
      <c r="I2217">
        <v>43497</v>
      </c>
      <c r="J2217" t="s">
        <v>2030</v>
      </c>
      <c r="K2217" t="s">
        <v>2030</v>
      </c>
    </row>
    <row r="2218" spans="2:11">
      <c r="B2218" t="s">
        <v>2021</v>
      </c>
      <c r="C2218" t="s">
        <v>2828</v>
      </c>
      <c r="D2218" t="s">
        <v>2296</v>
      </c>
      <c r="E2218">
        <v>3</v>
      </c>
      <c r="F2218" t="s">
        <v>2016</v>
      </c>
      <c r="G2218">
        <v>425</v>
      </c>
      <c r="H2218" t="s">
        <v>2020</v>
      </c>
      <c r="I2218">
        <v>43496</v>
      </c>
      <c r="J2218">
        <v>7</v>
      </c>
      <c r="K2218">
        <v>0</v>
      </c>
    </row>
    <row r="2219" spans="2:11">
      <c r="B2219" t="s">
        <v>2027</v>
      </c>
      <c r="C2219" t="s">
        <v>2831</v>
      </c>
      <c r="D2219" t="s">
        <v>2029</v>
      </c>
      <c r="E2219">
        <v>5</v>
      </c>
      <c r="F2219" t="s">
        <v>2016</v>
      </c>
      <c r="G2219">
        <v>440</v>
      </c>
      <c r="H2219" t="s">
        <v>2017</v>
      </c>
      <c r="I2219">
        <v>43496</v>
      </c>
      <c r="J2219">
        <v>4</v>
      </c>
      <c r="K2219">
        <v>19.57</v>
      </c>
    </row>
    <row r="2220" spans="2:11">
      <c r="B2220" t="s">
        <v>2159</v>
      </c>
      <c r="C2220" t="s">
        <v>2823</v>
      </c>
      <c r="D2220" t="s">
        <v>2029</v>
      </c>
      <c r="E2220">
        <v>5</v>
      </c>
      <c r="F2220" t="s">
        <v>2016</v>
      </c>
      <c r="G2220">
        <v>470</v>
      </c>
      <c r="H2220" t="s">
        <v>2020</v>
      </c>
      <c r="I2220">
        <v>43496</v>
      </c>
      <c r="J2220">
        <v>4</v>
      </c>
      <c r="K2220">
        <v>19.57</v>
      </c>
    </row>
    <row r="2221" spans="2:11">
      <c r="B2221" t="s">
        <v>2086</v>
      </c>
      <c r="C2221" t="s">
        <v>2827</v>
      </c>
      <c r="D2221" t="s">
        <v>2076</v>
      </c>
      <c r="E2221">
        <v>3</v>
      </c>
      <c r="F2221" t="s">
        <v>2016</v>
      </c>
      <c r="G2221">
        <v>370</v>
      </c>
      <c r="H2221" t="s">
        <v>2017</v>
      </c>
      <c r="I2221">
        <v>43496</v>
      </c>
      <c r="J2221">
        <v>7</v>
      </c>
      <c r="K2221">
        <v>0</v>
      </c>
    </row>
    <row r="2222" spans="2:11">
      <c r="B2222" t="s">
        <v>2054</v>
      </c>
      <c r="C2222" t="s">
        <v>2824</v>
      </c>
      <c r="D2222" t="s">
        <v>2056</v>
      </c>
      <c r="E2222">
        <v>4</v>
      </c>
      <c r="F2222" t="s">
        <v>2016</v>
      </c>
      <c r="G2222">
        <v>453</v>
      </c>
      <c r="H2222" t="s">
        <v>2020</v>
      </c>
      <c r="I2222">
        <v>43496</v>
      </c>
      <c r="J2222" t="s">
        <v>2030</v>
      </c>
      <c r="K2222" t="s">
        <v>2030</v>
      </c>
    </row>
    <row r="2223" spans="2:11">
      <c r="B2223" t="s">
        <v>2825</v>
      </c>
      <c r="C2223" t="s">
        <v>2826</v>
      </c>
      <c r="D2223" t="s">
        <v>2035</v>
      </c>
      <c r="E2223">
        <v>5</v>
      </c>
      <c r="F2223" t="s">
        <v>2016</v>
      </c>
      <c r="G2223">
        <v>458</v>
      </c>
      <c r="H2223" t="s">
        <v>2020</v>
      </c>
      <c r="I2223">
        <v>43496</v>
      </c>
      <c r="J2223" t="s">
        <v>2030</v>
      </c>
      <c r="K2223" t="s">
        <v>2030</v>
      </c>
    </row>
    <row r="2224" spans="2:11">
      <c r="B2224" t="s">
        <v>2102</v>
      </c>
      <c r="C2224" t="s">
        <v>4257</v>
      </c>
      <c r="D2224" t="s">
        <v>2026</v>
      </c>
      <c r="E2224">
        <v>5</v>
      </c>
      <c r="F2224" t="s">
        <v>2016</v>
      </c>
      <c r="G2224" t="s">
        <v>2030</v>
      </c>
      <c r="H2224" t="s">
        <v>2017</v>
      </c>
      <c r="I2224">
        <v>43495</v>
      </c>
      <c r="J2224" t="s">
        <v>2030</v>
      </c>
      <c r="K2224" t="s">
        <v>2030</v>
      </c>
    </row>
    <row r="2225" spans="2:11">
      <c r="B2225" t="s">
        <v>2024</v>
      </c>
      <c r="C2225" t="s">
        <v>2217</v>
      </c>
      <c r="D2225" t="s">
        <v>2026</v>
      </c>
      <c r="E2225">
        <v>5</v>
      </c>
      <c r="F2225" t="s">
        <v>2016</v>
      </c>
      <c r="G2225">
        <v>420</v>
      </c>
      <c r="H2225" t="s">
        <v>2017</v>
      </c>
      <c r="I2225">
        <v>43494</v>
      </c>
      <c r="J2225">
        <v>4</v>
      </c>
      <c r="K2225">
        <v>19.57</v>
      </c>
    </row>
    <row r="2226" spans="2:11">
      <c r="B2226" t="s">
        <v>2682</v>
      </c>
      <c r="C2226" t="s">
        <v>2829</v>
      </c>
      <c r="D2226" t="s">
        <v>2026</v>
      </c>
      <c r="E2226">
        <v>5</v>
      </c>
      <c r="F2226" t="s">
        <v>2016</v>
      </c>
      <c r="G2226">
        <v>430</v>
      </c>
      <c r="H2226" t="s">
        <v>2017</v>
      </c>
      <c r="I2226">
        <v>43481</v>
      </c>
      <c r="J2226">
        <v>4</v>
      </c>
      <c r="K2226">
        <v>19.57</v>
      </c>
    </row>
    <row r="2227" spans="2:11">
      <c r="B2227" t="s">
        <v>2720</v>
      </c>
      <c r="C2227" t="s">
        <v>2721</v>
      </c>
      <c r="D2227" t="s">
        <v>2026</v>
      </c>
      <c r="E2227">
        <v>5</v>
      </c>
      <c r="F2227" t="s">
        <v>2016</v>
      </c>
      <c r="G2227">
        <v>426.63</v>
      </c>
      <c r="H2227" t="s">
        <v>2020</v>
      </c>
      <c r="I2227">
        <v>43460</v>
      </c>
      <c r="J2227" t="s">
        <v>2030</v>
      </c>
      <c r="K2227" t="s">
        <v>2030</v>
      </c>
    </row>
    <row r="2228" spans="2:11">
      <c r="B2228" t="s">
        <v>2096</v>
      </c>
      <c r="C2228" t="s">
        <v>2097</v>
      </c>
      <c r="D2228" t="s">
        <v>2026</v>
      </c>
      <c r="E2228">
        <v>5</v>
      </c>
      <c r="F2228" t="s">
        <v>2016</v>
      </c>
      <c r="G2228" t="s">
        <v>2030</v>
      </c>
      <c r="H2228" t="s">
        <v>2017</v>
      </c>
      <c r="I2228">
        <v>43430</v>
      </c>
      <c r="J2228">
        <v>4</v>
      </c>
      <c r="K2228">
        <v>19.57</v>
      </c>
    </row>
    <row r="2301" spans="1:11">
      <c r="A2301" t="s">
        <v>1036</v>
      </c>
      <c r="B2301" t="s">
        <v>2074</v>
      </c>
      <c r="C2301" t="s">
        <v>3202</v>
      </c>
      <c r="D2301" t="s">
        <v>2076</v>
      </c>
      <c r="E2301">
        <v>3</v>
      </c>
      <c r="F2301" t="s">
        <v>2016</v>
      </c>
      <c r="G2301">
        <v>95</v>
      </c>
      <c r="H2301" t="s">
        <v>2020</v>
      </c>
      <c r="I2301">
        <v>43511</v>
      </c>
      <c r="J2301">
        <v>7</v>
      </c>
      <c r="K2301">
        <v>0</v>
      </c>
    </row>
    <row r="2302" spans="1:11">
      <c r="B2302" t="s">
        <v>2274</v>
      </c>
      <c r="C2302" t="s">
        <v>3165</v>
      </c>
      <c r="D2302" t="s">
        <v>2026</v>
      </c>
      <c r="E2302">
        <v>5</v>
      </c>
      <c r="F2302" t="s">
        <v>2016</v>
      </c>
      <c r="G2302" t="s">
        <v>2030</v>
      </c>
      <c r="H2302" t="s">
        <v>2017</v>
      </c>
      <c r="I2302">
        <v>43509</v>
      </c>
      <c r="J2302">
        <v>2</v>
      </c>
      <c r="K2302">
        <v>23.8</v>
      </c>
    </row>
    <row r="2303" spans="1:11">
      <c r="B2303" t="s">
        <v>2037</v>
      </c>
      <c r="C2303" t="s">
        <v>3218</v>
      </c>
      <c r="D2303" t="s">
        <v>2076</v>
      </c>
      <c r="E2303">
        <v>3</v>
      </c>
      <c r="F2303" t="s">
        <v>2016</v>
      </c>
      <c r="G2303">
        <v>98</v>
      </c>
      <c r="H2303" t="s">
        <v>2020</v>
      </c>
      <c r="I2303">
        <v>43508</v>
      </c>
      <c r="J2303">
        <v>9</v>
      </c>
      <c r="K2303">
        <v>-4.62</v>
      </c>
    </row>
    <row r="2304" spans="1:11">
      <c r="B2304" t="s">
        <v>106</v>
      </c>
      <c r="C2304" t="s">
        <v>3169</v>
      </c>
      <c r="D2304" t="s">
        <v>2669</v>
      </c>
      <c r="E2304">
        <v>5</v>
      </c>
      <c r="F2304" t="s">
        <v>2016</v>
      </c>
      <c r="G2304">
        <v>107</v>
      </c>
      <c r="H2304" t="s">
        <v>2020</v>
      </c>
      <c r="I2304">
        <v>43507</v>
      </c>
      <c r="J2304">
        <v>6</v>
      </c>
      <c r="K2304">
        <v>2.87</v>
      </c>
    </row>
    <row r="2305" spans="2:11">
      <c r="B2305" t="s">
        <v>2081</v>
      </c>
      <c r="C2305" t="s">
        <v>3674</v>
      </c>
      <c r="D2305" t="s">
        <v>2041</v>
      </c>
      <c r="E2305">
        <v>1</v>
      </c>
      <c r="F2305" t="s">
        <v>2016</v>
      </c>
      <c r="G2305">
        <v>95</v>
      </c>
      <c r="H2305" t="s">
        <v>2017</v>
      </c>
      <c r="I2305">
        <v>43507</v>
      </c>
      <c r="J2305">
        <v>13</v>
      </c>
      <c r="K2305">
        <v>-23.8</v>
      </c>
    </row>
    <row r="2306" spans="2:11">
      <c r="B2306" t="s">
        <v>2067</v>
      </c>
      <c r="C2306" t="s">
        <v>3200</v>
      </c>
      <c r="D2306" t="s">
        <v>2252</v>
      </c>
      <c r="E2306">
        <v>3</v>
      </c>
      <c r="F2306" t="s">
        <v>2016</v>
      </c>
      <c r="G2306">
        <v>89</v>
      </c>
      <c r="H2306" t="s">
        <v>2020</v>
      </c>
      <c r="I2306">
        <v>43504</v>
      </c>
      <c r="J2306">
        <v>7</v>
      </c>
      <c r="K2306">
        <v>0</v>
      </c>
    </row>
    <row r="2307" spans="2:11">
      <c r="B2307" t="s">
        <v>2042</v>
      </c>
      <c r="C2307" t="s">
        <v>2999</v>
      </c>
      <c r="D2307" t="s">
        <v>2029</v>
      </c>
      <c r="E2307">
        <v>5</v>
      </c>
      <c r="F2307" t="s">
        <v>2016</v>
      </c>
      <c r="G2307">
        <v>100</v>
      </c>
      <c r="H2307" t="s">
        <v>2020</v>
      </c>
      <c r="I2307">
        <v>43503</v>
      </c>
      <c r="J2307">
        <v>2</v>
      </c>
      <c r="K2307">
        <v>23.8</v>
      </c>
    </row>
    <row r="2308" spans="2:11">
      <c r="B2308" t="s">
        <v>2094</v>
      </c>
      <c r="C2308" t="s">
        <v>2095</v>
      </c>
      <c r="D2308" t="s">
        <v>2026</v>
      </c>
      <c r="E2308">
        <v>5</v>
      </c>
      <c r="F2308" t="s">
        <v>2016</v>
      </c>
      <c r="G2308">
        <v>110</v>
      </c>
      <c r="H2308" t="s">
        <v>2020</v>
      </c>
      <c r="I2308">
        <v>43502</v>
      </c>
      <c r="J2308" t="s">
        <v>2030</v>
      </c>
      <c r="K2308" t="s">
        <v>2030</v>
      </c>
    </row>
    <row r="2309" spans="2:11">
      <c r="B2309" t="s">
        <v>2079</v>
      </c>
      <c r="C2309" t="s">
        <v>3219</v>
      </c>
      <c r="D2309" t="s">
        <v>2015</v>
      </c>
      <c r="E2309">
        <v>3</v>
      </c>
      <c r="F2309" t="s">
        <v>2016</v>
      </c>
      <c r="G2309">
        <v>91</v>
      </c>
      <c r="H2309" t="s">
        <v>2017</v>
      </c>
      <c r="I2309">
        <v>43502</v>
      </c>
      <c r="J2309">
        <v>7</v>
      </c>
      <c r="K2309">
        <v>0</v>
      </c>
    </row>
    <row r="2310" spans="2:11">
      <c r="B2310" t="s">
        <v>2063</v>
      </c>
      <c r="C2310" t="s">
        <v>3199</v>
      </c>
      <c r="D2310" t="s">
        <v>2162</v>
      </c>
      <c r="E2310">
        <v>3</v>
      </c>
      <c r="F2310" t="s">
        <v>2016</v>
      </c>
      <c r="G2310">
        <v>94</v>
      </c>
      <c r="H2310" t="s">
        <v>2017</v>
      </c>
      <c r="I2310">
        <v>43501</v>
      </c>
      <c r="J2310">
        <v>7</v>
      </c>
      <c r="K2310">
        <v>0</v>
      </c>
    </row>
    <row r="2311" spans="2:11">
      <c r="B2311" t="s">
        <v>2072</v>
      </c>
      <c r="C2311" t="s">
        <v>4097</v>
      </c>
      <c r="D2311" t="s">
        <v>2015</v>
      </c>
      <c r="E2311">
        <v>3</v>
      </c>
      <c r="F2311" t="s">
        <v>2016</v>
      </c>
      <c r="G2311" t="s">
        <v>2030</v>
      </c>
      <c r="H2311" t="s">
        <v>2017</v>
      </c>
      <c r="I2311">
        <v>43497</v>
      </c>
      <c r="J2311">
        <v>7</v>
      </c>
      <c r="K2311">
        <v>0</v>
      </c>
    </row>
    <row r="2312" spans="2:11">
      <c r="B2312" t="s">
        <v>2247</v>
      </c>
      <c r="C2312" t="s">
        <v>3166</v>
      </c>
      <c r="D2312" t="s">
        <v>2162</v>
      </c>
      <c r="E2312">
        <v>3</v>
      </c>
      <c r="F2312" t="s">
        <v>2016</v>
      </c>
      <c r="G2312">
        <v>89</v>
      </c>
      <c r="H2312" t="s">
        <v>2020</v>
      </c>
      <c r="I2312">
        <v>43497</v>
      </c>
      <c r="J2312">
        <v>7</v>
      </c>
      <c r="K2312">
        <v>0</v>
      </c>
    </row>
    <row r="2313" spans="2:11">
      <c r="B2313" t="s">
        <v>2024</v>
      </c>
      <c r="C2313" t="s">
        <v>2660</v>
      </c>
      <c r="D2313" t="s">
        <v>2076</v>
      </c>
      <c r="E2313">
        <v>3</v>
      </c>
      <c r="F2313" t="s">
        <v>2016</v>
      </c>
      <c r="G2313" t="s">
        <v>2030</v>
      </c>
      <c r="H2313" t="s">
        <v>2017</v>
      </c>
      <c r="I2313">
        <v>43496</v>
      </c>
      <c r="J2313" t="s">
        <v>2030</v>
      </c>
      <c r="K2313" t="s">
        <v>2030</v>
      </c>
    </row>
    <row r="2314" spans="2:11">
      <c r="B2314" t="s">
        <v>2051</v>
      </c>
      <c r="C2314" t="s">
        <v>3173</v>
      </c>
      <c r="D2314" t="s">
        <v>2076</v>
      </c>
      <c r="E2314">
        <v>3</v>
      </c>
      <c r="F2314" t="s">
        <v>2088</v>
      </c>
      <c r="G2314">
        <v>98</v>
      </c>
      <c r="H2314" t="s">
        <v>2017</v>
      </c>
      <c r="I2314">
        <v>43496</v>
      </c>
      <c r="J2314">
        <v>1</v>
      </c>
      <c r="K2314">
        <v>31.65</v>
      </c>
    </row>
    <row r="2315" spans="2:11">
      <c r="B2315" t="s">
        <v>2792</v>
      </c>
      <c r="C2315" t="s">
        <v>4098</v>
      </c>
      <c r="D2315" t="s">
        <v>2076</v>
      </c>
      <c r="E2315">
        <v>3</v>
      </c>
      <c r="F2315" t="s">
        <v>2016</v>
      </c>
      <c r="G2315">
        <v>95</v>
      </c>
      <c r="H2315" t="s">
        <v>2020</v>
      </c>
      <c r="I2315">
        <v>43494</v>
      </c>
      <c r="J2315">
        <v>7</v>
      </c>
      <c r="K2315">
        <v>0</v>
      </c>
    </row>
    <row r="2316" spans="2:11">
      <c r="B2316" t="s">
        <v>3616</v>
      </c>
      <c r="C2316" t="s">
        <v>4099</v>
      </c>
      <c r="D2316" t="s">
        <v>2076</v>
      </c>
      <c r="E2316">
        <v>3</v>
      </c>
      <c r="F2316" t="s">
        <v>2016</v>
      </c>
      <c r="G2316">
        <v>99</v>
      </c>
      <c r="H2316" t="s">
        <v>3135</v>
      </c>
      <c r="I2316">
        <v>43490</v>
      </c>
      <c r="J2316" t="s">
        <v>2030</v>
      </c>
      <c r="K2316" t="s">
        <v>2030</v>
      </c>
    </row>
    <row r="2317" spans="2:11">
      <c r="B2317" t="s">
        <v>2260</v>
      </c>
      <c r="C2317" t="s">
        <v>3322</v>
      </c>
      <c r="D2317" t="s">
        <v>2035</v>
      </c>
      <c r="E2317">
        <v>5</v>
      </c>
      <c r="F2317" t="s">
        <v>2016</v>
      </c>
      <c r="G2317">
        <v>105</v>
      </c>
      <c r="H2317" t="s">
        <v>2020</v>
      </c>
      <c r="I2317">
        <v>43490</v>
      </c>
      <c r="J2317" t="s">
        <v>2030</v>
      </c>
      <c r="K2317" t="s">
        <v>2030</v>
      </c>
    </row>
    <row r="2318" spans="2:11">
      <c r="B2318" t="s">
        <v>2077</v>
      </c>
      <c r="C2318" t="s">
        <v>3000</v>
      </c>
      <c r="D2318" t="s">
        <v>2029</v>
      </c>
      <c r="E2318">
        <v>5</v>
      </c>
      <c r="F2318" t="s">
        <v>2016</v>
      </c>
      <c r="G2318">
        <v>107</v>
      </c>
      <c r="H2318" t="s">
        <v>2020</v>
      </c>
      <c r="I2318">
        <v>43489</v>
      </c>
      <c r="J2318" t="s">
        <v>2030</v>
      </c>
      <c r="K2318" t="s">
        <v>2030</v>
      </c>
    </row>
    <row r="2319" spans="2:11">
      <c r="B2319" t="s">
        <v>2021</v>
      </c>
      <c r="C2319" t="s">
        <v>2985</v>
      </c>
      <c r="D2319" t="s">
        <v>2434</v>
      </c>
      <c r="E2319">
        <v>3</v>
      </c>
      <c r="F2319" t="s">
        <v>2016</v>
      </c>
      <c r="G2319">
        <v>98</v>
      </c>
      <c r="H2319" t="s">
        <v>2020</v>
      </c>
      <c r="I2319">
        <v>43488</v>
      </c>
      <c r="J2319">
        <v>7</v>
      </c>
      <c r="K2319">
        <v>0</v>
      </c>
    </row>
    <row r="2320" spans="2:11">
      <c r="B2320" t="s">
        <v>2031</v>
      </c>
      <c r="C2320" t="s">
        <v>3221</v>
      </c>
      <c r="D2320" t="s">
        <v>2076</v>
      </c>
      <c r="E2320">
        <v>3</v>
      </c>
      <c r="F2320" t="s">
        <v>2016</v>
      </c>
      <c r="G2320">
        <v>95</v>
      </c>
      <c r="H2320" t="s">
        <v>2133</v>
      </c>
      <c r="I2320">
        <v>43488</v>
      </c>
      <c r="J2320">
        <v>7</v>
      </c>
      <c r="K2320">
        <v>0</v>
      </c>
    </row>
    <row r="2321" spans="2:11">
      <c r="B2321" t="s">
        <v>2033</v>
      </c>
      <c r="C2321" t="s">
        <v>3223</v>
      </c>
      <c r="D2321" t="s">
        <v>2035</v>
      </c>
      <c r="E2321">
        <v>5</v>
      </c>
      <c r="F2321" t="s">
        <v>2016</v>
      </c>
      <c r="G2321">
        <v>107</v>
      </c>
      <c r="H2321" t="s">
        <v>2020</v>
      </c>
      <c r="I2321">
        <v>43488</v>
      </c>
      <c r="J2321">
        <v>3</v>
      </c>
      <c r="K2321">
        <v>13.7</v>
      </c>
    </row>
    <row r="2322" spans="2:11">
      <c r="B2322" t="s">
        <v>2232</v>
      </c>
      <c r="C2322" t="s">
        <v>4100</v>
      </c>
      <c r="D2322" t="s">
        <v>2029</v>
      </c>
      <c r="E2322">
        <v>5</v>
      </c>
      <c r="F2322" t="s">
        <v>2016</v>
      </c>
      <c r="G2322" t="s">
        <v>2030</v>
      </c>
      <c r="H2322" t="s">
        <v>2017</v>
      </c>
      <c r="I2322">
        <v>43488</v>
      </c>
      <c r="J2322">
        <v>2</v>
      </c>
      <c r="K2322">
        <v>23.8</v>
      </c>
    </row>
    <row r="2323" spans="2:11">
      <c r="B2323" t="s">
        <v>2682</v>
      </c>
      <c r="C2323" t="s">
        <v>3168</v>
      </c>
      <c r="D2323" t="s">
        <v>2076</v>
      </c>
      <c r="E2323">
        <v>3</v>
      </c>
      <c r="F2323" t="s">
        <v>2085</v>
      </c>
      <c r="G2323">
        <v>92</v>
      </c>
      <c r="H2323" t="s">
        <v>2017</v>
      </c>
      <c r="I2323">
        <v>43488</v>
      </c>
      <c r="J2323">
        <v>12</v>
      </c>
      <c r="K2323">
        <v>-21.99</v>
      </c>
    </row>
    <row r="2324" spans="2:11">
      <c r="B2324" t="s">
        <v>2086</v>
      </c>
      <c r="C2324" t="s">
        <v>3676</v>
      </c>
      <c r="D2324" t="s">
        <v>2076</v>
      </c>
      <c r="E2324">
        <v>3</v>
      </c>
      <c r="F2324" t="s">
        <v>2016</v>
      </c>
      <c r="G2324">
        <v>89.5</v>
      </c>
      <c r="H2324" t="s">
        <v>2017</v>
      </c>
      <c r="I2324">
        <v>43488</v>
      </c>
      <c r="J2324">
        <v>7</v>
      </c>
      <c r="K2324">
        <v>0</v>
      </c>
    </row>
    <row r="2325" spans="2:11">
      <c r="B2325" t="s">
        <v>2109</v>
      </c>
      <c r="C2325" t="s">
        <v>3174</v>
      </c>
      <c r="D2325" t="s">
        <v>2026</v>
      </c>
      <c r="E2325">
        <v>5</v>
      </c>
      <c r="F2325" t="s">
        <v>2085</v>
      </c>
      <c r="G2325" t="s">
        <v>2030</v>
      </c>
      <c r="H2325" t="s">
        <v>2017</v>
      </c>
      <c r="I2325">
        <v>43419</v>
      </c>
      <c r="J2325">
        <v>5</v>
      </c>
      <c r="K2325">
        <v>5.79</v>
      </c>
    </row>
    <row r="2326" spans="2:11">
      <c r="B2326" t="s">
        <v>2083</v>
      </c>
      <c r="C2326" t="s">
        <v>2084</v>
      </c>
      <c r="D2326" t="s">
        <v>2184</v>
      </c>
      <c r="E2326">
        <v>1</v>
      </c>
      <c r="F2326" t="s">
        <v>2088</v>
      </c>
      <c r="G2326" t="s">
        <v>2030</v>
      </c>
      <c r="H2326" t="s">
        <v>2017</v>
      </c>
      <c r="I2326">
        <v>43417</v>
      </c>
      <c r="J2326">
        <v>4</v>
      </c>
      <c r="K2326">
        <v>7.44</v>
      </c>
    </row>
    <row r="2327" spans="2:11">
      <c r="B2327" t="s">
        <v>2102</v>
      </c>
      <c r="C2327" t="s">
        <v>2987</v>
      </c>
      <c r="D2327" t="s">
        <v>2026</v>
      </c>
      <c r="E2327">
        <v>5</v>
      </c>
      <c r="F2327" t="s">
        <v>2016</v>
      </c>
      <c r="G2327" t="s">
        <v>2030</v>
      </c>
      <c r="H2327" t="s">
        <v>2017</v>
      </c>
      <c r="I2327">
        <v>43402</v>
      </c>
      <c r="J2327" t="s">
        <v>2030</v>
      </c>
      <c r="K2327" t="s">
        <v>2030</v>
      </c>
    </row>
    <row r="2328" spans="2:11">
      <c r="B2328" t="s">
        <v>2096</v>
      </c>
      <c r="C2328" t="s">
        <v>2097</v>
      </c>
      <c r="D2328" t="s">
        <v>2044</v>
      </c>
      <c r="E2328">
        <v>3</v>
      </c>
      <c r="F2328" t="s">
        <v>2016</v>
      </c>
      <c r="G2328" t="s">
        <v>2030</v>
      </c>
      <c r="H2328" t="s">
        <v>2017</v>
      </c>
      <c r="I2328">
        <v>42599</v>
      </c>
      <c r="J2328">
        <v>7</v>
      </c>
      <c r="K2328">
        <v>0</v>
      </c>
    </row>
    <row r="2401" spans="1:11">
      <c r="A2401" t="s">
        <v>1037</v>
      </c>
      <c r="B2401" t="s">
        <v>2047</v>
      </c>
      <c r="C2401" t="s">
        <v>3053</v>
      </c>
      <c r="D2401" t="s">
        <v>2044</v>
      </c>
      <c r="E2401">
        <v>3</v>
      </c>
      <c r="F2401" t="s">
        <v>2016</v>
      </c>
      <c r="G2401">
        <v>20</v>
      </c>
      <c r="H2401" t="s">
        <v>2017</v>
      </c>
      <c r="I2401">
        <v>43510</v>
      </c>
      <c r="J2401" t="s">
        <v>2030</v>
      </c>
      <c r="K2401" t="s">
        <v>2030</v>
      </c>
    </row>
    <row r="2402" spans="1:11">
      <c r="B2402" t="s">
        <v>2074</v>
      </c>
      <c r="C2402" t="s">
        <v>3046</v>
      </c>
      <c r="D2402" t="s">
        <v>2076</v>
      </c>
      <c r="E2402">
        <v>3</v>
      </c>
      <c r="F2402" t="s">
        <v>2016</v>
      </c>
      <c r="G2402">
        <v>26</v>
      </c>
      <c r="H2402" t="s">
        <v>2017</v>
      </c>
      <c r="I2402">
        <v>43507</v>
      </c>
      <c r="J2402">
        <v>17</v>
      </c>
      <c r="K2402">
        <v>-55.19</v>
      </c>
    </row>
    <row r="2403" spans="1:11">
      <c r="B2403" t="s">
        <v>2033</v>
      </c>
      <c r="C2403" t="s">
        <v>3236</v>
      </c>
      <c r="D2403" t="s">
        <v>2044</v>
      </c>
      <c r="E2403">
        <v>3</v>
      </c>
      <c r="F2403" t="s">
        <v>2016</v>
      </c>
      <c r="G2403">
        <v>23</v>
      </c>
      <c r="H2403" t="s">
        <v>2482</v>
      </c>
      <c r="I2403">
        <v>43506</v>
      </c>
      <c r="J2403">
        <v>3</v>
      </c>
      <c r="K2403">
        <v>-21.16</v>
      </c>
    </row>
    <row r="2404" spans="1:11">
      <c r="B2404" t="s">
        <v>2749</v>
      </c>
      <c r="C2404" t="s">
        <v>4383</v>
      </c>
      <c r="D2404" t="s">
        <v>2076</v>
      </c>
      <c r="E2404">
        <v>3</v>
      </c>
      <c r="F2404" t="s">
        <v>2016</v>
      </c>
      <c r="G2404">
        <v>25</v>
      </c>
      <c r="H2404" t="s">
        <v>2017</v>
      </c>
      <c r="I2404">
        <v>43504</v>
      </c>
      <c r="J2404">
        <v>15</v>
      </c>
      <c r="K2404">
        <v>-51.07</v>
      </c>
    </row>
    <row r="2405" spans="1:11">
      <c r="B2405" t="s">
        <v>2586</v>
      </c>
      <c r="C2405" t="s">
        <v>3820</v>
      </c>
      <c r="D2405" t="s">
        <v>2076</v>
      </c>
      <c r="E2405">
        <v>3</v>
      </c>
      <c r="F2405" t="s">
        <v>2016</v>
      </c>
      <c r="G2405">
        <v>25</v>
      </c>
      <c r="H2405" t="s">
        <v>2020</v>
      </c>
      <c r="I2405">
        <v>43497</v>
      </c>
      <c r="J2405" t="s">
        <v>2030</v>
      </c>
      <c r="K2405" t="s">
        <v>2030</v>
      </c>
    </row>
    <row r="2406" spans="1:11">
      <c r="B2406" t="s">
        <v>2059</v>
      </c>
      <c r="C2406" t="s">
        <v>2741</v>
      </c>
      <c r="D2406" t="s">
        <v>2026</v>
      </c>
      <c r="E2406">
        <v>5</v>
      </c>
      <c r="F2406" t="s">
        <v>2016</v>
      </c>
      <c r="G2406">
        <v>31</v>
      </c>
      <c r="H2406" t="s">
        <v>2020</v>
      </c>
      <c r="I2406">
        <v>43495</v>
      </c>
      <c r="J2406">
        <v>12</v>
      </c>
      <c r="K2406">
        <v>-49.14</v>
      </c>
    </row>
    <row r="2407" spans="1:11">
      <c r="B2407" t="s">
        <v>2565</v>
      </c>
      <c r="C2407" t="s">
        <v>2716</v>
      </c>
      <c r="D2407" t="s">
        <v>2076</v>
      </c>
      <c r="E2407">
        <v>3</v>
      </c>
      <c r="F2407" t="s">
        <v>2016</v>
      </c>
      <c r="G2407">
        <v>20</v>
      </c>
      <c r="H2407" t="s">
        <v>2020</v>
      </c>
      <c r="I2407">
        <v>43494</v>
      </c>
      <c r="J2407">
        <v>3</v>
      </c>
      <c r="K2407">
        <v>-21.16</v>
      </c>
    </row>
    <row r="2408" spans="1:11">
      <c r="B2408" t="s">
        <v>3262</v>
      </c>
      <c r="C2408" t="s">
        <v>3263</v>
      </c>
      <c r="D2408" t="s">
        <v>2076</v>
      </c>
      <c r="E2408">
        <v>3</v>
      </c>
      <c r="F2408" t="s">
        <v>2016</v>
      </c>
      <c r="G2408">
        <v>22.2</v>
      </c>
      <c r="H2408" t="s">
        <v>2017</v>
      </c>
      <c r="I2408">
        <v>43493</v>
      </c>
      <c r="J2408">
        <v>2</v>
      </c>
      <c r="K2408">
        <v>0</v>
      </c>
    </row>
    <row r="2409" spans="1:11">
      <c r="B2409" t="s">
        <v>2582</v>
      </c>
      <c r="C2409" t="s">
        <v>3822</v>
      </c>
      <c r="D2409" t="s">
        <v>2076</v>
      </c>
      <c r="E2409">
        <v>3</v>
      </c>
      <c r="F2409" t="s">
        <v>2016</v>
      </c>
      <c r="G2409">
        <v>28</v>
      </c>
      <c r="H2409" t="s">
        <v>2017</v>
      </c>
      <c r="I2409">
        <v>43493</v>
      </c>
      <c r="J2409">
        <v>13</v>
      </c>
      <c r="K2409">
        <v>-49.73</v>
      </c>
    </row>
    <row r="2410" spans="1:11">
      <c r="B2410" t="s">
        <v>2732</v>
      </c>
      <c r="C2410" t="s">
        <v>3264</v>
      </c>
      <c r="D2410" t="s">
        <v>2076</v>
      </c>
      <c r="E2410">
        <v>3</v>
      </c>
      <c r="F2410" t="s">
        <v>2016</v>
      </c>
      <c r="G2410">
        <v>24</v>
      </c>
      <c r="H2410" t="s">
        <v>2017</v>
      </c>
      <c r="I2410">
        <v>43490</v>
      </c>
      <c r="J2410">
        <v>14</v>
      </c>
      <c r="K2410">
        <v>-50.69</v>
      </c>
    </row>
    <row r="2411" spans="1:11">
      <c r="B2411" t="s">
        <v>3271</v>
      </c>
      <c r="C2411" t="s">
        <v>3272</v>
      </c>
      <c r="D2411" t="s">
        <v>2026</v>
      </c>
      <c r="E2411">
        <v>5</v>
      </c>
      <c r="F2411" t="s">
        <v>2016</v>
      </c>
      <c r="G2411">
        <v>26.5</v>
      </c>
      <c r="H2411" t="s">
        <v>2020</v>
      </c>
      <c r="I2411">
        <v>43490</v>
      </c>
      <c r="J2411">
        <v>12</v>
      </c>
      <c r="K2411">
        <v>-49.14</v>
      </c>
    </row>
    <row r="2412" spans="1:11">
      <c r="B2412" t="s">
        <v>2753</v>
      </c>
      <c r="C2412" t="s">
        <v>2754</v>
      </c>
      <c r="D2412" t="s">
        <v>2026</v>
      </c>
      <c r="E2412">
        <v>5</v>
      </c>
      <c r="F2412" t="s">
        <v>2016</v>
      </c>
      <c r="G2412">
        <v>30</v>
      </c>
      <c r="H2412" t="s">
        <v>2017</v>
      </c>
      <c r="I2412">
        <v>43490</v>
      </c>
      <c r="J2412">
        <v>12</v>
      </c>
      <c r="K2412">
        <v>-49.14</v>
      </c>
    </row>
    <row r="2413" spans="1:11">
      <c r="B2413" t="s">
        <v>2042</v>
      </c>
      <c r="C2413" t="s">
        <v>3270</v>
      </c>
      <c r="D2413" t="s">
        <v>2044</v>
      </c>
      <c r="E2413">
        <v>3</v>
      </c>
      <c r="F2413" t="s">
        <v>2016</v>
      </c>
      <c r="G2413">
        <v>22</v>
      </c>
      <c r="H2413" t="s">
        <v>2020</v>
      </c>
      <c r="I2413">
        <v>43489</v>
      </c>
      <c r="J2413">
        <v>18</v>
      </c>
      <c r="K2413">
        <v>-58.63</v>
      </c>
    </row>
    <row r="2414" spans="1:11">
      <c r="B2414" t="s">
        <v>2584</v>
      </c>
      <c r="C2414" t="s">
        <v>4385</v>
      </c>
      <c r="D2414" t="s">
        <v>2026</v>
      </c>
      <c r="E2414">
        <v>5</v>
      </c>
      <c r="F2414" t="s">
        <v>2016</v>
      </c>
      <c r="G2414">
        <v>37</v>
      </c>
      <c r="H2414" t="s">
        <v>2017</v>
      </c>
      <c r="I2414">
        <v>43489</v>
      </c>
      <c r="J2414" t="s">
        <v>2030</v>
      </c>
      <c r="K2414" t="s">
        <v>2030</v>
      </c>
    </row>
    <row r="2415" spans="1:11">
      <c r="B2415" t="s">
        <v>2069</v>
      </c>
      <c r="C2415" t="s">
        <v>3265</v>
      </c>
      <c r="D2415" t="s">
        <v>2071</v>
      </c>
      <c r="E2415">
        <v>3</v>
      </c>
      <c r="F2415" t="s">
        <v>2016</v>
      </c>
      <c r="G2415" t="s">
        <v>2030</v>
      </c>
      <c r="H2415" t="s">
        <v>2017</v>
      </c>
      <c r="I2415">
        <v>43488</v>
      </c>
      <c r="J2415">
        <v>16</v>
      </c>
      <c r="K2415">
        <v>-53.34</v>
      </c>
    </row>
    <row r="2416" spans="1:11">
      <c r="B2416" t="s">
        <v>2744</v>
      </c>
      <c r="C2416" t="s">
        <v>3266</v>
      </c>
      <c r="D2416" t="s">
        <v>2026</v>
      </c>
      <c r="E2416">
        <v>5</v>
      </c>
      <c r="F2416" t="s">
        <v>2016</v>
      </c>
      <c r="G2416">
        <v>27.3</v>
      </c>
      <c r="H2416" t="s">
        <v>2020</v>
      </c>
      <c r="I2416">
        <v>43487</v>
      </c>
      <c r="J2416">
        <v>9</v>
      </c>
      <c r="K2416">
        <v>-35.380000000000003</v>
      </c>
    </row>
    <row r="2417" spans="2:11">
      <c r="B2417" t="s">
        <v>106</v>
      </c>
      <c r="C2417" t="s">
        <v>3824</v>
      </c>
      <c r="D2417" t="s">
        <v>2114</v>
      </c>
      <c r="E2417">
        <v>3</v>
      </c>
      <c r="F2417" t="s">
        <v>2016</v>
      </c>
      <c r="G2417">
        <v>22</v>
      </c>
      <c r="H2417" t="s">
        <v>2020</v>
      </c>
      <c r="I2417">
        <v>43486</v>
      </c>
      <c r="J2417">
        <v>2</v>
      </c>
      <c r="K2417">
        <v>0</v>
      </c>
    </row>
    <row r="2418" spans="2:11">
      <c r="B2418" t="s">
        <v>2021</v>
      </c>
      <c r="C2418" t="s">
        <v>3273</v>
      </c>
      <c r="D2418" t="s">
        <v>2023</v>
      </c>
      <c r="E2418">
        <v>5</v>
      </c>
      <c r="F2418" t="s">
        <v>2016</v>
      </c>
      <c r="G2418">
        <v>41</v>
      </c>
      <c r="H2418" t="s">
        <v>2020</v>
      </c>
      <c r="I2418">
        <v>43486</v>
      </c>
      <c r="J2418">
        <v>12</v>
      </c>
      <c r="K2418">
        <v>-49.14</v>
      </c>
    </row>
    <row r="2419" spans="2:11">
      <c r="B2419" t="s">
        <v>2057</v>
      </c>
      <c r="C2419" t="s">
        <v>2748</v>
      </c>
      <c r="D2419" t="s">
        <v>2026</v>
      </c>
      <c r="E2419">
        <v>5</v>
      </c>
      <c r="F2419" t="s">
        <v>2016</v>
      </c>
      <c r="G2419">
        <v>30</v>
      </c>
      <c r="H2419" t="s">
        <v>2020</v>
      </c>
      <c r="I2419">
        <v>43481</v>
      </c>
      <c r="J2419" t="s">
        <v>2030</v>
      </c>
      <c r="K2419" t="s">
        <v>2030</v>
      </c>
    </row>
    <row r="2420" spans="2:11">
      <c r="B2420" t="s">
        <v>2027</v>
      </c>
      <c r="C2420" t="s">
        <v>2730</v>
      </c>
      <c r="D2420" t="s">
        <v>2029</v>
      </c>
      <c r="E2420">
        <v>5</v>
      </c>
      <c r="F2420" t="s">
        <v>2016</v>
      </c>
      <c r="G2420">
        <v>31</v>
      </c>
      <c r="H2420" t="s">
        <v>2017</v>
      </c>
      <c r="I2420">
        <v>43479</v>
      </c>
      <c r="J2420">
        <v>12</v>
      </c>
      <c r="K2420">
        <v>-49.14</v>
      </c>
    </row>
    <row r="2421" spans="2:11">
      <c r="B2421" t="s">
        <v>2083</v>
      </c>
      <c r="C2421" t="s">
        <v>2084</v>
      </c>
      <c r="D2421" t="s">
        <v>2053</v>
      </c>
      <c r="E2421">
        <v>1</v>
      </c>
      <c r="F2421" t="s">
        <v>2016</v>
      </c>
      <c r="G2421" t="s">
        <v>2030</v>
      </c>
      <c r="H2421" t="s">
        <v>2017</v>
      </c>
      <c r="I2421">
        <v>43475</v>
      </c>
      <c r="J2421">
        <v>1</v>
      </c>
      <c r="K2421">
        <v>41.14</v>
      </c>
    </row>
    <row r="2422" spans="2:11">
      <c r="B2422" t="s">
        <v>2051</v>
      </c>
      <c r="C2422" t="s">
        <v>4101</v>
      </c>
      <c r="D2422" t="s">
        <v>2026</v>
      </c>
      <c r="E2422">
        <v>5</v>
      </c>
      <c r="F2422" t="s">
        <v>2016</v>
      </c>
      <c r="G2422">
        <v>36</v>
      </c>
      <c r="H2422" t="s">
        <v>2017</v>
      </c>
      <c r="I2422">
        <v>43472</v>
      </c>
      <c r="J2422" t="s">
        <v>2030</v>
      </c>
      <c r="K2422" t="s">
        <v>2030</v>
      </c>
    </row>
    <row r="2423" spans="2:11">
      <c r="B2423" t="s">
        <v>2091</v>
      </c>
      <c r="C2423" t="s">
        <v>2757</v>
      </c>
      <c r="D2423" t="s">
        <v>2093</v>
      </c>
      <c r="E2423" t="s">
        <v>2030</v>
      </c>
      <c r="F2423" t="s">
        <v>2016</v>
      </c>
      <c r="G2423" t="s">
        <v>2030</v>
      </c>
      <c r="H2423" t="s">
        <v>2017</v>
      </c>
      <c r="I2423">
        <v>43469</v>
      </c>
      <c r="J2423" t="s">
        <v>2030</v>
      </c>
      <c r="K2423" t="s">
        <v>2030</v>
      </c>
    </row>
    <row r="2424" spans="2:11">
      <c r="B2424" t="s">
        <v>2720</v>
      </c>
      <c r="C2424" t="s">
        <v>2721</v>
      </c>
      <c r="D2424" t="s">
        <v>2076</v>
      </c>
      <c r="E2424">
        <v>3</v>
      </c>
      <c r="F2424" t="s">
        <v>2016</v>
      </c>
      <c r="G2424">
        <v>23.18</v>
      </c>
      <c r="H2424" t="s">
        <v>2020</v>
      </c>
      <c r="I2424">
        <v>43460</v>
      </c>
      <c r="J2424">
        <v>8</v>
      </c>
      <c r="K2424">
        <v>-32.18</v>
      </c>
    </row>
    <row r="2425" spans="2:11">
      <c r="B2425" t="s">
        <v>2578</v>
      </c>
      <c r="C2425" t="s">
        <v>4388</v>
      </c>
      <c r="D2425" t="s">
        <v>2044</v>
      </c>
      <c r="E2425">
        <v>3</v>
      </c>
      <c r="F2425" t="s">
        <v>2016</v>
      </c>
      <c r="G2425">
        <v>23</v>
      </c>
      <c r="H2425" t="s">
        <v>2017</v>
      </c>
      <c r="I2425">
        <v>43453</v>
      </c>
      <c r="J2425" t="s">
        <v>2030</v>
      </c>
      <c r="K2425" t="s">
        <v>2030</v>
      </c>
    </row>
    <row r="2426" spans="2:11">
      <c r="B2426" t="s">
        <v>2568</v>
      </c>
      <c r="C2426" t="s">
        <v>4384</v>
      </c>
      <c r="D2426" t="s">
        <v>2570</v>
      </c>
      <c r="E2426">
        <v>4</v>
      </c>
      <c r="F2426" t="s">
        <v>2016</v>
      </c>
      <c r="G2426">
        <v>27.75</v>
      </c>
      <c r="H2426" t="s">
        <v>2017</v>
      </c>
      <c r="I2426">
        <v>43451</v>
      </c>
      <c r="J2426" t="s">
        <v>2030</v>
      </c>
      <c r="K2426" t="s">
        <v>2030</v>
      </c>
    </row>
    <row r="2427" spans="2:11">
      <c r="B2427" t="s">
        <v>2089</v>
      </c>
      <c r="C2427" t="s">
        <v>2738</v>
      </c>
      <c r="D2427" t="s">
        <v>2026</v>
      </c>
      <c r="E2427">
        <v>5</v>
      </c>
      <c r="F2427" t="s">
        <v>2016</v>
      </c>
      <c r="G2427">
        <v>37</v>
      </c>
      <c r="H2427" t="s">
        <v>2017</v>
      </c>
      <c r="I2427">
        <v>43451</v>
      </c>
      <c r="J2427">
        <v>12</v>
      </c>
      <c r="K2427">
        <v>-49.14</v>
      </c>
    </row>
    <row r="2428" spans="2:11">
      <c r="B2428" t="s">
        <v>2054</v>
      </c>
      <c r="C2428" t="s">
        <v>3056</v>
      </c>
      <c r="D2428" t="s">
        <v>2044</v>
      </c>
      <c r="E2428">
        <v>3</v>
      </c>
      <c r="F2428" t="s">
        <v>2016</v>
      </c>
      <c r="G2428">
        <v>25</v>
      </c>
      <c r="H2428" t="s">
        <v>2020</v>
      </c>
      <c r="I2428">
        <v>43441</v>
      </c>
      <c r="J2428" t="s">
        <v>2030</v>
      </c>
      <c r="K2428" t="s">
        <v>2030</v>
      </c>
    </row>
    <row r="2429" spans="2:11">
      <c r="B2429" t="s">
        <v>2061</v>
      </c>
      <c r="C2429" t="s">
        <v>2896</v>
      </c>
      <c r="D2429" t="s">
        <v>2026</v>
      </c>
      <c r="E2429">
        <v>5</v>
      </c>
      <c r="F2429" t="s">
        <v>2016</v>
      </c>
      <c r="G2429">
        <v>35</v>
      </c>
      <c r="H2429" t="s">
        <v>2020</v>
      </c>
      <c r="I2429">
        <v>43441</v>
      </c>
      <c r="J2429">
        <v>12</v>
      </c>
      <c r="K2429">
        <v>-49.14</v>
      </c>
    </row>
    <row r="2430" spans="2:11">
      <c r="B2430" t="s">
        <v>2726</v>
      </c>
      <c r="C2430" t="s">
        <v>3268</v>
      </c>
      <c r="D2430" t="s">
        <v>2044</v>
      </c>
      <c r="E2430">
        <v>3</v>
      </c>
      <c r="F2430" t="s">
        <v>2016</v>
      </c>
      <c r="G2430">
        <v>24</v>
      </c>
      <c r="H2430" t="s">
        <v>2017</v>
      </c>
      <c r="I2430">
        <v>43430</v>
      </c>
      <c r="J2430">
        <v>17</v>
      </c>
      <c r="K2430">
        <v>-55.19</v>
      </c>
    </row>
    <row r="2431" spans="2:11">
      <c r="B2431" t="s">
        <v>3239</v>
      </c>
      <c r="C2431" t="s">
        <v>4389</v>
      </c>
      <c r="D2431" t="s">
        <v>2076</v>
      </c>
      <c r="E2431">
        <v>3</v>
      </c>
      <c r="F2431" t="s">
        <v>2016</v>
      </c>
      <c r="G2431">
        <v>23</v>
      </c>
      <c r="H2431" t="s">
        <v>2020</v>
      </c>
      <c r="I2431">
        <v>43424</v>
      </c>
      <c r="J2431">
        <v>4</v>
      </c>
      <c r="K2431">
        <v>-21.29</v>
      </c>
    </row>
    <row r="2432" spans="2:11">
      <c r="B2432" t="s">
        <v>2049</v>
      </c>
      <c r="C2432" t="s">
        <v>2407</v>
      </c>
      <c r="D2432" t="s">
        <v>2015</v>
      </c>
      <c r="E2432">
        <v>3</v>
      </c>
      <c r="F2432" t="s">
        <v>2016</v>
      </c>
      <c r="G2432">
        <v>23</v>
      </c>
      <c r="H2432" t="s">
        <v>2020</v>
      </c>
      <c r="I2432">
        <v>43424</v>
      </c>
      <c r="J2432">
        <v>2</v>
      </c>
      <c r="K2432">
        <v>0</v>
      </c>
    </row>
    <row r="2433" spans="2:11">
      <c r="B2433" t="s">
        <v>2739</v>
      </c>
      <c r="C2433" t="s">
        <v>2740</v>
      </c>
      <c r="D2433" t="s">
        <v>2076</v>
      </c>
      <c r="E2433">
        <v>3</v>
      </c>
      <c r="F2433" t="s">
        <v>2016</v>
      </c>
      <c r="G2433">
        <v>24</v>
      </c>
      <c r="H2433" t="s">
        <v>2017</v>
      </c>
      <c r="I2433">
        <v>43424</v>
      </c>
      <c r="J2433">
        <v>6</v>
      </c>
      <c r="K2433">
        <v>-31.61</v>
      </c>
    </row>
    <row r="2434" spans="2:11">
      <c r="B2434" t="s">
        <v>2734</v>
      </c>
      <c r="C2434" t="s">
        <v>2735</v>
      </c>
      <c r="D2434" t="s">
        <v>2076</v>
      </c>
      <c r="E2434">
        <v>3</v>
      </c>
      <c r="F2434" t="s">
        <v>2016</v>
      </c>
      <c r="G2434">
        <v>23.6</v>
      </c>
      <c r="H2434" t="s">
        <v>2020</v>
      </c>
      <c r="I2434">
        <v>43423</v>
      </c>
      <c r="J2434">
        <v>5</v>
      </c>
      <c r="K2434">
        <v>-23.86</v>
      </c>
    </row>
    <row r="2435" spans="2:11">
      <c r="B2435" t="s">
        <v>2751</v>
      </c>
      <c r="C2435" t="s">
        <v>2752</v>
      </c>
      <c r="D2435" t="s">
        <v>2026</v>
      </c>
      <c r="E2435">
        <v>5</v>
      </c>
      <c r="F2435" t="s">
        <v>2016</v>
      </c>
      <c r="G2435">
        <v>30</v>
      </c>
      <c r="H2435" t="s">
        <v>2020</v>
      </c>
      <c r="I2435">
        <v>43419</v>
      </c>
      <c r="J2435">
        <v>12</v>
      </c>
      <c r="K2435">
        <v>-49.14</v>
      </c>
    </row>
    <row r="2436" spans="2:11">
      <c r="B2436" t="s">
        <v>2742</v>
      </c>
      <c r="C2436" t="s">
        <v>3267</v>
      </c>
      <c r="D2436" t="s">
        <v>2044</v>
      </c>
      <c r="E2436">
        <v>3</v>
      </c>
      <c r="F2436" t="s">
        <v>2088</v>
      </c>
      <c r="G2436">
        <v>35</v>
      </c>
      <c r="H2436" t="s">
        <v>2020</v>
      </c>
      <c r="I2436">
        <v>43329</v>
      </c>
      <c r="J2436">
        <v>6</v>
      </c>
      <c r="K2436">
        <v>-31.61</v>
      </c>
    </row>
    <row r="2437" spans="2:11">
      <c r="B2437" t="s">
        <v>3101</v>
      </c>
      <c r="C2437" t="s">
        <v>3102</v>
      </c>
      <c r="D2437" t="s">
        <v>2026</v>
      </c>
      <c r="E2437">
        <v>5</v>
      </c>
      <c r="F2437" t="s">
        <v>2123</v>
      </c>
      <c r="G2437">
        <v>58.61</v>
      </c>
      <c r="H2437" t="s">
        <v>2020</v>
      </c>
      <c r="I2437">
        <v>43150</v>
      </c>
      <c r="J2437">
        <v>11</v>
      </c>
      <c r="K2437">
        <v>-48.38</v>
      </c>
    </row>
    <row r="2501" spans="1:11">
      <c r="A2501" t="s">
        <v>1038</v>
      </c>
      <c r="B2501" t="s">
        <v>2045</v>
      </c>
      <c r="C2501" t="s">
        <v>3389</v>
      </c>
      <c r="D2501" t="s">
        <v>2029</v>
      </c>
      <c r="E2501">
        <v>5</v>
      </c>
      <c r="F2501" t="s">
        <v>2016</v>
      </c>
      <c r="G2501">
        <v>88</v>
      </c>
      <c r="H2501" t="s">
        <v>2020</v>
      </c>
      <c r="I2501">
        <v>43511</v>
      </c>
      <c r="J2501">
        <v>6</v>
      </c>
      <c r="K2501">
        <v>-15.53</v>
      </c>
    </row>
    <row r="2502" spans="1:11">
      <c r="B2502" t="s">
        <v>2024</v>
      </c>
      <c r="C2502" t="s">
        <v>3440</v>
      </c>
      <c r="D2502" t="s">
        <v>2026</v>
      </c>
      <c r="E2502">
        <v>5</v>
      </c>
      <c r="F2502" t="s">
        <v>2016</v>
      </c>
      <c r="G2502">
        <v>134</v>
      </c>
      <c r="H2502" t="s">
        <v>2020</v>
      </c>
      <c r="I2502">
        <v>43510</v>
      </c>
      <c r="J2502">
        <v>7</v>
      </c>
      <c r="K2502">
        <v>-16.190000000000001</v>
      </c>
    </row>
    <row r="2503" spans="1:11">
      <c r="B2503" t="s">
        <v>2049</v>
      </c>
      <c r="C2503" t="s">
        <v>3376</v>
      </c>
      <c r="D2503" t="s">
        <v>2015</v>
      </c>
      <c r="E2503">
        <v>3</v>
      </c>
      <c r="F2503" t="s">
        <v>2016</v>
      </c>
      <c r="G2503">
        <v>71</v>
      </c>
      <c r="H2503" t="s">
        <v>2017</v>
      </c>
      <c r="I2503">
        <v>43510</v>
      </c>
      <c r="J2503">
        <v>3</v>
      </c>
      <c r="K2503">
        <v>0</v>
      </c>
    </row>
    <row r="2504" spans="1:11">
      <c r="B2504" t="s">
        <v>2174</v>
      </c>
      <c r="C2504" t="s">
        <v>3377</v>
      </c>
      <c r="D2504" t="s">
        <v>2029</v>
      </c>
      <c r="E2504">
        <v>5</v>
      </c>
      <c r="F2504" t="s">
        <v>2016</v>
      </c>
      <c r="G2504">
        <v>116</v>
      </c>
      <c r="H2504" t="s">
        <v>2017</v>
      </c>
      <c r="I2504">
        <v>43509</v>
      </c>
      <c r="J2504">
        <v>6</v>
      </c>
      <c r="K2504">
        <v>-15.53</v>
      </c>
    </row>
    <row r="2505" spans="1:11">
      <c r="B2505" t="s">
        <v>2094</v>
      </c>
      <c r="C2505" t="s">
        <v>2095</v>
      </c>
      <c r="D2505" t="s">
        <v>2053</v>
      </c>
      <c r="E2505">
        <v>1</v>
      </c>
      <c r="F2505" t="s">
        <v>2016</v>
      </c>
      <c r="G2505" t="s">
        <v>2030</v>
      </c>
      <c r="H2505" t="s">
        <v>2017</v>
      </c>
      <c r="I2505">
        <v>43509</v>
      </c>
      <c r="J2505" t="s">
        <v>2030</v>
      </c>
      <c r="K2505" t="s">
        <v>2030</v>
      </c>
    </row>
    <row r="2506" spans="1:11">
      <c r="B2506" t="s">
        <v>2074</v>
      </c>
      <c r="C2506" t="s">
        <v>3375</v>
      </c>
      <c r="D2506" t="s">
        <v>2026</v>
      </c>
      <c r="E2506">
        <v>5</v>
      </c>
      <c r="F2506" t="s">
        <v>2016</v>
      </c>
      <c r="G2506">
        <v>109</v>
      </c>
      <c r="H2506" t="s">
        <v>2020</v>
      </c>
      <c r="I2506">
        <v>43508</v>
      </c>
      <c r="J2506">
        <v>6</v>
      </c>
      <c r="K2506">
        <v>-15.53</v>
      </c>
    </row>
    <row r="2507" spans="1:11">
      <c r="B2507" t="s">
        <v>2031</v>
      </c>
      <c r="C2507" t="s">
        <v>4089</v>
      </c>
      <c r="D2507" t="s">
        <v>2026</v>
      </c>
      <c r="E2507">
        <v>5</v>
      </c>
      <c r="F2507" t="s">
        <v>2016</v>
      </c>
      <c r="G2507">
        <v>90</v>
      </c>
      <c r="H2507" t="s">
        <v>2020</v>
      </c>
      <c r="I2507">
        <v>43507</v>
      </c>
      <c r="J2507">
        <v>6</v>
      </c>
      <c r="K2507">
        <v>-15.53</v>
      </c>
    </row>
    <row r="2508" spans="1:11">
      <c r="B2508" t="s">
        <v>2033</v>
      </c>
      <c r="C2508" t="s">
        <v>2467</v>
      </c>
      <c r="D2508" t="s">
        <v>2035</v>
      </c>
      <c r="E2508">
        <v>5</v>
      </c>
      <c r="F2508" t="s">
        <v>2016</v>
      </c>
      <c r="G2508">
        <v>99</v>
      </c>
      <c r="H2508" t="s">
        <v>2020</v>
      </c>
      <c r="I2508">
        <v>43507</v>
      </c>
      <c r="J2508">
        <v>5</v>
      </c>
      <c r="K2508">
        <v>-10.84</v>
      </c>
    </row>
    <row r="2509" spans="1:11">
      <c r="B2509" t="s">
        <v>2037</v>
      </c>
      <c r="C2509" t="s">
        <v>3386</v>
      </c>
      <c r="D2509" t="s">
        <v>2076</v>
      </c>
      <c r="E2509">
        <v>3</v>
      </c>
      <c r="F2509" t="s">
        <v>2016</v>
      </c>
      <c r="G2509">
        <v>90</v>
      </c>
      <c r="H2509" t="s">
        <v>2020</v>
      </c>
      <c r="I2509">
        <v>43507</v>
      </c>
      <c r="J2509">
        <v>9</v>
      </c>
      <c r="K2509">
        <v>-29.39</v>
      </c>
    </row>
    <row r="2510" spans="1:11">
      <c r="B2510" t="s">
        <v>2159</v>
      </c>
      <c r="C2510" t="s">
        <v>3387</v>
      </c>
      <c r="D2510" t="s">
        <v>2029</v>
      </c>
      <c r="E2510">
        <v>5</v>
      </c>
      <c r="F2510" t="s">
        <v>2016</v>
      </c>
      <c r="G2510">
        <v>106</v>
      </c>
      <c r="H2510" t="s">
        <v>2020</v>
      </c>
      <c r="I2510">
        <v>43507</v>
      </c>
      <c r="J2510">
        <v>6</v>
      </c>
      <c r="K2510">
        <v>-15.53</v>
      </c>
    </row>
    <row r="2511" spans="1:11">
      <c r="B2511" t="s">
        <v>2134</v>
      </c>
      <c r="C2511" t="s">
        <v>3379</v>
      </c>
      <c r="D2511" t="s">
        <v>2035</v>
      </c>
      <c r="E2511">
        <v>5</v>
      </c>
      <c r="F2511" t="s">
        <v>2016</v>
      </c>
      <c r="G2511">
        <v>95</v>
      </c>
      <c r="H2511" t="s">
        <v>2020</v>
      </c>
      <c r="I2511">
        <v>43507</v>
      </c>
      <c r="J2511" t="s">
        <v>2030</v>
      </c>
      <c r="K2511" t="s">
        <v>2030</v>
      </c>
    </row>
    <row r="2512" spans="1:11">
      <c r="B2512" t="s">
        <v>2042</v>
      </c>
      <c r="C2512" t="s">
        <v>3158</v>
      </c>
      <c r="D2512" t="s">
        <v>2029</v>
      </c>
      <c r="E2512">
        <v>5</v>
      </c>
      <c r="F2512" t="s">
        <v>2016</v>
      </c>
      <c r="G2512">
        <v>94</v>
      </c>
      <c r="H2512" t="s">
        <v>2020</v>
      </c>
      <c r="I2512">
        <v>43507</v>
      </c>
      <c r="J2512">
        <v>6</v>
      </c>
      <c r="K2512">
        <v>-15.53</v>
      </c>
    </row>
    <row r="2513" spans="2:11">
      <c r="B2513" t="s">
        <v>2234</v>
      </c>
      <c r="C2513" t="s">
        <v>3381</v>
      </c>
      <c r="D2513" t="s">
        <v>2044</v>
      </c>
      <c r="E2513">
        <v>3</v>
      </c>
      <c r="F2513" t="s">
        <v>2088</v>
      </c>
      <c r="G2513">
        <v>103</v>
      </c>
      <c r="H2513" t="s">
        <v>2020</v>
      </c>
      <c r="I2513">
        <v>43507</v>
      </c>
      <c r="J2513" t="s">
        <v>2030</v>
      </c>
      <c r="K2513" t="s">
        <v>2030</v>
      </c>
    </row>
    <row r="2514" spans="2:11">
      <c r="B2514" t="s">
        <v>2198</v>
      </c>
      <c r="C2514" t="s">
        <v>2487</v>
      </c>
      <c r="D2514" t="s">
        <v>2035</v>
      </c>
      <c r="E2514">
        <v>5</v>
      </c>
      <c r="F2514" t="s">
        <v>2016</v>
      </c>
      <c r="G2514">
        <v>99</v>
      </c>
      <c r="H2514" t="s">
        <v>2020</v>
      </c>
      <c r="I2514">
        <v>43507</v>
      </c>
      <c r="J2514">
        <v>6</v>
      </c>
      <c r="K2514">
        <v>-15.53</v>
      </c>
    </row>
    <row r="2515" spans="2:11">
      <c r="B2515" t="s">
        <v>2051</v>
      </c>
      <c r="C2515" t="s">
        <v>3378</v>
      </c>
      <c r="D2515" t="s">
        <v>2076</v>
      </c>
      <c r="E2515">
        <v>3</v>
      </c>
      <c r="F2515" t="s">
        <v>2088</v>
      </c>
      <c r="G2515">
        <v>108</v>
      </c>
      <c r="H2515" t="s">
        <v>2017</v>
      </c>
      <c r="I2515">
        <v>43504</v>
      </c>
      <c r="J2515">
        <v>2</v>
      </c>
      <c r="K2515">
        <v>7.03</v>
      </c>
    </row>
    <row r="2516" spans="2:11">
      <c r="B2516" t="s">
        <v>2682</v>
      </c>
      <c r="C2516" t="s">
        <v>4241</v>
      </c>
      <c r="D2516" t="s">
        <v>2026</v>
      </c>
      <c r="E2516">
        <v>5</v>
      </c>
      <c r="F2516" t="s">
        <v>2016</v>
      </c>
      <c r="G2516">
        <v>105</v>
      </c>
      <c r="H2516" t="s">
        <v>2017</v>
      </c>
      <c r="I2516">
        <v>43503</v>
      </c>
      <c r="J2516" t="s">
        <v>2030</v>
      </c>
      <c r="K2516" t="s">
        <v>2030</v>
      </c>
    </row>
    <row r="2517" spans="2:11">
      <c r="B2517" t="s">
        <v>3060</v>
      </c>
      <c r="C2517" t="s">
        <v>3061</v>
      </c>
      <c r="D2517" t="s">
        <v>2026</v>
      </c>
      <c r="E2517">
        <v>5</v>
      </c>
      <c r="F2517" t="s">
        <v>2016</v>
      </c>
      <c r="G2517">
        <v>100</v>
      </c>
      <c r="H2517" t="s">
        <v>2020</v>
      </c>
      <c r="I2517">
        <v>43503</v>
      </c>
      <c r="J2517">
        <v>6</v>
      </c>
      <c r="K2517">
        <v>-15.53</v>
      </c>
    </row>
    <row r="2518" spans="2:11">
      <c r="B2518" t="s">
        <v>106</v>
      </c>
      <c r="C2518" t="s">
        <v>2401</v>
      </c>
      <c r="D2518" t="s">
        <v>2114</v>
      </c>
      <c r="E2518">
        <v>3</v>
      </c>
      <c r="F2518" t="s">
        <v>2016</v>
      </c>
      <c r="G2518">
        <v>80</v>
      </c>
      <c r="H2518" t="s">
        <v>2020</v>
      </c>
      <c r="I2518">
        <v>43502</v>
      </c>
      <c r="J2518">
        <v>3</v>
      </c>
      <c r="K2518">
        <v>0</v>
      </c>
    </row>
    <row r="2519" spans="2:11">
      <c r="B2519" t="s">
        <v>2021</v>
      </c>
      <c r="C2519" t="s">
        <v>3156</v>
      </c>
      <c r="D2519" t="s">
        <v>2296</v>
      </c>
      <c r="E2519">
        <v>3</v>
      </c>
      <c r="F2519" t="s">
        <v>2016</v>
      </c>
      <c r="G2519">
        <v>93</v>
      </c>
      <c r="H2519" t="s">
        <v>2020</v>
      </c>
      <c r="I2519">
        <v>43502</v>
      </c>
      <c r="J2519" t="s">
        <v>2030</v>
      </c>
      <c r="K2519" t="s">
        <v>2030</v>
      </c>
    </row>
    <row r="2520" spans="2:11">
      <c r="B2520" t="s">
        <v>2027</v>
      </c>
      <c r="C2520" t="s">
        <v>3050</v>
      </c>
      <c r="D2520" t="s">
        <v>2029</v>
      </c>
      <c r="E2520">
        <v>5</v>
      </c>
      <c r="F2520" t="s">
        <v>2016</v>
      </c>
      <c r="G2520">
        <v>106</v>
      </c>
      <c r="H2520" t="s">
        <v>2017</v>
      </c>
      <c r="I2520">
        <v>43502</v>
      </c>
      <c r="J2520">
        <v>6</v>
      </c>
      <c r="K2520">
        <v>-15.53</v>
      </c>
    </row>
    <row r="2521" spans="2:11">
      <c r="B2521" t="s">
        <v>2039</v>
      </c>
      <c r="C2521" t="s">
        <v>3051</v>
      </c>
      <c r="D2521" t="s">
        <v>2026</v>
      </c>
      <c r="E2521">
        <v>5</v>
      </c>
      <c r="F2521" t="s">
        <v>2016</v>
      </c>
      <c r="G2521">
        <v>100</v>
      </c>
      <c r="H2521" t="s">
        <v>2020</v>
      </c>
      <c r="I2521">
        <v>43502</v>
      </c>
      <c r="J2521">
        <v>6</v>
      </c>
      <c r="K2521">
        <v>-15.53</v>
      </c>
    </row>
    <row r="2522" spans="2:11">
      <c r="B2522" t="s">
        <v>2257</v>
      </c>
      <c r="C2522" t="s">
        <v>3380</v>
      </c>
      <c r="D2522" t="s">
        <v>2029</v>
      </c>
      <c r="E2522">
        <v>5</v>
      </c>
      <c r="F2522" t="s">
        <v>2016</v>
      </c>
      <c r="G2522">
        <v>95</v>
      </c>
      <c r="H2522" t="s">
        <v>2020</v>
      </c>
      <c r="I2522">
        <v>43502</v>
      </c>
      <c r="J2522">
        <v>6</v>
      </c>
      <c r="K2522">
        <v>-15.53</v>
      </c>
    </row>
    <row r="2523" spans="2:11">
      <c r="B2523" t="s">
        <v>2232</v>
      </c>
      <c r="C2523" t="s">
        <v>3298</v>
      </c>
      <c r="D2523" t="s">
        <v>2029</v>
      </c>
      <c r="E2523">
        <v>5</v>
      </c>
      <c r="F2523" t="s">
        <v>2016</v>
      </c>
      <c r="G2523" t="s">
        <v>2030</v>
      </c>
      <c r="H2523" t="s">
        <v>2017</v>
      </c>
      <c r="I2523">
        <v>43502</v>
      </c>
      <c r="J2523">
        <v>6</v>
      </c>
      <c r="K2523">
        <v>-15.53</v>
      </c>
    </row>
    <row r="2524" spans="2:11">
      <c r="B2524" t="s">
        <v>2260</v>
      </c>
      <c r="C2524" t="s">
        <v>3638</v>
      </c>
      <c r="D2524" t="s">
        <v>2044</v>
      </c>
      <c r="E2524">
        <v>3</v>
      </c>
      <c r="F2524" t="s">
        <v>2016</v>
      </c>
      <c r="G2524">
        <v>90</v>
      </c>
      <c r="H2524" t="s">
        <v>2020</v>
      </c>
      <c r="I2524">
        <v>43502</v>
      </c>
      <c r="J2524">
        <v>10</v>
      </c>
      <c r="K2524">
        <v>-30.55</v>
      </c>
    </row>
    <row r="2525" spans="2:11">
      <c r="B2525" t="s">
        <v>2059</v>
      </c>
      <c r="C2525" t="s">
        <v>3383</v>
      </c>
      <c r="D2525" t="s">
        <v>2026</v>
      </c>
      <c r="E2525">
        <v>5</v>
      </c>
      <c r="F2525" t="s">
        <v>2016</v>
      </c>
      <c r="G2525">
        <v>120</v>
      </c>
      <c r="H2525" t="s">
        <v>2020</v>
      </c>
      <c r="I2525">
        <v>43502</v>
      </c>
      <c r="J2525">
        <v>6</v>
      </c>
      <c r="K2525">
        <v>-15.53</v>
      </c>
    </row>
    <row r="2526" spans="2:11">
      <c r="B2526" t="s">
        <v>2061</v>
      </c>
      <c r="C2526" t="s">
        <v>3384</v>
      </c>
      <c r="D2526" t="s">
        <v>2026</v>
      </c>
      <c r="E2526">
        <v>5</v>
      </c>
      <c r="F2526" t="s">
        <v>2016</v>
      </c>
      <c r="G2526">
        <v>92</v>
      </c>
      <c r="H2526" t="s">
        <v>2020</v>
      </c>
      <c r="I2526">
        <v>43502</v>
      </c>
      <c r="J2526">
        <v>6</v>
      </c>
      <c r="K2526">
        <v>-15.53</v>
      </c>
    </row>
    <row r="2527" spans="2:11">
      <c r="B2527" t="s">
        <v>2063</v>
      </c>
      <c r="C2527" t="s">
        <v>3390</v>
      </c>
      <c r="D2527" t="s">
        <v>2035</v>
      </c>
      <c r="E2527">
        <v>5</v>
      </c>
      <c r="F2527" t="s">
        <v>2016</v>
      </c>
      <c r="G2527">
        <v>94</v>
      </c>
      <c r="H2527" t="s">
        <v>2017</v>
      </c>
      <c r="I2527">
        <v>43502</v>
      </c>
      <c r="J2527">
        <v>6</v>
      </c>
      <c r="K2527">
        <v>-15.53</v>
      </c>
    </row>
    <row r="2528" spans="2:11">
      <c r="B2528" t="s">
        <v>2247</v>
      </c>
      <c r="C2528" t="s">
        <v>3385</v>
      </c>
      <c r="D2528" t="s">
        <v>2162</v>
      </c>
      <c r="E2528">
        <v>3</v>
      </c>
      <c r="F2528" t="s">
        <v>2016</v>
      </c>
      <c r="G2528">
        <v>75</v>
      </c>
      <c r="H2528" t="s">
        <v>2020</v>
      </c>
      <c r="I2528">
        <v>43502</v>
      </c>
      <c r="J2528">
        <v>3</v>
      </c>
      <c r="K2528">
        <v>0</v>
      </c>
    </row>
    <row r="2529" spans="2:11">
      <c r="B2529" t="s">
        <v>2069</v>
      </c>
      <c r="C2529" t="s">
        <v>3388</v>
      </c>
      <c r="D2529" t="s">
        <v>2071</v>
      </c>
      <c r="E2529">
        <v>3</v>
      </c>
      <c r="F2529" t="s">
        <v>2016</v>
      </c>
      <c r="G2529" t="s">
        <v>2030</v>
      </c>
      <c r="H2529" t="s">
        <v>2017</v>
      </c>
      <c r="I2529">
        <v>43501</v>
      </c>
      <c r="J2529">
        <v>8</v>
      </c>
      <c r="K2529">
        <v>-23.92</v>
      </c>
    </row>
    <row r="2530" spans="2:11">
      <c r="B2530" t="s">
        <v>2411</v>
      </c>
      <c r="C2530" t="s">
        <v>3163</v>
      </c>
      <c r="D2530" t="s">
        <v>2044</v>
      </c>
      <c r="E2530">
        <v>3</v>
      </c>
      <c r="F2530" t="s">
        <v>2016</v>
      </c>
      <c r="G2530" t="s">
        <v>2030</v>
      </c>
      <c r="H2530" t="s">
        <v>2017</v>
      </c>
      <c r="I2530">
        <v>43497</v>
      </c>
      <c r="J2530">
        <v>3</v>
      </c>
      <c r="K2530">
        <v>0</v>
      </c>
    </row>
    <row r="2531" spans="2:11">
      <c r="B2531" t="s">
        <v>2109</v>
      </c>
      <c r="C2531" t="s">
        <v>3174</v>
      </c>
      <c r="D2531" t="s">
        <v>2076</v>
      </c>
      <c r="E2531">
        <v>3</v>
      </c>
      <c r="F2531" t="s">
        <v>2016</v>
      </c>
      <c r="G2531" t="s">
        <v>2030</v>
      </c>
      <c r="H2531" t="s">
        <v>2017</v>
      </c>
      <c r="I2531">
        <v>43419</v>
      </c>
      <c r="J2531" t="s">
        <v>2030</v>
      </c>
      <c r="K2531" t="s">
        <v>2030</v>
      </c>
    </row>
    <row r="2532" spans="2:11">
      <c r="B2532" t="s">
        <v>2083</v>
      </c>
      <c r="C2532" t="s">
        <v>2084</v>
      </c>
      <c r="D2532" t="s">
        <v>2026</v>
      </c>
      <c r="E2532">
        <v>5</v>
      </c>
      <c r="F2532" t="s">
        <v>2085</v>
      </c>
      <c r="G2532" t="s">
        <v>2030</v>
      </c>
      <c r="H2532" t="s">
        <v>2017</v>
      </c>
      <c r="I2532">
        <v>43404</v>
      </c>
      <c r="J2532">
        <v>1</v>
      </c>
      <c r="K2532">
        <v>23.23</v>
      </c>
    </row>
    <row r="2533" spans="2:11">
      <c r="B2533" t="s">
        <v>2091</v>
      </c>
      <c r="C2533" t="s">
        <v>3391</v>
      </c>
      <c r="D2533" t="s">
        <v>2093</v>
      </c>
      <c r="E2533" t="s">
        <v>2030</v>
      </c>
      <c r="F2533" t="s">
        <v>2016</v>
      </c>
      <c r="G2533" t="s">
        <v>2030</v>
      </c>
      <c r="H2533" t="s">
        <v>2017</v>
      </c>
      <c r="I2533">
        <v>43384</v>
      </c>
      <c r="J2533" t="s">
        <v>2030</v>
      </c>
      <c r="K2533" t="s">
        <v>2030</v>
      </c>
    </row>
    <row r="2601" spans="1:11">
      <c r="A2601" t="s">
        <v>1039</v>
      </c>
      <c r="B2601" t="s">
        <v>2277</v>
      </c>
      <c r="C2601" t="s">
        <v>2278</v>
      </c>
      <c r="D2601" t="s">
        <v>2015</v>
      </c>
      <c r="E2601">
        <v>3</v>
      </c>
      <c r="F2601" t="s">
        <v>2016</v>
      </c>
      <c r="G2601">
        <v>67</v>
      </c>
      <c r="H2601" t="s">
        <v>2017</v>
      </c>
      <c r="I2601">
        <v>43511</v>
      </c>
      <c r="J2601">
        <v>4</v>
      </c>
      <c r="K2601">
        <v>0</v>
      </c>
    </row>
    <row r="2602" spans="1:11">
      <c r="B2602" t="s">
        <v>2027</v>
      </c>
      <c r="C2602" t="s">
        <v>2276</v>
      </c>
      <c r="D2602" t="s">
        <v>2029</v>
      </c>
      <c r="E2602">
        <v>5</v>
      </c>
      <c r="F2602" t="s">
        <v>2016</v>
      </c>
      <c r="G2602">
        <v>80</v>
      </c>
      <c r="H2602" t="s">
        <v>2017</v>
      </c>
      <c r="I2602">
        <v>43510</v>
      </c>
      <c r="J2602">
        <v>10</v>
      </c>
      <c r="K2602">
        <v>-14.53</v>
      </c>
    </row>
    <row r="2603" spans="1:11">
      <c r="B2603" t="s">
        <v>2274</v>
      </c>
      <c r="C2603" t="s">
        <v>3755</v>
      </c>
      <c r="D2603" t="s">
        <v>2026</v>
      </c>
      <c r="E2603">
        <v>5</v>
      </c>
      <c r="F2603" t="s">
        <v>2016</v>
      </c>
      <c r="G2603" t="s">
        <v>2030</v>
      </c>
      <c r="H2603" t="s">
        <v>2017</v>
      </c>
      <c r="I2603">
        <v>43509</v>
      </c>
      <c r="J2603">
        <v>10</v>
      </c>
      <c r="K2603">
        <v>-14.53</v>
      </c>
    </row>
    <row r="2604" spans="1:11">
      <c r="B2604" t="s">
        <v>2234</v>
      </c>
      <c r="C2604" t="s">
        <v>2289</v>
      </c>
      <c r="D2604" t="s">
        <v>2026</v>
      </c>
      <c r="E2604">
        <v>5</v>
      </c>
      <c r="F2604" t="s">
        <v>2016</v>
      </c>
      <c r="G2604">
        <v>86</v>
      </c>
      <c r="H2604" t="s">
        <v>2020</v>
      </c>
      <c r="I2604">
        <v>43509</v>
      </c>
      <c r="J2604">
        <v>10</v>
      </c>
      <c r="K2604">
        <v>-14.53</v>
      </c>
    </row>
    <row r="2605" spans="1:11">
      <c r="B2605" t="s">
        <v>2792</v>
      </c>
      <c r="C2605" t="s">
        <v>3591</v>
      </c>
      <c r="D2605" t="s">
        <v>2053</v>
      </c>
      <c r="E2605">
        <v>1</v>
      </c>
      <c r="F2605" t="s">
        <v>2016</v>
      </c>
      <c r="G2605">
        <v>51</v>
      </c>
      <c r="H2605" t="s">
        <v>2020</v>
      </c>
      <c r="I2605">
        <v>43507</v>
      </c>
      <c r="J2605">
        <v>2</v>
      </c>
      <c r="K2605">
        <v>14.53</v>
      </c>
    </row>
    <row r="2606" spans="1:11">
      <c r="B2606" t="s">
        <v>2089</v>
      </c>
      <c r="C2606" t="s">
        <v>2279</v>
      </c>
      <c r="D2606" t="s">
        <v>2029</v>
      </c>
      <c r="E2606">
        <v>5</v>
      </c>
      <c r="F2606" t="s">
        <v>2016</v>
      </c>
      <c r="G2606">
        <v>69</v>
      </c>
      <c r="H2606" t="s">
        <v>2017</v>
      </c>
      <c r="I2606">
        <v>43503</v>
      </c>
      <c r="J2606">
        <v>10</v>
      </c>
      <c r="K2606">
        <v>-14.53</v>
      </c>
    </row>
    <row r="2607" spans="1:11">
      <c r="B2607" t="s">
        <v>2077</v>
      </c>
      <c r="C2607" t="s">
        <v>2288</v>
      </c>
      <c r="D2607" t="s">
        <v>2227</v>
      </c>
      <c r="E2607">
        <v>3</v>
      </c>
      <c r="F2607" t="s">
        <v>2016</v>
      </c>
      <c r="G2607">
        <v>70</v>
      </c>
      <c r="H2607" t="s">
        <v>2017</v>
      </c>
      <c r="I2607">
        <v>43503</v>
      </c>
      <c r="J2607">
        <v>4</v>
      </c>
      <c r="K2607">
        <v>0</v>
      </c>
    </row>
    <row r="2608" spans="1:11">
      <c r="B2608" t="s">
        <v>2042</v>
      </c>
      <c r="C2608" t="s">
        <v>2763</v>
      </c>
      <c r="D2608" t="s">
        <v>2029</v>
      </c>
      <c r="E2608">
        <v>5</v>
      </c>
      <c r="F2608" t="s">
        <v>2016</v>
      </c>
      <c r="G2608">
        <v>78</v>
      </c>
      <c r="H2608" t="s">
        <v>2020</v>
      </c>
      <c r="I2608">
        <v>43502</v>
      </c>
      <c r="J2608">
        <v>1</v>
      </c>
      <c r="K2608">
        <v>16.39</v>
      </c>
    </row>
    <row r="2609" spans="2:11">
      <c r="B2609" t="s">
        <v>2079</v>
      </c>
      <c r="C2609" t="s">
        <v>2282</v>
      </c>
      <c r="D2609" t="s">
        <v>2029</v>
      </c>
      <c r="E2609">
        <v>5</v>
      </c>
      <c r="F2609" t="s">
        <v>2016</v>
      </c>
      <c r="G2609">
        <v>82</v>
      </c>
      <c r="H2609" t="s">
        <v>2017</v>
      </c>
      <c r="I2609">
        <v>43501</v>
      </c>
      <c r="J2609">
        <v>10</v>
      </c>
      <c r="K2609">
        <v>-14.53</v>
      </c>
    </row>
    <row r="2610" spans="2:11">
      <c r="B2610" t="s">
        <v>2033</v>
      </c>
      <c r="C2610" t="s">
        <v>2271</v>
      </c>
      <c r="D2610" t="s">
        <v>2035</v>
      </c>
      <c r="E2610">
        <v>5</v>
      </c>
      <c r="F2610" t="s">
        <v>2016</v>
      </c>
      <c r="G2610">
        <v>72.5</v>
      </c>
      <c r="H2610" t="s">
        <v>2036</v>
      </c>
      <c r="I2610">
        <v>43496</v>
      </c>
      <c r="J2610">
        <v>10</v>
      </c>
      <c r="K2610">
        <v>-14.53</v>
      </c>
    </row>
    <row r="2611" spans="2:11">
      <c r="B2611" t="s">
        <v>2051</v>
      </c>
      <c r="C2611" t="s">
        <v>2290</v>
      </c>
      <c r="D2611" t="s">
        <v>2026</v>
      </c>
      <c r="E2611">
        <v>5</v>
      </c>
      <c r="F2611" t="s">
        <v>2016</v>
      </c>
      <c r="G2611">
        <v>80</v>
      </c>
      <c r="H2611" t="s">
        <v>2017</v>
      </c>
      <c r="I2611">
        <v>43495</v>
      </c>
      <c r="J2611" t="s">
        <v>2030</v>
      </c>
      <c r="K2611" t="s">
        <v>2030</v>
      </c>
    </row>
    <row r="2612" spans="2:11">
      <c r="B2612" t="s">
        <v>2260</v>
      </c>
      <c r="C2612" t="s">
        <v>4095</v>
      </c>
      <c r="D2612" t="s">
        <v>2035</v>
      </c>
      <c r="E2612">
        <v>5</v>
      </c>
      <c r="F2612" t="s">
        <v>2016</v>
      </c>
      <c r="G2612">
        <v>81</v>
      </c>
      <c r="H2612" t="s">
        <v>2020</v>
      </c>
      <c r="I2612">
        <v>43494</v>
      </c>
      <c r="J2612">
        <v>10</v>
      </c>
      <c r="K2612">
        <v>-14.53</v>
      </c>
    </row>
    <row r="2613" spans="2:11">
      <c r="B2613" t="s">
        <v>2220</v>
      </c>
      <c r="C2613" t="s">
        <v>2280</v>
      </c>
      <c r="D2613" t="s">
        <v>2026</v>
      </c>
      <c r="E2613">
        <v>5</v>
      </c>
      <c r="F2613" t="s">
        <v>2016</v>
      </c>
      <c r="G2613">
        <v>80</v>
      </c>
      <c r="H2613" t="s">
        <v>2020</v>
      </c>
      <c r="I2613">
        <v>43493</v>
      </c>
      <c r="J2613">
        <v>10</v>
      </c>
      <c r="K2613">
        <v>-14.53</v>
      </c>
    </row>
    <row r="2614" spans="2:11">
      <c r="B2614" t="s">
        <v>2067</v>
      </c>
      <c r="C2614" t="s">
        <v>2281</v>
      </c>
      <c r="D2614" t="s">
        <v>2029</v>
      </c>
      <c r="E2614">
        <v>5</v>
      </c>
      <c r="F2614" t="s">
        <v>2016</v>
      </c>
      <c r="G2614">
        <v>76</v>
      </c>
      <c r="H2614" t="s">
        <v>2020</v>
      </c>
      <c r="I2614">
        <v>43490</v>
      </c>
      <c r="J2614">
        <v>10</v>
      </c>
      <c r="K2614">
        <v>-14.53</v>
      </c>
    </row>
    <row r="2615" spans="2:11">
      <c r="B2615" t="s">
        <v>2045</v>
      </c>
      <c r="C2615" t="s">
        <v>3281</v>
      </c>
      <c r="D2615" t="s">
        <v>2029</v>
      </c>
      <c r="E2615">
        <v>5</v>
      </c>
      <c r="F2615" t="s">
        <v>2016</v>
      </c>
      <c r="G2615">
        <v>94</v>
      </c>
      <c r="H2615" t="s">
        <v>2020</v>
      </c>
      <c r="I2615">
        <v>43489</v>
      </c>
      <c r="J2615">
        <v>10</v>
      </c>
      <c r="K2615">
        <v>-14.53</v>
      </c>
    </row>
    <row r="2616" spans="2:11">
      <c r="B2616" t="s">
        <v>2063</v>
      </c>
      <c r="C2616" t="s">
        <v>2291</v>
      </c>
      <c r="D2616" t="s">
        <v>2035</v>
      </c>
      <c r="E2616">
        <v>5</v>
      </c>
      <c r="F2616" t="s">
        <v>2016</v>
      </c>
      <c r="G2616">
        <v>82</v>
      </c>
      <c r="H2616" t="s">
        <v>2017</v>
      </c>
      <c r="I2616">
        <v>43489</v>
      </c>
      <c r="J2616">
        <v>10</v>
      </c>
      <c r="K2616">
        <v>-14.53</v>
      </c>
    </row>
    <row r="2617" spans="2:11">
      <c r="B2617" t="s">
        <v>2021</v>
      </c>
      <c r="C2617" t="s">
        <v>3282</v>
      </c>
      <c r="D2617" t="s">
        <v>2216</v>
      </c>
      <c r="E2617">
        <v>3</v>
      </c>
      <c r="F2617" t="s">
        <v>2016</v>
      </c>
      <c r="G2617">
        <v>68</v>
      </c>
      <c r="H2617" t="s">
        <v>2020</v>
      </c>
      <c r="I2617">
        <v>43487</v>
      </c>
      <c r="J2617">
        <v>4</v>
      </c>
      <c r="K2617">
        <v>0</v>
      </c>
    </row>
    <row r="2618" spans="2:11">
      <c r="B2618" t="s">
        <v>2267</v>
      </c>
      <c r="C2618" t="s">
        <v>2272</v>
      </c>
      <c r="D2618" t="s">
        <v>2029</v>
      </c>
      <c r="E2618">
        <v>5</v>
      </c>
      <c r="F2618" t="s">
        <v>2016</v>
      </c>
      <c r="G2618">
        <v>75</v>
      </c>
      <c r="H2618" t="s">
        <v>2017</v>
      </c>
      <c r="I2618">
        <v>43485</v>
      </c>
      <c r="J2618" t="s">
        <v>2030</v>
      </c>
      <c r="K2618" t="s">
        <v>2030</v>
      </c>
    </row>
    <row r="2619" spans="2:11">
      <c r="B2619" t="s">
        <v>2094</v>
      </c>
      <c r="C2619" t="s">
        <v>2095</v>
      </c>
      <c r="D2619" t="s">
        <v>2076</v>
      </c>
      <c r="E2619">
        <v>3</v>
      </c>
      <c r="F2619" t="s">
        <v>2085</v>
      </c>
      <c r="G2619" t="s">
        <v>2030</v>
      </c>
      <c r="H2619" t="s">
        <v>2017</v>
      </c>
      <c r="I2619">
        <v>43482</v>
      </c>
      <c r="J2619" t="s">
        <v>2030</v>
      </c>
      <c r="K2619" t="s">
        <v>2030</v>
      </c>
    </row>
    <row r="2620" spans="2:11">
      <c r="B2620" t="s">
        <v>106</v>
      </c>
      <c r="C2620" t="s">
        <v>2228</v>
      </c>
      <c r="D2620" t="s">
        <v>2229</v>
      </c>
      <c r="E2620">
        <v>5</v>
      </c>
      <c r="F2620" t="s">
        <v>2016</v>
      </c>
      <c r="G2620">
        <v>76</v>
      </c>
      <c r="H2620" t="s">
        <v>2020</v>
      </c>
      <c r="I2620">
        <v>43481</v>
      </c>
      <c r="J2620">
        <v>10</v>
      </c>
      <c r="K2620">
        <v>-14.53</v>
      </c>
    </row>
    <row r="2621" spans="2:11">
      <c r="B2621" t="s">
        <v>2682</v>
      </c>
      <c r="C2621" t="s">
        <v>4108</v>
      </c>
      <c r="D2621" t="s">
        <v>2026</v>
      </c>
      <c r="E2621">
        <v>5</v>
      </c>
      <c r="F2621" t="s">
        <v>2016</v>
      </c>
      <c r="G2621">
        <v>80</v>
      </c>
      <c r="H2621" t="s">
        <v>2017</v>
      </c>
      <c r="I2621">
        <v>43481</v>
      </c>
      <c r="J2621">
        <v>10</v>
      </c>
      <c r="K2621">
        <v>-14.53</v>
      </c>
    </row>
    <row r="2622" spans="2:11">
      <c r="B2622" t="s">
        <v>2037</v>
      </c>
      <c r="C2622" t="s">
        <v>2286</v>
      </c>
      <c r="D2622" t="s">
        <v>2076</v>
      </c>
      <c r="E2622">
        <v>3</v>
      </c>
      <c r="F2622" t="s">
        <v>2016</v>
      </c>
      <c r="G2622">
        <v>64</v>
      </c>
      <c r="H2622" t="s">
        <v>2020</v>
      </c>
      <c r="I2622">
        <v>43480</v>
      </c>
      <c r="J2622">
        <v>4</v>
      </c>
      <c r="K2622">
        <v>0</v>
      </c>
    </row>
    <row r="2623" spans="2:11">
      <c r="B2623" t="s">
        <v>2086</v>
      </c>
      <c r="C2623" t="s">
        <v>3598</v>
      </c>
      <c r="D2623" t="s">
        <v>2026</v>
      </c>
      <c r="E2623">
        <v>5</v>
      </c>
      <c r="F2623" t="s">
        <v>2016</v>
      </c>
      <c r="G2623">
        <v>74</v>
      </c>
      <c r="H2623" t="s">
        <v>2017</v>
      </c>
      <c r="I2623">
        <v>43480</v>
      </c>
      <c r="J2623">
        <v>10</v>
      </c>
      <c r="K2623">
        <v>-14.53</v>
      </c>
    </row>
    <row r="2624" spans="2:11">
      <c r="B2624" t="s">
        <v>2174</v>
      </c>
      <c r="C2624" t="s">
        <v>2242</v>
      </c>
      <c r="D2624" t="s">
        <v>2029</v>
      </c>
      <c r="E2624">
        <v>5</v>
      </c>
      <c r="F2624" t="s">
        <v>2085</v>
      </c>
      <c r="G2624">
        <v>92</v>
      </c>
      <c r="H2624" t="s">
        <v>2017</v>
      </c>
      <c r="I2624">
        <v>43479</v>
      </c>
      <c r="J2624">
        <v>3</v>
      </c>
      <c r="K2624">
        <v>9.83</v>
      </c>
    </row>
    <row r="2625" spans="2:11">
      <c r="B2625" t="s">
        <v>2024</v>
      </c>
      <c r="C2625" t="s">
        <v>2243</v>
      </c>
      <c r="D2625" t="s">
        <v>2076</v>
      </c>
      <c r="E2625">
        <v>3</v>
      </c>
      <c r="F2625" t="s">
        <v>2016</v>
      </c>
      <c r="G2625" t="s">
        <v>2030</v>
      </c>
      <c r="H2625" t="s">
        <v>2017</v>
      </c>
      <c r="I2625">
        <v>43479</v>
      </c>
      <c r="J2625">
        <v>4</v>
      </c>
      <c r="K2625">
        <v>0</v>
      </c>
    </row>
    <row r="2626" spans="2:11">
      <c r="B2626" t="s">
        <v>2283</v>
      </c>
      <c r="C2626" t="s">
        <v>2284</v>
      </c>
      <c r="D2626" t="s">
        <v>2189</v>
      </c>
      <c r="E2626">
        <v>5</v>
      </c>
      <c r="F2626" t="s">
        <v>2016</v>
      </c>
      <c r="G2626">
        <v>75</v>
      </c>
      <c r="H2626" t="s">
        <v>2017</v>
      </c>
      <c r="I2626">
        <v>43479</v>
      </c>
      <c r="J2626">
        <v>6</v>
      </c>
      <c r="K2626">
        <v>-3.96</v>
      </c>
    </row>
    <row r="2627" spans="2:11">
      <c r="B2627" t="s">
        <v>2813</v>
      </c>
      <c r="C2627" t="s">
        <v>3601</v>
      </c>
      <c r="D2627" t="s">
        <v>2026</v>
      </c>
      <c r="E2627">
        <v>5</v>
      </c>
      <c r="F2627" t="s">
        <v>2016</v>
      </c>
      <c r="G2627">
        <v>75</v>
      </c>
      <c r="H2627" t="s">
        <v>2017</v>
      </c>
      <c r="I2627">
        <v>43448</v>
      </c>
      <c r="J2627">
        <v>7</v>
      </c>
      <c r="K2627">
        <v>-5.74</v>
      </c>
    </row>
    <row r="2628" spans="2:11">
      <c r="B2628" t="s">
        <v>2083</v>
      </c>
      <c r="C2628" t="s">
        <v>2084</v>
      </c>
      <c r="D2628" t="s">
        <v>2026</v>
      </c>
      <c r="E2628">
        <v>5</v>
      </c>
      <c r="F2628" t="s">
        <v>2016</v>
      </c>
      <c r="G2628" t="s">
        <v>2030</v>
      </c>
      <c r="H2628" t="s">
        <v>2017</v>
      </c>
      <c r="I2628">
        <v>43386</v>
      </c>
      <c r="J2628">
        <v>9</v>
      </c>
      <c r="K2628">
        <v>-10.33</v>
      </c>
    </row>
    <row r="2629" spans="2:11">
      <c r="B2629" t="s">
        <v>3436</v>
      </c>
      <c r="C2629" t="s">
        <v>3647</v>
      </c>
      <c r="D2629" t="s">
        <v>2035</v>
      </c>
      <c r="E2629">
        <v>5</v>
      </c>
      <c r="F2629" t="s">
        <v>2016</v>
      </c>
      <c r="G2629">
        <v>95</v>
      </c>
      <c r="H2629" t="s">
        <v>2020</v>
      </c>
      <c r="I2629">
        <v>43324</v>
      </c>
      <c r="J2629">
        <v>10</v>
      </c>
      <c r="K2629">
        <v>-14.53</v>
      </c>
    </row>
    <row r="2701" spans="1:11">
      <c r="A2701" t="s">
        <v>1040</v>
      </c>
      <c r="B2701" t="s">
        <v>2174</v>
      </c>
      <c r="C2701" t="s">
        <v>2456</v>
      </c>
      <c r="D2701" t="s">
        <v>2015</v>
      </c>
      <c r="E2701">
        <v>3</v>
      </c>
      <c r="F2701" t="s">
        <v>2016</v>
      </c>
      <c r="G2701">
        <v>114</v>
      </c>
      <c r="H2701" t="s">
        <v>2017</v>
      </c>
      <c r="I2701">
        <v>43511</v>
      </c>
      <c r="J2701">
        <v>4</v>
      </c>
      <c r="K2701">
        <v>3.83</v>
      </c>
    </row>
    <row r="2702" spans="1:11">
      <c r="B2702" t="s">
        <v>2321</v>
      </c>
      <c r="C2702" t="s">
        <v>3574</v>
      </c>
      <c r="D2702" t="s">
        <v>2026</v>
      </c>
      <c r="E2702">
        <v>5</v>
      </c>
      <c r="F2702" t="s">
        <v>2016</v>
      </c>
      <c r="G2702">
        <v>130</v>
      </c>
      <c r="H2702" t="s">
        <v>2020</v>
      </c>
      <c r="I2702">
        <v>43511</v>
      </c>
      <c r="J2702">
        <v>2</v>
      </c>
      <c r="K2702">
        <v>10.79</v>
      </c>
    </row>
    <row r="2703" spans="1:11">
      <c r="B2703" t="s">
        <v>2267</v>
      </c>
      <c r="C2703" t="s">
        <v>3568</v>
      </c>
      <c r="D2703" t="s">
        <v>2029</v>
      </c>
      <c r="E2703">
        <v>5</v>
      </c>
      <c r="F2703" t="s">
        <v>2016</v>
      </c>
      <c r="G2703">
        <v>147</v>
      </c>
      <c r="H2703" t="s">
        <v>2017</v>
      </c>
      <c r="I2703">
        <v>43511</v>
      </c>
      <c r="J2703" t="s">
        <v>2030</v>
      </c>
      <c r="K2703" t="s">
        <v>2030</v>
      </c>
    </row>
    <row r="2704" spans="1:11">
      <c r="B2704" t="s">
        <v>2042</v>
      </c>
      <c r="C2704" t="s">
        <v>2458</v>
      </c>
      <c r="D2704" t="s">
        <v>2029</v>
      </c>
      <c r="E2704">
        <v>5</v>
      </c>
      <c r="F2704" t="s">
        <v>2016</v>
      </c>
      <c r="G2704">
        <v>125</v>
      </c>
      <c r="H2704" t="s">
        <v>2020</v>
      </c>
      <c r="I2704">
        <v>43510</v>
      </c>
      <c r="J2704">
        <v>3</v>
      </c>
      <c r="K2704">
        <v>8.75</v>
      </c>
    </row>
    <row r="2705" spans="2:11">
      <c r="B2705" t="s">
        <v>2049</v>
      </c>
      <c r="C2705" t="s">
        <v>3376</v>
      </c>
      <c r="D2705" t="s">
        <v>2015</v>
      </c>
      <c r="E2705">
        <v>3</v>
      </c>
      <c r="F2705" t="s">
        <v>2016</v>
      </c>
      <c r="G2705">
        <v>102</v>
      </c>
      <c r="H2705" t="s">
        <v>2017</v>
      </c>
      <c r="I2705">
        <v>43510</v>
      </c>
      <c r="J2705">
        <v>7</v>
      </c>
      <c r="K2705">
        <v>0</v>
      </c>
    </row>
    <row r="2706" spans="2:11">
      <c r="B2706" t="s">
        <v>2274</v>
      </c>
      <c r="C2706" t="s">
        <v>2457</v>
      </c>
      <c r="D2706" t="s">
        <v>2026</v>
      </c>
      <c r="E2706">
        <v>5</v>
      </c>
      <c r="F2706" t="s">
        <v>2085</v>
      </c>
      <c r="G2706" t="s">
        <v>2030</v>
      </c>
      <c r="H2706" t="s">
        <v>2017</v>
      </c>
      <c r="I2706">
        <v>43509</v>
      </c>
      <c r="J2706">
        <v>6</v>
      </c>
      <c r="K2706">
        <v>2.17</v>
      </c>
    </row>
    <row r="2707" spans="2:11">
      <c r="B2707" t="s">
        <v>2382</v>
      </c>
      <c r="C2707" t="s">
        <v>3664</v>
      </c>
      <c r="D2707" t="s">
        <v>2029</v>
      </c>
      <c r="E2707">
        <v>5</v>
      </c>
      <c r="F2707" t="s">
        <v>2016</v>
      </c>
      <c r="G2707">
        <v>129</v>
      </c>
      <c r="H2707" t="s">
        <v>2017</v>
      </c>
      <c r="I2707">
        <v>43508</v>
      </c>
      <c r="J2707" t="s">
        <v>2030</v>
      </c>
      <c r="K2707" t="s">
        <v>2030</v>
      </c>
    </row>
    <row r="2708" spans="2:11">
      <c r="B2708" t="s">
        <v>2094</v>
      </c>
      <c r="C2708" t="s">
        <v>2095</v>
      </c>
      <c r="D2708" t="s">
        <v>2076</v>
      </c>
      <c r="E2708">
        <v>3</v>
      </c>
      <c r="F2708" t="s">
        <v>2016</v>
      </c>
      <c r="G2708" t="s">
        <v>2030</v>
      </c>
      <c r="H2708" t="s">
        <v>2017</v>
      </c>
      <c r="I2708">
        <v>43508</v>
      </c>
      <c r="J2708" t="s">
        <v>2030</v>
      </c>
      <c r="K2708" t="s">
        <v>2030</v>
      </c>
    </row>
    <row r="2709" spans="2:11">
      <c r="B2709" t="s">
        <v>2096</v>
      </c>
      <c r="C2709" t="s">
        <v>2097</v>
      </c>
      <c r="D2709" t="s">
        <v>2026</v>
      </c>
      <c r="E2709">
        <v>5</v>
      </c>
      <c r="F2709" t="s">
        <v>2016</v>
      </c>
      <c r="G2709" t="s">
        <v>2030</v>
      </c>
      <c r="H2709" t="s">
        <v>2017</v>
      </c>
      <c r="I2709">
        <v>43508</v>
      </c>
      <c r="J2709">
        <v>3</v>
      </c>
      <c r="K2709">
        <v>8.75</v>
      </c>
    </row>
    <row r="2710" spans="2:11">
      <c r="B2710" t="s">
        <v>106</v>
      </c>
      <c r="C2710" t="s">
        <v>2465</v>
      </c>
      <c r="D2710" t="s">
        <v>2440</v>
      </c>
      <c r="E2710">
        <v>5</v>
      </c>
      <c r="F2710" t="s">
        <v>2016</v>
      </c>
      <c r="G2710">
        <v>135</v>
      </c>
      <c r="H2710" t="s">
        <v>2020</v>
      </c>
      <c r="I2710">
        <v>43503</v>
      </c>
      <c r="J2710">
        <v>3</v>
      </c>
      <c r="K2710">
        <v>8.75</v>
      </c>
    </row>
    <row r="2711" spans="2:11">
      <c r="B2711" t="s">
        <v>2024</v>
      </c>
      <c r="C2711" t="s">
        <v>3440</v>
      </c>
      <c r="D2711" t="s">
        <v>2026</v>
      </c>
      <c r="E2711">
        <v>5</v>
      </c>
      <c r="F2711" t="s">
        <v>2016</v>
      </c>
      <c r="G2711">
        <v>135</v>
      </c>
      <c r="H2711" t="s">
        <v>2017</v>
      </c>
      <c r="I2711">
        <v>43503</v>
      </c>
      <c r="J2711">
        <v>3</v>
      </c>
      <c r="K2711">
        <v>8.75</v>
      </c>
    </row>
    <row r="2712" spans="2:11">
      <c r="B2712" t="s">
        <v>2063</v>
      </c>
      <c r="C2712" t="s">
        <v>3572</v>
      </c>
      <c r="D2712" t="s">
        <v>2035</v>
      </c>
      <c r="E2712">
        <v>5</v>
      </c>
      <c r="F2712" t="s">
        <v>2016</v>
      </c>
      <c r="G2712">
        <v>130</v>
      </c>
      <c r="H2712" t="s">
        <v>2017</v>
      </c>
      <c r="I2712">
        <v>43503</v>
      </c>
      <c r="J2712">
        <v>8</v>
      </c>
      <c r="K2712">
        <v>-4.5599999999999996</v>
      </c>
    </row>
    <row r="2713" spans="2:11">
      <c r="B2713" t="s">
        <v>3801</v>
      </c>
      <c r="C2713" t="s">
        <v>3802</v>
      </c>
      <c r="D2713" t="s">
        <v>2044</v>
      </c>
      <c r="E2713">
        <v>3</v>
      </c>
      <c r="F2713" t="s">
        <v>2016</v>
      </c>
      <c r="G2713">
        <v>112</v>
      </c>
      <c r="H2713" t="s">
        <v>2020</v>
      </c>
      <c r="I2713">
        <v>43503</v>
      </c>
      <c r="J2713" t="s">
        <v>2030</v>
      </c>
      <c r="K2713" t="s">
        <v>2030</v>
      </c>
    </row>
    <row r="2714" spans="2:11">
      <c r="B2714" t="s">
        <v>2067</v>
      </c>
      <c r="C2714" t="s">
        <v>2466</v>
      </c>
      <c r="D2714" t="s">
        <v>3104</v>
      </c>
      <c r="E2714">
        <v>5</v>
      </c>
      <c r="F2714" t="s">
        <v>2016</v>
      </c>
      <c r="G2714">
        <v>140</v>
      </c>
      <c r="H2714" t="s">
        <v>2020</v>
      </c>
      <c r="I2714">
        <v>43502</v>
      </c>
      <c r="J2714">
        <v>3</v>
      </c>
      <c r="K2714">
        <v>8.75</v>
      </c>
    </row>
    <row r="2715" spans="2:11">
      <c r="B2715" t="s">
        <v>2027</v>
      </c>
      <c r="C2715" t="s">
        <v>3569</v>
      </c>
      <c r="D2715" t="s">
        <v>2044</v>
      </c>
      <c r="E2715">
        <v>3</v>
      </c>
      <c r="F2715" t="s">
        <v>2016</v>
      </c>
      <c r="G2715">
        <v>114</v>
      </c>
      <c r="H2715" t="s">
        <v>2017</v>
      </c>
      <c r="I2715">
        <v>43502</v>
      </c>
      <c r="J2715" t="s">
        <v>2030</v>
      </c>
      <c r="K2715" t="s">
        <v>2030</v>
      </c>
    </row>
    <row r="2716" spans="2:11">
      <c r="B2716" t="s">
        <v>2039</v>
      </c>
      <c r="C2716" t="s">
        <v>3051</v>
      </c>
      <c r="D2716" t="s">
        <v>2076</v>
      </c>
      <c r="E2716">
        <v>3</v>
      </c>
      <c r="F2716" t="s">
        <v>2016</v>
      </c>
      <c r="G2716" t="s">
        <v>2030</v>
      </c>
      <c r="H2716" t="s">
        <v>2017</v>
      </c>
      <c r="I2716">
        <v>43502</v>
      </c>
      <c r="J2716">
        <v>7</v>
      </c>
      <c r="K2716">
        <v>0</v>
      </c>
    </row>
    <row r="2717" spans="2:11">
      <c r="B2717" t="s">
        <v>2086</v>
      </c>
      <c r="C2717" t="s">
        <v>2087</v>
      </c>
      <c r="D2717" t="s">
        <v>2026</v>
      </c>
      <c r="E2717">
        <v>5</v>
      </c>
      <c r="F2717" t="s">
        <v>2016</v>
      </c>
      <c r="G2717">
        <v>128</v>
      </c>
      <c r="H2717" t="s">
        <v>2017</v>
      </c>
      <c r="I2717">
        <v>43502</v>
      </c>
      <c r="J2717">
        <v>3</v>
      </c>
      <c r="K2717">
        <v>8.75</v>
      </c>
    </row>
    <row r="2718" spans="2:11">
      <c r="B2718" t="s">
        <v>2260</v>
      </c>
      <c r="C2718" t="s">
        <v>2469</v>
      </c>
      <c r="D2718" t="s">
        <v>2044</v>
      </c>
      <c r="E2718">
        <v>3</v>
      </c>
      <c r="F2718" t="s">
        <v>2016</v>
      </c>
      <c r="G2718">
        <v>121</v>
      </c>
      <c r="H2718" t="s">
        <v>2020</v>
      </c>
      <c r="I2718">
        <v>43502</v>
      </c>
      <c r="J2718">
        <v>7</v>
      </c>
      <c r="K2718">
        <v>0</v>
      </c>
    </row>
    <row r="2719" spans="2:11">
      <c r="B2719" t="s">
        <v>2461</v>
      </c>
      <c r="C2719" t="s">
        <v>2462</v>
      </c>
      <c r="D2719" t="s">
        <v>2026</v>
      </c>
      <c r="E2719">
        <v>5</v>
      </c>
      <c r="F2719" t="s">
        <v>2016</v>
      </c>
      <c r="G2719">
        <v>132</v>
      </c>
      <c r="H2719" t="s">
        <v>2020</v>
      </c>
      <c r="I2719">
        <v>43502</v>
      </c>
      <c r="J2719">
        <v>3</v>
      </c>
      <c r="K2719">
        <v>8.75</v>
      </c>
    </row>
    <row r="2720" spans="2:11">
      <c r="B2720" t="s">
        <v>2033</v>
      </c>
      <c r="C2720" t="s">
        <v>2467</v>
      </c>
      <c r="D2720" t="s">
        <v>2398</v>
      </c>
      <c r="E2720" t="s">
        <v>2030</v>
      </c>
      <c r="F2720" t="s">
        <v>2016</v>
      </c>
      <c r="G2720" t="s">
        <v>2030</v>
      </c>
      <c r="H2720" t="s">
        <v>2017</v>
      </c>
      <c r="I2720">
        <v>43501</v>
      </c>
      <c r="J2720" t="s">
        <v>2030</v>
      </c>
      <c r="K2720" t="s">
        <v>2030</v>
      </c>
    </row>
    <row r="2721" spans="2:11">
      <c r="B2721" t="s">
        <v>2077</v>
      </c>
      <c r="C2721" t="s">
        <v>3573</v>
      </c>
      <c r="D2721" t="s">
        <v>2029</v>
      </c>
      <c r="E2721">
        <v>5</v>
      </c>
      <c r="F2721" t="s">
        <v>2016</v>
      </c>
      <c r="G2721">
        <v>140</v>
      </c>
      <c r="H2721" t="s">
        <v>2020</v>
      </c>
      <c r="I2721">
        <v>43501</v>
      </c>
      <c r="J2721" t="s">
        <v>2030</v>
      </c>
      <c r="K2721" t="s">
        <v>2030</v>
      </c>
    </row>
    <row r="2722" spans="2:11">
      <c r="B2722" t="s">
        <v>2051</v>
      </c>
      <c r="C2722" t="s">
        <v>3378</v>
      </c>
      <c r="D2722" t="s">
        <v>2026</v>
      </c>
      <c r="E2722">
        <v>5</v>
      </c>
      <c r="F2722" t="s">
        <v>2016</v>
      </c>
      <c r="G2722">
        <v>130</v>
      </c>
      <c r="H2722" t="s">
        <v>2017</v>
      </c>
      <c r="I2722">
        <v>43501</v>
      </c>
      <c r="J2722">
        <v>3</v>
      </c>
      <c r="K2722">
        <v>8.75</v>
      </c>
    </row>
    <row r="2723" spans="2:11">
      <c r="B2723" t="s">
        <v>2091</v>
      </c>
      <c r="C2723" t="s">
        <v>2690</v>
      </c>
      <c r="D2723" t="s">
        <v>2093</v>
      </c>
      <c r="E2723" t="s">
        <v>2030</v>
      </c>
      <c r="F2723" t="s">
        <v>2016</v>
      </c>
      <c r="G2723" t="s">
        <v>2030</v>
      </c>
      <c r="H2723" t="s">
        <v>2017</v>
      </c>
      <c r="I2723">
        <v>43495</v>
      </c>
      <c r="J2723" t="s">
        <v>2030</v>
      </c>
      <c r="K2723" t="s">
        <v>2030</v>
      </c>
    </row>
    <row r="2724" spans="2:11">
      <c r="B2724" t="s">
        <v>2151</v>
      </c>
      <c r="C2724" t="s">
        <v>3576</v>
      </c>
      <c r="D2724" t="s">
        <v>2179</v>
      </c>
      <c r="E2724" t="s">
        <v>2030</v>
      </c>
      <c r="F2724" t="s">
        <v>2016</v>
      </c>
      <c r="G2724" t="s">
        <v>2030</v>
      </c>
      <c r="H2724" t="s">
        <v>2017</v>
      </c>
      <c r="I2724">
        <v>43440</v>
      </c>
      <c r="J2724" t="s">
        <v>2030</v>
      </c>
      <c r="K2724" t="s">
        <v>2030</v>
      </c>
    </row>
    <row r="2725" spans="2:11">
      <c r="B2725" t="s">
        <v>2083</v>
      </c>
      <c r="C2725" t="s">
        <v>2084</v>
      </c>
      <c r="D2725" t="s">
        <v>2026</v>
      </c>
      <c r="E2725">
        <v>5</v>
      </c>
      <c r="F2725" t="s">
        <v>2016</v>
      </c>
      <c r="G2725" t="s">
        <v>2030</v>
      </c>
      <c r="H2725" t="s">
        <v>2017</v>
      </c>
      <c r="I2725">
        <v>43433</v>
      </c>
      <c r="J2725">
        <v>1</v>
      </c>
      <c r="K2725">
        <v>14.71</v>
      </c>
    </row>
    <row r="2726" spans="2:11">
      <c r="B2726" t="s">
        <v>2451</v>
      </c>
      <c r="C2726" t="s">
        <v>3570</v>
      </c>
      <c r="D2726" t="s">
        <v>2076</v>
      </c>
      <c r="E2726">
        <v>3</v>
      </c>
      <c r="F2726" t="s">
        <v>2016</v>
      </c>
      <c r="G2726" t="s">
        <v>2030</v>
      </c>
      <c r="H2726" t="s">
        <v>2017</v>
      </c>
      <c r="I2726">
        <v>43294</v>
      </c>
      <c r="J2726" t="s">
        <v>2030</v>
      </c>
      <c r="K2726" t="s">
        <v>2030</v>
      </c>
    </row>
    <row r="2727" spans="2:11">
      <c r="B2727" t="s">
        <v>2111</v>
      </c>
      <c r="C2727" t="s">
        <v>2862</v>
      </c>
      <c r="D2727" t="s">
        <v>2026</v>
      </c>
      <c r="E2727">
        <v>5</v>
      </c>
      <c r="F2727" t="s">
        <v>2016</v>
      </c>
      <c r="G2727" t="s">
        <v>2030</v>
      </c>
      <c r="H2727" t="s">
        <v>2017</v>
      </c>
      <c r="I2727">
        <v>43143</v>
      </c>
      <c r="J2727">
        <v>3</v>
      </c>
      <c r="K2727">
        <v>8.75</v>
      </c>
    </row>
    <row r="2728" spans="2:11">
      <c r="B2728" t="s">
        <v>2021</v>
      </c>
      <c r="C2728" t="s">
        <v>2472</v>
      </c>
      <c r="D2728" t="s">
        <v>2104</v>
      </c>
      <c r="E2728" t="s">
        <v>2030</v>
      </c>
      <c r="F2728" t="s">
        <v>2016</v>
      </c>
      <c r="G2728" t="s">
        <v>2030</v>
      </c>
      <c r="H2728" t="s">
        <v>2017</v>
      </c>
      <c r="I2728">
        <v>43083</v>
      </c>
      <c r="J2728" t="s">
        <v>2030</v>
      </c>
      <c r="K2728" t="s">
        <v>2030</v>
      </c>
    </row>
    <row r="2729" spans="2:11">
      <c r="B2729" t="s">
        <v>2411</v>
      </c>
      <c r="C2729" t="s">
        <v>3577</v>
      </c>
      <c r="D2729" t="s">
        <v>2053</v>
      </c>
      <c r="E2729">
        <v>1</v>
      </c>
      <c r="F2729" t="s">
        <v>2016</v>
      </c>
      <c r="G2729">
        <v>90</v>
      </c>
      <c r="H2729" t="s">
        <v>2020</v>
      </c>
      <c r="I2729">
        <v>42575</v>
      </c>
      <c r="J2729">
        <v>9</v>
      </c>
      <c r="K2729">
        <v>-8.75</v>
      </c>
    </row>
    <row r="2730" spans="2:11">
      <c r="B2730" t="s">
        <v>2109</v>
      </c>
      <c r="C2730" t="s">
        <v>3174</v>
      </c>
      <c r="D2730" t="s">
        <v>2026</v>
      </c>
      <c r="E2730">
        <v>5</v>
      </c>
      <c r="F2730" t="s">
        <v>2016</v>
      </c>
      <c r="G2730" t="s">
        <v>2030</v>
      </c>
      <c r="H2730" t="s">
        <v>2017</v>
      </c>
      <c r="I2730">
        <v>42542</v>
      </c>
      <c r="J2730">
        <v>3</v>
      </c>
      <c r="K2730">
        <v>8.75</v>
      </c>
    </row>
    <row r="2801" spans="1:11">
      <c r="A2801" t="s">
        <v>1041</v>
      </c>
      <c r="B2801" t="s">
        <v>2069</v>
      </c>
      <c r="C2801" t="s">
        <v>2342</v>
      </c>
      <c r="D2801" t="s">
        <v>2071</v>
      </c>
      <c r="E2801">
        <v>3</v>
      </c>
      <c r="F2801" t="s">
        <v>2016</v>
      </c>
      <c r="G2801" t="s">
        <v>2030</v>
      </c>
      <c r="H2801" t="s">
        <v>2017</v>
      </c>
      <c r="I2801">
        <v>43511</v>
      </c>
      <c r="J2801" t="s">
        <v>2030</v>
      </c>
      <c r="K2801" t="s">
        <v>2030</v>
      </c>
    </row>
    <row r="2802" spans="1:11">
      <c r="B2802" t="s">
        <v>106</v>
      </c>
      <c r="C2802" t="s">
        <v>3635</v>
      </c>
      <c r="D2802" t="s">
        <v>2019</v>
      </c>
      <c r="E2802">
        <v>3</v>
      </c>
      <c r="F2802" t="s">
        <v>2016</v>
      </c>
      <c r="G2802">
        <v>55</v>
      </c>
      <c r="H2802" t="s">
        <v>2020</v>
      </c>
      <c r="I2802">
        <v>43510</v>
      </c>
      <c r="J2802">
        <v>3</v>
      </c>
      <c r="K2802">
        <v>3.25</v>
      </c>
    </row>
    <row r="2803" spans="1:11">
      <c r="B2803" t="s">
        <v>2274</v>
      </c>
      <c r="C2803" t="s">
        <v>2307</v>
      </c>
      <c r="D2803" t="s">
        <v>2076</v>
      </c>
      <c r="E2803">
        <v>3</v>
      </c>
      <c r="F2803" t="s">
        <v>2016</v>
      </c>
      <c r="G2803" t="s">
        <v>2030</v>
      </c>
      <c r="H2803" t="s">
        <v>2017</v>
      </c>
      <c r="I2803">
        <v>43509</v>
      </c>
      <c r="J2803" t="s">
        <v>2030</v>
      </c>
      <c r="K2803" t="s">
        <v>2030</v>
      </c>
    </row>
    <row r="2804" spans="1:11">
      <c r="B2804" t="s">
        <v>2094</v>
      </c>
      <c r="C2804" t="s">
        <v>2095</v>
      </c>
      <c r="D2804" t="s">
        <v>2026</v>
      </c>
      <c r="E2804">
        <v>5</v>
      </c>
      <c r="F2804" t="s">
        <v>2085</v>
      </c>
      <c r="G2804">
        <v>57</v>
      </c>
      <c r="H2804" t="s">
        <v>2017</v>
      </c>
      <c r="I2804">
        <v>43509</v>
      </c>
      <c r="J2804" t="s">
        <v>2030</v>
      </c>
      <c r="K2804" t="s">
        <v>2030</v>
      </c>
    </row>
    <row r="2805" spans="1:11">
      <c r="B2805" t="s">
        <v>2051</v>
      </c>
      <c r="C2805" t="s">
        <v>2052</v>
      </c>
      <c r="D2805" t="s">
        <v>2026</v>
      </c>
      <c r="E2805">
        <v>5</v>
      </c>
      <c r="F2805" t="s">
        <v>2016</v>
      </c>
      <c r="G2805">
        <v>72</v>
      </c>
      <c r="H2805" t="s">
        <v>2017</v>
      </c>
      <c r="I2805">
        <v>43507</v>
      </c>
      <c r="J2805">
        <v>5</v>
      </c>
      <c r="K2805">
        <v>-14.83</v>
      </c>
    </row>
    <row r="2806" spans="1:11">
      <c r="B2806" t="s">
        <v>2081</v>
      </c>
      <c r="C2806" t="s">
        <v>4113</v>
      </c>
      <c r="D2806" t="s">
        <v>2029</v>
      </c>
      <c r="E2806">
        <v>5</v>
      </c>
      <c r="F2806" t="s">
        <v>2016</v>
      </c>
      <c r="G2806">
        <v>60</v>
      </c>
      <c r="H2806" t="s">
        <v>2017</v>
      </c>
      <c r="I2806">
        <v>43507</v>
      </c>
      <c r="J2806">
        <v>7</v>
      </c>
      <c r="K2806">
        <v>-19.239999999999998</v>
      </c>
    </row>
    <row r="2807" spans="1:11">
      <c r="B2807" t="s">
        <v>2047</v>
      </c>
      <c r="C2807" t="s">
        <v>2048</v>
      </c>
      <c r="D2807" t="s">
        <v>2026</v>
      </c>
      <c r="E2807">
        <v>5</v>
      </c>
      <c r="F2807" t="s">
        <v>2016</v>
      </c>
      <c r="G2807">
        <v>62</v>
      </c>
      <c r="H2807" t="s">
        <v>2017</v>
      </c>
      <c r="I2807">
        <v>43506</v>
      </c>
      <c r="J2807">
        <v>6</v>
      </c>
      <c r="K2807">
        <v>-17.23</v>
      </c>
    </row>
    <row r="2808" spans="1:11">
      <c r="B2808" t="s">
        <v>2077</v>
      </c>
      <c r="C2808" t="s">
        <v>2078</v>
      </c>
      <c r="D2808" t="s">
        <v>2227</v>
      </c>
      <c r="E2808">
        <v>3</v>
      </c>
      <c r="F2808" t="s">
        <v>2016</v>
      </c>
      <c r="G2808">
        <v>60</v>
      </c>
      <c r="H2808" t="s">
        <v>2020</v>
      </c>
      <c r="I2808">
        <v>43505</v>
      </c>
      <c r="J2808" t="s">
        <v>2030</v>
      </c>
      <c r="K2808" t="s">
        <v>2030</v>
      </c>
    </row>
    <row r="2809" spans="1:11">
      <c r="B2809" t="s">
        <v>2042</v>
      </c>
      <c r="C2809" t="s">
        <v>2043</v>
      </c>
      <c r="D2809" t="s">
        <v>2029</v>
      </c>
      <c r="E2809">
        <v>5</v>
      </c>
      <c r="F2809" t="s">
        <v>2016</v>
      </c>
      <c r="G2809">
        <v>75</v>
      </c>
      <c r="H2809" t="s">
        <v>2020</v>
      </c>
      <c r="I2809">
        <v>43500</v>
      </c>
      <c r="J2809">
        <v>11</v>
      </c>
      <c r="K2809">
        <v>-24.92</v>
      </c>
    </row>
    <row r="2810" spans="1:11">
      <c r="B2810" t="s">
        <v>2086</v>
      </c>
      <c r="C2810" t="s">
        <v>2087</v>
      </c>
      <c r="D2810" t="s">
        <v>2076</v>
      </c>
      <c r="E2810">
        <v>3</v>
      </c>
      <c r="F2810" t="s">
        <v>2016</v>
      </c>
      <c r="G2810">
        <v>53</v>
      </c>
      <c r="H2810" t="s">
        <v>2017</v>
      </c>
      <c r="I2810">
        <v>43500</v>
      </c>
      <c r="J2810">
        <v>10</v>
      </c>
      <c r="K2810">
        <v>-24.71</v>
      </c>
    </row>
    <row r="2811" spans="1:11">
      <c r="B2811" t="s">
        <v>2174</v>
      </c>
      <c r="C2811" t="s">
        <v>3277</v>
      </c>
      <c r="D2811" t="s">
        <v>2015</v>
      </c>
      <c r="E2811">
        <v>3</v>
      </c>
      <c r="F2811" t="s">
        <v>2016</v>
      </c>
      <c r="G2811">
        <v>54</v>
      </c>
      <c r="H2811" t="s">
        <v>2017</v>
      </c>
      <c r="I2811">
        <v>43496</v>
      </c>
      <c r="J2811">
        <v>4</v>
      </c>
      <c r="K2811">
        <v>0</v>
      </c>
    </row>
    <row r="2812" spans="1:11">
      <c r="B2812" t="s">
        <v>2045</v>
      </c>
      <c r="C2812" t="s">
        <v>2046</v>
      </c>
      <c r="D2812" t="s">
        <v>2015</v>
      </c>
      <c r="E2812">
        <v>3</v>
      </c>
      <c r="F2812" t="s">
        <v>2016</v>
      </c>
      <c r="G2812" t="s">
        <v>2030</v>
      </c>
      <c r="H2812" t="s">
        <v>2017</v>
      </c>
      <c r="I2812">
        <v>43496</v>
      </c>
      <c r="J2812">
        <v>4</v>
      </c>
      <c r="K2812">
        <v>0</v>
      </c>
    </row>
    <row r="2813" spans="1:11">
      <c r="B2813" t="s">
        <v>2054</v>
      </c>
      <c r="C2813" t="s">
        <v>2055</v>
      </c>
      <c r="D2813" t="s">
        <v>2056</v>
      </c>
      <c r="E2813">
        <v>4</v>
      </c>
      <c r="F2813" t="s">
        <v>2016</v>
      </c>
      <c r="G2813">
        <v>65</v>
      </c>
      <c r="H2813" t="s">
        <v>2020</v>
      </c>
      <c r="I2813">
        <v>43496</v>
      </c>
      <c r="J2813">
        <v>6</v>
      </c>
      <c r="K2813">
        <v>-17.23</v>
      </c>
    </row>
    <row r="2814" spans="1:11">
      <c r="B2814" t="s">
        <v>2063</v>
      </c>
      <c r="C2814" t="s">
        <v>2064</v>
      </c>
      <c r="D2814" t="s">
        <v>2035</v>
      </c>
      <c r="E2814">
        <v>5</v>
      </c>
      <c r="F2814" t="s">
        <v>2016</v>
      </c>
      <c r="G2814">
        <v>70</v>
      </c>
      <c r="H2814" t="s">
        <v>2017</v>
      </c>
      <c r="I2814">
        <v>43496</v>
      </c>
      <c r="J2814" t="s">
        <v>2030</v>
      </c>
      <c r="K2814" t="s">
        <v>2030</v>
      </c>
    </row>
    <row r="2815" spans="1:11">
      <c r="B2815" t="s">
        <v>2100</v>
      </c>
      <c r="C2815" t="s">
        <v>2101</v>
      </c>
      <c r="D2815" t="s">
        <v>2026</v>
      </c>
      <c r="E2815">
        <v>5</v>
      </c>
      <c r="F2815" t="s">
        <v>2016</v>
      </c>
      <c r="G2815" t="s">
        <v>2030</v>
      </c>
      <c r="H2815" t="s">
        <v>2017</v>
      </c>
      <c r="I2815">
        <v>43496</v>
      </c>
      <c r="J2815" t="s">
        <v>2030</v>
      </c>
      <c r="K2815" t="s">
        <v>2030</v>
      </c>
    </row>
    <row r="2816" spans="1:11">
      <c r="B2816" t="s">
        <v>2072</v>
      </c>
      <c r="C2816" t="s">
        <v>2073</v>
      </c>
      <c r="D2816" t="s">
        <v>2029</v>
      </c>
      <c r="E2816">
        <v>5</v>
      </c>
      <c r="F2816" t="s">
        <v>2016</v>
      </c>
      <c r="G2816">
        <v>65</v>
      </c>
      <c r="H2816" t="s">
        <v>2020</v>
      </c>
      <c r="I2816">
        <v>43495</v>
      </c>
      <c r="J2816">
        <v>6</v>
      </c>
      <c r="K2816">
        <v>-17.23</v>
      </c>
    </row>
    <row r="2817" spans="2:11">
      <c r="B2817" t="s">
        <v>2074</v>
      </c>
      <c r="C2817" t="s">
        <v>2075</v>
      </c>
      <c r="D2817" t="s">
        <v>2076</v>
      </c>
      <c r="E2817">
        <v>3</v>
      </c>
      <c r="F2817" t="s">
        <v>2016</v>
      </c>
      <c r="G2817">
        <v>57</v>
      </c>
      <c r="H2817" t="s">
        <v>2020</v>
      </c>
      <c r="I2817">
        <v>43495</v>
      </c>
      <c r="J2817">
        <v>4</v>
      </c>
      <c r="K2817">
        <v>0</v>
      </c>
    </row>
    <row r="2818" spans="2:11">
      <c r="B2818" t="s">
        <v>2118</v>
      </c>
      <c r="C2818" t="s">
        <v>4075</v>
      </c>
      <c r="D2818" t="s">
        <v>2026</v>
      </c>
      <c r="E2818">
        <v>5</v>
      </c>
      <c r="F2818" t="s">
        <v>2016</v>
      </c>
      <c r="G2818">
        <v>75</v>
      </c>
      <c r="H2818" t="s">
        <v>2017</v>
      </c>
      <c r="I2818">
        <v>43495</v>
      </c>
      <c r="J2818">
        <v>6</v>
      </c>
      <c r="K2818">
        <v>-17.23</v>
      </c>
    </row>
    <row r="2819" spans="2:11">
      <c r="B2819" t="s">
        <v>2049</v>
      </c>
      <c r="C2819" t="s">
        <v>2050</v>
      </c>
      <c r="D2819" t="s">
        <v>2029</v>
      </c>
      <c r="E2819">
        <v>5</v>
      </c>
      <c r="F2819" t="s">
        <v>2016</v>
      </c>
      <c r="G2819">
        <v>70</v>
      </c>
      <c r="H2819" t="s">
        <v>2020</v>
      </c>
      <c r="I2819">
        <v>43495</v>
      </c>
      <c r="J2819">
        <v>8</v>
      </c>
      <c r="K2819">
        <v>-19.350000000000001</v>
      </c>
    </row>
    <row r="2820" spans="2:11">
      <c r="B2820" t="s">
        <v>2091</v>
      </c>
      <c r="C2820" t="s">
        <v>2092</v>
      </c>
      <c r="D2820" t="s">
        <v>2093</v>
      </c>
      <c r="E2820" t="s">
        <v>2030</v>
      </c>
      <c r="F2820" t="s">
        <v>2016</v>
      </c>
      <c r="G2820" t="s">
        <v>2030</v>
      </c>
      <c r="H2820" t="s">
        <v>2017</v>
      </c>
      <c r="I2820">
        <v>43490</v>
      </c>
      <c r="J2820" t="s">
        <v>2030</v>
      </c>
      <c r="K2820" t="s">
        <v>2030</v>
      </c>
    </row>
    <row r="2821" spans="2:11">
      <c r="B2821" t="s">
        <v>2083</v>
      </c>
      <c r="C2821" t="s">
        <v>2084</v>
      </c>
      <c r="D2821" t="s">
        <v>2184</v>
      </c>
      <c r="E2821">
        <v>1</v>
      </c>
      <c r="F2821" t="s">
        <v>2016</v>
      </c>
      <c r="G2821" t="s">
        <v>2030</v>
      </c>
      <c r="H2821" t="s">
        <v>2017</v>
      </c>
      <c r="I2821">
        <v>43482</v>
      </c>
      <c r="J2821">
        <v>1</v>
      </c>
      <c r="K2821">
        <v>19.14</v>
      </c>
    </row>
    <row r="2822" spans="2:11">
      <c r="B2822" t="s">
        <v>2024</v>
      </c>
      <c r="C2822" t="s">
        <v>2025</v>
      </c>
      <c r="D2822" t="s">
        <v>2026</v>
      </c>
      <c r="E2822">
        <v>5</v>
      </c>
      <c r="F2822" t="s">
        <v>2016</v>
      </c>
      <c r="G2822">
        <v>85</v>
      </c>
      <c r="H2822" t="s">
        <v>2017</v>
      </c>
      <c r="I2822">
        <v>43480</v>
      </c>
      <c r="J2822">
        <v>6</v>
      </c>
      <c r="K2822">
        <v>-17.23</v>
      </c>
    </row>
    <row r="2823" spans="2:11">
      <c r="B2823" t="s">
        <v>2065</v>
      </c>
      <c r="C2823" t="s">
        <v>2200</v>
      </c>
      <c r="D2823" t="s">
        <v>2026</v>
      </c>
      <c r="E2823">
        <v>5</v>
      </c>
      <c r="F2823" t="s">
        <v>2016</v>
      </c>
      <c r="G2823">
        <v>70</v>
      </c>
      <c r="H2823" t="s">
        <v>2020</v>
      </c>
      <c r="I2823">
        <v>43441</v>
      </c>
      <c r="J2823">
        <v>9</v>
      </c>
      <c r="K2823">
        <v>-19.88</v>
      </c>
    </row>
    <row r="2824" spans="2:11">
      <c r="B2824" t="s">
        <v>2096</v>
      </c>
      <c r="C2824" t="s">
        <v>2097</v>
      </c>
      <c r="D2824" t="s">
        <v>2026</v>
      </c>
      <c r="E2824">
        <v>5</v>
      </c>
      <c r="F2824" t="s">
        <v>2016</v>
      </c>
      <c r="G2824" t="s">
        <v>2030</v>
      </c>
      <c r="H2824" t="s">
        <v>2017</v>
      </c>
      <c r="I2824">
        <v>43371</v>
      </c>
      <c r="J2824">
        <v>6</v>
      </c>
      <c r="K2824">
        <v>-17.23</v>
      </c>
    </row>
    <row r="2825" spans="2:11">
      <c r="B2825" t="s">
        <v>2109</v>
      </c>
      <c r="C2825" t="s">
        <v>2110</v>
      </c>
      <c r="D2825" t="s">
        <v>2076</v>
      </c>
      <c r="E2825">
        <v>3</v>
      </c>
      <c r="F2825" t="s">
        <v>2016</v>
      </c>
      <c r="G2825" t="s">
        <v>2030</v>
      </c>
      <c r="H2825" t="s">
        <v>2017</v>
      </c>
      <c r="I2825">
        <v>43357</v>
      </c>
      <c r="J2825" t="s">
        <v>2030</v>
      </c>
      <c r="K2825" t="s">
        <v>2030</v>
      </c>
    </row>
    <row r="2826" spans="2:11">
      <c r="B2826" t="s">
        <v>2027</v>
      </c>
      <c r="C2826" t="s">
        <v>2028</v>
      </c>
      <c r="D2826" t="s">
        <v>2104</v>
      </c>
      <c r="E2826" t="s">
        <v>2030</v>
      </c>
      <c r="F2826" t="s">
        <v>2016</v>
      </c>
      <c r="G2826" t="s">
        <v>2030</v>
      </c>
      <c r="H2826" t="s">
        <v>2017</v>
      </c>
      <c r="I2826">
        <v>43307</v>
      </c>
      <c r="J2826" t="s">
        <v>2030</v>
      </c>
      <c r="K2826" t="s">
        <v>2030</v>
      </c>
    </row>
    <row r="2827" spans="2:11">
      <c r="B2827" t="s">
        <v>2260</v>
      </c>
      <c r="C2827" t="s">
        <v>3057</v>
      </c>
      <c r="D2827" t="s">
        <v>2044</v>
      </c>
      <c r="E2827">
        <v>3</v>
      </c>
      <c r="F2827" t="s">
        <v>2016</v>
      </c>
      <c r="G2827">
        <v>58</v>
      </c>
      <c r="H2827" t="s">
        <v>2020</v>
      </c>
      <c r="I2827">
        <v>42936</v>
      </c>
      <c r="J2827">
        <v>4</v>
      </c>
      <c r="K2827">
        <v>0</v>
      </c>
    </row>
    <row r="2901" spans="1:11">
      <c r="A2901" t="s">
        <v>1042</v>
      </c>
      <c r="B2901" t="s">
        <v>2267</v>
      </c>
      <c r="C2901" t="s">
        <v>3568</v>
      </c>
      <c r="D2901" t="s">
        <v>2029</v>
      </c>
      <c r="E2901">
        <v>5</v>
      </c>
      <c r="F2901" t="s">
        <v>2016</v>
      </c>
      <c r="G2901">
        <v>37</v>
      </c>
      <c r="H2901" t="s">
        <v>2017</v>
      </c>
      <c r="I2901">
        <v>43511</v>
      </c>
      <c r="J2901" t="s">
        <v>2030</v>
      </c>
      <c r="K2901" t="s">
        <v>2030</v>
      </c>
    </row>
    <row r="2902" spans="1:11">
      <c r="B2902" t="s">
        <v>2151</v>
      </c>
      <c r="C2902" t="s">
        <v>3576</v>
      </c>
      <c r="D2902" t="s">
        <v>2044</v>
      </c>
      <c r="E2902">
        <v>3</v>
      </c>
      <c r="F2902" t="s">
        <v>2016</v>
      </c>
      <c r="G2902">
        <v>28</v>
      </c>
      <c r="H2902" t="s">
        <v>2017</v>
      </c>
      <c r="I2902">
        <v>43504</v>
      </c>
      <c r="J2902">
        <v>9</v>
      </c>
      <c r="K2902">
        <v>0</v>
      </c>
    </row>
    <row r="2903" spans="1:11">
      <c r="B2903" t="s">
        <v>2094</v>
      </c>
      <c r="C2903" t="s">
        <v>2095</v>
      </c>
      <c r="D2903" t="s">
        <v>2076</v>
      </c>
      <c r="E2903">
        <v>3</v>
      </c>
      <c r="F2903" t="s">
        <v>2088</v>
      </c>
      <c r="G2903" t="s">
        <v>2030</v>
      </c>
      <c r="H2903" t="s">
        <v>2017</v>
      </c>
      <c r="I2903">
        <v>43501</v>
      </c>
      <c r="J2903" t="s">
        <v>2030</v>
      </c>
      <c r="K2903" t="s">
        <v>2030</v>
      </c>
    </row>
    <row r="2904" spans="1:11">
      <c r="B2904" t="s">
        <v>3662</v>
      </c>
      <c r="C2904" t="s">
        <v>3663</v>
      </c>
      <c r="D2904" t="s">
        <v>2029</v>
      </c>
      <c r="E2904">
        <v>5</v>
      </c>
      <c r="F2904" t="s">
        <v>2016</v>
      </c>
      <c r="G2904">
        <v>40</v>
      </c>
      <c r="H2904" t="s">
        <v>2020</v>
      </c>
      <c r="I2904">
        <v>43500</v>
      </c>
      <c r="J2904">
        <v>6</v>
      </c>
      <c r="K2904">
        <v>21.88</v>
      </c>
    </row>
    <row r="2905" spans="1:11">
      <c r="B2905" t="s">
        <v>2049</v>
      </c>
      <c r="C2905" t="s">
        <v>3376</v>
      </c>
      <c r="D2905" t="s">
        <v>2015</v>
      </c>
      <c r="E2905">
        <v>3</v>
      </c>
      <c r="F2905" t="s">
        <v>2016</v>
      </c>
      <c r="G2905">
        <v>25</v>
      </c>
      <c r="H2905" t="s">
        <v>2017</v>
      </c>
      <c r="I2905">
        <v>43500</v>
      </c>
      <c r="J2905">
        <v>9</v>
      </c>
      <c r="K2905">
        <v>0</v>
      </c>
    </row>
    <row r="2906" spans="1:11">
      <c r="B2906" t="s">
        <v>2069</v>
      </c>
      <c r="C2906" t="s">
        <v>3388</v>
      </c>
      <c r="D2906" t="s">
        <v>2071</v>
      </c>
      <c r="E2906">
        <v>3</v>
      </c>
      <c r="F2906" t="s">
        <v>2016</v>
      </c>
      <c r="G2906" t="s">
        <v>2030</v>
      </c>
      <c r="H2906" t="s">
        <v>2017</v>
      </c>
      <c r="I2906">
        <v>43499</v>
      </c>
      <c r="J2906" t="s">
        <v>2030</v>
      </c>
      <c r="K2906" t="s">
        <v>2030</v>
      </c>
    </row>
    <row r="2907" spans="1:11">
      <c r="B2907" t="s">
        <v>2077</v>
      </c>
      <c r="C2907" t="s">
        <v>3573</v>
      </c>
      <c r="D2907" t="s">
        <v>2029</v>
      </c>
      <c r="E2907">
        <v>5</v>
      </c>
      <c r="F2907" t="s">
        <v>2016</v>
      </c>
      <c r="G2907">
        <v>38</v>
      </c>
      <c r="H2907" t="s">
        <v>2017</v>
      </c>
      <c r="I2907">
        <v>43499</v>
      </c>
      <c r="J2907">
        <v>2</v>
      </c>
      <c r="K2907">
        <v>29.53</v>
      </c>
    </row>
    <row r="2908" spans="1:11">
      <c r="B2908" t="s">
        <v>2042</v>
      </c>
      <c r="C2908" t="s">
        <v>2458</v>
      </c>
      <c r="D2908" t="s">
        <v>2029</v>
      </c>
      <c r="E2908">
        <v>5</v>
      </c>
      <c r="F2908" t="s">
        <v>2016</v>
      </c>
      <c r="G2908">
        <v>38</v>
      </c>
      <c r="H2908" t="s">
        <v>2020</v>
      </c>
      <c r="I2908">
        <v>43497</v>
      </c>
      <c r="J2908">
        <v>6</v>
      </c>
      <c r="K2908">
        <v>21.88</v>
      </c>
    </row>
    <row r="2909" spans="1:11">
      <c r="B2909" t="s">
        <v>2063</v>
      </c>
      <c r="C2909" t="s">
        <v>3572</v>
      </c>
      <c r="D2909" t="s">
        <v>2162</v>
      </c>
      <c r="E2909">
        <v>3</v>
      </c>
      <c r="F2909" t="s">
        <v>2016</v>
      </c>
      <c r="G2909">
        <v>27</v>
      </c>
      <c r="H2909" t="s">
        <v>2017</v>
      </c>
      <c r="I2909">
        <v>43496</v>
      </c>
      <c r="J2909">
        <v>11</v>
      </c>
      <c r="K2909">
        <v>-1.58</v>
      </c>
    </row>
    <row r="2910" spans="1:11">
      <c r="B2910" t="s">
        <v>2461</v>
      </c>
      <c r="C2910" t="s">
        <v>2462</v>
      </c>
      <c r="D2910" t="s">
        <v>2044</v>
      </c>
      <c r="E2910">
        <v>3</v>
      </c>
      <c r="F2910" t="s">
        <v>2016</v>
      </c>
      <c r="G2910">
        <v>36</v>
      </c>
      <c r="H2910" t="s">
        <v>2020</v>
      </c>
      <c r="I2910">
        <v>43493</v>
      </c>
      <c r="J2910">
        <v>10</v>
      </c>
      <c r="K2910">
        <v>-1.1200000000000001</v>
      </c>
    </row>
    <row r="2911" spans="1:11">
      <c r="B2911" t="s">
        <v>2067</v>
      </c>
      <c r="C2911" t="s">
        <v>2466</v>
      </c>
      <c r="D2911" t="s">
        <v>2029</v>
      </c>
      <c r="E2911">
        <v>5</v>
      </c>
      <c r="F2911" t="s">
        <v>2016</v>
      </c>
      <c r="G2911">
        <v>42</v>
      </c>
      <c r="H2911" t="s">
        <v>2020</v>
      </c>
      <c r="I2911">
        <v>43490</v>
      </c>
      <c r="J2911">
        <v>6</v>
      </c>
      <c r="K2911">
        <v>21.88</v>
      </c>
    </row>
    <row r="2912" spans="1:11">
      <c r="B2912" t="s">
        <v>2033</v>
      </c>
      <c r="C2912" t="s">
        <v>2467</v>
      </c>
      <c r="D2912" t="s">
        <v>2035</v>
      </c>
      <c r="E2912">
        <v>5</v>
      </c>
      <c r="F2912" t="s">
        <v>2016</v>
      </c>
      <c r="G2912">
        <v>38</v>
      </c>
      <c r="H2912" t="s">
        <v>2036</v>
      </c>
      <c r="I2912">
        <v>43490</v>
      </c>
      <c r="J2912">
        <v>3</v>
      </c>
      <c r="K2912">
        <v>28.12</v>
      </c>
    </row>
    <row r="2913" spans="2:11">
      <c r="B2913" t="s">
        <v>2051</v>
      </c>
      <c r="C2913" t="s">
        <v>3378</v>
      </c>
      <c r="D2913" t="s">
        <v>2076</v>
      </c>
      <c r="E2913">
        <v>3</v>
      </c>
      <c r="F2913" t="s">
        <v>2088</v>
      </c>
      <c r="G2913">
        <v>31</v>
      </c>
      <c r="H2913" t="s">
        <v>2017</v>
      </c>
      <c r="I2913">
        <v>43482</v>
      </c>
      <c r="J2913">
        <v>8</v>
      </c>
      <c r="K2913">
        <v>15.26</v>
      </c>
    </row>
    <row r="2914" spans="2:11">
      <c r="B2914" t="s">
        <v>2027</v>
      </c>
      <c r="C2914" t="s">
        <v>3569</v>
      </c>
      <c r="D2914" t="s">
        <v>2029</v>
      </c>
      <c r="E2914">
        <v>5</v>
      </c>
      <c r="F2914" t="s">
        <v>2016</v>
      </c>
      <c r="G2914">
        <v>40</v>
      </c>
      <c r="H2914" t="s">
        <v>2017</v>
      </c>
      <c r="I2914">
        <v>43475</v>
      </c>
      <c r="J2914" t="s">
        <v>2030</v>
      </c>
      <c r="K2914" t="s">
        <v>2030</v>
      </c>
    </row>
    <row r="2915" spans="2:11">
      <c r="B2915" t="s">
        <v>2382</v>
      </c>
      <c r="C2915" t="s">
        <v>3664</v>
      </c>
      <c r="D2915" t="s">
        <v>2227</v>
      </c>
      <c r="E2915">
        <v>3</v>
      </c>
      <c r="F2915" t="s">
        <v>2016</v>
      </c>
      <c r="G2915">
        <v>30</v>
      </c>
      <c r="H2915" t="s">
        <v>2017</v>
      </c>
      <c r="I2915">
        <v>43474</v>
      </c>
      <c r="J2915" t="s">
        <v>2030</v>
      </c>
      <c r="K2915" t="s">
        <v>2030</v>
      </c>
    </row>
    <row r="2916" spans="2:11">
      <c r="B2916" t="s">
        <v>2451</v>
      </c>
      <c r="C2916" t="s">
        <v>3570</v>
      </c>
      <c r="D2916" t="s">
        <v>2026</v>
      </c>
      <c r="E2916">
        <v>5</v>
      </c>
      <c r="F2916" t="s">
        <v>2016</v>
      </c>
      <c r="G2916" t="s">
        <v>2030</v>
      </c>
      <c r="H2916" t="s">
        <v>2017</v>
      </c>
      <c r="I2916">
        <v>43448</v>
      </c>
      <c r="J2916">
        <v>6</v>
      </c>
      <c r="K2916">
        <v>21.88</v>
      </c>
    </row>
    <row r="2917" spans="2:11">
      <c r="B2917" t="s">
        <v>106</v>
      </c>
      <c r="C2917" t="s">
        <v>2465</v>
      </c>
      <c r="D2917" t="s">
        <v>2114</v>
      </c>
      <c r="E2917">
        <v>3</v>
      </c>
      <c r="F2917" t="s">
        <v>2016</v>
      </c>
      <c r="G2917">
        <v>30</v>
      </c>
      <c r="H2917" t="s">
        <v>2020</v>
      </c>
      <c r="I2917">
        <v>43447</v>
      </c>
      <c r="J2917">
        <v>9</v>
      </c>
      <c r="K2917">
        <v>0</v>
      </c>
    </row>
    <row r="2918" spans="2:11">
      <c r="B2918" t="s">
        <v>2039</v>
      </c>
      <c r="C2918" t="s">
        <v>3051</v>
      </c>
      <c r="D2918" t="s">
        <v>2076</v>
      </c>
      <c r="E2918">
        <v>3</v>
      </c>
      <c r="F2918" t="s">
        <v>2016</v>
      </c>
      <c r="G2918" t="s">
        <v>2030</v>
      </c>
      <c r="H2918" t="s">
        <v>2017</v>
      </c>
      <c r="I2918">
        <v>43441</v>
      </c>
      <c r="J2918">
        <v>9</v>
      </c>
      <c r="K2918">
        <v>0</v>
      </c>
    </row>
    <row r="2919" spans="2:11">
      <c r="B2919" t="s">
        <v>3801</v>
      </c>
      <c r="C2919" t="s">
        <v>3802</v>
      </c>
      <c r="D2919" t="s">
        <v>2044</v>
      </c>
      <c r="E2919">
        <v>3</v>
      </c>
      <c r="F2919" t="s">
        <v>2088</v>
      </c>
      <c r="G2919">
        <v>33</v>
      </c>
      <c r="H2919" t="s">
        <v>2020</v>
      </c>
      <c r="I2919">
        <v>43423</v>
      </c>
      <c r="J2919" t="s">
        <v>2030</v>
      </c>
      <c r="K2919" t="s">
        <v>2030</v>
      </c>
    </row>
    <row r="2920" spans="2:11">
      <c r="B2920" t="s">
        <v>2061</v>
      </c>
      <c r="C2920" t="s">
        <v>3384</v>
      </c>
      <c r="D2920" t="s">
        <v>2026</v>
      </c>
      <c r="E2920">
        <v>5</v>
      </c>
      <c r="F2920" t="s">
        <v>2016</v>
      </c>
      <c r="G2920">
        <v>42</v>
      </c>
      <c r="H2920" t="s">
        <v>2020</v>
      </c>
      <c r="I2920">
        <v>43418</v>
      </c>
      <c r="J2920">
        <v>1</v>
      </c>
      <c r="K2920">
        <v>34.770000000000003</v>
      </c>
    </row>
    <row r="2921" spans="2:11">
      <c r="B2921" t="s">
        <v>2024</v>
      </c>
      <c r="C2921" t="s">
        <v>3440</v>
      </c>
      <c r="D2921" t="s">
        <v>2076</v>
      </c>
      <c r="E2921">
        <v>3</v>
      </c>
      <c r="F2921" t="s">
        <v>2016</v>
      </c>
      <c r="G2921" t="s">
        <v>2030</v>
      </c>
      <c r="H2921" t="s">
        <v>2017</v>
      </c>
      <c r="I2921">
        <v>43413</v>
      </c>
      <c r="J2921">
        <v>9</v>
      </c>
      <c r="K2921">
        <v>0</v>
      </c>
    </row>
    <row r="2922" spans="2:11">
      <c r="B2922" t="s">
        <v>2021</v>
      </c>
      <c r="C2922" t="s">
        <v>2472</v>
      </c>
      <c r="D2922" t="s">
        <v>2023</v>
      </c>
      <c r="E2922">
        <v>5</v>
      </c>
      <c r="F2922" t="s">
        <v>2016</v>
      </c>
      <c r="G2922">
        <v>39</v>
      </c>
      <c r="H2922" t="s">
        <v>2020</v>
      </c>
      <c r="I2922">
        <v>43412</v>
      </c>
      <c r="J2922">
        <v>5</v>
      </c>
      <c r="K2922">
        <v>22.03</v>
      </c>
    </row>
    <row r="2923" spans="2:11">
      <c r="B2923" t="s">
        <v>2260</v>
      </c>
      <c r="C2923" t="s">
        <v>2469</v>
      </c>
      <c r="D2923" t="s">
        <v>2044</v>
      </c>
      <c r="E2923">
        <v>3</v>
      </c>
      <c r="F2923" t="s">
        <v>2016</v>
      </c>
      <c r="G2923">
        <v>29</v>
      </c>
      <c r="H2923" t="s">
        <v>2020</v>
      </c>
      <c r="I2923">
        <v>43412</v>
      </c>
      <c r="J2923">
        <v>9</v>
      </c>
      <c r="K2923">
        <v>0</v>
      </c>
    </row>
    <row r="2924" spans="2:11">
      <c r="B2924" t="s">
        <v>2083</v>
      </c>
      <c r="C2924" t="s">
        <v>2084</v>
      </c>
      <c r="D2924" t="s">
        <v>2184</v>
      </c>
      <c r="E2924">
        <v>1</v>
      </c>
      <c r="F2924" t="s">
        <v>2088</v>
      </c>
      <c r="G2924" t="s">
        <v>2030</v>
      </c>
      <c r="H2924" t="s">
        <v>2017</v>
      </c>
      <c r="I2924">
        <v>43372</v>
      </c>
      <c r="J2924">
        <v>7</v>
      </c>
      <c r="K2924">
        <v>20.399999999999999</v>
      </c>
    </row>
    <row r="3001" spans="1:11">
      <c r="A3001" t="s">
        <v>1043</v>
      </c>
      <c r="B3001" t="s">
        <v>2174</v>
      </c>
      <c r="C3001" t="s">
        <v>4151</v>
      </c>
      <c r="D3001" t="s">
        <v>2015</v>
      </c>
      <c r="E3001">
        <v>3</v>
      </c>
      <c r="F3001" t="s">
        <v>2016</v>
      </c>
      <c r="G3001">
        <v>20</v>
      </c>
      <c r="H3001" t="s">
        <v>2017</v>
      </c>
      <c r="I3001">
        <v>43511</v>
      </c>
      <c r="J3001">
        <v>2</v>
      </c>
      <c r="K3001">
        <v>0</v>
      </c>
    </row>
    <row r="3002" spans="1:11">
      <c r="B3002" t="s">
        <v>106</v>
      </c>
      <c r="C3002" t="s">
        <v>3169</v>
      </c>
      <c r="D3002" t="s">
        <v>2019</v>
      </c>
      <c r="E3002">
        <v>3</v>
      </c>
      <c r="F3002" t="s">
        <v>2016</v>
      </c>
      <c r="G3002">
        <v>23</v>
      </c>
      <c r="H3002" t="s">
        <v>2020</v>
      </c>
      <c r="I3002">
        <v>43511</v>
      </c>
      <c r="J3002">
        <v>2</v>
      </c>
      <c r="K3002">
        <v>0</v>
      </c>
    </row>
    <row r="3003" spans="1:11">
      <c r="B3003" t="s">
        <v>2067</v>
      </c>
      <c r="C3003" t="s">
        <v>3200</v>
      </c>
      <c r="D3003" t="s">
        <v>2252</v>
      </c>
      <c r="E3003">
        <v>3</v>
      </c>
      <c r="F3003" t="s">
        <v>2016</v>
      </c>
      <c r="G3003">
        <v>24</v>
      </c>
      <c r="H3003" t="s">
        <v>2020</v>
      </c>
      <c r="I3003">
        <v>43511</v>
      </c>
      <c r="J3003">
        <v>2</v>
      </c>
      <c r="K3003">
        <v>0</v>
      </c>
    </row>
    <row r="3004" spans="1:11">
      <c r="B3004" t="s">
        <v>2031</v>
      </c>
      <c r="C3004" t="s">
        <v>3221</v>
      </c>
      <c r="D3004" t="s">
        <v>2076</v>
      </c>
      <c r="E3004">
        <v>3</v>
      </c>
      <c r="F3004" t="s">
        <v>2016</v>
      </c>
      <c r="G3004">
        <v>20</v>
      </c>
      <c r="H3004" t="s">
        <v>2020</v>
      </c>
      <c r="I3004">
        <v>43511</v>
      </c>
      <c r="J3004">
        <v>3</v>
      </c>
      <c r="K3004">
        <v>-8.09</v>
      </c>
    </row>
    <row r="3005" spans="1:11">
      <c r="B3005" t="s">
        <v>2033</v>
      </c>
      <c r="C3005" t="s">
        <v>3223</v>
      </c>
      <c r="D3005" t="s">
        <v>2044</v>
      </c>
      <c r="E3005">
        <v>3</v>
      </c>
      <c r="F3005" t="s">
        <v>2016</v>
      </c>
      <c r="G3005">
        <v>18</v>
      </c>
      <c r="H3005" t="s">
        <v>2036</v>
      </c>
      <c r="I3005">
        <v>43511</v>
      </c>
      <c r="J3005">
        <v>2</v>
      </c>
      <c r="K3005">
        <v>0</v>
      </c>
    </row>
    <row r="3006" spans="1:11">
      <c r="B3006" t="s">
        <v>2037</v>
      </c>
      <c r="C3006" t="s">
        <v>3218</v>
      </c>
      <c r="D3006" t="s">
        <v>2076</v>
      </c>
      <c r="E3006">
        <v>3</v>
      </c>
      <c r="F3006" t="s">
        <v>2016</v>
      </c>
      <c r="G3006">
        <v>20</v>
      </c>
      <c r="H3006" t="s">
        <v>2020</v>
      </c>
      <c r="I3006">
        <v>43511</v>
      </c>
      <c r="J3006">
        <v>2</v>
      </c>
      <c r="K3006">
        <v>0</v>
      </c>
    </row>
    <row r="3007" spans="1:11">
      <c r="B3007" t="s">
        <v>2072</v>
      </c>
      <c r="C3007" t="s">
        <v>4097</v>
      </c>
      <c r="D3007" t="s">
        <v>2015</v>
      </c>
      <c r="E3007">
        <v>3</v>
      </c>
      <c r="F3007" t="s">
        <v>2016</v>
      </c>
      <c r="G3007" t="s">
        <v>2030</v>
      </c>
      <c r="H3007" t="s">
        <v>2017</v>
      </c>
      <c r="I3007">
        <v>43511</v>
      </c>
      <c r="J3007">
        <v>2</v>
      </c>
      <c r="K3007">
        <v>0</v>
      </c>
    </row>
    <row r="3008" spans="1:11">
      <c r="B3008" t="s">
        <v>2045</v>
      </c>
      <c r="C3008" t="s">
        <v>2860</v>
      </c>
      <c r="D3008" t="s">
        <v>2015</v>
      </c>
      <c r="E3008">
        <v>3</v>
      </c>
      <c r="F3008" t="s">
        <v>2016</v>
      </c>
      <c r="G3008" t="s">
        <v>2030</v>
      </c>
      <c r="H3008" t="s">
        <v>2017</v>
      </c>
      <c r="I3008">
        <v>43511</v>
      </c>
      <c r="J3008">
        <v>2</v>
      </c>
      <c r="K3008">
        <v>0</v>
      </c>
    </row>
    <row r="3009" spans="2:11">
      <c r="B3009" t="s">
        <v>2079</v>
      </c>
      <c r="C3009" t="s">
        <v>3219</v>
      </c>
      <c r="D3009" t="s">
        <v>2029</v>
      </c>
      <c r="E3009">
        <v>5</v>
      </c>
      <c r="F3009" t="s">
        <v>2016</v>
      </c>
      <c r="G3009">
        <v>36</v>
      </c>
      <c r="H3009" t="s">
        <v>2020</v>
      </c>
      <c r="I3009">
        <v>43511</v>
      </c>
      <c r="J3009">
        <v>4</v>
      </c>
      <c r="K3009">
        <v>-32.68</v>
      </c>
    </row>
    <row r="3010" spans="2:11">
      <c r="B3010" t="s">
        <v>2063</v>
      </c>
      <c r="C3010" t="s">
        <v>3199</v>
      </c>
      <c r="D3010" t="s">
        <v>2162</v>
      </c>
      <c r="E3010">
        <v>3</v>
      </c>
      <c r="F3010" t="s">
        <v>2016</v>
      </c>
      <c r="G3010">
        <v>24</v>
      </c>
      <c r="H3010" t="s">
        <v>2017</v>
      </c>
      <c r="I3010">
        <v>43511</v>
      </c>
      <c r="J3010">
        <v>2</v>
      </c>
      <c r="K3010">
        <v>0</v>
      </c>
    </row>
    <row r="3011" spans="2:11">
      <c r="B3011" t="s">
        <v>2094</v>
      </c>
      <c r="C3011" t="s">
        <v>2095</v>
      </c>
      <c r="D3011" t="s">
        <v>2076</v>
      </c>
      <c r="E3011">
        <v>3</v>
      </c>
      <c r="F3011" t="s">
        <v>2088</v>
      </c>
      <c r="G3011" t="s">
        <v>2030</v>
      </c>
      <c r="H3011" t="s">
        <v>2017</v>
      </c>
      <c r="I3011">
        <v>43486</v>
      </c>
      <c r="J3011" t="s">
        <v>2030</v>
      </c>
      <c r="K3011" t="s">
        <v>2030</v>
      </c>
    </row>
    <row r="3012" spans="2:11">
      <c r="B3012" t="s">
        <v>2083</v>
      </c>
      <c r="C3012" t="s">
        <v>2084</v>
      </c>
      <c r="D3012" t="s">
        <v>2184</v>
      </c>
      <c r="E3012">
        <v>1</v>
      </c>
      <c r="F3012" t="s">
        <v>2016</v>
      </c>
      <c r="G3012" t="s">
        <v>2030</v>
      </c>
      <c r="H3012" t="s">
        <v>2017</v>
      </c>
      <c r="I3012">
        <v>43224</v>
      </c>
      <c r="J3012">
        <v>1</v>
      </c>
      <c r="K3012">
        <v>38.340000000000003</v>
      </c>
    </row>
    <row r="3101" spans="1:11">
      <c r="A3101" t="s">
        <v>1044</v>
      </c>
      <c r="B3101" t="s">
        <v>2174</v>
      </c>
      <c r="C3101" t="s">
        <v>2456</v>
      </c>
      <c r="D3101" t="s">
        <v>2015</v>
      </c>
      <c r="E3101">
        <v>3</v>
      </c>
      <c r="F3101" t="s">
        <v>2016</v>
      </c>
      <c r="G3101">
        <v>35</v>
      </c>
      <c r="H3101" t="s">
        <v>2017</v>
      </c>
      <c r="I3101">
        <v>43511</v>
      </c>
      <c r="J3101">
        <v>9</v>
      </c>
      <c r="K3101">
        <v>0</v>
      </c>
    </row>
    <row r="3102" spans="1:11">
      <c r="B3102" t="s">
        <v>2151</v>
      </c>
      <c r="C3102" t="s">
        <v>3576</v>
      </c>
      <c r="D3102" t="s">
        <v>2026</v>
      </c>
      <c r="E3102">
        <v>5</v>
      </c>
      <c r="F3102" t="s">
        <v>2016</v>
      </c>
      <c r="G3102">
        <v>33</v>
      </c>
      <c r="H3102" t="s">
        <v>2017</v>
      </c>
      <c r="I3102">
        <v>43511</v>
      </c>
      <c r="J3102" t="s">
        <v>2030</v>
      </c>
      <c r="K3102" t="s">
        <v>2030</v>
      </c>
    </row>
    <row r="3103" spans="1:11">
      <c r="B3103" t="s">
        <v>2067</v>
      </c>
      <c r="C3103" t="s">
        <v>2414</v>
      </c>
      <c r="D3103" t="s">
        <v>2252</v>
      </c>
      <c r="E3103">
        <v>3</v>
      </c>
      <c r="F3103" t="s">
        <v>2016</v>
      </c>
      <c r="G3103">
        <v>34</v>
      </c>
      <c r="H3103" t="s">
        <v>2020</v>
      </c>
      <c r="I3103">
        <v>43510</v>
      </c>
      <c r="J3103">
        <v>9</v>
      </c>
      <c r="K3103">
        <v>0</v>
      </c>
    </row>
    <row r="3104" spans="1:11">
      <c r="B3104" t="s">
        <v>2094</v>
      </c>
      <c r="C3104" t="s">
        <v>2095</v>
      </c>
      <c r="D3104" t="s">
        <v>2076</v>
      </c>
      <c r="E3104">
        <v>3</v>
      </c>
      <c r="F3104" t="s">
        <v>2088</v>
      </c>
      <c r="G3104" t="s">
        <v>2030</v>
      </c>
      <c r="H3104" t="s">
        <v>2017</v>
      </c>
      <c r="I3104">
        <v>43508</v>
      </c>
      <c r="J3104" t="s">
        <v>2030</v>
      </c>
      <c r="K3104" t="s">
        <v>2030</v>
      </c>
    </row>
    <row r="3105" spans="2:11">
      <c r="B3105" t="s">
        <v>2411</v>
      </c>
      <c r="C3105" t="s">
        <v>3577</v>
      </c>
      <c r="D3105" t="s">
        <v>2026</v>
      </c>
      <c r="E3105">
        <v>5</v>
      </c>
      <c r="F3105" t="s">
        <v>2016</v>
      </c>
      <c r="G3105">
        <v>42</v>
      </c>
      <c r="H3105" t="s">
        <v>2020</v>
      </c>
      <c r="I3105">
        <v>43508</v>
      </c>
      <c r="J3105">
        <v>12</v>
      </c>
      <c r="K3105">
        <v>-7.08</v>
      </c>
    </row>
    <row r="3106" spans="2:11">
      <c r="B3106" t="s">
        <v>2083</v>
      </c>
      <c r="C3106" t="s">
        <v>2084</v>
      </c>
      <c r="D3106" t="s">
        <v>2184</v>
      </c>
      <c r="E3106">
        <v>1</v>
      </c>
      <c r="F3106" t="s">
        <v>2016</v>
      </c>
      <c r="G3106" t="s">
        <v>2030</v>
      </c>
      <c r="H3106" t="s">
        <v>2017</v>
      </c>
      <c r="I3106">
        <v>43508</v>
      </c>
      <c r="J3106">
        <v>7</v>
      </c>
      <c r="K3106">
        <v>7.08</v>
      </c>
    </row>
    <row r="3107" spans="2:11">
      <c r="B3107" t="s">
        <v>2031</v>
      </c>
      <c r="C3107" t="s">
        <v>3157</v>
      </c>
      <c r="D3107" t="s">
        <v>2076</v>
      </c>
      <c r="E3107">
        <v>3</v>
      </c>
      <c r="F3107" t="s">
        <v>2016</v>
      </c>
      <c r="G3107">
        <v>34</v>
      </c>
      <c r="H3107" t="s">
        <v>2017</v>
      </c>
      <c r="I3107">
        <v>43507</v>
      </c>
      <c r="J3107">
        <v>9</v>
      </c>
      <c r="K3107">
        <v>0</v>
      </c>
    </row>
    <row r="3108" spans="2:11">
      <c r="B3108" t="s">
        <v>2072</v>
      </c>
      <c r="C3108" t="s">
        <v>2486</v>
      </c>
      <c r="D3108" t="s">
        <v>2015</v>
      </c>
      <c r="E3108">
        <v>3</v>
      </c>
      <c r="F3108" t="s">
        <v>2016</v>
      </c>
      <c r="G3108" t="s">
        <v>2030</v>
      </c>
      <c r="H3108" t="s">
        <v>2017</v>
      </c>
      <c r="I3108">
        <v>43507</v>
      </c>
      <c r="J3108">
        <v>5</v>
      </c>
      <c r="K3108">
        <v>11.48</v>
      </c>
    </row>
    <row r="3109" spans="2:11">
      <c r="B3109" t="s">
        <v>2074</v>
      </c>
      <c r="C3109" t="s">
        <v>3284</v>
      </c>
      <c r="D3109" t="s">
        <v>2076</v>
      </c>
      <c r="E3109">
        <v>3</v>
      </c>
      <c r="F3109" t="s">
        <v>2016</v>
      </c>
      <c r="G3109">
        <v>32</v>
      </c>
      <c r="H3109" t="s">
        <v>2017</v>
      </c>
      <c r="I3109">
        <v>43507</v>
      </c>
      <c r="J3109">
        <v>9</v>
      </c>
      <c r="K3109">
        <v>0</v>
      </c>
    </row>
    <row r="3110" spans="2:11">
      <c r="B3110" t="s">
        <v>2260</v>
      </c>
      <c r="C3110" t="s">
        <v>3057</v>
      </c>
      <c r="D3110" t="s">
        <v>2044</v>
      </c>
      <c r="E3110">
        <v>3</v>
      </c>
      <c r="F3110" t="s">
        <v>2016</v>
      </c>
      <c r="G3110">
        <v>29</v>
      </c>
      <c r="H3110" t="s">
        <v>2020</v>
      </c>
      <c r="I3110">
        <v>43507</v>
      </c>
      <c r="J3110">
        <v>6</v>
      </c>
      <c r="K3110">
        <v>9.94</v>
      </c>
    </row>
    <row r="3111" spans="2:11">
      <c r="B3111" t="s">
        <v>2463</v>
      </c>
      <c r="C3111" t="s">
        <v>2464</v>
      </c>
      <c r="D3111" t="s">
        <v>2184</v>
      </c>
      <c r="E3111">
        <v>1</v>
      </c>
      <c r="F3111" t="s">
        <v>2016</v>
      </c>
      <c r="G3111">
        <v>22</v>
      </c>
      <c r="H3111" t="s">
        <v>2020</v>
      </c>
      <c r="I3111">
        <v>43507</v>
      </c>
      <c r="J3111">
        <v>3</v>
      </c>
      <c r="K3111">
        <v>20.88</v>
      </c>
    </row>
    <row r="3112" spans="2:11">
      <c r="B3112" t="s">
        <v>2077</v>
      </c>
      <c r="C3112" t="s">
        <v>3049</v>
      </c>
      <c r="D3112" t="s">
        <v>2227</v>
      </c>
      <c r="E3112">
        <v>3</v>
      </c>
      <c r="F3112" t="s">
        <v>2016</v>
      </c>
      <c r="G3112">
        <v>32</v>
      </c>
      <c r="H3112" t="s">
        <v>2020</v>
      </c>
      <c r="I3112">
        <v>43505</v>
      </c>
      <c r="J3112">
        <v>9</v>
      </c>
      <c r="K3112">
        <v>0</v>
      </c>
    </row>
    <row r="3113" spans="2:11">
      <c r="B3113" t="s">
        <v>106</v>
      </c>
      <c r="C3113" t="s">
        <v>2401</v>
      </c>
      <c r="D3113" t="s">
        <v>2114</v>
      </c>
      <c r="E3113">
        <v>3</v>
      </c>
      <c r="F3113" t="s">
        <v>2016</v>
      </c>
      <c r="G3113">
        <v>31</v>
      </c>
      <c r="H3113" t="s">
        <v>2020</v>
      </c>
      <c r="I3113">
        <v>43504</v>
      </c>
      <c r="J3113">
        <v>4</v>
      </c>
      <c r="K3113">
        <v>14.97</v>
      </c>
    </row>
    <row r="3114" spans="2:11">
      <c r="B3114" t="s">
        <v>2024</v>
      </c>
      <c r="C3114" t="s">
        <v>2025</v>
      </c>
      <c r="D3114" t="s">
        <v>2026</v>
      </c>
      <c r="E3114">
        <v>5</v>
      </c>
      <c r="F3114" t="s">
        <v>2016</v>
      </c>
      <c r="G3114">
        <v>50</v>
      </c>
      <c r="H3114" t="s">
        <v>2017</v>
      </c>
      <c r="I3114">
        <v>43504</v>
      </c>
      <c r="J3114">
        <v>12</v>
      </c>
      <c r="K3114">
        <v>-7.08</v>
      </c>
    </row>
    <row r="3115" spans="2:11">
      <c r="B3115" t="s">
        <v>2033</v>
      </c>
      <c r="C3115" t="s">
        <v>2405</v>
      </c>
      <c r="D3115" t="s">
        <v>2035</v>
      </c>
      <c r="E3115">
        <v>5</v>
      </c>
      <c r="F3115" t="s">
        <v>2016</v>
      </c>
      <c r="G3115">
        <v>40</v>
      </c>
      <c r="H3115" t="s">
        <v>2036</v>
      </c>
      <c r="I3115">
        <v>43504</v>
      </c>
      <c r="J3115">
        <v>12</v>
      </c>
      <c r="K3115">
        <v>-7.08</v>
      </c>
    </row>
    <row r="3116" spans="2:11">
      <c r="B3116" t="s">
        <v>2257</v>
      </c>
      <c r="C3116" t="s">
        <v>3380</v>
      </c>
      <c r="D3116" t="s">
        <v>2044</v>
      </c>
      <c r="E3116">
        <v>3</v>
      </c>
      <c r="F3116" t="s">
        <v>2016</v>
      </c>
      <c r="G3116">
        <v>37</v>
      </c>
      <c r="H3116" t="s">
        <v>2020</v>
      </c>
      <c r="I3116">
        <v>43504</v>
      </c>
      <c r="J3116">
        <v>9</v>
      </c>
      <c r="K3116">
        <v>0</v>
      </c>
    </row>
    <row r="3117" spans="2:11">
      <c r="B3117" t="s">
        <v>2042</v>
      </c>
      <c r="C3117" t="s">
        <v>3158</v>
      </c>
      <c r="D3117" t="s">
        <v>2044</v>
      </c>
      <c r="E3117">
        <v>3</v>
      </c>
      <c r="F3117" t="s">
        <v>2016</v>
      </c>
      <c r="G3117">
        <v>34</v>
      </c>
      <c r="H3117" t="s">
        <v>2020</v>
      </c>
      <c r="I3117">
        <v>43504</v>
      </c>
      <c r="J3117">
        <v>1</v>
      </c>
      <c r="K3117">
        <v>43.18</v>
      </c>
    </row>
    <row r="3118" spans="2:11">
      <c r="B3118" t="s">
        <v>2045</v>
      </c>
      <c r="C3118" t="s">
        <v>2495</v>
      </c>
      <c r="D3118" t="s">
        <v>2029</v>
      </c>
      <c r="E3118">
        <v>5</v>
      </c>
      <c r="F3118" t="s">
        <v>2016</v>
      </c>
      <c r="G3118">
        <v>33</v>
      </c>
      <c r="H3118" t="s">
        <v>2133</v>
      </c>
      <c r="I3118">
        <v>43504</v>
      </c>
      <c r="J3118">
        <v>11</v>
      </c>
      <c r="K3118">
        <v>-3.49</v>
      </c>
    </row>
    <row r="3119" spans="2:11">
      <c r="B3119" t="s">
        <v>2079</v>
      </c>
      <c r="C3119" t="s">
        <v>3054</v>
      </c>
      <c r="D3119" t="s">
        <v>2015</v>
      </c>
      <c r="E3119">
        <v>3</v>
      </c>
      <c r="F3119" t="s">
        <v>2016</v>
      </c>
      <c r="G3119">
        <v>33</v>
      </c>
      <c r="H3119" t="s">
        <v>2020</v>
      </c>
      <c r="I3119">
        <v>43504</v>
      </c>
      <c r="J3119" t="s">
        <v>2030</v>
      </c>
      <c r="K3119" t="s">
        <v>2030</v>
      </c>
    </row>
    <row r="3120" spans="2:11">
      <c r="B3120" t="s">
        <v>2049</v>
      </c>
      <c r="C3120" t="s">
        <v>2407</v>
      </c>
      <c r="D3120" t="s">
        <v>2041</v>
      </c>
      <c r="E3120">
        <v>1</v>
      </c>
      <c r="F3120" t="s">
        <v>2016</v>
      </c>
      <c r="G3120">
        <v>24</v>
      </c>
      <c r="H3120" t="s">
        <v>2020</v>
      </c>
      <c r="I3120">
        <v>43504</v>
      </c>
      <c r="J3120">
        <v>7</v>
      </c>
      <c r="K3120">
        <v>7.08</v>
      </c>
    </row>
    <row r="3121" spans="2:11">
      <c r="B3121" t="s">
        <v>2054</v>
      </c>
      <c r="C3121" t="s">
        <v>3056</v>
      </c>
      <c r="D3121" t="s">
        <v>2044</v>
      </c>
      <c r="E3121">
        <v>3</v>
      </c>
      <c r="F3121" t="s">
        <v>2016</v>
      </c>
      <c r="G3121">
        <v>33</v>
      </c>
      <c r="H3121" t="s">
        <v>2020</v>
      </c>
      <c r="I3121">
        <v>43504</v>
      </c>
      <c r="J3121">
        <v>9</v>
      </c>
      <c r="K3121">
        <v>0</v>
      </c>
    </row>
    <row r="3122" spans="2:11">
      <c r="B3122" t="s">
        <v>2061</v>
      </c>
      <c r="C3122" t="s">
        <v>2896</v>
      </c>
      <c r="D3122" t="s">
        <v>2026</v>
      </c>
      <c r="E3122">
        <v>5</v>
      </c>
      <c r="F3122" t="s">
        <v>2016</v>
      </c>
      <c r="G3122">
        <v>43</v>
      </c>
      <c r="H3122" t="s">
        <v>2020</v>
      </c>
      <c r="I3122">
        <v>43504</v>
      </c>
      <c r="J3122">
        <v>10</v>
      </c>
      <c r="K3122">
        <v>-2.13</v>
      </c>
    </row>
    <row r="3123" spans="2:11">
      <c r="B3123" t="s">
        <v>2461</v>
      </c>
      <c r="C3123" t="s">
        <v>2462</v>
      </c>
      <c r="D3123" t="s">
        <v>2053</v>
      </c>
      <c r="E3123">
        <v>1</v>
      </c>
      <c r="F3123" t="s">
        <v>2016</v>
      </c>
      <c r="G3123">
        <v>22</v>
      </c>
      <c r="H3123" t="s">
        <v>2020</v>
      </c>
      <c r="I3123">
        <v>43504</v>
      </c>
      <c r="J3123">
        <v>7</v>
      </c>
      <c r="K3123">
        <v>7.08</v>
      </c>
    </row>
    <row r="3124" spans="2:11">
      <c r="B3124" t="s">
        <v>2100</v>
      </c>
      <c r="C3124" t="s">
        <v>3159</v>
      </c>
      <c r="D3124" t="s">
        <v>2076</v>
      </c>
      <c r="E3124">
        <v>3</v>
      </c>
      <c r="F3124" t="s">
        <v>2088</v>
      </c>
      <c r="G3124">
        <v>33</v>
      </c>
      <c r="H3124" t="s">
        <v>2020</v>
      </c>
      <c r="I3124">
        <v>43504</v>
      </c>
      <c r="J3124" t="s">
        <v>2030</v>
      </c>
      <c r="K3124" t="s">
        <v>2030</v>
      </c>
    </row>
    <row r="3125" spans="2:11">
      <c r="B3125" t="s">
        <v>2037</v>
      </c>
      <c r="C3125" t="s">
        <v>2489</v>
      </c>
      <c r="D3125" t="s">
        <v>2076</v>
      </c>
      <c r="E3125">
        <v>3</v>
      </c>
      <c r="F3125" t="s">
        <v>2016</v>
      </c>
      <c r="G3125">
        <v>33</v>
      </c>
      <c r="H3125" t="s">
        <v>2020</v>
      </c>
      <c r="I3125">
        <v>43503</v>
      </c>
      <c r="J3125">
        <v>9</v>
      </c>
      <c r="K3125">
        <v>0</v>
      </c>
    </row>
    <row r="3126" spans="2:11">
      <c r="B3126" t="s">
        <v>2159</v>
      </c>
      <c r="C3126" t="s">
        <v>3387</v>
      </c>
      <c r="D3126" t="s">
        <v>2044</v>
      </c>
      <c r="E3126">
        <v>3</v>
      </c>
      <c r="F3126" t="s">
        <v>2016</v>
      </c>
      <c r="G3126">
        <v>33</v>
      </c>
      <c r="H3126" t="s">
        <v>2020</v>
      </c>
      <c r="I3126">
        <v>43503</v>
      </c>
      <c r="J3126">
        <v>9</v>
      </c>
      <c r="K3126">
        <v>0</v>
      </c>
    </row>
    <row r="3127" spans="2:11">
      <c r="B3127" t="s">
        <v>2069</v>
      </c>
      <c r="C3127" t="s">
        <v>3525</v>
      </c>
      <c r="D3127" t="s">
        <v>2071</v>
      </c>
      <c r="E3127">
        <v>3</v>
      </c>
      <c r="F3127" t="s">
        <v>2016</v>
      </c>
      <c r="G3127" t="s">
        <v>2030</v>
      </c>
      <c r="H3127" t="s">
        <v>2017</v>
      </c>
      <c r="I3127">
        <v>43503</v>
      </c>
      <c r="J3127">
        <v>9</v>
      </c>
      <c r="K3127">
        <v>0</v>
      </c>
    </row>
    <row r="3128" spans="2:11">
      <c r="B3128" t="s">
        <v>2118</v>
      </c>
      <c r="C3128" t="s">
        <v>3475</v>
      </c>
      <c r="D3128" t="s">
        <v>2076</v>
      </c>
      <c r="E3128">
        <v>3</v>
      </c>
      <c r="F3128" t="s">
        <v>2016</v>
      </c>
      <c r="G3128">
        <v>32</v>
      </c>
      <c r="H3128" t="s">
        <v>2017</v>
      </c>
      <c r="I3128">
        <v>43503</v>
      </c>
      <c r="J3128" t="s">
        <v>2030</v>
      </c>
      <c r="K3128" t="s">
        <v>2030</v>
      </c>
    </row>
    <row r="3129" spans="2:11">
      <c r="B3129" t="s">
        <v>2047</v>
      </c>
      <c r="C3129" t="s">
        <v>3053</v>
      </c>
      <c r="D3129" t="s">
        <v>2041</v>
      </c>
      <c r="E3129">
        <v>1</v>
      </c>
      <c r="F3129" t="s">
        <v>2016</v>
      </c>
      <c r="G3129">
        <v>27</v>
      </c>
      <c r="H3129" t="s">
        <v>2017</v>
      </c>
      <c r="I3129">
        <v>43503</v>
      </c>
      <c r="J3129">
        <v>7</v>
      </c>
      <c r="K3129">
        <v>7.08</v>
      </c>
    </row>
    <row r="3130" spans="2:11">
      <c r="B3130" t="s">
        <v>2236</v>
      </c>
      <c r="C3130" t="s">
        <v>2408</v>
      </c>
      <c r="D3130" t="s">
        <v>2015</v>
      </c>
      <c r="E3130">
        <v>3</v>
      </c>
      <c r="F3130" t="s">
        <v>2016</v>
      </c>
      <c r="G3130" t="s">
        <v>2030</v>
      </c>
      <c r="H3130" t="s">
        <v>2017</v>
      </c>
      <c r="I3130">
        <v>43503</v>
      </c>
      <c r="J3130">
        <v>9</v>
      </c>
      <c r="K3130">
        <v>0</v>
      </c>
    </row>
    <row r="3131" spans="2:11">
      <c r="B3131" t="s">
        <v>2051</v>
      </c>
      <c r="C3131" t="s">
        <v>2459</v>
      </c>
      <c r="D3131" t="s">
        <v>2076</v>
      </c>
      <c r="E3131">
        <v>3</v>
      </c>
      <c r="F3131" t="s">
        <v>2016</v>
      </c>
      <c r="G3131">
        <v>30</v>
      </c>
      <c r="H3131" t="s">
        <v>2017</v>
      </c>
      <c r="I3131">
        <v>43503</v>
      </c>
      <c r="J3131">
        <v>2</v>
      </c>
      <c r="K3131">
        <v>21.55</v>
      </c>
    </row>
    <row r="3132" spans="2:11">
      <c r="B3132" t="s">
        <v>2120</v>
      </c>
      <c r="C3132" t="s">
        <v>3161</v>
      </c>
      <c r="D3132" t="s">
        <v>2044</v>
      </c>
      <c r="E3132">
        <v>3</v>
      </c>
      <c r="F3132" t="s">
        <v>2016</v>
      </c>
      <c r="G3132">
        <v>31</v>
      </c>
      <c r="H3132" t="s">
        <v>2017</v>
      </c>
      <c r="I3132">
        <v>43503</v>
      </c>
      <c r="J3132" t="s">
        <v>2030</v>
      </c>
      <c r="K3132" t="s">
        <v>2030</v>
      </c>
    </row>
    <row r="3133" spans="2:11">
      <c r="B3133" t="s">
        <v>2063</v>
      </c>
      <c r="C3133" t="s">
        <v>3162</v>
      </c>
      <c r="D3133" t="s">
        <v>2184</v>
      </c>
      <c r="E3133">
        <v>1</v>
      </c>
      <c r="F3133" t="s">
        <v>2016</v>
      </c>
      <c r="G3133">
        <v>27</v>
      </c>
      <c r="H3133" t="s">
        <v>2017</v>
      </c>
      <c r="I3133">
        <v>43503</v>
      </c>
      <c r="J3133">
        <v>7</v>
      </c>
      <c r="K3133">
        <v>7.08</v>
      </c>
    </row>
    <row r="3134" spans="2:11">
      <c r="B3134" t="s">
        <v>2098</v>
      </c>
      <c r="C3134" t="s">
        <v>2099</v>
      </c>
      <c r="D3134" t="s">
        <v>2029</v>
      </c>
      <c r="E3134">
        <v>5</v>
      </c>
      <c r="F3134" t="s">
        <v>2016</v>
      </c>
      <c r="G3134">
        <v>40</v>
      </c>
      <c r="H3134" t="s">
        <v>2017</v>
      </c>
      <c r="I3134">
        <v>43503</v>
      </c>
      <c r="J3134">
        <v>12</v>
      </c>
      <c r="K3134">
        <v>-7.08</v>
      </c>
    </row>
    <row r="3135" spans="2:11">
      <c r="B3135" t="s">
        <v>2021</v>
      </c>
      <c r="C3135" t="s">
        <v>2402</v>
      </c>
      <c r="D3135" t="s">
        <v>2166</v>
      </c>
      <c r="E3135">
        <v>5</v>
      </c>
      <c r="F3135" t="s">
        <v>2016</v>
      </c>
      <c r="G3135">
        <v>36</v>
      </c>
      <c r="H3135" t="s">
        <v>2020</v>
      </c>
      <c r="I3135">
        <v>43469</v>
      </c>
      <c r="J3135">
        <v>12</v>
      </c>
      <c r="K3135">
        <v>-7.08</v>
      </c>
    </row>
    <row r="3136" spans="2:11">
      <c r="B3136" t="s">
        <v>2670</v>
      </c>
      <c r="C3136" t="s">
        <v>3160</v>
      </c>
      <c r="D3136" t="s">
        <v>2026</v>
      </c>
      <c r="E3136">
        <v>5</v>
      </c>
      <c r="F3136" t="s">
        <v>2016</v>
      </c>
      <c r="G3136">
        <v>41</v>
      </c>
      <c r="H3136" t="s">
        <v>2020</v>
      </c>
      <c r="I3136">
        <v>43467</v>
      </c>
      <c r="J3136">
        <v>12</v>
      </c>
      <c r="K3136">
        <v>-7.08</v>
      </c>
    </row>
    <row r="3137" spans="2:11">
      <c r="B3137" t="s">
        <v>2096</v>
      </c>
      <c r="C3137" t="s">
        <v>2097</v>
      </c>
      <c r="D3137" t="s">
        <v>2044</v>
      </c>
      <c r="E3137">
        <v>3</v>
      </c>
      <c r="F3137" t="s">
        <v>2016</v>
      </c>
      <c r="G3137" t="s">
        <v>2030</v>
      </c>
      <c r="H3137" t="s">
        <v>2017</v>
      </c>
      <c r="I3137">
        <v>42591</v>
      </c>
      <c r="J3137">
        <v>9</v>
      </c>
      <c r="K3137">
        <v>0</v>
      </c>
    </row>
    <row r="3201" spans="1:11">
      <c r="A3201" t="s">
        <v>1045</v>
      </c>
      <c r="B3201" t="s">
        <v>2067</v>
      </c>
      <c r="C3201" t="s">
        <v>2251</v>
      </c>
      <c r="D3201" t="s">
        <v>2252</v>
      </c>
      <c r="E3201">
        <v>3</v>
      </c>
      <c r="F3201" t="s">
        <v>2016</v>
      </c>
      <c r="G3201">
        <v>101</v>
      </c>
      <c r="H3201" t="s">
        <v>2020</v>
      </c>
      <c r="I3201">
        <v>43511</v>
      </c>
      <c r="J3201">
        <v>6</v>
      </c>
      <c r="K3201">
        <v>0</v>
      </c>
    </row>
    <row r="3202" spans="1:11">
      <c r="B3202" t="s">
        <v>2321</v>
      </c>
      <c r="C3202" t="s">
        <v>2845</v>
      </c>
      <c r="D3202" t="s">
        <v>2076</v>
      </c>
      <c r="E3202">
        <v>3</v>
      </c>
      <c r="F3202" t="s">
        <v>2016</v>
      </c>
      <c r="G3202">
        <v>102</v>
      </c>
      <c r="H3202" t="s">
        <v>2020</v>
      </c>
      <c r="I3202">
        <v>43511</v>
      </c>
      <c r="J3202">
        <v>6</v>
      </c>
      <c r="K3202">
        <v>0</v>
      </c>
    </row>
    <row r="3203" spans="1:11">
      <c r="B3203" t="s">
        <v>2247</v>
      </c>
      <c r="C3203" t="s">
        <v>2248</v>
      </c>
      <c r="D3203" t="s">
        <v>2162</v>
      </c>
      <c r="E3203">
        <v>3</v>
      </c>
      <c r="F3203" t="s">
        <v>2016</v>
      </c>
      <c r="G3203">
        <v>96</v>
      </c>
      <c r="H3203" t="s">
        <v>2020</v>
      </c>
      <c r="I3203">
        <v>43511</v>
      </c>
      <c r="J3203">
        <v>6</v>
      </c>
      <c r="K3203">
        <v>0</v>
      </c>
    </row>
    <row r="3204" spans="1:11">
      <c r="B3204" t="s">
        <v>2033</v>
      </c>
      <c r="C3204" t="s">
        <v>2246</v>
      </c>
      <c r="D3204" t="s">
        <v>2044</v>
      </c>
      <c r="E3204">
        <v>3</v>
      </c>
      <c r="F3204" t="s">
        <v>2016</v>
      </c>
      <c r="G3204">
        <v>108</v>
      </c>
      <c r="H3204" t="s">
        <v>2020</v>
      </c>
      <c r="I3204">
        <v>43510</v>
      </c>
      <c r="J3204">
        <v>6</v>
      </c>
      <c r="K3204">
        <v>0</v>
      </c>
    </row>
    <row r="3205" spans="1:11">
      <c r="B3205" t="s">
        <v>2134</v>
      </c>
      <c r="C3205" t="s">
        <v>2844</v>
      </c>
      <c r="D3205" t="s">
        <v>2035</v>
      </c>
      <c r="E3205">
        <v>5</v>
      </c>
      <c r="F3205" t="s">
        <v>2016</v>
      </c>
      <c r="G3205">
        <v>117</v>
      </c>
      <c r="H3205" t="s">
        <v>2020</v>
      </c>
      <c r="I3205">
        <v>43510</v>
      </c>
      <c r="J3205">
        <v>7</v>
      </c>
      <c r="K3205">
        <v>-0.84</v>
      </c>
    </row>
    <row r="3206" spans="1:11">
      <c r="B3206" t="s">
        <v>2777</v>
      </c>
      <c r="C3206" t="s">
        <v>3041</v>
      </c>
      <c r="D3206" t="s">
        <v>2076</v>
      </c>
      <c r="E3206">
        <v>3</v>
      </c>
      <c r="F3206" t="s">
        <v>2016</v>
      </c>
      <c r="G3206">
        <v>100</v>
      </c>
      <c r="H3206" t="s">
        <v>2017</v>
      </c>
      <c r="I3206">
        <v>43510</v>
      </c>
      <c r="J3206">
        <v>9</v>
      </c>
      <c r="K3206">
        <v>-13.75</v>
      </c>
    </row>
    <row r="3207" spans="1:11">
      <c r="B3207" t="s">
        <v>2601</v>
      </c>
      <c r="C3207" t="s">
        <v>2651</v>
      </c>
      <c r="D3207" t="s">
        <v>2029</v>
      </c>
      <c r="E3207">
        <v>5</v>
      </c>
      <c r="F3207" t="s">
        <v>2016</v>
      </c>
      <c r="G3207">
        <v>113</v>
      </c>
      <c r="H3207" t="s">
        <v>2017</v>
      </c>
      <c r="I3207">
        <v>43510</v>
      </c>
      <c r="J3207">
        <v>7</v>
      </c>
      <c r="K3207">
        <v>-0.84</v>
      </c>
    </row>
    <row r="3208" spans="1:11">
      <c r="B3208" t="s">
        <v>2274</v>
      </c>
      <c r="C3208" t="s">
        <v>2766</v>
      </c>
      <c r="D3208" t="s">
        <v>2076</v>
      </c>
      <c r="E3208">
        <v>3</v>
      </c>
      <c r="F3208" t="s">
        <v>2016</v>
      </c>
      <c r="G3208" t="s">
        <v>2030</v>
      </c>
      <c r="H3208" t="s">
        <v>2017</v>
      </c>
      <c r="I3208">
        <v>43509</v>
      </c>
      <c r="J3208">
        <v>6</v>
      </c>
      <c r="K3208">
        <v>0</v>
      </c>
    </row>
    <row r="3209" spans="1:11">
      <c r="B3209" t="s">
        <v>2063</v>
      </c>
      <c r="C3209" t="s">
        <v>2853</v>
      </c>
      <c r="D3209" t="s">
        <v>2035</v>
      </c>
      <c r="E3209">
        <v>5</v>
      </c>
      <c r="F3209" t="s">
        <v>2016</v>
      </c>
      <c r="G3209">
        <v>110</v>
      </c>
      <c r="H3209" t="s">
        <v>2017</v>
      </c>
      <c r="I3209">
        <v>43509</v>
      </c>
      <c r="J3209" t="s">
        <v>2030</v>
      </c>
      <c r="K3209" t="s">
        <v>2030</v>
      </c>
    </row>
    <row r="3210" spans="1:11">
      <c r="B3210" t="s">
        <v>2174</v>
      </c>
      <c r="C3210" t="s">
        <v>2851</v>
      </c>
      <c r="D3210" t="s">
        <v>2029</v>
      </c>
      <c r="E3210">
        <v>5</v>
      </c>
      <c r="F3210" t="s">
        <v>2016</v>
      </c>
      <c r="G3210">
        <v>110</v>
      </c>
      <c r="H3210" t="s">
        <v>2017</v>
      </c>
      <c r="I3210">
        <v>43508</v>
      </c>
      <c r="J3210" t="s">
        <v>2030</v>
      </c>
      <c r="K3210" t="s">
        <v>2030</v>
      </c>
    </row>
    <row r="3211" spans="1:11">
      <c r="B3211" t="s">
        <v>2159</v>
      </c>
      <c r="C3211" t="s">
        <v>2658</v>
      </c>
      <c r="D3211" t="s">
        <v>2029</v>
      </c>
      <c r="E3211">
        <v>5</v>
      </c>
      <c r="F3211" t="s">
        <v>2016</v>
      </c>
      <c r="G3211">
        <v>110</v>
      </c>
      <c r="H3211" t="s">
        <v>2020</v>
      </c>
      <c r="I3211">
        <v>43508</v>
      </c>
      <c r="J3211">
        <v>7</v>
      </c>
      <c r="K3211">
        <v>-0.84</v>
      </c>
    </row>
    <row r="3212" spans="1:11">
      <c r="B3212" t="s">
        <v>2049</v>
      </c>
      <c r="C3212" t="s">
        <v>2962</v>
      </c>
      <c r="D3212" t="s">
        <v>2029</v>
      </c>
      <c r="E3212">
        <v>5</v>
      </c>
      <c r="F3212" t="s">
        <v>2016</v>
      </c>
      <c r="G3212">
        <v>120</v>
      </c>
      <c r="H3212" t="s">
        <v>2017</v>
      </c>
      <c r="I3212">
        <v>43508</v>
      </c>
      <c r="J3212">
        <v>7</v>
      </c>
      <c r="K3212">
        <v>-0.84</v>
      </c>
    </row>
    <row r="3213" spans="1:11">
      <c r="B3213" t="s">
        <v>2151</v>
      </c>
      <c r="C3213" t="s">
        <v>2968</v>
      </c>
      <c r="D3213" t="s">
        <v>2026</v>
      </c>
      <c r="E3213">
        <v>5</v>
      </c>
      <c r="F3213" t="s">
        <v>2016</v>
      </c>
      <c r="G3213">
        <v>110</v>
      </c>
      <c r="H3213" t="s">
        <v>2020</v>
      </c>
      <c r="I3213">
        <v>43507</v>
      </c>
      <c r="J3213">
        <v>7</v>
      </c>
      <c r="K3213">
        <v>-0.84</v>
      </c>
    </row>
    <row r="3214" spans="1:11">
      <c r="B3214" t="s">
        <v>2234</v>
      </c>
      <c r="C3214" t="s">
        <v>2846</v>
      </c>
      <c r="D3214" t="s">
        <v>2044</v>
      </c>
      <c r="E3214">
        <v>3</v>
      </c>
      <c r="F3214" t="s">
        <v>2016</v>
      </c>
      <c r="G3214">
        <v>109</v>
      </c>
      <c r="H3214" t="s">
        <v>2020</v>
      </c>
      <c r="I3214">
        <v>43503</v>
      </c>
      <c r="J3214" t="s">
        <v>2030</v>
      </c>
      <c r="K3214" t="s">
        <v>2030</v>
      </c>
    </row>
    <row r="3215" spans="1:11">
      <c r="B3215" t="s">
        <v>2267</v>
      </c>
      <c r="C3215" t="s">
        <v>2854</v>
      </c>
      <c r="D3215" t="s">
        <v>2273</v>
      </c>
      <c r="E3215">
        <v>3</v>
      </c>
      <c r="F3215" t="s">
        <v>2016</v>
      </c>
      <c r="G3215" t="s">
        <v>2030</v>
      </c>
      <c r="H3215" t="s">
        <v>2017</v>
      </c>
      <c r="I3215">
        <v>43503</v>
      </c>
      <c r="J3215">
        <v>6</v>
      </c>
      <c r="K3215">
        <v>0</v>
      </c>
    </row>
    <row r="3216" spans="1:11">
      <c r="B3216" t="s">
        <v>106</v>
      </c>
      <c r="C3216" t="s">
        <v>2250</v>
      </c>
      <c r="D3216" t="s">
        <v>2440</v>
      </c>
      <c r="E3216">
        <v>5</v>
      </c>
      <c r="F3216" t="s">
        <v>2016</v>
      </c>
      <c r="G3216">
        <v>110</v>
      </c>
      <c r="H3216" t="s">
        <v>2020</v>
      </c>
      <c r="I3216">
        <v>43500</v>
      </c>
      <c r="J3216">
        <v>5</v>
      </c>
      <c r="K3216">
        <v>1.3</v>
      </c>
    </row>
    <row r="3217" spans="2:11">
      <c r="B3217" t="s">
        <v>2269</v>
      </c>
      <c r="C3217" t="s">
        <v>2849</v>
      </c>
      <c r="D3217" t="s">
        <v>2044</v>
      </c>
      <c r="E3217">
        <v>3</v>
      </c>
      <c r="F3217" t="s">
        <v>2016</v>
      </c>
      <c r="G3217" t="s">
        <v>2030</v>
      </c>
      <c r="H3217" t="s">
        <v>2017</v>
      </c>
      <c r="I3217">
        <v>43495</v>
      </c>
      <c r="J3217">
        <v>6</v>
      </c>
      <c r="K3217">
        <v>0</v>
      </c>
    </row>
    <row r="3218" spans="2:11">
      <c r="B3218" t="s">
        <v>2096</v>
      </c>
      <c r="C3218" t="s">
        <v>2097</v>
      </c>
      <c r="D3218" t="s">
        <v>2044</v>
      </c>
      <c r="E3218">
        <v>3</v>
      </c>
      <c r="F3218" t="s">
        <v>2016</v>
      </c>
      <c r="G3218" t="s">
        <v>2030</v>
      </c>
      <c r="H3218" t="s">
        <v>2017</v>
      </c>
      <c r="I3218">
        <v>43494</v>
      </c>
      <c r="J3218">
        <v>6</v>
      </c>
      <c r="K3218">
        <v>0</v>
      </c>
    </row>
    <row r="3219" spans="2:11">
      <c r="B3219" t="s">
        <v>2037</v>
      </c>
      <c r="C3219" t="s">
        <v>2850</v>
      </c>
      <c r="D3219" t="s">
        <v>2026</v>
      </c>
      <c r="E3219">
        <v>5</v>
      </c>
      <c r="F3219" t="s">
        <v>2016</v>
      </c>
      <c r="G3219">
        <v>112</v>
      </c>
      <c r="H3219" t="s">
        <v>2020</v>
      </c>
      <c r="I3219">
        <v>43487</v>
      </c>
      <c r="J3219" t="s">
        <v>2030</v>
      </c>
      <c r="K3219" t="s">
        <v>2030</v>
      </c>
    </row>
    <row r="3220" spans="2:11">
      <c r="B3220" t="s">
        <v>2079</v>
      </c>
      <c r="C3220" t="s">
        <v>2848</v>
      </c>
      <c r="D3220" t="s">
        <v>2015</v>
      </c>
      <c r="E3220">
        <v>3</v>
      </c>
      <c r="F3220" t="s">
        <v>2016</v>
      </c>
      <c r="G3220">
        <v>98</v>
      </c>
      <c r="H3220" t="s">
        <v>2017</v>
      </c>
      <c r="I3220">
        <v>43483</v>
      </c>
      <c r="J3220">
        <v>6</v>
      </c>
      <c r="K3220">
        <v>0</v>
      </c>
    </row>
    <row r="3221" spans="2:11">
      <c r="B3221" t="s">
        <v>2069</v>
      </c>
      <c r="C3221" t="s">
        <v>2959</v>
      </c>
      <c r="D3221" t="s">
        <v>2035</v>
      </c>
      <c r="E3221">
        <v>5</v>
      </c>
      <c r="F3221" t="s">
        <v>2016</v>
      </c>
      <c r="G3221">
        <v>112</v>
      </c>
      <c r="H3221" t="s">
        <v>2017</v>
      </c>
      <c r="I3221">
        <v>43482</v>
      </c>
      <c r="J3221">
        <v>7</v>
      </c>
      <c r="K3221">
        <v>-0.84</v>
      </c>
    </row>
    <row r="3222" spans="2:11">
      <c r="B3222" t="s">
        <v>2045</v>
      </c>
      <c r="C3222" t="s">
        <v>2860</v>
      </c>
      <c r="D3222" t="s">
        <v>2015</v>
      </c>
      <c r="E3222">
        <v>3</v>
      </c>
      <c r="F3222" t="s">
        <v>2016</v>
      </c>
      <c r="G3222">
        <v>100</v>
      </c>
      <c r="H3222" t="s">
        <v>2133</v>
      </c>
      <c r="I3222">
        <v>43482</v>
      </c>
      <c r="J3222">
        <v>10</v>
      </c>
      <c r="K3222">
        <v>-14.01</v>
      </c>
    </row>
    <row r="3223" spans="2:11">
      <c r="B3223" t="s">
        <v>2094</v>
      </c>
      <c r="C3223" t="s">
        <v>2095</v>
      </c>
      <c r="D3223" t="s">
        <v>2076</v>
      </c>
      <c r="E3223">
        <v>3</v>
      </c>
      <c r="F3223" t="s">
        <v>2088</v>
      </c>
      <c r="G3223" t="s">
        <v>2030</v>
      </c>
      <c r="H3223" t="s">
        <v>2017</v>
      </c>
      <c r="I3223">
        <v>43480</v>
      </c>
      <c r="J3223" t="s">
        <v>2030</v>
      </c>
      <c r="K3223" t="s">
        <v>2030</v>
      </c>
    </row>
    <row r="3224" spans="2:11">
      <c r="B3224" t="s">
        <v>2051</v>
      </c>
      <c r="C3224" t="s">
        <v>2259</v>
      </c>
      <c r="D3224" t="s">
        <v>2076</v>
      </c>
      <c r="E3224">
        <v>3</v>
      </c>
      <c r="F3224" t="s">
        <v>2088</v>
      </c>
      <c r="G3224">
        <v>94</v>
      </c>
      <c r="H3224" t="s">
        <v>2017</v>
      </c>
      <c r="I3224">
        <v>43462</v>
      </c>
      <c r="J3224" t="s">
        <v>2030</v>
      </c>
      <c r="K3224" t="s">
        <v>2030</v>
      </c>
    </row>
    <row r="3225" spans="2:11">
      <c r="B3225" t="s">
        <v>2091</v>
      </c>
      <c r="C3225" t="s">
        <v>2664</v>
      </c>
      <c r="D3225" t="s">
        <v>2093</v>
      </c>
      <c r="E3225" t="s">
        <v>2030</v>
      </c>
      <c r="F3225" t="s">
        <v>2016</v>
      </c>
      <c r="G3225" t="s">
        <v>2030</v>
      </c>
      <c r="H3225" t="s">
        <v>2017</v>
      </c>
      <c r="I3225">
        <v>43453</v>
      </c>
      <c r="J3225" t="s">
        <v>2030</v>
      </c>
      <c r="K3225" t="s">
        <v>2030</v>
      </c>
    </row>
    <row r="3226" spans="2:11">
      <c r="B3226" t="s">
        <v>2083</v>
      </c>
      <c r="C3226" t="s">
        <v>2084</v>
      </c>
      <c r="D3226" t="s">
        <v>2184</v>
      </c>
      <c r="E3226">
        <v>1</v>
      </c>
      <c r="F3226" t="s">
        <v>2016</v>
      </c>
      <c r="G3226" t="s">
        <v>2030</v>
      </c>
      <c r="H3226" t="s">
        <v>2017</v>
      </c>
      <c r="I3226">
        <v>43440</v>
      </c>
      <c r="J3226">
        <v>4</v>
      </c>
      <c r="K3226">
        <v>1.57</v>
      </c>
    </row>
    <row r="3227" spans="2:11">
      <c r="B3227" t="s">
        <v>2024</v>
      </c>
      <c r="C3227" t="s">
        <v>2660</v>
      </c>
      <c r="D3227" t="s">
        <v>2026</v>
      </c>
      <c r="E3227">
        <v>5</v>
      </c>
      <c r="F3227" t="s">
        <v>2016</v>
      </c>
      <c r="G3227">
        <v>112</v>
      </c>
      <c r="H3227" t="s">
        <v>2017</v>
      </c>
      <c r="I3227">
        <v>43424</v>
      </c>
      <c r="J3227">
        <v>1</v>
      </c>
      <c r="K3227">
        <v>15.78</v>
      </c>
    </row>
    <row r="3228" spans="2:11">
      <c r="B3228" t="s">
        <v>3616</v>
      </c>
      <c r="C3228" t="s">
        <v>4099</v>
      </c>
      <c r="D3228" t="s">
        <v>2076</v>
      </c>
      <c r="E3228">
        <v>3</v>
      </c>
      <c r="F3228" t="s">
        <v>2016</v>
      </c>
      <c r="G3228">
        <v>101</v>
      </c>
      <c r="H3228" t="s">
        <v>2020</v>
      </c>
      <c r="I3228">
        <v>43424</v>
      </c>
      <c r="J3228" t="s">
        <v>2030</v>
      </c>
      <c r="K3228" t="s">
        <v>2030</v>
      </c>
    </row>
    <row r="3229" spans="2:11">
      <c r="B3229" t="s">
        <v>2027</v>
      </c>
      <c r="C3229" t="s">
        <v>2253</v>
      </c>
      <c r="D3229" t="s">
        <v>2044</v>
      </c>
      <c r="E3229">
        <v>3</v>
      </c>
      <c r="F3229" t="s">
        <v>2016</v>
      </c>
      <c r="G3229">
        <v>103</v>
      </c>
      <c r="H3229" t="s">
        <v>2017</v>
      </c>
      <c r="I3229">
        <v>43420</v>
      </c>
      <c r="J3229">
        <v>6</v>
      </c>
      <c r="K3229">
        <v>0</v>
      </c>
    </row>
    <row r="3230" spans="2:11">
      <c r="B3230" t="s">
        <v>2072</v>
      </c>
      <c r="C3230" t="s">
        <v>3554</v>
      </c>
      <c r="D3230" t="s">
        <v>2029</v>
      </c>
      <c r="E3230">
        <v>5</v>
      </c>
      <c r="F3230" t="s">
        <v>2016</v>
      </c>
      <c r="G3230">
        <v>105</v>
      </c>
      <c r="H3230" t="s">
        <v>2020</v>
      </c>
      <c r="I3230">
        <v>43420</v>
      </c>
      <c r="J3230">
        <v>7</v>
      </c>
      <c r="K3230">
        <v>-0.84</v>
      </c>
    </row>
    <row r="3231" spans="2:11">
      <c r="B3231" t="s">
        <v>2089</v>
      </c>
      <c r="C3231" t="s">
        <v>3103</v>
      </c>
      <c r="D3231" t="s">
        <v>2044</v>
      </c>
      <c r="E3231">
        <v>3</v>
      </c>
      <c r="F3231" t="s">
        <v>2088</v>
      </c>
      <c r="G3231">
        <v>101</v>
      </c>
      <c r="H3231" t="s">
        <v>2017</v>
      </c>
      <c r="I3231">
        <v>43420</v>
      </c>
      <c r="J3231">
        <v>8</v>
      </c>
      <c r="K3231">
        <v>-3.65</v>
      </c>
    </row>
    <row r="3232" spans="2:11">
      <c r="B3232" t="s">
        <v>2074</v>
      </c>
      <c r="C3232" t="s">
        <v>3202</v>
      </c>
      <c r="D3232" t="s">
        <v>2076</v>
      </c>
      <c r="E3232">
        <v>3</v>
      </c>
      <c r="F3232" t="s">
        <v>2016</v>
      </c>
      <c r="G3232">
        <v>105</v>
      </c>
      <c r="H3232" t="s">
        <v>2020</v>
      </c>
      <c r="I3232">
        <v>43419</v>
      </c>
      <c r="J3232">
        <v>6</v>
      </c>
      <c r="K3232">
        <v>0</v>
      </c>
    </row>
    <row r="3233" spans="2:11">
      <c r="B3233" t="s">
        <v>2086</v>
      </c>
      <c r="C3233" t="s">
        <v>3676</v>
      </c>
      <c r="D3233" t="s">
        <v>2076</v>
      </c>
      <c r="E3233">
        <v>3</v>
      </c>
      <c r="F3233" t="s">
        <v>2016</v>
      </c>
      <c r="G3233">
        <v>98</v>
      </c>
      <c r="H3233" t="s">
        <v>2017</v>
      </c>
      <c r="I3233">
        <v>43419</v>
      </c>
      <c r="J3233">
        <v>6</v>
      </c>
      <c r="K3233">
        <v>0</v>
      </c>
    </row>
    <row r="3234" spans="2:11">
      <c r="B3234" t="s">
        <v>2931</v>
      </c>
      <c r="C3234" t="s">
        <v>4428</v>
      </c>
      <c r="D3234" t="s">
        <v>2104</v>
      </c>
      <c r="E3234" t="s">
        <v>2030</v>
      </c>
      <c r="F3234" t="s">
        <v>2016</v>
      </c>
      <c r="G3234" t="s">
        <v>2030</v>
      </c>
      <c r="H3234" t="s">
        <v>2017</v>
      </c>
      <c r="I3234">
        <v>43404</v>
      </c>
      <c r="J3234" t="s">
        <v>2030</v>
      </c>
      <c r="K3234" t="s">
        <v>2030</v>
      </c>
    </row>
    <row r="3301" spans="1:11">
      <c r="A3301" t="s">
        <v>1046</v>
      </c>
      <c r="B3301" t="s">
        <v>2045</v>
      </c>
      <c r="C3301" t="s">
        <v>2883</v>
      </c>
      <c r="D3301" t="s">
        <v>2029</v>
      </c>
      <c r="E3301">
        <v>5</v>
      </c>
      <c r="F3301" t="s">
        <v>2016</v>
      </c>
      <c r="G3301">
        <v>20</v>
      </c>
      <c r="H3301" t="s">
        <v>2020</v>
      </c>
      <c r="I3301">
        <v>43511</v>
      </c>
      <c r="J3301">
        <v>8</v>
      </c>
      <c r="K3301">
        <v>-19.420000000000002</v>
      </c>
    </row>
    <row r="3302" spans="1:11">
      <c r="B3302" t="s">
        <v>2094</v>
      </c>
      <c r="C3302" t="s">
        <v>2095</v>
      </c>
      <c r="D3302" t="s">
        <v>2076</v>
      </c>
      <c r="E3302">
        <v>3</v>
      </c>
      <c r="F3302" t="s">
        <v>2085</v>
      </c>
      <c r="G3302" t="s">
        <v>2030</v>
      </c>
      <c r="H3302" t="s">
        <v>2017</v>
      </c>
      <c r="I3302">
        <v>43511</v>
      </c>
      <c r="J3302" t="s">
        <v>2030</v>
      </c>
      <c r="K3302" t="s">
        <v>2030</v>
      </c>
    </row>
    <row r="3303" spans="1:11">
      <c r="B3303" t="s">
        <v>106</v>
      </c>
      <c r="C3303" t="s">
        <v>3806</v>
      </c>
      <c r="D3303" t="s">
        <v>2440</v>
      </c>
      <c r="E3303">
        <v>5</v>
      </c>
      <c r="F3303" t="s">
        <v>2016</v>
      </c>
      <c r="G3303">
        <v>16</v>
      </c>
      <c r="H3303" t="s">
        <v>2020</v>
      </c>
      <c r="I3303">
        <v>43510</v>
      </c>
      <c r="J3303">
        <v>8</v>
      </c>
      <c r="K3303">
        <v>-19.420000000000002</v>
      </c>
    </row>
    <row r="3304" spans="1:11">
      <c r="B3304" t="s">
        <v>2021</v>
      </c>
      <c r="C3304" t="s">
        <v>3671</v>
      </c>
      <c r="D3304" t="s">
        <v>2296</v>
      </c>
      <c r="E3304">
        <v>3</v>
      </c>
      <c r="F3304" t="s">
        <v>2016</v>
      </c>
      <c r="G3304">
        <v>13</v>
      </c>
      <c r="H3304" t="s">
        <v>2020</v>
      </c>
      <c r="I3304">
        <v>43510</v>
      </c>
      <c r="J3304">
        <v>7</v>
      </c>
      <c r="K3304">
        <v>0</v>
      </c>
    </row>
    <row r="3305" spans="1:11">
      <c r="B3305" t="s">
        <v>2031</v>
      </c>
      <c r="C3305" t="s">
        <v>2885</v>
      </c>
      <c r="D3305" t="s">
        <v>2076</v>
      </c>
      <c r="E3305">
        <v>3</v>
      </c>
      <c r="F3305" t="s">
        <v>2016</v>
      </c>
      <c r="G3305">
        <v>15</v>
      </c>
      <c r="H3305" t="s">
        <v>2020</v>
      </c>
      <c r="I3305">
        <v>43510</v>
      </c>
      <c r="J3305">
        <v>7</v>
      </c>
      <c r="K3305">
        <v>0</v>
      </c>
    </row>
    <row r="3306" spans="1:11">
      <c r="B3306" t="s">
        <v>2033</v>
      </c>
      <c r="C3306" t="s">
        <v>3811</v>
      </c>
      <c r="D3306" t="s">
        <v>2044</v>
      </c>
      <c r="E3306">
        <v>3</v>
      </c>
      <c r="F3306" t="s">
        <v>2088</v>
      </c>
      <c r="G3306">
        <v>14</v>
      </c>
      <c r="H3306" t="s">
        <v>2036</v>
      </c>
      <c r="I3306">
        <v>43510</v>
      </c>
      <c r="J3306">
        <v>9</v>
      </c>
      <c r="K3306">
        <v>-25.05</v>
      </c>
    </row>
    <row r="3307" spans="1:11">
      <c r="B3307" t="s">
        <v>2042</v>
      </c>
      <c r="C3307" t="s">
        <v>3665</v>
      </c>
      <c r="D3307" t="s">
        <v>2041</v>
      </c>
      <c r="E3307">
        <v>1</v>
      </c>
      <c r="F3307" t="s">
        <v>2016</v>
      </c>
      <c r="G3307">
        <v>12</v>
      </c>
      <c r="H3307" t="s">
        <v>2020</v>
      </c>
      <c r="I3307">
        <v>43510</v>
      </c>
      <c r="J3307">
        <v>2</v>
      </c>
      <c r="K3307">
        <v>22.38</v>
      </c>
    </row>
    <row r="3308" spans="1:11">
      <c r="B3308" t="s">
        <v>2151</v>
      </c>
      <c r="C3308" t="s">
        <v>3805</v>
      </c>
      <c r="D3308" t="s">
        <v>2053</v>
      </c>
      <c r="E3308">
        <v>1</v>
      </c>
      <c r="F3308" t="s">
        <v>2016</v>
      </c>
      <c r="G3308">
        <v>11</v>
      </c>
      <c r="H3308" t="s">
        <v>2017</v>
      </c>
      <c r="I3308">
        <v>43510</v>
      </c>
      <c r="J3308">
        <v>5</v>
      </c>
      <c r="K3308">
        <v>6.59</v>
      </c>
    </row>
    <row r="3309" spans="1:11">
      <c r="B3309" t="s">
        <v>2049</v>
      </c>
      <c r="C3309" t="s">
        <v>4001</v>
      </c>
      <c r="D3309" t="s">
        <v>2015</v>
      </c>
      <c r="E3309">
        <v>3</v>
      </c>
      <c r="F3309" t="s">
        <v>2016</v>
      </c>
      <c r="G3309">
        <v>16</v>
      </c>
      <c r="H3309" t="s">
        <v>2017</v>
      </c>
      <c r="I3309">
        <v>43510</v>
      </c>
      <c r="J3309">
        <v>7</v>
      </c>
      <c r="K3309">
        <v>0</v>
      </c>
    </row>
    <row r="3310" spans="1:11">
      <c r="B3310" t="s">
        <v>2083</v>
      </c>
      <c r="C3310" t="s">
        <v>2084</v>
      </c>
      <c r="D3310" t="s">
        <v>2035</v>
      </c>
      <c r="E3310">
        <v>5</v>
      </c>
      <c r="F3310" t="s">
        <v>2085</v>
      </c>
      <c r="G3310" t="s">
        <v>2030</v>
      </c>
      <c r="H3310" t="s">
        <v>2017</v>
      </c>
      <c r="I3310">
        <v>43510</v>
      </c>
      <c r="J3310">
        <v>4</v>
      </c>
      <c r="K3310">
        <v>17.059999999999999</v>
      </c>
    </row>
    <row r="3311" spans="1:11">
      <c r="B3311" t="s">
        <v>2067</v>
      </c>
      <c r="C3311" t="s">
        <v>3810</v>
      </c>
      <c r="D3311" t="s">
        <v>2029</v>
      </c>
      <c r="E3311">
        <v>5</v>
      </c>
      <c r="F3311" t="s">
        <v>2016</v>
      </c>
      <c r="G3311">
        <v>24</v>
      </c>
      <c r="H3311" t="s">
        <v>2020</v>
      </c>
      <c r="I3311">
        <v>43509</v>
      </c>
      <c r="J3311">
        <v>8</v>
      </c>
      <c r="K3311">
        <v>-19.420000000000002</v>
      </c>
    </row>
    <row r="3312" spans="1:11">
      <c r="B3312" t="s">
        <v>2274</v>
      </c>
      <c r="C3312" t="s">
        <v>4037</v>
      </c>
      <c r="D3312" t="s">
        <v>2076</v>
      </c>
      <c r="E3312">
        <v>3</v>
      </c>
      <c r="F3312" t="s">
        <v>2016</v>
      </c>
      <c r="G3312" t="s">
        <v>2030</v>
      </c>
      <c r="H3312" t="s">
        <v>2017</v>
      </c>
      <c r="I3312">
        <v>43509</v>
      </c>
      <c r="J3312">
        <v>7</v>
      </c>
      <c r="K3312">
        <v>0</v>
      </c>
    </row>
    <row r="3313" spans="2:11">
      <c r="B3313" t="s">
        <v>2072</v>
      </c>
      <c r="C3313" t="s">
        <v>4003</v>
      </c>
      <c r="D3313" t="s">
        <v>2041</v>
      </c>
      <c r="E3313">
        <v>1</v>
      </c>
      <c r="F3313" t="s">
        <v>2016</v>
      </c>
      <c r="G3313" t="s">
        <v>2030</v>
      </c>
      <c r="H3313" t="s">
        <v>2017</v>
      </c>
      <c r="I3313">
        <v>43509</v>
      </c>
      <c r="J3313">
        <v>3</v>
      </c>
      <c r="K3313">
        <v>19.420000000000002</v>
      </c>
    </row>
    <row r="3314" spans="2:11">
      <c r="B3314" t="s">
        <v>2079</v>
      </c>
      <c r="C3314" t="s">
        <v>2125</v>
      </c>
      <c r="D3314" t="s">
        <v>2015</v>
      </c>
      <c r="E3314">
        <v>3</v>
      </c>
      <c r="F3314" t="s">
        <v>2016</v>
      </c>
      <c r="G3314">
        <v>14</v>
      </c>
      <c r="H3314" t="s">
        <v>2017</v>
      </c>
      <c r="I3314">
        <v>43509</v>
      </c>
      <c r="J3314">
        <v>7</v>
      </c>
      <c r="K3314">
        <v>0</v>
      </c>
    </row>
    <row r="3315" spans="2:11">
      <c r="B3315" t="s">
        <v>2051</v>
      </c>
      <c r="C3315" t="s">
        <v>2894</v>
      </c>
      <c r="D3315" t="s">
        <v>2026</v>
      </c>
      <c r="E3315">
        <v>5</v>
      </c>
      <c r="F3315" t="s">
        <v>2016</v>
      </c>
      <c r="G3315">
        <v>22</v>
      </c>
      <c r="H3315" t="s">
        <v>2017</v>
      </c>
      <c r="I3315">
        <v>43509</v>
      </c>
      <c r="J3315" t="s">
        <v>2030</v>
      </c>
      <c r="K3315" t="s">
        <v>2030</v>
      </c>
    </row>
    <row r="3316" spans="2:11">
      <c r="B3316" t="s">
        <v>2461</v>
      </c>
      <c r="C3316" t="s">
        <v>4324</v>
      </c>
      <c r="D3316" t="s">
        <v>2053</v>
      </c>
      <c r="E3316">
        <v>1</v>
      </c>
      <c r="F3316" t="s">
        <v>2016</v>
      </c>
      <c r="G3316">
        <v>16</v>
      </c>
      <c r="H3316" t="s">
        <v>2017</v>
      </c>
      <c r="I3316">
        <v>43509</v>
      </c>
      <c r="J3316">
        <v>1</v>
      </c>
      <c r="K3316">
        <v>35.29</v>
      </c>
    </row>
    <row r="3317" spans="2:11">
      <c r="B3317" t="s">
        <v>2111</v>
      </c>
      <c r="C3317" t="s">
        <v>4325</v>
      </c>
      <c r="D3317" t="s">
        <v>2026</v>
      </c>
      <c r="E3317">
        <v>5</v>
      </c>
      <c r="F3317" t="s">
        <v>2016</v>
      </c>
      <c r="G3317" t="s">
        <v>2030</v>
      </c>
      <c r="H3317" t="s">
        <v>2017</v>
      </c>
      <c r="I3317">
        <v>43048</v>
      </c>
      <c r="J3317">
        <v>8</v>
      </c>
      <c r="K3317">
        <v>-19.420000000000002</v>
      </c>
    </row>
    <row r="3401" spans="1:11">
      <c r="A3401" t="s">
        <v>1047</v>
      </c>
      <c r="B3401" t="s">
        <v>2151</v>
      </c>
      <c r="C3401" t="s">
        <v>2337</v>
      </c>
      <c r="D3401" t="s">
        <v>2026</v>
      </c>
      <c r="E3401">
        <v>5</v>
      </c>
      <c r="F3401" t="s">
        <v>2016</v>
      </c>
      <c r="G3401">
        <v>84</v>
      </c>
      <c r="H3401" t="s">
        <v>2020</v>
      </c>
      <c r="I3401">
        <v>43511</v>
      </c>
      <c r="J3401" t="s">
        <v>2030</v>
      </c>
      <c r="K3401" t="s">
        <v>2030</v>
      </c>
    </row>
    <row r="3402" spans="1:11">
      <c r="B3402" t="s">
        <v>2274</v>
      </c>
      <c r="C3402" t="s">
        <v>2334</v>
      </c>
      <c r="D3402" t="s">
        <v>2026</v>
      </c>
      <c r="E3402">
        <v>5</v>
      </c>
      <c r="F3402" t="s">
        <v>2016</v>
      </c>
      <c r="G3402" t="s">
        <v>2030</v>
      </c>
      <c r="H3402" t="s">
        <v>2017</v>
      </c>
      <c r="I3402">
        <v>43509</v>
      </c>
      <c r="J3402">
        <v>2</v>
      </c>
      <c r="K3402">
        <v>46.96</v>
      </c>
    </row>
    <row r="3403" spans="1:11">
      <c r="B3403" t="s">
        <v>2094</v>
      </c>
      <c r="C3403" t="s">
        <v>2095</v>
      </c>
      <c r="D3403" t="s">
        <v>2076</v>
      </c>
      <c r="E3403">
        <v>3</v>
      </c>
      <c r="F3403" t="s">
        <v>2016</v>
      </c>
      <c r="G3403" t="s">
        <v>2030</v>
      </c>
      <c r="H3403" t="s">
        <v>2017</v>
      </c>
      <c r="I3403">
        <v>43509</v>
      </c>
      <c r="J3403" t="s">
        <v>2030</v>
      </c>
      <c r="K3403" t="s">
        <v>2030</v>
      </c>
    </row>
    <row r="3404" spans="1:11">
      <c r="B3404" t="s">
        <v>2049</v>
      </c>
      <c r="C3404" t="s">
        <v>2336</v>
      </c>
      <c r="D3404" t="s">
        <v>2015</v>
      </c>
      <c r="E3404">
        <v>3</v>
      </c>
      <c r="F3404" t="s">
        <v>2016</v>
      </c>
      <c r="G3404">
        <v>86</v>
      </c>
      <c r="H3404" t="s">
        <v>2017</v>
      </c>
      <c r="I3404">
        <v>43508</v>
      </c>
      <c r="J3404">
        <v>6</v>
      </c>
      <c r="K3404">
        <v>0</v>
      </c>
    </row>
    <row r="3405" spans="1:11">
      <c r="B3405" t="s">
        <v>2051</v>
      </c>
      <c r="C3405" t="s">
        <v>2335</v>
      </c>
      <c r="D3405" t="s">
        <v>2053</v>
      </c>
      <c r="E3405">
        <v>1</v>
      </c>
      <c r="F3405" t="s">
        <v>2016</v>
      </c>
      <c r="G3405">
        <v>75</v>
      </c>
      <c r="H3405" t="s">
        <v>2017</v>
      </c>
      <c r="I3405">
        <v>43508</v>
      </c>
      <c r="J3405">
        <v>5</v>
      </c>
      <c r="K3405">
        <v>26.35</v>
      </c>
    </row>
    <row r="3406" spans="1:11">
      <c r="B3406" t="s">
        <v>2077</v>
      </c>
      <c r="C3406" t="s">
        <v>2928</v>
      </c>
      <c r="D3406" t="s">
        <v>2029</v>
      </c>
      <c r="E3406">
        <v>5</v>
      </c>
      <c r="F3406" t="s">
        <v>2016</v>
      </c>
      <c r="G3406" t="s">
        <v>2030</v>
      </c>
      <c r="H3406" t="s">
        <v>2017</v>
      </c>
      <c r="I3406">
        <v>43507</v>
      </c>
      <c r="J3406">
        <v>2</v>
      </c>
      <c r="K3406">
        <v>46.96</v>
      </c>
    </row>
    <row r="3407" spans="1:11">
      <c r="B3407" t="s">
        <v>2063</v>
      </c>
      <c r="C3407" t="s">
        <v>2612</v>
      </c>
      <c r="D3407" t="s">
        <v>2035</v>
      </c>
      <c r="E3407">
        <v>5</v>
      </c>
      <c r="F3407" t="s">
        <v>2016</v>
      </c>
      <c r="G3407">
        <v>82</v>
      </c>
      <c r="H3407" t="s">
        <v>2017</v>
      </c>
      <c r="I3407">
        <v>43507</v>
      </c>
      <c r="J3407">
        <v>1</v>
      </c>
      <c r="K3407">
        <v>49.58</v>
      </c>
    </row>
    <row r="3408" spans="1:11">
      <c r="B3408" t="s">
        <v>2033</v>
      </c>
      <c r="C3408" t="s">
        <v>2927</v>
      </c>
      <c r="D3408" t="s">
        <v>2035</v>
      </c>
      <c r="E3408">
        <v>5</v>
      </c>
      <c r="F3408" t="s">
        <v>2016</v>
      </c>
      <c r="G3408">
        <v>80</v>
      </c>
      <c r="H3408" t="s">
        <v>2036</v>
      </c>
      <c r="I3408">
        <v>43504</v>
      </c>
      <c r="J3408">
        <v>2</v>
      </c>
      <c r="K3408">
        <v>46.96</v>
      </c>
    </row>
    <row r="3409" spans="2:11">
      <c r="B3409" t="s">
        <v>2027</v>
      </c>
      <c r="C3409" t="s">
        <v>3557</v>
      </c>
      <c r="D3409" t="s">
        <v>2029</v>
      </c>
      <c r="E3409">
        <v>5</v>
      </c>
      <c r="F3409" t="s">
        <v>2016</v>
      </c>
      <c r="G3409">
        <v>86</v>
      </c>
      <c r="H3409" t="s">
        <v>2017</v>
      </c>
      <c r="I3409">
        <v>43500</v>
      </c>
      <c r="J3409">
        <v>2</v>
      </c>
      <c r="K3409">
        <v>46.96</v>
      </c>
    </row>
    <row r="3410" spans="2:11">
      <c r="B3410" t="s">
        <v>2086</v>
      </c>
      <c r="C3410" t="s">
        <v>3558</v>
      </c>
      <c r="D3410" t="s">
        <v>2026</v>
      </c>
      <c r="E3410">
        <v>5</v>
      </c>
      <c r="F3410" t="s">
        <v>2016</v>
      </c>
      <c r="G3410">
        <v>86</v>
      </c>
      <c r="H3410" t="s">
        <v>2017</v>
      </c>
      <c r="I3410">
        <v>43500</v>
      </c>
      <c r="J3410">
        <v>2</v>
      </c>
      <c r="K3410">
        <v>46.96</v>
      </c>
    </row>
    <row r="3411" spans="2:11">
      <c r="B3411" t="s">
        <v>2174</v>
      </c>
      <c r="C3411" t="s">
        <v>2979</v>
      </c>
      <c r="D3411" t="s">
        <v>2015</v>
      </c>
      <c r="E3411">
        <v>3</v>
      </c>
      <c r="F3411" t="s">
        <v>2016</v>
      </c>
      <c r="G3411">
        <v>80</v>
      </c>
      <c r="H3411" t="s">
        <v>2017</v>
      </c>
      <c r="I3411">
        <v>43497</v>
      </c>
      <c r="J3411">
        <v>3</v>
      </c>
      <c r="K3411">
        <v>39.630000000000003</v>
      </c>
    </row>
    <row r="3412" spans="2:11">
      <c r="B3412" t="s">
        <v>106</v>
      </c>
      <c r="C3412" t="s">
        <v>2926</v>
      </c>
      <c r="D3412" t="s">
        <v>2440</v>
      </c>
      <c r="E3412">
        <v>5</v>
      </c>
      <c r="F3412" t="s">
        <v>2016</v>
      </c>
      <c r="G3412">
        <v>81</v>
      </c>
      <c r="H3412" t="s">
        <v>2020</v>
      </c>
      <c r="I3412">
        <v>43497</v>
      </c>
      <c r="J3412">
        <v>4</v>
      </c>
      <c r="K3412">
        <v>37.619999999999997</v>
      </c>
    </row>
    <row r="3413" spans="2:11">
      <c r="B3413" t="s">
        <v>2267</v>
      </c>
      <c r="C3413" t="s">
        <v>4109</v>
      </c>
      <c r="D3413" t="s">
        <v>2029</v>
      </c>
      <c r="E3413">
        <v>5</v>
      </c>
      <c r="F3413" t="s">
        <v>2016</v>
      </c>
      <c r="G3413">
        <v>89</v>
      </c>
      <c r="H3413" t="s">
        <v>2017</v>
      </c>
      <c r="I3413">
        <v>43497</v>
      </c>
      <c r="J3413" t="s">
        <v>2030</v>
      </c>
      <c r="K3413" t="s">
        <v>2030</v>
      </c>
    </row>
    <row r="3414" spans="2:11">
      <c r="B3414" t="s">
        <v>2792</v>
      </c>
      <c r="C3414" t="s">
        <v>4242</v>
      </c>
      <c r="D3414" t="s">
        <v>2026</v>
      </c>
      <c r="E3414">
        <v>5</v>
      </c>
      <c r="F3414" t="s">
        <v>2016</v>
      </c>
      <c r="G3414">
        <v>95</v>
      </c>
      <c r="H3414" t="s">
        <v>2020</v>
      </c>
      <c r="I3414">
        <v>43396</v>
      </c>
      <c r="J3414">
        <v>2</v>
      </c>
      <c r="K3414">
        <v>46.96</v>
      </c>
    </row>
    <row r="3415" spans="2:11">
      <c r="B3415" t="s">
        <v>2083</v>
      </c>
      <c r="C3415" t="s">
        <v>2304</v>
      </c>
      <c r="D3415" t="s">
        <v>2035</v>
      </c>
      <c r="E3415">
        <v>5</v>
      </c>
      <c r="F3415" t="s">
        <v>2016</v>
      </c>
      <c r="G3415" t="s">
        <v>2030</v>
      </c>
      <c r="H3415" t="s">
        <v>2017</v>
      </c>
      <c r="I3415">
        <v>43382</v>
      </c>
      <c r="J3415">
        <v>2</v>
      </c>
      <c r="K3415">
        <v>46.96</v>
      </c>
    </row>
    <row r="3416" spans="2:11">
      <c r="B3416" t="s">
        <v>2024</v>
      </c>
      <c r="C3416" t="s">
        <v>3300</v>
      </c>
      <c r="D3416" t="s">
        <v>2026</v>
      </c>
      <c r="E3416">
        <v>5</v>
      </c>
      <c r="F3416" t="s">
        <v>2016</v>
      </c>
      <c r="G3416">
        <v>85</v>
      </c>
      <c r="H3416" t="s">
        <v>2017</v>
      </c>
      <c r="I3416">
        <v>43314</v>
      </c>
      <c r="J3416">
        <v>2</v>
      </c>
      <c r="K3416">
        <v>46.96</v>
      </c>
    </row>
    <row r="3417" spans="2:11">
      <c r="B3417" t="s">
        <v>2260</v>
      </c>
      <c r="C3417" t="s">
        <v>3965</v>
      </c>
      <c r="D3417" t="s">
        <v>2044</v>
      </c>
      <c r="E3417">
        <v>3</v>
      </c>
      <c r="F3417" t="s">
        <v>2016</v>
      </c>
      <c r="G3417">
        <v>63</v>
      </c>
      <c r="H3417" t="s">
        <v>2020</v>
      </c>
      <c r="I3417">
        <v>43223</v>
      </c>
      <c r="J3417">
        <v>6</v>
      </c>
      <c r="K3417">
        <v>0</v>
      </c>
    </row>
    <row r="3418" spans="2:11">
      <c r="B3418" t="s">
        <v>2111</v>
      </c>
      <c r="C3418" t="s">
        <v>2930</v>
      </c>
      <c r="D3418" t="s">
        <v>2026</v>
      </c>
      <c r="E3418">
        <v>5</v>
      </c>
      <c r="F3418" t="s">
        <v>2016</v>
      </c>
      <c r="G3418" t="s">
        <v>2030</v>
      </c>
      <c r="H3418" t="s">
        <v>2017</v>
      </c>
      <c r="I3418">
        <v>43145</v>
      </c>
      <c r="J3418">
        <v>2</v>
      </c>
      <c r="K3418">
        <v>46.96</v>
      </c>
    </row>
    <row r="3501" spans="1:11">
      <c r="A3501" t="s">
        <v>1048</v>
      </c>
      <c r="B3501" t="s">
        <v>2094</v>
      </c>
      <c r="C3501" t="s">
        <v>2095</v>
      </c>
      <c r="D3501" t="s">
        <v>2076</v>
      </c>
      <c r="E3501">
        <v>3</v>
      </c>
      <c r="F3501" t="s">
        <v>2088</v>
      </c>
      <c r="G3501" t="s">
        <v>2030</v>
      </c>
      <c r="H3501" t="s">
        <v>2017</v>
      </c>
      <c r="I3501">
        <v>43511</v>
      </c>
      <c r="J3501" t="s">
        <v>2030</v>
      </c>
      <c r="K3501" t="s">
        <v>2030</v>
      </c>
    </row>
    <row r="3502" spans="1:11">
      <c r="B3502" t="s">
        <v>2049</v>
      </c>
      <c r="C3502" t="s">
        <v>3630</v>
      </c>
      <c r="D3502" t="s">
        <v>2029</v>
      </c>
      <c r="E3502">
        <v>5</v>
      </c>
      <c r="F3502" t="s">
        <v>2016</v>
      </c>
      <c r="G3502">
        <v>43</v>
      </c>
      <c r="H3502" t="s">
        <v>2017</v>
      </c>
      <c r="I3502">
        <v>43511</v>
      </c>
      <c r="J3502">
        <v>5</v>
      </c>
      <c r="K3502">
        <v>-31.45</v>
      </c>
    </row>
    <row r="3503" spans="1:11">
      <c r="B3503" t="s">
        <v>2083</v>
      </c>
      <c r="C3503" t="s">
        <v>2084</v>
      </c>
      <c r="D3503" t="s">
        <v>2184</v>
      </c>
      <c r="E3503">
        <v>1</v>
      </c>
      <c r="F3503" t="s">
        <v>2016</v>
      </c>
      <c r="G3503" t="s">
        <v>2030</v>
      </c>
      <c r="H3503" t="s">
        <v>2017</v>
      </c>
      <c r="I3503">
        <v>43511</v>
      </c>
      <c r="J3503" t="s">
        <v>2030</v>
      </c>
      <c r="K3503" t="s">
        <v>2030</v>
      </c>
    </row>
    <row r="3504" spans="1:11">
      <c r="B3504" t="s">
        <v>2267</v>
      </c>
      <c r="C3504" t="s">
        <v>2821</v>
      </c>
      <c r="D3504" t="s">
        <v>2273</v>
      </c>
      <c r="E3504">
        <v>3</v>
      </c>
      <c r="F3504" t="s">
        <v>2016</v>
      </c>
      <c r="G3504" t="s">
        <v>2030</v>
      </c>
      <c r="H3504" t="s">
        <v>2017</v>
      </c>
      <c r="I3504">
        <v>43511</v>
      </c>
      <c r="J3504">
        <v>6</v>
      </c>
      <c r="K3504">
        <v>-34.520000000000003</v>
      </c>
    </row>
    <row r="3505" spans="2:11">
      <c r="B3505" t="s">
        <v>106</v>
      </c>
      <c r="C3505" t="s">
        <v>2205</v>
      </c>
      <c r="D3505" t="s">
        <v>2114</v>
      </c>
      <c r="E3505">
        <v>3</v>
      </c>
      <c r="F3505" t="s">
        <v>2016</v>
      </c>
      <c r="G3505">
        <v>40</v>
      </c>
      <c r="H3505" t="s">
        <v>2020</v>
      </c>
      <c r="I3505">
        <v>43509</v>
      </c>
      <c r="J3505">
        <v>1</v>
      </c>
      <c r="K3505">
        <v>0</v>
      </c>
    </row>
    <row r="3506" spans="2:11">
      <c r="B3506" t="s">
        <v>2042</v>
      </c>
      <c r="C3506" t="s">
        <v>3649</v>
      </c>
      <c r="D3506" t="s">
        <v>2029</v>
      </c>
      <c r="E3506">
        <v>5</v>
      </c>
      <c r="F3506" t="s">
        <v>2016</v>
      </c>
      <c r="G3506">
        <v>53</v>
      </c>
      <c r="H3506" t="s">
        <v>2020</v>
      </c>
      <c r="I3506">
        <v>43509</v>
      </c>
      <c r="J3506">
        <v>2</v>
      </c>
      <c r="K3506">
        <v>-9.33</v>
      </c>
    </row>
    <row r="3507" spans="2:11">
      <c r="B3507" t="s">
        <v>2054</v>
      </c>
      <c r="C3507" t="s">
        <v>3650</v>
      </c>
      <c r="D3507" t="s">
        <v>2056</v>
      </c>
      <c r="E3507">
        <v>4</v>
      </c>
      <c r="F3507" t="s">
        <v>2016</v>
      </c>
      <c r="G3507">
        <v>40</v>
      </c>
      <c r="H3507" t="s">
        <v>2020</v>
      </c>
      <c r="I3507">
        <v>43504</v>
      </c>
      <c r="J3507" t="s">
        <v>2030</v>
      </c>
      <c r="K3507" t="s">
        <v>2030</v>
      </c>
    </row>
    <row r="3508" spans="2:11">
      <c r="B3508" t="s">
        <v>2024</v>
      </c>
      <c r="C3508" t="s">
        <v>2768</v>
      </c>
      <c r="D3508" t="s">
        <v>2076</v>
      </c>
      <c r="E3508">
        <v>3</v>
      </c>
      <c r="F3508" t="s">
        <v>2123</v>
      </c>
      <c r="G3508" t="s">
        <v>2030</v>
      </c>
      <c r="H3508" t="s">
        <v>2017</v>
      </c>
      <c r="I3508">
        <v>43503</v>
      </c>
      <c r="J3508" t="s">
        <v>2030</v>
      </c>
      <c r="K3508" t="s">
        <v>2030</v>
      </c>
    </row>
    <row r="3509" spans="2:11">
      <c r="B3509" t="s">
        <v>2157</v>
      </c>
      <c r="C3509" t="s">
        <v>3651</v>
      </c>
      <c r="D3509" t="s">
        <v>2076</v>
      </c>
      <c r="E3509">
        <v>3</v>
      </c>
      <c r="F3509" t="s">
        <v>2123</v>
      </c>
      <c r="G3509">
        <v>35</v>
      </c>
      <c r="H3509" t="s">
        <v>2017</v>
      </c>
      <c r="I3509">
        <v>43500</v>
      </c>
      <c r="J3509" t="s">
        <v>2030</v>
      </c>
      <c r="K3509" t="s">
        <v>2030</v>
      </c>
    </row>
    <row r="3510" spans="2:11">
      <c r="B3510" t="s">
        <v>2027</v>
      </c>
      <c r="C3510" t="s">
        <v>3654</v>
      </c>
      <c r="D3510" t="s">
        <v>2044</v>
      </c>
      <c r="E3510">
        <v>3</v>
      </c>
      <c r="F3510" t="s">
        <v>2016</v>
      </c>
      <c r="G3510">
        <v>41</v>
      </c>
      <c r="H3510" t="s">
        <v>2017</v>
      </c>
      <c r="I3510">
        <v>43493</v>
      </c>
      <c r="J3510" t="s">
        <v>2030</v>
      </c>
      <c r="K3510" t="s">
        <v>2030</v>
      </c>
    </row>
    <row r="3511" spans="2:11">
      <c r="B3511" t="s">
        <v>2033</v>
      </c>
      <c r="C3511" t="s">
        <v>3652</v>
      </c>
      <c r="D3511" t="s">
        <v>2035</v>
      </c>
      <c r="E3511">
        <v>5</v>
      </c>
      <c r="F3511" t="s">
        <v>2016</v>
      </c>
      <c r="G3511">
        <v>43</v>
      </c>
      <c r="H3511" t="s">
        <v>2036</v>
      </c>
      <c r="I3511">
        <v>43493</v>
      </c>
      <c r="J3511">
        <v>5</v>
      </c>
      <c r="K3511">
        <v>-31.45</v>
      </c>
    </row>
    <row r="3512" spans="2:11">
      <c r="B3512" t="s">
        <v>2074</v>
      </c>
      <c r="C3512" t="s">
        <v>2820</v>
      </c>
      <c r="D3512" t="s">
        <v>2026</v>
      </c>
      <c r="E3512">
        <v>5</v>
      </c>
      <c r="F3512" t="s">
        <v>2016</v>
      </c>
      <c r="G3512">
        <v>55</v>
      </c>
      <c r="H3512" t="s">
        <v>2020</v>
      </c>
      <c r="I3512">
        <v>43493</v>
      </c>
      <c r="J3512">
        <v>5</v>
      </c>
      <c r="K3512">
        <v>-31.45</v>
      </c>
    </row>
    <row r="3513" spans="2:11">
      <c r="B3513" t="s">
        <v>2072</v>
      </c>
      <c r="C3513" t="s">
        <v>3658</v>
      </c>
      <c r="D3513" t="s">
        <v>2029</v>
      </c>
      <c r="E3513">
        <v>5</v>
      </c>
      <c r="F3513" t="s">
        <v>2016</v>
      </c>
      <c r="G3513">
        <v>46</v>
      </c>
      <c r="H3513" t="s">
        <v>2020</v>
      </c>
      <c r="I3513">
        <v>43490</v>
      </c>
      <c r="J3513">
        <v>5</v>
      </c>
      <c r="K3513">
        <v>-31.45</v>
      </c>
    </row>
    <row r="3514" spans="2:11">
      <c r="B3514" t="s">
        <v>2234</v>
      </c>
      <c r="C3514" t="s">
        <v>3653</v>
      </c>
      <c r="D3514" t="s">
        <v>2026</v>
      </c>
      <c r="E3514">
        <v>5</v>
      </c>
      <c r="F3514" t="s">
        <v>2016</v>
      </c>
      <c r="G3514">
        <v>45</v>
      </c>
      <c r="H3514" t="s">
        <v>2017</v>
      </c>
      <c r="I3514">
        <v>43490</v>
      </c>
      <c r="J3514">
        <v>5</v>
      </c>
      <c r="K3514">
        <v>-31.45</v>
      </c>
    </row>
    <row r="3515" spans="2:11">
      <c r="B3515" t="s">
        <v>2382</v>
      </c>
      <c r="C3515" t="s">
        <v>3655</v>
      </c>
      <c r="D3515" t="s">
        <v>2029</v>
      </c>
      <c r="E3515">
        <v>5</v>
      </c>
      <c r="F3515" t="s">
        <v>2016</v>
      </c>
      <c r="G3515">
        <v>46</v>
      </c>
      <c r="H3515" t="s">
        <v>2020</v>
      </c>
      <c r="I3515">
        <v>43490</v>
      </c>
      <c r="J3515">
        <v>3</v>
      </c>
      <c r="K3515">
        <v>-19.690000000000001</v>
      </c>
    </row>
    <row r="3516" spans="2:11">
      <c r="B3516" t="s">
        <v>2051</v>
      </c>
      <c r="C3516" t="s">
        <v>3656</v>
      </c>
      <c r="D3516" t="s">
        <v>2076</v>
      </c>
      <c r="E3516">
        <v>3</v>
      </c>
      <c r="F3516" t="s">
        <v>2088</v>
      </c>
      <c r="G3516">
        <v>41</v>
      </c>
      <c r="H3516" t="s">
        <v>2017</v>
      </c>
      <c r="I3516">
        <v>43490</v>
      </c>
      <c r="J3516" t="s">
        <v>2030</v>
      </c>
      <c r="K3516" t="s">
        <v>2030</v>
      </c>
    </row>
    <row r="3517" spans="2:11">
      <c r="B3517" t="s">
        <v>2063</v>
      </c>
      <c r="C3517" t="s">
        <v>2506</v>
      </c>
      <c r="D3517" t="s">
        <v>2035</v>
      </c>
      <c r="E3517">
        <v>5</v>
      </c>
      <c r="F3517" t="s">
        <v>2016</v>
      </c>
      <c r="G3517">
        <v>60</v>
      </c>
      <c r="H3517" t="s">
        <v>2017</v>
      </c>
      <c r="I3517">
        <v>43490</v>
      </c>
      <c r="J3517">
        <v>5</v>
      </c>
      <c r="K3517">
        <v>-31.45</v>
      </c>
    </row>
    <row r="3518" spans="2:11">
      <c r="B3518" t="s">
        <v>2134</v>
      </c>
      <c r="C3518" t="s">
        <v>2516</v>
      </c>
      <c r="D3518" t="s">
        <v>2162</v>
      </c>
      <c r="E3518">
        <v>3</v>
      </c>
      <c r="F3518" t="s">
        <v>2016</v>
      </c>
      <c r="G3518">
        <v>37</v>
      </c>
      <c r="H3518" t="s">
        <v>2020</v>
      </c>
      <c r="I3518">
        <v>43489</v>
      </c>
      <c r="J3518">
        <v>1</v>
      </c>
      <c r="K3518">
        <v>0</v>
      </c>
    </row>
    <row r="3519" spans="2:11">
      <c r="B3519" t="s">
        <v>2077</v>
      </c>
      <c r="C3519" t="s">
        <v>3659</v>
      </c>
      <c r="D3519" t="s">
        <v>2227</v>
      </c>
      <c r="E3519">
        <v>3</v>
      </c>
      <c r="F3519" t="s">
        <v>2016</v>
      </c>
      <c r="G3519">
        <v>39</v>
      </c>
      <c r="H3519" t="s">
        <v>2020</v>
      </c>
      <c r="I3519">
        <v>43489</v>
      </c>
      <c r="J3519">
        <v>1</v>
      </c>
      <c r="K3519">
        <v>0</v>
      </c>
    </row>
    <row r="3520" spans="2:11">
      <c r="B3520" t="s">
        <v>2091</v>
      </c>
      <c r="C3520" t="s">
        <v>2690</v>
      </c>
      <c r="D3520" t="s">
        <v>2093</v>
      </c>
      <c r="E3520" t="s">
        <v>2030</v>
      </c>
      <c r="F3520" t="s">
        <v>2016</v>
      </c>
      <c r="G3520" t="s">
        <v>2030</v>
      </c>
      <c r="H3520" t="s">
        <v>2017</v>
      </c>
      <c r="I3520">
        <v>43448</v>
      </c>
      <c r="J3520" t="s">
        <v>2030</v>
      </c>
      <c r="K3520" t="s">
        <v>2030</v>
      </c>
    </row>
    <row r="3521" spans="2:11">
      <c r="B3521" t="s">
        <v>2021</v>
      </c>
      <c r="C3521" t="s">
        <v>3657</v>
      </c>
      <c r="D3521" t="s">
        <v>2166</v>
      </c>
      <c r="E3521">
        <v>5</v>
      </c>
      <c r="F3521" t="s">
        <v>2016</v>
      </c>
      <c r="G3521">
        <v>53</v>
      </c>
      <c r="H3521" t="s">
        <v>2020</v>
      </c>
      <c r="I3521">
        <v>43443</v>
      </c>
      <c r="J3521" t="s">
        <v>2030</v>
      </c>
      <c r="K3521" t="s">
        <v>2030</v>
      </c>
    </row>
    <row r="3522" spans="2:11">
      <c r="B3522" t="s">
        <v>3660</v>
      </c>
      <c r="C3522" t="s">
        <v>3661</v>
      </c>
      <c r="D3522" t="s">
        <v>2093</v>
      </c>
      <c r="E3522" t="s">
        <v>2030</v>
      </c>
      <c r="F3522" t="s">
        <v>2016</v>
      </c>
      <c r="G3522">
        <v>44.82</v>
      </c>
      <c r="H3522" t="s">
        <v>2020</v>
      </c>
      <c r="I3522">
        <v>42514</v>
      </c>
      <c r="J3522" t="s">
        <v>2030</v>
      </c>
      <c r="K3522" t="s">
        <v>2030</v>
      </c>
    </row>
    <row r="3601" spans="1:11">
      <c r="A3601" t="s">
        <v>1049</v>
      </c>
      <c r="B3601" t="s">
        <v>2037</v>
      </c>
      <c r="C3601" t="s">
        <v>3677</v>
      </c>
      <c r="D3601" t="s">
        <v>2076</v>
      </c>
      <c r="E3601">
        <v>3</v>
      </c>
      <c r="F3601" t="s">
        <v>2016</v>
      </c>
      <c r="G3601">
        <v>79</v>
      </c>
      <c r="H3601" t="s">
        <v>2017</v>
      </c>
      <c r="I3601">
        <v>43511</v>
      </c>
      <c r="J3601">
        <v>6</v>
      </c>
      <c r="K3601">
        <v>0</v>
      </c>
    </row>
    <row r="3602" spans="1:11">
      <c r="B3602" t="s">
        <v>2047</v>
      </c>
      <c r="C3602" t="s">
        <v>2356</v>
      </c>
      <c r="D3602" t="s">
        <v>2044</v>
      </c>
      <c r="E3602">
        <v>3</v>
      </c>
      <c r="F3602" t="s">
        <v>2016</v>
      </c>
      <c r="G3602">
        <v>81</v>
      </c>
      <c r="H3602" t="s">
        <v>2017</v>
      </c>
      <c r="I3602">
        <v>43511</v>
      </c>
      <c r="J3602" t="s">
        <v>2030</v>
      </c>
      <c r="K3602" t="s">
        <v>2030</v>
      </c>
    </row>
    <row r="3603" spans="1:11">
      <c r="B3603" t="s">
        <v>2042</v>
      </c>
      <c r="C3603" t="s">
        <v>3678</v>
      </c>
      <c r="D3603" t="s">
        <v>2029</v>
      </c>
      <c r="E3603">
        <v>5</v>
      </c>
      <c r="F3603" t="s">
        <v>2016</v>
      </c>
      <c r="G3603">
        <v>83</v>
      </c>
      <c r="H3603" t="s">
        <v>2020</v>
      </c>
      <c r="I3603">
        <v>43510</v>
      </c>
      <c r="J3603" t="s">
        <v>2030</v>
      </c>
      <c r="K3603" t="s">
        <v>2030</v>
      </c>
    </row>
    <row r="3604" spans="1:11">
      <c r="B3604" t="s">
        <v>2274</v>
      </c>
      <c r="C3604" t="s">
        <v>3294</v>
      </c>
      <c r="D3604" t="s">
        <v>2076</v>
      </c>
      <c r="E3604">
        <v>3</v>
      </c>
      <c r="F3604" t="s">
        <v>2016</v>
      </c>
      <c r="G3604" t="s">
        <v>2030</v>
      </c>
      <c r="H3604" t="s">
        <v>2017</v>
      </c>
      <c r="I3604">
        <v>43509</v>
      </c>
      <c r="J3604">
        <v>6</v>
      </c>
      <c r="K3604">
        <v>0</v>
      </c>
    </row>
    <row r="3605" spans="1:11">
      <c r="B3605" t="s">
        <v>2813</v>
      </c>
      <c r="C3605" t="s">
        <v>3679</v>
      </c>
      <c r="D3605" t="s">
        <v>2026</v>
      </c>
      <c r="E3605">
        <v>5</v>
      </c>
      <c r="F3605" t="s">
        <v>2016</v>
      </c>
      <c r="G3605">
        <v>85</v>
      </c>
      <c r="H3605" t="s">
        <v>2017</v>
      </c>
      <c r="I3605">
        <v>43509</v>
      </c>
      <c r="J3605">
        <v>2</v>
      </c>
      <c r="K3605">
        <v>11.19</v>
      </c>
    </row>
    <row r="3606" spans="1:11">
      <c r="B3606" t="s">
        <v>2094</v>
      </c>
      <c r="C3606" t="s">
        <v>2095</v>
      </c>
      <c r="D3606" t="s">
        <v>2076</v>
      </c>
      <c r="E3606">
        <v>3</v>
      </c>
      <c r="F3606" t="s">
        <v>2085</v>
      </c>
      <c r="G3606" t="s">
        <v>2030</v>
      </c>
      <c r="H3606" t="s">
        <v>2017</v>
      </c>
      <c r="I3606">
        <v>43509</v>
      </c>
      <c r="J3606" t="s">
        <v>2030</v>
      </c>
      <c r="K3606" t="s">
        <v>2030</v>
      </c>
    </row>
    <row r="3607" spans="1:11">
      <c r="B3607" t="s">
        <v>2792</v>
      </c>
      <c r="C3607" t="s">
        <v>3290</v>
      </c>
      <c r="D3607" t="s">
        <v>2026</v>
      </c>
      <c r="E3607">
        <v>5</v>
      </c>
      <c r="F3607" t="s">
        <v>2016</v>
      </c>
      <c r="G3607">
        <v>84</v>
      </c>
      <c r="H3607" t="s">
        <v>2020</v>
      </c>
      <c r="I3607">
        <v>43507</v>
      </c>
      <c r="J3607">
        <v>4</v>
      </c>
      <c r="K3607">
        <v>6.28</v>
      </c>
    </row>
    <row r="3608" spans="1:11">
      <c r="B3608" t="s">
        <v>2198</v>
      </c>
      <c r="C3608" t="s">
        <v>3680</v>
      </c>
      <c r="D3608" t="s">
        <v>2044</v>
      </c>
      <c r="E3608">
        <v>3</v>
      </c>
      <c r="F3608" t="s">
        <v>2016</v>
      </c>
      <c r="G3608">
        <v>77</v>
      </c>
      <c r="H3608" t="s">
        <v>2017</v>
      </c>
      <c r="I3608">
        <v>43507</v>
      </c>
      <c r="J3608" t="s">
        <v>2030</v>
      </c>
      <c r="K3608" t="s">
        <v>2030</v>
      </c>
    </row>
    <row r="3609" spans="1:11">
      <c r="B3609" t="s">
        <v>2072</v>
      </c>
      <c r="C3609" t="s">
        <v>3494</v>
      </c>
      <c r="D3609" t="s">
        <v>2041</v>
      </c>
      <c r="E3609">
        <v>1</v>
      </c>
      <c r="F3609" t="s">
        <v>2016</v>
      </c>
      <c r="G3609" t="s">
        <v>2030</v>
      </c>
      <c r="H3609" t="s">
        <v>2017</v>
      </c>
      <c r="I3609">
        <v>43503</v>
      </c>
      <c r="J3609">
        <v>9</v>
      </c>
      <c r="K3609">
        <v>-6.49</v>
      </c>
    </row>
    <row r="3610" spans="1:11">
      <c r="B3610" t="s">
        <v>3616</v>
      </c>
      <c r="C3610" t="s">
        <v>3682</v>
      </c>
      <c r="D3610" t="s">
        <v>2076</v>
      </c>
      <c r="E3610">
        <v>3</v>
      </c>
      <c r="F3610" t="s">
        <v>2016</v>
      </c>
      <c r="G3610">
        <v>80</v>
      </c>
      <c r="H3610" t="s">
        <v>3135</v>
      </c>
      <c r="I3610">
        <v>43503</v>
      </c>
      <c r="J3610">
        <v>6</v>
      </c>
      <c r="K3610">
        <v>0</v>
      </c>
    </row>
    <row r="3611" spans="1:11">
      <c r="B3611" t="s">
        <v>2067</v>
      </c>
      <c r="C3611" t="s">
        <v>3684</v>
      </c>
      <c r="D3611" t="s">
        <v>2029</v>
      </c>
      <c r="E3611">
        <v>5</v>
      </c>
      <c r="F3611" t="s">
        <v>2016</v>
      </c>
      <c r="G3611">
        <v>95</v>
      </c>
      <c r="H3611" t="s">
        <v>2020</v>
      </c>
      <c r="I3611">
        <v>43502</v>
      </c>
      <c r="J3611">
        <v>7</v>
      </c>
      <c r="K3611">
        <v>-1.61</v>
      </c>
    </row>
    <row r="3612" spans="1:11">
      <c r="B3612" t="s">
        <v>2267</v>
      </c>
      <c r="C3612" t="s">
        <v>3683</v>
      </c>
      <c r="D3612" t="s">
        <v>2029</v>
      </c>
      <c r="E3612">
        <v>5</v>
      </c>
      <c r="F3612" t="s">
        <v>2016</v>
      </c>
      <c r="G3612">
        <v>97</v>
      </c>
      <c r="H3612" t="s">
        <v>2017</v>
      </c>
      <c r="I3612">
        <v>43502</v>
      </c>
      <c r="J3612" t="s">
        <v>2030</v>
      </c>
      <c r="K3612" t="s">
        <v>2030</v>
      </c>
    </row>
    <row r="3613" spans="1:11">
      <c r="B3613" t="s">
        <v>2077</v>
      </c>
      <c r="C3613" t="s">
        <v>3685</v>
      </c>
      <c r="D3613" t="s">
        <v>2227</v>
      </c>
      <c r="E3613">
        <v>3</v>
      </c>
      <c r="F3613" t="s">
        <v>2016</v>
      </c>
      <c r="G3613" t="s">
        <v>2030</v>
      </c>
      <c r="H3613" t="s">
        <v>2017</v>
      </c>
      <c r="I3613">
        <v>43500</v>
      </c>
      <c r="J3613">
        <v>6</v>
      </c>
      <c r="K3613">
        <v>0</v>
      </c>
    </row>
    <row r="3614" spans="1:11">
      <c r="B3614" t="s">
        <v>2682</v>
      </c>
      <c r="C3614" t="s">
        <v>3686</v>
      </c>
      <c r="D3614" t="s">
        <v>2076</v>
      </c>
      <c r="E3614">
        <v>3</v>
      </c>
      <c r="F3614" t="s">
        <v>2016</v>
      </c>
      <c r="G3614">
        <v>76</v>
      </c>
      <c r="H3614" t="s">
        <v>2017</v>
      </c>
      <c r="I3614">
        <v>43500</v>
      </c>
      <c r="J3614" t="s">
        <v>2030</v>
      </c>
      <c r="K3614" t="s">
        <v>2030</v>
      </c>
    </row>
    <row r="3615" spans="1:11">
      <c r="B3615" t="s">
        <v>2079</v>
      </c>
      <c r="C3615" t="s">
        <v>3035</v>
      </c>
      <c r="D3615" t="s">
        <v>2015</v>
      </c>
      <c r="E3615">
        <v>3</v>
      </c>
      <c r="F3615" t="s">
        <v>2016</v>
      </c>
      <c r="G3615">
        <v>72</v>
      </c>
      <c r="H3615" t="s">
        <v>2017</v>
      </c>
      <c r="I3615">
        <v>43500</v>
      </c>
      <c r="J3615">
        <v>6</v>
      </c>
      <c r="K3615">
        <v>0</v>
      </c>
    </row>
    <row r="3616" spans="1:11">
      <c r="B3616" t="s">
        <v>2086</v>
      </c>
      <c r="C3616" t="s">
        <v>3641</v>
      </c>
      <c r="D3616" t="s">
        <v>2053</v>
      </c>
      <c r="E3616">
        <v>1</v>
      </c>
      <c r="F3616" t="s">
        <v>2016</v>
      </c>
      <c r="G3616">
        <v>64</v>
      </c>
      <c r="H3616" t="s">
        <v>2017</v>
      </c>
      <c r="I3616">
        <v>43500</v>
      </c>
      <c r="J3616">
        <v>5</v>
      </c>
      <c r="K3616">
        <v>3.64</v>
      </c>
    </row>
    <row r="3617" spans="2:11">
      <c r="B3617" t="s">
        <v>2081</v>
      </c>
      <c r="C3617" t="s">
        <v>3688</v>
      </c>
      <c r="D3617" t="s">
        <v>2041</v>
      </c>
      <c r="E3617">
        <v>1</v>
      </c>
      <c r="F3617" t="s">
        <v>2016</v>
      </c>
      <c r="G3617">
        <v>78</v>
      </c>
      <c r="H3617" t="s">
        <v>2017</v>
      </c>
      <c r="I3617">
        <v>43500</v>
      </c>
      <c r="J3617" t="s">
        <v>2030</v>
      </c>
      <c r="K3617" t="s">
        <v>2030</v>
      </c>
    </row>
    <row r="3618" spans="2:11">
      <c r="B3618" t="s">
        <v>2063</v>
      </c>
      <c r="C3618" t="s">
        <v>3024</v>
      </c>
      <c r="D3618" t="s">
        <v>2184</v>
      </c>
      <c r="E3618">
        <v>1</v>
      </c>
      <c r="F3618" t="s">
        <v>2016</v>
      </c>
      <c r="G3618">
        <v>82</v>
      </c>
      <c r="H3618" t="s">
        <v>2017</v>
      </c>
      <c r="I3618">
        <v>43500</v>
      </c>
      <c r="J3618">
        <v>8</v>
      </c>
      <c r="K3618">
        <v>-6.28</v>
      </c>
    </row>
    <row r="3619" spans="2:11">
      <c r="B3619" t="s">
        <v>2033</v>
      </c>
      <c r="C3619" t="s">
        <v>3027</v>
      </c>
      <c r="D3619" t="s">
        <v>2044</v>
      </c>
      <c r="E3619">
        <v>3</v>
      </c>
      <c r="F3619" t="s">
        <v>2016</v>
      </c>
      <c r="G3619">
        <v>87</v>
      </c>
      <c r="H3619" t="s">
        <v>2036</v>
      </c>
      <c r="I3619">
        <v>43499</v>
      </c>
      <c r="J3619">
        <v>6</v>
      </c>
      <c r="K3619">
        <v>0</v>
      </c>
    </row>
    <row r="3620" spans="2:11">
      <c r="B3620" t="s">
        <v>2027</v>
      </c>
      <c r="C3620" t="s">
        <v>2994</v>
      </c>
      <c r="D3620" t="s">
        <v>2044</v>
      </c>
      <c r="E3620">
        <v>3</v>
      </c>
      <c r="F3620" t="s">
        <v>2016</v>
      </c>
      <c r="G3620">
        <v>79</v>
      </c>
      <c r="H3620" t="s">
        <v>2017</v>
      </c>
      <c r="I3620">
        <v>43497</v>
      </c>
      <c r="J3620">
        <v>6</v>
      </c>
      <c r="K3620">
        <v>0</v>
      </c>
    </row>
    <row r="3621" spans="2:11">
      <c r="B3621" t="s">
        <v>2049</v>
      </c>
      <c r="C3621" t="s">
        <v>3689</v>
      </c>
      <c r="D3621" t="s">
        <v>2029</v>
      </c>
      <c r="E3621">
        <v>5</v>
      </c>
      <c r="F3621" t="s">
        <v>2016</v>
      </c>
      <c r="G3621">
        <v>100</v>
      </c>
      <c r="H3621" t="s">
        <v>2017</v>
      </c>
      <c r="I3621">
        <v>43497</v>
      </c>
      <c r="J3621" t="s">
        <v>2030</v>
      </c>
      <c r="K3621" t="s">
        <v>2030</v>
      </c>
    </row>
    <row r="3622" spans="2:11">
      <c r="B3622" t="s">
        <v>2051</v>
      </c>
      <c r="C3622" t="s">
        <v>3687</v>
      </c>
      <c r="D3622" t="s">
        <v>2026</v>
      </c>
      <c r="E3622">
        <v>5</v>
      </c>
      <c r="F3622" t="s">
        <v>2016</v>
      </c>
      <c r="G3622">
        <v>90</v>
      </c>
      <c r="H3622" t="s">
        <v>2017</v>
      </c>
      <c r="I3622">
        <v>43497</v>
      </c>
      <c r="J3622">
        <v>1</v>
      </c>
      <c r="K3622">
        <v>13.96</v>
      </c>
    </row>
    <row r="3623" spans="2:11">
      <c r="B3623" t="s">
        <v>2021</v>
      </c>
      <c r="C3623" t="s">
        <v>3039</v>
      </c>
      <c r="D3623" t="s">
        <v>2216</v>
      </c>
      <c r="E3623">
        <v>3</v>
      </c>
      <c r="F3623" t="s">
        <v>2016</v>
      </c>
      <c r="G3623">
        <v>79</v>
      </c>
      <c r="H3623" t="s">
        <v>2020</v>
      </c>
      <c r="I3623">
        <v>43471</v>
      </c>
      <c r="J3623">
        <v>6</v>
      </c>
      <c r="K3623">
        <v>0</v>
      </c>
    </row>
    <row r="3624" spans="2:11">
      <c r="B3624" t="s">
        <v>2024</v>
      </c>
      <c r="C3624" t="s">
        <v>3681</v>
      </c>
      <c r="D3624" t="s">
        <v>2026</v>
      </c>
      <c r="E3624">
        <v>5</v>
      </c>
      <c r="F3624" t="s">
        <v>2016</v>
      </c>
      <c r="G3624">
        <v>104</v>
      </c>
      <c r="H3624" t="s">
        <v>2017</v>
      </c>
      <c r="I3624">
        <v>43451</v>
      </c>
      <c r="J3624">
        <v>4</v>
      </c>
      <c r="K3624">
        <v>6.28</v>
      </c>
    </row>
    <row r="3625" spans="2:11">
      <c r="B3625" t="s">
        <v>2470</v>
      </c>
      <c r="C3625" t="s">
        <v>3692</v>
      </c>
      <c r="D3625" t="s">
        <v>2026</v>
      </c>
      <c r="E3625">
        <v>5</v>
      </c>
      <c r="F3625" t="s">
        <v>2016</v>
      </c>
      <c r="G3625" t="s">
        <v>2030</v>
      </c>
      <c r="H3625" t="s">
        <v>2017</v>
      </c>
      <c r="I3625">
        <v>43419</v>
      </c>
      <c r="J3625">
        <v>4</v>
      </c>
      <c r="K3625">
        <v>6.28</v>
      </c>
    </row>
    <row r="3626" spans="2:11">
      <c r="B3626" t="s">
        <v>2083</v>
      </c>
      <c r="C3626" t="s">
        <v>2084</v>
      </c>
      <c r="D3626" t="s">
        <v>2035</v>
      </c>
      <c r="E3626">
        <v>5</v>
      </c>
      <c r="F3626" t="s">
        <v>2016</v>
      </c>
      <c r="G3626" t="s">
        <v>2030</v>
      </c>
      <c r="H3626" t="s">
        <v>2017</v>
      </c>
      <c r="I3626">
        <v>43181</v>
      </c>
      <c r="J3626">
        <v>3</v>
      </c>
      <c r="K3626">
        <v>10.050000000000001</v>
      </c>
    </row>
    <row r="3627" spans="2:11">
      <c r="B3627" t="s">
        <v>2111</v>
      </c>
      <c r="C3627" t="s">
        <v>2112</v>
      </c>
      <c r="D3627" t="s">
        <v>2026</v>
      </c>
      <c r="E3627">
        <v>5</v>
      </c>
      <c r="F3627" t="s">
        <v>2016</v>
      </c>
      <c r="G3627" t="s">
        <v>2030</v>
      </c>
      <c r="H3627" t="s">
        <v>2017</v>
      </c>
      <c r="I3627">
        <v>43133</v>
      </c>
      <c r="J3627">
        <v>4</v>
      </c>
      <c r="K3627">
        <v>6.28</v>
      </c>
    </row>
    <row r="3628" spans="2:11">
      <c r="B3628" t="s">
        <v>2109</v>
      </c>
      <c r="C3628" t="s">
        <v>3174</v>
      </c>
      <c r="D3628" t="s">
        <v>2053</v>
      </c>
      <c r="E3628">
        <v>1</v>
      </c>
      <c r="F3628" t="s">
        <v>2016</v>
      </c>
      <c r="G3628" t="s">
        <v>2030</v>
      </c>
      <c r="H3628" t="s">
        <v>2017</v>
      </c>
      <c r="I3628">
        <v>42997</v>
      </c>
      <c r="J3628">
        <v>8</v>
      </c>
      <c r="K3628">
        <v>-6.28</v>
      </c>
    </row>
    <row r="3701" spans="1:11">
      <c r="A3701" t="s">
        <v>1050</v>
      </c>
      <c r="B3701" t="s">
        <v>3008</v>
      </c>
      <c r="C3701" t="s">
        <v>4083</v>
      </c>
      <c r="D3701" t="s">
        <v>2076</v>
      </c>
      <c r="E3701">
        <v>3</v>
      </c>
      <c r="F3701" t="s">
        <v>2088</v>
      </c>
      <c r="G3701">
        <v>18.27</v>
      </c>
      <c r="H3701" t="s">
        <v>2017</v>
      </c>
      <c r="I3701">
        <v>43501</v>
      </c>
      <c r="J3701">
        <v>1</v>
      </c>
      <c r="K3701">
        <v>298.61</v>
      </c>
    </row>
    <row r="3702" spans="1:11">
      <c r="B3702" t="s">
        <v>2593</v>
      </c>
      <c r="C3702" t="s">
        <v>4276</v>
      </c>
      <c r="D3702" t="s">
        <v>2029</v>
      </c>
      <c r="E3702">
        <v>5</v>
      </c>
      <c r="F3702" t="s">
        <v>2123</v>
      </c>
      <c r="G3702">
        <v>16.54</v>
      </c>
      <c r="H3702" t="s">
        <v>2133</v>
      </c>
      <c r="I3702">
        <v>43482</v>
      </c>
      <c r="J3702" t="s">
        <v>2030</v>
      </c>
      <c r="K3702" t="s">
        <v>2030</v>
      </c>
    </row>
    <row r="3703" spans="1:11">
      <c r="B3703" t="s">
        <v>3032</v>
      </c>
      <c r="C3703" t="s">
        <v>3672</v>
      </c>
      <c r="D3703" t="s">
        <v>2026</v>
      </c>
      <c r="E3703">
        <v>5</v>
      </c>
      <c r="F3703" t="s">
        <v>2016</v>
      </c>
      <c r="G3703">
        <v>12.03</v>
      </c>
      <c r="H3703" t="s">
        <v>2017</v>
      </c>
      <c r="I3703">
        <v>43473</v>
      </c>
      <c r="J3703">
        <v>4</v>
      </c>
      <c r="K3703">
        <v>112.95</v>
      </c>
    </row>
    <row r="3704" spans="1:11">
      <c r="B3704" t="s">
        <v>3020</v>
      </c>
      <c r="C3704" t="s">
        <v>4084</v>
      </c>
      <c r="D3704" t="s">
        <v>2053</v>
      </c>
      <c r="E3704">
        <v>1</v>
      </c>
      <c r="F3704" t="s">
        <v>2016</v>
      </c>
      <c r="G3704">
        <v>2.39</v>
      </c>
      <c r="H3704" t="s">
        <v>2017</v>
      </c>
      <c r="I3704">
        <v>43455</v>
      </c>
      <c r="J3704" t="s">
        <v>2030</v>
      </c>
      <c r="K3704" t="s">
        <v>2030</v>
      </c>
    </row>
    <row r="3705" spans="1:11">
      <c r="B3705" t="s">
        <v>3016</v>
      </c>
      <c r="C3705" t="s">
        <v>4277</v>
      </c>
      <c r="D3705" t="s">
        <v>4082</v>
      </c>
      <c r="E3705">
        <v>4</v>
      </c>
      <c r="F3705" t="s">
        <v>2085</v>
      </c>
      <c r="G3705">
        <v>12.7</v>
      </c>
      <c r="H3705" t="s">
        <v>2020</v>
      </c>
      <c r="I3705">
        <v>43444</v>
      </c>
      <c r="J3705">
        <v>5</v>
      </c>
      <c r="K3705">
        <v>64.48</v>
      </c>
    </row>
    <row r="3706" spans="1:11">
      <c r="B3706" t="s">
        <v>2118</v>
      </c>
      <c r="C3706" t="s">
        <v>4081</v>
      </c>
      <c r="D3706" t="s">
        <v>2076</v>
      </c>
      <c r="E3706">
        <v>3</v>
      </c>
      <c r="F3706" t="s">
        <v>2016</v>
      </c>
      <c r="G3706">
        <v>12.78</v>
      </c>
      <c r="H3706" t="s">
        <v>2017</v>
      </c>
      <c r="I3706">
        <v>43443</v>
      </c>
      <c r="J3706">
        <v>6</v>
      </c>
      <c r="K3706">
        <v>14.71</v>
      </c>
    </row>
    <row r="3707" spans="1:11">
      <c r="B3707" t="s">
        <v>3903</v>
      </c>
      <c r="C3707" t="s">
        <v>4085</v>
      </c>
      <c r="D3707" t="s">
        <v>2026</v>
      </c>
      <c r="E3707">
        <v>5</v>
      </c>
      <c r="F3707" t="s">
        <v>2016</v>
      </c>
      <c r="G3707">
        <v>18.05</v>
      </c>
      <c r="H3707" t="s">
        <v>2017</v>
      </c>
      <c r="I3707">
        <v>43441</v>
      </c>
      <c r="J3707">
        <v>3</v>
      </c>
      <c r="K3707">
        <v>195.89</v>
      </c>
    </row>
    <row r="3708" spans="1:11">
      <c r="B3708" t="s">
        <v>4086</v>
      </c>
      <c r="C3708" t="s">
        <v>4087</v>
      </c>
      <c r="D3708" t="s">
        <v>2026</v>
      </c>
      <c r="E3708">
        <v>5</v>
      </c>
      <c r="F3708" t="s">
        <v>2016</v>
      </c>
      <c r="G3708">
        <v>8.17</v>
      </c>
      <c r="H3708" t="s">
        <v>2020</v>
      </c>
      <c r="I3708">
        <v>43224</v>
      </c>
      <c r="J3708">
        <v>2</v>
      </c>
      <c r="K3708">
        <v>272.81</v>
      </c>
    </row>
    <row r="3801" spans="1:11">
      <c r="A3801" t="s">
        <v>1051</v>
      </c>
      <c r="B3801" t="s">
        <v>2042</v>
      </c>
      <c r="C3801" t="s">
        <v>4247</v>
      </c>
      <c r="D3801" t="s">
        <v>2044</v>
      </c>
      <c r="E3801">
        <v>3</v>
      </c>
      <c r="F3801" t="s">
        <v>2016</v>
      </c>
      <c r="G3801">
        <v>16.100000000000001</v>
      </c>
      <c r="H3801" t="s">
        <v>2020</v>
      </c>
      <c r="I3801">
        <v>43510</v>
      </c>
      <c r="J3801">
        <v>8</v>
      </c>
      <c r="K3801">
        <v>0</v>
      </c>
    </row>
    <row r="3802" spans="1:11">
      <c r="B3802" t="s">
        <v>2033</v>
      </c>
      <c r="C3802" t="s">
        <v>4042</v>
      </c>
      <c r="D3802" t="s">
        <v>2035</v>
      </c>
      <c r="E3802">
        <v>5</v>
      </c>
      <c r="F3802" t="s">
        <v>2016</v>
      </c>
      <c r="G3802">
        <v>18</v>
      </c>
      <c r="H3802" t="s">
        <v>2036</v>
      </c>
      <c r="I3802">
        <v>43507</v>
      </c>
      <c r="J3802">
        <v>11</v>
      </c>
      <c r="K3802">
        <v>-11.32</v>
      </c>
    </row>
    <row r="3803" spans="1:11">
      <c r="B3803" t="s">
        <v>2595</v>
      </c>
      <c r="C3803" t="s">
        <v>4248</v>
      </c>
      <c r="D3803" t="s">
        <v>2252</v>
      </c>
      <c r="E3803">
        <v>3</v>
      </c>
      <c r="F3803" t="s">
        <v>2016</v>
      </c>
      <c r="G3803">
        <v>16</v>
      </c>
      <c r="H3803" t="s">
        <v>2020</v>
      </c>
      <c r="I3803">
        <v>43507</v>
      </c>
      <c r="J3803">
        <v>8</v>
      </c>
      <c r="K3803">
        <v>0</v>
      </c>
    </row>
    <row r="3804" spans="1:11">
      <c r="B3804" t="s">
        <v>3517</v>
      </c>
      <c r="C3804" t="s">
        <v>4249</v>
      </c>
      <c r="D3804" t="s">
        <v>2026</v>
      </c>
      <c r="E3804">
        <v>5</v>
      </c>
      <c r="F3804" t="s">
        <v>2016</v>
      </c>
      <c r="G3804">
        <v>18</v>
      </c>
      <c r="H3804" t="s">
        <v>2017</v>
      </c>
      <c r="I3804">
        <v>43496</v>
      </c>
      <c r="J3804">
        <v>7</v>
      </c>
      <c r="K3804">
        <v>2.67</v>
      </c>
    </row>
    <row r="3805" spans="1:11">
      <c r="B3805" t="s">
        <v>2072</v>
      </c>
      <c r="C3805" t="s">
        <v>3494</v>
      </c>
      <c r="D3805" t="s">
        <v>2015</v>
      </c>
      <c r="E3805">
        <v>3</v>
      </c>
      <c r="F3805" t="s">
        <v>2016</v>
      </c>
      <c r="G3805" t="s">
        <v>2030</v>
      </c>
      <c r="H3805" t="s">
        <v>2017</v>
      </c>
      <c r="I3805">
        <v>43496</v>
      </c>
      <c r="J3805">
        <v>3</v>
      </c>
      <c r="K3805">
        <v>29.76</v>
      </c>
    </row>
    <row r="3806" spans="1:11">
      <c r="B3806" t="s">
        <v>3513</v>
      </c>
      <c r="C3806" t="s">
        <v>4250</v>
      </c>
      <c r="D3806" t="s">
        <v>2029</v>
      </c>
      <c r="E3806">
        <v>5</v>
      </c>
      <c r="F3806" t="s">
        <v>2123</v>
      </c>
      <c r="G3806">
        <v>16</v>
      </c>
      <c r="H3806" t="s">
        <v>2017</v>
      </c>
      <c r="I3806">
        <v>43496</v>
      </c>
      <c r="J3806" t="s">
        <v>2030</v>
      </c>
      <c r="K3806" t="s">
        <v>2030</v>
      </c>
    </row>
    <row r="3807" spans="1:11">
      <c r="B3807" t="s">
        <v>2027</v>
      </c>
      <c r="C3807" t="s">
        <v>4050</v>
      </c>
      <c r="D3807" t="s">
        <v>2044</v>
      </c>
      <c r="E3807">
        <v>3</v>
      </c>
      <c r="F3807" t="s">
        <v>2016</v>
      </c>
      <c r="G3807">
        <v>15</v>
      </c>
      <c r="H3807" t="s">
        <v>2017</v>
      </c>
      <c r="I3807">
        <v>43495</v>
      </c>
      <c r="J3807">
        <v>9</v>
      </c>
      <c r="K3807">
        <v>-9.2100000000000009</v>
      </c>
    </row>
    <row r="3808" spans="1:11">
      <c r="B3808" t="s">
        <v>2063</v>
      </c>
      <c r="C3808" t="s">
        <v>3024</v>
      </c>
      <c r="D3808" t="s">
        <v>2184</v>
      </c>
      <c r="E3808">
        <v>1</v>
      </c>
      <c r="F3808" t="s">
        <v>2016</v>
      </c>
      <c r="G3808">
        <v>17</v>
      </c>
      <c r="H3808" t="s">
        <v>2017</v>
      </c>
      <c r="I3808">
        <v>43495</v>
      </c>
      <c r="J3808">
        <v>1</v>
      </c>
      <c r="K3808">
        <v>61.66</v>
      </c>
    </row>
    <row r="3809" spans="2:11">
      <c r="B3809" t="s">
        <v>106</v>
      </c>
      <c r="C3809" t="s">
        <v>4044</v>
      </c>
      <c r="D3809" t="s">
        <v>4045</v>
      </c>
      <c r="E3809">
        <v>5</v>
      </c>
      <c r="F3809" t="s">
        <v>2016</v>
      </c>
      <c r="G3809">
        <v>19</v>
      </c>
      <c r="H3809" t="s">
        <v>2020</v>
      </c>
      <c r="I3809">
        <v>43490</v>
      </c>
      <c r="J3809">
        <v>6</v>
      </c>
      <c r="K3809">
        <v>4.88</v>
      </c>
    </row>
    <row r="3810" spans="2:11">
      <c r="B3810" t="s">
        <v>2094</v>
      </c>
      <c r="C3810" t="s">
        <v>2095</v>
      </c>
      <c r="D3810" t="s">
        <v>2076</v>
      </c>
      <c r="E3810">
        <v>3</v>
      </c>
      <c r="F3810" t="s">
        <v>2085</v>
      </c>
      <c r="G3810" t="s">
        <v>2030</v>
      </c>
      <c r="H3810" t="s">
        <v>2017</v>
      </c>
      <c r="I3810">
        <v>43488</v>
      </c>
      <c r="J3810" t="s">
        <v>2030</v>
      </c>
      <c r="K3810" t="s">
        <v>2030</v>
      </c>
    </row>
    <row r="3811" spans="2:11">
      <c r="B3811" t="s">
        <v>4251</v>
      </c>
      <c r="C3811" t="s">
        <v>4252</v>
      </c>
      <c r="D3811" t="s">
        <v>2026</v>
      </c>
      <c r="E3811">
        <v>5</v>
      </c>
      <c r="F3811" t="s">
        <v>2016</v>
      </c>
      <c r="G3811">
        <v>15.5</v>
      </c>
      <c r="H3811" t="s">
        <v>2020</v>
      </c>
      <c r="I3811">
        <v>43485</v>
      </c>
      <c r="J3811" t="s">
        <v>2030</v>
      </c>
      <c r="K3811" t="s">
        <v>2030</v>
      </c>
    </row>
    <row r="3812" spans="2:11">
      <c r="B3812" t="s">
        <v>2021</v>
      </c>
      <c r="C3812" t="s">
        <v>4049</v>
      </c>
      <c r="D3812" t="s">
        <v>2296</v>
      </c>
      <c r="E3812">
        <v>3</v>
      </c>
      <c r="F3812" t="s">
        <v>2016</v>
      </c>
      <c r="G3812">
        <v>14.5</v>
      </c>
      <c r="H3812" t="s">
        <v>2020</v>
      </c>
      <c r="I3812">
        <v>43471</v>
      </c>
      <c r="J3812">
        <v>8</v>
      </c>
      <c r="K3812">
        <v>0</v>
      </c>
    </row>
    <row r="3813" spans="2:11">
      <c r="B3813" t="s">
        <v>2051</v>
      </c>
      <c r="C3813" t="s">
        <v>3687</v>
      </c>
      <c r="D3813" t="s">
        <v>2076</v>
      </c>
      <c r="E3813">
        <v>3</v>
      </c>
      <c r="F3813" t="s">
        <v>2088</v>
      </c>
      <c r="G3813">
        <v>16</v>
      </c>
      <c r="H3813" t="s">
        <v>2017</v>
      </c>
      <c r="I3813">
        <v>43467</v>
      </c>
      <c r="J3813">
        <v>4</v>
      </c>
      <c r="K3813">
        <v>22.26</v>
      </c>
    </row>
    <row r="3814" spans="2:11">
      <c r="B3814" t="s">
        <v>2792</v>
      </c>
      <c r="C3814" t="s">
        <v>3290</v>
      </c>
      <c r="D3814" t="s">
        <v>2076</v>
      </c>
      <c r="E3814">
        <v>3</v>
      </c>
      <c r="F3814" t="s">
        <v>2016</v>
      </c>
      <c r="G3814">
        <v>13.5</v>
      </c>
      <c r="H3814" t="s">
        <v>2020</v>
      </c>
      <c r="I3814">
        <v>43452</v>
      </c>
      <c r="J3814">
        <v>13</v>
      </c>
      <c r="K3814">
        <v>-32.93</v>
      </c>
    </row>
    <row r="3815" spans="2:11">
      <c r="B3815" t="s">
        <v>3841</v>
      </c>
      <c r="C3815" t="s">
        <v>4041</v>
      </c>
      <c r="D3815" t="s">
        <v>2029</v>
      </c>
      <c r="E3815">
        <v>5</v>
      </c>
      <c r="F3815" t="s">
        <v>2016</v>
      </c>
      <c r="G3815">
        <v>19</v>
      </c>
      <c r="H3815" t="s">
        <v>2017</v>
      </c>
      <c r="I3815">
        <v>43444</v>
      </c>
      <c r="J3815" t="s">
        <v>2030</v>
      </c>
      <c r="K3815" t="s">
        <v>2030</v>
      </c>
    </row>
    <row r="3816" spans="2:11">
      <c r="B3816" t="s">
        <v>2813</v>
      </c>
      <c r="C3816" t="s">
        <v>4048</v>
      </c>
      <c r="D3816" t="s">
        <v>2076</v>
      </c>
      <c r="E3816">
        <v>3</v>
      </c>
      <c r="F3816" t="s">
        <v>2016</v>
      </c>
      <c r="G3816">
        <v>15</v>
      </c>
      <c r="H3816" t="s">
        <v>2017</v>
      </c>
      <c r="I3816">
        <v>43396</v>
      </c>
      <c r="J3816">
        <v>8</v>
      </c>
      <c r="K3816">
        <v>0</v>
      </c>
    </row>
    <row r="3817" spans="2:11">
      <c r="B3817" t="s">
        <v>2083</v>
      </c>
      <c r="C3817" t="s">
        <v>2084</v>
      </c>
      <c r="D3817" t="s">
        <v>2026</v>
      </c>
      <c r="E3817">
        <v>5</v>
      </c>
      <c r="F3817" t="s">
        <v>2016</v>
      </c>
      <c r="G3817" t="s">
        <v>2030</v>
      </c>
      <c r="H3817" t="s">
        <v>2017</v>
      </c>
      <c r="I3817">
        <v>43182</v>
      </c>
      <c r="J3817">
        <v>5</v>
      </c>
      <c r="K3817">
        <v>19.170000000000002</v>
      </c>
    </row>
    <row r="3818" spans="2:11">
      <c r="B3818" t="s">
        <v>3836</v>
      </c>
      <c r="C3818" t="s">
        <v>4253</v>
      </c>
      <c r="D3818" t="s">
        <v>2026</v>
      </c>
      <c r="E3818">
        <v>5</v>
      </c>
      <c r="F3818" t="s">
        <v>2016</v>
      </c>
      <c r="G3818">
        <v>12.5</v>
      </c>
      <c r="H3818" t="s">
        <v>2020</v>
      </c>
      <c r="I3818">
        <v>43090</v>
      </c>
      <c r="J3818">
        <v>2</v>
      </c>
      <c r="K3818">
        <v>31.9</v>
      </c>
    </row>
    <row r="3819" spans="2:11">
      <c r="B3819" t="s">
        <v>3844</v>
      </c>
      <c r="C3819" t="s">
        <v>4254</v>
      </c>
      <c r="D3819" t="s">
        <v>2015</v>
      </c>
      <c r="E3819">
        <v>3</v>
      </c>
      <c r="F3819" t="s">
        <v>2085</v>
      </c>
      <c r="G3819">
        <v>9.6999999999999993</v>
      </c>
      <c r="H3819" t="s">
        <v>2020</v>
      </c>
      <c r="I3819">
        <v>42634</v>
      </c>
      <c r="J3819">
        <v>8</v>
      </c>
      <c r="K3819">
        <v>0</v>
      </c>
    </row>
    <row r="3901" spans="1:11">
      <c r="A3901" t="s">
        <v>1052</v>
      </c>
      <c r="B3901" t="s">
        <v>2067</v>
      </c>
      <c r="C3901" t="s">
        <v>2414</v>
      </c>
      <c r="D3901" t="s">
        <v>2252</v>
      </c>
      <c r="E3901">
        <v>3</v>
      </c>
      <c r="F3901" t="s">
        <v>2016</v>
      </c>
      <c r="G3901">
        <v>10</v>
      </c>
      <c r="H3901" t="s">
        <v>2020</v>
      </c>
      <c r="I3901">
        <v>43510</v>
      </c>
      <c r="J3901">
        <v>16</v>
      </c>
      <c r="K3901">
        <v>-66.89</v>
      </c>
    </row>
    <row r="3902" spans="1:11">
      <c r="B3902" t="s">
        <v>2151</v>
      </c>
      <c r="C3902" t="s">
        <v>3576</v>
      </c>
      <c r="D3902" t="s">
        <v>2044</v>
      </c>
      <c r="E3902">
        <v>3</v>
      </c>
      <c r="F3902" t="s">
        <v>2016</v>
      </c>
      <c r="G3902">
        <v>9</v>
      </c>
      <c r="H3902" t="s">
        <v>2017</v>
      </c>
      <c r="I3902">
        <v>43509</v>
      </c>
      <c r="J3902" t="s">
        <v>2030</v>
      </c>
      <c r="K3902" t="s">
        <v>2030</v>
      </c>
    </row>
    <row r="3903" spans="1:11">
      <c r="B3903" t="s">
        <v>2031</v>
      </c>
      <c r="C3903" t="s">
        <v>3157</v>
      </c>
      <c r="D3903" t="s">
        <v>2076</v>
      </c>
      <c r="E3903">
        <v>3</v>
      </c>
      <c r="F3903" t="s">
        <v>2016</v>
      </c>
      <c r="G3903">
        <v>8</v>
      </c>
      <c r="H3903" t="s">
        <v>2017</v>
      </c>
      <c r="I3903">
        <v>43507</v>
      </c>
      <c r="J3903">
        <v>9</v>
      </c>
      <c r="K3903">
        <v>0</v>
      </c>
    </row>
    <row r="3904" spans="1:11">
      <c r="B3904" t="s">
        <v>2074</v>
      </c>
      <c r="C3904" t="s">
        <v>3284</v>
      </c>
      <c r="D3904" t="s">
        <v>2076</v>
      </c>
      <c r="E3904">
        <v>3</v>
      </c>
      <c r="F3904" t="s">
        <v>2016</v>
      </c>
      <c r="G3904">
        <v>10</v>
      </c>
      <c r="H3904" t="s">
        <v>2017</v>
      </c>
      <c r="I3904">
        <v>43507</v>
      </c>
      <c r="J3904">
        <v>9</v>
      </c>
      <c r="K3904">
        <v>0</v>
      </c>
    </row>
    <row r="3905" spans="2:11">
      <c r="B3905" t="s">
        <v>2621</v>
      </c>
      <c r="C3905" t="s">
        <v>3966</v>
      </c>
      <c r="D3905" t="s">
        <v>2044</v>
      </c>
      <c r="E3905">
        <v>3</v>
      </c>
      <c r="F3905" t="s">
        <v>2016</v>
      </c>
      <c r="G3905" t="s">
        <v>2030</v>
      </c>
      <c r="H3905" t="s">
        <v>2017</v>
      </c>
      <c r="I3905">
        <v>43507</v>
      </c>
      <c r="J3905">
        <v>9</v>
      </c>
      <c r="K3905">
        <v>0</v>
      </c>
    </row>
    <row r="3906" spans="2:11">
      <c r="B3906" t="s">
        <v>2077</v>
      </c>
      <c r="C3906" t="s">
        <v>3049</v>
      </c>
      <c r="D3906" t="s">
        <v>2041</v>
      </c>
      <c r="E3906">
        <v>1</v>
      </c>
      <c r="F3906" t="s">
        <v>2016</v>
      </c>
      <c r="G3906">
        <v>5</v>
      </c>
      <c r="H3906" t="s">
        <v>2017</v>
      </c>
      <c r="I3906">
        <v>43505</v>
      </c>
      <c r="J3906">
        <v>7</v>
      </c>
      <c r="K3906">
        <v>35.46</v>
      </c>
    </row>
    <row r="3907" spans="2:11">
      <c r="B3907" t="s">
        <v>2463</v>
      </c>
      <c r="C3907" t="s">
        <v>2464</v>
      </c>
      <c r="D3907" t="s">
        <v>2184</v>
      </c>
      <c r="E3907">
        <v>1</v>
      </c>
      <c r="F3907" t="s">
        <v>2016</v>
      </c>
      <c r="G3907">
        <v>6</v>
      </c>
      <c r="H3907" t="s">
        <v>2020</v>
      </c>
      <c r="I3907">
        <v>43504</v>
      </c>
      <c r="J3907">
        <v>12</v>
      </c>
      <c r="K3907">
        <v>-26.84</v>
      </c>
    </row>
    <row r="3908" spans="2:11">
      <c r="B3908" t="s">
        <v>2024</v>
      </c>
      <c r="C3908" t="s">
        <v>2025</v>
      </c>
      <c r="D3908" t="s">
        <v>2076</v>
      </c>
      <c r="E3908">
        <v>3</v>
      </c>
      <c r="F3908" t="s">
        <v>2016</v>
      </c>
      <c r="G3908" t="s">
        <v>2030</v>
      </c>
      <c r="H3908" t="s">
        <v>2017</v>
      </c>
      <c r="I3908">
        <v>43503</v>
      </c>
      <c r="J3908">
        <v>9</v>
      </c>
      <c r="K3908">
        <v>0</v>
      </c>
    </row>
    <row r="3909" spans="2:11">
      <c r="B3909" t="s">
        <v>106</v>
      </c>
      <c r="C3909" t="s">
        <v>2401</v>
      </c>
      <c r="D3909" t="s">
        <v>2432</v>
      </c>
      <c r="E3909">
        <v>1</v>
      </c>
      <c r="F3909" t="s">
        <v>2016</v>
      </c>
      <c r="G3909">
        <v>5.5</v>
      </c>
      <c r="H3909" t="s">
        <v>2020</v>
      </c>
      <c r="I3909">
        <v>43502</v>
      </c>
      <c r="J3909">
        <v>4</v>
      </c>
      <c r="K3909">
        <v>53.82</v>
      </c>
    </row>
    <row r="3910" spans="2:11">
      <c r="B3910" t="s">
        <v>2021</v>
      </c>
      <c r="C3910" t="s">
        <v>2402</v>
      </c>
      <c r="D3910" t="s">
        <v>2216</v>
      </c>
      <c r="E3910">
        <v>3</v>
      </c>
      <c r="F3910" t="s">
        <v>2016</v>
      </c>
      <c r="G3910">
        <v>8</v>
      </c>
      <c r="H3910" t="s">
        <v>2020</v>
      </c>
      <c r="I3910">
        <v>43502</v>
      </c>
      <c r="J3910">
        <v>18</v>
      </c>
      <c r="K3910">
        <v>-69.87</v>
      </c>
    </row>
    <row r="3911" spans="2:11">
      <c r="B3911" t="s">
        <v>2027</v>
      </c>
      <c r="C3911" t="s">
        <v>3050</v>
      </c>
      <c r="D3911" t="s">
        <v>2029</v>
      </c>
      <c r="E3911">
        <v>5</v>
      </c>
      <c r="F3911" t="s">
        <v>2016</v>
      </c>
      <c r="G3911">
        <v>10.5</v>
      </c>
      <c r="H3911" t="s">
        <v>2017</v>
      </c>
      <c r="I3911">
        <v>43502</v>
      </c>
      <c r="J3911">
        <v>15</v>
      </c>
      <c r="K3911">
        <v>-53.82</v>
      </c>
    </row>
    <row r="3912" spans="2:11">
      <c r="B3912" t="s">
        <v>2033</v>
      </c>
      <c r="C3912" t="s">
        <v>2405</v>
      </c>
      <c r="D3912" t="s">
        <v>2184</v>
      </c>
      <c r="E3912">
        <v>1</v>
      </c>
      <c r="F3912" t="s">
        <v>2016</v>
      </c>
      <c r="G3912">
        <v>7</v>
      </c>
      <c r="H3912" t="s">
        <v>2036</v>
      </c>
      <c r="I3912">
        <v>43502</v>
      </c>
      <c r="J3912">
        <v>14</v>
      </c>
      <c r="K3912">
        <v>-45.22</v>
      </c>
    </row>
    <row r="3913" spans="2:11">
      <c r="B3913" t="s">
        <v>2037</v>
      </c>
      <c r="C3913" t="s">
        <v>2489</v>
      </c>
      <c r="D3913" t="s">
        <v>2076</v>
      </c>
      <c r="E3913">
        <v>3</v>
      </c>
      <c r="F3913" t="s">
        <v>2016</v>
      </c>
      <c r="G3913">
        <v>9</v>
      </c>
      <c r="H3913" t="s">
        <v>2020</v>
      </c>
      <c r="I3913">
        <v>43502</v>
      </c>
      <c r="J3913">
        <v>9</v>
      </c>
      <c r="K3913">
        <v>0</v>
      </c>
    </row>
    <row r="3914" spans="2:11">
      <c r="B3914" t="s">
        <v>2039</v>
      </c>
      <c r="C3914" t="s">
        <v>3051</v>
      </c>
      <c r="D3914" t="s">
        <v>2041</v>
      </c>
      <c r="E3914">
        <v>1</v>
      </c>
      <c r="F3914" t="s">
        <v>2016</v>
      </c>
      <c r="G3914" t="s">
        <v>2030</v>
      </c>
      <c r="H3914" t="s">
        <v>2017</v>
      </c>
      <c r="I3914">
        <v>43502</v>
      </c>
      <c r="J3914">
        <v>4</v>
      </c>
      <c r="K3914">
        <v>53.82</v>
      </c>
    </row>
    <row r="3915" spans="2:11">
      <c r="B3915" t="s">
        <v>2257</v>
      </c>
      <c r="C3915" t="s">
        <v>3380</v>
      </c>
      <c r="D3915" t="s">
        <v>2029</v>
      </c>
      <c r="E3915">
        <v>5</v>
      </c>
      <c r="F3915" t="s">
        <v>2016</v>
      </c>
      <c r="G3915">
        <v>12.25</v>
      </c>
      <c r="H3915" t="s">
        <v>2020</v>
      </c>
      <c r="I3915">
        <v>43502</v>
      </c>
      <c r="J3915">
        <v>11</v>
      </c>
      <c r="K3915">
        <v>-7.79</v>
      </c>
    </row>
    <row r="3916" spans="2:11">
      <c r="B3916" t="s">
        <v>2072</v>
      </c>
      <c r="C3916" t="s">
        <v>2486</v>
      </c>
      <c r="D3916" t="s">
        <v>2015</v>
      </c>
      <c r="E3916">
        <v>3</v>
      </c>
      <c r="F3916" t="s">
        <v>2085</v>
      </c>
      <c r="G3916" t="s">
        <v>2030</v>
      </c>
      <c r="H3916" t="s">
        <v>2017</v>
      </c>
      <c r="I3916">
        <v>43502</v>
      </c>
      <c r="J3916">
        <v>3</v>
      </c>
      <c r="K3916">
        <v>56.51</v>
      </c>
    </row>
    <row r="3917" spans="2:11">
      <c r="B3917" t="s">
        <v>2321</v>
      </c>
      <c r="C3917" t="s">
        <v>3574</v>
      </c>
      <c r="D3917" t="s">
        <v>2076</v>
      </c>
      <c r="E3917">
        <v>3</v>
      </c>
      <c r="F3917" t="s">
        <v>2016</v>
      </c>
      <c r="G3917">
        <v>7</v>
      </c>
      <c r="H3917" t="s">
        <v>2020</v>
      </c>
      <c r="I3917">
        <v>43502</v>
      </c>
      <c r="J3917" t="s">
        <v>2030</v>
      </c>
      <c r="K3917" t="s">
        <v>2030</v>
      </c>
    </row>
    <row r="3918" spans="2:11">
      <c r="B3918" t="s">
        <v>2670</v>
      </c>
      <c r="C3918" t="s">
        <v>3160</v>
      </c>
      <c r="D3918" t="s">
        <v>2076</v>
      </c>
      <c r="E3918">
        <v>3</v>
      </c>
      <c r="F3918" t="s">
        <v>2016</v>
      </c>
      <c r="G3918">
        <v>9</v>
      </c>
      <c r="H3918" t="s">
        <v>2020</v>
      </c>
      <c r="I3918">
        <v>43502</v>
      </c>
      <c r="J3918">
        <v>9</v>
      </c>
      <c r="K3918">
        <v>0</v>
      </c>
    </row>
    <row r="3919" spans="2:11">
      <c r="B3919" t="s">
        <v>2079</v>
      </c>
      <c r="C3919" t="s">
        <v>3054</v>
      </c>
      <c r="D3919" t="s">
        <v>2015</v>
      </c>
      <c r="E3919">
        <v>3</v>
      </c>
      <c r="F3919" t="s">
        <v>2016</v>
      </c>
      <c r="G3919">
        <v>10</v>
      </c>
      <c r="H3919" t="s">
        <v>2020</v>
      </c>
      <c r="I3919">
        <v>43502</v>
      </c>
      <c r="J3919" t="s">
        <v>2030</v>
      </c>
      <c r="K3919" t="s">
        <v>2030</v>
      </c>
    </row>
    <row r="3920" spans="2:11">
      <c r="B3920" t="s">
        <v>2049</v>
      </c>
      <c r="C3920" t="s">
        <v>2407</v>
      </c>
      <c r="D3920" t="s">
        <v>2015</v>
      </c>
      <c r="E3920">
        <v>3</v>
      </c>
      <c r="F3920" t="s">
        <v>2016</v>
      </c>
      <c r="G3920">
        <v>8</v>
      </c>
      <c r="H3920" t="s">
        <v>2020</v>
      </c>
      <c r="I3920">
        <v>43502</v>
      </c>
      <c r="J3920">
        <v>1</v>
      </c>
      <c r="K3920">
        <v>68.510000000000005</v>
      </c>
    </row>
    <row r="3921" spans="2:11">
      <c r="B3921" t="s">
        <v>2236</v>
      </c>
      <c r="C3921" t="s">
        <v>2408</v>
      </c>
      <c r="D3921" t="s">
        <v>2015</v>
      </c>
      <c r="E3921">
        <v>3</v>
      </c>
      <c r="F3921" t="s">
        <v>2016</v>
      </c>
      <c r="G3921" t="s">
        <v>2030</v>
      </c>
      <c r="H3921" t="s">
        <v>2017</v>
      </c>
      <c r="I3921">
        <v>43502</v>
      </c>
      <c r="J3921">
        <v>9</v>
      </c>
      <c r="K3921">
        <v>0</v>
      </c>
    </row>
    <row r="3922" spans="2:11">
      <c r="B3922" t="s">
        <v>2051</v>
      </c>
      <c r="C3922" t="s">
        <v>2459</v>
      </c>
      <c r="D3922" t="s">
        <v>2026</v>
      </c>
      <c r="E3922">
        <v>5</v>
      </c>
      <c r="F3922" t="s">
        <v>2016</v>
      </c>
      <c r="G3922">
        <v>14</v>
      </c>
      <c r="H3922" t="s">
        <v>2017</v>
      </c>
      <c r="I3922">
        <v>43502</v>
      </c>
      <c r="J3922">
        <v>10</v>
      </c>
      <c r="K3922">
        <v>-5.59</v>
      </c>
    </row>
    <row r="3923" spans="2:11">
      <c r="B3923" t="s">
        <v>2260</v>
      </c>
      <c r="C3923" t="s">
        <v>3057</v>
      </c>
      <c r="D3923" t="s">
        <v>2184</v>
      </c>
      <c r="E3923">
        <v>1</v>
      </c>
      <c r="F3923" t="s">
        <v>2016</v>
      </c>
      <c r="G3923">
        <v>7.5</v>
      </c>
      <c r="H3923" t="s">
        <v>2020</v>
      </c>
      <c r="I3923">
        <v>43502</v>
      </c>
      <c r="J3923">
        <v>4</v>
      </c>
      <c r="K3923">
        <v>53.82</v>
      </c>
    </row>
    <row r="3924" spans="2:11">
      <c r="B3924" t="s">
        <v>2120</v>
      </c>
      <c r="C3924" t="s">
        <v>3161</v>
      </c>
      <c r="D3924" t="s">
        <v>2044</v>
      </c>
      <c r="E3924">
        <v>3</v>
      </c>
      <c r="F3924" t="s">
        <v>2016</v>
      </c>
      <c r="G3924">
        <v>9</v>
      </c>
      <c r="H3924" t="s">
        <v>2017</v>
      </c>
      <c r="I3924">
        <v>43502</v>
      </c>
      <c r="J3924" t="s">
        <v>2030</v>
      </c>
      <c r="K3924" t="s">
        <v>2030</v>
      </c>
    </row>
    <row r="3925" spans="2:11">
      <c r="B3925" t="s">
        <v>2098</v>
      </c>
      <c r="C3925" t="s">
        <v>2099</v>
      </c>
      <c r="D3925" t="s">
        <v>2252</v>
      </c>
      <c r="E3925">
        <v>3</v>
      </c>
      <c r="F3925" t="s">
        <v>2016</v>
      </c>
      <c r="G3925">
        <v>9.5</v>
      </c>
      <c r="H3925" t="s">
        <v>2020</v>
      </c>
      <c r="I3925">
        <v>43502</v>
      </c>
      <c r="J3925">
        <v>9</v>
      </c>
      <c r="K3925">
        <v>0</v>
      </c>
    </row>
    <row r="3926" spans="2:11">
      <c r="B3926" t="s">
        <v>2461</v>
      </c>
      <c r="C3926" t="s">
        <v>2462</v>
      </c>
      <c r="D3926" t="s">
        <v>2044</v>
      </c>
      <c r="E3926">
        <v>3</v>
      </c>
      <c r="F3926" t="s">
        <v>2016</v>
      </c>
      <c r="G3926">
        <v>7.5</v>
      </c>
      <c r="H3926" t="s">
        <v>2020</v>
      </c>
      <c r="I3926">
        <v>43502</v>
      </c>
      <c r="J3926">
        <v>6</v>
      </c>
      <c r="K3926">
        <v>45.77</v>
      </c>
    </row>
    <row r="3927" spans="2:11">
      <c r="B3927" t="s">
        <v>2100</v>
      </c>
      <c r="C3927" t="s">
        <v>3159</v>
      </c>
      <c r="D3927" t="s">
        <v>2053</v>
      </c>
      <c r="E3927">
        <v>1</v>
      </c>
      <c r="F3927" t="s">
        <v>2016</v>
      </c>
      <c r="G3927">
        <v>5</v>
      </c>
      <c r="H3927" t="s">
        <v>2020</v>
      </c>
      <c r="I3927">
        <v>43502</v>
      </c>
      <c r="J3927" t="s">
        <v>2030</v>
      </c>
      <c r="K3927" t="s">
        <v>2030</v>
      </c>
    </row>
    <row r="3928" spans="2:11">
      <c r="B3928" t="s">
        <v>2118</v>
      </c>
      <c r="C3928" t="s">
        <v>3475</v>
      </c>
      <c r="D3928" t="s">
        <v>2076</v>
      </c>
      <c r="E3928">
        <v>3</v>
      </c>
      <c r="F3928" t="s">
        <v>2016</v>
      </c>
      <c r="G3928">
        <v>9.5</v>
      </c>
      <c r="H3928" t="s">
        <v>2017</v>
      </c>
      <c r="I3928">
        <v>43501</v>
      </c>
      <c r="J3928" t="s">
        <v>2030</v>
      </c>
      <c r="K3928" t="s">
        <v>2030</v>
      </c>
    </row>
    <row r="3929" spans="2:11">
      <c r="B3929" t="s">
        <v>2045</v>
      </c>
      <c r="C3929" t="s">
        <v>2495</v>
      </c>
      <c r="D3929" t="s">
        <v>2015</v>
      </c>
      <c r="E3929">
        <v>3</v>
      </c>
      <c r="F3929" t="s">
        <v>2016</v>
      </c>
      <c r="G3929" t="s">
        <v>2030</v>
      </c>
      <c r="H3929" t="s">
        <v>2017</v>
      </c>
      <c r="I3929">
        <v>43501</v>
      </c>
      <c r="J3929">
        <v>13</v>
      </c>
      <c r="K3929">
        <v>-28.46</v>
      </c>
    </row>
    <row r="3930" spans="2:11">
      <c r="B3930" t="s">
        <v>2094</v>
      </c>
      <c r="C3930" t="s">
        <v>2095</v>
      </c>
      <c r="D3930" t="s">
        <v>2076</v>
      </c>
      <c r="E3930">
        <v>3</v>
      </c>
      <c r="F3930" t="s">
        <v>2088</v>
      </c>
      <c r="G3930" t="s">
        <v>2030</v>
      </c>
      <c r="H3930" t="s">
        <v>2017</v>
      </c>
      <c r="I3930">
        <v>43501</v>
      </c>
      <c r="J3930" t="s">
        <v>2030</v>
      </c>
      <c r="K3930" t="s">
        <v>2030</v>
      </c>
    </row>
    <row r="3931" spans="2:11">
      <c r="B3931" t="s">
        <v>2054</v>
      </c>
      <c r="C3931" t="s">
        <v>3056</v>
      </c>
      <c r="D3931" t="s">
        <v>4096</v>
      </c>
      <c r="E3931">
        <v>2</v>
      </c>
      <c r="F3931" t="s">
        <v>2016</v>
      </c>
      <c r="G3931">
        <v>5</v>
      </c>
      <c r="H3931" t="s">
        <v>2020</v>
      </c>
      <c r="I3931">
        <v>43501</v>
      </c>
      <c r="J3931">
        <v>4</v>
      </c>
      <c r="K3931">
        <v>53.82</v>
      </c>
    </row>
    <row r="3932" spans="2:11">
      <c r="B3932" t="s">
        <v>2063</v>
      </c>
      <c r="C3932" t="s">
        <v>3162</v>
      </c>
      <c r="D3932" t="s">
        <v>2035</v>
      </c>
      <c r="E3932">
        <v>5</v>
      </c>
      <c r="F3932" t="s">
        <v>2016</v>
      </c>
      <c r="G3932">
        <v>12</v>
      </c>
      <c r="H3932" t="s">
        <v>2017</v>
      </c>
      <c r="I3932">
        <v>43501</v>
      </c>
      <c r="J3932">
        <v>15</v>
      </c>
      <c r="K3932">
        <v>-53.82</v>
      </c>
    </row>
    <row r="3933" spans="2:11">
      <c r="B3933" t="s">
        <v>2411</v>
      </c>
      <c r="C3933" t="s">
        <v>3577</v>
      </c>
      <c r="D3933" t="s">
        <v>2044</v>
      </c>
      <c r="E3933">
        <v>3</v>
      </c>
      <c r="F3933" t="s">
        <v>2085</v>
      </c>
      <c r="G3933" t="s">
        <v>2030</v>
      </c>
      <c r="H3933" t="s">
        <v>2017</v>
      </c>
      <c r="I3933">
        <v>43454</v>
      </c>
      <c r="J3933">
        <v>5</v>
      </c>
      <c r="K3933">
        <v>48.74</v>
      </c>
    </row>
    <row r="3934" spans="2:11">
      <c r="B3934" t="s">
        <v>2083</v>
      </c>
      <c r="C3934" t="s">
        <v>2084</v>
      </c>
      <c r="D3934" t="s">
        <v>2053</v>
      </c>
      <c r="E3934">
        <v>1</v>
      </c>
      <c r="F3934" t="s">
        <v>2016</v>
      </c>
      <c r="G3934" t="s">
        <v>2030</v>
      </c>
      <c r="H3934" t="s">
        <v>2017</v>
      </c>
      <c r="I3934">
        <v>43181</v>
      </c>
      <c r="J3934">
        <v>4</v>
      </c>
      <c r="K3934">
        <v>53.82</v>
      </c>
    </row>
    <row r="4001" spans="1:11">
      <c r="A4001" t="s">
        <v>1053</v>
      </c>
      <c r="B4001" t="s">
        <v>2067</v>
      </c>
      <c r="C4001" t="s">
        <v>2787</v>
      </c>
      <c r="D4001" t="s">
        <v>2029</v>
      </c>
      <c r="E4001">
        <v>5</v>
      </c>
      <c r="F4001" t="s">
        <v>2016</v>
      </c>
      <c r="G4001">
        <v>86</v>
      </c>
      <c r="H4001" t="s">
        <v>2020</v>
      </c>
      <c r="I4001">
        <v>43511</v>
      </c>
      <c r="J4001">
        <v>1</v>
      </c>
      <c r="K4001">
        <v>70.78</v>
      </c>
    </row>
    <row r="4002" spans="1:11">
      <c r="B4002" t="s">
        <v>2139</v>
      </c>
      <c r="C4002" t="s">
        <v>2789</v>
      </c>
      <c r="D4002" t="s">
        <v>2035</v>
      </c>
      <c r="E4002">
        <v>5</v>
      </c>
      <c r="F4002" t="s">
        <v>2016</v>
      </c>
      <c r="G4002">
        <v>91</v>
      </c>
      <c r="H4002" t="s">
        <v>2017</v>
      </c>
      <c r="I4002">
        <v>43507</v>
      </c>
      <c r="J4002">
        <v>1</v>
      </c>
      <c r="K4002">
        <v>70.78</v>
      </c>
    </row>
    <row r="4003" spans="1:11">
      <c r="B4003" t="s">
        <v>2094</v>
      </c>
      <c r="C4003" t="s">
        <v>2095</v>
      </c>
      <c r="D4003" t="s">
        <v>2026</v>
      </c>
      <c r="E4003">
        <v>5</v>
      </c>
      <c r="F4003" t="s">
        <v>2016</v>
      </c>
      <c r="G4003">
        <v>81</v>
      </c>
      <c r="H4003" t="s">
        <v>2020</v>
      </c>
      <c r="I4003">
        <v>43507</v>
      </c>
      <c r="J4003" t="s">
        <v>2030</v>
      </c>
      <c r="K4003" t="s">
        <v>2030</v>
      </c>
    </row>
    <row r="4004" spans="1:11">
      <c r="B4004" t="s">
        <v>2151</v>
      </c>
      <c r="C4004" t="s">
        <v>3633</v>
      </c>
      <c r="D4004" t="s">
        <v>2026</v>
      </c>
      <c r="E4004">
        <v>5</v>
      </c>
      <c r="F4004" t="s">
        <v>2016</v>
      </c>
      <c r="G4004">
        <v>96</v>
      </c>
      <c r="H4004" t="s">
        <v>2017</v>
      </c>
      <c r="I4004">
        <v>43501</v>
      </c>
      <c r="J4004">
        <v>1</v>
      </c>
      <c r="K4004">
        <v>70.78</v>
      </c>
    </row>
    <row r="4005" spans="1:11">
      <c r="B4005" t="s">
        <v>2120</v>
      </c>
      <c r="C4005" t="s">
        <v>3794</v>
      </c>
      <c r="D4005" t="s">
        <v>2026</v>
      </c>
      <c r="E4005">
        <v>5</v>
      </c>
      <c r="F4005" t="s">
        <v>2016</v>
      </c>
      <c r="G4005">
        <v>110</v>
      </c>
      <c r="H4005" t="s">
        <v>2020</v>
      </c>
      <c r="I4005">
        <v>43501</v>
      </c>
      <c r="J4005">
        <v>1</v>
      </c>
      <c r="K4005">
        <v>70.78</v>
      </c>
    </row>
    <row r="4006" spans="1:11">
      <c r="B4006" t="s">
        <v>2118</v>
      </c>
      <c r="C4006" t="s">
        <v>4091</v>
      </c>
      <c r="D4006" t="s">
        <v>2026</v>
      </c>
      <c r="E4006">
        <v>5</v>
      </c>
      <c r="F4006" t="s">
        <v>2016</v>
      </c>
      <c r="G4006">
        <v>88</v>
      </c>
      <c r="H4006" t="s">
        <v>2017</v>
      </c>
      <c r="I4006">
        <v>43499</v>
      </c>
      <c r="J4006">
        <v>5</v>
      </c>
      <c r="K4006">
        <v>2.2599999999999998</v>
      </c>
    </row>
    <row r="4007" spans="1:11">
      <c r="B4007" t="s">
        <v>2257</v>
      </c>
      <c r="C4007" t="s">
        <v>2790</v>
      </c>
      <c r="D4007" t="s">
        <v>2044</v>
      </c>
      <c r="E4007">
        <v>3</v>
      </c>
      <c r="F4007" t="s">
        <v>2016</v>
      </c>
      <c r="G4007">
        <v>75</v>
      </c>
      <c r="H4007" t="s">
        <v>2020</v>
      </c>
      <c r="I4007">
        <v>43494</v>
      </c>
      <c r="J4007">
        <v>6</v>
      </c>
      <c r="K4007">
        <v>0</v>
      </c>
    </row>
    <row r="4008" spans="1:11">
      <c r="B4008" t="s">
        <v>2072</v>
      </c>
      <c r="C4008" t="s">
        <v>3640</v>
      </c>
      <c r="D4008" t="s">
        <v>2041</v>
      </c>
      <c r="E4008">
        <v>1</v>
      </c>
      <c r="F4008" t="s">
        <v>2088</v>
      </c>
      <c r="G4008" t="s">
        <v>2030</v>
      </c>
      <c r="H4008" t="s">
        <v>2017</v>
      </c>
      <c r="I4008">
        <v>43494</v>
      </c>
      <c r="J4008" t="s">
        <v>2030</v>
      </c>
      <c r="K4008" t="s">
        <v>2030</v>
      </c>
    </row>
    <row r="4009" spans="1:11">
      <c r="B4009" t="s">
        <v>2063</v>
      </c>
      <c r="C4009" t="s">
        <v>3632</v>
      </c>
      <c r="D4009" t="s">
        <v>2035</v>
      </c>
      <c r="E4009">
        <v>5</v>
      </c>
      <c r="F4009" t="s">
        <v>2016</v>
      </c>
      <c r="G4009">
        <v>96</v>
      </c>
      <c r="H4009" t="s">
        <v>2017</v>
      </c>
      <c r="I4009">
        <v>43493</v>
      </c>
      <c r="J4009" t="s">
        <v>2030</v>
      </c>
      <c r="K4009" t="s">
        <v>2030</v>
      </c>
    </row>
    <row r="4010" spans="1:11">
      <c r="B4010" t="s">
        <v>2049</v>
      </c>
      <c r="C4010" t="s">
        <v>3634</v>
      </c>
      <c r="D4010" t="s">
        <v>2015</v>
      </c>
      <c r="E4010">
        <v>3</v>
      </c>
      <c r="F4010" t="s">
        <v>2016</v>
      </c>
      <c r="G4010">
        <v>65</v>
      </c>
      <c r="H4010" t="s">
        <v>2017</v>
      </c>
      <c r="I4010">
        <v>43488</v>
      </c>
      <c r="J4010">
        <v>6</v>
      </c>
      <c r="K4010">
        <v>0</v>
      </c>
    </row>
    <row r="4011" spans="1:11">
      <c r="B4011" t="s">
        <v>106</v>
      </c>
      <c r="C4011" t="s">
        <v>3635</v>
      </c>
      <c r="D4011" t="s">
        <v>2723</v>
      </c>
      <c r="E4011">
        <v>3</v>
      </c>
      <c r="F4011" t="s">
        <v>2016</v>
      </c>
      <c r="G4011">
        <v>75</v>
      </c>
      <c r="H4011" t="s">
        <v>2020</v>
      </c>
      <c r="I4011">
        <v>43482</v>
      </c>
      <c r="J4011">
        <v>6</v>
      </c>
      <c r="K4011">
        <v>0</v>
      </c>
    </row>
    <row r="4012" spans="1:11">
      <c r="B4012" t="s">
        <v>2069</v>
      </c>
      <c r="C4012" t="s">
        <v>3639</v>
      </c>
      <c r="D4012" t="s">
        <v>2035</v>
      </c>
      <c r="E4012">
        <v>5</v>
      </c>
      <c r="F4012" t="s">
        <v>2016</v>
      </c>
      <c r="G4012">
        <v>115</v>
      </c>
      <c r="H4012" t="s">
        <v>2017</v>
      </c>
      <c r="I4012">
        <v>43481</v>
      </c>
      <c r="J4012">
        <v>1</v>
      </c>
      <c r="K4012">
        <v>70.78</v>
      </c>
    </row>
    <row r="4013" spans="1:11">
      <c r="B4013" t="s">
        <v>2077</v>
      </c>
      <c r="C4013" t="s">
        <v>4429</v>
      </c>
      <c r="D4013" t="s">
        <v>2029</v>
      </c>
      <c r="E4013">
        <v>5</v>
      </c>
      <c r="F4013" t="s">
        <v>2016</v>
      </c>
      <c r="G4013">
        <v>101</v>
      </c>
      <c r="H4013" t="s">
        <v>2020</v>
      </c>
      <c r="I4013">
        <v>43481</v>
      </c>
      <c r="J4013">
        <v>1</v>
      </c>
      <c r="K4013">
        <v>70.78</v>
      </c>
    </row>
    <row r="4014" spans="1:11">
      <c r="B4014" t="s">
        <v>2411</v>
      </c>
      <c r="C4014" t="s">
        <v>2639</v>
      </c>
      <c r="D4014" t="s">
        <v>2053</v>
      </c>
      <c r="E4014">
        <v>1</v>
      </c>
      <c r="F4014" t="s">
        <v>2016</v>
      </c>
      <c r="G4014">
        <v>30</v>
      </c>
      <c r="H4014" t="s">
        <v>2020</v>
      </c>
      <c r="I4014">
        <v>43481</v>
      </c>
      <c r="J4014">
        <v>9</v>
      </c>
      <c r="K4014">
        <v>-70.78</v>
      </c>
    </row>
    <row r="4015" spans="1:11">
      <c r="B4015" t="s">
        <v>2267</v>
      </c>
      <c r="C4015" t="s">
        <v>2812</v>
      </c>
      <c r="D4015" t="s">
        <v>2029</v>
      </c>
      <c r="E4015">
        <v>5</v>
      </c>
      <c r="F4015" t="s">
        <v>2016</v>
      </c>
      <c r="G4015">
        <v>68</v>
      </c>
      <c r="H4015" t="s">
        <v>2017</v>
      </c>
      <c r="I4015">
        <v>43481</v>
      </c>
      <c r="J4015" t="s">
        <v>2030</v>
      </c>
      <c r="K4015" t="s">
        <v>2030</v>
      </c>
    </row>
    <row r="4016" spans="1:11">
      <c r="B4016" t="s">
        <v>2174</v>
      </c>
      <c r="C4016" t="s">
        <v>2242</v>
      </c>
      <c r="D4016" t="s">
        <v>2015</v>
      </c>
      <c r="E4016">
        <v>3</v>
      </c>
      <c r="F4016" t="s">
        <v>2016</v>
      </c>
      <c r="G4016">
        <v>96</v>
      </c>
      <c r="H4016" t="s">
        <v>2017</v>
      </c>
      <c r="I4016">
        <v>43478</v>
      </c>
      <c r="J4016" t="s">
        <v>2030</v>
      </c>
      <c r="K4016" t="s">
        <v>2030</v>
      </c>
    </row>
    <row r="4017" spans="2:11">
      <c r="B4017" t="s">
        <v>2079</v>
      </c>
      <c r="C4017" t="s">
        <v>3792</v>
      </c>
      <c r="D4017" t="s">
        <v>2015</v>
      </c>
      <c r="E4017">
        <v>3</v>
      </c>
      <c r="F4017" t="s">
        <v>2016</v>
      </c>
      <c r="G4017">
        <v>80</v>
      </c>
      <c r="H4017" t="s">
        <v>2017</v>
      </c>
      <c r="I4017">
        <v>43476</v>
      </c>
      <c r="J4017">
        <v>6</v>
      </c>
      <c r="K4017">
        <v>0</v>
      </c>
    </row>
    <row r="4018" spans="2:11">
      <c r="B4018" t="s">
        <v>2461</v>
      </c>
      <c r="C4018" t="s">
        <v>2799</v>
      </c>
      <c r="D4018" t="s">
        <v>2044</v>
      </c>
      <c r="E4018">
        <v>3</v>
      </c>
      <c r="F4018" t="s">
        <v>2016</v>
      </c>
      <c r="G4018">
        <v>71</v>
      </c>
      <c r="H4018" t="s">
        <v>2017</v>
      </c>
      <c r="I4018">
        <v>43475</v>
      </c>
      <c r="J4018" t="s">
        <v>2030</v>
      </c>
      <c r="K4018" t="s">
        <v>2030</v>
      </c>
    </row>
    <row r="4019" spans="2:11">
      <c r="B4019" t="s">
        <v>2234</v>
      </c>
      <c r="C4019" t="s">
        <v>2235</v>
      </c>
      <c r="D4019" t="s">
        <v>2026</v>
      </c>
      <c r="E4019">
        <v>5</v>
      </c>
      <c r="F4019" t="s">
        <v>2016</v>
      </c>
      <c r="G4019">
        <v>100</v>
      </c>
      <c r="H4019" t="s">
        <v>2020</v>
      </c>
      <c r="I4019">
        <v>43472</v>
      </c>
      <c r="J4019">
        <v>3</v>
      </c>
      <c r="K4019">
        <v>47.77</v>
      </c>
    </row>
    <row r="4020" spans="2:11">
      <c r="B4020" t="s">
        <v>2277</v>
      </c>
      <c r="C4020" t="s">
        <v>3187</v>
      </c>
      <c r="D4020" t="s">
        <v>2015</v>
      </c>
      <c r="E4020">
        <v>3</v>
      </c>
      <c r="F4020" t="s">
        <v>2016</v>
      </c>
      <c r="G4020">
        <v>68</v>
      </c>
      <c r="H4020" t="s">
        <v>2017</v>
      </c>
      <c r="I4020">
        <v>43471</v>
      </c>
      <c r="J4020">
        <v>6</v>
      </c>
      <c r="K4020">
        <v>0</v>
      </c>
    </row>
    <row r="4021" spans="2:11">
      <c r="B4021" t="s">
        <v>2031</v>
      </c>
      <c r="C4021" t="s">
        <v>3642</v>
      </c>
      <c r="D4021" t="s">
        <v>2076</v>
      </c>
      <c r="E4021">
        <v>3</v>
      </c>
      <c r="F4021" t="s">
        <v>2016</v>
      </c>
      <c r="G4021">
        <v>61</v>
      </c>
      <c r="H4021" t="s">
        <v>2020</v>
      </c>
      <c r="I4021">
        <v>43469</v>
      </c>
      <c r="J4021">
        <v>6</v>
      </c>
      <c r="K4021">
        <v>0</v>
      </c>
    </row>
    <row r="4022" spans="2:11">
      <c r="B4022" t="s">
        <v>2134</v>
      </c>
      <c r="C4022" t="s">
        <v>3643</v>
      </c>
      <c r="D4022" t="s">
        <v>2162</v>
      </c>
      <c r="E4022">
        <v>3</v>
      </c>
      <c r="F4022" t="s">
        <v>2016</v>
      </c>
      <c r="G4022">
        <v>65</v>
      </c>
      <c r="H4022" t="s">
        <v>2020</v>
      </c>
      <c r="I4022">
        <v>43469</v>
      </c>
      <c r="J4022">
        <v>4</v>
      </c>
      <c r="K4022">
        <v>41.23</v>
      </c>
    </row>
    <row r="4023" spans="2:11">
      <c r="B4023" t="s">
        <v>2047</v>
      </c>
      <c r="C4023" t="s">
        <v>3644</v>
      </c>
      <c r="D4023" t="s">
        <v>2026</v>
      </c>
      <c r="E4023">
        <v>5</v>
      </c>
      <c r="F4023" t="s">
        <v>2016</v>
      </c>
      <c r="G4023">
        <v>75</v>
      </c>
      <c r="H4023" t="s">
        <v>2017</v>
      </c>
      <c r="I4023">
        <v>43469</v>
      </c>
      <c r="J4023">
        <v>1</v>
      </c>
      <c r="K4023">
        <v>70.78</v>
      </c>
    </row>
    <row r="4024" spans="2:11">
      <c r="B4024" t="s">
        <v>2051</v>
      </c>
      <c r="C4024" t="s">
        <v>3645</v>
      </c>
      <c r="D4024" t="s">
        <v>2053</v>
      </c>
      <c r="E4024">
        <v>1</v>
      </c>
      <c r="F4024" t="s">
        <v>2016</v>
      </c>
      <c r="G4024">
        <v>44</v>
      </c>
      <c r="H4024" t="s">
        <v>2017</v>
      </c>
      <c r="I4024">
        <v>43469</v>
      </c>
      <c r="J4024" t="s">
        <v>2030</v>
      </c>
      <c r="K4024" t="s">
        <v>2030</v>
      </c>
    </row>
    <row r="4025" spans="2:11">
      <c r="B4025" t="s">
        <v>2232</v>
      </c>
      <c r="C4025" t="s">
        <v>2233</v>
      </c>
      <c r="D4025" t="s">
        <v>2015</v>
      </c>
      <c r="E4025">
        <v>3</v>
      </c>
      <c r="F4025" t="s">
        <v>2016</v>
      </c>
      <c r="G4025" t="s">
        <v>2030</v>
      </c>
      <c r="H4025" t="s">
        <v>2017</v>
      </c>
      <c r="I4025">
        <v>43455</v>
      </c>
      <c r="J4025">
        <v>6</v>
      </c>
      <c r="K4025">
        <v>0</v>
      </c>
    </row>
    <row r="4026" spans="2:11">
      <c r="B4026" t="s">
        <v>2198</v>
      </c>
      <c r="C4026" t="s">
        <v>3636</v>
      </c>
      <c r="D4026" t="s">
        <v>2044</v>
      </c>
      <c r="E4026">
        <v>3</v>
      </c>
      <c r="F4026" t="s">
        <v>2016</v>
      </c>
      <c r="G4026">
        <v>58</v>
      </c>
      <c r="H4026" t="s">
        <v>2020</v>
      </c>
      <c r="I4026">
        <v>43455</v>
      </c>
      <c r="J4026">
        <v>6</v>
      </c>
      <c r="K4026">
        <v>0</v>
      </c>
    </row>
    <row r="4027" spans="2:11">
      <c r="B4027" t="s">
        <v>2037</v>
      </c>
      <c r="C4027" t="s">
        <v>2225</v>
      </c>
      <c r="D4027" t="s">
        <v>2076</v>
      </c>
      <c r="E4027">
        <v>3</v>
      </c>
      <c r="F4027" t="s">
        <v>2016</v>
      </c>
      <c r="G4027">
        <v>64</v>
      </c>
      <c r="H4027" t="s">
        <v>2020</v>
      </c>
      <c r="I4027">
        <v>43453</v>
      </c>
      <c r="J4027" t="s">
        <v>2030</v>
      </c>
      <c r="K4027" t="s">
        <v>2030</v>
      </c>
    </row>
    <row r="4028" spans="2:11">
      <c r="B4028" t="s">
        <v>2129</v>
      </c>
      <c r="C4028" t="s">
        <v>3793</v>
      </c>
      <c r="D4028" t="s">
        <v>2053</v>
      </c>
      <c r="E4028">
        <v>1</v>
      </c>
      <c r="F4028" t="s">
        <v>2016</v>
      </c>
      <c r="G4028">
        <v>55</v>
      </c>
      <c r="H4028" t="s">
        <v>2017</v>
      </c>
      <c r="I4028">
        <v>43453</v>
      </c>
      <c r="J4028">
        <v>8</v>
      </c>
      <c r="K4028">
        <v>-46.39</v>
      </c>
    </row>
    <row r="4029" spans="2:11">
      <c r="B4029" t="s">
        <v>2096</v>
      </c>
      <c r="C4029" t="s">
        <v>2097</v>
      </c>
      <c r="D4029" t="s">
        <v>2026</v>
      </c>
      <c r="E4029">
        <v>5</v>
      </c>
      <c r="F4029" t="s">
        <v>2016</v>
      </c>
      <c r="G4029" t="s">
        <v>2030</v>
      </c>
      <c r="H4029" t="s">
        <v>2017</v>
      </c>
      <c r="I4029">
        <v>43452</v>
      </c>
      <c r="J4029">
        <v>1</v>
      </c>
      <c r="K4029">
        <v>70.78</v>
      </c>
    </row>
    <row r="4030" spans="2:11">
      <c r="B4030" t="s">
        <v>2091</v>
      </c>
      <c r="C4030" t="s">
        <v>3297</v>
      </c>
      <c r="D4030" t="s">
        <v>2093</v>
      </c>
      <c r="E4030" t="s">
        <v>2030</v>
      </c>
      <c r="F4030" t="s">
        <v>2016</v>
      </c>
      <c r="G4030" t="s">
        <v>2030</v>
      </c>
      <c r="H4030" t="s">
        <v>2017</v>
      </c>
      <c r="I4030">
        <v>43446</v>
      </c>
      <c r="J4030" t="s">
        <v>2030</v>
      </c>
      <c r="K4030" t="s">
        <v>2030</v>
      </c>
    </row>
    <row r="4031" spans="2:11">
      <c r="B4031" t="s">
        <v>2021</v>
      </c>
      <c r="C4031" t="s">
        <v>2815</v>
      </c>
      <c r="D4031" t="s">
        <v>2166</v>
      </c>
      <c r="E4031">
        <v>5</v>
      </c>
      <c r="F4031" t="s">
        <v>2016</v>
      </c>
      <c r="G4031">
        <v>94</v>
      </c>
      <c r="H4031" t="s">
        <v>2020</v>
      </c>
      <c r="I4031">
        <v>43445</v>
      </c>
      <c r="J4031">
        <v>1</v>
      </c>
      <c r="K4031">
        <v>70.78</v>
      </c>
    </row>
    <row r="4032" spans="2:11">
      <c r="B4032" t="s">
        <v>2102</v>
      </c>
      <c r="C4032" t="s">
        <v>2484</v>
      </c>
      <c r="D4032" t="s">
        <v>2104</v>
      </c>
      <c r="E4032" t="s">
        <v>2030</v>
      </c>
      <c r="F4032" t="s">
        <v>2016</v>
      </c>
      <c r="G4032" t="s">
        <v>2030</v>
      </c>
      <c r="H4032" t="s">
        <v>2017</v>
      </c>
      <c r="I4032">
        <v>43423</v>
      </c>
      <c r="J4032" t="s">
        <v>2030</v>
      </c>
      <c r="K4032" t="s">
        <v>2030</v>
      </c>
    </row>
    <row r="4033" spans="2:11">
      <c r="B4033" t="s">
        <v>2033</v>
      </c>
      <c r="C4033" t="s">
        <v>2796</v>
      </c>
      <c r="D4033" t="s">
        <v>2035</v>
      </c>
      <c r="E4033">
        <v>5</v>
      </c>
      <c r="F4033" t="s">
        <v>2016</v>
      </c>
      <c r="G4033">
        <v>86</v>
      </c>
      <c r="H4033" t="s">
        <v>2020</v>
      </c>
      <c r="I4033">
        <v>43412</v>
      </c>
      <c r="J4033">
        <v>1</v>
      </c>
      <c r="K4033">
        <v>70.78</v>
      </c>
    </row>
    <row r="4034" spans="2:11">
      <c r="B4034" t="s">
        <v>2039</v>
      </c>
      <c r="C4034" t="s">
        <v>2804</v>
      </c>
      <c r="D4034" t="s">
        <v>2026</v>
      </c>
      <c r="E4034">
        <v>5</v>
      </c>
      <c r="F4034" t="s">
        <v>2016</v>
      </c>
      <c r="G4034">
        <v>95</v>
      </c>
      <c r="H4034" t="s">
        <v>2020</v>
      </c>
      <c r="I4034">
        <v>43412</v>
      </c>
      <c r="J4034">
        <v>1</v>
      </c>
      <c r="K4034">
        <v>70.78</v>
      </c>
    </row>
    <row r="4035" spans="2:11">
      <c r="B4035" t="s">
        <v>2054</v>
      </c>
      <c r="C4035" t="s">
        <v>2811</v>
      </c>
      <c r="D4035" t="s">
        <v>2044</v>
      </c>
      <c r="E4035">
        <v>3</v>
      </c>
      <c r="F4035" t="s">
        <v>2088</v>
      </c>
      <c r="G4035">
        <v>77</v>
      </c>
      <c r="H4035" t="s">
        <v>2020</v>
      </c>
      <c r="I4035">
        <v>43412</v>
      </c>
      <c r="J4035">
        <v>2</v>
      </c>
      <c r="K4035">
        <v>69.86</v>
      </c>
    </row>
    <row r="4036" spans="2:11">
      <c r="B4036" t="s">
        <v>2045</v>
      </c>
      <c r="C4036" t="s">
        <v>2809</v>
      </c>
      <c r="D4036" t="s">
        <v>2015</v>
      </c>
      <c r="E4036">
        <v>3</v>
      </c>
      <c r="F4036" t="s">
        <v>2016</v>
      </c>
      <c r="G4036" t="s">
        <v>2030</v>
      </c>
      <c r="H4036" t="s">
        <v>2017</v>
      </c>
      <c r="I4036">
        <v>43411</v>
      </c>
      <c r="J4036" t="s">
        <v>2030</v>
      </c>
      <c r="K4036" t="s">
        <v>2030</v>
      </c>
    </row>
    <row r="4037" spans="2:11">
      <c r="B4037" t="s">
        <v>2083</v>
      </c>
      <c r="C4037" t="s">
        <v>2084</v>
      </c>
      <c r="D4037" t="s">
        <v>2053</v>
      </c>
      <c r="E4037">
        <v>1</v>
      </c>
      <c r="F4037" t="s">
        <v>2016</v>
      </c>
      <c r="G4037" t="s">
        <v>2030</v>
      </c>
      <c r="H4037" t="s">
        <v>2017</v>
      </c>
      <c r="I4037">
        <v>43181</v>
      </c>
      <c r="J4037">
        <v>9</v>
      </c>
      <c r="K4037">
        <v>-70.78</v>
      </c>
    </row>
    <row r="4038" spans="2:11">
      <c r="B4038" t="s">
        <v>2240</v>
      </c>
      <c r="C4038" t="s">
        <v>3108</v>
      </c>
      <c r="D4038" t="s">
        <v>2179</v>
      </c>
      <c r="E4038" t="s">
        <v>2030</v>
      </c>
      <c r="F4038" t="s">
        <v>2016</v>
      </c>
      <c r="G4038" t="s">
        <v>2030</v>
      </c>
      <c r="H4038" t="s">
        <v>2017</v>
      </c>
      <c r="I4038">
        <v>43024</v>
      </c>
      <c r="J4038" t="s">
        <v>2030</v>
      </c>
      <c r="K4038" t="s">
        <v>2030</v>
      </c>
    </row>
    <row r="4101" spans="1:11">
      <c r="A4101" t="s">
        <v>1054</v>
      </c>
      <c r="B4101" t="s">
        <v>2593</v>
      </c>
      <c r="C4101" t="s">
        <v>3336</v>
      </c>
      <c r="D4101" t="s">
        <v>2029</v>
      </c>
      <c r="E4101">
        <v>5</v>
      </c>
      <c r="F4101" t="s">
        <v>2016</v>
      </c>
      <c r="G4101">
        <v>15</v>
      </c>
      <c r="H4101" t="s">
        <v>2133</v>
      </c>
      <c r="I4101">
        <v>43511</v>
      </c>
      <c r="J4101">
        <v>6</v>
      </c>
      <c r="K4101">
        <v>-16.940000000000001</v>
      </c>
    </row>
    <row r="4102" spans="1:11">
      <c r="B4102" t="s">
        <v>106</v>
      </c>
      <c r="C4102" t="s">
        <v>3340</v>
      </c>
      <c r="D4102" t="s">
        <v>2440</v>
      </c>
      <c r="E4102">
        <v>5</v>
      </c>
      <c r="F4102" t="s">
        <v>2085</v>
      </c>
      <c r="G4102">
        <v>14</v>
      </c>
      <c r="H4102" t="s">
        <v>2020</v>
      </c>
      <c r="I4102">
        <v>43508</v>
      </c>
      <c r="J4102">
        <v>3</v>
      </c>
      <c r="K4102">
        <v>6.88</v>
      </c>
    </row>
    <row r="4103" spans="1:11">
      <c r="B4103" t="s">
        <v>2037</v>
      </c>
      <c r="C4103" t="s">
        <v>3434</v>
      </c>
      <c r="D4103" t="s">
        <v>2026</v>
      </c>
      <c r="E4103">
        <v>5</v>
      </c>
      <c r="F4103" t="s">
        <v>2016</v>
      </c>
      <c r="G4103">
        <v>18</v>
      </c>
      <c r="H4103" t="s">
        <v>2017</v>
      </c>
      <c r="I4103">
        <v>43508</v>
      </c>
      <c r="J4103">
        <v>10</v>
      </c>
      <c r="K4103">
        <v>-34.869999999999997</v>
      </c>
    </row>
    <row r="4104" spans="1:11">
      <c r="B4104" t="s">
        <v>2174</v>
      </c>
      <c r="C4104" t="s">
        <v>3432</v>
      </c>
      <c r="D4104" t="s">
        <v>2015</v>
      </c>
      <c r="E4104">
        <v>3</v>
      </c>
      <c r="F4104" t="s">
        <v>2016</v>
      </c>
      <c r="G4104">
        <v>12</v>
      </c>
      <c r="H4104" t="s">
        <v>2017</v>
      </c>
      <c r="I4104">
        <v>43507</v>
      </c>
      <c r="J4104">
        <v>4</v>
      </c>
      <c r="K4104">
        <v>0</v>
      </c>
    </row>
    <row r="4105" spans="1:11">
      <c r="B4105" t="s">
        <v>2042</v>
      </c>
      <c r="C4105" t="s">
        <v>3433</v>
      </c>
      <c r="D4105" t="s">
        <v>2044</v>
      </c>
      <c r="E4105">
        <v>3</v>
      </c>
      <c r="F4105" t="s">
        <v>2016</v>
      </c>
      <c r="G4105">
        <v>13</v>
      </c>
      <c r="H4105" t="s">
        <v>2020</v>
      </c>
      <c r="I4105">
        <v>43507</v>
      </c>
      <c r="J4105">
        <v>4</v>
      </c>
      <c r="K4105">
        <v>0</v>
      </c>
    </row>
    <row r="4106" spans="1:11">
      <c r="B4106" t="s">
        <v>2094</v>
      </c>
      <c r="C4106" t="s">
        <v>2095</v>
      </c>
      <c r="D4106" t="s">
        <v>2053</v>
      </c>
      <c r="E4106">
        <v>1</v>
      </c>
      <c r="F4106" t="s">
        <v>2016</v>
      </c>
      <c r="G4106" t="s">
        <v>2030</v>
      </c>
      <c r="H4106" t="s">
        <v>2017</v>
      </c>
      <c r="I4106">
        <v>43507</v>
      </c>
      <c r="J4106" t="s">
        <v>2030</v>
      </c>
      <c r="K4106" t="s">
        <v>2030</v>
      </c>
    </row>
    <row r="4107" spans="1:11">
      <c r="B4107" t="s">
        <v>3352</v>
      </c>
      <c r="C4107" t="s">
        <v>3353</v>
      </c>
      <c r="D4107" t="s">
        <v>2044</v>
      </c>
      <c r="E4107">
        <v>3</v>
      </c>
      <c r="F4107" t="s">
        <v>2016</v>
      </c>
      <c r="G4107">
        <v>10</v>
      </c>
      <c r="H4107" t="s">
        <v>2020</v>
      </c>
      <c r="I4107">
        <v>43507</v>
      </c>
      <c r="J4107">
        <v>9</v>
      </c>
      <c r="K4107">
        <v>-31.41</v>
      </c>
    </row>
    <row r="4108" spans="1:11">
      <c r="B4108" t="s">
        <v>2157</v>
      </c>
      <c r="C4108" t="s">
        <v>2158</v>
      </c>
      <c r="D4108" t="s">
        <v>2026</v>
      </c>
      <c r="E4108">
        <v>5</v>
      </c>
      <c r="F4108" t="s">
        <v>2016</v>
      </c>
      <c r="G4108">
        <v>16</v>
      </c>
      <c r="H4108" t="s">
        <v>2017</v>
      </c>
      <c r="I4108">
        <v>43500</v>
      </c>
      <c r="J4108">
        <v>10</v>
      </c>
      <c r="K4108">
        <v>-34.869999999999997</v>
      </c>
    </row>
    <row r="4109" spans="1:11">
      <c r="B4109" t="s">
        <v>2595</v>
      </c>
      <c r="C4109" t="s">
        <v>3344</v>
      </c>
      <c r="D4109" t="s">
        <v>2252</v>
      </c>
      <c r="E4109">
        <v>3</v>
      </c>
      <c r="F4109" t="s">
        <v>2016</v>
      </c>
      <c r="G4109">
        <v>13.5</v>
      </c>
      <c r="H4109" t="s">
        <v>2020</v>
      </c>
      <c r="I4109">
        <v>43495</v>
      </c>
      <c r="J4109">
        <v>4</v>
      </c>
      <c r="K4109">
        <v>0</v>
      </c>
    </row>
    <row r="4110" spans="1:11">
      <c r="B4110" t="s">
        <v>3329</v>
      </c>
      <c r="C4110" t="s">
        <v>3355</v>
      </c>
      <c r="D4110" t="s">
        <v>2076</v>
      </c>
      <c r="E4110">
        <v>3</v>
      </c>
      <c r="F4110" t="s">
        <v>2016</v>
      </c>
      <c r="G4110">
        <v>13</v>
      </c>
      <c r="H4110" t="s">
        <v>2017</v>
      </c>
      <c r="I4110">
        <v>43495</v>
      </c>
      <c r="J4110">
        <v>4</v>
      </c>
      <c r="K4110">
        <v>0</v>
      </c>
    </row>
    <row r="4111" spans="1:11">
      <c r="B4111" t="s">
        <v>2063</v>
      </c>
      <c r="C4111" t="s">
        <v>3351</v>
      </c>
      <c r="D4111" t="s">
        <v>2184</v>
      </c>
      <c r="E4111">
        <v>1</v>
      </c>
      <c r="F4111" t="s">
        <v>2016</v>
      </c>
      <c r="G4111">
        <v>11</v>
      </c>
      <c r="H4111" t="s">
        <v>2017</v>
      </c>
      <c r="I4111">
        <v>43495</v>
      </c>
      <c r="J4111" t="s">
        <v>2030</v>
      </c>
      <c r="K4111" t="s">
        <v>2030</v>
      </c>
    </row>
    <row r="4112" spans="1:11">
      <c r="B4112" t="s">
        <v>2136</v>
      </c>
      <c r="C4112" t="s">
        <v>3354</v>
      </c>
      <c r="D4112" t="s">
        <v>2026</v>
      </c>
      <c r="E4112">
        <v>5</v>
      </c>
      <c r="F4112" t="s">
        <v>2016</v>
      </c>
      <c r="G4112">
        <v>14</v>
      </c>
      <c r="H4112" t="s">
        <v>2020</v>
      </c>
      <c r="I4112">
        <v>43493</v>
      </c>
      <c r="J4112">
        <v>7</v>
      </c>
      <c r="K4112">
        <v>-28.43</v>
      </c>
    </row>
    <row r="4113" spans="2:11">
      <c r="B4113" t="s">
        <v>2024</v>
      </c>
      <c r="C4113" t="s">
        <v>3004</v>
      </c>
      <c r="D4113" t="s">
        <v>2076</v>
      </c>
      <c r="E4113">
        <v>3</v>
      </c>
      <c r="F4113" t="s">
        <v>2016</v>
      </c>
      <c r="G4113" t="s">
        <v>2030</v>
      </c>
      <c r="H4113" t="s">
        <v>2017</v>
      </c>
      <c r="I4113">
        <v>43490</v>
      </c>
      <c r="J4113">
        <v>4</v>
      </c>
      <c r="K4113">
        <v>0</v>
      </c>
    </row>
    <row r="4114" spans="2:11">
      <c r="B4114" t="s">
        <v>2033</v>
      </c>
      <c r="C4114" t="s">
        <v>3342</v>
      </c>
      <c r="D4114" t="s">
        <v>2044</v>
      </c>
      <c r="E4114">
        <v>3</v>
      </c>
      <c r="F4114" t="s">
        <v>2016</v>
      </c>
      <c r="G4114">
        <v>13</v>
      </c>
      <c r="H4114" t="s">
        <v>2036</v>
      </c>
      <c r="I4114">
        <v>43490</v>
      </c>
      <c r="J4114">
        <v>4</v>
      </c>
      <c r="K4114">
        <v>0</v>
      </c>
    </row>
    <row r="4115" spans="2:11">
      <c r="B4115" t="s">
        <v>2072</v>
      </c>
      <c r="C4115" t="s">
        <v>3343</v>
      </c>
      <c r="D4115" t="s">
        <v>2015</v>
      </c>
      <c r="E4115">
        <v>3</v>
      </c>
      <c r="F4115" t="s">
        <v>2016</v>
      </c>
      <c r="G4115">
        <v>14</v>
      </c>
      <c r="H4115" t="s">
        <v>2020</v>
      </c>
      <c r="I4115">
        <v>43490</v>
      </c>
      <c r="J4115">
        <v>4</v>
      </c>
      <c r="K4115">
        <v>0</v>
      </c>
    </row>
    <row r="4116" spans="2:11">
      <c r="B4116" t="s">
        <v>2021</v>
      </c>
      <c r="C4116" t="s">
        <v>2215</v>
      </c>
      <c r="D4116" t="s">
        <v>2166</v>
      </c>
      <c r="E4116">
        <v>5</v>
      </c>
      <c r="F4116" t="s">
        <v>2016</v>
      </c>
      <c r="G4116">
        <v>15</v>
      </c>
      <c r="H4116" t="s">
        <v>2020</v>
      </c>
      <c r="I4116">
        <v>43489</v>
      </c>
      <c r="J4116">
        <v>8</v>
      </c>
      <c r="K4116">
        <v>-31.01</v>
      </c>
    </row>
    <row r="4117" spans="2:11">
      <c r="B4117" t="s">
        <v>2067</v>
      </c>
      <c r="C4117" t="s">
        <v>3341</v>
      </c>
      <c r="D4117" t="s">
        <v>2041</v>
      </c>
      <c r="E4117">
        <v>1</v>
      </c>
      <c r="F4117" t="s">
        <v>2016</v>
      </c>
      <c r="G4117">
        <v>13</v>
      </c>
      <c r="H4117" t="s">
        <v>2020</v>
      </c>
      <c r="I4117">
        <v>43489</v>
      </c>
      <c r="J4117">
        <v>5</v>
      </c>
      <c r="K4117">
        <v>-11.41</v>
      </c>
    </row>
    <row r="4118" spans="2:11">
      <c r="B4118" t="s">
        <v>2027</v>
      </c>
      <c r="C4118" t="s">
        <v>2212</v>
      </c>
      <c r="D4118" t="s">
        <v>2044</v>
      </c>
      <c r="E4118">
        <v>3</v>
      </c>
      <c r="F4118" t="s">
        <v>2016</v>
      </c>
      <c r="G4118">
        <v>12</v>
      </c>
      <c r="H4118" t="s">
        <v>2017</v>
      </c>
      <c r="I4118">
        <v>43489</v>
      </c>
      <c r="J4118" t="s">
        <v>2030</v>
      </c>
      <c r="K4118" t="s">
        <v>2030</v>
      </c>
    </row>
    <row r="4119" spans="2:11">
      <c r="B4119" t="s">
        <v>3032</v>
      </c>
      <c r="C4119" t="s">
        <v>3346</v>
      </c>
      <c r="D4119" t="s">
        <v>2044</v>
      </c>
      <c r="E4119">
        <v>3</v>
      </c>
      <c r="F4119" t="s">
        <v>2016</v>
      </c>
      <c r="G4119">
        <v>16</v>
      </c>
      <c r="H4119" t="s">
        <v>2017</v>
      </c>
      <c r="I4119">
        <v>43489</v>
      </c>
      <c r="J4119">
        <v>4</v>
      </c>
      <c r="K4119">
        <v>0</v>
      </c>
    </row>
    <row r="4120" spans="2:11">
      <c r="B4120" t="s">
        <v>3436</v>
      </c>
      <c r="C4120" t="s">
        <v>3437</v>
      </c>
      <c r="D4120" t="s">
        <v>2035</v>
      </c>
      <c r="E4120">
        <v>5</v>
      </c>
      <c r="F4120" t="s">
        <v>2016</v>
      </c>
      <c r="G4120">
        <v>22</v>
      </c>
      <c r="H4120" t="s">
        <v>2020</v>
      </c>
      <c r="I4120">
        <v>43489</v>
      </c>
      <c r="J4120">
        <v>10</v>
      </c>
      <c r="K4120">
        <v>-34.869999999999997</v>
      </c>
    </row>
    <row r="4121" spans="2:11">
      <c r="B4121" t="s">
        <v>2083</v>
      </c>
      <c r="C4121" t="s">
        <v>2084</v>
      </c>
      <c r="D4121" t="s">
        <v>2026</v>
      </c>
      <c r="E4121">
        <v>5</v>
      </c>
      <c r="F4121" t="s">
        <v>2016</v>
      </c>
      <c r="G4121" t="s">
        <v>2030</v>
      </c>
      <c r="H4121" t="s">
        <v>2017</v>
      </c>
      <c r="I4121">
        <v>43425</v>
      </c>
      <c r="J4121" t="s">
        <v>2030</v>
      </c>
      <c r="K4121" t="s">
        <v>2030</v>
      </c>
    </row>
    <row r="4122" spans="2:11">
      <c r="B4122" t="s">
        <v>2451</v>
      </c>
      <c r="C4122" t="s">
        <v>4326</v>
      </c>
      <c r="D4122" t="s">
        <v>2026</v>
      </c>
      <c r="E4122">
        <v>5</v>
      </c>
      <c r="F4122" t="s">
        <v>2016</v>
      </c>
      <c r="G4122" t="s">
        <v>2030</v>
      </c>
      <c r="H4122" t="s">
        <v>2017</v>
      </c>
      <c r="I4122">
        <v>43411</v>
      </c>
      <c r="J4122">
        <v>10</v>
      </c>
      <c r="K4122">
        <v>-34.869999999999997</v>
      </c>
    </row>
    <row r="4201" spans="1:11">
      <c r="A4201" t="s">
        <v>1055</v>
      </c>
      <c r="B4201" t="s">
        <v>2037</v>
      </c>
      <c r="C4201" t="s">
        <v>3420</v>
      </c>
      <c r="D4201" t="s">
        <v>2026</v>
      </c>
      <c r="E4201">
        <v>5</v>
      </c>
      <c r="F4201" t="s">
        <v>2016</v>
      </c>
      <c r="G4201">
        <v>50</v>
      </c>
      <c r="H4201" t="s">
        <v>2020</v>
      </c>
      <c r="I4201">
        <v>43511</v>
      </c>
      <c r="J4201">
        <v>7</v>
      </c>
      <c r="K4201">
        <v>-29.49</v>
      </c>
    </row>
    <row r="4202" spans="1:11">
      <c r="B4202" t="s">
        <v>2094</v>
      </c>
      <c r="C4202" t="s">
        <v>2095</v>
      </c>
      <c r="D4202" t="s">
        <v>2053</v>
      </c>
      <c r="E4202">
        <v>1</v>
      </c>
      <c r="F4202" t="s">
        <v>2016</v>
      </c>
      <c r="G4202" t="s">
        <v>2030</v>
      </c>
      <c r="H4202" t="s">
        <v>2017</v>
      </c>
      <c r="I4202">
        <v>43510</v>
      </c>
      <c r="J4202" t="s">
        <v>2030</v>
      </c>
      <c r="K4202" t="s">
        <v>2030</v>
      </c>
    </row>
    <row r="4203" spans="1:11">
      <c r="B4203" t="s">
        <v>2274</v>
      </c>
      <c r="C4203" t="s">
        <v>3294</v>
      </c>
      <c r="D4203" t="s">
        <v>2076</v>
      </c>
      <c r="E4203">
        <v>3</v>
      </c>
      <c r="F4203" t="s">
        <v>2016</v>
      </c>
      <c r="G4203" t="s">
        <v>2030</v>
      </c>
      <c r="H4203" t="s">
        <v>2017</v>
      </c>
      <c r="I4203">
        <v>43509</v>
      </c>
      <c r="J4203">
        <v>2</v>
      </c>
      <c r="K4203">
        <v>0</v>
      </c>
    </row>
    <row r="4204" spans="1:11">
      <c r="B4204" t="s">
        <v>2267</v>
      </c>
      <c r="C4204" t="s">
        <v>3421</v>
      </c>
      <c r="D4204" t="s">
        <v>2273</v>
      </c>
      <c r="E4204">
        <v>3</v>
      </c>
      <c r="F4204" t="s">
        <v>2016</v>
      </c>
      <c r="G4204">
        <v>50</v>
      </c>
      <c r="H4204" t="s">
        <v>2017</v>
      </c>
      <c r="I4204">
        <v>43509</v>
      </c>
      <c r="J4204" t="s">
        <v>2030</v>
      </c>
      <c r="K4204" t="s">
        <v>2030</v>
      </c>
    </row>
    <row r="4205" spans="1:11">
      <c r="B4205" t="s">
        <v>2079</v>
      </c>
      <c r="C4205" t="s">
        <v>3394</v>
      </c>
      <c r="D4205" t="s">
        <v>2029</v>
      </c>
      <c r="E4205">
        <v>5</v>
      </c>
      <c r="F4205" t="s">
        <v>2016</v>
      </c>
      <c r="G4205">
        <v>54</v>
      </c>
      <c r="H4205" t="s">
        <v>2017</v>
      </c>
      <c r="I4205">
        <v>43508</v>
      </c>
      <c r="J4205">
        <v>7</v>
      </c>
      <c r="K4205">
        <v>-29.49</v>
      </c>
    </row>
    <row r="4206" spans="1:11">
      <c r="B4206" t="s">
        <v>2027</v>
      </c>
      <c r="C4206" t="s">
        <v>3399</v>
      </c>
      <c r="D4206" t="s">
        <v>2044</v>
      </c>
      <c r="E4206">
        <v>3</v>
      </c>
      <c r="F4206" t="s">
        <v>2016</v>
      </c>
      <c r="G4206">
        <v>44</v>
      </c>
      <c r="H4206" t="s">
        <v>2017</v>
      </c>
      <c r="I4206">
        <v>43507</v>
      </c>
      <c r="J4206">
        <v>9</v>
      </c>
      <c r="K4206">
        <v>-41.39</v>
      </c>
    </row>
    <row r="4207" spans="1:11">
      <c r="B4207" t="s">
        <v>2067</v>
      </c>
      <c r="C4207" t="s">
        <v>3428</v>
      </c>
      <c r="D4207" t="s">
        <v>2029</v>
      </c>
      <c r="E4207">
        <v>5</v>
      </c>
      <c r="F4207" t="s">
        <v>2016</v>
      </c>
      <c r="G4207">
        <v>58</v>
      </c>
      <c r="H4207" t="s">
        <v>2020</v>
      </c>
      <c r="I4207">
        <v>43504</v>
      </c>
      <c r="J4207">
        <v>7</v>
      </c>
      <c r="K4207">
        <v>-29.49</v>
      </c>
    </row>
    <row r="4208" spans="1:11">
      <c r="B4208" t="s">
        <v>2072</v>
      </c>
      <c r="C4208" t="s">
        <v>3425</v>
      </c>
      <c r="D4208" t="s">
        <v>2015</v>
      </c>
      <c r="E4208">
        <v>3</v>
      </c>
      <c r="F4208" t="s">
        <v>2016</v>
      </c>
      <c r="G4208" t="s">
        <v>2030</v>
      </c>
      <c r="H4208" t="s">
        <v>2017</v>
      </c>
      <c r="I4208">
        <v>43504</v>
      </c>
      <c r="J4208">
        <v>2</v>
      </c>
      <c r="K4208">
        <v>0</v>
      </c>
    </row>
    <row r="4209" spans="2:11">
      <c r="B4209" t="s">
        <v>2077</v>
      </c>
      <c r="C4209" t="s">
        <v>3401</v>
      </c>
      <c r="D4209" t="s">
        <v>2029</v>
      </c>
      <c r="E4209">
        <v>5</v>
      </c>
      <c r="F4209" t="s">
        <v>2016</v>
      </c>
      <c r="G4209">
        <v>52</v>
      </c>
      <c r="H4209" t="s">
        <v>2020</v>
      </c>
      <c r="I4209">
        <v>43504</v>
      </c>
      <c r="J4209">
        <v>7</v>
      </c>
      <c r="K4209">
        <v>-29.49</v>
      </c>
    </row>
    <row r="4210" spans="2:11">
      <c r="B4210" t="s">
        <v>2049</v>
      </c>
      <c r="C4210" t="s">
        <v>3405</v>
      </c>
      <c r="D4210" t="s">
        <v>2029</v>
      </c>
      <c r="E4210">
        <v>5</v>
      </c>
      <c r="F4210" t="s">
        <v>2016</v>
      </c>
      <c r="G4210">
        <v>48</v>
      </c>
      <c r="H4210" t="s">
        <v>2020</v>
      </c>
      <c r="I4210">
        <v>43504</v>
      </c>
      <c r="J4210">
        <v>7</v>
      </c>
      <c r="K4210">
        <v>-29.49</v>
      </c>
    </row>
    <row r="4211" spans="2:11">
      <c r="B4211" t="s">
        <v>2207</v>
      </c>
      <c r="C4211" t="s">
        <v>3413</v>
      </c>
      <c r="D4211" t="s">
        <v>2026</v>
      </c>
      <c r="E4211">
        <v>5</v>
      </c>
      <c r="F4211" t="s">
        <v>2016</v>
      </c>
      <c r="G4211">
        <v>60</v>
      </c>
      <c r="H4211" t="s">
        <v>2017</v>
      </c>
      <c r="I4211">
        <v>43504</v>
      </c>
      <c r="J4211">
        <v>7</v>
      </c>
      <c r="K4211">
        <v>-29.49</v>
      </c>
    </row>
    <row r="4212" spans="2:11">
      <c r="B4212" t="s">
        <v>2198</v>
      </c>
      <c r="C4212" t="s">
        <v>3427</v>
      </c>
      <c r="D4212" t="s">
        <v>2035</v>
      </c>
      <c r="E4212">
        <v>5</v>
      </c>
      <c r="F4212" t="s">
        <v>2016</v>
      </c>
      <c r="G4212">
        <v>45</v>
      </c>
      <c r="H4212" t="s">
        <v>2020</v>
      </c>
      <c r="I4212">
        <v>43504</v>
      </c>
      <c r="J4212">
        <v>7</v>
      </c>
      <c r="K4212">
        <v>-29.49</v>
      </c>
    </row>
    <row r="4213" spans="2:11">
      <c r="B4213" t="s">
        <v>2074</v>
      </c>
      <c r="C4213" t="s">
        <v>3423</v>
      </c>
      <c r="D4213" t="s">
        <v>2076</v>
      </c>
      <c r="E4213">
        <v>3</v>
      </c>
      <c r="F4213" t="s">
        <v>2016</v>
      </c>
      <c r="G4213">
        <v>51</v>
      </c>
      <c r="H4213" t="s">
        <v>2017</v>
      </c>
      <c r="I4213">
        <v>43500</v>
      </c>
      <c r="J4213" t="s">
        <v>2030</v>
      </c>
      <c r="K4213" t="s">
        <v>2030</v>
      </c>
    </row>
    <row r="4214" spans="2:11">
      <c r="B4214" t="s">
        <v>2134</v>
      </c>
      <c r="C4214" t="s">
        <v>3732</v>
      </c>
      <c r="D4214" t="s">
        <v>2162</v>
      </c>
      <c r="E4214">
        <v>3</v>
      </c>
      <c r="F4214" t="s">
        <v>2016</v>
      </c>
      <c r="G4214">
        <v>50</v>
      </c>
      <c r="H4214" t="s">
        <v>2020</v>
      </c>
      <c r="I4214">
        <v>43494</v>
      </c>
      <c r="J4214" t="s">
        <v>2030</v>
      </c>
      <c r="K4214" t="s">
        <v>2030</v>
      </c>
    </row>
    <row r="4215" spans="2:11">
      <c r="B4215" t="s">
        <v>2024</v>
      </c>
      <c r="C4215" t="s">
        <v>3681</v>
      </c>
      <c r="D4215" t="s">
        <v>2026</v>
      </c>
      <c r="E4215">
        <v>5</v>
      </c>
      <c r="F4215" t="s">
        <v>2016</v>
      </c>
      <c r="G4215">
        <v>56</v>
      </c>
      <c r="H4215" t="s">
        <v>2017</v>
      </c>
      <c r="I4215">
        <v>43489</v>
      </c>
      <c r="J4215">
        <v>7</v>
      </c>
      <c r="K4215">
        <v>-29.49</v>
      </c>
    </row>
    <row r="4216" spans="2:11">
      <c r="B4216" t="s">
        <v>2792</v>
      </c>
      <c r="C4216" t="s">
        <v>3409</v>
      </c>
      <c r="D4216" t="s">
        <v>2026</v>
      </c>
      <c r="E4216">
        <v>5</v>
      </c>
      <c r="F4216" t="s">
        <v>2016</v>
      </c>
      <c r="G4216">
        <v>52</v>
      </c>
      <c r="H4216" t="s">
        <v>2020</v>
      </c>
      <c r="I4216">
        <v>43488</v>
      </c>
      <c r="J4216">
        <v>7</v>
      </c>
      <c r="K4216">
        <v>-29.49</v>
      </c>
    </row>
    <row r="4217" spans="2:11">
      <c r="B4217" t="s">
        <v>2086</v>
      </c>
      <c r="C4217" t="s">
        <v>2827</v>
      </c>
      <c r="D4217" t="s">
        <v>2076</v>
      </c>
      <c r="E4217">
        <v>3</v>
      </c>
      <c r="F4217" t="s">
        <v>2016</v>
      </c>
      <c r="G4217">
        <v>46.3</v>
      </c>
      <c r="H4217" t="s">
        <v>2017</v>
      </c>
      <c r="I4217">
        <v>43488</v>
      </c>
      <c r="J4217">
        <v>2</v>
      </c>
      <c r="K4217">
        <v>0</v>
      </c>
    </row>
    <row r="4218" spans="2:11">
      <c r="B4218" t="s">
        <v>2174</v>
      </c>
      <c r="C4218" t="s">
        <v>3408</v>
      </c>
      <c r="D4218" t="s">
        <v>2015</v>
      </c>
      <c r="E4218">
        <v>3</v>
      </c>
      <c r="F4218" t="s">
        <v>2016</v>
      </c>
      <c r="G4218">
        <v>43</v>
      </c>
      <c r="H4218" t="s">
        <v>2017</v>
      </c>
      <c r="I4218">
        <v>43487</v>
      </c>
      <c r="J4218">
        <v>2</v>
      </c>
      <c r="K4218">
        <v>0</v>
      </c>
    </row>
    <row r="4219" spans="2:11">
      <c r="B4219" t="s">
        <v>106</v>
      </c>
      <c r="C4219" t="s">
        <v>3429</v>
      </c>
      <c r="D4219" t="s">
        <v>2723</v>
      </c>
      <c r="E4219">
        <v>3</v>
      </c>
      <c r="F4219" t="s">
        <v>2016</v>
      </c>
      <c r="G4219">
        <v>45</v>
      </c>
      <c r="H4219" t="s">
        <v>2020</v>
      </c>
      <c r="I4219">
        <v>43487</v>
      </c>
      <c r="J4219" t="s">
        <v>2030</v>
      </c>
      <c r="K4219" t="s">
        <v>2030</v>
      </c>
    </row>
    <row r="4220" spans="2:11">
      <c r="B4220" t="s">
        <v>2031</v>
      </c>
      <c r="C4220" t="s">
        <v>3424</v>
      </c>
      <c r="D4220" t="s">
        <v>2026</v>
      </c>
      <c r="E4220">
        <v>5</v>
      </c>
      <c r="F4220" t="s">
        <v>2016</v>
      </c>
      <c r="G4220">
        <v>60</v>
      </c>
      <c r="H4220" t="s">
        <v>2020</v>
      </c>
      <c r="I4220">
        <v>43487</v>
      </c>
      <c r="J4220">
        <v>6</v>
      </c>
      <c r="K4220">
        <v>-27.94</v>
      </c>
    </row>
    <row r="4221" spans="2:11">
      <c r="B4221" t="s">
        <v>2033</v>
      </c>
      <c r="C4221" t="s">
        <v>3404</v>
      </c>
      <c r="D4221" t="s">
        <v>2044</v>
      </c>
      <c r="E4221">
        <v>3</v>
      </c>
      <c r="F4221" t="s">
        <v>2016</v>
      </c>
      <c r="G4221">
        <v>46</v>
      </c>
      <c r="H4221" t="s">
        <v>2020</v>
      </c>
      <c r="I4221">
        <v>43487</v>
      </c>
      <c r="J4221">
        <v>8</v>
      </c>
      <c r="K4221">
        <v>-36.04</v>
      </c>
    </row>
    <row r="4222" spans="2:11">
      <c r="B4222" t="s">
        <v>2388</v>
      </c>
      <c r="C4222" t="s">
        <v>3422</v>
      </c>
      <c r="D4222" t="s">
        <v>2570</v>
      </c>
      <c r="E4222">
        <v>4</v>
      </c>
      <c r="F4222" t="s">
        <v>2016</v>
      </c>
      <c r="G4222">
        <v>61</v>
      </c>
      <c r="H4222" t="s">
        <v>2020</v>
      </c>
      <c r="I4222">
        <v>43487</v>
      </c>
      <c r="J4222">
        <v>7</v>
      </c>
      <c r="K4222">
        <v>-29.49</v>
      </c>
    </row>
    <row r="4223" spans="2:11">
      <c r="B4223" t="s">
        <v>2042</v>
      </c>
      <c r="C4223" t="s">
        <v>3733</v>
      </c>
      <c r="D4223" t="s">
        <v>2044</v>
      </c>
      <c r="E4223">
        <v>3</v>
      </c>
      <c r="F4223" t="s">
        <v>2016</v>
      </c>
      <c r="G4223">
        <v>45</v>
      </c>
      <c r="H4223" t="s">
        <v>2020</v>
      </c>
      <c r="I4223">
        <v>43487</v>
      </c>
      <c r="J4223">
        <v>2</v>
      </c>
      <c r="K4223">
        <v>0</v>
      </c>
    </row>
    <row r="4224" spans="2:11">
      <c r="B4224" t="s">
        <v>2051</v>
      </c>
      <c r="C4224" t="s">
        <v>3410</v>
      </c>
      <c r="D4224" t="s">
        <v>2026</v>
      </c>
      <c r="E4224">
        <v>5</v>
      </c>
      <c r="F4224" t="s">
        <v>2016</v>
      </c>
      <c r="G4224">
        <v>62</v>
      </c>
      <c r="H4224" t="s">
        <v>2017</v>
      </c>
      <c r="I4224">
        <v>43487</v>
      </c>
      <c r="J4224">
        <v>5</v>
      </c>
      <c r="K4224">
        <v>-13.27</v>
      </c>
    </row>
    <row r="4225" spans="2:11">
      <c r="B4225" t="s">
        <v>2054</v>
      </c>
      <c r="C4225" t="s">
        <v>2824</v>
      </c>
      <c r="D4225" t="s">
        <v>2056</v>
      </c>
      <c r="E4225">
        <v>4</v>
      </c>
      <c r="F4225" t="s">
        <v>2016</v>
      </c>
      <c r="G4225">
        <v>54</v>
      </c>
      <c r="H4225" t="s">
        <v>2020</v>
      </c>
      <c r="I4225">
        <v>43487</v>
      </c>
      <c r="J4225">
        <v>7</v>
      </c>
      <c r="K4225">
        <v>-29.49</v>
      </c>
    </row>
    <row r="4226" spans="2:11">
      <c r="B4226" t="s">
        <v>2352</v>
      </c>
      <c r="C4226" t="s">
        <v>3419</v>
      </c>
      <c r="D4226" t="s">
        <v>2076</v>
      </c>
      <c r="E4226">
        <v>3</v>
      </c>
      <c r="F4226" t="s">
        <v>2016</v>
      </c>
      <c r="G4226" t="s">
        <v>2030</v>
      </c>
      <c r="H4226" t="s">
        <v>2017</v>
      </c>
      <c r="I4226">
        <v>43487</v>
      </c>
      <c r="J4226">
        <v>4</v>
      </c>
      <c r="K4226">
        <v>-5.08</v>
      </c>
    </row>
    <row r="4227" spans="2:11">
      <c r="B4227" t="s">
        <v>2813</v>
      </c>
      <c r="C4227" t="s">
        <v>3412</v>
      </c>
      <c r="D4227" t="s">
        <v>2026</v>
      </c>
      <c r="E4227">
        <v>5</v>
      </c>
      <c r="F4227" t="s">
        <v>2016</v>
      </c>
      <c r="G4227">
        <v>56</v>
      </c>
      <c r="H4227" t="s">
        <v>2017</v>
      </c>
      <c r="I4227">
        <v>43486</v>
      </c>
      <c r="J4227">
        <v>3</v>
      </c>
      <c r="K4227">
        <v>-1.4</v>
      </c>
    </row>
    <row r="4228" spans="2:11">
      <c r="B4228" t="s">
        <v>3430</v>
      </c>
      <c r="C4228" t="s">
        <v>3431</v>
      </c>
      <c r="D4228" t="s">
        <v>2026</v>
      </c>
      <c r="E4228">
        <v>5</v>
      </c>
      <c r="F4228" t="s">
        <v>2016</v>
      </c>
      <c r="G4228">
        <v>72</v>
      </c>
      <c r="H4228" t="s">
        <v>2020</v>
      </c>
      <c r="I4228">
        <v>43486</v>
      </c>
      <c r="J4228">
        <v>7</v>
      </c>
      <c r="K4228">
        <v>-29.49</v>
      </c>
    </row>
    <row r="4229" spans="2:11">
      <c r="B4229" t="s">
        <v>2260</v>
      </c>
      <c r="C4229" t="s">
        <v>3734</v>
      </c>
      <c r="D4229" t="s">
        <v>2035</v>
      </c>
      <c r="E4229">
        <v>5</v>
      </c>
      <c r="F4229" t="s">
        <v>2016</v>
      </c>
      <c r="G4229">
        <v>60</v>
      </c>
      <c r="H4229" t="s">
        <v>2020</v>
      </c>
      <c r="I4229">
        <v>43486</v>
      </c>
      <c r="J4229">
        <v>7</v>
      </c>
      <c r="K4229">
        <v>-29.49</v>
      </c>
    </row>
    <row r="4230" spans="2:11">
      <c r="B4230" t="s">
        <v>2371</v>
      </c>
      <c r="C4230" t="s">
        <v>3400</v>
      </c>
      <c r="D4230" t="s">
        <v>2035</v>
      </c>
      <c r="E4230">
        <v>5</v>
      </c>
      <c r="F4230" t="s">
        <v>2016</v>
      </c>
      <c r="G4230">
        <v>48</v>
      </c>
      <c r="H4230" t="s">
        <v>2017</v>
      </c>
      <c r="I4230">
        <v>43483</v>
      </c>
      <c r="J4230">
        <v>7</v>
      </c>
      <c r="K4230">
        <v>-29.49</v>
      </c>
    </row>
    <row r="4231" spans="2:11">
      <c r="B4231" t="s">
        <v>2063</v>
      </c>
      <c r="C4231" t="s">
        <v>3411</v>
      </c>
      <c r="D4231" t="s">
        <v>2162</v>
      </c>
      <c r="E4231">
        <v>3</v>
      </c>
      <c r="F4231" t="s">
        <v>2016</v>
      </c>
      <c r="G4231">
        <v>52</v>
      </c>
      <c r="H4231" t="s">
        <v>2017</v>
      </c>
      <c r="I4231">
        <v>43483</v>
      </c>
      <c r="J4231">
        <v>2</v>
      </c>
      <c r="K4231">
        <v>0</v>
      </c>
    </row>
    <row r="4232" spans="2:11">
      <c r="B4232" t="s">
        <v>2393</v>
      </c>
      <c r="C4232" t="s">
        <v>3418</v>
      </c>
      <c r="D4232" t="s">
        <v>2179</v>
      </c>
      <c r="E4232" t="s">
        <v>2030</v>
      </c>
      <c r="F4232" t="s">
        <v>2016</v>
      </c>
      <c r="G4232" t="s">
        <v>2030</v>
      </c>
      <c r="H4232" t="s">
        <v>2017</v>
      </c>
      <c r="I4232">
        <v>43286</v>
      </c>
      <c r="J4232" t="s">
        <v>2030</v>
      </c>
      <c r="K4232" t="s">
        <v>2030</v>
      </c>
    </row>
    <row r="4233" spans="2:11">
      <c r="B4233" t="s">
        <v>2083</v>
      </c>
      <c r="C4233" t="s">
        <v>2084</v>
      </c>
      <c r="D4233" t="s">
        <v>2053</v>
      </c>
      <c r="E4233">
        <v>1</v>
      </c>
      <c r="F4233" t="s">
        <v>2016</v>
      </c>
      <c r="G4233" t="s">
        <v>2030</v>
      </c>
      <c r="H4233" t="s">
        <v>2017</v>
      </c>
      <c r="I4233">
        <v>43181</v>
      </c>
      <c r="J4233">
        <v>1</v>
      </c>
      <c r="K4233">
        <v>29.37</v>
      </c>
    </row>
    <row r="4234" spans="2:11">
      <c r="B4234" t="s">
        <v>2111</v>
      </c>
      <c r="C4234" t="s">
        <v>2112</v>
      </c>
      <c r="D4234" t="s">
        <v>2026</v>
      </c>
      <c r="E4234">
        <v>5</v>
      </c>
      <c r="F4234" t="s">
        <v>2016</v>
      </c>
      <c r="G4234" t="s">
        <v>2030</v>
      </c>
      <c r="H4234" t="s">
        <v>2017</v>
      </c>
      <c r="I4234">
        <v>43119</v>
      </c>
      <c r="J4234">
        <v>7</v>
      </c>
      <c r="K4234">
        <v>-29.49</v>
      </c>
    </row>
    <row r="4301" spans="1:11">
      <c r="A4301" t="s">
        <v>1056</v>
      </c>
      <c r="B4301" t="s">
        <v>2079</v>
      </c>
      <c r="C4301" t="s">
        <v>2426</v>
      </c>
      <c r="D4301" t="s">
        <v>2029</v>
      </c>
      <c r="E4301">
        <v>5</v>
      </c>
      <c r="F4301" t="s">
        <v>2016</v>
      </c>
      <c r="G4301">
        <v>104</v>
      </c>
      <c r="H4301" t="s">
        <v>2017</v>
      </c>
      <c r="I4301">
        <v>43511</v>
      </c>
      <c r="J4301">
        <v>3</v>
      </c>
      <c r="K4301">
        <v>1.62</v>
      </c>
    </row>
    <row r="4302" spans="1:11">
      <c r="B4302" t="s">
        <v>2139</v>
      </c>
      <c r="C4302" t="s">
        <v>2865</v>
      </c>
      <c r="D4302" t="s">
        <v>2035</v>
      </c>
      <c r="E4302">
        <v>5</v>
      </c>
      <c r="F4302" t="s">
        <v>2016</v>
      </c>
      <c r="G4302">
        <v>96</v>
      </c>
      <c r="H4302" t="s">
        <v>2020</v>
      </c>
      <c r="I4302">
        <v>43510</v>
      </c>
      <c r="J4302" t="s">
        <v>2030</v>
      </c>
      <c r="K4302" t="s">
        <v>2030</v>
      </c>
    </row>
    <row r="4303" spans="1:11">
      <c r="B4303" t="s">
        <v>2274</v>
      </c>
      <c r="C4303" t="s">
        <v>3365</v>
      </c>
      <c r="D4303" t="s">
        <v>2076</v>
      </c>
      <c r="E4303">
        <v>3</v>
      </c>
      <c r="F4303" t="s">
        <v>2016</v>
      </c>
      <c r="G4303" t="s">
        <v>2030</v>
      </c>
      <c r="H4303" t="s">
        <v>2017</v>
      </c>
      <c r="I4303">
        <v>43509</v>
      </c>
      <c r="J4303">
        <v>4</v>
      </c>
      <c r="K4303">
        <v>0</v>
      </c>
    </row>
    <row r="4304" spans="1:11">
      <c r="B4304" t="s">
        <v>2033</v>
      </c>
      <c r="C4304" t="s">
        <v>4005</v>
      </c>
      <c r="D4304" t="s">
        <v>2035</v>
      </c>
      <c r="E4304">
        <v>5</v>
      </c>
      <c r="F4304" t="s">
        <v>2016</v>
      </c>
      <c r="G4304">
        <v>106</v>
      </c>
      <c r="H4304" t="s">
        <v>2036</v>
      </c>
      <c r="I4304">
        <v>43509</v>
      </c>
      <c r="J4304">
        <v>3</v>
      </c>
      <c r="K4304">
        <v>1.62</v>
      </c>
    </row>
    <row r="4305" spans="2:11">
      <c r="B4305" t="s">
        <v>2077</v>
      </c>
      <c r="C4305" t="s">
        <v>2875</v>
      </c>
      <c r="D4305" t="s">
        <v>2029</v>
      </c>
      <c r="E4305">
        <v>5</v>
      </c>
      <c r="F4305" t="s">
        <v>2016</v>
      </c>
      <c r="G4305">
        <v>80</v>
      </c>
      <c r="H4305" t="s">
        <v>2020</v>
      </c>
      <c r="I4305">
        <v>43509</v>
      </c>
      <c r="J4305" t="s">
        <v>2030</v>
      </c>
      <c r="K4305" t="s">
        <v>2030</v>
      </c>
    </row>
    <row r="4306" spans="2:11">
      <c r="B4306" t="s">
        <v>2037</v>
      </c>
      <c r="C4306" t="s">
        <v>2417</v>
      </c>
      <c r="D4306" t="s">
        <v>2076</v>
      </c>
      <c r="E4306">
        <v>3</v>
      </c>
      <c r="F4306" t="s">
        <v>2016</v>
      </c>
      <c r="G4306">
        <v>75</v>
      </c>
      <c r="H4306" t="s">
        <v>2020</v>
      </c>
      <c r="I4306">
        <v>43508</v>
      </c>
      <c r="J4306">
        <v>4</v>
      </c>
      <c r="K4306">
        <v>0</v>
      </c>
    </row>
    <row r="4307" spans="2:11">
      <c r="B4307" t="s">
        <v>2148</v>
      </c>
      <c r="C4307" t="s">
        <v>2423</v>
      </c>
      <c r="D4307" t="s">
        <v>2029</v>
      </c>
      <c r="E4307">
        <v>5</v>
      </c>
      <c r="F4307" t="s">
        <v>2016</v>
      </c>
      <c r="G4307">
        <v>100</v>
      </c>
      <c r="H4307" t="s">
        <v>2017</v>
      </c>
      <c r="I4307">
        <v>43507</v>
      </c>
      <c r="J4307" t="s">
        <v>2030</v>
      </c>
      <c r="K4307" t="s">
        <v>2030</v>
      </c>
    </row>
    <row r="4308" spans="2:11">
      <c r="B4308" t="s">
        <v>106</v>
      </c>
      <c r="C4308" t="s">
        <v>2882</v>
      </c>
      <c r="D4308" t="s">
        <v>2440</v>
      </c>
      <c r="E4308">
        <v>5</v>
      </c>
      <c r="F4308" t="s">
        <v>2016</v>
      </c>
      <c r="G4308">
        <v>100</v>
      </c>
      <c r="H4308" t="s">
        <v>2020</v>
      </c>
      <c r="I4308">
        <v>43504</v>
      </c>
      <c r="J4308">
        <v>3</v>
      </c>
      <c r="K4308">
        <v>1.62</v>
      </c>
    </row>
    <row r="4309" spans="2:11">
      <c r="B4309" t="s">
        <v>2072</v>
      </c>
      <c r="C4309" t="s">
        <v>2437</v>
      </c>
      <c r="D4309" t="s">
        <v>2189</v>
      </c>
      <c r="E4309">
        <v>5</v>
      </c>
      <c r="F4309" t="s">
        <v>2016</v>
      </c>
      <c r="G4309">
        <v>90</v>
      </c>
      <c r="H4309" t="s">
        <v>2020</v>
      </c>
      <c r="I4309">
        <v>43500</v>
      </c>
      <c r="J4309">
        <v>3</v>
      </c>
      <c r="K4309">
        <v>1.62</v>
      </c>
    </row>
    <row r="4310" spans="2:11">
      <c r="B4310" t="s">
        <v>2051</v>
      </c>
      <c r="C4310" t="s">
        <v>2421</v>
      </c>
      <c r="D4310" t="s">
        <v>2026</v>
      </c>
      <c r="E4310">
        <v>5</v>
      </c>
      <c r="F4310" t="s">
        <v>2016</v>
      </c>
      <c r="G4310">
        <v>96</v>
      </c>
      <c r="H4310" t="s">
        <v>2017</v>
      </c>
      <c r="I4310">
        <v>43497</v>
      </c>
      <c r="J4310" t="s">
        <v>2030</v>
      </c>
      <c r="K4310" t="s">
        <v>2030</v>
      </c>
    </row>
    <row r="4311" spans="2:11">
      <c r="B4311" t="s">
        <v>2159</v>
      </c>
      <c r="C4311" t="s">
        <v>4004</v>
      </c>
      <c r="D4311" t="s">
        <v>2044</v>
      </c>
      <c r="E4311">
        <v>3</v>
      </c>
      <c r="F4311" t="s">
        <v>2016</v>
      </c>
      <c r="G4311">
        <v>86</v>
      </c>
      <c r="H4311" t="s">
        <v>2017</v>
      </c>
      <c r="I4311">
        <v>43496</v>
      </c>
      <c r="J4311">
        <v>4</v>
      </c>
      <c r="K4311">
        <v>0</v>
      </c>
    </row>
    <row r="4312" spans="2:11">
      <c r="B4312" t="s">
        <v>2047</v>
      </c>
      <c r="C4312" t="s">
        <v>2424</v>
      </c>
      <c r="D4312" t="s">
        <v>2026</v>
      </c>
      <c r="E4312">
        <v>5</v>
      </c>
      <c r="F4312" t="s">
        <v>2016</v>
      </c>
      <c r="G4312">
        <v>74</v>
      </c>
      <c r="H4312" t="s">
        <v>2017</v>
      </c>
      <c r="I4312">
        <v>43496</v>
      </c>
      <c r="J4312">
        <v>3</v>
      </c>
      <c r="K4312">
        <v>1.62</v>
      </c>
    </row>
    <row r="4313" spans="2:11">
      <c r="B4313" t="s">
        <v>2027</v>
      </c>
      <c r="C4313" t="s">
        <v>2976</v>
      </c>
      <c r="D4313" t="s">
        <v>2029</v>
      </c>
      <c r="E4313">
        <v>5</v>
      </c>
      <c r="F4313" t="s">
        <v>2016</v>
      </c>
      <c r="G4313">
        <v>86</v>
      </c>
      <c r="H4313" t="s">
        <v>2017</v>
      </c>
      <c r="I4313">
        <v>43495</v>
      </c>
      <c r="J4313">
        <v>3</v>
      </c>
      <c r="K4313">
        <v>1.62</v>
      </c>
    </row>
    <row r="4314" spans="2:11">
      <c r="B4314" t="s">
        <v>2049</v>
      </c>
      <c r="C4314" t="s">
        <v>2868</v>
      </c>
      <c r="D4314" t="s">
        <v>2029</v>
      </c>
      <c r="E4314">
        <v>5</v>
      </c>
      <c r="F4314" t="s">
        <v>2016</v>
      </c>
      <c r="G4314">
        <v>103</v>
      </c>
      <c r="H4314" t="s">
        <v>2017</v>
      </c>
      <c r="I4314">
        <v>43495</v>
      </c>
      <c r="J4314">
        <v>3</v>
      </c>
      <c r="K4314">
        <v>1.62</v>
      </c>
    </row>
    <row r="4315" spans="2:11">
      <c r="B4315" t="s">
        <v>2428</v>
      </c>
      <c r="C4315" t="s">
        <v>2866</v>
      </c>
      <c r="D4315" t="s">
        <v>2026</v>
      </c>
      <c r="E4315">
        <v>5</v>
      </c>
      <c r="F4315" t="s">
        <v>2016</v>
      </c>
      <c r="G4315">
        <v>96</v>
      </c>
      <c r="H4315" t="s">
        <v>2020</v>
      </c>
      <c r="I4315">
        <v>43495</v>
      </c>
      <c r="J4315">
        <v>3</v>
      </c>
      <c r="K4315">
        <v>1.62</v>
      </c>
    </row>
    <row r="4316" spans="2:11">
      <c r="B4316" t="s">
        <v>2063</v>
      </c>
      <c r="C4316" t="s">
        <v>2430</v>
      </c>
      <c r="D4316" t="s">
        <v>2035</v>
      </c>
      <c r="E4316">
        <v>5</v>
      </c>
      <c r="F4316" t="s">
        <v>2016</v>
      </c>
      <c r="G4316">
        <v>89</v>
      </c>
      <c r="H4316" t="s">
        <v>2017</v>
      </c>
      <c r="I4316">
        <v>43494</v>
      </c>
      <c r="J4316" t="s">
        <v>2030</v>
      </c>
      <c r="K4316" t="s">
        <v>2030</v>
      </c>
    </row>
    <row r="4317" spans="2:11">
      <c r="B4317" t="s">
        <v>2267</v>
      </c>
      <c r="C4317" t="s">
        <v>2422</v>
      </c>
      <c r="D4317" t="s">
        <v>2273</v>
      </c>
      <c r="E4317">
        <v>3</v>
      </c>
      <c r="F4317" t="s">
        <v>2016</v>
      </c>
      <c r="G4317">
        <v>69</v>
      </c>
      <c r="H4317" t="s">
        <v>2017</v>
      </c>
      <c r="I4317">
        <v>43490</v>
      </c>
      <c r="J4317" t="s">
        <v>2030</v>
      </c>
      <c r="K4317" t="s">
        <v>2030</v>
      </c>
    </row>
    <row r="4318" spans="2:11">
      <c r="B4318" t="s">
        <v>2094</v>
      </c>
      <c r="C4318" t="s">
        <v>2095</v>
      </c>
      <c r="D4318" t="s">
        <v>2076</v>
      </c>
      <c r="E4318">
        <v>3</v>
      </c>
      <c r="F4318" t="s">
        <v>2088</v>
      </c>
      <c r="G4318" t="s">
        <v>2030</v>
      </c>
      <c r="H4318" t="s">
        <v>2017</v>
      </c>
      <c r="I4318">
        <v>43486</v>
      </c>
      <c r="J4318" t="s">
        <v>2030</v>
      </c>
      <c r="K4318" t="s">
        <v>2030</v>
      </c>
    </row>
    <row r="4319" spans="2:11">
      <c r="B4319" t="s">
        <v>2021</v>
      </c>
      <c r="C4319" t="s">
        <v>2869</v>
      </c>
      <c r="D4319" t="s">
        <v>2296</v>
      </c>
      <c r="E4319">
        <v>3</v>
      </c>
      <c r="F4319" t="s">
        <v>2016</v>
      </c>
      <c r="G4319">
        <v>72</v>
      </c>
      <c r="H4319" t="s">
        <v>2020</v>
      </c>
      <c r="I4319">
        <v>43481</v>
      </c>
      <c r="J4319" t="s">
        <v>2030</v>
      </c>
      <c r="K4319" t="s">
        <v>2030</v>
      </c>
    </row>
    <row r="4320" spans="2:11">
      <c r="B4320" t="s">
        <v>2321</v>
      </c>
      <c r="C4320" t="s">
        <v>2845</v>
      </c>
      <c r="D4320" t="s">
        <v>2076</v>
      </c>
      <c r="E4320">
        <v>3</v>
      </c>
      <c r="F4320" t="s">
        <v>2016</v>
      </c>
      <c r="G4320">
        <v>80</v>
      </c>
      <c r="H4320" t="s">
        <v>2020</v>
      </c>
      <c r="I4320">
        <v>43476</v>
      </c>
      <c r="J4320">
        <v>4</v>
      </c>
      <c r="K4320">
        <v>0</v>
      </c>
    </row>
    <row r="4321" spans="2:11">
      <c r="B4321" t="s">
        <v>2151</v>
      </c>
      <c r="C4321" t="s">
        <v>2852</v>
      </c>
      <c r="D4321" t="s">
        <v>2026</v>
      </c>
      <c r="E4321">
        <v>5</v>
      </c>
      <c r="F4321" t="s">
        <v>2016</v>
      </c>
      <c r="G4321">
        <v>85</v>
      </c>
      <c r="H4321" t="s">
        <v>2017</v>
      </c>
      <c r="I4321">
        <v>43474</v>
      </c>
      <c r="J4321">
        <v>3</v>
      </c>
      <c r="K4321">
        <v>1.62</v>
      </c>
    </row>
    <row r="4322" spans="2:11">
      <c r="B4322" t="s">
        <v>2045</v>
      </c>
      <c r="C4322" t="s">
        <v>3364</v>
      </c>
      <c r="D4322" t="s">
        <v>2029</v>
      </c>
      <c r="E4322">
        <v>5</v>
      </c>
      <c r="F4322" t="s">
        <v>2016</v>
      </c>
      <c r="G4322">
        <v>85</v>
      </c>
      <c r="H4322" t="s">
        <v>2020</v>
      </c>
      <c r="I4322">
        <v>43434</v>
      </c>
      <c r="J4322" t="s">
        <v>2030</v>
      </c>
      <c r="K4322" t="s">
        <v>2030</v>
      </c>
    </row>
    <row r="4323" spans="2:11">
      <c r="B4323" t="s">
        <v>2024</v>
      </c>
      <c r="C4323" t="s">
        <v>2660</v>
      </c>
      <c r="D4323" t="s">
        <v>2026</v>
      </c>
      <c r="E4323">
        <v>5</v>
      </c>
      <c r="F4323" t="s">
        <v>2016</v>
      </c>
      <c r="G4323">
        <v>100</v>
      </c>
      <c r="H4323" t="s">
        <v>2017</v>
      </c>
      <c r="I4323">
        <v>43417</v>
      </c>
      <c r="J4323">
        <v>3</v>
      </c>
      <c r="K4323">
        <v>1.62</v>
      </c>
    </row>
    <row r="4324" spans="2:11">
      <c r="B4324" t="s">
        <v>2031</v>
      </c>
      <c r="C4324" t="s">
        <v>2427</v>
      </c>
      <c r="D4324" t="s">
        <v>2026</v>
      </c>
      <c r="E4324">
        <v>5</v>
      </c>
      <c r="F4324" t="s">
        <v>2016</v>
      </c>
      <c r="G4324">
        <v>100</v>
      </c>
      <c r="H4324" t="s">
        <v>2020</v>
      </c>
      <c r="I4324">
        <v>43410</v>
      </c>
      <c r="J4324">
        <v>3</v>
      </c>
      <c r="K4324">
        <v>1.62</v>
      </c>
    </row>
    <row r="4325" spans="2:11">
      <c r="B4325" t="s">
        <v>2096</v>
      </c>
      <c r="C4325" t="s">
        <v>2097</v>
      </c>
      <c r="D4325" t="s">
        <v>2026</v>
      </c>
      <c r="E4325">
        <v>5</v>
      </c>
      <c r="F4325" t="s">
        <v>2016</v>
      </c>
      <c r="G4325" t="s">
        <v>2030</v>
      </c>
      <c r="H4325" t="s">
        <v>2017</v>
      </c>
      <c r="I4325">
        <v>43399</v>
      </c>
      <c r="J4325">
        <v>3</v>
      </c>
      <c r="K4325">
        <v>1.62</v>
      </c>
    </row>
    <row r="4326" spans="2:11">
      <c r="B4326" t="s">
        <v>2083</v>
      </c>
      <c r="C4326" t="s">
        <v>2304</v>
      </c>
      <c r="D4326" t="s">
        <v>2026</v>
      </c>
      <c r="E4326">
        <v>5</v>
      </c>
      <c r="F4326" t="s">
        <v>2016</v>
      </c>
      <c r="G4326" t="s">
        <v>2030</v>
      </c>
      <c r="H4326" t="s">
        <v>2017</v>
      </c>
      <c r="I4326">
        <v>43229</v>
      </c>
      <c r="J4326">
        <v>1</v>
      </c>
      <c r="K4326">
        <v>16.14</v>
      </c>
    </row>
    <row r="4401" spans="1:11">
      <c r="A4401" t="s">
        <v>1057</v>
      </c>
      <c r="B4401" t="s">
        <v>106</v>
      </c>
      <c r="C4401" t="s">
        <v>2018</v>
      </c>
      <c r="D4401" t="s">
        <v>2114</v>
      </c>
      <c r="E4401">
        <v>3</v>
      </c>
      <c r="F4401" t="s">
        <v>2016</v>
      </c>
      <c r="G4401">
        <v>40</v>
      </c>
      <c r="H4401" t="s">
        <v>2020</v>
      </c>
      <c r="I4401">
        <v>43511</v>
      </c>
      <c r="J4401">
        <v>5</v>
      </c>
      <c r="K4401">
        <v>-8.42</v>
      </c>
    </row>
    <row r="4402" spans="1:11">
      <c r="B4402" t="s">
        <v>2021</v>
      </c>
      <c r="C4402" t="s">
        <v>2022</v>
      </c>
      <c r="D4402" t="s">
        <v>2296</v>
      </c>
      <c r="E4402">
        <v>3</v>
      </c>
      <c r="F4402" t="s">
        <v>2016</v>
      </c>
      <c r="G4402">
        <v>38</v>
      </c>
      <c r="H4402" t="s">
        <v>2020</v>
      </c>
      <c r="I4402">
        <v>43511</v>
      </c>
      <c r="J4402">
        <v>4</v>
      </c>
      <c r="K4402">
        <v>-8.14</v>
      </c>
    </row>
    <row r="4403" spans="1:11">
      <c r="B4403" t="s">
        <v>2067</v>
      </c>
      <c r="C4403" t="s">
        <v>2068</v>
      </c>
      <c r="D4403" t="s">
        <v>2029</v>
      </c>
      <c r="E4403">
        <v>5</v>
      </c>
      <c r="F4403" t="s">
        <v>2016</v>
      </c>
      <c r="G4403">
        <v>45</v>
      </c>
      <c r="H4403" t="s">
        <v>2020</v>
      </c>
      <c r="I4403">
        <v>43511</v>
      </c>
      <c r="J4403">
        <v>1</v>
      </c>
      <c r="K4403">
        <v>2.54</v>
      </c>
    </row>
    <row r="4404" spans="1:11">
      <c r="B4404" t="s">
        <v>2131</v>
      </c>
      <c r="C4404" t="s">
        <v>3567</v>
      </c>
      <c r="D4404" t="s">
        <v>2026</v>
      </c>
      <c r="E4404">
        <v>5</v>
      </c>
      <c r="F4404" t="s">
        <v>2016</v>
      </c>
      <c r="G4404">
        <v>55</v>
      </c>
      <c r="H4404" t="s">
        <v>2133</v>
      </c>
      <c r="I4404">
        <v>43511</v>
      </c>
      <c r="J4404">
        <v>8</v>
      </c>
      <c r="K4404">
        <v>-26.41</v>
      </c>
    </row>
    <row r="4405" spans="1:11">
      <c r="B4405" t="s">
        <v>2033</v>
      </c>
      <c r="C4405" t="s">
        <v>2034</v>
      </c>
      <c r="D4405" t="s">
        <v>2035</v>
      </c>
      <c r="E4405">
        <v>5</v>
      </c>
      <c r="F4405" t="s">
        <v>2016</v>
      </c>
      <c r="G4405">
        <v>50</v>
      </c>
      <c r="H4405" t="s">
        <v>2036</v>
      </c>
      <c r="I4405">
        <v>43511</v>
      </c>
      <c r="J4405">
        <v>8</v>
      </c>
      <c r="K4405">
        <v>-26.41</v>
      </c>
    </row>
    <row r="4406" spans="1:11">
      <c r="B4406" t="s">
        <v>2039</v>
      </c>
      <c r="C4406" t="s">
        <v>3542</v>
      </c>
      <c r="D4406" t="s">
        <v>2026</v>
      </c>
      <c r="E4406">
        <v>5</v>
      </c>
      <c r="F4406" t="s">
        <v>2016</v>
      </c>
      <c r="G4406">
        <v>45</v>
      </c>
      <c r="H4406" t="s">
        <v>2020</v>
      </c>
      <c r="I4406">
        <v>43511</v>
      </c>
      <c r="J4406" t="s">
        <v>2030</v>
      </c>
      <c r="K4406" t="s">
        <v>2030</v>
      </c>
    </row>
    <row r="4407" spans="1:11">
      <c r="B4407" t="s">
        <v>2074</v>
      </c>
      <c r="C4407" t="s">
        <v>3564</v>
      </c>
      <c r="D4407" t="s">
        <v>2026</v>
      </c>
      <c r="E4407">
        <v>5</v>
      </c>
      <c r="F4407" t="s">
        <v>2016</v>
      </c>
      <c r="G4407">
        <v>53</v>
      </c>
      <c r="H4407" t="s">
        <v>2482</v>
      </c>
      <c r="I4407">
        <v>43511</v>
      </c>
      <c r="J4407">
        <v>8</v>
      </c>
      <c r="K4407">
        <v>-26.41</v>
      </c>
    </row>
    <row r="4408" spans="1:11">
      <c r="B4408" t="s">
        <v>2077</v>
      </c>
      <c r="C4408" t="s">
        <v>2078</v>
      </c>
      <c r="D4408" t="s">
        <v>2029</v>
      </c>
      <c r="E4408">
        <v>5</v>
      </c>
      <c r="F4408" t="s">
        <v>2016</v>
      </c>
      <c r="G4408">
        <v>50</v>
      </c>
      <c r="H4408" t="s">
        <v>2017</v>
      </c>
      <c r="I4408">
        <v>43511</v>
      </c>
      <c r="J4408">
        <v>8</v>
      </c>
      <c r="K4408">
        <v>-26.41</v>
      </c>
    </row>
    <row r="4409" spans="1:11">
      <c r="B4409" t="s">
        <v>2682</v>
      </c>
      <c r="C4409" t="s">
        <v>3566</v>
      </c>
      <c r="D4409" t="s">
        <v>2026</v>
      </c>
      <c r="E4409">
        <v>5</v>
      </c>
      <c r="F4409" t="s">
        <v>2016</v>
      </c>
      <c r="G4409">
        <v>65</v>
      </c>
      <c r="H4409" t="s">
        <v>2017</v>
      </c>
      <c r="I4409">
        <v>43511</v>
      </c>
      <c r="J4409">
        <v>8</v>
      </c>
      <c r="K4409">
        <v>-26.41</v>
      </c>
    </row>
    <row r="4410" spans="1:11">
      <c r="B4410" t="s">
        <v>2094</v>
      </c>
      <c r="C4410" t="s">
        <v>2095</v>
      </c>
      <c r="D4410" t="s">
        <v>2053</v>
      </c>
      <c r="E4410">
        <v>1</v>
      </c>
      <c r="F4410" t="s">
        <v>2088</v>
      </c>
      <c r="G4410" t="s">
        <v>2030</v>
      </c>
      <c r="H4410" t="s">
        <v>2017</v>
      </c>
      <c r="I4410">
        <v>43511</v>
      </c>
      <c r="J4410" t="s">
        <v>2030</v>
      </c>
      <c r="K4410" t="s">
        <v>2030</v>
      </c>
    </row>
    <row r="4411" spans="1:11">
      <c r="B4411" t="s">
        <v>2049</v>
      </c>
      <c r="C4411" t="s">
        <v>3562</v>
      </c>
      <c r="D4411" t="s">
        <v>2029</v>
      </c>
      <c r="E4411">
        <v>5</v>
      </c>
      <c r="F4411" t="s">
        <v>2016</v>
      </c>
      <c r="G4411">
        <v>47</v>
      </c>
      <c r="H4411" t="s">
        <v>2017</v>
      </c>
      <c r="I4411">
        <v>43511</v>
      </c>
      <c r="J4411">
        <v>6</v>
      </c>
      <c r="K4411">
        <v>-20.16</v>
      </c>
    </row>
    <row r="4412" spans="1:11">
      <c r="B4412" t="s">
        <v>2051</v>
      </c>
      <c r="C4412" t="s">
        <v>2052</v>
      </c>
      <c r="D4412" t="s">
        <v>2026</v>
      </c>
      <c r="E4412">
        <v>5</v>
      </c>
      <c r="F4412" t="s">
        <v>2016</v>
      </c>
      <c r="G4412">
        <v>49</v>
      </c>
      <c r="H4412" t="s">
        <v>2017</v>
      </c>
      <c r="I4412">
        <v>43511</v>
      </c>
      <c r="J4412">
        <v>3</v>
      </c>
      <c r="K4412">
        <v>-1.32</v>
      </c>
    </row>
    <row r="4413" spans="1:11">
      <c r="B4413" t="s">
        <v>2086</v>
      </c>
      <c r="C4413" t="s">
        <v>2087</v>
      </c>
      <c r="D4413" t="s">
        <v>2076</v>
      </c>
      <c r="E4413">
        <v>3</v>
      </c>
      <c r="F4413" t="s">
        <v>2088</v>
      </c>
      <c r="G4413">
        <v>38</v>
      </c>
      <c r="H4413" t="s">
        <v>2017</v>
      </c>
      <c r="I4413">
        <v>43511</v>
      </c>
      <c r="J4413">
        <v>8</v>
      </c>
      <c r="K4413">
        <v>-26.41</v>
      </c>
    </row>
    <row r="4414" spans="1:11">
      <c r="B4414" t="s">
        <v>2129</v>
      </c>
      <c r="C4414" t="s">
        <v>2130</v>
      </c>
      <c r="D4414" t="s">
        <v>2026</v>
      </c>
      <c r="E4414">
        <v>5</v>
      </c>
      <c r="F4414" t="s">
        <v>2016</v>
      </c>
      <c r="G4414">
        <v>44</v>
      </c>
      <c r="H4414" t="s">
        <v>2020</v>
      </c>
      <c r="I4414">
        <v>43511</v>
      </c>
      <c r="J4414">
        <v>8</v>
      </c>
      <c r="K4414">
        <v>-26.41</v>
      </c>
    </row>
    <row r="4415" spans="1:11">
      <c r="B4415" t="s">
        <v>2054</v>
      </c>
      <c r="C4415" t="s">
        <v>3563</v>
      </c>
      <c r="D4415" t="s">
        <v>2044</v>
      </c>
      <c r="E4415">
        <v>3</v>
      </c>
      <c r="F4415" t="s">
        <v>2016</v>
      </c>
      <c r="G4415">
        <v>34</v>
      </c>
      <c r="H4415" t="s">
        <v>2020</v>
      </c>
      <c r="I4415">
        <v>43511</v>
      </c>
      <c r="J4415">
        <v>11</v>
      </c>
      <c r="K4415">
        <v>-37.270000000000003</v>
      </c>
    </row>
    <row r="4416" spans="1:11">
      <c r="B4416" t="s">
        <v>2136</v>
      </c>
      <c r="C4416" t="s">
        <v>3565</v>
      </c>
      <c r="D4416" t="s">
        <v>2044</v>
      </c>
      <c r="E4416">
        <v>3</v>
      </c>
      <c r="F4416" t="s">
        <v>2016</v>
      </c>
      <c r="G4416">
        <v>46</v>
      </c>
      <c r="H4416" t="s">
        <v>2020</v>
      </c>
      <c r="I4416">
        <v>43511</v>
      </c>
      <c r="J4416">
        <v>12</v>
      </c>
      <c r="K4416">
        <v>-41.76</v>
      </c>
    </row>
    <row r="4417" spans="2:11">
      <c r="B4417" t="s">
        <v>2100</v>
      </c>
      <c r="C4417" t="s">
        <v>2101</v>
      </c>
      <c r="D4417" t="s">
        <v>2026</v>
      </c>
      <c r="E4417">
        <v>5</v>
      </c>
      <c r="F4417" t="s">
        <v>2016</v>
      </c>
      <c r="G4417" t="s">
        <v>2030</v>
      </c>
      <c r="H4417" t="s">
        <v>2017</v>
      </c>
      <c r="I4417">
        <v>43511</v>
      </c>
      <c r="J4417" t="s">
        <v>2030</v>
      </c>
      <c r="K4417" t="s">
        <v>2030</v>
      </c>
    </row>
    <row r="4418" spans="2:11">
      <c r="B4418" t="s">
        <v>2027</v>
      </c>
      <c r="C4418" t="s">
        <v>2028</v>
      </c>
      <c r="D4418" t="s">
        <v>2029</v>
      </c>
      <c r="E4418">
        <v>5</v>
      </c>
      <c r="F4418" t="s">
        <v>2016</v>
      </c>
      <c r="G4418">
        <v>59</v>
      </c>
      <c r="H4418" t="s">
        <v>2017</v>
      </c>
      <c r="I4418">
        <v>43510</v>
      </c>
      <c r="J4418" t="s">
        <v>2030</v>
      </c>
      <c r="K4418" t="s">
        <v>2030</v>
      </c>
    </row>
    <row r="4419" spans="2:11">
      <c r="B4419" t="s">
        <v>2069</v>
      </c>
      <c r="C4419" t="s">
        <v>2070</v>
      </c>
      <c r="D4419" t="s">
        <v>2035</v>
      </c>
      <c r="E4419">
        <v>5</v>
      </c>
      <c r="F4419" t="s">
        <v>2016</v>
      </c>
      <c r="G4419">
        <v>56</v>
      </c>
      <c r="H4419" t="s">
        <v>2020</v>
      </c>
      <c r="I4419">
        <v>43510</v>
      </c>
      <c r="J4419">
        <v>8</v>
      </c>
      <c r="K4419">
        <v>-26.41</v>
      </c>
    </row>
    <row r="4420" spans="2:11">
      <c r="B4420" t="s">
        <v>2079</v>
      </c>
      <c r="C4420" t="s">
        <v>2080</v>
      </c>
      <c r="D4420" t="s">
        <v>2029</v>
      </c>
      <c r="E4420">
        <v>5</v>
      </c>
      <c r="F4420" t="s">
        <v>2016</v>
      </c>
      <c r="G4420">
        <v>45</v>
      </c>
      <c r="H4420" t="s">
        <v>2017</v>
      </c>
      <c r="I4420">
        <v>43510</v>
      </c>
      <c r="J4420" t="s">
        <v>2030</v>
      </c>
      <c r="K4420" t="s">
        <v>2030</v>
      </c>
    </row>
    <row r="4421" spans="2:11">
      <c r="B4421" t="s">
        <v>2274</v>
      </c>
      <c r="C4421" t="s">
        <v>2307</v>
      </c>
      <c r="D4421" t="s">
        <v>2076</v>
      </c>
      <c r="E4421">
        <v>3</v>
      </c>
      <c r="F4421" t="s">
        <v>2016</v>
      </c>
      <c r="G4421" t="s">
        <v>2030</v>
      </c>
      <c r="H4421" t="s">
        <v>2017</v>
      </c>
      <c r="I4421">
        <v>43509</v>
      </c>
      <c r="J4421" t="s">
        <v>2030</v>
      </c>
      <c r="K4421" t="s">
        <v>2030</v>
      </c>
    </row>
    <row r="4422" spans="2:11">
      <c r="B4422" t="s">
        <v>2057</v>
      </c>
      <c r="C4422" t="s">
        <v>2058</v>
      </c>
      <c r="D4422" t="s">
        <v>2026</v>
      </c>
      <c r="E4422">
        <v>5</v>
      </c>
      <c r="F4422" t="s">
        <v>2016</v>
      </c>
      <c r="G4422">
        <v>56</v>
      </c>
      <c r="H4422" t="s">
        <v>2017</v>
      </c>
      <c r="I4422">
        <v>43508</v>
      </c>
      <c r="J4422">
        <v>7</v>
      </c>
      <c r="K4422">
        <v>-21.79</v>
      </c>
    </row>
    <row r="4423" spans="2:11">
      <c r="B4423" t="s">
        <v>2081</v>
      </c>
      <c r="C4423" t="s">
        <v>4113</v>
      </c>
      <c r="D4423" t="s">
        <v>2029</v>
      </c>
      <c r="E4423">
        <v>5</v>
      </c>
      <c r="F4423" t="s">
        <v>2016</v>
      </c>
      <c r="G4423">
        <v>56</v>
      </c>
      <c r="H4423" t="s">
        <v>2017</v>
      </c>
      <c r="I4423">
        <v>43507</v>
      </c>
      <c r="J4423">
        <v>8</v>
      </c>
      <c r="K4423">
        <v>-26.41</v>
      </c>
    </row>
    <row r="4424" spans="2:11">
      <c r="B4424" t="s">
        <v>2083</v>
      </c>
      <c r="C4424" t="s">
        <v>2084</v>
      </c>
      <c r="D4424" t="s">
        <v>2026</v>
      </c>
      <c r="E4424">
        <v>5</v>
      </c>
      <c r="F4424" t="s">
        <v>2016</v>
      </c>
      <c r="G4424" t="s">
        <v>2030</v>
      </c>
      <c r="H4424" t="s">
        <v>2017</v>
      </c>
      <c r="I4424">
        <v>43404</v>
      </c>
      <c r="J4424">
        <v>8</v>
      </c>
      <c r="K4424">
        <v>-26.41</v>
      </c>
    </row>
    <row r="4425" spans="2:11">
      <c r="B4425" t="s">
        <v>2024</v>
      </c>
      <c r="C4425" t="s">
        <v>2025</v>
      </c>
      <c r="D4425" t="s">
        <v>2026</v>
      </c>
      <c r="E4425">
        <v>5</v>
      </c>
      <c r="F4425" t="s">
        <v>2016</v>
      </c>
      <c r="G4425">
        <v>65</v>
      </c>
      <c r="H4425" t="s">
        <v>2017</v>
      </c>
      <c r="I4425">
        <v>43332</v>
      </c>
      <c r="J4425">
        <v>8</v>
      </c>
      <c r="K4425">
        <v>-26.41</v>
      </c>
    </row>
    <row r="4426" spans="2:11">
      <c r="B4426" t="s">
        <v>2102</v>
      </c>
      <c r="C4426" t="s">
        <v>2103</v>
      </c>
      <c r="D4426" t="s">
        <v>2104</v>
      </c>
      <c r="E4426" t="s">
        <v>2030</v>
      </c>
      <c r="F4426" t="s">
        <v>2016</v>
      </c>
      <c r="G4426" t="s">
        <v>2030</v>
      </c>
      <c r="H4426" t="s">
        <v>2017</v>
      </c>
      <c r="I4426">
        <v>43214</v>
      </c>
      <c r="J4426" t="s">
        <v>2030</v>
      </c>
      <c r="K4426" t="s">
        <v>2030</v>
      </c>
    </row>
    <row r="4427" spans="2:11">
      <c r="B4427" t="s">
        <v>2091</v>
      </c>
      <c r="C4427" t="s">
        <v>3508</v>
      </c>
      <c r="D4427" t="s">
        <v>2093</v>
      </c>
      <c r="E4427" t="s">
        <v>2030</v>
      </c>
      <c r="F4427" t="s">
        <v>2016</v>
      </c>
      <c r="G4427" t="s">
        <v>2030</v>
      </c>
      <c r="H4427" t="s">
        <v>2017</v>
      </c>
      <c r="I4427">
        <v>43144</v>
      </c>
      <c r="J4427" t="s">
        <v>2030</v>
      </c>
      <c r="K4427" t="s">
        <v>2030</v>
      </c>
    </row>
    <row r="4501" spans="1:11">
      <c r="A4501" t="s">
        <v>1058</v>
      </c>
      <c r="B4501" t="s">
        <v>2027</v>
      </c>
      <c r="C4501" t="s">
        <v>2276</v>
      </c>
      <c r="D4501" t="s">
        <v>2029</v>
      </c>
      <c r="E4501">
        <v>5</v>
      </c>
      <c r="F4501" t="s">
        <v>2016</v>
      </c>
      <c r="G4501">
        <v>250</v>
      </c>
      <c r="H4501" t="s">
        <v>2017</v>
      </c>
      <c r="I4501">
        <v>43510</v>
      </c>
      <c r="J4501">
        <v>6</v>
      </c>
      <c r="K4501">
        <v>-13.44</v>
      </c>
    </row>
    <row r="4502" spans="1:11">
      <c r="B4502" t="s">
        <v>2234</v>
      </c>
      <c r="C4502" t="s">
        <v>2289</v>
      </c>
      <c r="D4502" t="s">
        <v>2044</v>
      </c>
      <c r="E4502">
        <v>3</v>
      </c>
      <c r="F4502" t="s">
        <v>2016</v>
      </c>
      <c r="G4502">
        <v>219</v>
      </c>
      <c r="H4502" t="s">
        <v>2020</v>
      </c>
      <c r="I4502">
        <v>43509</v>
      </c>
      <c r="J4502">
        <v>3</v>
      </c>
      <c r="K4502">
        <v>0</v>
      </c>
    </row>
    <row r="4503" spans="1:11">
      <c r="B4503" t="s">
        <v>2277</v>
      </c>
      <c r="C4503" t="s">
        <v>2278</v>
      </c>
      <c r="D4503" t="s">
        <v>2015</v>
      </c>
      <c r="E4503">
        <v>3</v>
      </c>
      <c r="F4503" t="s">
        <v>2016</v>
      </c>
      <c r="G4503">
        <v>215</v>
      </c>
      <c r="H4503" t="s">
        <v>2020</v>
      </c>
      <c r="I4503">
        <v>43508</v>
      </c>
      <c r="J4503">
        <v>3</v>
      </c>
      <c r="K4503">
        <v>0</v>
      </c>
    </row>
    <row r="4504" spans="1:11">
      <c r="B4504" t="s">
        <v>2792</v>
      </c>
      <c r="C4504" t="s">
        <v>3591</v>
      </c>
      <c r="D4504" t="s">
        <v>2053</v>
      </c>
      <c r="E4504">
        <v>1</v>
      </c>
      <c r="F4504" t="s">
        <v>2016</v>
      </c>
      <c r="G4504">
        <v>190</v>
      </c>
      <c r="H4504" t="s">
        <v>2020</v>
      </c>
      <c r="I4504">
        <v>43507</v>
      </c>
      <c r="J4504">
        <v>2</v>
      </c>
      <c r="K4504">
        <v>12.07</v>
      </c>
    </row>
    <row r="4505" spans="1:11">
      <c r="B4505" t="s">
        <v>2083</v>
      </c>
      <c r="C4505" t="s">
        <v>2084</v>
      </c>
      <c r="D4505" t="s">
        <v>2026</v>
      </c>
      <c r="E4505">
        <v>5</v>
      </c>
      <c r="F4505" t="s">
        <v>2016</v>
      </c>
      <c r="G4505" t="s">
        <v>2030</v>
      </c>
      <c r="H4505" t="s">
        <v>2017</v>
      </c>
      <c r="I4505">
        <v>43504</v>
      </c>
      <c r="J4505">
        <v>7</v>
      </c>
      <c r="K4505">
        <v>-17.57</v>
      </c>
    </row>
    <row r="4506" spans="1:11">
      <c r="B4506" t="s">
        <v>2089</v>
      </c>
      <c r="C4506" t="s">
        <v>2279</v>
      </c>
      <c r="D4506" t="s">
        <v>2044</v>
      </c>
      <c r="E4506">
        <v>3</v>
      </c>
      <c r="F4506" t="s">
        <v>2016</v>
      </c>
      <c r="G4506">
        <v>201</v>
      </c>
      <c r="H4506" t="s">
        <v>2017</v>
      </c>
      <c r="I4506">
        <v>43503</v>
      </c>
      <c r="J4506">
        <v>5</v>
      </c>
      <c r="K4506">
        <v>-9.5</v>
      </c>
    </row>
    <row r="4507" spans="1:11">
      <c r="B4507" t="s">
        <v>2042</v>
      </c>
      <c r="C4507" t="s">
        <v>2763</v>
      </c>
      <c r="D4507" t="s">
        <v>2029</v>
      </c>
      <c r="E4507">
        <v>5</v>
      </c>
      <c r="F4507" t="s">
        <v>2016</v>
      </c>
      <c r="G4507">
        <v>235</v>
      </c>
      <c r="H4507" t="s">
        <v>2020</v>
      </c>
      <c r="I4507">
        <v>43502</v>
      </c>
      <c r="J4507">
        <v>10</v>
      </c>
      <c r="K4507">
        <v>-24.82</v>
      </c>
    </row>
    <row r="4508" spans="1:11">
      <c r="B4508" t="s">
        <v>2079</v>
      </c>
      <c r="C4508" t="s">
        <v>2282</v>
      </c>
      <c r="D4508" t="s">
        <v>2029</v>
      </c>
      <c r="E4508">
        <v>5</v>
      </c>
      <c r="F4508" t="s">
        <v>2016</v>
      </c>
      <c r="G4508">
        <v>250</v>
      </c>
      <c r="H4508" t="s">
        <v>2017</v>
      </c>
      <c r="I4508">
        <v>43500</v>
      </c>
      <c r="J4508">
        <v>10</v>
      </c>
      <c r="K4508">
        <v>-24.82</v>
      </c>
    </row>
    <row r="4509" spans="1:11">
      <c r="B4509" t="s">
        <v>2094</v>
      </c>
      <c r="C4509" t="s">
        <v>2095</v>
      </c>
      <c r="D4509" t="s">
        <v>2053</v>
      </c>
      <c r="E4509">
        <v>1</v>
      </c>
      <c r="F4509" t="s">
        <v>2016</v>
      </c>
      <c r="G4509" t="s">
        <v>2030</v>
      </c>
      <c r="H4509" t="s">
        <v>2017</v>
      </c>
      <c r="I4509">
        <v>43495</v>
      </c>
      <c r="J4509" t="s">
        <v>2030</v>
      </c>
      <c r="K4509" t="s">
        <v>2030</v>
      </c>
    </row>
    <row r="4510" spans="1:11">
      <c r="B4510" t="s">
        <v>2033</v>
      </c>
      <c r="C4510" t="s">
        <v>3588</v>
      </c>
      <c r="D4510" t="s">
        <v>2035</v>
      </c>
      <c r="E4510">
        <v>5</v>
      </c>
      <c r="F4510" t="s">
        <v>2016</v>
      </c>
      <c r="G4510">
        <v>246</v>
      </c>
      <c r="H4510" t="s">
        <v>2133</v>
      </c>
      <c r="I4510">
        <v>43493</v>
      </c>
      <c r="J4510">
        <v>10</v>
      </c>
      <c r="K4510">
        <v>-24.82</v>
      </c>
    </row>
    <row r="4511" spans="1:11">
      <c r="B4511" t="s">
        <v>2220</v>
      </c>
      <c r="C4511" t="s">
        <v>2280</v>
      </c>
      <c r="D4511" t="s">
        <v>2026</v>
      </c>
      <c r="E4511">
        <v>5</v>
      </c>
      <c r="F4511" t="s">
        <v>2016</v>
      </c>
      <c r="G4511">
        <v>235</v>
      </c>
      <c r="H4511" t="s">
        <v>2020</v>
      </c>
      <c r="I4511">
        <v>43493</v>
      </c>
      <c r="J4511">
        <v>10</v>
      </c>
      <c r="K4511">
        <v>-24.82</v>
      </c>
    </row>
    <row r="4512" spans="1:11">
      <c r="B4512" t="s">
        <v>2067</v>
      </c>
      <c r="C4512" t="s">
        <v>2281</v>
      </c>
      <c r="D4512" t="s">
        <v>2252</v>
      </c>
      <c r="E4512">
        <v>3</v>
      </c>
      <c r="F4512" t="s">
        <v>2016</v>
      </c>
      <c r="G4512">
        <v>220</v>
      </c>
      <c r="H4512" t="s">
        <v>2020</v>
      </c>
      <c r="I4512">
        <v>43490</v>
      </c>
      <c r="J4512">
        <v>3</v>
      </c>
      <c r="K4512">
        <v>0</v>
      </c>
    </row>
    <row r="4513" spans="2:11">
      <c r="B4513" t="s">
        <v>2045</v>
      </c>
      <c r="C4513" t="s">
        <v>3281</v>
      </c>
      <c r="D4513" t="s">
        <v>2029</v>
      </c>
      <c r="E4513">
        <v>5</v>
      </c>
      <c r="F4513" t="s">
        <v>2016</v>
      </c>
      <c r="G4513">
        <v>302</v>
      </c>
      <c r="H4513" t="s">
        <v>2020</v>
      </c>
      <c r="I4513">
        <v>43489</v>
      </c>
      <c r="J4513">
        <v>10</v>
      </c>
      <c r="K4513">
        <v>-24.82</v>
      </c>
    </row>
    <row r="4514" spans="2:11">
      <c r="B4514" t="s">
        <v>2260</v>
      </c>
      <c r="C4514" t="s">
        <v>4095</v>
      </c>
      <c r="D4514" t="s">
        <v>2044</v>
      </c>
      <c r="E4514">
        <v>3</v>
      </c>
      <c r="F4514" t="s">
        <v>2016</v>
      </c>
      <c r="G4514">
        <v>210</v>
      </c>
      <c r="H4514" t="s">
        <v>2020</v>
      </c>
      <c r="I4514">
        <v>43487</v>
      </c>
      <c r="J4514">
        <v>13</v>
      </c>
      <c r="K4514">
        <v>-33.08</v>
      </c>
    </row>
    <row r="4515" spans="2:11">
      <c r="B4515" t="s">
        <v>2283</v>
      </c>
      <c r="C4515" t="s">
        <v>2284</v>
      </c>
      <c r="D4515" t="s">
        <v>2189</v>
      </c>
      <c r="E4515">
        <v>5</v>
      </c>
      <c r="F4515" t="s">
        <v>2016</v>
      </c>
      <c r="G4515">
        <v>270</v>
      </c>
      <c r="H4515" t="s">
        <v>2020</v>
      </c>
      <c r="I4515">
        <v>43487</v>
      </c>
      <c r="J4515">
        <v>8</v>
      </c>
      <c r="K4515">
        <v>-19.72</v>
      </c>
    </row>
    <row r="4516" spans="2:11">
      <c r="B4516" t="s">
        <v>2267</v>
      </c>
      <c r="C4516" t="s">
        <v>2272</v>
      </c>
      <c r="D4516" t="s">
        <v>2029</v>
      </c>
      <c r="E4516">
        <v>5</v>
      </c>
      <c r="F4516" t="s">
        <v>2016</v>
      </c>
      <c r="G4516">
        <v>238</v>
      </c>
      <c r="H4516" t="s">
        <v>2017</v>
      </c>
      <c r="I4516">
        <v>43485</v>
      </c>
      <c r="J4516" t="s">
        <v>2030</v>
      </c>
      <c r="K4516" t="s">
        <v>2030</v>
      </c>
    </row>
    <row r="4517" spans="2:11">
      <c r="B4517" t="s">
        <v>2024</v>
      </c>
      <c r="C4517" t="s">
        <v>2243</v>
      </c>
      <c r="D4517" t="s">
        <v>2076</v>
      </c>
      <c r="E4517">
        <v>3</v>
      </c>
      <c r="F4517" t="s">
        <v>2016</v>
      </c>
      <c r="G4517" t="s">
        <v>2030</v>
      </c>
      <c r="H4517" t="s">
        <v>2017</v>
      </c>
      <c r="I4517">
        <v>43482</v>
      </c>
      <c r="J4517">
        <v>3</v>
      </c>
      <c r="K4517">
        <v>0</v>
      </c>
    </row>
    <row r="4518" spans="2:11">
      <c r="B4518" t="s">
        <v>2236</v>
      </c>
      <c r="C4518" t="s">
        <v>3087</v>
      </c>
      <c r="D4518" t="s">
        <v>2015</v>
      </c>
      <c r="E4518">
        <v>3</v>
      </c>
      <c r="F4518" t="s">
        <v>2016</v>
      </c>
      <c r="G4518" t="s">
        <v>2030</v>
      </c>
      <c r="H4518" t="s">
        <v>2017</v>
      </c>
      <c r="I4518">
        <v>43482</v>
      </c>
      <c r="J4518">
        <v>3</v>
      </c>
      <c r="K4518">
        <v>0</v>
      </c>
    </row>
    <row r="4519" spans="2:11">
      <c r="B4519" t="s">
        <v>2174</v>
      </c>
      <c r="C4519" t="s">
        <v>2242</v>
      </c>
      <c r="D4519" t="s">
        <v>2015</v>
      </c>
      <c r="E4519">
        <v>3</v>
      </c>
      <c r="F4519" t="s">
        <v>2016</v>
      </c>
      <c r="G4519">
        <v>262</v>
      </c>
      <c r="H4519" t="s">
        <v>2017</v>
      </c>
      <c r="I4519">
        <v>43481</v>
      </c>
      <c r="J4519">
        <v>3</v>
      </c>
      <c r="K4519">
        <v>0</v>
      </c>
    </row>
    <row r="4520" spans="2:11">
      <c r="B4520" t="s">
        <v>106</v>
      </c>
      <c r="C4520" t="s">
        <v>2228</v>
      </c>
      <c r="D4520" t="s">
        <v>2723</v>
      </c>
      <c r="E4520">
        <v>3</v>
      </c>
      <c r="F4520" t="s">
        <v>2016</v>
      </c>
      <c r="G4520">
        <v>207</v>
      </c>
      <c r="H4520" t="s">
        <v>2020</v>
      </c>
      <c r="I4520">
        <v>43481</v>
      </c>
      <c r="J4520">
        <v>11</v>
      </c>
      <c r="K4520">
        <v>-27.35</v>
      </c>
    </row>
    <row r="4521" spans="2:11">
      <c r="B4521" t="s">
        <v>2077</v>
      </c>
      <c r="C4521" t="s">
        <v>2288</v>
      </c>
      <c r="D4521" t="s">
        <v>2029</v>
      </c>
      <c r="E4521">
        <v>5</v>
      </c>
      <c r="F4521" t="s">
        <v>2016</v>
      </c>
      <c r="G4521">
        <v>227</v>
      </c>
      <c r="H4521" t="s">
        <v>2020</v>
      </c>
      <c r="I4521">
        <v>43481</v>
      </c>
      <c r="J4521">
        <v>10</v>
      </c>
      <c r="K4521">
        <v>-24.82</v>
      </c>
    </row>
    <row r="4522" spans="2:11">
      <c r="B4522" t="s">
        <v>2051</v>
      </c>
      <c r="C4522" t="s">
        <v>3084</v>
      </c>
      <c r="D4522" t="s">
        <v>2026</v>
      </c>
      <c r="E4522">
        <v>5</v>
      </c>
      <c r="F4522" t="s">
        <v>2016</v>
      </c>
      <c r="G4522">
        <v>258</v>
      </c>
      <c r="H4522" t="s">
        <v>2017</v>
      </c>
      <c r="I4522">
        <v>43481</v>
      </c>
      <c r="J4522">
        <v>4</v>
      </c>
      <c r="K4522">
        <v>-3.27</v>
      </c>
    </row>
    <row r="4523" spans="2:11">
      <c r="B4523" t="s">
        <v>2063</v>
      </c>
      <c r="C4523" t="s">
        <v>2291</v>
      </c>
      <c r="D4523" t="s">
        <v>2162</v>
      </c>
      <c r="E4523">
        <v>3</v>
      </c>
      <c r="F4523" t="s">
        <v>2016</v>
      </c>
      <c r="G4523">
        <v>247</v>
      </c>
      <c r="H4523" t="s">
        <v>2017</v>
      </c>
      <c r="I4523">
        <v>43481</v>
      </c>
      <c r="J4523">
        <v>3</v>
      </c>
      <c r="K4523">
        <v>0</v>
      </c>
    </row>
    <row r="4524" spans="2:11">
      <c r="B4524" t="s">
        <v>2813</v>
      </c>
      <c r="C4524" t="s">
        <v>3601</v>
      </c>
      <c r="D4524" t="s">
        <v>2076</v>
      </c>
      <c r="E4524">
        <v>3</v>
      </c>
      <c r="F4524" t="s">
        <v>2016</v>
      </c>
      <c r="G4524">
        <v>203</v>
      </c>
      <c r="H4524" t="s">
        <v>2017</v>
      </c>
      <c r="I4524">
        <v>43448</v>
      </c>
      <c r="J4524">
        <v>3</v>
      </c>
      <c r="K4524">
        <v>0</v>
      </c>
    </row>
    <row r="4525" spans="2:11">
      <c r="B4525" t="s">
        <v>2682</v>
      </c>
      <c r="C4525" t="s">
        <v>3608</v>
      </c>
      <c r="D4525" t="s">
        <v>2053</v>
      </c>
      <c r="E4525">
        <v>1</v>
      </c>
      <c r="F4525" t="s">
        <v>2016</v>
      </c>
      <c r="G4525">
        <v>200</v>
      </c>
      <c r="H4525" t="s">
        <v>2017</v>
      </c>
      <c r="I4525">
        <v>43301</v>
      </c>
      <c r="J4525">
        <v>1</v>
      </c>
      <c r="K4525">
        <v>24.82</v>
      </c>
    </row>
    <row r="4601" spans="1:11">
      <c r="A4601" t="s">
        <v>1059</v>
      </c>
      <c r="B4601" t="s">
        <v>2274</v>
      </c>
      <c r="C4601" t="s">
        <v>2766</v>
      </c>
      <c r="D4601" t="s">
        <v>2026</v>
      </c>
      <c r="E4601">
        <v>5</v>
      </c>
      <c r="F4601" t="s">
        <v>2016</v>
      </c>
      <c r="G4601" t="s">
        <v>2030</v>
      </c>
      <c r="H4601" t="s">
        <v>2017</v>
      </c>
      <c r="I4601">
        <v>43509</v>
      </c>
      <c r="J4601">
        <v>1</v>
      </c>
      <c r="K4601">
        <v>27.85</v>
      </c>
    </row>
    <row r="4602" spans="1:11">
      <c r="B4602" t="s">
        <v>2037</v>
      </c>
      <c r="C4602" t="s">
        <v>2767</v>
      </c>
      <c r="D4602" t="s">
        <v>2026</v>
      </c>
      <c r="E4602">
        <v>5</v>
      </c>
      <c r="F4602" t="s">
        <v>2016</v>
      </c>
      <c r="G4602">
        <v>76</v>
      </c>
      <c r="H4602" t="s">
        <v>2017</v>
      </c>
      <c r="I4602">
        <v>43509</v>
      </c>
      <c r="J4602">
        <v>1</v>
      </c>
      <c r="K4602">
        <v>27.85</v>
      </c>
    </row>
    <row r="4603" spans="1:11">
      <c r="B4603" t="s">
        <v>2232</v>
      </c>
      <c r="C4603" t="s">
        <v>3584</v>
      </c>
      <c r="D4603" t="s">
        <v>2029</v>
      </c>
      <c r="E4603">
        <v>5</v>
      </c>
      <c r="F4603" t="s">
        <v>2016</v>
      </c>
      <c r="G4603" t="s">
        <v>2030</v>
      </c>
      <c r="H4603" t="s">
        <v>2017</v>
      </c>
      <c r="I4603">
        <v>43509</v>
      </c>
      <c r="J4603">
        <v>1</v>
      </c>
      <c r="K4603">
        <v>27.85</v>
      </c>
    </row>
    <row r="4604" spans="1:11">
      <c r="B4604" t="s">
        <v>2198</v>
      </c>
      <c r="C4604" t="s">
        <v>3578</v>
      </c>
      <c r="D4604" t="s">
        <v>2044</v>
      </c>
      <c r="E4604">
        <v>3</v>
      </c>
      <c r="F4604" t="s">
        <v>2016</v>
      </c>
      <c r="G4604">
        <v>60</v>
      </c>
      <c r="H4604" t="s">
        <v>2020</v>
      </c>
      <c r="I4604">
        <v>43507</v>
      </c>
      <c r="J4604">
        <v>12</v>
      </c>
      <c r="K4604">
        <v>-3.39</v>
      </c>
    </row>
    <row r="4605" spans="1:11">
      <c r="B4605" t="s">
        <v>2074</v>
      </c>
      <c r="C4605" t="s">
        <v>2770</v>
      </c>
      <c r="D4605" t="s">
        <v>2076</v>
      </c>
      <c r="E4605">
        <v>3</v>
      </c>
      <c r="F4605" t="s">
        <v>2016</v>
      </c>
      <c r="G4605">
        <v>65</v>
      </c>
      <c r="H4605" t="s">
        <v>2020</v>
      </c>
      <c r="I4605">
        <v>43504</v>
      </c>
      <c r="J4605">
        <v>11</v>
      </c>
      <c r="K4605">
        <v>0</v>
      </c>
    </row>
    <row r="4606" spans="1:11">
      <c r="B4606" t="s">
        <v>2096</v>
      </c>
      <c r="C4606" t="s">
        <v>2097</v>
      </c>
      <c r="D4606" t="s">
        <v>2026</v>
      </c>
      <c r="E4606">
        <v>5</v>
      </c>
      <c r="F4606" t="s">
        <v>2016</v>
      </c>
      <c r="G4606" t="s">
        <v>2030</v>
      </c>
      <c r="H4606" t="s">
        <v>2017</v>
      </c>
      <c r="I4606">
        <v>43503</v>
      </c>
      <c r="J4606">
        <v>1</v>
      </c>
      <c r="K4606">
        <v>27.85</v>
      </c>
    </row>
    <row r="4607" spans="1:11">
      <c r="B4607" t="s">
        <v>2079</v>
      </c>
      <c r="C4607" t="s">
        <v>3219</v>
      </c>
      <c r="D4607" t="s">
        <v>2029</v>
      </c>
      <c r="E4607">
        <v>5</v>
      </c>
      <c r="F4607" t="s">
        <v>2016</v>
      </c>
      <c r="G4607">
        <v>73</v>
      </c>
      <c r="H4607" t="s">
        <v>2017</v>
      </c>
      <c r="I4607">
        <v>43502</v>
      </c>
      <c r="J4607">
        <v>1</v>
      </c>
      <c r="K4607">
        <v>27.85</v>
      </c>
    </row>
    <row r="4608" spans="1:11">
      <c r="B4608" t="s">
        <v>2051</v>
      </c>
      <c r="C4608" t="s">
        <v>2115</v>
      </c>
      <c r="D4608" t="s">
        <v>2076</v>
      </c>
      <c r="E4608">
        <v>3</v>
      </c>
      <c r="F4608" t="s">
        <v>2088</v>
      </c>
      <c r="G4608">
        <v>74</v>
      </c>
      <c r="H4608" t="s">
        <v>2017</v>
      </c>
      <c r="I4608">
        <v>43501</v>
      </c>
      <c r="J4608">
        <v>2</v>
      </c>
      <c r="K4608">
        <v>23.32</v>
      </c>
    </row>
    <row r="4609" spans="2:11">
      <c r="B4609" t="s">
        <v>2134</v>
      </c>
      <c r="C4609" t="s">
        <v>3120</v>
      </c>
      <c r="D4609" t="s">
        <v>2162</v>
      </c>
      <c r="E4609">
        <v>3</v>
      </c>
      <c r="F4609" t="s">
        <v>2016</v>
      </c>
      <c r="G4609">
        <v>65</v>
      </c>
      <c r="H4609" t="s">
        <v>2020</v>
      </c>
      <c r="I4609">
        <v>43493</v>
      </c>
      <c r="J4609">
        <v>11</v>
      </c>
      <c r="K4609">
        <v>0</v>
      </c>
    </row>
    <row r="4610" spans="2:11">
      <c r="B4610" t="s">
        <v>2089</v>
      </c>
      <c r="C4610" t="s">
        <v>3103</v>
      </c>
      <c r="D4610" t="s">
        <v>2044</v>
      </c>
      <c r="E4610">
        <v>3</v>
      </c>
      <c r="F4610" t="s">
        <v>2016</v>
      </c>
      <c r="G4610">
        <v>68</v>
      </c>
      <c r="H4610" t="s">
        <v>2017</v>
      </c>
      <c r="I4610">
        <v>43493</v>
      </c>
      <c r="J4610">
        <v>11</v>
      </c>
      <c r="K4610">
        <v>0</v>
      </c>
    </row>
    <row r="4611" spans="2:11">
      <c r="B4611" t="s">
        <v>2094</v>
      </c>
      <c r="C4611" t="s">
        <v>2095</v>
      </c>
      <c r="D4611" t="s">
        <v>2026</v>
      </c>
      <c r="E4611">
        <v>5</v>
      </c>
      <c r="F4611" t="s">
        <v>2085</v>
      </c>
      <c r="G4611">
        <v>73</v>
      </c>
      <c r="H4611" t="s">
        <v>2020</v>
      </c>
      <c r="I4611">
        <v>43493</v>
      </c>
      <c r="J4611" t="s">
        <v>2030</v>
      </c>
      <c r="K4611" t="s">
        <v>2030</v>
      </c>
    </row>
    <row r="4612" spans="2:11">
      <c r="B4612" t="s">
        <v>2174</v>
      </c>
      <c r="C4612" t="s">
        <v>2771</v>
      </c>
      <c r="D4612" t="s">
        <v>2015</v>
      </c>
      <c r="E4612">
        <v>3</v>
      </c>
      <c r="F4612" t="s">
        <v>2016</v>
      </c>
      <c r="G4612">
        <v>60</v>
      </c>
      <c r="H4612" t="s">
        <v>2017</v>
      </c>
      <c r="I4612">
        <v>43490</v>
      </c>
      <c r="J4612">
        <v>11</v>
      </c>
      <c r="K4612">
        <v>0</v>
      </c>
    </row>
    <row r="4613" spans="2:11">
      <c r="B4613" t="s">
        <v>106</v>
      </c>
      <c r="C4613" t="s">
        <v>2772</v>
      </c>
      <c r="D4613" t="s">
        <v>2114</v>
      </c>
      <c r="E4613">
        <v>3</v>
      </c>
      <c r="F4613" t="s">
        <v>2016</v>
      </c>
      <c r="G4613">
        <v>70</v>
      </c>
      <c r="H4613" t="s">
        <v>2020</v>
      </c>
      <c r="I4613">
        <v>43490</v>
      </c>
      <c r="J4613">
        <v>13</v>
      </c>
      <c r="K4613">
        <v>-7.22</v>
      </c>
    </row>
    <row r="4614" spans="2:11">
      <c r="B4614" t="s">
        <v>2021</v>
      </c>
      <c r="C4614" t="s">
        <v>2784</v>
      </c>
      <c r="D4614" t="s">
        <v>2296</v>
      </c>
      <c r="E4614">
        <v>3</v>
      </c>
      <c r="F4614" t="s">
        <v>2016</v>
      </c>
      <c r="G4614">
        <v>70</v>
      </c>
      <c r="H4614" t="s">
        <v>2020</v>
      </c>
      <c r="I4614">
        <v>43490</v>
      </c>
      <c r="J4614">
        <v>3</v>
      </c>
      <c r="K4614">
        <v>14.63</v>
      </c>
    </row>
    <row r="4615" spans="2:11">
      <c r="B4615" t="s">
        <v>2024</v>
      </c>
      <c r="C4615" t="s">
        <v>2768</v>
      </c>
      <c r="D4615" t="s">
        <v>2026</v>
      </c>
      <c r="E4615">
        <v>5</v>
      </c>
      <c r="F4615" t="s">
        <v>2016</v>
      </c>
      <c r="G4615">
        <v>79</v>
      </c>
      <c r="H4615" t="s">
        <v>2017</v>
      </c>
      <c r="I4615">
        <v>43490</v>
      </c>
      <c r="J4615">
        <v>6</v>
      </c>
      <c r="K4615">
        <v>5.23</v>
      </c>
    </row>
    <row r="4616" spans="2:11">
      <c r="B4616" t="s">
        <v>2033</v>
      </c>
      <c r="C4616" t="s">
        <v>2769</v>
      </c>
      <c r="D4616" t="s">
        <v>2035</v>
      </c>
      <c r="E4616">
        <v>5</v>
      </c>
      <c r="F4616" t="s">
        <v>2016</v>
      </c>
      <c r="G4616">
        <v>70</v>
      </c>
      <c r="H4616" t="s">
        <v>2036</v>
      </c>
      <c r="I4616">
        <v>43490</v>
      </c>
      <c r="J4616">
        <v>1</v>
      </c>
      <c r="K4616">
        <v>27.85</v>
      </c>
    </row>
    <row r="4617" spans="2:11">
      <c r="B4617" t="s">
        <v>2257</v>
      </c>
      <c r="C4617" t="s">
        <v>3579</v>
      </c>
      <c r="D4617" t="s">
        <v>2044</v>
      </c>
      <c r="E4617">
        <v>3</v>
      </c>
      <c r="F4617" t="s">
        <v>2016</v>
      </c>
      <c r="G4617">
        <v>66</v>
      </c>
      <c r="H4617" t="s">
        <v>2020</v>
      </c>
      <c r="I4617">
        <v>43490</v>
      </c>
      <c r="J4617">
        <v>9</v>
      </c>
      <c r="K4617">
        <v>2.3199999999999998</v>
      </c>
    </row>
    <row r="4618" spans="2:11">
      <c r="B4618" t="s">
        <v>2047</v>
      </c>
      <c r="C4618" t="s">
        <v>2783</v>
      </c>
      <c r="D4618" t="s">
        <v>2026</v>
      </c>
      <c r="E4618">
        <v>5</v>
      </c>
      <c r="F4618" t="s">
        <v>2016</v>
      </c>
      <c r="G4618">
        <v>75</v>
      </c>
      <c r="H4618" t="s">
        <v>2017</v>
      </c>
      <c r="I4618">
        <v>43490</v>
      </c>
      <c r="J4618">
        <v>4</v>
      </c>
      <c r="K4618">
        <v>10.83</v>
      </c>
    </row>
    <row r="4619" spans="2:11">
      <c r="B4619" t="s">
        <v>2151</v>
      </c>
      <c r="C4619" t="s">
        <v>3520</v>
      </c>
      <c r="D4619" t="s">
        <v>2044</v>
      </c>
      <c r="E4619">
        <v>3</v>
      </c>
      <c r="F4619" t="s">
        <v>2016</v>
      </c>
      <c r="G4619" t="s">
        <v>2030</v>
      </c>
      <c r="H4619" t="s">
        <v>2017</v>
      </c>
      <c r="I4619">
        <v>43490</v>
      </c>
      <c r="J4619">
        <v>11</v>
      </c>
      <c r="K4619">
        <v>0</v>
      </c>
    </row>
    <row r="4620" spans="2:11">
      <c r="B4620" t="s">
        <v>2086</v>
      </c>
      <c r="C4620" t="s">
        <v>3676</v>
      </c>
      <c r="D4620" t="s">
        <v>2053</v>
      </c>
      <c r="E4620">
        <v>1</v>
      </c>
      <c r="F4620" t="s">
        <v>2016</v>
      </c>
      <c r="G4620">
        <v>56.5</v>
      </c>
      <c r="H4620" t="s">
        <v>2017</v>
      </c>
      <c r="I4620">
        <v>43490</v>
      </c>
      <c r="J4620">
        <v>8</v>
      </c>
      <c r="K4620">
        <v>2.81</v>
      </c>
    </row>
    <row r="4621" spans="2:11">
      <c r="B4621" t="s">
        <v>2411</v>
      </c>
      <c r="C4621" t="s">
        <v>2781</v>
      </c>
      <c r="D4621" t="s">
        <v>2044</v>
      </c>
      <c r="E4621">
        <v>3</v>
      </c>
      <c r="F4621" t="s">
        <v>2016</v>
      </c>
      <c r="G4621" t="s">
        <v>2030</v>
      </c>
      <c r="H4621" t="s">
        <v>2017</v>
      </c>
      <c r="I4621">
        <v>43490</v>
      </c>
      <c r="J4621">
        <v>13</v>
      </c>
      <c r="K4621">
        <v>-7.22</v>
      </c>
    </row>
    <row r="4622" spans="2:11">
      <c r="B4622" t="s">
        <v>2063</v>
      </c>
      <c r="C4622" t="s">
        <v>2782</v>
      </c>
      <c r="D4622" t="s">
        <v>2162</v>
      </c>
      <c r="E4622">
        <v>3</v>
      </c>
      <c r="F4622" t="s">
        <v>2016</v>
      </c>
      <c r="G4622">
        <v>69</v>
      </c>
      <c r="H4622" t="s">
        <v>2017</v>
      </c>
      <c r="I4622">
        <v>43490</v>
      </c>
      <c r="J4622">
        <v>11</v>
      </c>
      <c r="K4622">
        <v>0</v>
      </c>
    </row>
    <row r="4623" spans="2:11">
      <c r="B4623" t="s">
        <v>2159</v>
      </c>
      <c r="C4623" t="s">
        <v>2773</v>
      </c>
      <c r="D4623" t="s">
        <v>2029</v>
      </c>
      <c r="E4623">
        <v>5</v>
      </c>
      <c r="F4623" t="s">
        <v>2016</v>
      </c>
      <c r="G4623">
        <v>74</v>
      </c>
      <c r="H4623" t="s">
        <v>2020</v>
      </c>
      <c r="I4623">
        <v>43489</v>
      </c>
      <c r="J4623">
        <v>1</v>
      </c>
      <c r="K4623">
        <v>27.85</v>
      </c>
    </row>
    <row r="4624" spans="2:11">
      <c r="B4624" t="s">
        <v>2069</v>
      </c>
      <c r="C4624" t="s">
        <v>2774</v>
      </c>
      <c r="D4624" t="s">
        <v>2035</v>
      </c>
      <c r="E4624">
        <v>5</v>
      </c>
      <c r="F4624" t="s">
        <v>2016</v>
      </c>
      <c r="G4624">
        <v>70</v>
      </c>
      <c r="H4624" t="s">
        <v>2020</v>
      </c>
      <c r="I4624">
        <v>43489</v>
      </c>
      <c r="J4624" t="s">
        <v>2030</v>
      </c>
      <c r="K4624" t="s">
        <v>2030</v>
      </c>
    </row>
    <row r="4625" spans="2:11">
      <c r="B4625" t="s">
        <v>2045</v>
      </c>
      <c r="C4625" t="s">
        <v>2775</v>
      </c>
      <c r="D4625" t="s">
        <v>2029</v>
      </c>
      <c r="E4625">
        <v>5</v>
      </c>
      <c r="F4625" t="s">
        <v>2016</v>
      </c>
      <c r="G4625">
        <v>72</v>
      </c>
      <c r="H4625" t="s">
        <v>2020</v>
      </c>
      <c r="I4625">
        <v>43489</v>
      </c>
      <c r="J4625">
        <v>1</v>
      </c>
      <c r="K4625">
        <v>27.85</v>
      </c>
    </row>
    <row r="4626" spans="2:11">
      <c r="B4626" t="s">
        <v>2049</v>
      </c>
      <c r="C4626" t="s">
        <v>2779</v>
      </c>
      <c r="D4626" t="s">
        <v>2015</v>
      </c>
      <c r="E4626">
        <v>3</v>
      </c>
      <c r="F4626" t="s">
        <v>2016</v>
      </c>
      <c r="G4626">
        <v>63</v>
      </c>
      <c r="H4626" t="s">
        <v>2020</v>
      </c>
      <c r="I4626">
        <v>43489</v>
      </c>
      <c r="J4626">
        <v>7</v>
      </c>
      <c r="K4626">
        <v>4.7</v>
      </c>
    </row>
    <row r="4627" spans="2:11">
      <c r="B4627" t="s">
        <v>2601</v>
      </c>
      <c r="C4627" t="s">
        <v>3585</v>
      </c>
      <c r="D4627" t="s">
        <v>2015</v>
      </c>
      <c r="E4627">
        <v>3</v>
      </c>
      <c r="F4627" t="s">
        <v>2016</v>
      </c>
      <c r="G4627">
        <v>70</v>
      </c>
      <c r="H4627" t="s">
        <v>2017</v>
      </c>
      <c r="I4627">
        <v>43489</v>
      </c>
      <c r="J4627">
        <v>10</v>
      </c>
      <c r="K4627">
        <v>2.04</v>
      </c>
    </row>
    <row r="4628" spans="2:11">
      <c r="B4628" t="s">
        <v>2091</v>
      </c>
      <c r="C4628" t="s">
        <v>2861</v>
      </c>
      <c r="D4628" t="s">
        <v>2093</v>
      </c>
      <c r="E4628" t="s">
        <v>2030</v>
      </c>
      <c r="F4628" t="s">
        <v>2016</v>
      </c>
      <c r="G4628" t="s">
        <v>2030</v>
      </c>
      <c r="H4628" t="s">
        <v>2017</v>
      </c>
      <c r="I4628">
        <v>43487</v>
      </c>
      <c r="J4628" t="s">
        <v>2030</v>
      </c>
      <c r="K4628" t="s">
        <v>2030</v>
      </c>
    </row>
    <row r="4629" spans="2:11">
      <c r="B4629" t="s">
        <v>2102</v>
      </c>
      <c r="C4629" t="s">
        <v>2987</v>
      </c>
      <c r="D4629" t="s">
        <v>2026</v>
      </c>
      <c r="E4629">
        <v>5</v>
      </c>
      <c r="F4629" t="s">
        <v>2016</v>
      </c>
      <c r="G4629" t="s">
        <v>2030</v>
      </c>
      <c r="H4629" t="s">
        <v>2017</v>
      </c>
      <c r="I4629">
        <v>43432</v>
      </c>
      <c r="J4629" t="s">
        <v>2030</v>
      </c>
      <c r="K4629" t="s">
        <v>2030</v>
      </c>
    </row>
    <row r="4630" spans="2:11">
      <c r="B4630" t="s">
        <v>2083</v>
      </c>
      <c r="C4630" t="s">
        <v>2084</v>
      </c>
      <c r="D4630" t="s">
        <v>2035</v>
      </c>
      <c r="E4630">
        <v>5</v>
      </c>
      <c r="F4630" t="s">
        <v>2016</v>
      </c>
      <c r="G4630" t="s">
        <v>2030</v>
      </c>
      <c r="H4630" t="s">
        <v>2017</v>
      </c>
      <c r="I4630">
        <v>43424</v>
      </c>
      <c r="J4630">
        <v>5</v>
      </c>
      <c r="K4630">
        <v>6.24</v>
      </c>
    </row>
    <row r="4631" spans="2:11">
      <c r="B4631" t="s">
        <v>2551</v>
      </c>
      <c r="C4631" t="s">
        <v>2552</v>
      </c>
      <c r="D4631" t="s">
        <v>2026</v>
      </c>
      <c r="E4631">
        <v>5</v>
      </c>
      <c r="F4631" t="s">
        <v>2016</v>
      </c>
      <c r="G4631">
        <v>70</v>
      </c>
      <c r="H4631" t="s">
        <v>2017</v>
      </c>
      <c r="I4631">
        <v>43416</v>
      </c>
      <c r="J4631">
        <v>1</v>
      </c>
      <c r="K4631">
        <v>27.85</v>
      </c>
    </row>
    <row r="4632" spans="2:11">
      <c r="B4632" t="s">
        <v>2111</v>
      </c>
      <c r="C4632" t="s">
        <v>2862</v>
      </c>
      <c r="D4632" t="s">
        <v>2026</v>
      </c>
      <c r="E4632">
        <v>5</v>
      </c>
      <c r="F4632" t="s">
        <v>2016</v>
      </c>
      <c r="G4632" t="s">
        <v>2030</v>
      </c>
      <c r="H4632" t="s">
        <v>2017</v>
      </c>
      <c r="I4632">
        <v>43220</v>
      </c>
      <c r="J4632">
        <v>1</v>
      </c>
      <c r="K4632">
        <v>27.85</v>
      </c>
    </row>
    <row r="4633" spans="2:11">
      <c r="B4633" t="s">
        <v>2107</v>
      </c>
      <c r="C4633" t="s">
        <v>2108</v>
      </c>
      <c r="D4633" t="s">
        <v>2026</v>
      </c>
      <c r="E4633">
        <v>5</v>
      </c>
      <c r="F4633" t="s">
        <v>2123</v>
      </c>
      <c r="G4633">
        <v>64</v>
      </c>
      <c r="H4633" t="s">
        <v>2017</v>
      </c>
      <c r="I4633">
        <v>43129</v>
      </c>
      <c r="J4633">
        <v>1</v>
      </c>
      <c r="K4633">
        <v>27.85</v>
      </c>
    </row>
    <row r="4701" spans="1:11">
      <c r="A4701" t="s">
        <v>1060</v>
      </c>
      <c r="B4701" t="s">
        <v>2079</v>
      </c>
      <c r="C4701" t="s">
        <v>2282</v>
      </c>
      <c r="D4701" t="s">
        <v>2029</v>
      </c>
      <c r="E4701">
        <v>5</v>
      </c>
      <c r="F4701" t="s">
        <v>2016</v>
      </c>
      <c r="G4701">
        <v>54</v>
      </c>
      <c r="H4701" t="s">
        <v>2017</v>
      </c>
      <c r="I4701">
        <v>43511</v>
      </c>
      <c r="J4701">
        <v>6</v>
      </c>
      <c r="K4701">
        <v>-2.12</v>
      </c>
    </row>
    <row r="4702" spans="1:11">
      <c r="B4702" t="s">
        <v>2274</v>
      </c>
      <c r="C4702" t="s">
        <v>3755</v>
      </c>
      <c r="D4702" t="s">
        <v>2076</v>
      </c>
      <c r="E4702">
        <v>3</v>
      </c>
      <c r="F4702" t="s">
        <v>2016</v>
      </c>
      <c r="G4702" t="s">
        <v>2030</v>
      </c>
      <c r="H4702" t="s">
        <v>2017</v>
      </c>
      <c r="I4702">
        <v>43509</v>
      </c>
      <c r="J4702">
        <v>4</v>
      </c>
      <c r="K4702">
        <v>0</v>
      </c>
    </row>
    <row r="4703" spans="1:11">
      <c r="B4703" t="s">
        <v>2234</v>
      </c>
      <c r="C4703" t="s">
        <v>2289</v>
      </c>
      <c r="D4703" t="s">
        <v>2026</v>
      </c>
      <c r="E4703">
        <v>5</v>
      </c>
      <c r="F4703" t="s">
        <v>2016</v>
      </c>
      <c r="G4703">
        <v>55</v>
      </c>
      <c r="H4703" t="s">
        <v>2020</v>
      </c>
      <c r="I4703">
        <v>43509</v>
      </c>
      <c r="J4703">
        <v>9</v>
      </c>
      <c r="K4703">
        <v>-22.33</v>
      </c>
    </row>
    <row r="4704" spans="1:11">
      <c r="B4704" t="s">
        <v>2027</v>
      </c>
      <c r="C4704" t="s">
        <v>2276</v>
      </c>
      <c r="D4704" t="s">
        <v>2029</v>
      </c>
      <c r="E4704">
        <v>5</v>
      </c>
      <c r="F4704" t="s">
        <v>2016</v>
      </c>
      <c r="G4704">
        <v>56</v>
      </c>
      <c r="H4704" t="s">
        <v>2017</v>
      </c>
      <c r="I4704">
        <v>43508</v>
      </c>
      <c r="J4704">
        <v>9</v>
      </c>
      <c r="K4704">
        <v>-22.33</v>
      </c>
    </row>
    <row r="4705" spans="2:11">
      <c r="B4705" t="s">
        <v>2277</v>
      </c>
      <c r="C4705" t="s">
        <v>2278</v>
      </c>
      <c r="D4705" t="s">
        <v>2015</v>
      </c>
      <c r="E4705">
        <v>3</v>
      </c>
      <c r="F4705" t="s">
        <v>2016</v>
      </c>
      <c r="G4705">
        <v>45</v>
      </c>
      <c r="H4705" t="s">
        <v>2020</v>
      </c>
      <c r="I4705">
        <v>43508</v>
      </c>
      <c r="J4705">
        <v>11</v>
      </c>
      <c r="K4705">
        <v>-25.39</v>
      </c>
    </row>
    <row r="4706" spans="2:11">
      <c r="B4706" t="s">
        <v>2792</v>
      </c>
      <c r="C4706" t="s">
        <v>3591</v>
      </c>
      <c r="D4706" t="s">
        <v>2053</v>
      </c>
      <c r="E4706">
        <v>1</v>
      </c>
      <c r="F4706" t="s">
        <v>2016</v>
      </c>
      <c r="G4706">
        <v>40</v>
      </c>
      <c r="H4706" t="s">
        <v>2020</v>
      </c>
      <c r="I4706">
        <v>43507</v>
      </c>
      <c r="J4706">
        <v>5</v>
      </c>
      <c r="K4706">
        <v>-0.41</v>
      </c>
    </row>
    <row r="4707" spans="2:11">
      <c r="B4707" t="s">
        <v>2067</v>
      </c>
      <c r="C4707" t="s">
        <v>2281</v>
      </c>
      <c r="D4707" t="s">
        <v>2029</v>
      </c>
      <c r="E4707">
        <v>5</v>
      </c>
      <c r="F4707" t="s">
        <v>2016</v>
      </c>
      <c r="G4707">
        <v>60</v>
      </c>
      <c r="H4707" t="s">
        <v>2020</v>
      </c>
      <c r="I4707">
        <v>43507</v>
      </c>
      <c r="J4707">
        <v>9</v>
      </c>
      <c r="K4707">
        <v>-22.33</v>
      </c>
    </row>
    <row r="4708" spans="2:11">
      <c r="B4708" t="s">
        <v>2077</v>
      </c>
      <c r="C4708" t="s">
        <v>2288</v>
      </c>
      <c r="D4708" t="s">
        <v>2029</v>
      </c>
      <c r="E4708">
        <v>5</v>
      </c>
      <c r="F4708" t="s">
        <v>2016</v>
      </c>
      <c r="G4708">
        <v>51</v>
      </c>
      <c r="H4708" t="s">
        <v>2020</v>
      </c>
      <c r="I4708">
        <v>43507</v>
      </c>
      <c r="J4708">
        <v>9</v>
      </c>
      <c r="K4708">
        <v>-22.33</v>
      </c>
    </row>
    <row r="4709" spans="2:11">
      <c r="B4709" t="s">
        <v>2236</v>
      </c>
      <c r="C4709" t="s">
        <v>3087</v>
      </c>
      <c r="D4709" t="s">
        <v>2238</v>
      </c>
      <c r="E4709">
        <v>4</v>
      </c>
      <c r="F4709" t="s">
        <v>2016</v>
      </c>
      <c r="G4709">
        <v>55</v>
      </c>
      <c r="H4709" t="s">
        <v>2020</v>
      </c>
      <c r="I4709">
        <v>43507</v>
      </c>
      <c r="J4709">
        <v>9</v>
      </c>
      <c r="K4709">
        <v>-22.33</v>
      </c>
    </row>
    <row r="4710" spans="2:11">
      <c r="B4710" t="s">
        <v>2267</v>
      </c>
      <c r="C4710" t="s">
        <v>2272</v>
      </c>
      <c r="D4710" t="s">
        <v>2029</v>
      </c>
      <c r="E4710">
        <v>5</v>
      </c>
      <c r="F4710" t="s">
        <v>2016</v>
      </c>
      <c r="G4710">
        <v>53</v>
      </c>
      <c r="H4710" t="s">
        <v>2017</v>
      </c>
      <c r="I4710">
        <v>43507</v>
      </c>
      <c r="J4710" t="s">
        <v>2030</v>
      </c>
      <c r="K4710" t="s">
        <v>2030</v>
      </c>
    </row>
    <row r="4711" spans="2:11">
      <c r="B4711" t="s">
        <v>2089</v>
      </c>
      <c r="C4711" t="s">
        <v>2279</v>
      </c>
      <c r="D4711" t="s">
        <v>2029</v>
      </c>
      <c r="E4711">
        <v>5</v>
      </c>
      <c r="F4711" t="s">
        <v>2016</v>
      </c>
      <c r="G4711">
        <v>48</v>
      </c>
      <c r="H4711" t="s">
        <v>2017</v>
      </c>
      <c r="I4711">
        <v>43503</v>
      </c>
      <c r="J4711">
        <v>9</v>
      </c>
      <c r="K4711">
        <v>-22.33</v>
      </c>
    </row>
    <row r="4712" spans="2:11">
      <c r="B4712" t="s">
        <v>2042</v>
      </c>
      <c r="C4712" t="s">
        <v>2763</v>
      </c>
      <c r="D4712" t="s">
        <v>2029</v>
      </c>
      <c r="E4712">
        <v>5</v>
      </c>
      <c r="F4712" t="s">
        <v>2016</v>
      </c>
      <c r="G4712">
        <v>50</v>
      </c>
      <c r="H4712" t="s">
        <v>2020</v>
      </c>
      <c r="I4712">
        <v>43502</v>
      </c>
      <c r="J4712">
        <v>9</v>
      </c>
      <c r="K4712">
        <v>-22.33</v>
      </c>
    </row>
    <row r="4713" spans="2:11">
      <c r="B4713" t="s">
        <v>2033</v>
      </c>
      <c r="C4713" t="s">
        <v>3588</v>
      </c>
      <c r="D4713" t="s">
        <v>2035</v>
      </c>
      <c r="E4713">
        <v>5</v>
      </c>
      <c r="F4713" t="s">
        <v>2016</v>
      </c>
      <c r="G4713">
        <v>53</v>
      </c>
      <c r="H4713" t="s">
        <v>2133</v>
      </c>
      <c r="I4713">
        <v>43493</v>
      </c>
      <c r="J4713">
        <v>9</v>
      </c>
      <c r="K4713">
        <v>-22.33</v>
      </c>
    </row>
    <row r="4714" spans="2:11">
      <c r="B4714" t="s">
        <v>2220</v>
      </c>
      <c r="C4714" t="s">
        <v>2280</v>
      </c>
      <c r="D4714" t="s">
        <v>2076</v>
      </c>
      <c r="E4714">
        <v>3</v>
      </c>
      <c r="F4714" t="s">
        <v>2016</v>
      </c>
      <c r="G4714">
        <v>46</v>
      </c>
      <c r="H4714" t="s">
        <v>2020</v>
      </c>
      <c r="I4714">
        <v>43493</v>
      </c>
      <c r="J4714">
        <v>4</v>
      </c>
      <c r="K4714">
        <v>0</v>
      </c>
    </row>
    <row r="4715" spans="2:11">
      <c r="B4715" t="s">
        <v>2045</v>
      </c>
      <c r="C4715" t="s">
        <v>3281</v>
      </c>
      <c r="D4715" t="s">
        <v>2029</v>
      </c>
      <c r="E4715">
        <v>5</v>
      </c>
      <c r="F4715" t="s">
        <v>2016</v>
      </c>
      <c r="G4715">
        <v>60</v>
      </c>
      <c r="H4715" t="s">
        <v>2020</v>
      </c>
      <c r="I4715">
        <v>43489</v>
      </c>
      <c r="J4715">
        <v>7</v>
      </c>
      <c r="K4715">
        <v>-7.34</v>
      </c>
    </row>
    <row r="4716" spans="2:11">
      <c r="B4716" t="s">
        <v>2260</v>
      </c>
      <c r="C4716" t="s">
        <v>4095</v>
      </c>
      <c r="D4716" t="s">
        <v>2035</v>
      </c>
      <c r="E4716">
        <v>5</v>
      </c>
      <c r="F4716" t="s">
        <v>2016</v>
      </c>
      <c r="G4716">
        <v>55</v>
      </c>
      <c r="H4716" t="s">
        <v>2020</v>
      </c>
      <c r="I4716">
        <v>43487</v>
      </c>
      <c r="J4716">
        <v>9</v>
      </c>
      <c r="K4716">
        <v>-22.33</v>
      </c>
    </row>
    <row r="4717" spans="2:11">
      <c r="B4717" t="s">
        <v>2283</v>
      </c>
      <c r="C4717" t="s">
        <v>2284</v>
      </c>
      <c r="D4717" t="s">
        <v>2189</v>
      </c>
      <c r="E4717">
        <v>5</v>
      </c>
      <c r="F4717" t="s">
        <v>2016</v>
      </c>
      <c r="G4717">
        <v>55.5</v>
      </c>
      <c r="H4717" t="s">
        <v>2017</v>
      </c>
      <c r="I4717">
        <v>43487</v>
      </c>
      <c r="J4717">
        <v>9</v>
      </c>
      <c r="K4717">
        <v>-22.33</v>
      </c>
    </row>
    <row r="4718" spans="2:11">
      <c r="B4718" t="s">
        <v>2682</v>
      </c>
      <c r="C4718" t="s">
        <v>3608</v>
      </c>
      <c r="D4718" t="s">
        <v>2076</v>
      </c>
      <c r="E4718">
        <v>3</v>
      </c>
      <c r="F4718" t="s">
        <v>2016</v>
      </c>
      <c r="G4718">
        <v>50</v>
      </c>
      <c r="H4718" t="s">
        <v>2017</v>
      </c>
      <c r="I4718">
        <v>43483</v>
      </c>
      <c r="J4718">
        <v>4</v>
      </c>
      <c r="K4718">
        <v>0</v>
      </c>
    </row>
    <row r="4719" spans="2:11">
      <c r="B4719" t="s">
        <v>2174</v>
      </c>
      <c r="C4719" t="s">
        <v>2242</v>
      </c>
      <c r="D4719" t="s">
        <v>2029</v>
      </c>
      <c r="E4719">
        <v>5</v>
      </c>
      <c r="F4719" t="s">
        <v>2016</v>
      </c>
      <c r="G4719">
        <v>65</v>
      </c>
      <c r="H4719" t="s">
        <v>2017</v>
      </c>
      <c r="I4719">
        <v>43482</v>
      </c>
      <c r="J4719">
        <v>9</v>
      </c>
      <c r="K4719">
        <v>-22.33</v>
      </c>
    </row>
    <row r="4720" spans="2:11">
      <c r="B4720" t="s">
        <v>2024</v>
      </c>
      <c r="C4720" t="s">
        <v>2243</v>
      </c>
      <c r="D4720" t="s">
        <v>2026</v>
      </c>
      <c r="E4720">
        <v>5</v>
      </c>
      <c r="F4720" t="s">
        <v>2016</v>
      </c>
      <c r="G4720">
        <v>52</v>
      </c>
      <c r="H4720" t="s">
        <v>2017</v>
      </c>
      <c r="I4720">
        <v>43482</v>
      </c>
      <c r="J4720">
        <v>9</v>
      </c>
      <c r="K4720">
        <v>-22.33</v>
      </c>
    </row>
    <row r="4721" spans="2:11">
      <c r="B4721" t="s">
        <v>2051</v>
      </c>
      <c r="C4721" t="s">
        <v>3084</v>
      </c>
      <c r="D4721" t="s">
        <v>2026</v>
      </c>
      <c r="E4721">
        <v>5</v>
      </c>
      <c r="F4721" t="s">
        <v>2016</v>
      </c>
      <c r="G4721">
        <v>51</v>
      </c>
      <c r="H4721" t="s">
        <v>2017</v>
      </c>
      <c r="I4721">
        <v>43482</v>
      </c>
      <c r="J4721">
        <v>2</v>
      </c>
      <c r="K4721">
        <v>2.33</v>
      </c>
    </row>
    <row r="4722" spans="2:11">
      <c r="B4722" t="s">
        <v>2063</v>
      </c>
      <c r="C4722" t="s">
        <v>2291</v>
      </c>
      <c r="D4722" t="s">
        <v>2162</v>
      </c>
      <c r="E4722">
        <v>3</v>
      </c>
      <c r="F4722" t="s">
        <v>2016</v>
      </c>
      <c r="G4722">
        <v>55</v>
      </c>
      <c r="H4722" t="s">
        <v>2017</v>
      </c>
      <c r="I4722">
        <v>43482</v>
      </c>
      <c r="J4722">
        <v>4</v>
      </c>
      <c r="K4722">
        <v>0</v>
      </c>
    </row>
    <row r="4723" spans="2:11">
      <c r="B4723" t="s">
        <v>2094</v>
      </c>
      <c r="C4723" t="s">
        <v>2095</v>
      </c>
      <c r="D4723" t="s">
        <v>2053</v>
      </c>
      <c r="E4723">
        <v>1</v>
      </c>
      <c r="F4723" t="s">
        <v>2088</v>
      </c>
      <c r="G4723" t="s">
        <v>2030</v>
      </c>
      <c r="H4723" t="s">
        <v>2017</v>
      </c>
      <c r="I4723">
        <v>43481</v>
      </c>
      <c r="J4723" t="s">
        <v>2030</v>
      </c>
      <c r="K4723" t="s">
        <v>2030</v>
      </c>
    </row>
    <row r="4724" spans="2:11">
      <c r="B4724" t="s">
        <v>2021</v>
      </c>
      <c r="C4724" t="s">
        <v>3282</v>
      </c>
      <c r="D4724" t="s">
        <v>2216</v>
      </c>
      <c r="E4724">
        <v>3</v>
      </c>
      <c r="F4724" t="s">
        <v>2016</v>
      </c>
      <c r="G4724">
        <v>47</v>
      </c>
      <c r="H4724" t="s">
        <v>2020</v>
      </c>
      <c r="I4724">
        <v>43472</v>
      </c>
      <c r="J4724">
        <v>4</v>
      </c>
      <c r="K4724">
        <v>0</v>
      </c>
    </row>
    <row r="4725" spans="2:11">
      <c r="B4725" t="s">
        <v>2813</v>
      </c>
      <c r="C4725" t="s">
        <v>3601</v>
      </c>
      <c r="D4725" t="s">
        <v>2076</v>
      </c>
      <c r="E4725">
        <v>3</v>
      </c>
      <c r="F4725" t="s">
        <v>2016</v>
      </c>
      <c r="G4725">
        <v>47</v>
      </c>
      <c r="H4725" t="s">
        <v>2017</v>
      </c>
      <c r="I4725">
        <v>43448</v>
      </c>
      <c r="J4725">
        <v>8</v>
      </c>
      <c r="K4725">
        <v>-14.93</v>
      </c>
    </row>
    <row r="4726" spans="2:11">
      <c r="B4726" t="s">
        <v>2470</v>
      </c>
      <c r="C4726" t="s">
        <v>3216</v>
      </c>
      <c r="D4726" t="s">
        <v>2026</v>
      </c>
      <c r="E4726">
        <v>5</v>
      </c>
      <c r="F4726" t="s">
        <v>2016</v>
      </c>
      <c r="G4726" t="s">
        <v>2030</v>
      </c>
      <c r="H4726" t="s">
        <v>2017</v>
      </c>
      <c r="I4726">
        <v>43290</v>
      </c>
      <c r="J4726">
        <v>9</v>
      </c>
      <c r="K4726">
        <v>-22.33</v>
      </c>
    </row>
    <row r="4727" spans="2:11">
      <c r="B4727" t="s">
        <v>2102</v>
      </c>
      <c r="C4727" t="s">
        <v>2484</v>
      </c>
      <c r="D4727" t="s">
        <v>2104</v>
      </c>
      <c r="E4727" t="s">
        <v>2030</v>
      </c>
      <c r="F4727" t="s">
        <v>2016</v>
      </c>
      <c r="G4727" t="s">
        <v>2030</v>
      </c>
      <c r="H4727" t="s">
        <v>2017</v>
      </c>
      <c r="I4727">
        <v>43276</v>
      </c>
      <c r="J4727" t="s">
        <v>2030</v>
      </c>
      <c r="K4727" t="s">
        <v>2030</v>
      </c>
    </row>
    <row r="4728" spans="2:11">
      <c r="B4728" t="s">
        <v>2083</v>
      </c>
      <c r="C4728" t="s">
        <v>2084</v>
      </c>
      <c r="D4728" t="s">
        <v>2026</v>
      </c>
      <c r="E4728">
        <v>5</v>
      </c>
      <c r="F4728" t="s">
        <v>2016</v>
      </c>
      <c r="G4728" t="s">
        <v>2030</v>
      </c>
      <c r="H4728" t="s">
        <v>2017</v>
      </c>
      <c r="I4728">
        <v>43181</v>
      </c>
      <c r="J4728">
        <v>10</v>
      </c>
      <c r="K4728">
        <v>-24.5</v>
      </c>
    </row>
    <row r="4801" spans="1:11">
      <c r="A4801" t="s">
        <v>1061</v>
      </c>
      <c r="B4801" t="s">
        <v>2033</v>
      </c>
      <c r="C4801" t="s">
        <v>3541</v>
      </c>
      <c r="D4801" t="s">
        <v>2035</v>
      </c>
      <c r="E4801">
        <v>5</v>
      </c>
      <c r="F4801" t="s">
        <v>2016</v>
      </c>
      <c r="G4801">
        <v>24</v>
      </c>
      <c r="H4801" t="s">
        <v>2036</v>
      </c>
      <c r="I4801">
        <v>43511</v>
      </c>
      <c r="J4801">
        <v>3</v>
      </c>
      <c r="K4801">
        <v>-5.52</v>
      </c>
    </row>
    <row r="4802" spans="1:11">
      <c r="B4802" t="s">
        <v>2174</v>
      </c>
      <c r="C4802" t="s">
        <v>3527</v>
      </c>
      <c r="D4802" t="s">
        <v>2015</v>
      </c>
      <c r="E4802">
        <v>3</v>
      </c>
      <c r="F4802" t="s">
        <v>2016</v>
      </c>
      <c r="G4802">
        <v>19</v>
      </c>
      <c r="H4802" t="s">
        <v>2017</v>
      </c>
      <c r="I4802">
        <v>43506</v>
      </c>
      <c r="J4802">
        <v>2</v>
      </c>
      <c r="K4802">
        <v>0</v>
      </c>
    </row>
    <row r="4803" spans="1:11">
      <c r="B4803" t="s">
        <v>2077</v>
      </c>
      <c r="C4803" t="s">
        <v>3892</v>
      </c>
      <c r="D4803" t="s">
        <v>2029</v>
      </c>
      <c r="E4803">
        <v>5</v>
      </c>
      <c r="F4803" t="s">
        <v>2016</v>
      </c>
      <c r="G4803">
        <v>18</v>
      </c>
      <c r="H4803" t="s">
        <v>2020</v>
      </c>
      <c r="I4803">
        <v>43506</v>
      </c>
      <c r="J4803" t="s">
        <v>2030</v>
      </c>
      <c r="K4803" t="s">
        <v>2030</v>
      </c>
    </row>
    <row r="4804" spans="1:11">
      <c r="B4804" t="s">
        <v>2267</v>
      </c>
      <c r="C4804" t="s">
        <v>3539</v>
      </c>
      <c r="D4804" t="s">
        <v>2029</v>
      </c>
      <c r="E4804">
        <v>5</v>
      </c>
      <c r="F4804" t="s">
        <v>2016</v>
      </c>
      <c r="G4804">
        <v>18</v>
      </c>
      <c r="H4804" t="s">
        <v>2017</v>
      </c>
      <c r="I4804">
        <v>43506</v>
      </c>
      <c r="J4804">
        <v>3</v>
      </c>
      <c r="K4804">
        <v>-5.52</v>
      </c>
    </row>
    <row r="4805" spans="1:11">
      <c r="B4805" t="s">
        <v>2063</v>
      </c>
      <c r="C4805" t="s">
        <v>2725</v>
      </c>
      <c r="D4805" t="s">
        <v>2035</v>
      </c>
      <c r="E4805">
        <v>5</v>
      </c>
      <c r="F4805" t="s">
        <v>2016</v>
      </c>
      <c r="G4805">
        <v>21</v>
      </c>
      <c r="H4805" t="s">
        <v>2017</v>
      </c>
      <c r="I4805">
        <v>43503</v>
      </c>
      <c r="J4805" t="s">
        <v>2030</v>
      </c>
      <c r="K4805" t="s">
        <v>2030</v>
      </c>
    </row>
    <row r="4806" spans="1:11">
      <c r="B4806" t="s">
        <v>2079</v>
      </c>
      <c r="C4806" t="s">
        <v>3526</v>
      </c>
      <c r="D4806" t="s">
        <v>2029</v>
      </c>
      <c r="E4806">
        <v>5</v>
      </c>
      <c r="F4806" t="s">
        <v>2016</v>
      </c>
      <c r="G4806">
        <v>23</v>
      </c>
      <c r="H4806" t="s">
        <v>2017</v>
      </c>
      <c r="I4806">
        <v>43502</v>
      </c>
      <c r="J4806">
        <v>3</v>
      </c>
      <c r="K4806">
        <v>-5.52</v>
      </c>
    </row>
    <row r="4807" spans="1:11">
      <c r="B4807" t="s">
        <v>2374</v>
      </c>
      <c r="C4807" t="s">
        <v>3534</v>
      </c>
      <c r="D4807" t="s">
        <v>2035</v>
      </c>
      <c r="E4807">
        <v>5</v>
      </c>
      <c r="F4807" t="s">
        <v>2016</v>
      </c>
      <c r="G4807">
        <v>20</v>
      </c>
      <c r="H4807" t="s">
        <v>2017</v>
      </c>
      <c r="I4807">
        <v>43502</v>
      </c>
      <c r="J4807">
        <v>6</v>
      </c>
      <c r="K4807">
        <v>-14.32</v>
      </c>
    </row>
    <row r="4808" spans="1:11">
      <c r="B4808" t="s">
        <v>2072</v>
      </c>
      <c r="C4808" t="s">
        <v>3531</v>
      </c>
      <c r="D4808" t="s">
        <v>2029</v>
      </c>
      <c r="E4808">
        <v>5</v>
      </c>
      <c r="F4808" t="s">
        <v>2016</v>
      </c>
      <c r="G4808">
        <v>20</v>
      </c>
      <c r="H4808" t="s">
        <v>2020</v>
      </c>
      <c r="I4808">
        <v>43500</v>
      </c>
      <c r="J4808" t="s">
        <v>2030</v>
      </c>
      <c r="K4808" t="s">
        <v>2030</v>
      </c>
    </row>
    <row r="4809" spans="1:11">
      <c r="B4809" t="s">
        <v>2074</v>
      </c>
      <c r="C4809" t="s">
        <v>3537</v>
      </c>
      <c r="D4809" t="s">
        <v>2026</v>
      </c>
      <c r="E4809">
        <v>5</v>
      </c>
      <c r="F4809" t="s">
        <v>2016</v>
      </c>
      <c r="G4809">
        <v>21</v>
      </c>
      <c r="H4809" t="s">
        <v>2017</v>
      </c>
      <c r="I4809">
        <v>43500</v>
      </c>
      <c r="J4809">
        <v>3</v>
      </c>
      <c r="K4809">
        <v>-5.52</v>
      </c>
    </row>
    <row r="4810" spans="1:11">
      <c r="B4810" t="s">
        <v>2352</v>
      </c>
      <c r="C4810" t="s">
        <v>3533</v>
      </c>
      <c r="D4810" t="s">
        <v>2076</v>
      </c>
      <c r="E4810">
        <v>3</v>
      </c>
      <c r="F4810" t="s">
        <v>2016</v>
      </c>
      <c r="G4810">
        <v>20</v>
      </c>
      <c r="H4810" t="s">
        <v>2017</v>
      </c>
      <c r="I4810">
        <v>43494</v>
      </c>
      <c r="J4810">
        <v>2</v>
      </c>
      <c r="K4810">
        <v>0</v>
      </c>
    </row>
    <row r="4811" spans="1:11">
      <c r="B4811" t="s">
        <v>2027</v>
      </c>
      <c r="C4811" t="s">
        <v>3530</v>
      </c>
      <c r="D4811" t="s">
        <v>2029</v>
      </c>
      <c r="E4811">
        <v>5</v>
      </c>
      <c r="F4811" t="s">
        <v>2016</v>
      </c>
      <c r="G4811">
        <v>23</v>
      </c>
      <c r="H4811" t="s">
        <v>2017</v>
      </c>
      <c r="I4811">
        <v>43480</v>
      </c>
      <c r="J4811" t="s">
        <v>2030</v>
      </c>
      <c r="K4811" t="s">
        <v>2030</v>
      </c>
    </row>
    <row r="4812" spans="1:11">
      <c r="B4812" t="s">
        <v>2067</v>
      </c>
      <c r="C4812" t="s">
        <v>3535</v>
      </c>
      <c r="D4812" t="s">
        <v>2029</v>
      </c>
      <c r="E4812">
        <v>5</v>
      </c>
      <c r="F4812" t="s">
        <v>2016</v>
      </c>
      <c r="G4812">
        <v>22</v>
      </c>
      <c r="H4812" t="s">
        <v>2020</v>
      </c>
      <c r="I4812">
        <v>43473</v>
      </c>
      <c r="J4812">
        <v>3</v>
      </c>
      <c r="K4812">
        <v>-5.52</v>
      </c>
    </row>
    <row r="4813" spans="1:11">
      <c r="B4813" t="s">
        <v>2159</v>
      </c>
      <c r="C4813" t="s">
        <v>3529</v>
      </c>
      <c r="D4813" t="s">
        <v>2029</v>
      </c>
      <c r="E4813">
        <v>5</v>
      </c>
      <c r="F4813" t="s">
        <v>2016</v>
      </c>
      <c r="G4813">
        <v>21</v>
      </c>
      <c r="H4813" t="s">
        <v>2020</v>
      </c>
      <c r="I4813">
        <v>43473</v>
      </c>
      <c r="J4813">
        <v>3</v>
      </c>
      <c r="K4813">
        <v>-5.52</v>
      </c>
    </row>
    <row r="4814" spans="1:11">
      <c r="B4814" t="s">
        <v>2037</v>
      </c>
      <c r="C4814" t="s">
        <v>3536</v>
      </c>
      <c r="D4814" t="s">
        <v>2026</v>
      </c>
      <c r="E4814">
        <v>5</v>
      </c>
      <c r="F4814" t="s">
        <v>2016</v>
      </c>
      <c r="G4814">
        <v>21</v>
      </c>
      <c r="H4814" t="s">
        <v>2020</v>
      </c>
      <c r="I4814">
        <v>43454</v>
      </c>
      <c r="J4814">
        <v>3</v>
      </c>
      <c r="K4814">
        <v>-5.52</v>
      </c>
    </row>
    <row r="4815" spans="1:11">
      <c r="B4815" t="s">
        <v>2083</v>
      </c>
      <c r="C4815" t="s">
        <v>2084</v>
      </c>
      <c r="D4815" t="s">
        <v>2053</v>
      </c>
      <c r="E4815">
        <v>1</v>
      </c>
      <c r="F4815" t="s">
        <v>2016</v>
      </c>
      <c r="G4815" t="s">
        <v>2030</v>
      </c>
      <c r="H4815" t="s">
        <v>2017</v>
      </c>
      <c r="I4815">
        <v>43434</v>
      </c>
      <c r="J4815">
        <v>5</v>
      </c>
      <c r="K4815">
        <v>-6.94</v>
      </c>
    </row>
    <row r="4816" spans="1:11">
      <c r="B4816" t="s">
        <v>2051</v>
      </c>
      <c r="C4816" t="s">
        <v>2525</v>
      </c>
      <c r="D4816" t="s">
        <v>2026</v>
      </c>
      <c r="E4816">
        <v>5</v>
      </c>
      <c r="F4816" t="s">
        <v>2016</v>
      </c>
      <c r="G4816">
        <v>22</v>
      </c>
      <c r="H4816" t="s">
        <v>2017</v>
      </c>
      <c r="I4816">
        <v>43418</v>
      </c>
      <c r="J4816">
        <v>1</v>
      </c>
      <c r="K4816">
        <v>11.5</v>
      </c>
    </row>
    <row r="4817" spans="2:11">
      <c r="B4817" t="s">
        <v>2021</v>
      </c>
      <c r="C4817" t="s">
        <v>2526</v>
      </c>
      <c r="D4817" t="s">
        <v>2166</v>
      </c>
      <c r="E4817">
        <v>5</v>
      </c>
      <c r="F4817" t="s">
        <v>2016</v>
      </c>
      <c r="G4817">
        <v>24</v>
      </c>
      <c r="H4817" t="s">
        <v>2020</v>
      </c>
      <c r="I4817">
        <v>43413</v>
      </c>
      <c r="J4817" t="s">
        <v>2030</v>
      </c>
      <c r="K4817" t="s">
        <v>2030</v>
      </c>
    </row>
    <row r="4901" spans="1:11">
      <c r="A4901" t="s">
        <v>1062</v>
      </c>
      <c r="B4901" t="s">
        <v>106</v>
      </c>
      <c r="C4901" t="s">
        <v>4034</v>
      </c>
      <c r="D4901" t="s">
        <v>2440</v>
      </c>
      <c r="E4901">
        <v>5</v>
      </c>
      <c r="F4901" t="s">
        <v>2016</v>
      </c>
      <c r="G4901">
        <v>12</v>
      </c>
      <c r="H4901" t="s">
        <v>2020</v>
      </c>
      <c r="I4901">
        <v>43511</v>
      </c>
      <c r="J4901" t="s">
        <v>2030</v>
      </c>
      <c r="K4901" t="s">
        <v>2030</v>
      </c>
    </row>
    <row r="4902" spans="1:11">
      <c r="B4902" t="s">
        <v>2120</v>
      </c>
      <c r="C4902" t="s">
        <v>2573</v>
      </c>
      <c r="D4902" t="s">
        <v>2026</v>
      </c>
      <c r="E4902">
        <v>5</v>
      </c>
      <c r="F4902" t="s">
        <v>2016</v>
      </c>
      <c r="G4902">
        <v>12</v>
      </c>
      <c r="H4902" t="s">
        <v>2020</v>
      </c>
      <c r="I4902">
        <v>43511</v>
      </c>
      <c r="J4902">
        <v>2</v>
      </c>
      <c r="K4902">
        <v>-26.8</v>
      </c>
    </row>
    <row r="4903" spans="1:11">
      <c r="B4903" t="s">
        <v>2267</v>
      </c>
      <c r="C4903" t="s">
        <v>2577</v>
      </c>
      <c r="D4903" t="s">
        <v>2029</v>
      </c>
      <c r="E4903">
        <v>5</v>
      </c>
      <c r="F4903" t="s">
        <v>2016</v>
      </c>
      <c r="G4903">
        <v>13</v>
      </c>
      <c r="H4903" t="s">
        <v>2017</v>
      </c>
      <c r="I4903">
        <v>43511</v>
      </c>
      <c r="J4903">
        <v>3</v>
      </c>
      <c r="K4903">
        <v>-30.42</v>
      </c>
    </row>
    <row r="4904" spans="1:11">
      <c r="B4904" t="s">
        <v>2042</v>
      </c>
      <c r="C4904" t="s">
        <v>2607</v>
      </c>
      <c r="D4904" t="s">
        <v>2029</v>
      </c>
      <c r="E4904">
        <v>5</v>
      </c>
      <c r="F4904" t="s">
        <v>2016</v>
      </c>
      <c r="G4904">
        <v>13</v>
      </c>
      <c r="H4904" t="s">
        <v>2020</v>
      </c>
      <c r="I4904">
        <v>43503</v>
      </c>
      <c r="J4904">
        <v>3</v>
      </c>
      <c r="K4904">
        <v>-30.42</v>
      </c>
    </row>
    <row r="4905" spans="1:11">
      <c r="B4905" t="s">
        <v>2031</v>
      </c>
      <c r="C4905" t="s">
        <v>2603</v>
      </c>
      <c r="D4905" t="s">
        <v>2026</v>
      </c>
      <c r="E4905">
        <v>5</v>
      </c>
      <c r="F4905" t="s">
        <v>2016</v>
      </c>
      <c r="G4905">
        <v>13</v>
      </c>
      <c r="H4905" t="s">
        <v>2020</v>
      </c>
      <c r="I4905">
        <v>43502</v>
      </c>
      <c r="J4905" t="s">
        <v>2030</v>
      </c>
      <c r="K4905" t="s">
        <v>2030</v>
      </c>
    </row>
    <row r="4906" spans="1:11">
      <c r="B4906" t="s">
        <v>2027</v>
      </c>
      <c r="C4906" t="s">
        <v>2600</v>
      </c>
      <c r="D4906" t="s">
        <v>2029</v>
      </c>
      <c r="E4906">
        <v>5</v>
      </c>
      <c r="F4906" t="s">
        <v>2016</v>
      </c>
      <c r="G4906">
        <v>13</v>
      </c>
      <c r="H4906" t="s">
        <v>2017</v>
      </c>
      <c r="I4906">
        <v>43495</v>
      </c>
      <c r="J4906" t="s">
        <v>2030</v>
      </c>
      <c r="K4906" t="s">
        <v>2030</v>
      </c>
    </row>
    <row r="4907" spans="1:11">
      <c r="B4907" t="s">
        <v>2037</v>
      </c>
      <c r="C4907" t="s">
        <v>2598</v>
      </c>
      <c r="D4907" t="s">
        <v>2076</v>
      </c>
      <c r="E4907">
        <v>3</v>
      </c>
      <c r="F4907" t="s">
        <v>2016</v>
      </c>
      <c r="G4907">
        <v>11</v>
      </c>
      <c r="H4907" t="s">
        <v>2020</v>
      </c>
      <c r="I4907">
        <v>43483</v>
      </c>
      <c r="J4907">
        <v>1</v>
      </c>
      <c r="K4907">
        <v>0</v>
      </c>
    </row>
    <row r="4908" spans="1:11">
      <c r="B4908" t="s">
        <v>2083</v>
      </c>
      <c r="C4908" t="s">
        <v>2084</v>
      </c>
      <c r="D4908" t="s">
        <v>2184</v>
      </c>
      <c r="E4908">
        <v>1</v>
      </c>
      <c r="F4908" t="s">
        <v>2088</v>
      </c>
      <c r="G4908" t="s">
        <v>2030</v>
      </c>
      <c r="H4908" t="s">
        <v>2017</v>
      </c>
      <c r="I4908">
        <v>43414</v>
      </c>
      <c r="J4908">
        <v>4</v>
      </c>
      <c r="K4908">
        <v>-40.25</v>
      </c>
    </row>
    <row r="4909" spans="1:11">
      <c r="B4909" t="s">
        <v>2033</v>
      </c>
      <c r="C4909" t="s">
        <v>4317</v>
      </c>
      <c r="D4909" t="s">
        <v>2035</v>
      </c>
      <c r="E4909">
        <v>5</v>
      </c>
      <c r="F4909" t="s">
        <v>2016</v>
      </c>
      <c r="G4909">
        <v>13</v>
      </c>
      <c r="H4909" t="s">
        <v>2020</v>
      </c>
      <c r="I4909">
        <v>43406</v>
      </c>
      <c r="J4909" t="s">
        <v>2030</v>
      </c>
      <c r="K4909" t="s">
        <v>2030</v>
      </c>
    </row>
    <row r="4910" spans="1:11">
      <c r="B4910" t="s">
        <v>2045</v>
      </c>
      <c r="C4910" t="s">
        <v>2687</v>
      </c>
      <c r="D4910" t="s">
        <v>2029</v>
      </c>
      <c r="E4910">
        <v>5</v>
      </c>
      <c r="F4910" t="s">
        <v>2016</v>
      </c>
      <c r="G4910">
        <v>15</v>
      </c>
      <c r="H4910" t="s">
        <v>2020</v>
      </c>
      <c r="I4910">
        <v>43405</v>
      </c>
      <c r="J4910">
        <v>3</v>
      </c>
      <c r="K4910">
        <v>-30.42</v>
      </c>
    </row>
    <row r="4911" spans="1:11">
      <c r="B4911" t="s">
        <v>2091</v>
      </c>
      <c r="C4911" t="s">
        <v>3229</v>
      </c>
      <c r="D4911" t="s">
        <v>2093</v>
      </c>
      <c r="E4911" t="s">
        <v>2030</v>
      </c>
      <c r="F4911" t="s">
        <v>2016</v>
      </c>
      <c r="G4911" t="s">
        <v>2030</v>
      </c>
      <c r="H4911" t="s">
        <v>2017</v>
      </c>
      <c r="I4911">
        <v>43364</v>
      </c>
      <c r="J4911" t="s">
        <v>2030</v>
      </c>
      <c r="K4911" t="s">
        <v>2030</v>
      </c>
    </row>
    <row r="4912" spans="1:11">
      <c r="B4912" t="s">
        <v>2049</v>
      </c>
      <c r="C4912" t="s">
        <v>4204</v>
      </c>
      <c r="D4912" t="s">
        <v>2104</v>
      </c>
      <c r="E4912" t="s">
        <v>2030</v>
      </c>
      <c r="F4912" t="s">
        <v>2016</v>
      </c>
      <c r="G4912" t="s">
        <v>2030</v>
      </c>
      <c r="H4912" t="s">
        <v>2017</v>
      </c>
      <c r="I4912">
        <v>43223</v>
      </c>
      <c r="J4912" t="s">
        <v>2030</v>
      </c>
      <c r="K4912" t="s">
        <v>2030</v>
      </c>
    </row>
    <row r="4913" spans="2:11">
      <c r="B4913" t="s">
        <v>2786</v>
      </c>
      <c r="C4913" t="s">
        <v>2095</v>
      </c>
      <c r="D4913" t="s">
        <v>2843</v>
      </c>
      <c r="E4913">
        <v>4</v>
      </c>
      <c r="F4913" t="s">
        <v>2016</v>
      </c>
      <c r="G4913">
        <v>14</v>
      </c>
      <c r="H4913" t="s">
        <v>2017</v>
      </c>
      <c r="I4913">
        <v>43018</v>
      </c>
      <c r="J4913">
        <v>3</v>
      </c>
      <c r="K4913">
        <v>-30.42</v>
      </c>
    </row>
    <row r="5001" spans="1:11">
      <c r="A5001" t="s">
        <v>1063</v>
      </c>
      <c r="B5001" t="s">
        <v>2601</v>
      </c>
      <c r="C5001" t="s">
        <v>2651</v>
      </c>
      <c r="D5001" t="s">
        <v>2029</v>
      </c>
      <c r="E5001">
        <v>5</v>
      </c>
      <c r="F5001" t="s">
        <v>2016</v>
      </c>
      <c r="G5001">
        <v>205</v>
      </c>
      <c r="H5001" t="s">
        <v>2017</v>
      </c>
      <c r="I5001">
        <v>43511</v>
      </c>
      <c r="J5001">
        <v>4</v>
      </c>
      <c r="K5001">
        <v>6.17</v>
      </c>
    </row>
    <row r="5002" spans="1:11">
      <c r="B5002" t="s">
        <v>2247</v>
      </c>
      <c r="C5002" t="s">
        <v>2248</v>
      </c>
      <c r="D5002" t="s">
        <v>2035</v>
      </c>
      <c r="E5002">
        <v>5</v>
      </c>
      <c r="F5002" t="s">
        <v>2016</v>
      </c>
      <c r="G5002">
        <v>220</v>
      </c>
      <c r="H5002" t="s">
        <v>2020</v>
      </c>
      <c r="I5002">
        <v>43511</v>
      </c>
      <c r="J5002">
        <v>4</v>
      </c>
      <c r="K5002">
        <v>6.17</v>
      </c>
    </row>
    <row r="5003" spans="1:11">
      <c r="B5003" t="s">
        <v>2777</v>
      </c>
      <c r="C5003" t="s">
        <v>3041</v>
      </c>
      <c r="D5003" t="s">
        <v>2026</v>
      </c>
      <c r="E5003">
        <v>5</v>
      </c>
      <c r="F5003" t="s">
        <v>2016</v>
      </c>
      <c r="G5003">
        <v>210</v>
      </c>
      <c r="H5003" t="s">
        <v>2017</v>
      </c>
      <c r="I5003">
        <v>43510</v>
      </c>
      <c r="J5003">
        <v>4</v>
      </c>
      <c r="K5003">
        <v>6.17</v>
      </c>
    </row>
    <row r="5004" spans="1:11">
      <c r="B5004" t="s">
        <v>2203</v>
      </c>
      <c r="C5004" t="s">
        <v>2546</v>
      </c>
      <c r="D5004" t="s">
        <v>2026</v>
      </c>
      <c r="E5004">
        <v>5</v>
      </c>
      <c r="F5004" t="s">
        <v>2016</v>
      </c>
      <c r="G5004">
        <v>220</v>
      </c>
      <c r="H5004" t="s">
        <v>2020</v>
      </c>
      <c r="I5004">
        <v>43510</v>
      </c>
      <c r="J5004">
        <v>4</v>
      </c>
      <c r="K5004">
        <v>6.17</v>
      </c>
    </row>
    <row r="5005" spans="1:11">
      <c r="B5005" t="s">
        <v>2274</v>
      </c>
      <c r="C5005" t="s">
        <v>2457</v>
      </c>
      <c r="D5005" t="s">
        <v>2026</v>
      </c>
      <c r="E5005">
        <v>5</v>
      </c>
      <c r="F5005" t="s">
        <v>2085</v>
      </c>
      <c r="G5005" t="s">
        <v>2030</v>
      </c>
      <c r="H5005" t="s">
        <v>2017</v>
      </c>
      <c r="I5005">
        <v>43509</v>
      </c>
      <c r="J5005">
        <v>5</v>
      </c>
      <c r="K5005">
        <v>2.11</v>
      </c>
    </row>
    <row r="5006" spans="1:11">
      <c r="B5006" t="s">
        <v>2037</v>
      </c>
      <c r="C5006" t="s">
        <v>3551</v>
      </c>
      <c r="D5006" t="s">
        <v>2026</v>
      </c>
      <c r="E5006">
        <v>5</v>
      </c>
      <c r="F5006" t="s">
        <v>2016</v>
      </c>
      <c r="G5006">
        <v>228</v>
      </c>
      <c r="H5006" t="s">
        <v>2020</v>
      </c>
      <c r="I5006">
        <v>43504</v>
      </c>
      <c r="J5006" t="s">
        <v>2030</v>
      </c>
      <c r="K5006" t="s">
        <v>2030</v>
      </c>
    </row>
    <row r="5007" spans="1:11">
      <c r="B5007" t="s">
        <v>2257</v>
      </c>
      <c r="C5007" t="s">
        <v>2258</v>
      </c>
      <c r="D5007" t="s">
        <v>2044</v>
      </c>
      <c r="E5007">
        <v>3</v>
      </c>
      <c r="F5007" t="s">
        <v>2016</v>
      </c>
      <c r="G5007">
        <v>190</v>
      </c>
      <c r="H5007" t="s">
        <v>2020</v>
      </c>
      <c r="I5007">
        <v>43504</v>
      </c>
      <c r="J5007">
        <v>7</v>
      </c>
      <c r="K5007">
        <v>0</v>
      </c>
    </row>
    <row r="5008" spans="1:11">
      <c r="B5008" t="s">
        <v>2045</v>
      </c>
      <c r="C5008" t="s">
        <v>2249</v>
      </c>
      <c r="D5008" t="s">
        <v>2029</v>
      </c>
      <c r="E5008">
        <v>5</v>
      </c>
      <c r="F5008" t="s">
        <v>2016</v>
      </c>
      <c r="G5008">
        <v>200</v>
      </c>
      <c r="H5008" t="s">
        <v>2020</v>
      </c>
      <c r="I5008">
        <v>43504</v>
      </c>
      <c r="J5008">
        <v>4</v>
      </c>
      <c r="K5008">
        <v>6.17</v>
      </c>
    </row>
    <row r="5009" spans="2:11">
      <c r="B5009" t="s">
        <v>2074</v>
      </c>
      <c r="C5009" t="s">
        <v>3552</v>
      </c>
      <c r="D5009" t="s">
        <v>2026</v>
      </c>
      <c r="E5009">
        <v>5</v>
      </c>
      <c r="F5009" t="s">
        <v>2016</v>
      </c>
      <c r="G5009">
        <v>200</v>
      </c>
      <c r="H5009" t="s">
        <v>2020</v>
      </c>
      <c r="I5009">
        <v>43497</v>
      </c>
      <c r="J5009">
        <v>4</v>
      </c>
      <c r="K5009">
        <v>6.17</v>
      </c>
    </row>
    <row r="5010" spans="2:11">
      <c r="B5010" t="s">
        <v>2079</v>
      </c>
      <c r="C5010" t="s">
        <v>2254</v>
      </c>
      <c r="D5010" t="s">
        <v>2029</v>
      </c>
      <c r="E5010">
        <v>5</v>
      </c>
      <c r="F5010" t="s">
        <v>2016</v>
      </c>
      <c r="G5010">
        <v>200</v>
      </c>
      <c r="H5010" t="s">
        <v>2017</v>
      </c>
      <c r="I5010">
        <v>43493</v>
      </c>
      <c r="J5010">
        <v>3</v>
      </c>
      <c r="K5010">
        <v>10.08</v>
      </c>
    </row>
    <row r="5011" spans="2:11">
      <c r="B5011" t="s">
        <v>2031</v>
      </c>
      <c r="C5011" t="s">
        <v>3553</v>
      </c>
      <c r="D5011" t="s">
        <v>2076</v>
      </c>
      <c r="E5011">
        <v>3</v>
      </c>
      <c r="F5011" t="s">
        <v>2016</v>
      </c>
      <c r="G5011">
        <v>187</v>
      </c>
      <c r="H5011" t="s">
        <v>2020</v>
      </c>
      <c r="I5011">
        <v>43489</v>
      </c>
      <c r="J5011">
        <v>7</v>
      </c>
      <c r="K5011">
        <v>0</v>
      </c>
    </row>
    <row r="5012" spans="2:11">
      <c r="B5012" t="s">
        <v>2086</v>
      </c>
      <c r="C5012" t="s">
        <v>3676</v>
      </c>
      <c r="D5012" t="s">
        <v>2026</v>
      </c>
      <c r="E5012">
        <v>5</v>
      </c>
      <c r="F5012" t="s">
        <v>2016</v>
      </c>
      <c r="G5012">
        <v>196</v>
      </c>
      <c r="H5012" t="s">
        <v>2017</v>
      </c>
      <c r="I5012">
        <v>43488</v>
      </c>
      <c r="J5012">
        <v>4</v>
      </c>
      <c r="K5012">
        <v>6.17</v>
      </c>
    </row>
    <row r="5013" spans="2:11">
      <c r="B5013" t="s">
        <v>2067</v>
      </c>
      <c r="C5013" t="s">
        <v>2251</v>
      </c>
      <c r="D5013" t="s">
        <v>2029</v>
      </c>
      <c r="E5013">
        <v>5</v>
      </c>
      <c r="F5013" t="s">
        <v>2016</v>
      </c>
      <c r="G5013">
        <v>196</v>
      </c>
      <c r="H5013" t="s">
        <v>2020</v>
      </c>
      <c r="I5013">
        <v>43487</v>
      </c>
      <c r="J5013">
        <v>4</v>
      </c>
      <c r="K5013">
        <v>6.17</v>
      </c>
    </row>
    <row r="5014" spans="2:11">
      <c r="B5014" t="s">
        <v>2033</v>
      </c>
      <c r="C5014" t="s">
        <v>2246</v>
      </c>
      <c r="D5014" t="s">
        <v>2035</v>
      </c>
      <c r="E5014">
        <v>5</v>
      </c>
      <c r="F5014" t="s">
        <v>2016</v>
      </c>
      <c r="G5014">
        <v>203</v>
      </c>
      <c r="H5014" t="s">
        <v>2020</v>
      </c>
      <c r="I5014">
        <v>43482</v>
      </c>
      <c r="J5014">
        <v>4</v>
      </c>
      <c r="K5014">
        <v>6.17</v>
      </c>
    </row>
    <row r="5015" spans="2:11">
      <c r="B5015" t="s">
        <v>2094</v>
      </c>
      <c r="C5015" t="s">
        <v>2095</v>
      </c>
      <c r="D5015" t="s">
        <v>2076</v>
      </c>
      <c r="E5015">
        <v>3</v>
      </c>
      <c r="F5015" t="s">
        <v>2088</v>
      </c>
      <c r="G5015" t="s">
        <v>2030</v>
      </c>
      <c r="H5015" t="s">
        <v>2017</v>
      </c>
      <c r="I5015">
        <v>43479</v>
      </c>
      <c r="J5015" t="s">
        <v>2030</v>
      </c>
      <c r="K5015" t="s">
        <v>2030</v>
      </c>
    </row>
    <row r="5016" spans="2:11">
      <c r="B5016" t="s">
        <v>2151</v>
      </c>
      <c r="C5016" t="s">
        <v>2655</v>
      </c>
      <c r="D5016" t="s">
        <v>2026</v>
      </c>
      <c r="E5016">
        <v>5</v>
      </c>
      <c r="F5016" t="s">
        <v>2016</v>
      </c>
      <c r="G5016">
        <v>215</v>
      </c>
      <c r="H5016" t="s">
        <v>2017</v>
      </c>
      <c r="I5016">
        <v>43474</v>
      </c>
      <c r="J5016">
        <v>4</v>
      </c>
      <c r="K5016">
        <v>6.17</v>
      </c>
    </row>
    <row r="5017" spans="2:11">
      <c r="B5017" t="s">
        <v>2267</v>
      </c>
      <c r="C5017" t="s">
        <v>2854</v>
      </c>
      <c r="D5017" t="s">
        <v>2029</v>
      </c>
      <c r="E5017">
        <v>5</v>
      </c>
      <c r="F5017" t="s">
        <v>2016</v>
      </c>
      <c r="G5017">
        <v>200</v>
      </c>
      <c r="H5017" t="s">
        <v>2017</v>
      </c>
      <c r="I5017">
        <v>43474</v>
      </c>
      <c r="J5017">
        <v>4</v>
      </c>
      <c r="K5017">
        <v>6.17</v>
      </c>
    </row>
    <row r="5018" spans="2:11">
      <c r="B5018" t="s">
        <v>2321</v>
      </c>
      <c r="C5018" t="s">
        <v>2967</v>
      </c>
      <c r="D5018" t="s">
        <v>2076</v>
      </c>
      <c r="E5018">
        <v>3</v>
      </c>
      <c r="F5018" t="s">
        <v>2016</v>
      </c>
      <c r="G5018">
        <v>175</v>
      </c>
      <c r="H5018" t="s">
        <v>2020</v>
      </c>
      <c r="I5018">
        <v>43473</v>
      </c>
      <c r="J5018">
        <v>7</v>
      </c>
      <c r="K5018">
        <v>0</v>
      </c>
    </row>
    <row r="5019" spans="2:11">
      <c r="B5019" t="s">
        <v>2159</v>
      </c>
      <c r="C5019" t="s">
        <v>2658</v>
      </c>
      <c r="D5019" t="s">
        <v>2029</v>
      </c>
      <c r="E5019">
        <v>5</v>
      </c>
      <c r="F5019" t="s">
        <v>2016</v>
      </c>
      <c r="G5019">
        <v>200</v>
      </c>
      <c r="H5019" t="s">
        <v>2017</v>
      </c>
      <c r="I5019">
        <v>43469</v>
      </c>
      <c r="J5019">
        <v>4</v>
      </c>
      <c r="K5019">
        <v>6.17</v>
      </c>
    </row>
    <row r="5020" spans="2:11">
      <c r="B5020" t="s">
        <v>2024</v>
      </c>
      <c r="C5020" t="s">
        <v>2660</v>
      </c>
      <c r="D5020" t="s">
        <v>2026</v>
      </c>
      <c r="E5020">
        <v>5</v>
      </c>
      <c r="F5020" t="s">
        <v>2016</v>
      </c>
      <c r="G5020">
        <v>220</v>
      </c>
      <c r="H5020" t="s">
        <v>2017</v>
      </c>
      <c r="I5020">
        <v>43467</v>
      </c>
      <c r="J5020">
        <v>4</v>
      </c>
      <c r="K5020">
        <v>6.17</v>
      </c>
    </row>
    <row r="5021" spans="2:11">
      <c r="B5021" t="s">
        <v>2198</v>
      </c>
      <c r="C5021" t="s">
        <v>3044</v>
      </c>
      <c r="D5021" t="s">
        <v>2044</v>
      </c>
      <c r="E5021">
        <v>3</v>
      </c>
      <c r="F5021" t="s">
        <v>2016</v>
      </c>
      <c r="G5021">
        <v>182</v>
      </c>
      <c r="H5021" t="s">
        <v>2017</v>
      </c>
      <c r="I5021">
        <v>43454</v>
      </c>
      <c r="J5021">
        <v>7</v>
      </c>
      <c r="K5021">
        <v>0</v>
      </c>
    </row>
    <row r="5022" spans="2:11">
      <c r="B5022" t="s">
        <v>2072</v>
      </c>
      <c r="C5022" t="s">
        <v>3554</v>
      </c>
      <c r="D5022" t="s">
        <v>2029</v>
      </c>
      <c r="E5022">
        <v>5</v>
      </c>
      <c r="F5022" t="s">
        <v>2016</v>
      </c>
      <c r="G5022">
        <v>205</v>
      </c>
      <c r="H5022" t="s">
        <v>2017</v>
      </c>
      <c r="I5022">
        <v>43451</v>
      </c>
      <c r="J5022">
        <v>4</v>
      </c>
      <c r="K5022">
        <v>6.17</v>
      </c>
    </row>
    <row r="5023" spans="2:11">
      <c r="B5023" t="s">
        <v>106</v>
      </c>
      <c r="C5023" t="s">
        <v>2250</v>
      </c>
      <c r="D5023" t="s">
        <v>2440</v>
      </c>
      <c r="E5023">
        <v>5</v>
      </c>
      <c r="F5023" t="s">
        <v>2016</v>
      </c>
      <c r="G5023">
        <v>200</v>
      </c>
      <c r="H5023" t="s">
        <v>2020</v>
      </c>
      <c r="I5023">
        <v>43447</v>
      </c>
      <c r="J5023">
        <v>4</v>
      </c>
      <c r="K5023">
        <v>6.17</v>
      </c>
    </row>
    <row r="5024" spans="2:11">
      <c r="B5024" t="s">
        <v>2451</v>
      </c>
      <c r="C5024" t="s">
        <v>2548</v>
      </c>
      <c r="D5024" t="s">
        <v>2026</v>
      </c>
      <c r="E5024">
        <v>5</v>
      </c>
      <c r="F5024" t="s">
        <v>2016</v>
      </c>
      <c r="G5024" t="s">
        <v>2030</v>
      </c>
      <c r="H5024" t="s">
        <v>2017</v>
      </c>
      <c r="I5024">
        <v>43444</v>
      </c>
      <c r="J5024">
        <v>1</v>
      </c>
      <c r="K5024">
        <v>13.14</v>
      </c>
    </row>
    <row r="5025" spans="2:11">
      <c r="B5025" t="s">
        <v>2027</v>
      </c>
      <c r="C5025" t="s">
        <v>2253</v>
      </c>
      <c r="D5025" t="s">
        <v>2044</v>
      </c>
      <c r="E5025">
        <v>3</v>
      </c>
      <c r="F5025" t="s">
        <v>2016</v>
      </c>
      <c r="G5025">
        <v>194</v>
      </c>
      <c r="H5025" t="s">
        <v>2017</v>
      </c>
      <c r="I5025">
        <v>43440</v>
      </c>
      <c r="J5025">
        <v>6</v>
      </c>
      <c r="K5025">
        <v>1.59</v>
      </c>
    </row>
    <row r="5026" spans="2:11">
      <c r="B5026" t="s">
        <v>2260</v>
      </c>
      <c r="C5026" t="s">
        <v>2261</v>
      </c>
      <c r="D5026" t="s">
        <v>2035</v>
      </c>
      <c r="E5026">
        <v>5</v>
      </c>
      <c r="F5026" t="s">
        <v>2016</v>
      </c>
      <c r="G5026">
        <v>226</v>
      </c>
      <c r="H5026" t="s">
        <v>2020</v>
      </c>
      <c r="I5026">
        <v>43427</v>
      </c>
      <c r="J5026">
        <v>4</v>
      </c>
      <c r="K5026">
        <v>6.17</v>
      </c>
    </row>
    <row r="5027" spans="2:11">
      <c r="B5027" t="s">
        <v>2089</v>
      </c>
      <c r="C5027" t="s">
        <v>3103</v>
      </c>
      <c r="D5027" t="s">
        <v>2044</v>
      </c>
      <c r="E5027">
        <v>3</v>
      </c>
      <c r="F5027" t="s">
        <v>2016</v>
      </c>
      <c r="G5027">
        <v>182</v>
      </c>
      <c r="H5027" t="s">
        <v>2017</v>
      </c>
      <c r="I5027">
        <v>43418</v>
      </c>
      <c r="J5027">
        <v>7</v>
      </c>
      <c r="K5027">
        <v>0</v>
      </c>
    </row>
    <row r="5028" spans="2:11">
      <c r="B5028" t="s">
        <v>2051</v>
      </c>
      <c r="C5028" t="s">
        <v>2969</v>
      </c>
      <c r="D5028" t="s">
        <v>2076</v>
      </c>
      <c r="E5028">
        <v>3</v>
      </c>
      <c r="F5028" t="s">
        <v>2016</v>
      </c>
      <c r="G5028">
        <v>170</v>
      </c>
      <c r="H5028" t="s">
        <v>2017</v>
      </c>
      <c r="I5028">
        <v>43418</v>
      </c>
      <c r="J5028">
        <v>7</v>
      </c>
      <c r="K5028">
        <v>0</v>
      </c>
    </row>
    <row r="5029" spans="2:11">
      <c r="B5029" t="s">
        <v>2069</v>
      </c>
      <c r="C5029" t="s">
        <v>3043</v>
      </c>
      <c r="D5029" t="s">
        <v>2071</v>
      </c>
      <c r="E5029">
        <v>3</v>
      </c>
      <c r="F5029" t="s">
        <v>2016</v>
      </c>
      <c r="G5029" t="s">
        <v>2030</v>
      </c>
      <c r="H5029" t="s">
        <v>2017</v>
      </c>
      <c r="I5029">
        <v>43417</v>
      </c>
      <c r="J5029">
        <v>7</v>
      </c>
      <c r="K5029">
        <v>0</v>
      </c>
    </row>
    <row r="5030" spans="2:11">
      <c r="B5030" t="s">
        <v>2063</v>
      </c>
      <c r="C5030" t="s">
        <v>2266</v>
      </c>
      <c r="D5030" t="s">
        <v>2035</v>
      </c>
      <c r="E5030">
        <v>5</v>
      </c>
      <c r="F5030" t="s">
        <v>2016</v>
      </c>
      <c r="G5030">
        <v>230</v>
      </c>
      <c r="H5030" t="s">
        <v>2017</v>
      </c>
      <c r="I5030">
        <v>43417</v>
      </c>
      <c r="J5030">
        <v>4</v>
      </c>
      <c r="K5030">
        <v>6.17</v>
      </c>
    </row>
    <row r="5031" spans="2:11">
      <c r="B5031" t="s">
        <v>2083</v>
      </c>
      <c r="C5031" t="s">
        <v>2084</v>
      </c>
      <c r="D5031" t="s">
        <v>2026</v>
      </c>
      <c r="E5031">
        <v>5</v>
      </c>
      <c r="F5031" t="s">
        <v>2016</v>
      </c>
      <c r="G5031" t="s">
        <v>2030</v>
      </c>
      <c r="H5031" t="s">
        <v>2017</v>
      </c>
      <c r="I5031">
        <v>43400</v>
      </c>
      <c r="J5031">
        <v>2</v>
      </c>
      <c r="K5031">
        <v>10.23</v>
      </c>
    </row>
    <row r="5032" spans="2:11">
      <c r="B5032" t="s">
        <v>2102</v>
      </c>
      <c r="C5032" t="s">
        <v>2758</v>
      </c>
      <c r="D5032" t="s">
        <v>2104</v>
      </c>
      <c r="E5032" t="s">
        <v>2030</v>
      </c>
      <c r="F5032" t="s">
        <v>2016</v>
      </c>
      <c r="G5032" t="s">
        <v>2030</v>
      </c>
      <c r="H5032" t="s">
        <v>2017</v>
      </c>
      <c r="I5032">
        <v>43390</v>
      </c>
      <c r="J5032" t="s">
        <v>2030</v>
      </c>
      <c r="K5032" t="s">
        <v>2030</v>
      </c>
    </row>
    <row r="5033" spans="2:11">
      <c r="B5033" t="s">
        <v>2091</v>
      </c>
      <c r="C5033" t="s">
        <v>2664</v>
      </c>
      <c r="D5033" t="s">
        <v>2093</v>
      </c>
      <c r="E5033" t="s">
        <v>2030</v>
      </c>
      <c r="F5033" t="s">
        <v>2016</v>
      </c>
      <c r="G5033" t="s">
        <v>2030</v>
      </c>
      <c r="H5033" t="s">
        <v>2017</v>
      </c>
      <c r="I5033">
        <v>43376</v>
      </c>
      <c r="J5033" t="s">
        <v>2030</v>
      </c>
      <c r="K5033" t="s">
        <v>2030</v>
      </c>
    </row>
    <row r="5034" spans="2:11">
      <c r="B5034" t="s">
        <v>2111</v>
      </c>
      <c r="C5034" t="s">
        <v>2862</v>
      </c>
      <c r="D5034" t="s">
        <v>2026</v>
      </c>
      <c r="E5034">
        <v>5</v>
      </c>
      <c r="F5034" t="s">
        <v>2016</v>
      </c>
      <c r="G5034" t="s">
        <v>2030</v>
      </c>
      <c r="H5034" t="s">
        <v>2017</v>
      </c>
      <c r="I5034">
        <v>43158</v>
      </c>
      <c r="J5034">
        <v>4</v>
      </c>
      <c r="K5034">
        <v>6.17</v>
      </c>
    </row>
    <row r="5101" spans="1:11">
      <c r="A5101" t="s">
        <v>1064</v>
      </c>
      <c r="B5101" t="s">
        <v>2174</v>
      </c>
      <c r="C5101" t="s">
        <v>2316</v>
      </c>
      <c r="D5101" t="s">
        <v>2029</v>
      </c>
      <c r="E5101">
        <v>5</v>
      </c>
      <c r="F5101" t="s">
        <v>2016</v>
      </c>
      <c r="G5101">
        <v>195</v>
      </c>
      <c r="H5101" t="s">
        <v>2017</v>
      </c>
      <c r="I5101">
        <v>43511</v>
      </c>
      <c r="J5101">
        <v>6</v>
      </c>
      <c r="K5101">
        <v>-2.89</v>
      </c>
    </row>
    <row r="5102" spans="1:11">
      <c r="B5102" t="s">
        <v>2067</v>
      </c>
      <c r="C5102" t="s">
        <v>2308</v>
      </c>
      <c r="D5102" t="s">
        <v>2029</v>
      </c>
      <c r="E5102">
        <v>5</v>
      </c>
      <c r="F5102" t="s">
        <v>2016</v>
      </c>
      <c r="G5102">
        <v>190</v>
      </c>
      <c r="H5102" t="s">
        <v>2020</v>
      </c>
      <c r="I5102">
        <v>43511</v>
      </c>
      <c r="J5102">
        <v>6</v>
      </c>
      <c r="K5102">
        <v>-2.89</v>
      </c>
    </row>
    <row r="5103" spans="1:11">
      <c r="B5103" t="s">
        <v>2027</v>
      </c>
      <c r="C5103" t="s">
        <v>2156</v>
      </c>
      <c r="D5103" t="s">
        <v>2029</v>
      </c>
      <c r="E5103">
        <v>5</v>
      </c>
      <c r="F5103" t="s">
        <v>2016</v>
      </c>
      <c r="G5103">
        <v>211</v>
      </c>
      <c r="H5103" t="s">
        <v>2017</v>
      </c>
      <c r="I5103">
        <v>43511</v>
      </c>
      <c r="J5103">
        <v>6</v>
      </c>
      <c r="K5103">
        <v>-2.89</v>
      </c>
    </row>
    <row r="5104" spans="1:11">
      <c r="B5104" t="s">
        <v>2033</v>
      </c>
      <c r="C5104" t="s">
        <v>2317</v>
      </c>
      <c r="D5104" t="s">
        <v>2044</v>
      </c>
      <c r="E5104">
        <v>3</v>
      </c>
      <c r="F5104" t="s">
        <v>2016</v>
      </c>
      <c r="G5104">
        <v>154</v>
      </c>
      <c r="H5104" t="s">
        <v>2036</v>
      </c>
      <c r="I5104">
        <v>43511</v>
      </c>
      <c r="J5104">
        <v>5</v>
      </c>
      <c r="K5104">
        <v>0</v>
      </c>
    </row>
    <row r="5105" spans="2:11">
      <c r="B5105" t="s">
        <v>2037</v>
      </c>
      <c r="C5105" t="s">
        <v>2318</v>
      </c>
      <c r="D5105" t="s">
        <v>2076</v>
      </c>
      <c r="E5105">
        <v>3</v>
      </c>
      <c r="F5105" t="s">
        <v>2016</v>
      </c>
      <c r="G5105">
        <v>150</v>
      </c>
      <c r="H5105" t="s">
        <v>2020</v>
      </c>
      <c r="I5105">
        <v>43511</v>
      </c>
      <c r="J5105">
        <v>5</v>
      </c>
      <c r="K5105">
        <v>0</v>
      </c>
    </row>
    <row r="5106" spans="2:11">
      <c r="B5106" t="s">
        <v>2159</v>
      </c>
      <c r="C5106" t="s">
        <v>3910</v>
      </c>
      <c r="D5106" t="s">
        <v>2029</v>
      </c>
      <c r="E5106">
        <v>5</v>
      </c>
      <c r="F5106" t="s">
        <v>2016</v>
      </c>
      <c r="G5106">
        <v>170</v>
      </c>
      <c r="H5106" t="s">
        <v>2020</v>
      </c>
      <c r="I5106">
        <v>43511</v>
      </c>
      <c r="J5106">
        <v>6</v>
      </c>
      <c r="K5106">
        <v>-2.89</v>
      </c>
    </row>
    <row r="5107" spans="2:11">
      <c r="B5107" t="s">
        <v>2232</v>
      </c>
      <c r="C5107" t="s">
        <v>2319</v>
      </c>
      <c r="D5107" t="s">
        <v>2015</v>
      </c>
      <c r="E5107">
        <v>3</v>
      </c>
      <c r="F5107" t="s">
        <v>2016</v>
      </c>
      <c r="G5107" t="s">
        <v>2030</v>
      </c>
      <c r="H5107" t="s">
        <v>2017</v>
      </c>
      <c r="I5107">
        <v>43511</v>
      </c>
      <c r="J5107">
        <v>5</v>
      </c>
      <c r="K5107">
        <v>0</v>
      </c>
    </row>
    <row r="5108" spans="2:11">
      <c r="B5108" t="s">
        <v>2074</v>
      </c>
      <c r="C5108" t="s">
        <v>2481</v>
      </c>
      <c r="D5108" t="s">
        <v>2026</v>
      </c>
      <c r="E5108">
        <v>5</v>
      </c>
      <c r="F5108" t="s">
        <v>2016</v>
      </c>
      <c r="G5108">
        <v>180</v>
      </c>
      <c r="H5108" t="s">
        <v>4090</v>
      </c>
      <c r="I5108">
        <v>43511</v>
      </c>
      <c r="J5108">
        <v>6</v>
      </c>
      <c r="K5108">
        <v>-2.89</v>
      </c>
    </row>
    <row r="5109" spans="2:11">
      <c r="B5109" t="s">
        <v>2077</v>
      </c>
      <c r="C5109" t="s">
        <v>2311</v>
      </c>
      <c r="D5109" t="s">
        <v>2029</v>
      </c>
      <c r="E5109">
        <v>5</v>
      </c>
      <c r="F5109" t="s">
        <v>2016</v>
      </c>
      <c r="G5109">
        <v>174</v>
      </c>
      <c r="H5109" t="s">
        <v>2020</v>
      </c>
      <c r="I5109">
        <v>43511</v>
      </c>
      <c r="J5109">
        <v>2</v>
      </c>
      <c r="K5109">
        <v>17.510000000000002</v>
      </c>
    </row>
    <row r="5110" spans="2:11">
      <c r="B5110" t="s">
        <v>2079</v>
      </c>
      <c r="C5110" t="s">
        <v>2323</v>
      </c>
      <c r="D5110" t="s">
        <v>2029</v>
      </c>
      <c r="E5110">
        <v>5</v>
      </c>
      <c r="F5110" t="s">
        <v>2016</v>
      </c>
      <c r="G5110">
        <v>180</v>
      </c>
      <c r="H5110" t="s">
        <v>2020</v>
      </c>
      <c r="I5110">
        <v>43511</v>
      </c>
      <c r="J5110">
        <v>6</v>
      </c>
      <c r="K5110">
        <v>-2.89</v>
      </c>
    </row>
    <row r="5111" spans="2:11">
      <c r="B5111" t="s">
        <v>2063</v>
      </c>
      <c r="C5111" t="s">
        <v>2161</v>
      </c>
      <c r="D5111" t="s">
        <v>2035</v>
      </c>
      <c r="E5111">
        <v>5</v>
      </c>
      <c r="F5111" t="s">
        <v>2016</v>
      </c>
      <c r="G5111">
        <v>180</v>
      </c>
      <c r="H5111" t="s">
        <v>2017</v>
      </c>
      <c r="I5111">
        <v>43511</v>
      </c>
      <c r="J5111">
        <v>6</v>
      </c>
      <c r="K5111">
        <v>-2.89</v>
      </c>
    </row>
    <row r="5112" spans="2:11">
      <c r="B5112" t="s">
        <v>2157</v>
      </c>
      <c r="C5112" t="s">
        <v>2309</v>
      </c>
      <c r="D5112" t="s">
        <v>2026</v>
      </c>
      <c r="E5112">
        <v>5</v>
      </c>
      <c r="F5112" t="s">
        <v>2016</v>
      </c>
      <c r="G5112">
        <v>185</v>
      </c>
      <c r="H5112" t="s">
        <v>2017</v>
      </c>
      <c r="I5112">
        <v>43511</v>
      </c>
      <c r="J5112">
        <v>6</v>
      </c>
      <c r="K5112">
        <v>-2.89</v>
      </c>
    </row>
    <row r="5113" spans="2:11">
      <c r="B5113" t="s">
        <v>2042</v>
      </c>
      <c r="C5113" t="s">
        <v>2163</v>
      </c>
      <c r="D5113" t="s">
        <v>2044</v>
      </c>
      <c r="E5113">
        <v>3</v>
      </c>
      <c r="F5113" t="s">
        <v>2016</v>
      </c>
      <c r="G5113">
        <v>145</v>
      </c>
      <c r="H5113" t="s">
        <v>2020</v>
      </c>
      <c r="I5113">
        <v>43510</v>
      </c>
      <c r="J5113">
        <v>5</v>
      </c>
      <c r="K5113">
        <v>0</v>
      </c>
    </row>
    <row r="5114" spans="2:11">
      <c r="B5114" t="s">
        <v>2274</v>
      </c>
      <c r="C5114" t="s">
        <v>3995</v>
      </c>
      <c r="D5114" t="s">
        <v>2026</v>
      </c>
      <c r="E5114">
        <v>5</v>
      </c>
      <c r="F5114" t="s">
        <v>2016</v>
      </c>
      <c r="G5114" t="s">
        <v>2030</v>
      </c>
      <c r="H5114" t="s">
        <v>2017</v>
      </c>
      <c r="I5114">
        <v>43509</v>
      </c>
      <c r="J5114">
        <v>6</v>
      </c>
      <c r="K5114">
        <v>-2.89</v>
      </c>
    </row>
    <row r="5115" spans="2:11">
      <c r="B5115" t="s">
        <v>2094</v>
      </c>
      <c r="C5115" t="s">
        <v>2095</v>
      </c>
      <c r="D5115" t="s">
        <v>2076</v>
      </c>
      <c r="E5115">
        <v>3</v>
      </c>
      <c r="F5115" t="s">
        <v>2088</v>
      </c>
      <c r="G5115" t="s">
        <v>2030</v>
      </c>
      <c r="H5115" t="s">
        <v>2017</v>
      </c>
      <c r="I5115">
        <v>43501</v>
      </c>
      <c r="J5115" t="s">
        <v>2030</v>
      </c>
      <c r="K5115" t="s">
        <v>2030</v>
      </c>
    </row>
    <row r="5116" spans="2:11">
      <c r="B5116" t="s">
        <v>2024</v>
      </c>
      <c r="C5116" t="s">
        <v>2217</v>
      </c>
      <c r="D5116" t="s">
        <v>2026</v>
      </c>
      <c r="E5116">
        <v>5</v>
      </c>
      <c r="F5116" t="s">
        <v>2016</v>
      </c>
      <c r="G5116">
        <v>170</v>
      </c>
      <c r="H5116" t="s">
        <v>2017</v>
      </c>
      <c r="I5116">
        <v>43474</v>
      </c>
      <c r="J5116">
        <v>6</v>
      </c>
      <c r="K5116">
        <v>-2.89</v>
      </c>
    </row>
    <row r="5117" spans="2:11">
      <c r="B5117" t="s">
        <v>106</v>
      </c>
      <c r="C5117" t="s">
        <v>2312</v>
      </c>
      <c r="D5117" t="s">
        <v>2440</v>
      </c>
      <c r="E5117">
        <v>5</v>
      </c>
      <c r="F5117" t="s">
        <v>2016</v>
      </c>
      <c r="G5117">
        <v>192</v>
      </c>
      <c r="H5117" t="s">
        <v>2020</v>
      </c>
      <c r="I5117">
        <v>43473</v>
      </c>
      <c r="J5117">
        <v>3</v>
      </c>
      <c r="K5117">
        <v>5.66</v>
      </c>
    </row>
    <row r="5118" spans="2:11">
      <c r="B5118" t="s">
        <v>2051</v>
      </c>
      <c r="C5118" t="s">
        <v>2167</v>
      </c>
      <c r="D5118" t="s">
        <v>2076</v>
      </c>
      <c r="E5118">
        <v>3</v>
      </c>
      <c r="F5118" t="s">
        <v>2088</v>
      </c>
      <c r="G5118">
        <v>161</v>
      </c>
      <c r="H5118" t="s">
        <v>2017</v>
      </c>
      <c r="I5118">
        <v>43469</v>
      </c>
      <c r="J5118" t="s">
        <v>2030</v>
      </c>
      <c r="K5118" t="s">
        <v>2030</v>
      </c>
    </row>
    <row r="5119" spans="2:11">
      <c r="B5119" t="s">
        <v>2083</v>
      </c>
      <c r="C5119" t="s">
        <v>2084</v>
      </c>
      <c r="D5119" t="s">
        <v>2076</v>
      </c>
      <c r="E5119">
        <v>3</v>
      </c>
      <c r="F5119" t="s">
        <v>2088</v>
      </c>
      <c r="G5119" t="s">
        <v>2030</v>
      </c>
      <c r="H5119" t="s">
        <v>2017</v>
      </c>
      <c r="I5119">
        <v>43468</v>
      </c>
      <c r="J5119" t="s">
        <v>2030</v>
      </c>
      <c r="K5119" t="s">
        <v>2030</v>
      </c>
    </row>
    <row r="5120" spans="2:11">
      <c r="B5120" t="s">
        <v>2210</v>
      </c>
      <c r="C5120" t="s">
        <v>2325</v>
      </c>
      <c r="D5120" t="s">
        <v>2044</v>
      </c>
      <c r="E5120">
        <v>3</v>
      </c>
      <c r="F5120" t="s">
        <v>2016</v>
      </c>
      <c r="G5120">
        <v>147</v>
      </c>
      <c r="H5120" t="s">
        <v>2020</v>
      </c>
      <c r="I5120">
        <v>43430</v>
      </c>
      <c r="J5120">
        <v>5</v>
      </c>
      <c r="K5120">
        <v>0</v>
      </c>
    </row>
    <row r="5121" spans="2:11">
      <c r="B5121" t="s">
        <v>2086</v>
      </c>
      <c r="C5121" t="s">
        <v>2827</v>
      </c>
      <c r="D5121" t="s">
        <v>2026</v>
      </c>
      <c r="E5121">
        <v>5</v>
      </c>
      <c r="F5121" t="s">
        <v>2016</v>
      </c>
      <c r="G5121">
        <v>161</v>
      </c>
      <c r="H5121" t="s">
        <v>2017</v>
      </c>
      <c r="I5121">
        <v>43426</v>
      </c>
      <c r="J5121">
        <v>6</v>
      </c>
      <c r="K5121">
        <v>-2.89</v>
      </c>
    </row>
    <row r="5122" spans="2:11">
      <c r="B5122" t="s">
        <v>2021</v>
      </c>
      <c r="C5122" t="s">
        <v>2165</v>
      </c>
      <c r="D5122" t="s">
        <v>2023</v>
      </c>
      <c r="E5122">
        <v>5</v>
      </c>
      <c r="F5122" t="s">
        <v>2016</v>
      </c>
      <c r="G5122">
        <v>175</v>
      </c>
      <c r="H5122" t="s">
        <v>2020</v>
      </c>
      <c r="I5122">
        <v>43297</v>
      </c>
      <c r="J5122">
        <v>6</v>
      </c>
      <c r="K5122">
        <v>-2.89</v>
      </c>
    </row>
    <row r="5201" spans="1:11">
      <c r="A5201" t="s">
        <v>1065</v>
      </c>
      <c r="B5201" t="s">
        <v>2274</v>
      </c>
      <c r="C5201" t="s">
        <v>2334</v>
      </c>
      <c r="D5201" t="s">
        <v>2026</v>
      </c>
      <c r="E5201">
        <v>5</v>
      </c>
      <c r="F5201" t="s">
        <v>2016</v>
      </c>
      <c r="G5201" t="s">
        <v>2030</v>
      </c>
      <c r="H5201" t="s">
        <v>2017</v>
      </c>
      <c r="I5201">
        <v>43509</v>
      </c>
      <c r="J5201">
        <v>3</v>
      </c>
      <c r="K5201">
        <v>22.89</v>
      </c>
    </row>
    <row r="5202" spans="1:11">
      <c r="B5202" t="s">
        <v>2139</v>
      </c>
      <c r="C5202" t="s">
        <v>2921</v>
      </c>
      <c r="D5202" t="s">
        <v>2035</v>
      </c>
      <c r="E5202">
        <v>5</v>
      </c>
      <c r="F5202" t="s">
        <v>2016</v>
      </c>
      <c r="G5202">
        <v>53</v>
      </c>
      <c r="H5202" t="s">
        <v>2020</v>
      </c>
      <c r="I5202">
        <v>43508</v>
      </c>
      <c r="J5202" t="s">
        <v>2030</v>
      </c>
      <c r="K5202" t="s">
        <v>2030</v>
      </c>
    </row>
    <row r="5203" spans="1:11">
      <c r="B5203" t="s">
        <v>2049</v>
      </c>
      <c r="C5203" t="s">
        <v>2336</v>
      </c>
      <c r="D5203" t="s">
        <v>2029</v>
      </c>
      <c r="E5203">
        <v>5</v>
      </c>
      <c r="F5203" t="s">
        <v>2016</v>
      </c>
      <c r="G5203">
        <v>48</v>
      </c>
      <c r="H5203" t="s">
        <v>2017</v>
      </c>
      <c r="I5203">
        <v>43508</v>
      </c>
      <c r="J5203">
        <v>3</v>
      </c>
      <c r="K5203">
        <v>22.89</v>
      </c>
    </row>
    <row r="5204" spans="1:11">
      <c r="B5204" t="s">
        <v>2094</v>
      </c>
      <c r="C5204" t="s">
        <v>2095</v>
      </c>
      <c r="D5204" t="s">
        <v>2053</v>
      </c>
      <c r="E5204">
        <v>1</v>
      </c>
      <c r="F5204" t="s">
        <v>2016</v>
      </c>
      <c r="G5204" t="s">
        <v>2030</v>
      </c>
      <c r="H5204" t="s">
        <v>2017</v>
      </c>
      <c r="I5204">
        <v>43497</v>
      </c>
      <c r="J5204" t="s">
        <v>2030</v>
      </c>
      <c r="K5204" t="s">
        <v>2030</v>
      </c>
    </row>
    <row r="5205" spans="1:11">
      <c r="B5205" t="s">
        <v>2174</v>
      </c>
      <c r="C5205" t="s">
        <v>2979</v>
      </c>
      <c r="D5205" t="s">
        <v>2015</v>
      </c>
      <c r="E5205">
        <v>3</v>
      </c>
      <c r="F5205" t="s">
        <v>2016</v>
      </c>
      <c r="G5205">
        <v>46</v>
      </c>
      <c r="H5205" t="s">
        <v>2017</v>
      </c>
      <c r="I5205">
        <v>43496</v>
      </c>
      <c r="J5205">
        <v>4</v>
      </c>
      <c r="K5205">
        <v>22.8</v>
      </c>
    </row>
    <row r="5206" spans="1:11">
      <c r="B5206" t="s">
        <v>2024</v>
      </c>
      <c r="C5206" t="s">
        <v>3300</v>
      </c>
      <c r="D5206" t="s">
        <v>2026</v>
      </c>
      <c r="E5206">
        <v>5</v>
      </c>
      <c r="F5206" t="s">
        <v>2085</v>
      </c>
      <c r="G5206">
        <v>55</v>
      </c>
      <c r="H5206" t="s">
        <v>2017</v>
      </c>
      <c r="I5206">
        <v>43496</v>
      </c>
      <c r="J5206">
        <v>7</v>
      </c>
      <c r="K5206">
        <v>-0.12</v>
      </c>
    </row>
    <row r="5207" spans="1:11">
      <c r="B5207" t="s">
        <v>2027</v>
      </c>
      <c r="C5207" t="s">
        <v>3557</v>
      </c>
      <c r="D5207" t="s">
        <v>2029</v>
      </c>
      <c r="E5207">
        <v>5</v>
      </c>
      <c r="F5207" t="s">
        <v>2085</v>
      </c>
      <c r="G5207">
        <v>47</v>
      </c>
      <c r="H5207" t="s">
        <v>2017</v>
      </c>
      <c r="I5207">
        <v>43496</v>
      </c>
      <c r="J5207">
        <v>7</v>
      </c>
      <c r="K5207">
        <v>-0.12</v>
      </c>
    </row>
    <row r="5208" spans="1:11">
      <c r="B5208" t="s">
        <v>3616</v>
      </c>
      <c r="C5208" t="s">
        <v>3682</v>
      </c>
      <c r="D5208" t="s">
        <v>2076</v>
      </c>
      <c r="E5208">
        <v>3</v>
      </c>
      <c r="F5208" t="s">
        <v>2016</v>
      </c>
      <c r="G5208">
        <v>43</v>
      </c>
      <c r="H5208" t="s">
        <v>2020</v>
      </c>
      <c r="I5208">
        <v>43496</v>
      </c>
      <c r="J5208" t="s">
        <v>2030</v>
      </c>
      <c r="K5208" t="s">
        <v>2030</v>
      </c>
    </row>
    <row r="5209" spans="1:11">
      <c r="B5209" t="s">
        <v>2086</v>
      </c>
      <c r="C5209" t="s">
        <v>3558</v>
      </c>
      <c r="D5209" t="s">
        <v>2053</v>
      </c>
      <c r="E5209">
        <v>1</v>
      </c>
      <c r="F5209" t="s">
        <v>2016</v>
      </c>
      <c r="G5209">
        <v>35</v>
      </c>
      <c r="H5209" t="s">
        <v>2017</v>
      </c>
      <c r="I5209">
        <v>43496</v>
      </c>
      <c r="J5209">
        <v>8</v>
      </c>
      <c r="K5209">
        <v>-22.89</v>
      </c>
    </row>
    <row r="5210" spans="1:11">
      <c r="B5210" t="s">
        <v>106</v>
      </c>
      <c r="C5210" t="s">
        <v>2926</v>
      </c>
      <c r="D5210" t="s">
        <v>2171</v>
      </c>
      <c r="E5210" t="s">
        <v>2030</v>
      </c>
      <c r="F5210" t="s">
        <v>2016</v>
      </c>
      <c r="G5210" t="s">
        <v>2030</v>
      </c>
      <c r="H5210" t="s">
        <v>2017</v>
      </c>
      <c r="I5210">
        <v>43495</v>
      </c>
      <c r="J5210" t="s">
        <v>2030</v>
      </c>
      <c r="K5210" t="s">
        <v>2030</v>
      </c>
    </row>
    <row r="5211" spans="1:11">
      <c r="B5211" t="s">
        <v>2051</v>
      </c>
      <c r="C5211" t="s">
        <v>2335</v>
      </c>
      <c r="D5211" t="s">
        <v>2026</v>
      </c>
      <c r="E5211">
        <v>5</v>
      </c>
      <c r="F5211" t="s">
        <v>2016</v>
      </c>
      <c r="G5211">
        <v>46</v>
      </c>
      <c r="H5211" t="s">
        <v>2017</v>
      </c>
      <c r="I5211">
        <v>43495</v>
      </c>
      <c r="J5211">
        <v>1</v>
      </c>
      <c r="K5211">
        <v>31.01</v>
      </c>
    </row>
    <row r="5212" spans="1:11">
      <c r="B5212" t="s">
        <v>2260</v>
      </c>
      <c r="C5212" t="s">
        <v>3965</v>
      </c>
      <c r="D5212" t="s">
        <v>2035</v>
      </c>
      <c r="E5212">
        <v>5</v>
      </c>
      <c r="F5212" t="s">
        <v>2016</v>
      </c>
      <c r="G5212">
        <v>53</v>
      </c>
      <c r="H5212" t="s">
        <v>2020</v>
      </c>
      <c r="I5212">
        <v>43495</v>
      </c>
      <c r="J5212">
        <v>3</v>
      </c>
      <c r="K5212">
        <v>22.89</v>
      </c>
    </row>
    <row r="5213" spans="1:11">
      <c r="B5213" t="s">
        <v>2033</v>
      </c>
      <c r="C5213" t="s">
        <v>2927</v>
      </c>
      <c r="D5213" t="s">
        <v>2044</v>
      </c>
      <c r="E5213">
        <v>3</v>
      </c>
      <c r="F5213" t="s">
        <v>2016</v>
      </c>
      <c r="G5213">
        <v>46</v>
      </c>
      <c r="H5213" t="s">
        <v>2036</v>
      </c>
      <c r="I5213">
        <v>43494</v>
      </c>
      <c r="J5213">
        <v>2</v>
      </c>
      <c r="K5213">
        <v>26.48</v>
      </c>
    </row>
    <row r="5214" spans="1:11">
      <c r="B5214" t="s">
        <v>2077</v>
      </c>
      <c r="C5214" t="s">
        <v>2928</v>
      </c>
      <c r="D5214" t="s">
        <v>2029</v>
      </c>
      <c r="E5214">
        <v>5</v>
      </c>
      <c r="F5214" t="s">
        <v>2016</v>
      </c>
      <c r="G5214" t="s">
        <v>2030</v>
      </c>
      <c r="H5214" t="s">
        <v>2017</v>
      </c>
      <c r="I5214">
        <v>43494</v>
      </c>
      <c r="J5214">
        <v>3</v>
      </c>
      <c r="K5214">
        <v>22.89</v>
      </c>
    </row>
    <row r="5215" spans="1:11">
      <c r="B5215" t="s">
        <v>2063</v>
      </c>
      <c r="C5215" t="s">
        <v>2612</v>
      </c>
      <c r="D5215" t="s">
        <v>2162</v>
      </c>
      <c r="E5215">
        <v>3</v>
      </c>
      <c r="F5215" t="s">
        <v>2016</v>
      </c>
      <c r="G5215">
        <v>40</v>
      </c>
      <c r="H5215" t="s">
        <v>2017</v>
      </c>
      <c r="I5215">
        <v>43494</v>
      </c>
      <c r="J5215">
        <v>5</v>
      </c>
      <c r="K5215">
        <v>0.06</v>
      </c>
    </row>
    <row r="5216" spans="1:11">
      <c r="B5216" t="s">
        <v>2267</v>
      </c>
      <c r="C5216" t="s">
        <v>4109</v>
      </c>
      <c r="D5216" t="s">
        <v>2273</v>
      </c>
      <c r="E5216">
        <v>3</v>
      </c>
      <c r="F5216" t="s">
        <v>2016</v>
      </c>
      <c r="G5216">
        <v>39</v>
      </c>
      <c r="H5216" t="s">
        <v>2017</v>
      </c>
      <c r="I5216">
        <v>43494</v>
      </c>
      <c r="J5216" t="s">
        <v>2030</v>
      </c>
      <c r="K5216" t="s">
        <v>2030</v>
      </c>
    </row>
    <row r="5217" spans="2:11">
      <c r="B5217" t="s">
        <v>2792</v>
      </c>
      <c r="C5217" t="s">
        <v>4110</v>
      </c>
      <c r="D5217" t="s">
        <v>2076</v>
      </c>
      <c r="E5217">
        <v>3</v>
      </c>
      <c r="F5217" t="s">
        <v>2016</v>
      </c>
      <c r="G5217">
        <v>43</v>
      </c>
      <c r="H5217" t="s">
        <v>2020</v>
      </c>
      <c r="I5217">
        <v>43405</v>
      </c>
      <c r="J5217">
        <v>6</v>
      </c>
      <c r="K5217">
        <v>0</v>
      </c>
    </row>
    <row r="5218" spans="2:11">
      <c r="B5218" t="s">
        <v>2083</v>
      </c>
      <c r="C5218" t="s">
        <v>2304</v>
      </c>
      <c r="D5218" t="s">
        <v>2035</v>
      </c>
      <c r="E5218">
        <v>5</v>
      </c>
      <c r="F5218" t="s">
        <v>2016</v>
      </c>
      <c r="G5218" t="s">
        <v>2030</v>
      </c>
      <c r="H5218" t="s">
        <v>2017</v>
      </c>
      <c r="I5218">
        <v>43386</v>
      </c>
      <c r="J5218">
        <v>3</v>
      </c>
      <c r="K5218">
        <v>22.89</v>
      </c>
    </row>
    <row r="5219" spans="2:11">
      <c r="B5219" t="s">
        <v>2931</v>
      </c>
      <c r="C5219" t="s">
        <v>2932</v>
      </c>
      <c r="D5219" t="s">
        <v>2104</v>
      </c>
      <c r="E5219" t="s">
        <v>2030</v>
      </c>
      <c r="F5219" t="s">
        <v>2016</v>
      </c>
      <c r="G5219" t="s">
        <v>2030</v>
      </c>
      <c r="H5219" t="s">
        <v>2017</v>
      </c>
      <c r="I5219">
        <v>42965</v>
      </c>
      <c r="J5219" t="s">
        <v>2030</v>
      </c>
      <c r="K5219" t="s">
        <v>2030</v>
      </c>
    </row>
    <row r="5301" spans="1:11">
      <c r="A5301" t="s">
        <v>1066</v>
      </c>
      <c r="B5301" t="s">
        <v>2094</v>
      </c>
      <c r="C5301" t="s">
        <v>2095</v>
      </c>
      <c r="D5301" t="s">
        <v>2076</v>
      </c>
      <c r="E5301">
        <v>3</v>
      </c>
      <c r="F5301" t="s">
        <v>2016</v>
      </c>
      <c r="G5301" t="s">
        <v>2030</v>
      </c>
      <c r="H5301" t="s">
        <v>2017</v>
      </c>
      <c r="I5301">
        <v>43510</v>
      </c>
      <c r="J5301" t="s">
        <v>2030</v>
      </c>
      <c r="K5301" t="s">
        <v>2030</v>
      </c>
    </row>
    <row r="5302" spans="1:11">
      <c r="B5302" t="s">
        <v>2067</v>
      </c>
      <c r="C5302" t="s">
        <v>2308</v>
      </c>
      <c r="D5302" t="s">
        <v>2252</v>
      </c>
      <c r="E5302">
        <v>3</v>
      </c>
      <c r="F5302" t="s">
        <v>2016</v>
      </c>
      <c r="G5302">
        <v>140</v>
      </c>
      <c r="H5302" t="s">
        <v>2020</v>
      </c>
      <c r="I5302">
        <v>43509</v>
      </c>
      <c r="J5302">
        <v>3</v>
      </c>
      <c r="K5302">
        <v>0</v>
      </c>
    </row>
    <row r="5303" spans="1:11">
      <c r="B5303" t="s">
        <v>2027</v>
      </c>
      <c r="C5303" t="s">
        <v>2156</v>
      </c>
      <c r="D5303" t="s">
        <v>2029</v>
      </c>
      <c r="E5303">
        <v>5</v>
      </c>
      <c r="F5303" t="s">
        <v>2016</v>
      </c>
      <c r="G5303">
        <v>173</v>
      </c>
      <c r="H5303" t="s">
        <v>2017</v>
      </c>
      <c r="I5303">
        <v>43509</v>
      </c>
      <c r="J5303">
        <v>11</v>
      </c>
      <c r="K5303">
        <v>-12.79</v>
      </c>
    </row>
    <row r="5304" spans="1:11">
      <c r="B5304" t="s">
        <v>2274</v>
      </c>
      <c r="C5304" t="s">
        <v>3995</v>
      </c>
      <c r="D5304" t="s">
        <v>2076</v>
      </c>
      <c r="E5304">
        <v>3</v>
      </c>
      <c r="F5304" t="s">
        <v>2016</v>
      </c>
      <c r="G5304" t="s">
        <v>2030</v>
      </c>
      <c r="H5304" t="s">
        <v>2017</v>
      </c>
      <c r="I5304">
        <v>43509</v>
      </c>
      <c r="J5304">
        <v>3</v>
      </c>
      <c r="K5304">
        <v>0</v>
      </c>
    </row>
    <row r="5305" spans="1:11">
      <c r="B5305" t="s">
        <v>2033</v>
      </c>
      <c r="C5305" t="s">
        <v>2317</v>
      </c>
      <c r="D5305" t="s">
        <v>2035</v>
      </c>
      <c r="E5305">
        <v>5</v>
      </c>
      <c r="F5305" t="s">
        <v>2016</v>
      </c>
      <c r="G5305">
        <v>172</v>
      </c>
      <c r="H5305" t="s">
        <v>2036</v>
      </c>
      <c r="I5305">
        <v>43509</v>
      </c>
      <c r="J5305">
        <v>11</v>
      </c>
      <c r="K5305">
        <v>-12.79</v>
      </c>
    </row>
    <row r="5306" spans="1:11">
      <c r="B5306" t="s">
        <v>2037</v>
      </c>
      <c r="C5306" t="s">
        <v>2318</v>
      </c>
      <c r="D5306" t="s">
        <v>2076</v>
      </c>
      <c r="E5306">
        <v>3</v>
      </c>
      <c r="F5306" t="s">
        <v>2016</v>
      </c>
      <c r="G5306">
        <v>130</v>
      </c>
      <c r="H5306" t="s">
        <v>2020</v>
      </c>
      <c r="I5306">
        <v>43509</v>
      </c>
      <c r="J5306">
        <v>3</v>
      </c>
      <c r="K5306">
        <v>0</v>
      </c>
    </row>
    <row r="5307" spans="1:11">
      <c r="B5307" t="s">
        <v>2042</v>
      </c>
      <c r="C5307" t="s">
        <v>2163</v>
      </c>
      <c r="D5307" t="s">
        <v>2041</v>
      </c>
      <c r="E5307">
        <v>1</v>
      </c>
      <c r="F5307" t="s">
        <v>2016</v>
      </c>
      <c r="G5307">
        <v>105</v>
      </c>
      <c r="H5307" t="s">
        <v>2020</v>
      </c>
      <c r="I5307">
        <v>43509</v>
      </c>
      <c r="J5307">
        <v>2</v>
      </c>
      <c r="K5307">
        <v>12.79</v>
      </c>
    </row>
    <row r="5308" spans="1:11">
      <c r="B5308" t="s">
        <v>2074</v>
      </c>
      <c r="C5308" t="s">
        <v>2481</v>
      </c>
      <c r="D5308" t="s">
        <v>2076</v>
      </c>
      <c r="E5308">
        <v>3</v>
      </c>
      <c r="F5308" t="s">
        <v>2016</v>
      </c>
      <c r="G5308">
        <v>142</v>
      </c>
      <c r="H5308" t="s">
        <v>2020</v>
      </c>
      <c r="I5308">
        <v>43509</v>
      </c>
      <c r="J5308">
        <v>3</v>
      </c>
      <c r="K5308">
        <v>0</v>
      </c>
    </row>
    <row r="5309" spans="1:11">
      <c r="B5309" t="s">
        <v>2234</v>
      </c>
      <c r="C5309" t="s">
        <v>2310</v>
      </c>
      <c r="D5309" t="s">
        <v>2026</v>
      </c>
      <c r="E5309">
        <v>5</v>
      </c>
      <c r="F5309" t="s">
        <v>2016</v>
      </c>
      <c r="G5309">
        <v>162</v>
      </c>
      <c r="H5309" t="s">
        <v>2020</v>
      </c>
      <c r="I5309">
        <v>43509</v>
      </c>
      <c r="J5309">
        <v>5</v>
      </c>
      <c r="K5309">
        <v>-4.96</v>
      </c>
    </row>
    <row r="5310" spans="1:11">
      <c r="B5310" t="s">
        <v>2079</v>
      </c>
      <c r="C5310" t="s">
        <v>2323</v>
      </c>
      <c r="D5310" t="s">
        <v>2029</v>
      </c>
      <c r="E5310">
        <v>5</v>
      </c>
      <c r="F5310" t="s">
        <v>2016</v>
      </c>
      <c r="G5310">
        <v>145</v>
      </c>
      <c r="H5310" t="s">
        <v>2017</v>
      </c>
      <c r="I5310">
        <v>43509</v>
      </c>
      <c r="J5310">
        <v>11</v>
      </c>
      <c r="K5310">
        <v>-12.79</v>
      </c>
    </row>
    <row r="5311" spans="1:11">
      <c r="B5311" t="s">
        <v>2063</v>
      </c>
      <c r="C5311" t="s">
        <v>2161</v>
      </c>
      <c r="D5311" t="s">
        <v>2162</v>
      </c>
      <c r="E5311">
        <v>3</v>
      </c>
      <c r="F5311" t="s">
        <v>2016</v>
      </c>
      <c r="G5311">
        <v>150</v>
      </c>
      <c r="H5311" t="s">
        <v>2017</v>
      </c>
      <c r="I5311">
        <v>43509</v>
      </c>
      <c r="J5311">
        <v>6</v>
      </c>
      <c r="K5311">
        <v>-9.1</v>
      </c>
    </row>
    <row r="5312" spans="1:11">
      <c r="B5312" t="s">
        <v>2157</v>
      </c>
      <c r="C5312" t="s">
        <v>2309</v>
      </c>
      <c r="D5312" t="s">
        <v>2026</v>
      </c>
      <c r="E5312">
        <v>5</v>
      </c>
      <c r="F5312" t="s">
        <v>2016</v>
      </c>
      <c r="G5312">
        <v>160</v>
      </c>
      <c r="H5312" t="s">
        <v>2017</v>
      </c>
      <c r="I5312">
        <v>43508</v>
      </c>
      <c r="J5312">
        <v>11</v>
      </c>
      <c r="K5312">
        <v>-12.79</v>
      </c>
    </row>
    <row r="5313" spans="2:11">
      <c r="B5313" t="s">
        <v>2077</v>
      </c>
      <c r="C5313" t="s">
        <v>2311</v>
      </c>
      <c r="D5313" t="s">
        <v>2029</v>
      </c>
      <c r="E5313">
        <v>5</v>
      </c>
      <c r="F5313" t="s">
        <v>2016</v>
      </c>
      <c r="G5313">
        <v>162</v>
      </c>
      <c r="H5313" t="s">
        <v>2020</v>
      </c>
      <c r="I5313">
        <v>43507</v>
      </c>
      <c r="J5313">
        <v>11</v>
      </c>
      <c r="K5313">
        <v>-12.79</v>
      </c>
    </row>
    <row r="5314" spans="2:11">
      <c r="B5314" t="s">
        <v>2159</v>
      </c>
      <c r="C5314" t="s">
        <v>3910</v>
      </c>
      <c r="D5314" t="s">
        <v>2029</v>
      </c>
      <c r="E5314">
        <v>5</v>
      </c>
      <c r="F5314" t="s">
        <v>2016</v>
      </c>
      <c r="G5314">
        <v>161</v>
      </c>
      <c r="H5314" t="s">
        <v>2017</v>
      </c>
      <c r="I5314">
        <v>43501</v>
      </c>
      <c r="J5314">
        <v>10</v>
      </c>
      <c r="K5314">
        <v>-11.57</v>
      </c>
    </row>
    <row r="5315" spans="2:11">
      <c r="B5315" t="s">
        <v>2174</v>
      </c>
      <c r="C5315" t="s">
        <v>2316</v>
      </c>
      <c r="D5315" t="s">
        <v>2029</v>
      </c>
      <c r="E5315">
        <v>5</v>
      </c>
      <c r="F5315" t="s">
        <v>2016</v>
      </c>
      <c r="G5315">
        <v>160</v>
      </c>
      <c r="H5315" t="s">
        <v>2017</v>
      </c>
      <c r="I5315">
        <v>43497</v>
      </c>
      <c r="J5315">
        <v>11</v>
      </c>
      <c r="K5315">
        <v>-12.79</v>
      </c>
    </row>
    <row r="5316" spans="2:11">
      <c r="B5316" t="s">
        <v>2051</v>
      </c>
      <c r="C5316" t="s">
        <v>4322</v>
      </c>
      <c r="D5316" t="s">
        <v>2026</v>
      </c>
      <c r="E5316">
        <v>5</v>
      </c>
      <c r="F5316" t="s">
        <v>2016</v>
      </c>
      <c r="G5316">
        <v>167</v>
      </c>
      <c r="H5316" t="s">
        <v>2017</v>
      </c>
      <c r="I5316">
        <v>43496</v>
      </c>
      <c r="J5316" t="s">
        <v>2030</v>
      </c>
      <c r="K5316" t="s">
        <v>2030</v>
      </c>
    </row>
    <row r="5317" spans="2:11">
      <c r="B5317" t="s">
        <v>2260</v>
      </c>
      <c r="C5317" t="s">
        <v>3371</v>
      </c>
      <c r="D5317" t="s">
        <v>2044</v>
      </c>
      <c r="E5317">
        <v>3</v>
      </c>
      <c r="F5317" t="s">
        <v>2016</v>
      </c>
      <c r="G5317">
        <v>135</v>
      </c>
      <c r="H5317" t="s">
        <v>2020</v>
      </c>
      <c r="I5317">
        <v>43495</v>
      </c>
      <c r="J5317">
        <v>3</v>
      </c>
      <c r="K5317">
        <v>0</v>
      </c>
    </row>
    <row r="5318" spans="2:11">
      <c r="B5318" t="s">
        <v>106</v>
      </c>
      <c r="C5318" t="s">
        <v>2312</v>
      </c>
      <c r="D5318" t="s">
        <v>2440</v>
      </c>
      <c r="E5318">
        <v>5</v>
      </c>
      <c r="F5318" t="s">
        <v>2016</v>
      </c>
      <c r="G5318">
        <v>160</v>
      </c>
      <c r="H5318" t="s">
        <v>2020</v>
      </c>
      <c r="I5318">
        <v>43494</v>
      </c>
      <c r="J5318">
        <v>4</v>
      </c>
      <c r="K5318">
        <v>-4.6900000000000004</v>
      </c>
    </row>
    <row r="5319" spans="2:11">
      <c r="B5319" t="s">
        <v>2232</v>
      </c>
      <c r="C5319" t="s">
        <v>2319</v>
      </c>
      <c r="D5319" t="s">
        <v>2015</v>
      </c>
      <c r="E5319">
        <v>3</v>
      </c>
      <c r="F5319" t="s">
        <v>2016</v>
      </c>
      <c r="G5319" t="s">
        <v>2030</v>
      </c>
      <c r="H5319" t="s">
        <v>2017</v>
      </c>
      <c r="I5319">
        <v>43494</v>
      </c>
      <c r="J5319">
        <v>3</v>
      </c>
      <c r="K5319">
        <v>0</v>
      </c>
    </row>
    <row r="5320" spans="2:11">
      <c r="B5320" t="s">
        <v>2045</v>
      </c>
      <c r="C5320" t="s">
        <v>2315</v>
      </c>
      <c r="D5320" t="s">
        <v>2015</v>
      </c>
      <c r="E5320">
        <v>3</v>
      </c>
      <c r="F5320" t="s">
        <v>2016</v>
      </c>
      <c r="G5320" t="s">
        <v>2030</v>
      </c>
      <c r="H5320" t="s">
        <v>2017</v>
      </c>
      <c r="I5320">
        <v>43494</v>
      </c>
      <c r="J5320" t="s">
        <v>2030</v>
      </c>
      <c r="K5320" t="s">
        <v>2030</v>
      </c>
    </row>
    <row r="5321" spans="2:11">
      <c r="B5321" t="s">
        <v>2086</v>
      </c>
      <c r="C5321" t="s">
        <v>2827</v>
      </c>
      <c r="D5321" t="s">
        <v>2076</v>
      </c>
      <c r="E5321">
        <v>3</v>
      </c>
      <c r="F5321" t="s">
        <v>2016</v>
      </c>
      <c r="G5321">
        <v>122</v>
      </c>
      <c r="H5321" t="s">
        <v>2017</v>
      </c>
      <c r="I5321">
        <v>43494</v>
      </c>
      <c r="J5321">
        <v>1</v>
      </c>
      <c r="K5321">
        <v>28.52</v>
      </c>
    </row>
    <row r="5322" spans="2:11">
      <c r="B5322" t="s">
        <v>2089</v>
      </c>
      <c r="C5322" t="s">
        <v>3372</v>
      </c>
      <c r="D5322" t="s">
        <v>2044</v>
      </c>
      <c r="E5322">
        <v>3</v>
      </c>
      <c r="F5322" t="s">
        <v>2016</v>
      </c>
      <c r="G5322">
        <v>120</v>
      </c>
      <c r="H5322" t="s">
        <v>2017</v>
      </c>
      <c r="I5322">
        <v>43493</v>
      </c>
      <c r="J5322">
        <v>7</v>
      </c>
      <c r="K5322">
        <v>-9.25</v>
      </c>
    </row>
    <row r="5323" spans="2:11">
      <c r="B5323" t="s">
        <v>2210</v>
      </c>
      <c r="C5323" t="s">
        <v>2325</v>
      </c>
      <c r="D5323" t="s">
        <v>2026</v>
      </c>
      <c r="E5323">
        <v>5</v>
      </c>
      <c r="F5323" t="s">
        <v>2016</v>
      </c>
      <c r="G5323">
        <v>190</v>
      </c>
      <c r="H5323" t="s">
        <v>2020</v>
      </c>
      <c r="I5323">
        <v>43493</v>
      </c>
      <c r="J5323">
        <v>11</v>
      </c>
      <c r="K5323">
        <v>-12.79</v>
      </c>
    </row>
    <row r="5324" spans="2:11">
      <c r="B5324" t="s">
        <v>2024</v>
      </c>
      <c r="C5324" t="s">
        <v>2217</v>
      </c>
      <c r="D5324" t="s">
        <v>2026</v>
      </c>
      <c r="E5324">
        <v>5</v>
      </c>
      <c r="F5324" t="s">
        <v>2016</v>
      </c>
      <c r="G5324">
        <v>150</v>
      </c>
      <c r="H5324" t="s">
        <v>2017</v>
      </c>
      <c r="I5324">
        <v>43490</v>
      </c>
      <c r="J5324">
        <v>11</v>
      </c>
      <c r="K5324">
        <v>-12.79</v>
      </c>
    </row>
    <row r="5325" spans="2:11">
      <c r="B5325" t="s">
        <v>2021</v>
      </c>
      <c r="C5325" t="s">
        <v>2165</v>
      </c>
      <c r="D5325" t="s">
        <v>2023</v>
      </c>
      <c r="E5325">
        <v>5</v>
      </c>
      <c r="F5325" t="s">
        <v>2016</v>
      </c>
      <c r="G5325">
        <v>156</v>
      </c>
      <c r="H5325" t="s">
        <v>2020</v>
      </c>
      <c r="I5325">
        <v>43396</v>
      </c>
      <c r="J5325">
        <v>11</v>
      </c>
      <c r="K5325">
        <v>-12.79</v>
      </c>
    </row>
    <row r="5326" spans="2:11">
      <c r="B5326" t="s">
        <v>2083</v>
      </c>
      <c r="C5326" t="s">
        <v>2084</v>
      </c>
      <c r="D5326" t="s">
        <v>2026</v>
      </c>
      <c r="E5326">
        <v>5</v>
      </c>
      <c r="F5326" t="s">
        <v>2016</v>
      </c>
      <c r="G5326" t="s">
        <v>2030</v>
      </c>
      <c r="H5326" t="s">
        <v>2017</v>
      </c>
      <c r="I5326">
        <v>43384</v>
      </c>
      <c r="J5326" t="s">
        <v>2030</v>
      </c>
      <c r="K5326" t="s">
        <v>2030</v>
      </c>
    </row>
    <row r="5327" spans="2:11">
      <c r="B5327" t="s">
        <v>2096</v>
      </c>
      <c r="C5327" t="s">
        <v>2097</v>
      </c>
      <c r="D5327" t="s">
        <v>2026</v>
      </c>
      <c r="E5327">
        <v>5</v>
      </c>
      <c r="F5327" t="s">
        <v>2016</v>
      </c>
      <c r="G5327" t="s">
        <v>2030</v>
      </c>
      <c r="H5327" t="s">
        <v>2017</v>
      </c>
      <c r="I5327">
        <v>43329</v>
      </c>
      <c r="J5327">
        <v>11</v>
      </c>
      <c r="K5327">
        <v>-12.79</v>
      </c>
    </row>
    <row r="5328" spans="2:11">
      <c r="B5328" t="s">
        <v>2682</v>
      </c>
      <c r="C5328" t="s">
        <v>4323</v>
      </c>
      <c r="D5328" t="s">
        <v>2026</v>
      </c>
      <c r="E5328">
        <v>5</v>
      </c>
      <c r="F5328" t="s">
        <v>2016</v>
      </c>
      <c r="G5328">
        <v>200</v>
      </c>
      <c r="H5328" t="s">
        <v>2017</v>
      </c>
      <c r="I5328">
        <v>43327</v>
      </c>
      <c r="J5328">
        <v>11</v>
      </c>
      <c r="K5328">
        <v>-12.79</v>
      </c>
    </row>
    <row r="5401" spans="1:11">
      <c r="A5401" t="s">
        <v>1067</v>
      </c>
      <c r="B5401" t="s">
        <v>2159</v>
      </c>
      <c r="C5401" t="s">
        <v>3247</v>
      </c>
      <c r="D5401" t="s">
        <v>2029</v>
      </c>
      <c r="E5401">
        <v>5</v>
      </c>
      <c r="F5401" t="s">
        <v>2016</v>
      </c>
      <c r="G5401">
        <v>101</v>
      </c>
      <c r="H5401" t="s">
        <v>2020</v>
      </c>
      <c r="I5401">
        <v>43511</v>
      </c>
      <c r="J5401">
        <v>4</v>
      </c>
      <c r="K5401">
        <v>6.82</v>
      </c>
    </row>
    <row r="5402" spans="1:11">
      <c r="B5402" t="s">
        <v>2148</v>
      </c>
      <c r="C5402" t="s">
        <v>3252</v>
      </c>
      <c r="D5402" t="s">
        <v>2015</v>
      </c>
      <c r="E5402">
        <v>3</v>
      </c>
      <c r="F5402" t="s">
        <v>2016</v>
      </c>
      <c r="G5402">
        <v>104</v>
      </c>
      <c r="H5402" t="s">
        <v>2017</v>
      </c>
      <c r="I5402">
        <v>43511</v>
      </c>
      <c r="J5402">
        <v>9</v>
      </c>
      <c r="K5402">
        <v>-16.34</v>
      </c>
    </row>
    <row r="5403" spans="1:11">
      <c r="B5403" t="s">
        <v>2118</v>
      </c>
      <c r="C5403" t="s">
        <v>4245</v>
      </c>
      <c r="D5403" t="s">
        <v>2076</v>
      </c>
      <c r="E5403">
        <v>3</v>
      </c>
      <c r="F5403" t="s">
        <v>2016</v>
      </c>
      <c r="G5403">
        <v>102</v>
      </c>
      <c r="H5403" t="s">
        <v>2020</v>
      </c>
      <c r="I5403">
        <v>43511</v>
      </c>
      <c r="J5403">
        <v>9</v>
      </c>
      <c r="K5403">
        <v>-16.34</v>
      </c>
    </row>
    <row r="5404" spans="1:11">
      <c r="B5404" t="s">
        <v>2037</v>
      </c>
      <c r="C5404" t="s">
        <v>2608</v>
      </c>
      <c r="D5404" t="s">
        <v>2076</v>
      </c>
      <c r="E5404">
        <v>3</v>
      </c>
      <c r="F5404" t="s">
        <v>2016</v>
      </c>
      <c r="G5404">
        <v>95</v>
      </c>
      <c r="H5404" t="s">
        <v>2020</v>
      </c>
      <c r="I5404">
        <v>43509</v>
      </c>
      <c r="J5404">
        <v>8</v>
      </c>
      <c r="K5404">
        <v>-6.73</v>
      </c>
    </row>
    <row r="5405" spans="1:11">
      <c r="B5405" t="s">
        <v>2079</v>
      </c>
      <c r="C5405" t="s">
        <v>2138</v>
      </c>
      <c r="D5405" t="s">
        <v>2015</v>
      </c>
      <c r="E5405">
        <v>3</v>
      </c>
      <c r="F5405" t="s">
        <v>2016</v>
      </c>
      <c r="G5405">
        <v>84</v>
      </c>
      <c r="H5405" t="s">
        <v>2017</v>
      </c>
      <c r="I5405">
        <v>43509</v>
      </c>
      <c r="J5405">
        <v>6</v>
      </c>
      <c r="K5405">
        <v>0</v>
      </c>
    </row>
    <row r="5406" spans="1:11">
      <c r="B5406" t="s">
        <v>2260</v>
      </c>
      <c r="C5406" t="s">
        <v>3965</v>
      </c>
      <c r="D5406" t="s">
        <v>2035</v>
      </c>
      <c r="E5406">
        <v>5</v>
      </c>
      <c r="F5406" t="s">
        <v>2016</v>
      </c>
      <c r="G5406">
        <v>103</v>
      </c>
      <c r="H5406" t="s">
        <v>2020</v>
      </c>
      <c r="I5406">
        <v>43508</v>
      </c>
      <c r="J5406">
        <v>7</v>
      </c>
      <c r="K5406">
        <v>-5.67</v>
      </c>
    </row>
    <row r="5407" spans="1:11">
      <c r="B5407" t="s">
        <v>2067</v>
      </c>
      <c r="C5407" t="s">
        <v>3258</v>
      </c>
      <c r="D5407" t="s">
        <v>2252</v>
      </c>
      <c r="E5407">
        <v>3</v>
      </c>
      <c r="F5407" t="s">
        <v>2016</v>
      </c>
      <c r="G5407">
        <v>98</v>
      </c>
      <c r="H5407" t="s">
        <v>2020</v>
      </c>
      <c r="I5407">
        <v>43507</v>
      </c>
      <c r="J5407">
        <v>9</v>
      </c>
      <c r="K5407">
        <v>-16.34</v>
      </c>
    </row>
    <row r="5408" spans="1:11">
      <c r="B5408" t="s">
        <v>2047</v>
      </c>
      <c r="C5408" t="s">
        <v>3963</v>
      </c>
      <c r="D5408" t="s">
        <v>2026</v>
      </c>
      <c r="E5408">
        <v>5</v>
      </c>
      <c r="F5408" t="s">
        <v>2016</v>
      </c>
      <c r="G5408">
        <v>117</v>
      </c>
      <c r="H5408" t="s">
        <v>2020</v>
      </c>
      <c r="I5408">
        <v>43507</v>
      </c>
      <c r="J5408">
        <v>7</v>
      </c>
      <c r="K5408">
        <v>-5.67</v>
      </c>
    </row>
    <row r="5409" spans="2:11">
      <c r="B5409" t="s">
        <v>2151</v>
      </c>
      <c r="C5409" t="s">
        <v>2300</v>
      </c>
      <c r="D5409" t="s">
        <v>2044</v>
      </c>
      <c r="E5409">
        <v>3</v>
      </c>
      <c r="F5409" t="s">
        <v>2016</v>
      </c>
      <c r="G5409" t="s">
        <v>2030</v>
      </c>
      <c r="H5409" t="s">
        <v>2017</v>
      </c>
      <c r="I5409">
        <v>43507</v>
      </c>
      <c r="J5409" t="s">
        <v>2030</v>
      </c>
      <c r="K5409" t="s">
        <v>2030</v>
      </c>
    </row>
    <row r="5410" spans="2:11">
      <c r="B5410" t="s">
        <v>2063</v>
      </c>
      <c r="C5410" t="s">
        <v>2612</v>
      </c>
      <c r="D5410" t="s">
        <v>2035</v>
      </c>
      <c r="E5410">
        <v>5</v>
      </c>
      <c r="F5410" t="s">
        <v>2016</v>
      </c>
      <c r="G5410">
        <v>102</v>
      </c>
      <c r="H5410" t="s">
        <v>2017</v>
      </c>
      <c r="I5410">
        <v>43507</v>
      </c>
      <c r="J5410">
        <v>7</v>
      </c>
      <c r="K5410">
        <v>-5.67</v>
      </c>
    </row>
    <row r="5411" spans="2:11">
      <c r="B5411" t="s">
        <v>2086</v>
      </c>
      <c r="C5411" t="s">
        <v>3558</v>
      </c>
      <c r="D5411" t="s">
        <v>2026</v>
      </c>
      <c r="E5411">
        <v>5</v>
      </c>
      <c r="F5411" t="s">
        <v>2016</v>
      </c>
      <c r="G5411">
        <v>98</v>
      </c>
      <c r="H5411" t="s">
        <v>2017</v>
      </c>
      <c r="I5411">
        <v>43497</v>
      </c>
      <c r="J5411">
        <v>1</v>
      </c>
      <c r="K5411">
        <v>26.96</v>
      </c>
    </row>
    <row r="5412" spans="2:11">
      <c r="B5412" t="s">
        <v>2021</v>
      </c>
      <c r="C5412" t="s">
        <v>3257</v>
      </c>
      <c r="D5412" t="s">
        <v>2296</v>
      </c>
      <c r="E5412">
        <v>3</v>
      </c>
      <c r="F5412" t="s">
        <v>2016</v>
      </c>
      <c r="G5412">
        <v>91</v>
      </c>
      <c r="H5412" t="s">
        <v>2020</v>
      </c>
      <c r="I5412">
        <v>43496</v>
      </c>
      <c r="J5412">
        <v>3</v>
      </c>
      <c r="K5412">
        <v>16.34</v>
      </c>
    </row>
    <row r="5413" spans="2:11">
      <c r="B5413" t="s">
        <v>2232</v>
      </c>
      <c r="C5413" t="s">
        <v>2496</v>
      </c>
      <c r="D5413" t="s">
        <v>2029</v>
      </c>
      <c r="E5413">
        <v>5</v>
      </c>
      <c r="F5413" t="s">
        <v>2016</v>
      </c>
      <c r="G5413" t="s">
        <v>2030</v>
      </c>
      <c r="H5413" t="s">
        <v>2017</v>
      </c>
      <c r="I5413">
        <v>43496</v>
      </c>
      <c r="J5413">
        <v>7</v>
      </c>
      <c r="K5413">
        <v>-5.67</v>
      </c>
    </row>
    <row r="5414" spans="2:11">
      <c r="B5414" t="s">
        <v>2072</v>
      </c>
      <c r="C5414" t="s">
        <v>2438</v>
      </c>
      <c r="D5414" t="s">
        <v>2015</v>
      </c>
      <c r="E5414">
        <v>3</v>
      </c>
      <c r="F5414" t="s">
        <v>2016</v>
      </c>
      <c r="G5414" t="s">
        <v>2030</v>
      </c>
      <c r="H5414" t="s">
        <v>2017</v>
      </c>
      <c r="I5414">
        <v>43496</v>
      </c>
      <c r="J5414" t="s">
        <v>2030</v>
      </c>
      <c r="K5414" t="s">
        <v>2030</v>
      </c>
    </row>
    <row r="5415" spans="2:11">
      <c r="B5415" t="s">
        <v>2139</v>
      </c>
      <c r="C5415" t="s">
        <v>2332</v>
      </c>
      <c r="D5415" t="s">
        <v>2035</v>
      </c>
      <c r="E5415">
        <v>5</v>
      </c>
      <c r="F5415" t="s">
        <v>2016</v>
      </c>
      <c r="G5415">
        <v>100</v>
      </c>
      <c r="H5415" t="s">
        <v>2020</v>
      </c>
      <c r="I5415">
        <v>43496</v>
      </c>
      <c r="J5415" t="s">
        <v>2030</v>
      </c>
      <c r="K5415" t="s">
        <v>2030</v>
      </c>
    </row>
    <row r="5416" spans="2:11">
      <c r="B5416" t="s">
        <v>2045</v>
      </c>
      <c r="C5416" t="s">
        <v>2442</v>
      </c>
      <c r="D5416" t="s">
        <v>2104</v>
      </c>
      <c r="E5416" t="s">
        <v>2030</v>
      </c>
      <c r="F5416" t="s">
        <v>2016</v>
      </c>
      <c r="G5416" t="s">
        <v>2030</v>
      </c>
      <c r="H5416" t="s">
        <v>2017</v>
      </c>
      <c r="I5416">
        <v>43496</v>
      </c>
      <c r="J5416" t="s">
        <v>2030</v>
      </c>
      <c r="K5416" t="s">
        <v>2030</v>
      </c>
    </row>
    <row r="5417" spans="2:11">
      <c r="B5417" t="s">
        <v>2049</v>
      </c>
      <c r="C5417" t="s">
        <v>3261</v>
      </c>
      <c r="D5417" t="s">
        <v>2029</v>
      </c>
      <c r="E5417">
        <v>5</v>
      </c>
      <c r="F5417" t="s">
        <v>2016</v>
      </c>
      <c r="G5417">
        <v>102</v>
      </c>
      <c r="H5417" t="s">
        <v>2020</v>
      </c>
      <c r="I5417">
        <v>43496</v>
      </c>
      <c r="J5417" t="s">
        <v>2030</v>
      </c>
      <c r="K5417" t="s">
        <v>2030</v>
      </c>
    </row>
    <row r="5418" spans="2:11">
      <c r="B5418" t="s">
        <v>2051</v>
      </c>
      <c r="C5418" t="s">
        <v>2500</v>
      </c>
      <c r="D5418" t="s">
        <v>2026</v>
      </c>
      <c r="E5418">
        <v>5</v>
      </c>
      <c r="F5418" t="s">
        <v>2016</v>
      </c>
      <c r="G5418">
        <v>120</v>
      </c>
      <c r="H5418" t="s">
        <v>2017</v>
      </c>
      <c r="I5418">
        <v>43496</v>
      </c>
      <c r="J5418">
        <v>5</v>
      </c>
      <c r="K5418">
        <v>4.3</v>
      </c>
    </row>
    <row r="5419" spans="2:11">
      <c r="B5419" t="s">
        <v>2198</v>
      </c>
      <c r="C5419" t="s">
        <v>3860</v>
      </c>
      <c r="D5419" t="s">
        <v>2044</v>
      </c>
      <c r="E5419">
        <v>3</v>
      </c>
      <c r="F5419" t="s">
        <v>2016</v>
      </c>
      <c r="G5419">
        <v>85</v>
      </c>
      <c r="H5419" t="s">
        <v>2020</v>
      </c>
      <c r="I5419">
        <v>43496</v>
      </c>
      <c r="J5419">
        <v>6</v>
      </c>
      <c r="K5419">
        <v>0</v>
      </c>
    </row>
    <row r="5420" spans="2:11">
      <c r="B5420" t="s">
        <v>2411</v>
      </c>
      <c r="C5420" t="s">
        <v>3962</v>
      </c>
      <c r="D5420" t="s">
        <v>2044</v>
      </c>
      <c r="E5420">
        <v>3</v>
      </c>
      <c r="F5420" t="s">
        <v>2016</v>
      </c>
      <c r="G5420" t="s">
        <v>2030</v>
      </c>
      <c r="H5420" t="s">
        <v>2017</v>
      </c>
      <c r="I5420">
        <v>43496</v>
      </c>
      <c r="J5420" t="s">
        <v>2030</v>
      </c>
      <c r="K5420" t="s">
        <v>2030</v>
      </c>
    </row>
    <row r="5421" spans="2:11">
      <c r="B5421" t="s">
        <v>106</v>
      </c>
      <c r="C5421" t="s">
        <v>2439</v>
      </c>
      <c r="D5421" t="s">
        <v>2171</v>
      </c>
      <c r="E5421" t="s">
        <v>2030</v>
      </c>
      <c r="F5421" t="s">
        <v>2016</v>
      </c>
      <c r="G5421" t="s">
        <v>2030</v>
      </c>
      <c r="H5421" t="s">
        <v>2017</v>
      </c>
      <c r="I5421">
        <v>43480</v>
      </c>
      <c r="J5421" t="s">
        <v>2030</v>
      </c>
      <c r="K5421" t="s">
        <v>2030</v>
      </c>
    </row>
    <row r="5422" spans="2:11">
      <c r="B5422" t="s">
        <v>2033</v>
      </c>
      <c r="C5422" t="s">
        <v>3259</v>
      </c>
      <c r="D5422" t="s">
        <v>2398</v>
      </c>
      <c r="E5422" t="s">
        <v>2030</v>
      </c>
      <c r="F5422" t="s">
        <v>2016</v>
      </c>
      <c r="G5422" t="s">
        <v>2030</v>
      </c>
      <c r="H5422" t="s">
        <v>2017</v>
      </c>
      <c r="I5422">
        <v>43468</v>
      </c>
      <c r="J5422" t="s">
        <v>2030</v>
      </c>
      <c r="K5422" t="s">
        <v>2030</v>
      </c>
    </row>
    <row r="5423" spans="2:11">
      <c r="B5423" t="s">
        <v>2077</v>
      </c>
      <c r="C5423" t="s">
        <v>2928</v>
      </c>
      <c r="D5423" t="s">
        <v>2179</v>
      </c>
      <c r="E5423" t="s">
        <v>2030</v>
      </c>
      <c r="F5423" t="s">
        <v>2016</v>
      </c>
      <c r="G5423" t="s">
        <v>2030</v>
      </c>
      <c r="H5423" t="s">
        <v>2017</v>
      </c>
      <c r="I5423">
        <v>43468</v>
      </c>
      <c r="J5423" t="s">
        <v>2030</v>
      </c>
      <c r="K5423" t="s">
        <v>2030</v>
      </c>
    </row>
    <row r="5424" spans="2:11">
      <c r="B5424" t="s">
        <v>2094</v>
      </c>
      <c r="C5424" t="s">
        <v>2095</v>
      </c>
      <c r="D5424" t="s">
        <v>2076</v>
      </c>
      <c r="E5424">
        <v>3</v>
      </c>
      <c r="F5424" t="s">
        <v>2016</v>
      </c>
      <c r="G5424" t="s">
        <v>2030</v>
      </c>
      <c r="H5424" t="s">
        <v>2017</v>
      </c>
      <c r="I5424">
        <v>43461</v>
      </c>
      <c r="J5424" t="s">
        <v>2030</v>
      </c>
      <c r="K5424" t="s">
        <v>2030</v>
      </c>
    </row>
    <row r="5425" spans="2:11">
      <c r="B5425" t="s">
        <v>2024</v>
      </c>
      <c r="C5425" t="s">
        <v>3300</v>
      </c>
      <c r="D5425" t="s">
        <v>2076</v>
      </c>
      <c r="E5425">
        <v>3</v>
      </c>
      <c r="F5425" t="s">
        <v>2016</v>
      </c>
      <c r="G5425" t="s">
        <v>2030</v>
      </c>
      <c r="H5425" t="s">
        <v>2017</v>
      </c>
      <c r="I5425">
        <v>43328</v>
      </c>
      <c r="J5425">
        <v>10</v>
      </c>
      <c r="K5425">
        <v>-19.22</v>
      </c>
    </row>
    <row r="5426" spans="2:11">
      <c r="B5426" t="s">
        <v>2083</v>
      </c>
      <c r="C5426" t="s">
        <v>2304</v>
      </c>
      <c r="D5426" t="s">
        <v>2026</v>
      </c>
      <c r="E5426">
        <v>5</v>
      </c>
      <c r="F5426" t="s">
        <v>2016</v>
      </c>
      <c r="G5426" t="s">
        <v>2030</v>
      </c>
      <c r="H5426" t="s">
        <v>2017</v>
      </c>
      <c r="I5426">
        <v>43181</v>
      </c>
      <c r="J5426">
        <v>7</v>
      </c>
      <c r="K5426">
        <v>-5.67</v>
      </c>
    </row>
    <row r="5427" spans="2:11">
      <c r="B5427" t="s">
        <v>2074</v>
      </c>
      <c r="C5427" t="s">
        <v>4246</v>
      </c>
      <c r="D5427" t="s">
        <v>2179</v>
      </c>
      <c r="E5427" t="s">
        <v>2030</v>
      </c>
      <c r="F5427" t="s">
        <v>2016</v>
      </c>
      <c r="G5427">
        <v>128</v>
      </c>
      <c r="H5427" t="s">
        <v>2020</v>
      </c>
      <c r="I5427">
        <v>43170</v>
      </c>
      <c r="J5427" t="s">
        <v>2030</v>
      </c>
      <c r="K5427" t="s">
        <v>2030</v>
      </c>
    </row>
    <row r="5428" spans="2:11">
      <c r="B5428" t="s">
        <v>2931</v>
      </c>
      <c r="C5428" t="s">
        <v>2932</v>
      </c>
      <c r="D5428" t="s">
        <v>2104</v>
      </c>
      <c r="E5428" t="s">
        <v>2030</v>
      </c>
      <c r="F5428" t="s">
        <v>2016</v>
      </c>
      <c r="G5428" t="s">
        <v>2030</v>
      </c>
      <c r="H5428" t="s">
        <v>2017</v>
      </c>
      <c r="I5428">
        <v>42949</v>
      </c>
      <c r="J5428" t="s">
        <v>2030</v>
      </c>
      <c r="K5428" t="s">
        <v>2030</v>
      </c>
    </row>
    <row r="5429" spans="2:11">
      <c r="B5429" t="s">
        <v>2102</v>
      </c>
      <c r="C5429" t="s">
        <v>3079</v>
      </c>
      <c r="D5429" t="s">
        <v>2026</v>
      </c>
      <c r="E5429">
        <v>5</v>
      </c>
      <c r="F5429" t="s">
        <v>2016</v>
      </c>
      <c r="G5429" t="s">
        <v>2030</v>
      </c>
      <c r="H5429" t="s">
        <v>2017</v>
      </c>
      <c r="I5429">
        <v>42907</v>
      </c>
      <c r="J5429">
        <v>7</v>
      </c>
      <c r="K5429">
        <v>-5.67</v>
      </c>
    </row>
    <row r="5501" spans="1:11">
      <c r="A5501" t="s">
        <v>1068</v>
      </c>
      <c r="B5501" t="s">
        <v>2267</v>
      </c>
      <c r="C5501" t="s">
        <v>4069</v>
      </c>
      <c r="D5501" t="s">
        <v>2029</v>
      </c>
      <c r="E5501">
        <v>5</v>
      </c>
      <c r="F5501" t="s">
        <v>2016</v>
      </c>
      <c r="G5501">
        <v>9</v>
      </c>
      <c r="H5501" t="s">
        <v>2017</v>
      </c>
      <c r="I5501">
        <v>43503</v>
      </c>
      <c r="J5501" t="s">
        <v>2030</v>
      </c>
      <c r="K5501" t="s">
        <v>2030</v>
      </c>
    </row>
    <row r="5502" spans="1:11">
      <c r="B5502" t="s">
        <v>2027</v>
      </c>
      <c r="C5502" t="s">
        <v>4070</v>
      </c>
      <c r="D5502" t="s">
        <v>2029</v>
      </c>
      <c r="E5502">
        <v>5</v>
      </c>
      <c r="F5502" t="s">
        <v>2016</v>
      </c>
      <c r="G5502">
        <v>12.6</v>
      </c>
      <c r="H5502" t="s">
        <v>2017</v>
      </c>
      <c r="I5502">
        <v>43497</v>
      </c>
      <c r="J5502" t="s">
        <v>2030</v>
      </c>
      <c r="K5502" t="s">
        <v>2030</v>
      </c>
    </row>
    <row r="5503" spans="1:11">
      <c r="B5503" t="s">
        <v>2021</v>
      </c>
      <c r="C5503" t="s">
        <v>4071</v>
      </c>
      <c r="D5503" t="s">
        <v>2398</v>
      </c>
      <c r="E5503" t="s">
        <v>2030</v>
      </c>
      <c r="F5503" t="s">
        <v>2016</v>
      </c>
      <c r="G5503" t="s">
        <v>2030</v>
      </c>
      <c r="H5503" t="s">
        <v>2017</v>
      </c>
      <c r="I5503">
        <v>43494</v>
      </c>
      <c r="J5503" t="s">
        <v>2030</v>
      </c>
      <c r="K5503" t="s">
        <v>2030</v>
      </c>
    </row>
    <row r="5504" spans="1:11">
      <c r="B5504" t="s">
        <v>2565</v>
      </c>
      <c r="C5504" t="s">
        <v>4072</v>
      </c>
      <c r="D5504" t="s">
        <v>2076</v>
      </c>
      <c r="E5504">
        <v>3</v>
      </c>
      <c r="F5504" t="s">
        <v>2016</v>
      </c>
      <c r="G5504">
        <v>8.5</v>
      </c>
      <c r="H5504" t="s">
        <v>2020</v>
      </c>
      <c r="I5504">
        <v>43474</v>
      </c>
      <c r="J5504" t="s">
        <v>2030</v>
      </c>
      <c r="K5504" t="s">
        <v>2030</v>
      </c>
    </row>
    <row r="5505" spans="2:11">
      <c r="B5505" t="s">
        <v>106</v>
      </c>
      <c r="C5505" t="s">
        <v>4073</v>
      </c>
      <c r="D5505" t="s">
        <v>2229</v>
      </c>
      <c r="E5505">
        <v>5</v>
      </c>
      <c r="F5505" t="s">
        <v>2016</v>
      </c>
      <c r="G5505">
        <v>8.5</v>
      </c>
      <c r="H5505" t="s">
        <v>2020</v>
      </c>
      <c r="I5505">
        <v>43436</v>
      </c>
      <c r="J5505" t="s">
        <v>2030</v>
      </c>
      <c r="K5505" t="s">
        <v>2030</v>
      </c>
    </row>
    <row r="5506" spans="2:11">
      <c r="B5506" t="s">
        <v>2033</v>
      </c>
      <c r="C5506" t="s">
        <v>4074</v>
      </c>
      <c r="D5506" t="s">
        <v>2044</v>
      </c>
      <c r="E5506">
        <v>3</v>
      </c>
      <c r="F5506" t="s">
        <v>2016</v>
      </c>
      <c r="G5506">
        <v>7.5</v>
      </c>
      <c r="H5506" t="s">
        <v>2036</v>
      </c>
      <c r="I5506">
        <v>43410</v>
      </c>
      <c r="J5506" t="s">
        <v>2030</v>
      </c>
      <c r="K5506" t="s">
        <v>2030</v>
      </c>
    </row>
    <row r="5601" spans="1:11">
      <c r="A5601" t="s">
        <v>1069</v>
      </c>
      <c r="B5601" t="s">
        <v>2234</v>
      </c>
      <c r="C5601" t="s">
        <v>4319</v>
      </c>
      <c r="D5601" t="s">
        <v>2044</v>
      </c>
      <c r="E5601">
        <v>3</v>
      </c>
      <c r="F5601" t="s">
        <v>2016</v>
      </c>
      <c r="G5601">
        <v>38</v>
      </c>
      <c r="H5601" t="s">
        <v>2020</v>
      </c>
      <c r="I5601">
        <v>43510</v>
      </c>
      <c r="J5601">
        <v>4</v>
      </c>
      <c r="K5601">
        <v>0</v>
      </c>
    </row>
    <row r="5602" spans="1:11">
      <c r="B5602" t="s">
        <v>2051</v>
      </c>
      <c r="C5602" t="s">
        <v>4321</v>
      </c>
      <c r="D5602" t="s">
        <v>2026</v>
      </c>
      <c r="E5602">
        <v>5</v>
      </c>
      <c r="F5602" t="s">
        <v>2016</v>
      </c>
      <c r="G5602">
        <v>47</v>
      </c>
      <c r="H5602" t="s">
        <v>2017</v>
      </c>
      <c r="I5602">
        <v>43510</v>
      </c>
      <c r="J5602">
        <v>5</v>
      </c>
      <c r="K5602">
        <v>-2.77</v>
      </c>
    </row>
    <row r="5603" spans="1:11">
      <c r="B5603" t="s">
        <v>106</v>
      </c>
      <c r="C5603" t="s">
        <v>3711</v>
      </c>
      <c r="D5603" t="s">
        <v>2669</v>
      </c>
      <c r="E5603">
        <v>5</v>
      </c>
      <c r="F5603" t="s">
        <v>2016</v>
      </c>
      <c r="G5603">
        <v>44</v>
      </c>
      <c r="H5603" t="s">
        <v>2020</v>
      </c>
      <c r="I5603">
        <v>43509</v>
      </c>
      <c r="J5603">
        <v>2</v>
      </c>
      <c r="K5603">
        <v>6.5</v>
      </c>
    </row>
    <row r="5604" spans="1:11">
      <c r="B5604" t="s">
        <v>2274</v>
      </c>
      <c r="C5604" t="s">
        <v>2819</v>
      </c>
      <c r="D5604" t="s">
        <v>2076</v>
      </c>
      <c r="E5604">
        <v>3</v>
      </c>
      <c r="F5604" t="s">
        <v>2016</v>
      </c>
      <c r="G5604" t="s">
        <v>2030</v>
      </c>
      <c r="H5604" t="s">
        <v>2017</v>
      </c>
      <c r="I5604">
        <v>43509</v>
      </c>
      <c r="J5604">
        <v>4</v>
      </c>
      <c r="K5604">
        <v>0</v>
      </c>
    </row>
    <row r="5605" spans="1:11">
      <c r="B5605" t="s">
        <v>2726</v>
      </c>
      <c r="C5605" t="s">
        <v>3704</v>
      </c>
      <c r="D5605" t="s">
        <v>2044</v>
      </c>
      <c r="E5605">
        <v>3</v>
      </c>
      <c r="F5605" t="s">
        <v>2016</v>
      </c>
      <c r="G5605">
        <v>36</v>
      </c>
      <c r="H5605" t="s">
        <v>2017</v>
      </c>
      <c r="I5605">
        <v>43509</v>
      </c>
      <c r="J5605">
        <v>4</v>
      </c>
      <c r="K5605">
        <v>0</v>
      </c>
    </row>
    <row r="5606" spans="1:11">
      <c r="B5606" t="s">
        <v>2207</v>
      </c>
      <c r="C5606" t="s">
        <v>4289</v>
      </c>
      <c r="D5606" t="s">
        <v>2026</v>
      </c>
      <c r="E5606">
        <v>5</v>
      </c>
      <c r="F5606" t="s">
        <v>2123</v>
      </c>
      <c r="G5606">
        <v>48</v>
      </c>
      <c r="H5606" t="s">
        <v>2020</v>
      </c>
      <c r="I5606">
        <v>43509</v>
      </c>
      <c r="J5606" t="s">
        <v>2030</v>
      </c>
      <c r="K5606" t="s">
        <v>2030</v>
      </c>
    </row>
    <row r="5607" spans="1:11">
      <c r="B5607" t="s">
        <v>2067</v>
      </c>
      <c r="C5607" t="s">
        <v>2672</v>
      </c>
      <c r="D5607" t="s">
        <v>2029</v>
      </c>
      <c r="E5607">
        <v>5</v>
      </c>
      <c r="F5607" t="s">
        <v>2016</v>
      </c>
      <c r="G5607">
        <v>52</v>
      </c>
      <c r="H5607" t="s">
        <v>2020</v>
      </c>
      <c r="I5607">
        <v>43507</v>
      </c>
      <c r="J5607">
        <v>5</v>
      </c>
      <c r="K5607">
        <v>-2.77</v>
      </c>
    </row>
    <row r="5608" spans="1:11">
      <c r="B5608" t="s">
        <v>2024</v>
      </c>
      <c r="C5608" t="s">
        <v>3681</v>
      </c>
      <c r="D5608" t="s">
        <v>2076</v>
      </c>
      <c r="E5608">
        <v>3</v>
      </c>
      <c r="F5608" t="s">
        <v>2016</v>
      </c>
      <c r="G5608" t="s">
        <v>2030</v>
      </c>
      <c r="H5608" t="s">
        <v>2017</v>
      </c>
      <c r="I5608">
        <v>43507</v>
      </c>
      <c r="J5608">
        <v>4</v>
      </c>
      <c r="K5608">
        <v>0</v>
      </c>
    </row>
    <row r="5609" spans="1:11">
      <c r="B5609" t="s">
        <v>2094</v>
      </c>
      <c r="C5609" t="s">
        <v>2095</v>
      </c>
      <c r="D5609" t="s">
        <v>2026</v>
      </c>
      <c r="E5609">
        <v>5</v>
      </c>
      <c r="F5609" t="s">
        <v>2016</v>
      </c>
      <c r="G5609">
        <v>43</v>
      </c>
      <c r="H5609" t="s">
        <v>2020</v>
      </c>
      <c r="I5609">
        <v>43507</v>
      </c>
      <c r="J5609" t="s">
        <v>2030</v>
      </c>
      <c r="K5609" t="s">
        <v>2030</v>
      </c>
    </row>
    <row r="5610" spans="1:11">
      <c r="B5610" t="s">
        <v>2174</v>
      </c>
      <c r="C5610" t="s">
        <v>4320</v>
      </c>
      <c r="D5610" t="s">
        <v>2029</v>
      </c>
      <c r="E5610">
        <v>5</v>
      </c>
      <c r="F5610" t="s">
        <v>2016</v>
      </c>
      <c r="G5610">
        <v>47</v>
      </c>
      <c r="H5610" t="s">
        <v>2017</v>
      </c>
      <c r="I5610">
        <v>43506</v>
      </c>
      <c r="J5610">
        <v>1</v>
      </c>
      <c r="K5610">
        <v>13.77</v>
      </c>
    </row>
    <row r="5611" spans="1:11">
      <c r="B5611" t="s">
        <v>2033</v>
      </c>
      <c r="C5611" t="s">
        <v>2676</v>
      </c>
      <c r="D5611" t="s">
        <v>2035</v>
      </c>
      <c r="E5611">
        <v>5</v>
      </c>
      <c r="F5611" t="s">
        <v>2016</v>
      </c>
      <c r="G5611">
        <v>53</v>
      </c>
      <c r="H5611" t="s">
        <v>2036</v>
      </c>
      <c r="I5611">
        <v>43503</v>
      </c>
      <c r="J5611">
        <v>5</v>
      </c>
      <c r="K5611">
        <v>-2.77</v>
      </c>
    </row>
    <row r="5612" spans="1:11">
      <c r="B5612" t="s">
        <v>2086</v>
      </c>
      <c r="C5612" t="s">
        <v>4040</v>
      </c>
      <c r="D5612" t="s">
        <v>2026</v>
      </c>
      <c r="E5612">
        <v>5</v>
      </c>
      <c r="F5612" t="s">
        <v>2016</v>
      </c>
      <c r="G5612">
        <v>49</v>
      </c>
      <c r="H5612" t="s">
        <v>2017</v>
      </c>
      <c r="I5612">
        <v>43503</v>
      </c>
      <c r="J5612">
        <v>5</v>
      </c>
      <c r="K5612">
        <v>-2.77</v>
      </c>
    </row>
    <row r="5613" spans="1:11">
      <c r="B5613" t="s">
        <v>2267</v>
      </c>
      <c r="C5613" t="s">
        <v>2677</v>
      </c>
      <c r="D5613" t="s">
        <v>2029</v>
      </c>
      <c r="E5613">
        <v>5</v>
      </c>
      <c r="F5613" t="s">
        <v>2016</v>
      </c>
      <c r="G5613">
        <v>59</v>
      </c>
      <c r="H5613" t="s">
        <v>2017</v>
      </c>
      <c r="I5613">
        <v>43503</v>
      </c>
      <c r="J5613" t="s">
        <v>2030</v>
      </c>
      <c r="K5613" t="s">
        <v>2030</v>
      </c>
    </row>
    <row r="5614" spans="1:11">
      <c r="B5614" t="s">
        <v>2089</v>
      </c>
      <c r="C5614" t="s">
        <v>3372</v>
      </c>
      <c r="D5614" t="s">
        <v>2029</v>
      </c>
      <c r="E5614">
        <v>5</v>
      </c>
      <c r="F5614" t="s">
        <v>2016</v>
      </c>
      <c r="G5614">
        <v>42</v>
      </c>
      <c r="H5614" t="s">
        <v>2020</v>
      </c>
      <c r="I5614">
        <v>43502</v>
      </c>
      <c r="J5614">
        <v>5</v>
      </c>
      <c r="K5614">
        <v>-2.77</v>
      </c>
    </row>
    <row r="5615" spans="1:11">
      <c r="B5615" t="s">
        <v>2077</v>
      </c>
      <c r="C5615" t="s">
        <v>4318</v>
      </c>
      <c r="D5615" t="s">
        <v>2029</v>
      </c>
      <c r="E5615">
        <v>5</v>
      </c>
      <c r="F5615" t="s">
        <v>2016</v>
      </c>
      <c r="G5615">
        <v>44</v>
      </c>
      <c r="H5615" t="s">
        <v>2020</v>
      </c>
      <c r="I5615">
        <v>43502</v>
      </c>
      <c r="J5615" t="s">
        <v>2030</v>
      </c>
      <c r="K5615" t="s">
        <v>2030</v>
      </c>
    </row>
    <row r="5616" spans="1:11">
      <c r="B5616" t="s">
        <v>2129</v>
      </c>
      <c r="C5616" t="s">
        <v>2409</v>
      </c>
      <c r="D5616" t="s">
        <v>2076</v>
      </c>
      <c r="E5616">
        <v>3</v>
      </c>
      <c r="F5616" t="s">
        <v>2016</v>
      </c>
      <c r="G5616">
        <v>40</v>
      </c>
      <c r="H5616" t="s">
        <v>2020</v>
      </c>
      <c r="I5616">
        <v>43502</v>
      </c>
      <c r="J5616">
        <v>4</v>
      </c>
      <c r="K5616">
        <v>0</v>
      </c>
    </row>
    <row r="5617" spans="2:11">
      <c r="B5617" t="s">
        <v>2063</v>
      </c>
      <c r="C5617" t="s">
        <v>2675</v>
      </c>
      <c r="D5617" t="s">
        <v>2035</v>
      </c>
      <c r="E5617">
        <v>5</v>
      </c>
      <c r="F5617" t="s">
        <v>2016</v>
      </c>
      <c r="G5617">
        <v>52</v>
      </c>
      <c r="H5617" t="s">
        <v>2017</v>
      </c>
      <c r="I5617">
        <v>43502</v>
      </c>
      <c r="J5617">
        <v>5</v>
      </c>
      <c r="K5617">
        <v>-2.77</v>
      </c>
    </row>
    <row r="5618" spans="2:11">
      <c r="B5618" t="s">
        <v>2037</v>
      </c>
      <c r="C5618" t="s">
        <v>3715</v>
      </c>
      <c r="D5618" t="s">
        <v>2076</v>
      </c>
      <c r="E5618">
        <v>3</v>
      </c>
      <c r="F5618" t="s">
        <v>2016</v>
      </c>
      <c r="G5618">
        <v>38</v>
      </c>
      <c r="H5618" t="s">
        <v>2020</v>
      </c>
      <c r="I5618">
        <v>43479</v>
      </c>
      <c r="J5618">
        <v>4</v>
      </c>
      <c r="K5618">
        <v>0</v>
      </c>
    </row>
    <row r="5619" spans="2:11">
      <c r="B5619" t="s">
        <v>2021</v>
      </c>
      <c r="C5619" t="s">
        <v>4143</v>
      </c>
      <c r="D5619" t="s">
        <v>2434</v>
      </c>
      <c r="E5619">
        <v>3</v>
      </c>
      <c r="F5619" t="s">
        <v>2016</v>
      </c>
      <c r="G5619">
        <v>38</v>
      </c>
      <c r="H5619" t="s">
        <v>2020</v>
      </c>
      <c r="I5619">
        <v>43478</v>
      </c>
      <c r="J5619" t="s">
        <v>2030</v>
      </c>
      <c r="K5619" t="s">
        <v>2030</v>
      </c>
    </row>
    <row r="5620" spans="2:11">
      <c r="B5620" t="s">
        <v>2198</v>
      </c>
      <c r="C5620" t="s">
        <v>2324</v>
      </c>
      <c r="D5620" t="s">
        <v>2035</v>
      </c>
      <c r="E5620">
        <v>5</v>
      </c>
      <c r="F5620" t="s">
        <v>2016</v>
      </c>
      <c r="G5620">
        <v>48</v>
      </c>
      <c r="H5620" t="s">
        <v>2017</v>
      </c>
      <c r="I5620">
        <v>43450</v>
      </c>
      <c r="J5620">
        <v>5</v>
      </c>
      <c r="K5620">
        <v>-2.77</v>
      </c>
    </row>
    <row r="5621" spans="2:11">
      <c r="B5621" t="s">
        <v>2682</v>
      </c>
      <c r="C5621" t="s">
        <v>3718</v>
      </c>
      <c r="D5621" t="s">
        <v>2053</v>
      </c>
      <c r="E5621">
        <v>1</v>
      </c>
      <c r="F5621" t="s">
        <v>2016</v>
      </c>
      <c r="G5621">
        <v>33</v>
      </c>
      <c r="H5621" t="s">
        <v>2017</v>
      </c>
      <c r="I5621">
        <v>43412</v>
      </c>
      <c r="J5621">
        <v>3</v>
      </c>
      <c r="K5621">
        <v>2.77</v>
      </c>
    </row>
    <row r="5622" spans="2:11">
      <c r="B5622" t="s">
        <v>2083</v>
      </c>
      <c r="C5622" t="s">
        <v>2084</v>
      </c>
      <c r="D5622" t="s">
        <v>2053</v>
      </c>
      <c r="E5622">
        <v>1</v>
      </c>
      <c r="F5622" t="s">
        <v>2016</v>
      </c>
      <c r="G5622" t="s">
        <v>2030</v>
      </c>
      <c r="H5622" t="s">
        <v>2017</v>
      </c>
      <c r="I5622">
        <v>43217</v>
      </c>
      <c r="J5622">
        <v>6</v>
      </c>
      <c r="K5622">
        <v>-7.12</v>
      </c>
    </row>
    <row r="5623" spans="2:11">
      <c r="B5623" t="s">
        <v>3660</v>
      </c>
      <c r="C5623" t="s">
        <v>3661</v>
      </c>
      <c r="D5623" t="s">
        <v>2093</v>
      </c>
      <c r="E5623" t="s">
        <v>2030</v>
      </c>
      <c r="F5623" t="s">
        <v>2016</v>
      </c>
      <c r="G5623">
        <v>51.13</v>
      </c>
      <c r="H5623" t="s">
        <v>2020</v>
      </c>
      <c r="I5623">
        <v>42718</v>
      </c>
      <c r="J5623" t="s">
        <v>2030</v>
      </c>
      <c r="K5623" t="s">
        <v>2030</v>
      </c>
    </row>
    <row r="5624" spans="2:11">
      <c r="B5624" t="s">
        <v>2096</v>
      </c>
      <c r="C5624" t="s">
        <v>2097</v>
      </c>
      <c r="D5624" t="s">
        <v>2189</v>
      </c>
      <c r="E5624">
        <v>5</v>
      </c>
      <c r="F5624" t="s">
        <v>2016</v>
      </c>
      <c r="G5624" t="s">
        <v>2030</v>
      </c>
      <c r="H5624" t="s">
        <v>2017</v>
      </c>
      <c r="I5624">
        <v>42542</v>
      </c>
      <c r="J5624">
        <v>5</v>
      </c>
      <c r="K5624">
        <v>-2.77</v>
      </c>
    </row>
    <row r="5701" spans="1:11">
      <c r="A5701" t="s">
        <v>1070</v>
      </c>
      <c r="B5701" t="s">
        <v>2352</v>
      </c>
      <c r="C5701" t="s">
        <v>2905</v>
      </c>
      <c r="D5701" t="s">
        <v>2076</v>
      </c>
      <c r="E5701">
        <v>3</v>
      </c>
      <c r="F5701" t="s">
        <v>2016</v>
      </c>
      <c r="G5701">
        <v>4</v>
      </c>
      <c r="H5701" t="s">
        <v>2017</v>
      </c>
      <c r="I5701">
        <v>43511</v>
      </c>
      <c r="J5701" t="s">
        <v>2030</v>
      </c>
      <c r="K5701" t="s">
        <v>2030</v>
      </c>
    </row>
    <row r="5702" spans="1:11">
      <c r="B5702" t="s">
        <v>2031</v>
      </c>
      <c r="C5702" t="s">
        <v>2355</v>
      </c>
      <c r="D5702" t="s">
        <v>2076</v>
      </c>
      <c r="E5702">
        <v>3</v>
      </c>
      <c r="F5702" t="s">
        <v>2016</v>
      </c>
      <c r="G5702">
        <v>3</v>
      </c>
      <c r="H5702" t="s">
        <v>2017</v>
      </c>
      <c r="I5702">
        <v>43510</v>
      </c>
      <c r="J5702">
        <v>1</v>
      </c>
      <c r="K5702">
        <v>63.29</v>
      </c>
    </row>
    <row r="5703" spans="1:11">
      <c r="B5703" t="s">
        <v>2061</v>
      </c>
      <c r="C5703" t="s">
        <v>2990</v>
      </c>
      <c r="D5703" t="s">
        <v>2044</v>
      </c>
      <c r="E5703">
        <v>3</v>
      </c>
      <c r="F5703" t="s">
        <v>2016</v>
      </c>
      <c r="G5703">
        <v>3</v>
      </c>
      <c r="H5703" t="s">
        <v>2017</v>
      </c>
      <c r="I5703">
        <v>43509</v>
      </c>
      <c r="J5703" t="s">
        <v>2030</v>
      </c>
      <c r="K5703" t="s">
        <v>2030</v>
      </c>
    </row>
    <row r="5704" spans="1:11">
      <c r="B5704" t="s">
        <v>2021</v>
      </c>
      <c r="C5704" t="s">
        <v>2995</v>
      </c>
      <c r="D5704" t="s">
        <v>2216</v>
      </c>
      <c r="E5704">
        <v>3</v>
      </c>
      <c r="F5704" t="s">
        <v>2016</v>
      </c>
      <c r="G5704">
        <v>2.75</v>
      </c>
      <c r="H5704" t="s">
        <v>2020</v>
      </c>
      <c r="I5704">
        <v>43508</v>
      </c>
      <c r="J5704" t="s">
        <v>2030</v>
      </c>
      <c r="K5704" t="s">
        <v>2030</v>
      </c>
    </row>
    <row r="5705" spans="1:11">
      <c r="B5705" t="s">
        <v>2174</v>
      </c>
      <c r="C5705" t="s">
        <v>2357</v>
      </c>
      <c r="D5705" t="s">
        <v>2015</v>
      </c>
      <c r="E5705">
        <v>3</v>
      </c>
      <c r="F5705" t="s">
        <v>2016</v>
      </c>
      <c r="G5705">
        <v>3</v>
      </c>
      <c r="H5705" t="s">
        <v>2017</v>
      </c>
      <c r="I5705">
        <v>43507</v>
      </c>
      <c r="J5705" t="s">
        <v>2030</v>
      </c>
      <c r="K5705" t="s">
        <v>2030</v>
      </c>
    </row>
    <row r="5706" spans="1:11">
      <c r="B5706" t="s">
        <v>2267</v>
      </c>
      <c r="C5706" t="s">
        <v>2369</v>
      </c>
      <c r="D5706" t="s">
        <v>2041</v>
      </c>
      <c r="E5706">
        <v>1</v>
      </c>
      <c r="F5706" t="s">
        <v>2016</v>
      </c>
      <c r="G5706">
        <v>3</v>
      </c>
      <c r="H5706" t="s">
        <v>2017</v>
      </c>
      <c r="I5706">
        <v>43506</v>
      </c>
      <c r="J5706">
        <v>2</v>
      </c>
      <c r="K5706">
        <v>40.450000000000003</v>
      </c>
    </row>
    <row r="5707" spans="1:11">
      <c r="B5707" t="s">
        <v>2054</v>
      </c>
      <c r="C5707" t="s">
        <v>2370</v>
      </c>
      <c r="D5707" t="s">
        <v>2056</v>
      </c>
      <c r="E5707">
        <v>4</v>
      </c>
      <c r="F5707" t="s">
        <v>2016</v>
      </c>
      <c r="G5707">
        <v>3.5</v>
      </c>
      <c r="H5707" t="s">
        <v>2020</v>
      </c>
      <c r="I5707">
        <v>43504</v>
      </c>
      <c r="J5707">
        <v>11</v>
      </c>
      <c r="K5707">
        <v>-25.36</v>
      </c>
    </row>
    <row r="5708" spans="1:11">
      <c r="B5708" t="s">
        <v>2198</v>
      </c>
      <c r="C5708" t="s">
        <v>2913</v>
      </c>
      <c r="D5708" t="s">
        <v>2044</v>
      </c>
      <c r="E5708">
        <v>3</v>
      </c>
      <c r="F5708" t="s">
        <v>2016</v>
      </c>
      <c r="G5708">
        <v>3</v>
      </c>
      <c r="H5708" t="s">
        <v>2020</v>
      </c>
      <c r="I5708">
        <v>43503</v>
      </c>
      <c r="J5708">
        <v>7</v>
      </c>
      <c r="K5708">
        <v>0</v>
      </c>
    </row>
    <row r="5709" spans="1:11">
      <c r="B5709" t="s">
        <v>2371</v>
      </c>
      <c r="C5709" t="s">
        <v>2911</v>
      </c>
      <c r="D5709" t="s">
        <v>2184</v>
      </c>
      <c r="E5709">
        <v>1</v>
      </c>
      <c r="F5709" t="s">
        <v>2016</v>
      </c>
      <c r="G5709">
        <v>0.5</v>
      </c>
      <c r="H5709" t="s">
        <v>2017</v>
      </c>
      <c r="I5709">
        <v>43502</v>
      </c>
      <c r="J5709">
        <v>12</v>
      </c>
      <c r="K5709">
        <v>-42.39</v>
      </c>
    </row>
    <row r="5710" spans="1:11">
      <c r="B5710" t="s">
        <v>2614</v>
      </c>
      <c r="C5710" t="s">
        <v>2992</v>
      </c>
      <c r="D5710" t="s">
        <v>2044</v>
      </c>
      <c r="E5710">
        <v>3</v>
      </c>
      <c r="F5710" t="s">
        <v>2016</v>
      </c>
      <c r="G5710">
        <v>3.5</v>
      </c>
      <c r="H5710" t="s">
        <v>2017</v>
      </c>
      <c r="I5710">
        <v>43501</v>
      </c>
      <c r="J5710">
        <v>7</v>
      </c>
      <c r="K5710">
        <v>0</v>
      </c>
    </row>
    <row r="5711" spans="1:11">
      <c r="B5711" t="s">
        <v>2042</v>
      </c>
      <c r="C5711" t="s">
        <v>2989</v>
      </c>
      <c r="D5711" t="s">
        <v>2041</v>
      </c>
      <c r="E5711">
        <v>1</v>
      </c>
      <c r="F5711" t="s">
        <v>2016</v>
      </c>
      <c r="G5711">
        <v>1.5</v>
      </c>
      <c r="H5711" t="s">
        <v>2020</v>
      </c>
      <c r="I5711">
        <v>43501</v>
      </c>
      <c r="J5711">
        <v>5</v>
      </c>
      <c r="K5711">
        <v>8.39</v>
      </c>
    </row>
    <row r="5712" spans="1:11">
      <c r="B5712" t="s">
        <v>2077</v>
      </c>
      <c r="C5712" t="s">
        <v>2363</v>
      </c>
      <c r="D5712" t="s">
        <v>2227</v>
      </c>
      <c r="E5712">
        <v>3</v>
      </c>
      <c r="F5712" t="s">
        <v>2016</v>
      </c>
      <c r="G5712">
        <v>5</v>
      </c>
      <c r="H5712" t="s">
        <v>2017</v>
      </c>
      <c r="I5712">
        <v>43499</v>
      </c>
      <c r="J5712">
        <v>7</v>
      </c>
      <c r="K5712">
        <v>0</v>
      </c>
    </row>
    <row r="5713" spans="2:11">
      <c r="B5713" t="s">
        <v>2037</v>
      </c>
      <c r="C5713" t="s">
        <v>2377</v>
      </c>
      <c r="D5713" t="s">
        <v>2041</v>
      </c>
      <c r="E5713">
        <v>1</v>
      </c>
      <c r="F5713" t="s">
        <v>2016</v>
      </c>
      <c r="G5713">
        <v>2</v>
      </c>
      <c r="H5713" t="s">
        <v>2020</v>
      </c>
      <c r="I5713">
        <v>43495</v>
      </c>
      <c r="J5713">
        <v>5</v>
      </c>
      <c r="K5713">
        <v>8.39</v>
      </c>
    </row>
    <row r="5714" spans="2:11">
      <c r="B5714" t="s">
        <v>2382</v>
      </c>
      <c r="C5714" t="s">
        <v>2383</v>
      </c>
      <c r="D5714" t="s">
        <v>2227</v>
      </c>
      <c r="E5714">
        <v>3</v>
      </c>
      <c r="F5714" t="s">
        <v>2016</v>
      </c>
      <c r="G5714">
        <v>3</v>
      </c>
      <c r="H5714" t="s">
        <v>2017</v>
      </c>
      <c r="I5714">
        <v>43489</v>
      </c>
      <c r="J5714">
        <v>7</v>
      </c>
      <c r="K5714">
        <v>0</v>
      </c>
    </row>
    <row r="5715" spans="2:11">
      <c r="B5715" t="s">
        <v>2072</v>
      </c>
      <c r="C5715" t="s">
        <v>2385</v>
      </c>
      <c r="D5715" t="s">
        <v>2029</v>
      </c>
      <c r="E5715">
        <v>5</v>
      </c>
      <c r="F5715" t="s">
        <v>2016</v>
      </c>
      <c r="G5715">
        <v>4</v>
      </c>
      <c r="H5715" t="s">
        <v>2017</v>
      </c>
      <c r="I5715">
        <v>43488</v>
      </c>
      <c r="J5715">
        <v>13</v>
      </c>
      <c r="K5715">
        <v>-51.44</v>
      </c>
    </row>
    <row r="5716" spans="2:11">
      <c r="B5716" t="s">
        <v>2094</v>
      </c>
      <c r="C5716" t="s">
        <v>2095</v>
      </c>
      <c r="D5716" t="s">
        <v>2053</v>
      </c>
      <c r="E5716">
        <v>1</v>
      </c>
      <c r="F5716" t="s">
        <v>2088</v>
      </c>
      <c r="G5716" t="s">
        <v>2030</v>
      </c>
      <c r="H5716" t="s">
        <v>2017</v>
      </c>
      <c r="I5716">
        <v>43480</v>
      </c>
      <c r="J5716" t="s">
        <v>2030</v>
      </c>
      <c r="K5716" t="s">
        <v>2030</v>
      </c>
    </row>
    <row r="5717" spans="2:11">
      <c r="B5717" t="s">
        <v>2033</v>
      </c>
      <c r="C5717" t="s">
        <v>2993</v>
      </c>
      <c r="D5717" t="s">
        <v>2184</v>
      </c>
      <c r="E5717">
        <v>1</v>
      </c>
      <c r="F5717" t="s">
        <v>2016</v>
      </c>
      <c r="G5717" t="s">
        <v>2030</v>
      </c>
      <c r="H5717" t="s">
        <v>2017</v>
      </c>
      <c r="I5717">
        <v>43475</v>
      </c>
      <c r="J5717">
        <v>6</v>
      </c>
      <c r="K5717">
        <v>3.68</v>
      </c>
    </row>
    <row r="5718" spans="2:11">
      <c r="B5718" t="s">
        <v>2027</v>
      </c>
      <c r="C5718" t="s">
        <v>2994</v>
      </c>
      <c r="D5718" t="s">
        <v>2041</v>
      </c>
      <c r="E5718">
        <v>1</v>
      </c>
      <c r="F5718" t="s">
        <v>2016</v>
      </c>
      <c r="G5718">
        <v>2</v>
      </c>
      <c r="H5718" t="s">
        <v>2017</v>
      </c>
      <c r="I5718">
        <v>43474</v>
      </c>
      <c r="J5718">
        <v>5</v>
      </c>
      <c r="K5718">
        <v>8.39</v>
      </c>
    </row>
    <row r="5719" spans="2:11">
      <c r="B5719" t="s">
        <v>2393</v>
      </c>
      <c r="C5719" t="s">
        <v>2998</v>
      </c>
      <c r="D5719" t="s">
        <v>2252</v>
      </c>
      <c r="E5719">
        <v>3</v>
      </c>
      <c r="F5719" t="s">
        <v>2016</v>
      </c>
      <c r="G5719">
        <v>3</v>
      </c>
      <c r="H5719" t="s">
        <v>2017</v>
      </c>
      <c r="I5719">
        <v>43474</v>
      </c>
      <c r="J5719">
        <v>7</v>
      </c>
      <c r="K5719">
        <v>0</v>
      </c>
    </row>
    <row r="5720" spans="2:11">
      <c r="B5720" t="s">
        <v>2388</v>
      </c>
      <c r="C5720" t="s">
        <v>2389</v>
      </c>
      <c r="D5720" t="s">
        <v>2570</v>
      </c>
      <c r="E5720">
        <v>4</v>
      </c>
      <c r="F5720" t="s">
        <v>2016</v>
      </c>
      <c r="G5720">
        <v>5</v>
      </c>
      <c r="H5720" t="s">
        <v>2017</v>
      </c>
      <c r="I5720">
        <v>43474</v>
      </c>
      <c r="J5720">
        <v>8</v>
      </c>
      <c r="K5720">
        <v>-8.39</v>
      </c>
    </row>
    <row r="5721" spans="2:11">
      <c r="B5721" t="s">
        <v>2151</v>
      </c>
      <c r="C5721" t="s">
        <v>3098</v>
      </c>
      <c r="D5721" t="s">
        <v>2179</v>
      </c>
      <c r="E5721" t="s">
        <v>2030</v>
      </c>
      <c r="F5721" t="s">
        <v>2016</v>
      </c>
      <c r="G5721" t="s">
        <v>2030</v>
      </c>
      <c r="H5721" t="s">
        <v>2017</v>
      </c>
      <c r="I5721">
        <v>43409</v>
      </c>
      <c r="J5721" t="s">
        <v>2030</v>
      </c>
      <c r="K5721" t="s">
        <v>2030</v>
      </c>
    </row>
    <row r="5722" spans="2:11">
      <c r="B5722" t="s">
        <v>2024</v>
      </c>
      <c r="C5722" t="s">
        <v>3004</v>
      </c>
      <c r="D5722" t="s">
        <v>2076</v>
      </c>
      <c r="E5722">
        <v>3</v>
      </c>
      <c r="F5722" t="s">
        <v>2016</v>
      </c>
      <c r="G5722" t="s">
        <v>2030</v>
      </c>
      <c r="H5722" t="s">
        <v>2017</v>
      </c>
      <c r="I5722">
        <v>43405</v>
      </c>
      <c r="J5722">
        <v>7</v>
      </c>
      <c r="K5722">
        <v>0</v>
      </c>
    </row>
    <row r="5723" spans="2:11">
      <c r="B5723" t="s">
        <v>106</v>
      </c>
      <c r="C5723" t="s">
        <v>3291</v>
      </c>
      <c r="D5723" t="s">
        <v>2171</v>
      </c>
      <c r="E5723" t="s">
        <v>2030</v>
      </c>
      <c r="F5723" t="s">
        <v>2016</v>
      </c>
      <c r="G5723" t="s">
        <v>2030</v>
      </c>
      <c r="H5723" t="s">
        <v>2017</v>
      </c>
      <c r="I5723">
        <v>43403</v>
      </c>
      <c r="J5723" t="s">
        <v>2030</v>
      </c>
      <c r="K5723" t="s">
        <v>2030</v>
      </c>
    </row>
    <row r="5724" spans="2:11">
      <c r="B5724" t="s">
        <v>2083</v>
      </c>
      <c r="C5724" t="s">
        <v>2084</v>
      </c>
      <c r="D5724" t="s">
        <v>2035</v>
      </c>
      <c r="E5724">
        <v>5</v>
      </c>
      <c r="F5724" t="s">
        <v>2016</v>
      </c>
      <c r="G5724" t="s">
        <v>2030</v>
      </c>
      <c r="H5724" t="s">
        <v>2017</v>
      </c>
      <c r="I5724">
        <v>43181</v>
      </c>
      <c r="J5724">
        <v>9</v>
      </c>
      <c r="K5724">
        <v>-13.53</v>
      </c>
    </row>
    <row r="5801" spans="1:11">
      <c r="A5801" t="s">
        <v>1071</v>
      </c>
      <c r="B5801" t="s">
        <v>2027</v>
      </c>
      <c r="C5801" t="s">
        <v>2276</v>
      </c>
      <c r="D5801" t="s">
        <v>2044</v>
      </c>
      <c r="E5801">
        <v>3</v>
      </c>
      <c r="F5801" t="s">
        <v>2016</v>
      </c>
      <c r="G5801">
        <v>60</v>
      </c>
      <c r="H5801" t="s">
        <v>2017</v>
      </c>
      <c r="I5801">
        <v>43510</v>
      </c>
      <c r="J5801">
        <v>6</v>
      </c>
      <c r="K5801">
        <v>0</v>
      </c>
    </row>
    <row r="5802" spans="1:11">
      <c r="B5802" t="s">
        <v>2274</v>
      </c>
      <c r="C5802" t="s">
        <v>2275</v>
      </c>
      <c r="D5802" t="s">
        <v>2026</v>
      </c>
      <c r="E5802">
        <v>5</v>
      </c>
      <c r="F5802" t="s">
        <v>2016</v>
      </c>
      <c r="G5802" t="s">
        <v>2030</v>
      </c>
      <c r="H5802" t="s">
        <v>2017</v>
      </c>
      <c r="I5802">
        <v>43509</v>
      </c>
      <c r="J5802">
        <v>10</v>
      </c>
      <c r="K5802">
        <v>-8.51</v>
      </c>
    </row>
    <row r="5803" spans="1:11">
      <c r="B5803" t="s">
        <v>2234</v>
      </c>
      <c r="C5803" t="s">
        <v>2289</v>
      </c>
      <c r="D5803" t="s">
        <v>2026</v>
      </c>
      <c r="E5803">
        <v>5</v>
      </c>
      <c r="F5803" t="s">
        <v>2016</v>
      </c>
      <c r="G5803">
        <v>65</v>
      </c>
      <c r="H5803" t="s">
        <v>2020</v>
      </c>
      <c r="I5803">
        <v>43509</v>
      </c>
      <c r="J5803">
        <v>12</v>
      </c>
      <c r="K5803">
        <v>-15.32</v>
      </c>
    </row>
    <row r="5804" spans="1:11">
      <c r="B5804" t="s">
        <v>2726</v>
      </c>
      <c r="C5804" t="s">
        <v>2245</v>
      </c>
      <c r="D5804" t="s">
        <v>2026</v>
      </c>
      <c r="E5804">
        <v>5</v>
      </c>
      <c r="F5804" t="s">
        <v>2016</v>
      </c>
      <c r="G5804">
        <v>61</v>
      </c>
      <c r="H5804" t="s">
        <v>2017</v>
      </c>
      <c r="I5804">
        <v>43509</v>
      </c>
      <c r="J5804" t="s">
        <v>2030</v>
      </c>
      <c r="K5804" t="s">
        <v>2030</v>
      </c>
    </row>
    <row r="5805" spans="1:11">
      <c r="B5805" t="s">
        <v>2277</v>
      </c>
      <c r="C5805" t="s">
        <v>2278</v>
      </c>
      <c r="D5805" t="s">
        <v>2029</v>
      </c>
      <c r="E5805">
        <v>5</v>
      </c>
      <c r="F5805" t="s">
        <v>2016</v>
      </c>
      <c r="G5805">
        <v>58</v>
      </c>
      <c r="H5805" t="s">
        <v>2017</v>
      </c>
      <c r="I5805">
        <v>43508</v>
      </c>
      <c r="J5805">
        <v>11</v>
      </c>
      <c r="K5805">
        <v>-8.8800000000000008</v>
      </c>
    </row>
    <row r="5806" spans="1:11">
      <c r="B5806" t="s">
        <v>2077</v>
      </c>
      <c r="C5806" t="s">
        <v>2226</v>
      </c>
      <c r="D5806" t="s">
        <v>2029</v>
      </c>
      <c r="E5806">
        <v>5</v>
      </c>
      <c r="F5806" t="s">
        <v>2016</v>
      </c>
      <c r="G5806">
        <v>54</v>
      </c>
      <c r="H5806" t="s">
        <v>2020</v>
      </c>
      <c r="I5806">
        <v>43508</v>
      </c>
      <c r="J5806">
        <v>12</v>
      </c>
      <c r="K5806">
        <v>-15.32</v>
      </c>
    </row>
    <row r="5807" spans="1:11">
      <c r="B5807" t="s">
        <v>2198</v>
      </c>
      <c r="C5807" t="s">
        <v>2644</v>
      </c>
      <c r="D5807" t="s">
        <v>2044</v>
      </c>
      <c r="E5807">
        <v>3</v>
      </c>
      <c r="F5807" t="s">
        <v>2016</v>
      </c>
      <c r="G5807">
        <v>55</v>
      </c>
      <c r="H5807" t="s">
        <v>2017</v>
      </c>
      <c r="I5807">
        <v>43504</v>
      </c>
      <c r="J5807">
        <v>6</v>
      </c>
      <c r="K5807">
        <v>0</v>
      </c>
    </row>
    <row r="5808" spans="1:11">
      <c r="B5808" t="s">
        <v>2159</v>
      </c>
      <c r="C5808" t="s">
        <v>2765</v>
      </c>
      <c r="D5808" t="s">
        <v>2029</v>
      </c>
      <c r="E5808">
        <v>5</v>
      </c>
      <c r="F5808" t="s">
        <v>2016</v>
      </c>
      <c r="G5808">
        <v>59</v>
      </c>
      <c r="H5808" t="s">
        <v>2017</v>
      </c>
      <c r="I5808">
        <v>43503</v>
      </c>
      <c r="J5808">
        <v>12</v>
      </c>
      <c r="K5808">
        <v>-15.32</v>
      </c>
    </row>
    <row r="5809" spans="2:11">
      <c r="B5809" t="s">
        <v>2089</v>
      </c>
      <c r="C5809" t="s">
        <v>2279</v>
      </c>
      <c r="D5809" t="s">
        <v>2044</v>
      </c>
      <c r="E5809">
        <v>3</v>
      </c>
      <c r="F5809" t="s">
        <v>2016</v>
      </c>
      <c r="G5809">
        <v>50</v>
      </c>
      <c r="H5809" t="s">
        <v>2017</v>
      </c>
      <c r="I5809">
        <v>43503</v>
      </c>
      <c r="J5809">
        <v>9</v>
      </c>
      <c r="K5809">
        <v>-8.09</v>
      </c>
    </row>
    <row r="5810" spans="2:11">
      <c r="B5810" t="s">
        <v>2042</v>
      </c>
      <c r="C5810" t="s">
        <v>2763</v>
      </c>
      <c r="D5810" t="s">
        <v>2029</v>
      </c>
      <c r="E5810">
        <v>5</v>
      </c>
      <c r="F5810" t="s">
        <v>2016</v>
      </c>
      <c r="G5810">
        <v>61</v>
      </c>
      <c r="H5810" t="s">
        <v>2020</v>
      </c>
      <c r="I5810">
        <v>43502</v>
      </c>
      <c r="J5810">
        <v>2</v>
      </c>
      <c r="K5810">
        <v>19.61</v>
      </c>
    </row>
    <row r="5811" spans="2:11">
      <c r="B5811" t="s">
        <v>2033</v>
      </c>
      <c r="C5811" t="s">
        <v>2271</v>
      </c>
      <c r="D5811" t="s">
        <v>2184</v>
      </c>
      <c r="E5811">
        <v>1</v>
      </c>
      <c r="F5811" t="s">
        <v>2016</v>
      </c>
      <c r="G5811">
        <v>54.5</v>
      </c>
      <c r="H5811" t="s">
        <v>2036</v>
      </c>
      <c r="I5811">
        <v>43496</v>
      </c>
      <c r="J5811">
        <v>3</v>
      </c>
      <c r="K5811">
        <v>15.32</v>
      </c>
    </row>
    <row r="5812" spans="2:11">
      <c r="B5812" t="s">
        <v>2051</v>
      </c>
      <c r="C5812" t="s">
        <v>2290</v>
      </c>
      <c r="D5812" t="s">
        <v>2026</v>
      </c>
      <c r="E5812">
        <v>5</v>
      </c>
      <c r="F5812" t="s">
        <v>2016</v>
      </c>
      <c r="G5812">
        <v>65</v>
      </c>
      <c r="H5812" t="s">
        <v>2017</v>
      </c>
      <c r="I5812">
        <v>43495</v>
      </c>
      <c r="J5812" t="s">
        <v>2030</v>
      </c>
      <c r="K5812" t="s">
        <v>2030</v>
      </c>
    </row>
    <row r="5813" spans="2:11">
      <c r="B5813" t="s">
        <v>2067</v>
      </c>
      <c r="C5813" t="s">
        <v>2281</v>
      </c>
      <c r="D5813" t="s">
        <v>2252</v>
      </c>
      <c r="E5813">
        <v>3</v>
      </c>
      <c r="F5813" t="s">
        <v>2016</v>
      </c>
      <c r="G5813">
        <v>48</v>
      </c>
      <c r="H5813" t="s">
        <v>2020</v>
      </c>
      <c r="I5813">
        <v>43490</v>
      </c>
      <c r="J5813">
        <v>1</v>
      </c>
      <c r="K5813">
        <v>19.98</v>
      </c>
    </row>
    <row r="5814" spans="2:11">
      <c r="B5814" t="s">
        <v>2045</v>
      </c>
      <c r="C5814" t="s">
        <v>3281</v>
      </c>
      <c r="D5814" t="s">
        <v>2015</v>
      </c>
      <c r="E5814">
        <v>3</v>
      </c>
      <c r="F5814" t="s">
        <v>2016</v>
      </c>
      <c r="G5814" t="s">
        <v>2030</v>
      </c>
      <c r="H5814" t="s">
        <v>2017</v>
      </c>
      <c r="I5814">
        <v>43489</v>
      </c>
      <c r="J5814">
        <v>6</v>
      </c>
      <c r="K5814">
        <v>0</v>
      </c>
    </row>
    <row r="5815" spans="2:11">
      <c r="B5815" t="s">
        <v>2260</v>
      </c>
      <c r="C5815" t="s">
        <v>4095</v>
      </c>
      <c r="D5815" t="s">
        <v>2044</v>
      </c>
      <c r="E5815">
        <v>3</v>
      </c>
      <c r="F5815" t="s">
        <v>2016</v>
      </c>
      <c r="G5815">
        <v>55</v>
      </c>
      <c r="H5815" t="s">
        <v>2020</v>
      </c>
      <c r="I5815">
        <v>43487</v>
      </c>
      <c r="J5815">
        <v>6</v>
      </c>
      <c r="K5815">
        <v>0</v>
      </c>
    </row>
    <row r="5816" spans="2:11">
      <c r="B5816" t="s">
        <v>2267</v>
      </c>
      <c r="C5816" t="s">
        <v>2272</v>
      </c>
      <c r="D5816" t="s">
        <v>2273</v>
      </c>
      <c r="E5816">
        <v>3</v>
      </c>
      <c r="F5816" t="s">
        <v>2016</v>
      </c>
      <c r="G5816">
        <v>56</v>
      </c>
      <c r="H5816" t="s">
        <v>2017</v>
      </c>
      <c r="I5816">
        <v>43485</v>
      </c>
      <c r="J5816" t="s">
        <v>2030</v>
      </c>
      <c r="K5816" t="s">
        <v>2030</v>
      </c>
    </row>
    <row r="5817" spans="2:11">
      <c r="B5817" t="s">
        <v>2094</v>
      </c>
      <c r="C5817" t="s">
        <v>2095</v>
      </c>
      <c r="D5817" t="s">
        <v>2076</v>
      </c>
      <c r="E5817">
        <v>3</v>
      </c>
      <c r="F5817" t="s">
        <v>2085</v>
      </c>
      <c r="G5817" t="s">
        <v>2030</v>
      </c>
      <c r="H5817" t="s">
        <v>2017</v>
      </c>
      <c r="I5817">
        <v>43482</v>
      </c>
      <c r="J5817" t="s">
        <v>2030</v>
      </c>
      <c r="K5817" t="s">
        <v>2030</v>
      </c>
    </row>
    <row r="5818" spans="2:11">
      <c r="B5818" t="s">
        <v>2024</v>
      </c>
      <c r="C5818" t="s">
        <v>2243</v>
      </c>
      <c r="D5818" t="s">
        <v>2076</v>
      </c>
      <c r="E5818">
        <v>3</v>
      </c>
      <c r="F5818" t="s">
        <v>2016</v>
      </c>
      <c r="G5818" t="s">
        <v>2030</v>
      </c>
      <c r="H5818" t="s">
        <v>2017</v>
      </c>
      <c r="I5818">
        <v>43481</v>
      </c>
      <c r="J5818">
        <v>6</v>
      </c>
      <c r="K5818">
        <v>0</v>
      </c>
    </row>
    <row r="5819" spans="2:11">
      <c r="B5819" t="s">
        <v>2037</v>
      </c>
      <c r="C5819" t="s">
        <v>2286</v>
      </c>
      <c r="D5819" t="s">
        <v>2076</v>
      </c>
      <c r="E5819">
        <v>3</v>
      </c>
      <c r="F5819" t="s">
        <v>2016</v>
      </c>
      <c r="G5819">
        <v>50</v>
      </c>
      <c r="H5819" t="s">
        <v>2017</v>
      </c>
      <c r="I5819">
        <v>43481</v>
      </c>
      <c r="J5819">
        <v>6</v>
      </c>
      <c r="K5819">
        <v>0</v>
      </c>
    </row>
    <row r="5820" spans="2:11">
      <c r="B5820" t="s">
        <v>2086</v>
      </c>
      <c r="C5820" t="s">
        <v>3598</v>
      </c>
      <c r="D5820" t="s">
        <v>2053</v>
      </c>
      <c r="E5820">
        <v>1</v>
      </c>
      <c r="F5820" t="s">
        <v>2016</v>
      </c>
      <c r="G5820">
        <v>42</v>
      </c>
      <c r="H5820" t="s">
        <v>2017</v>
      </c>
      <c r="I5820">
        <v>43481</v>
      </c>
      <c r="J5820">
        <v>3</v>
      </c>
      <c r="K5820">
        <v>15.32</v>
      </c>
    </row>
    <row r="5821" spans="2:11">
      <c r="B5821" t="s">
        <v>2083</v>
      </c>
      <c r="C5821" t="s">
        <v>2084</v>
      </c>
      <c r="D5821" t="s">
        <v>2076</v>
      </c>
      <c r="E5821">
        <v>3</v>
      </c>
      <c r="F5821" t="s">
        <v>2085</v>
      </c>
      <c r="G5821" t="s">
        <v>2030</v>
      </c>
      <c r="H5821" t="s">
        <v>2017</v>
      </c>
      <c r="I5821">
        <v>43481</v>
      </c>
      <c r="J5821">
        <v>4</v>
      </c>
      <c r="K5821">
        <v>11.58</v>
      </c>
    </row>
    <row r="5822" spans="2:11">
      <c r="B5822" t="s">
        <v>2174</v>
      </c>
      <c r="C5822" t="s">
        <v>2242</v>
      </c>
      <c r="D5822" t="s">
        <v>2015</v>
      </c>
      <c r="E5822">
        <v>3</v>
      </c>
      <c r="F5822" t="s">
        <v>2016</v>
      </c>
      <c r="G5822">
        <v>65</v>
      </c>
      <c r="H5822" t="s">
        <v>2017</v>
      </c>
      <c r="I5822">
        <v>43480</v>
      </c>
      <c r="J5822">
        <v>6</v>
      </c>
      <c r="K5822">
        <v>0</v>
      </c>
    </row>
    <row r="5823" spans="2:11">
      <c r="B5823" t="s">
        <v>106</v>
      </c>
      <c r="C5823" t="s">
        <v>2228</v>
      </c>
      <c r="D5823" t="s">
        <v>2723</v>
      </c>
      <c r="E5823">
        <v>3</v>
      </c>
      <c r="F5823" t="s">
        <v>2016</v>
      </c>
      <c r="G5823">
        <v>55</v>
      </c>
      <c r="H5823" t="s">
        <v>2020</v>
      </c>
      <c r="I5823">
        <v>43480</v>
      </c>
      <c r="J5823">
        <v>5</v>
      </c>
      <c r="K5823">
        <v>5.45</v>
      </c>
    </row>
    <row r="5824" spans="2:11">
      <c r="B5824" t="s">
        <v>2072</v>
      </c>
      <c r="C5824" t="s">
        <v>2287</v>
      </c>
      <c r="D5824" t="s">
        <v>2041</v>
      </c>
      <c r="E5824">
        <v>1</v>
      </c>
      <c r="F5824" t="s">
        <v>2016</v>
      </c>
      <c r="G5824" t="s">
        <v>2030</v>
      </c>
      <c r="H5824" t="s">
        <v>2017</v>
      </c>
      <c r="I5824">
        <v>43480</v>
      </c>
      <c r="J5824">
        <v>3</v>
      </c>
      <c r="K5824">
        <v>15.32</v>
      </c>
    </row>
    <row r="5825" spans="2:11">
      <c r="B5825" t="s">
        <v>2220</v>
      </c>
      <c r="C5825" t="s">
        <v>3283</v>
      </c>
      <c r="D5825" t="s">
        <v>2026</v>
      </c>
      <c r="E5825">
        <v>5</v>
      </c>
      <c r="F5825" t="s">
        <v>2016</v>
      </c>
      <c r="G5825">
        <v>56</v>
      </c>
      <c r="H5825" t="s">
        <v>2020</v>
      </c>
      <c r="I5825">
        <v>43480</v>
      </c>
      <c r="J5825">
        <v>12</v>
      </c>
      <c r="K5825">
        <v>-15.32</v>
      </c>
    </row>
    <row r="5826" spans="2:11">
      <c r="B5826" t="s">
        <v>2063</v>
      </c>
      <c r="C5826" t="s">
        <v>2291</v>
      </c>
      <c r="D5826" t="s">
        <v>2035</v>
      </c>
      <c r="E5826">
        <v>5</v>
      </c>
      <c r="F5826" t="s">
        <v>2016</v>
      </c>
      <c r="G5826">
        <v>64</v>
      </c>
      <c r="H5826" t="s">
        <v>2017</v>
      </c>
      <c r="I5826">
        <v>43480</v>
      </c>
      <c r="J5826">
        <v>12</v>
      </c>
      <c r="K5826">
        <v>-15.32</v>
      </c>
    </row>
    <row r="5827" spans="2:11">
      <c r="B5827" t="s">
        <v>2283</v>
      </c>
      <c r="C5827" t="s">
        <v>2284</v>
      </c>
      <c r="D5827" t="s">
        <v>2189</v>
      </c>
      <c r="E5827">
        <v>5</v>
      </c>
      <c r="F5827" t="s">
        <v>2016</v>
      </c>
      <c r="G5827">
        <v>66</v>
      </c>
      <c r="H5827" t="s">
        <v>2017</v>
      </c>
      <c r="I5827">
        <v>43480</v>
      </c>
      <c r="J5827">
        <v>12</v>
      </c>
      <c r="K5827">
        <v>-15.32</v>
      </c>
    </row>
    <row r="5828" spans="2:11">
      <c r="B5828" t="s">
        <v>2021</v>
      </c>
      <c r="C5828" t="s">
        <v>3282</v>
      </c>
      <c r="D5828" t="s">
        <v>2166</v>
      </c>
      <c r="E5828">
        <v>5</v>
      </c>
      <c r="F5828" t="s">
        <v>2016</v>
      </c>
      <c r="G5828">
        <v>59</v>
      </c>
      <c r="H5828" t="s">
        <v>2020</v>
      </c>
      <c r="I5828">
        <v>43472</v>
      </c>
      <c r="J5828">
        <v>12</v>
      </c>
      <c r="K5828">
        <v>-15.32</v>
      </c>
    </row>
    <row r="5829" spans="2:11">
      <c r="B5829" t="s">
        <v>3436</v>
      </c>
      <c r="C5829" t="s">
        <v>3647</v>
      </c>
      <c r="D5829" t="s">
        <v>2035</v>
      </c>
      <c r="E5829">
        <v>5</v>
      </c>
      <c r="F5829" t="s">
        <v>2016</v>
      </c>
      <c r="G5829">
        <v>65</v>
      </c>
      <c r="H5829" t="s">
        <v>2020</v>
      </c>
      <c r="I5829">
        <v>43408</v>
      </c>
      <c r="J5829">
        <v>12</v>
      </c>
      <c r="K5829">
        <v>-15.32</v>
      </c>
    </row>
    <row r="5830" spans="2:11">
      <c r="B5830" t="s">
        <v>2682</v>
      </c>
      <c r="C5830" t="s">
        <v>4108</v>
      </c>
      <c r="D5830" t="s">
        <v>2053</v>
      </c>
      <c r="E5830">
        <v>1</v>
      </c>
      <c r="F5830" t="s">
        <v>2016</v>
      </c>
      <c r="G5830">
        <v>50</v>
      </c>
      <c r="H5830" t="s">
        <v>2017</v>
      </c>
      <c r="I5830">
        <v>43308</v>
      </c>
      <c r="J5830">
        <v>3</v>
      </c>
      <c r="K5830">
        <v>15.32</v>
      </c>
    </row>
    <row r="5831" spans="2:11">
      <c r="B5831" t="s">
        <v>2111</v>
      </c>
      <c r="C5831" t="s">
        <v>2292</v>
      </c>
      <c r="D5831" t="s">
        <v>2026</v>
      </c>
      <c r="E5831">
        <v>5</v>
      </c>
      <c r="F5831" t="s">
        <v>2016</v>
      </c>
      <c r="G5831" t="s">
        <v>2030</v>
      </c>
      <c r="H5831" t="s">
        <v>2017</v>
      </c>
      <c r="I5831">
        <v>43210</v>
      </c>
      <c r="J5831">
        <v>12</v>
      </c>
      <c r="K5831">
        <v>-15.32</v>
      </c>
    </row>
    <row r="5832" spans="2:11">
      <c r="B5832" t="s">
        <v>4239</v>
      </c>
      <c r="C5832" t="s">
        <v>4240</v>
      </c>
      <c r="D5832" t="s">
        <v>2026</v>
      </c>
      <c r="E5832">
        <v>5</v>
      </c>
      <c r="F5832" t="s">
        <v>2016</v>
      </c>
      <c r="G5832">
        <v>68.599999999999994</v>
      </c>
      <c r="H5832" t="s">
        <v>3135</v>
      </c>
      <c r="I5832">
        <v>43116</v>
      </c>
      <c r="J5832">
        <v>12</v>
      </c>
      <c r="K5832">
        <v>-15.32</v>
      </c>
    </row>
    <row r="5901" spans="1:11">
      <c r="A5901" t="s">
        <v>1072</v>
      </c>
      <c r="B5901" t="s">
        <v>2047</v>
      </c>
      <c r="C5901" t="s">
        <v>3053</v>
      </c>
      <c r="D5901" t="s">
        <v>2026</v>
      </c>
      <c r="E5901">
        <v>5</v>
      </c>
      <c r="F5901" t="s">
        <v>2016</v>
      </c>
      <c r="G5901">
        <v>220</v>
      </c>
      <c r="H5901" t="s">
        <v>2017</v>
      </c>
      <c r="I5901">
        <v>43510</v>
      </c>
      <c r="J5901" t="s">
        <v>2030</v>
      </c>
      <c r="K5901" t="s">
        <v>2030</v>
      </c>
    </row>
    <row r="5902" spans="1:11">
      <c r="B5902" t="s">
        <v>2751</v>
      </c>
      <c r="C5902" t="s">
        <v>2752</v>
      </c>
      <c r="D5902" t="s">
        <v>2026</v>
      </c>
      <c r="E5902">
        <v>5</v>
      </c>
      <c r="F5902" t="s">
        <v>2016</v>
      </c>
      <c r="G5902">
        <v>220</v>
      </c>
      <c r="H5902" t="s">
        <v>2020</v>
      </c>
      <c r="I5902">
        <v>43510</v>
      </c>
      <c r="J5902">
        <v>7</v>
      </c>
      <c r="K5902">
        <v>-31.48</v>
      </c>
    </row>
    <row r="5903" spans="1:11">
      <c r="B5903" t="s">
        <v>2021</v>
      </c>
      <c r="C5903" t="s">
        <v>3288</v>
      </c>
      <c r="D5903" t="s">
        <v>2023</v>
      </c>
      <c r="E5903">
        <v>5</v>
      </c>
      <c r="F5903" t="s">
        <v>2016</v>
      </c>
      <c r="G5903">
        <v>237</v>
      </c>
      <c r="H5903" t="s">
        <v>2020</v>
      </c>
      <c r="I5903">
        <v>43509</v>
      </c>
      <c r="J5903">
        <v>13</v>
      </c>
      <c r="K5903">
        <v>-35.36</v>
      </c>
    </row>
    <row r="5904" spans="1:11">
      <c r="B5904" t="s">
        <v>2042</v>
      </c>
      <c r="C5904" t="s">
        <v>3270</v>
      </c>
      <c r="D5904" t="s">
        <v>2029</v>
      </c>
      <c r="E5904">
        <v>5</v>
      </c>
      <c r="F5904" t="s">
        <v>2016</v>
      </c>
      <c r="G5904">
        <v>261</v>
      </c>
      <c r="H5904" t="s">
        <v>2020</v>
      </c>
      <c r="I5904">
        <v>43508</v>
      </c>
      <c r="J5904">
        <v>7</v>
      </c>
      <c r="K5904">
        <v>-31.48</v>
      </c>
    </row>
    <row r="5905" spans="2:11">
      <c r="B5905" t="s">
        <v>2033</v>
      </c>
      <c r="C5905" t="s">
        <v>3236</v>
      </c>
      <c r="D5905" t="s">
        <v>2044</v>
      </c>
      <c r="E5905">
        <v>3</v>
      </c>
      <c r="F5905" t="s">
        <v>2016</v>
      </c>
      <c r="G5905">
        <v>170</v>
      </c>
      <c r="H5905" t="s">
        <v>2036</v>
      </c>
      <c r="I5905">
        <v>43506</v>
      </c>
      <c r="J5905">
        <v>2</v>
      </c>
      <c r="K5905">
        <v>0</v>
      </c>
    </row>
    <row r="5906" spans="2:11">
      <c r="B5906" t="s">
        <v>2565</v>
      </c>
      <c r="C5906" t="s">
        <v>2716</v>
      </c>
      <c r="D5906" t="s">
        <v>2076</v>
      </c>
      <c r="E5906">
        <v>3</v>
      </c>
      <c r="F5906" t="s">
        <v>2016</v>
      </c>
      <c r="G5906">
        <v>204</v>
      </c>
      <c r="H5906" t="s">
        <v>2020</v>
      </c>
      <c r="I5906">
        <v>43505</v>
      </c>
      <c r="J5906">
        <v>2</v>
      </c>
      <c r="K5906">
        <v>0</v>
      </c>
    </row>
    <row r="5907" spans="2:11">
      <c r="B5907" t="s">
        <v>2586</v>
      </c>
      <c r="C5907" t="s">
        <v>3820</v>
      </c>
      <c r="D5907" t="s">
        <v>2026</v>
      </c>
      <c r="E5907">
        <v>5</v>
      </c>
      <c r="F5907" t="s">
        <v>2016</v>
      </c>
      <c r="G5907">
        <v>270</v>
      </c>
      <c r="H5907" t="s">
        <v>2020</v>
      </c>
      <c r="I5907">
        <v>43497</v>
      </c>
      <c r="J5907" t="s">
        <v>2030</v>
      </c>
      <c r="K5907" t="s">
        <v>2030</v>
      </c>
    </row>
    <row r="5908" spans="2:11">
      <c r="B5908" t="s">
        <v>2726</v>
      </c>
      <c r="C5908" t="s">
        <v>3268</v>
      </c>
      <c r="D5908" t="s">
        <v>2044</v>
      </c>
      <c r="E5908">
        <v>3</v>
      </c>
      <c r="F5908" t="s">
        <v>2016</v>
      </c>
      <c r="G5908">
        <v>185</v>
      </c>
      <c r="H5908" t="s">
        <v>2017</v>
      </c>
      <c r="I5908">
        <v>43497</v>
      </c>
      <c r="J5908">
        <v>2</v>
      </c>
      <c r="K5908">
        <v>0</v>
      </c>
    </row>
    <row r="5909" spans="2:11">
      <c r="B5909" t="s">
        <v>2051</v>
      </c>
      <c r="C5909" t="s">
        <v>4101</v>
      </c>
      <c r="D5909" t="s">
        <v>2026</v>
      </c>
      <c r="E5909">
        <v>5</v>
      </c>
      <c r="F5909" t="s">
        <v>2016</v>
      </c>
      <c r="G5909">
        <v>262</v>
      </c>
      <c r="H5909" t="s">
        <v>2017</v>
      </c>
      <c r="I5909">
        <v>43497</v>
      </c>
      <c r="J5909" t="s">
        <v>2030</v>
      </c>
      <c r="K5909" t="s">
        <v>2030</v>
      </c>
    </row>
    <row r="5910" spans="2:11">
      <c r="B5910" t="s">
        <v>2059</v>
      </c>
      <c r="C5910" t="s">
        <v>2741</v>
      </c>
      <c r="D5910" t="s">
        <v>2026</v>
      </c>
      <c r="E5910">
        <v>5</v>
      </c>
      <c r="F5910" t="s">
        <v>2016</v>
      </c>
      <c r="G5910">
        <v>260</v>
      </c>
      <c r="H5910" t="s">
        <v>2020</v>
      </c>
      <c r="I5910">
        <v>43494</v>
      </c>
      <c r="J5910">
        <v>7</v>
      </c>
      <c r="K5910">
        <v>-31.48</v>
      </c>
    </row>
    <row r="5911" spans="2:11">
      <c r="B5911" t="s">
        <v>2045</v>
      </c>
      <c r="C5911" t="s">
        <v>2495</v>
      </c>
      <c r="D5911" t="s">
        <v>2029</v>
      </c>
      <c r="E5911">
        <v>5</v>
      </c>
      <c r="F5911" t="s">
        <v>2016</v>
      </c>
      <c r="G5911">
        <v>210</v>
      </c>
      <c r="H5911" t="s">
        <v>2133</v>
      </c>
      <c r="I5911">
        <v>43493</v>
      </c>
      <c r="J5911">
        <v>7</v>
      </c>
      <c r="K5911">
        <v>-31.48</v>
      </c>
    </row>
    <row r="5912" spans="2:11">
      <c r="B5912" t="s">
        <v>2582</v>
      </c>
      <c r="C5912" t="s">
        <v>3822</v>
      </c>
      <c r="D5912" t="s">
        <v>2026</v>
      </c>
      <c r="E5912">
        <v>5</v>
      </c>
      <c r="F5912" t="s">
        <v>2016</v>
      </c>
      <c r="G5912">
        <v>221</v>
      </c>
      <c r="H5912" t="s">
        <v>2017</v>
      </c>
      <c r="I5912">
        <v>43493</v>
      </c>
      <c r="J5912">
        <v>7</v>
      </c>
      <c r="K5912">
        <v>-31.48</v>
      </c>
    </row>
    <row r="5913" spans="2:11">
      <c r="B5913" t="s">
        <v>2069</v>
      </c>
      <c r="C5913" t="s">
        <v>3265</v>
      </c>
      <c r="D5913" t="s">
        <v>2035</v>
      </c>
      <c r="E5913">
        <v>5</v>
      </c>
      <c r="F5913" t="s">
        <v>2016</v>
      </c>
      <c r="G5913">
        <v>236</v>
      </c>
      <c r="H5913" t="s">
        <v>2017</v>
      </c>
      <c r="I5913">
        <v>43488</v>
      </c>
      <c r="J5913">
        <v>12</v>
      </c>
      <c r="K5913">
        <v>-35.08</v>
      </c>
    </row>
    <row r="5914" spans="2:11">
      <c r="B5914" t="s">
        <v>2027</v>
      </c>
      <c r="C5914" t="s">
        <v>2730</v>
      </c>
      <c r="D5914" t="s">
        <v>2029</v>
      </c>
      <c r="E5914">
        <v>5</v>
      </c>
      <c r="F5914" t="s">
        <v>2016</v>
      </c>
      <c r="G5914">
        <v>245</v>
      </c>
      <c r="H5914" t="s">
        <v>2017</v>
      </c>
      <c r="I5914">
        <v>43487</v>
      </c>
      <c r="J5914">
        <v>4</v>
      </c>
      <c r="K5914">
        <v>-25.75</v>
      </c>
    </row>
    <row r="5915" spans="2:11">
      <c r="B5915" t="s">
        <v>2037</v>
      </c>
      <c r="C5915" t="s">
        <v>3823</v>
      </c>
      <c r="D5915" t="s">
        <v>2076</v>
      </c>
      <c r="E5915">
        <v>3</v>
      </c>
      <c r="F5915" t="s">
        <v>2016</v>
      </c>
      <c r="G5915">
        <v>190</v>
      </c>
      <c r="H5915" t="s">
        <v>2020</v>
      </c>
      <c r="I5915">
        <v>43487</v>
      </c>
      <c r="J5915">
        <v>2</v>
      </c>
      <c r="K5915">
        <v>0</v>
      </c>
    </row>
    <row r="5916" spans="2:11">
      <c r="B5916" t="s">
        <v>2813</v>
      </c>
      <c r="C5916" t="s">
        <v>3286</v>
      </c>
      <c r="D5916" t="s">
        <v>2026</v>
      </c>
      <c r="E5916">
        <v>5</v>
      </c>
      <c r="F5916" t="s">
        <v>2016</v>
      </c>
      <c r="G5916">
        <v>197</v>
      </c>
      <c r="H5916" t="s">
        <v>2017</v>
      </c>
      <c r="I5916">
        <v>43483</v>
      </c>
      <c r="J5916" t="s">
        <v>2030</v>
      </c>
      <c r="K5916" t="s">
        <v>2030</v>
      </c>
    </row>
    <row r="5917" spans="2:11">
      <c r="B5917" t="s">
        <v>2063</v>
      </c>
      <c r="C5917" t="s">
        <v>3819</v>
      </c>
      <c r="D5917" t="s">
        <v>2162</v>
      </c>
      <c r="E5917">
        <v>3</v>
      </c>
      <c r="F5917" t="s">
        <v>2016</v>
      </c>
      <c r="G5917">
        <v>210</v>
      </c>
      <c r="H5917" t="s">
        <v>2017</v>
      </c>
      <c r="I5917">
        <v>43483</v>
      </c>
      <c r="J5917">
        <v>2</v>
      </c>
      <c r="K5917">
        <v>0</v>
      </c>
    </row>
    <row r="5918" spans="2:11">
      <c r="B5918" t="s">
        <v>2057</v>
      </c>
      <c r="C5918" t="s">
        <v>2748</v>
      </c>
      <c r="D5918" t="s">
        <v>2026</v>
      </c>
      <c r="E5918">
        <v>5</v>
      </c>
      <c r="F5918" t="s">
        <v>2016</v>
      </c>
      <c r="G5918">
        <v>240</v>
      </c>
      <c r="H5918" t="s">
        <v>2020</v>
      </c>
      <c r="I5918">
        <v>43482</v>
      </c>
      <c r="J5918" t="s">
        <v>2030</v>
      </c>
      <c r="K5918" t="s">
        <v>2030</v>
      </c>
    </row>
    <row r="5919" spans="2:11">
      <c r="B5919" t="s">
        <v>106</v>
      </c>
      <c r="C5919" t="s">
        <v>3824</v>
      </c>
      <c r="D5919" t="s">
        <v>2114</v>
      </c>
      <c r="E5919">
        <v>3</v>
      </c>
      <c r="F5919" t="s">
        <v>2088</v>
      </c>
      <c r="G5919">
        <v>188</v>
      </c>
      <c r="H5919" t="s">
        <v>2020</v>
      </c>
      <c r="I5919">
        <v>43472</v>
      </c>
      <c r="J5919">
        <v>11</v>
      </c>
      <c r="K5919">
        <v>-34.49</v>
      </c>
    </row>
    <row r="5920" spans="2:11">
      <c r="B5920" t="s">
        <v>2728</v>
      </c>
      <c r="C5920" t="s">
        <v>2729</v>
      </c>
      <c r="D5920" t="s">
        <v>2026</v>
      </c>
      <c r="E5920">
        <v>5</v>
      </c>
      <c r="F5920" t="s">
        <v>2016</v>
      </c>
      <c r="G5920">
        <v>236</v>
      </c>
      <c r="H5920" t="s">
        <v>2020</v>
      </c>
      <c r="I5920">
        <v>43472</v>
      </c>
      <c r="J5920">
        <v>7</v>
      </c>
      <c r="K5920">
        <v>-31.48</v>
      </c>
    </row>
    <row r="5921" spans="2:11">
      <c r="B5921" t="s">
        <v>2720</v>
      </c>
      <c r="C5921" t="s">
        <v>2721</v>
      </c>
      <c r="D5921" t="s">
        <v>2026</v>
      </c>
      <c r="E5921">
        <v>5</v>
      </c>
      <c r="F5921" t="s">
        <v>2016</v>
      </c>
      <c r="G5921">
        <v>294.93</v>
      </c>
      <c r="H5921" t="s">
        <v>2020</v>
      </c>
      <c r="I5921">
        <v>43460</v>
      </c>
      <c r="J5921">
        <v>7</v>
      </c>
      <c r="K5921">
        <v>-31.48</v>
      </c>
    </row>
    <row r="5922" spans="2:11">
      <c r="B5922" t="s">
        <v>3271</v>
      </c>
      <c r="C5922" t="s">
        <v>3821</v>
      </c>
      <c r="D5922" t="s">
        <v>2026</v>
      </c>
      <c r="E5922">
        <v>5</v>
      </c>
      <c r="F5922" t="s">
        <v>2016</v>
      </c>
      <c r="G5922">
        <v>230</v>
      </c>
      <c r="H5922" t="s">
        <v>2020</v>
      </c>
      <c r="I5922">
        <v>43453</v>
      </c>
      <c r="J5922">
        <v>7</v>
      </c>
      <c r="K5922">
        <v>-31.48</v>
      </c>
    </row>
    <row r="5923" spans="2:11">
      <c r="B5923" t="s">
        <v>2089</v>
      </c>
      <c r="C5923" t="s">
        <v>2738</v>
      </c>
      <c r="D5923" t="s">
        <v>2026</v>
      </c>
      <c r="E5923">
        <v>5</v>
      </c>
      <c r="F5923" t="s">
        <v>2016</v>
      </c>
      <c r="G5923">
        <v>250</v>
      </c>
      <c r="H5923" t="s">
        <v>2017</v>
      </c>
      <c r="I5923">
        <v>43452</v>
      </c>
      <c r="J5923">
        <v>7</v>
      </c>
      <c r="K5923">
        <v>-31.48</v>
      </c>
    </row>
    <row r="5924" spans="2:11">
      <c r="B5924" t="s">
        <v>2054</v>
      </c>
      <c r="C5924" t="s">
        <v>3056</v>
      </c>
      <c r="D5924" t="s">
        <v>2056</v>
      </c>
      <c r="E5924">
        <v>4</v>
      </c>
      <c r="F5924" t="s">
        <v>2016</v>
      </c>
      <c r="G5924">
        <v>245</v>
      </c>
      <c r="H5924" t="s">
        <v>2020</v>
      </c>
      <c r="I5924">
        <v>43441</v>
      </c>
      <c r="J5924" t="s">
        <v>2030</v>
      </c>
      <c r="K5924" t="s">
        <v>2030</v>
      </c>
    </row>
    <row r="5925" spans="2:11">
      <c r="B5925" t="s">
        <v>2578</v>
      </c>
      <c r="C5925" t="s">
        <v>3825</v>
      </c>
      <c r="D5925" t="s">
        <v>2570</v>
      </c>
      <c r="E5925">
        <v>4</v>
      </c>
      <c r="F5925" t="s">
        <v>2016</v>
      </c>
      <c r="G5925">
        <v>210</v>
      </c>
      <c r="H5925" t="s">
        <v>2017</v>
      </c>
      <c r="I5925">
        <v>43431</v>
      </c>
      <c r="J5925" t="s">
        <v>2030</v>
      </c>
      <c r="K5925" t="s">
        <v>2030</v>
      </c>
    </row>
    <row r="5926" spans="2:11">
      <c r="B5926" t="s">
        <v>2744</v>
      </c>
      <c r="C5926" t="s">
        <v>3266</v>
      </c>
      <c r="D5926" t="s">
        <v>2044</v>
      </c>
      <c r="E5926">
        <v>3</v>
      </c>
      <c r="F5926" t="s">
        <v>2016</v>
      </c>
      <c r="G5926">
        <v>215.3</v>
      </c>
      <c r="H5926" t="s">
        <v>2017</v>
      </c>
      <c r="I5926">
        <v>43406</v>
      </c>
      <c r="J5926">
        <v>2</v>
      </c>
      <c r="K5926">
        <v>0</v>
      </c>
    </row>
    <row r="5927" spans="2:11">
      <c r="B5927" t="s">
        <v>2718</v>
      </c>
      <c r="C5927" t="s">
        <v>4102</v>
      </c>
      <c r="D5927" t="s">
        <v>2026</v>
      </c>
      <c r="E5927">
        <v>5</v>
      </c>
      <c r="F5927" t="s">
        <v>2016</v>
      </c>
      <c r="G5927" t="s">
        <v>2030</v>
      </c>
      <c r="H5927" t="s">
        <v>2017</v>
      </c>
      <c r="I5927">
        <v>43405</v>
      </c>
      <c r="J5927" t="s">
        <v>2030</v>
      </c>
      <c r="K5927" t="s">
        <v>2030</v>
      </c>
    </row>
    <row r="5928" spans="2:11">
      <c r="B5928" t="s">
        <v>3289</v>
      </c>
      <c r="C5928" t="s">
        <v>2095</v>
      </c>
      <c r="D5928" t="s">
        <v>2026</v>
      </c>
      <c r="E5928">
        <v>5</v>
      </c>
      <c r="F5928" t="s">
        <v>2016</v>
      </c>
      <c r="G5928">
        <v>260</v>
      </c>
      <c r="H5928" t="s">
        <v>2020</v>
      </c>
      <c r="I5928">
        <v>43404</v>
      </c>
      <c r="J5928">
        <v>5</v>
      </c>
      <c r="K5928">
        <v>-26.09</v>
      </c>
    </row>
    <row r="5929" spans="2:11">
      <c r="B5929" t="s">
        <v>2742</v>
      </c>
      <c r="C5929" t="s">
        <v>3267</v>
      </c>
      <c r="D5929" t="s">
        <v>2044</v>
      </c>
      <c r="E5929">
        <v>3</v>
      </c>
      <c r="F5929" t="s">
        <v>2088</v>
      </c>
      <c r="G5929">
        <v>190</v>
      </c>
      <c r="H5929" t="s">
        <v>2020</v>
      </c>
      <c r="I5929">
        <v>43404</v>
      </c>
      <c r="J5929">
        <v>3</v>
      </c>
      <c r="K5929">
        <v>-23.42</v>
      </c>
    </row>
    <row r="5930" spans="2:11">
      <c r="B5930" t="s">
        <v>2083</v>
      </c>
      <c r="C5930" t="s">
        <v>2084</v>
      </c>
      <c r="D5930" t="s">
        <v>2076</v>
      </c>
      <c r="E5930">
        <v>3</v>
      </c>
      <c r="F5930" t="s">
        <v>2088</v>
      </c>
      <c r="G5930" t="s">
        <v>2030</v>
      </c>
      <c r="H5930" t="s">
        <v>2017</v>
      </c>
      <c r="I5930">
        <v>43372</v>
      </c>
      <c r="J5930">
        <v>1</v>
      </c>
      <c r="K5930">
        <v>25.6</v>
      </c>
    </row>
    <row r="5931" spans="2:11">
      <c r="B5931" t="s">
        <v>3262</v>
      </c>
      <c r="C5931" t="s">
        <v>3263</v>
      </c>
      <c r="D5931" t="s">
        <v>2076</v>
      </c>
      <c r="E5931">
        <v>3</v>
      </c>
      <c r="F5931" t="s">
        <v>2016</v>
      </c>
      <c r="G5931">
        <v>255.2</v>
      </c>
      <c r="H5931" t="s">
        <v>2017</v>
      </c>
      <c r="I5931">
        <v>43244</v>
      </c>
      <c r="J5931">
        <v>2</v>
      </c>
      <c r="K5931">
        <v>0</v>
      </c>
    </row>
    <row r="5932" spans="2:11">
      <c r="B5932" t="s">
        <v>4103</v>
      </c>
      <c r="C5932" t="s">
        <v>4104</v>
      </c>
      <c r="D5932" t="s">
        <v>2026</v>
      </c>
      <c r="E5932">
        <v>5</v>
      </c>
      <c r="F5932" t="s">
        <v>2016</v>
      </c>
      <c r="G5932">
        <v>299.39999999999998</v>
      </c>
      <c r="H5932" t="s">
        <v>2020</v>
      </c>
      <c r="I5932">
        <v>43220</v>
      </c>
      <c r="J5932">
        <v>8</v>
      </c>
      <c r="K5932">
        <v>-32.1</v>
      </c>
    </row>
    <row r="5933" spans="2:11">
      <c r="B5933" t="s">
        <v>2105</v>
      </c>
      <c r="C5933" t="s">
        <v>2106</v>
      </c>
      <c r="D5933" t="s">
        <v>2035</v>
      </c>
      <c r="E5933">
        <v>5</v>
      </c>
      <c r="F5933" t="s">
        <v>2123</v>
      </c>
      <c r="G5933" t="s">
        <v>2030</v>
      </c>
      <c r="H5933" t="s">
        <v>2017</v>
      </c>
      <c r="I5933">
        <v>43217</v>
      </c>
      <c r="J5933">
        <v>9</v>
      </c>
      <c r="K5933">
        <v>-32.5</v>
      </c>
    </row>
    <row r="5934" spans="2:11">
      <c r="B5934" t="s">
        <v>4105</v>
      </c>
      <c r="C5934" t="s">
        <v>4106</v>
      </c>
      <c r="D5934" t="s">
        <v>2026</v>
      </c>
      <c r="E5934">
        <v>5</v>
      </c>
      <c r="F5934" t="s">
        <v>2016</v>
      </c>
      <c r="G5934" t="s">
        <v>2030</v>
      </c>
      <c r="H5934" t="s">
        <v>2017</v>
      </c>
      <c r="I5934">
        <v>43076</v>
      </c>
      <c r="J5934">
        <v>7</v>
      </c>
      <c r="K5934">
        <v>-31.48</v>
      </c>
    </row>
    <row r="5935" spans="2:11">
      <c r="B5935" t="s">
        <v>3274</v>
      </c>
      <c r="C5935" t="s">
        <v>3275</v>
      </c>
      <c r="D5935" t="s">
        <v>2570</v>
      </c>
      <c r="E5935">
        <v>4</v>
      </c>
      <c r="F5935" t="s">
        <v>2123</v>
      </c>
      <c r="G5935">
        <v>192</v>
      </c>
      <c r="H5935" t="s">
        <v>3135</v>
      </c>
      <c r="I5935">
        <v>42862</v>
      </c>
      <c r="J5935">
        <v>7</v>
      </c>
      <c r="K5935">
        <v>-31.48</v>
      </c>
    </row>
    <row r="5936" spans="2:11">
      <c r="B5936" t="s">
        <v>2091</v>
      </c>
      <c r="C5936" t="s">
        <v>4107</v>
      </c>
      <c r="D5936" t="s">
        <v>2093</v>
      </c>
      <c r="E5936" t="s">
        <v>2030</v>
      </c>
      <c r="F5936" t="s">
        <v>2123</v>
      </c>
      <c r="G5936" t="s">
        <v>2030</v>
      </c>
      <c r="H5936" t="s">
        <v>2017</v>
      </c>
      <c r="I5936">
        <v>42382</v>
      </c>
      <c r="J5936" t="s">
        <v>2030</v>
      </c>
      <c r="K5936" t="s">
        <v>2030</v>
      </c>
    </row>
    <row r="6001" spans="1:11">
      <c r="A6001" t="s">
        <v>1073</v>
      </c>
      <c r="B6001" t="s">
        <v>2045</v>
      </c>
      <c r="C6001" t="s">
        <v>3116</v>
      </c>
      <c r="D6001" t="s">
        <v>2029</v>
      </c>
      <c r="E6001">
        <v>5</v>
      </c>
      <c r="F6001" t="s">
        <v>2016</v>
      </c>
      <c r="G6001">
        <v>125</v>
      </c>
      <c r="H6001" t="s">
        <v>2020</v>
      </c>
      <c r="I6001">
        <v>43511</v>
      </c>
      <c r="J6001">
        <v>1</v>
      </c>
      <c r="K6001">
        <v>232.56</v>
      </c>
    </row>
    <row r="6002" spans="1:11">
      <c r="B6002" t="s">
        <v>2024</v>
      </c>
      <c r="C6002" t="s">
        <v>2025</v>
      </c>
      <c r="D6002" t="s">
        <v>2026</v>
      </c>
      <c r="E6002">
        <v>5</v>
      </c>
      <c r="F6002" t="s">
        <v>2016</v>
      </c>
      <c r="G6002">
        <v>125</v>
      </c>
      <c r="H6002" t="s">
        <v>2017</v>
      </c>
      <c r="I6002">
        <v>43510</v>
      </c>
      <c r="J6002">
        <v>5</v>
      </c>
      <c r="K6002">
        <v>91.35</v>
      </c>
    </row>
    <row r="6003" spans="1:11">
      <c r="B6003" t="s">
        <v>2131</v>
      </c>
      <c r="C6003" t="s">
        <v>4408</v>
      </c>
      <c r="D6003" t="s">
        <v>2026</v>
      </c>
      <c r="E6003">
        <v>5</v>
      </c>
      <c r="F6003" t="s">
        <v>2016</v>
      </c>
      <c r="G6003">
        <v>118</v>
      </c>
      <c r="H6003" t="s">
        <v>2133</v>
      </c>
      <c r="I6003">
        <v>43509</v>
      </c>
      <c r="J6003" t="s">
        <v>2030</v>
      </c>
      <c r="K6003" t="s">
        <v>2030</v>
      </c>
    </row>
    <row r="6004" spans="1:11">
      <c r="B6004" t="s">
        <v>2033</v>
      </c>
      <c r="C6004" t="s">
        <v>3971</v>
      </c>
      <c r="D6004" t="s">
        <v>2035</v>
      </c>
      <c r="E6004">
        <v>5</v>
      </c>
      <c r="F6004" t="s">
        <v>2016</v>
      </c>
      <c r="G6004">
        <v>125</v>
      </c>
      <c r="H6004" t="s">
        <v>2036</v>
      </c>
      <c r="I6004">
        <v>43509</v>
      </c>
      <c r="J6004">
        <v>1</v>
      </c>
      <c r="K6004">
        <v>232.56</v>
      </c>
    </row>
    <row r="6005" spans="1:11">
      <c r="B6005" t="s">
        <v>2159</v>
      </c>
      <c r="C6005" t="s">
        <v>2834</v>
      </c>
      <c r="D6005" t="s">
        <v>2029</v>
      </c>
      <c r="E6005">
        <v>5</v>
      </c>
      <c r="F6005" t="s">
        <v>2016</v>
      </c>
      <c r="G6005">
        <v>134</v>
      </c>
      <c r="H6005" t="s">
        <v>2020</v>
      </c>
      <c r="I6005">
        <v>43509</v>
      </c>
      <c r="J6005">
        <v>1</v>
      </c>
      <c r="K6005">
        <v>232.56</v>
      </c>
    </row>
    <row r="6006" spans="1:11">
      <c r="B6006" t="s">
        <v>2134</v>
      </c>
      <c r="C6006" t="s">
        <v>2835</v>
      </c>
      <c r="D6006" t="s">
        <v>2162</v>
      </c>
      <c r="E6006">
        <v>3</v>
      </c>
      <c r="F6006" t="s">
        <v>2016</v>
      </c>
      <c r="G6006">
        <v>110</v>
      </c>
      <c r="H6006" t="s">
        <v>2020</v>
      </c>
      <c r="I6006">
        <v>43509</v>
      </c>
      <c r="J6006" t="s">
        <v>2030</v>
      </c>
      <c r="K6006" t="s">
        <v>2030</v>
      </c>
    </row>
    <row r="6007" spans="1:11">
      <c r="B6007" t="s">
        <v>2878</v>
      </c>
      <c r="C6007" t="s">
        <v>3279</v>
      </c>
      <c r="D6007" t="s">
        <v>2026</v>
      </c>
      <c r="E6007">
        <v>5</v>
      </c>
      <c r="F6007" t="s">
        <v>2016</v>
      </c>
      <c r="G6007">
        <v>130</v>
      </c>
      <c r="H6007" t="s">
        <v>2020</v>
      </c>
      <c r="I6007">
        <v>43509</v>
      </c>
      <c r="J6007">
        <v>3</v>
      </c>
      <c r="K6007">
        <v>179.64</v>
      </c>
    </row>
    <row r="6008" spans="1:11">
      <c r="B6008" t="s">
        <v>2232</v>
      </c>
      <c r="C6008" t="s">
        <v>3972</v>
      </c>
      <c r="D6008" t="s">
        <v>2029</v>
      </c>
      <c r="E6008">
        <v>5</v>
      </c>
      <c r="F6008" t="s">
        <v>2016</v>
      </c>
      <c r="G6008" t="s">
        <v>2030</v>
      </c>
      <c r="H6008" t="s">
        <v>2017</v>
      </c>
      <c r="I6008">
        <v>43509</v>
      </c>
      <c r="J6008">
        <v>1</v>
      </c>
      <c r="K6008">
        <v>232.56</v>
      </c>
    </row>
    <row r="6009" spans="1:11">
      <c r="B6009" t="s">
        <v>2069</v>
      </c>
      <c r="C6009" t="s">
        <v>4307</v>
      </c>
      <c r="D6009" t="s">
        <v>2035</v>
      </c>
      <c r="E6009">
        <v>5</v>
      </c>
      <c r="F6009" t="s">
        <v>2016</v>
      </c>
      <c r="G6009">
        <v>132</v>
      </c>
      <c r="H6009" t="s">
        <v>2020</v>
      </c>
      <c r="I6009">
        <v>43509</v>
      </c>
      <c r="J6009">
        <v>6</v>
      </c>
      <c r="K6009">
        <v>32.47</v>
      </c>
    </row>
    <row r="6010" spans="1:11">
      <c r="B6010" t="s">
        <v>2118</v>
      </c>
      <c r="C6010" t="s">
        <v>3451</v>
      </c>
      <c r="D6010" t="s">
        <v>2026</v>
      </c>
      <c r="E6010">
        <v>5</v>
      </c>
      <c r="F6010" t="s">
        <v>2016</v>
      </c>
      <c r="G6010">
        <v>125</v>
      </c>
      <c r="H6010" t="s">
        <v>2017</v>
      </c>
      <c r="I6010">
        <v>43509</v>
      </c>
      <c r="J6010">
        <v>1</v>
      </c>
      <c r="K6010">
        <v>232.56</v>
      </c>
    </row>
    <row r="6011" spans="1:11">
      <c r="B6011" t="s">
        <v>2621</v>
      </c>
      <c r="C6011" t="s">
        <v>3966</v>
      </c>
      <c r="D6011" t="s">
        <v>2026</v>
      </c>
      <c r="E6011">
        <v>5</v>
      </c>
      <c r="F6011" t="s">
        <v>2016</v>
      </c>
      <c r="G6011">
        <v>150</v>
      </c>
      <c r="H6011" t="s">
        <v>2017</v>
      </c>
      <c r="I6011">
        <v>43509</v>
      </c>
      <c r="J6011">
        <v>4</v>
      </c>
      <c r="K6011">
        <v>174.19</v>
      </c>
    </row>
    <row r="6012" spans="1:11">
      <c r="B6012" t="s">
        <v>2236</v>
      </c>
      <c r="C6012" t="s">
        <v>3446</v>
      </c>
      <c r="D6012" t="s">
        <v>2238</v>
      </c>
      <c r="E6012">
        <v>4</v>
      </c>
      <c r="F6012" t="s">
        <v>2016</v>
      </c>
      <c r="G6012">
        <v>123</v>
      </c>
      <c r="H6012" t="s">
        <v>2020</v>
      </c>
      <c r="I6012">
        <v>43509</v>
      </c>
      <c r="J6012">
        <v>1</v>
      </c>
      <c r="K6012">
        <v>232.56</v>
      </c>
    </row>
    <row r="6013" spans="1:11">
      <c r="B6013" t="s">
        <v>2996</v>
      </c>
      <c r="C6013" t="s">
        <v>3969</v>
      </c>
      <c r="D6013" t="s">
        <v>2035</v>
      </c>
      <c r="E6013">
        <v>5</v>
      </c>
      <c r="F6013" t="s">
        <v>2016</v>
      </c>
      <c r="G6013">
        <v>121</v>
      </c>
      <c r="H6013" t="s">
        <v>2020</v>
      </c>
      <c r="I6013">
        <v>43509</v>
      </c>
      <c r="J6013">
        <v>1</v>
      </c>
      <c r="K6013">
        <v>232.56</v>
      </c>
    </row>
    <row r="6014" spans="1:11">
      <c r="B6014" t="s">
        <v>2198</v>
      </c>
      <c r="C6014" t="s">
        <v>2841</v>
      </c>
      <c r="D6014" t="s">
        <v>2035</v>
      </c>
      <c r="E6014">
        <v>5</v>
      </c>
      <c r="F6014" t="s">
        <v>2016</v>
      </c>
      <c r="G6014">
        <v>135</v>
      </c>
      <c r="H6014" t="s">
        <v>2020</v>
      </c>
      <c r="I6014">
        <v>43509</v>
      </c>
      <c r="J6014" t="s">
        <v>2030</v>
      </c>
      <c r="K6014" t="s">
        <v>2030</v>
      </c>
    </row>
    <row r="6015" spans="1:11">
      <c r="B6015" t="s">
        <v>2186</v>
      </c>
      <c r="C6015" t="s">
        <v>3787</v>
      </c>
      <c r="D6015" t="s">
        <v>2029</v>
      </c>
      <c r="E6015">
        <v>5</v>
      </c>
      <c r="F6015" t="s">
        <v>2016</v>
      </c>
      <c r="G6015">
        <v>120</v>
      </c>
      <c r="H6015" t="s">
        <v>2020</v>
      </c>
      <c r="I6015">
        <v>43509</v>
      </c>
      <c r="J6015">
        <v>1</v>
      </c>
      <c r="K6015">
        <v>232.56</v>
      </c>
    </row>
    <row r="6016" spans="1:11">
      <c r="B6016" t="s">
        <v>2065</v>
      </c>
      <c r="C6016" t="s">
        <v>3280</v>
      </c>
      <c r="D6016" t="s">
        <v>2026</v>
      </c>
      <c r="E6016">
        <v>5</v>
      </c>
      <c r="F6016" t="s">
        <v>2016</v>
      </c>
      <c r="G6016">
        <v>118</v>
      </c>
      <c r="H6016" t="s">
        <v>2020</v>
      </c>
      <c r="I6016">
        <v>43509</v>
      </c>
      <c r="J6016" t="s">
        <v>2030</v>
      </c>
      <c r="K6016" t="s">
        <v>2030</v>
      </c>
    </row>
    <row r="6017" spans="2:11">
      <c r="B6017" t="s">
        <v>2100</v>
      </c>
      <c r="C6017" t="s">
        <v>3159</v>
      </c>
      <c r="D6017" t="s">
        <v>2026</v>
      </c>
      <c r="E6017">
        <v>5</v>
      </c>
      <c r="F6017" t="s">
        <v>2016</v>
      </c>
      <c r="G6017">
        <v>135</v>
      </c>
      <c r="H6017" t="s">
        <v>2020</v>
      </c>
      <c r="I6017">
        <v>43509</v>
      </c>
      <c r="J6017" t="s">
        <v>2030</v>
      </c>
      <c r="K6017" t="s">
        <v>2030</v>
      </c>
    </row>
    <row r="6018" spans="2:11">
      <c r="B6018" t="s">
        <v>2051</v>
      </c>
      <c r="C6018" t="s">
        <v>3861</v>
      </c>
      <c r="D6018" t="s">
        <v>2053</v>
      </c>
      <c r="E6018">
        <v>1</v>
      </c>
      <c r="F6018" t="s">
        <v>2016</v>
      </c>
      <c r="G6018">
        <v>83</v>
      </c>
      <c r="H6018" t="s">
        <v>2017</v>
      </c>
      <c r="I6018">
        <v>43508</v>
      </c>
      <c r="J6018" t="s">
        <v>2030</v>
      </c>
      <c r="K6018" t="s">
        <v>2030</v>
      </c>
    </row>
    <row r="6019" spans="2:11">
      <c r="B6019" t="s">
        <v>2094</v>
      </c>
      <c r="C6019" t="s">
        <v>2095</v>
      </c>
      <c r="D6019" t="s">
        <v>2026</v>
      </c>
      <c r="E6019">
        <v>5</v>
      </c>
      <c r="F6019" t="s">
        <v>2085</v>
      </c>
      <c r="G6019">
        <v>130</v>
      </c>
      <c r="H6019" t="s">
        <v>2020</v>
      </c>
      <c r="I6019">
        <v>43502</v>
      </c>
      <c r="J6019" t="s">
        <v>2030</v>
      </c>
      <c r="K6019" t="s">
        <v>2030</v>
      </c>
    </row>
    <row r="6020" spans="2:11">
      <c r="B6020" t="s">
        <v>2102</v>
      </c>
      <c r="C6020" t="s">
        <v>2842</v>
      </c>
      <c r="D6020" t="s">
        <v>2104</v>
      </c>
      <c r="E6020" t="s">
        <v>2030</v>
      </c>
      <c r="F6020" t="s">
        <v>2016</v>
      </c>
      <c r="G6020" t="s">
        <v>2030</v>
      </c>
      <c r="H6020" t="s">
        <v>2017</v>
      </c>
      <c r="I6020">
        <v>43424</v>
      </c>
      <c r="J6020" t="s">
        <v>2030</v>
      </c>
      <c r="K6020" t="s">
        <v>2030</v>
      </c>
    </row>
    <row r="6021" spans="2:11">
      <c r="B6021" t="s">
        <v>2021</v>
      </c>
      <c r="C6021" t="s">
        <v>2897</v>
      </c>
      <c r="D6021" t="s">
        <v>2104</v>
      </c>
      <c r="E6021" t="s">
        <v>2030</v>
      </c>
      <c r="F6021" t="s">
        <v>2016</v>
      </c>
      <c r="G6021" t="s">
        <v>2030</v>
      </c>
      <c r="H6021" t="s">
        <v>2017</v>
      </c>
      <c r="I6021">
        <v>43388</v>
      </c>
      <c r="J6021" t="s">
        <v>2030</v>
      </c>
      <c r="K6021" t="s">
        <v>2030</v>
      </c>
    </row>
    <row r="6022" spans="2:11">
      <c r="B6022" t="s">
        <v>2083</v>
      </c>
      <c r="C6022" t="s">
        <v>2084</v>
      </c>
      <c r="D6022" t="s">
        <v>2053</v>
      </c>
      <c r="E6022">
        <v>1</v>
      </c>
      <c r="F6022" t="s">
        <v>2016</v>
      </c>
      <c r="G6022" t="s">
        <v>2030</v>
      </c>
      <c r="H6022" t="s">
        <v>2017</v>
      </c>
      <c r="I6022">
        <v>43181</v>
      </c>
      <c r="J6022">
        <v>7</v>
      </c>
      <c r="K6022">
        <v>-232.56</v>
      </c>
    </row>
    <row r="6101" spans="1:11">
      <c r="A6101" t="s">
        <v>1074</v>
      </c>
      <c r="B6101" t="s">
        <v>106</v>
      </c>
      <c r="C6101" t="s">
        <v>3711</v>
      </c>
      <c r="D6101" t="s">
        <v>2019</v>
      </c>
      <c r="E6101">
        <v>3</v>
      </c>
      <c r="F6101" t="s">
        <v>2016</v>
      </c>
      <c r="G6101">
        <v>10</v>
      </c>
      <c r="H6101" t="s">
        <v>2020</v>
      </c>
      <c r="I6101">
        <v>43511</v>
      </c>
      <c r="J6101">
        <v>10</v>
      </c>
      <c r="K6101">
        <v>-23.12</v>
      </c>
    </row>
    <row r="6102" spans="1:11">
      <c r="B6102" t="s">
        <v>2077</v>
      </c>
      <c r="C6102" t="s">
        <v>4318</v>
      </c>
      <c r="D6102" t="s">
        <v>2227</v>
      </c>
      <c r="E6102">
        <v>3</v>
      </c>
      <c r="F6102" t="s">
        <v>2016</v>
      </c>
      <c r="G6102">
        <v>9</v>
      </c>
      <c r="H6102" t="s">
        <v>2020</v>
      </c>
      <c r="I6102">
        <v>43511</v>
      </c>
      <c r="J6102" t="s">
        <v>2030</v>
      </c>
      <c r="K6102" t="s">
        <v>2030</v>
      </c>
    </row>
    <row r="6103" spans="1:11">
      <c r="B6103" t="s">
        <v>2234</v>
      </c>
      <c r="C6103" t="s">
        <v>4319</v>
      </c>
      <c r="D6103" t="s">
        <v>2044</v>
      </c>
      <c r="E6103">
        <v>3</v>
      </c>
      <c r="F6103" t="s">
        <v>2016</v>
      </c>
      <c r="G6103">
        <v>8</v>
      </c>
      <c r="H6103" t="s">
        <v>2020</v>
      </c>
      <c r="I6103">
        <v>43510</v>
      </c>
      <c r="J6103" t="s">
        <v>2030</v>
      </c>
      <c r="K6103" t="s">
        <v>2030</v>
      </c>
    </row>
    <row r="6104" spans="1:11">
      <c r="B6104" t="s">
        <v>2274</v>
      </c>
      <c r="C6104" t="s">
        <v>2819</v>
      </c>
      <c r="D6104" t="s">
        <v>2076</v>
      </c>
      <c r="E6104">
        <v>3</v>
      </c>
      <c r="F6104" t="s">
        <v>2016</v>
      </c>
      <c r="G6104" t="s">
        <v>2030</v>
      </c>
      <c r="H6104" t="s">
        <v>2017</v>
      </c>
      <c r="I6104">
        <v>43509</v>
      </c>
      <c r="J6104">
        <v>4</v>
      </c>
      <c r="K6104">
        <v>0</v>
      </c>
    </row>
    <row r="6105" spans="1:11">
      <c r="B6105" t="s">
        <v>2726</v>
      </c>
      <c r="C6105" t="s">
        <v>3704</v>
      </c>
      <c r="D6105" t="s">
        <v>2044</v>
      </c>
      <c r="E6105">
        <v>3</v>
      </c>
      <c r="F6105" t="s">
        <v>2016</v>
      </c>
      <c r="G6105">
        <v>8.1999999999999993</v>
      </c>
      <c r="H6105" t="s">
        <v>2017</v>
      </c>
      <c r="I6105">
        <v>43509</v>
      </c>
      <c r="J6105">
        <v>4</v>
      </c>
      <c r="K6105">
        <v>0</v>
      </c>
    </row>
    <row r="6106" spans="1:11">
      <c r="B6106" t="s">
        <v>2207</v>
      </c>
      <c r="C6106" t="s">
        <v>4289</v>
      </c>
      <c r="D6106" t="s">
        <v>2044</v>
      </c>
      <c r="E6106">
        <v>3</v>
      </c>
      <c r="F6106" t="s">
        <v>2123</v>
      </c>
      <c r="G6106" t="s">
        <v>2030</v>
      </c>
      <c r="H6106" t="s">
        <v>2017</v>
      </c>
      <c r="I6106">
        <v>43509</v>
      </c>
      <c r="J6106" t="s">
        <v>2030</v>
      </c>
      <c r="K6106" t="s">
        <v>2030</v>
      </c>
    </row>
    <row r="6107" spans="1:11">
      <c r="B6107" t="s">
        <v>2067</v>
      </c>
      <c r="C6107" t="s">
        <v>2672</v>
      </c>
      <c r="D6107" t="s">
        <v>2252</v>
      </c>
      <c r="E6107">
        <v>3</v>
      </c>
      <c r="F6107" t="s">
        <v>2016</v>
      </c>
      <c r="G6107">
        <v>9.5</v>
      </c>
      <c r="H6107" t="s">
        <v>2020</v>
      </c>
      <c r="I6107">
        <v>43507</v>
      </c>
      <c r="J6107">
        <v>4</v>
      </c>
      <c r="K6107">
        <v>0</v>
      </c>
    </row>
    <row r="6108" spans="1:11">
      <c r="B6108" t="s">
        <v>2094</v>
      </c>
      <c r="C6108" t="s">
        <v>2095</v>
      </c>
      <c r="D6108" t="s">
        <v>2076</v>
      </c>
      <c r="E6108">
        <v>3</v>
      </c>
      <c r="F6108" t="s">
        <v>2016</v>
      </c>
      <c r="G6108" t="s">
        <v>2030</v>
      </c>
      <c r="H6108" t="s">
        <v>2017</v>
      </c>
      <c r="I6108">
        <v>43507</v>
      </c>
      <c r="J6108" t="s">
        <v>2030</v>
      </c>
      <c r="K6108" t="s">
        <v>2030</v>
      </c>
    </row>
    <row r="6109" spans="1:11">
      <c r="B6109" t="s">
        <v>2024</v>
      </c>
      <c r="C6109" t="s">
        <v>3681</v>
      </c>
      <c r="D6109" t="s">
        <v>2076</v>
      </c>
      <c r="E6109">
        <v>3</v>
      </c>
      <c r="F6109" t="s">
        <v>2016</v>
      </c>
      <c r="G6109" t="s">
        <v>2030</v>
      </c>
      <c r="H6109" t="s">
        <v>2017</v>
      </c>
      <c r="I6109">
        <v>43493</v>
      </c>
      <c r="J6109">
        <v>4</v>
      </c>
      <c r="K6109">
        <v>0</v>
      </c>
    </row>
    <row r="6110" spans="1:11">
      <c r="B6110" t="s">
        <v>2037</v>
      </c>
      <c r="C6110" t="s">
        <v>3715</v>
      </c>
      <c r="D6110" t="s">
        <v>2026</v>
      </c>
      <c r="E6110">
        <v>5</v>
      </c>
      <c r="F6110" t="s">
        <v>2016</v>
      </c>
      <c r="G6110">
        <v>11</v>
      </c>
      <c r="H6110" t="s">
        <v>2020</v>
      </c>
      <c r="I6110">
        <v>43493</v>
      </c>
      <c r="J6110">
        <v>9</v>
      </c>
      <c r="K6110">
        <v>-21.61</v>
      </c>
    </row>
    <row r="6111" spans="1:11">
      <c r="B6111" t="s">
        <v>2086</v>
      </c>
      <c r="C6111" t="s">
        <v>4040</v>
      </c>
      <c r="D6111" t="s">
        <v>2053</v>
      </c>
      <c r="E6111">
        <v>1</v>
      </c>
      <c r="F6111" t="s">
        <v>2016</v>
      </c>
      <c r="G6111">
        <v>7</v>
      </c>
      <c r="H6111" t="s">
        <v>2017</v>
      </c>
      <c r="I6111">
        <v>43493</v>
      </c>
      <c r="J6111">
        <v>2</v>
      </c>
      <c r="K6111">
        <v>11.93</v>
      </c>
    </row>
    <row r="6112" spans="1:11">
      <c r="B6112" t="s">
        <v>2174</v>
      </c>
      <c r="C6112" t="s">
        <v>4320</v>
      </c>
      <c r="D6112" t="s">
        <v>2015</v>
      </c>
      <c r="E6112">
        <v>3</v>
      </c>
      <c r="F6112" t="s">
        <v>2016</v>
      </c>
      <c r="G6112">
        <v>8.5</v>
      </c>
      <c r="H6112" t="s">
        <v>2017</v>
      </c>
      <c r="I6112">
        <v>43492</v>
      </c>
      <c r="J6112">
        <v>4</v>
      </c>
      <c r="K6112">
        <v>0</v>
      </c>
    </row>
    <row r="6113" spans="2:11">
      <c r="B6113" t="s">
        <v>2033</v>
      </c>
      <c r="C6113" t="s">
        <v>2676</v>
      </c>
      <c r="D6113" t="s">
        <v>2035</v>
      </c>
      <c r="E6113">
        <v>5</v>
      </c>
      <c r="F6113" t="s">
        <v>2016</v>
      </c>
      <c r="G6113">
        <v>12</v>
      </c>
      <c r="H6113" t="s">
        <v>2036</v>
      </c>
      <c r="I6113">
        <v>43489</v>
      </c>
      <c r="J6113">
        <v>7</v>
      </c>
      <c r="K6113">
        <v>-15.52</v>
      </c>
    </row>
    <row r="6114" spans="2:11">
      <c r="B6114" t="s">
        <v>2129</v>
      </c>
      <c r="C6114" t="s">
        <v>2409</v>
      </c>
      <c r="D6114" t="s">
        <v>2076</v>
      </c>
      <c r="E6114">
        <v>3</v>
      </c>
      <c r="F6114" t="s">
        <v>2016</v>
      </c>
      <c r="G6114">
        <v>8</v>
      </c>
      <c r="H6114" t="s">
        <v>2020</v>
      </c>
      <c r="I6114">
        <v>43489</v>
      </c>
      <c r="J6114">
        <v>4</v>
      </c>
      <c r="K6114">
        <v>0</v>
      </c>
    </row>
    <row r="6115" spans="2:11">
      <c r="B6115" t="s">
        <v>2063</v>
      </c>
      <c r="C6115" t="s">
        <v>2675</v>
      </c>
      <c r="D6115" t="s">
        <v>2162</v>
      </c>
      <c r="E6115">
        <v>3</v>
      </c>
      <c r="F6115" t="s">
        <v>2016</v>
      </c>
      <c r="G6115">
        <v>9</v>
      </c>
      <c r="H6115" t="s">
        <v>2017</v>
      </c>
      <c r="I6115">
        <v>43489</v>
      </c>
      <c r="J6115">
        <v>4</v>
      </c>
      <c r="K6115">
        <v>0</v>
      </c>
    </row>
    <row r="6116" spans="2:11">
      <c r="B6116" t="s">
        <v>2267</v>
      </c>
      <c r="C6116" t="s">
        <v>2677</v>
      </c>
      <c r="D6116" t="s">
        <v>2273</v>
      </c>
      <c r="E6116">
        <v>3</v>
      </c>
      <c r="F6116" t="s">
        <v>2016</v>
      </c>
      <c r="G6116">
        <v>10</v>
      </c>
      <c r="H6116" t="s">
        <v>2017</v>
      </c>
      <c r="I6116">
        <v>43489</v>
      </c>
      <c r="J6116" t="s">
        <v>2030</v>
      </c>
      <c r="K6116" t="s">
        <v>2030</v>
      </c>
    </row>
    <row r="6117" spans="2:11">
      <c r="B6117" t="s">
        <v>2051</v>
      </c>
      <c r="C6117" t="s">
        <v>4321</v>
      </c>
      <c r="D6117" t="s">
        <v>2026</v>
      </c>
      <c r="E6117">
        <v>5</v>
      </c>
      <c r="F6117" t="s">
        <v>2016</v>
      </c>
      <c r="G6117">
        <v>12</v>
      </c>
      <c r="H6117" t="s">
        <v>2017</v>
      </c>
      <c r="I6117">
        <v>43488</v>
      </c>
      <c r="J6117">
        <v>8</v>
      </c>
      <c r="K6117">
        <v>-20.61</v>
      </c>
    </row>
    <row r="6118" spans="2:11">
      <c r="B6118" t="s">
        <v>2089</v>
      </c>
      <c r="C6118" t="s">
        <v>3372</v>
      </c>
      <c r="D6118" t="s">
        <v>2044</v>
      </c>
      <c r="E6118">
        <v>3</v>
      </c>
      <c r="F6118" t="s">
        <v>2016</v>
      </c>
      <c r="G6118">
        <v>9</v>
      </c>
      <c r="H6118" t="s">
        <v>2017</v>
      </c>
      <c r="I6118">
        <v>43481</v>
      </c>
      <c r="J6118">
        <v>4</v>
      </c>
      <c r="K6118">
        <v>0</v>
      </c>
    </row>
    <row r="6119" spans="2:11">
      <c r="B6119" t="s">
        <v>2198</v>
      </c>
      <c r="C6119" t="s">
        <v>2324</v>
      </c>
      <c r="D6119" t="s">
        <v>2044</v>
      </c>
      <c r="E6119">
        <v>3</v>
      </c>
      <c r="F6119" t="s">
        <v>2016</v>
      </c>
      <c r="G6119">
        <v>9</v>
      </c>
      <c r="H6119" t="s">
        <v>2020</v>
      </c>
      <c r="I6119">
        <v>43445</v>
      </c>
      <c r="J6119">
        <v>3</v>
      </c>
      <c r="K6119">
        <v>5.7</v>
      </c>
    </row>
    <row r="6120" spans="2:11">
      <c r="B6120" t="s">
        <v>2682</v>
      </c>
      <c r="C6120" t="s">
        <v>3718</v>
      </c>
      <c r="D6120" t="s">
        <v>2053</v>
      </c>
      <c r="E6120">
        <v>1</v>
      </c>
      <c r="F6120" t="s">
        <v>2016</v>
      </c>
      <c r="G6120">
        <v>6</v>
      </c>
      <c r="H6120" t="s">
        <v>2017</v>
      </c>
      <c r="I6120">
        <v>43412</v>
      </c>
      <c r="J6120">
        <v>1</v>
      </c>
      <c r="K6120">
        <v>15.52</v>
      </c>
    </row>
    <row r="6121" spans="2:11">
      <c r="B6121" t="s">
        <v>2021</v>
      </c>
      <c r="C6121" t="s">
        <v>4143</v>
      </c>
      <c r="D6121" t="s">
        <v>3042</v>
      </c>
      <c r="E6121">
        <v>5</v>
      </c>
      <c r="F6121" t="s">
        <v>2085</v>
      </c>
      <c r="G6121">
        <v>12</v>
      </c>
      <c r="H6121" t="s">
        <v>2020</v>
      </c>
      <c r="I6121">
        <v>43402</v>
      </c>
      <c r="J6121">
        <v>5</v>
      </c>
      <c r="K6121">
        <v>-6.39</v>
      </c>
    </row>
    <row r="6122" spans="2:11">
      <c r="B6122" t="s">
        <v>2083</v>
      </c>
      <c r="C6122" t="s">
        <v>2084</v>
      </c>
      <c r="D6122" t="s">
        <v>2076</v>
      </c>
      <c r="E6122">
        <v>3</v>
      </c>
      <c r="F6122" t="s">
        <v>2088</v>
      </c>
      <c r="G6122" t="s">
        <v>2030</v>
      </c>
      <c r="H6122" t="s">
        <v>2017</v>
      </c>
      <c r="I6122">
        <v>43400</v>
      </c>
      <c r="J6122">
        <v>6</v>
      </c>
      <c r="K6122">
        <v>-14.73</v>
      </c>
    </row>
    <row r="6123" spans="2:11">
      <c r="B6123" t="s">
        <v>3660</v>
      </c>
      <c r="C6123" t="s">
        <v>3661</v>
      </c>
      <c r="D6123" t="s">
        <v>2093</v>
      </c>
      <c r="E6123" t="s">
        <v>2030</v>
      </c>
      <c r="F6123" t="s">
        <v>2016</v>
      </c>
      <c r="G6123">
        <v>13.89</v>
      </c>
      <c r="H6123" t="s">
        <v>2020</v>
      </c>
      <c r="I6123">
        <v>42718</v>
      </c>
      <c r="J6123" t="s">
        <v>2030</v>
      </c>
      <c r="K6123" t="s">
        <v>2030</v>
      </c>
    </row>
    <row r="6124" spans="2:11">
      <c r="B6124" t="s">
        <v>2096</v>
      </c>
      <c r="C6124" t="s">
        <v>2097</v>
      </c>
      <c r="D6124" t="s">
        <v>2026</v>
      </c>
      <c r="E6124">
        <v>5</v>
      </c>
      <c r="F6124" t="s">
        <v>2016</v>
      </c>
      <c r="G6124" t="s">
        <v>2030</v>
      </c>
      <c r="H6124" t="s">
        <v>2017</v>
      </c>
      <c r="I6124">
        <v>42542</v>
      </c>
      <c r="J6124">
        <v>7</v>
      </c>
      <c r="K6124">
        <v>-15.52</v>
      </c>
    </row>
    <row r="6201" spans="1:11">
      <c r="A6201" t="s">
        <v>1075</v>
      </c>
      <c r="B6201" t="s">
        <v>2174</v>
      </c>
      <c r="C6201" t="s">
        <v>3377</v>
      </c>
      <c r="D6201" t="s">
        <v>2015</v>
      </c>
      <c r="E6201">
        <v>3</v>
      </c>
      <c r="F6201" t="s">
        <v>2016</v>
      </c>
      <c r="G6201">
        <v>40</v>
      </c>
      <c r="H6201" t="s">
        <v>2017</v>
      </c>
      <c r="I6201">
        <v>43511</v>
      </c>
      <c r="J6201">
        <v>2</v>
      </c>
      <c r="K6201">
        <v>0</v>
      </c>
    </row>
    <row r="6202" spans="1:11">
      <c r="B6202" t="s">
        <v>2094</v>
      </c>
      <c r="C6202" t="s">
        <v>2095</v>
      </c>
      <c r="D6202" t="s">
        <v>2053</v>
      </c>
      <c r="E6202">
        <v>1</v>
      </c>
      <c r="F6202" t="s">
        <v>2016</v>
      </c>
      <c r="G6202" t="s">
        <v>2030</v>
      </c>
      <c r="H6202" t="s">
        <v>2017</v>
      </c>
      <c r="I6202">
        <v>43511</v>
      </c>
      <c r="J6202" t="s">
        <v>2030</v>
      </c>
      <c r="K6202" t="s">
        <v>2030</v>
      </c>
    </row>
    <row r="6203" spans="1:11">
      <c r="B6203" t="s">
        <v>2049</v>
      </c>
      <c r="C6203" t="s">
        <v>3376</v>
      </c>
      <c r="D6203" t="s">
        <v>2015</v>
      </c>
      <c r="E6203">
        <v>3</v>
      </c>
      <c r="F6203" t="s">
        <v>2016</v>
      </c>
      <c r="G6203">
        <v>45</v>
      </c>
      <c r="H6203" t="s">
        <v>2017</v>
      </c>
      <c r="I6203">
        <v>43510</v>
      </c>
      <c r="J6203">
        <v>2</v>
      </c>
      <c r="K6203">
        <v>0</v>
      </c>
    </row>
    <row r="6204" spans="1:11">
      <c r="B6204" t="s">
        <v>106</v>
      </c>
      <c r="C6204" t="s">
        <v>2401</v>
      </c>
      <c r="D6204" t="s">
        <v>2440</v>
      </c>
      <c r="E6204">
        <v>5</v>
      </c>
      <c r="F6204" t="s">
        <v>2016</v>
      </c>
      <c r="G6204">
        <v>55</v>
      </c>
      <c r="H6204" t="s">
        <v>2020</v>
      </c>
      <c r="I6204">
        <v>43509</v>
      </c>
      <c r="J6204">
        <v>7</v>
      </c>
      <c r="K6204">
        <v>-37.729999999999997</v>
      </c>
    </row>
    <row r="6205" spans="1:11">
      <c r="B6205" t="s">
        <v>2021</v>
      </c>
      <c r="C6205" t="s">
        <v>3156</v>
      </c>
      <c r="D6205" t="s">
        <v>2296</v>
      </c>
      <c r="E6205">
        <v>3</v>
      </c>
      <c r="F6205" t="s">
        <v>2016</v>
      </c>
      <c r="G6205">
        <v>45</v>
      </c>
      <c r="H6205" t="s">
        <v>2020</v>
      </c>
      <c r="I6205">
        <v>43509</v>
      </c>
      <c r="J6205" t="s">
        <v>2030</v>
      </c>
      <c r="K6205" t="s">
        <v>2030</v>
      </c>
    </row>
    <row r="6206" spans="1:11">
      <c r="B6206" t="s">
        <v>2027</v>
      </c>
      <c r="C6206" t="s">
        <v>3050</v>
      </c>
      <c r="D6206" t="s">
        <v>2029</v>
      </c>
      <c r="E6206">
        <v>5</v>
      </c>
      <c r="F6206" t="s">
        <v>2016</v>
      </c>
      <c r="G6206">
        <v>64</v>
      </c>
      <c r="H6206" t="s">
        <v>2017</v>
      </c>
      <c r="I6206">
        <v>43509</v>
      </c>
      <c r="J6206">
        <v>7</v>
      </c>
      <c r="K6206">
        <v>-37.729999999999997</v>
      </c>
    </row>
    <row r="6207" spans="1:11">
      <c r="B6207" t="s">
        <v>2031</v>
      </c>
      <c r="C6207" t="s">
        <v>4089</v>
      </c>
      <c r="D6207" t="s">
        <v>2026</v>
      </c>
      <c r="E6207">
        <v>5</v>
      </c>
      <c r="F6207" t="s">
        <v>2016</v>
      </c>
      <c r="G6207">
        <v>49</v>
      </c>
      <c r="H6207" t="s">
        <v>2020</v>
      </c>
      <c r="I6207">
        <v>43509</v>
      </c>
      <c r="J6207">
        <v>7</v>
      </c>
      <c r="K6207">
        <v>-37.729999999999997</v>
      </c>
    </row>
    <row r="6208" spans="1:11">
      <c r="B6208" t="s">
        <v>2033</v>
      </c>
      <c r="C6208" t="s">
        <v>2467</v>
      </c>
      <c r="D6208" t="s">
        <v>2035</v>
      </c>
      <c r="E6208">
        <v>5</v>
      </c>
      <c r="F6208" t="s">
        <v>2016</v>
      </c>
      <c r="G6208">
        <v>58</v>
      </c>
      <c r="H6208" t="s">
        <v>2036</v>
      </c>
      <c r="I6208">
        <v>43509</v>
      </c>
      <c r="J6208">
        <v>3</v>
      </c>
      <c r="K6208">
        <v>-7.37</v>
      </c>
    </row>
    <row r="6209" spans="2:11">
      <c r="B6209" t="s">
        <v>2037</v>
      </c>
      <c r="C6209" t="s">
        <v>3386</v>
      </c>
      <c r="D6209" t="s">
        <v>2026</v>
      </c>
      <c r="E6209">
        <v>5</v>
      </c>
      <c r="F6209" t="s">
        <v>2016</v>
      </c>
      <c r="G6209">
        <v>60</v>
      </c>
      <c r="H6209" t="s">
        <v>2020</v>
      </c>
      <c r="I6209">
        <v>43509</v>
      </c>
      <c r="J6209">
        <v>7</v>
      </c>
      <c r="K6209">
        <v>-37.729999999999997</v>
      </c>
    </row>
    <row r="6210" spans="2:11">
      <c r="B6210" t="s">
        <v>2039</v>
      </c>
      <c r="C6210" t="s">
        <v>3051</v>
      </c>
      <c r="D6210" t="s">
        <v>2026</v>
      </c>
      <c r="E6210">
        <v>5</v>
      </c>
      <c r="F6210" t="s">
        <v>2016</v>
      </c>
      <c r="G6210">
        <v>50</v>
      </c>
      <c r="H6210" t="s">
        <v>2020</v>
      </c>
      <c r="I6210">
        <v>43509</v>
      </c>
      <c r="J6210">
        <v>7</v>
      </c>
      <c r="K6210">
        <v>-37.729999999999997</v>
      </c>
    </row>
    <row r="6211" spans="2:11">
      <c r="B6211" t="s">
        <v>2134</v>
      </c>
      <c r="C6211" t="s">
        <v>3379</v>
      </c>
      <c r="D6211" t="s">
        <v>2035</v>
      </c>
      <c r="E6211">
        <v>5</v>
      </c>
      <c r="F6211" t="s">
        <v>2016</v>
      </c>
      <c r="G6211">
        <v>57</v>
      </c>
      <c r="H6211" t="s">
        <v>2020</v>
      </c>
      <c r="I6211">
        <v>43509</v>
      </c>
      <c r="J6211" t="s">
        <v>2030</v>
      </c>
      <c r="K6211" t="s">
        <v>2030</v>
      </c>
    </row>
    <row r="6212" spans="2:11">
      <c r="B6212" t="s">
        <v>2257</v>
      </c>
      <c r="C6212" t="s">
        <v>3380</v>
      </c>
      <c r="D6212" t="s">
        <v>2029</v>
      </c>
      <c r="E6212">
        <v>5</v>
      </c>
      <c r="F6212" t="s">
        <v>2016</v>
      </c>
      <c r="G6212">
        <v>56</v>
      </c>
      <c r="H6212" t="s">
        <v>2020</v>
      </c>
      <c r="I6212">
        <v>43509</v>
      </c>
      <c r="J6212">
        <v>7</v>
      </c>
      <c r="K6212">
        <v>-37.729999999999997</v>
      </c>
    </row>
    <row r="6213" spans="2:11">
      <c r="B6213" t="s">
        <v>2232</v>
      </c>
      <c r="C6213" t="s">
        <v>3298</v>
      </c>
      <c r="D6213" t="s">
        <v>2029</v>
      </c>
      <c r="E6213">
        <v>5</v>
      </c>
      <c r="F6213" t="s">
        <v>2016</v>
      </c>
      <c r="G6213" t="s">
        <v>2030</v>
      </c>
      <c r="H6213" t="s">
        <v>2017</v>
      </c>
      <c r="I6213">
        <v>43509</v>
      </c>
      <c r="J6213">
        <v>7</v>
      </c>
      <c r="K6213">
        <v>-37.729999999999997</v>
      </c>
    </row>
    <row r="6214" spans="2:11">
      <c r="B6214" t="s">
        <v>2045</v>
      </c>
      <c r="C6214" t="s">
        <v>3389</v>
      </c>
      <c r="D6214" t="s">
        <v>2015</v>
      </c>
      <c r="E6214">
        <v>3</v>
      </c>
      <c r="F6214" t="s">
        <v>2016</v>
      </c>
      <c r="G6214" t="s">
        <v>2030</v>
      </c>
      <c r="H6214" t="s">
        <v>2017</v>
      </c>
      <c r="I6214">
        <v>43509</v>
      </c>
      <c r="J6214">
        <v>5</v>
      </c>
      <c r="K6214">
        <v>-34.74</v>
      </c>
    </row>
    <row r="6215" spans="2:11">
      <c r="B6215" t="s">
        <v>2451</v>
      </c>
      <c r="C6215" t="s">
        <v>3382</v>
      </c>
      <c r="D6215" t="s">
        <v>2026</v>
      </c>
      <c r="E6215">
        <v>5</v>
      </c>
      <c r="F6215" t="s">
        <v>2016</v>
      </c>
      <c r="G6215" t="s">
        <v>2030</v>
      </c>
      <c r="H6215" t="s">
        <v>2017</v>
      </c>
      <c r="I6215">
        <v>43509</v>
      </c>
      <c r="J6215" t="s">
        <v>2030</v>
      </c>
      <c r="K6215" t="s">
        <v>2030</v>
      </c>
    </row>
    <row r="6216" spans="2:11">
      <c r="B6216" t="s">
        <v>2260</v>
      </c>
      <c r="C6216" t="s">
        <v>3638</v>
      </c>
      <c r="D6216" t="s">
        <v>2035</v>
      </c>
      <c r="E6216">
        <v>5</v>
      </c>
      <c r="F6216" t="s">
        <v>2016</v>
      </c>
      <c r="G6216">
        <v>50</v>
      </c>
      <c r="H6216" t="s">
        <v>2020</v>
      </c>
      <c r="I6216">
        <v>43509</v>
      </c>
      <c r="J6216">
        <v>6</v>
      </c>
      <c r="K6216">
        <v>-36.14</v>
      </c>
    </row>
    <row r="6217" spans="2:11">
      <c r="B6217" t="s">
        <v>2198</v>
      </c>
      <c r="C6217" t="s">
        <v>2487</v>
      </c>
      <c r="D6217" t="s">
        <v>2035</v>
      </c>
      <c r="E6217">
        <v>5</v>
      </c>
      <c r="F6217" t="s">
        <v>2016</v>
      </c>
      <c r="G6217">
        <v>52</v>
      </c>
      <c r="H6217" t="s">
        <v>2020</v>
      </c>
      <c r="I6217">
        <v>43509</v>
      </c>
      <c r="J6217">
        <v>7</v>
      </c>
      <c r="K6217">
        <v>-37.729999999999997</v>
      </c>
    </row>
    <row r="6218" spans="2:11">
      <c r="B6218" t="s">
        <v>2059</v>
      </c>
      <c r="C6218" t="s">
        <v>3383</v>
      </c>
      <c r="D6218" t="s">
        <v>2026</v>
      </c>
      <c r="E6218">
        <v>5</v>
      </c>
      <c r="F6218" t="s">
        <v>2016</v>
      </c>
      <c r="G6218">
        <v>68</v>
      </c>
      <c r="H6218" t="s">
        <v>2020</v>
      </c>
      <c r="I6218">
        <v>43509</v>
      </c>
      <c r="J6218">
        <v>7</v>
      </c>
      <c r="K6218">
        <v>-37.729999999999997</v>
      </c>
    </row>
    <row r="6219" spans="2:11">
      <c r="B6219" t="s">
        <v>2061</v>
      </c>
      <c r="C6219" t="s">
        <v>3384</v>
      </c>
      <c r="D6219" t="s">
        <v>2044</v>
      </c>
      <c r="E6219">
        <v>3</v>
      </c>
      <c r="F6219" t="s">
        <v>2016</v>
      </c>
      <c r="G6219">
        <v>45</v>
      </c>
      <c r="H6219" t="s">
        <v>2020</v>
      </c>
      <c r="I6219">
        <v>43509</v>
      </c>
      <c r="J6219">
        <v>2</v>
      </c>
      <c r="K6219">
        <v>0</v>
      </c>
    </row>
    <row r="6220" spans="2:11">
      <c r="B6220" t="s">
        <v>2063</v>
      </c>
      <c r="C6220" t="s">
        <v>3390</v>
      </c>
      <c r="D6220" t="s">
        <v>2035</v>
      </c>
      <c r="E6220">
        <v>5</v>
      </c>
      <c r="F6220" t="s">
        <v>2016</v>
      </c>
      <c r="G6220">
        <v>55</v>
      </c>
      <c r="H6220" t="s">
        <v>2017</v>
      </c>
      <c r="I6220">
        <v>43509</v>
      </c>
      <c r="J6220">
        <v>8</v>
      </c>
      <c r="K6220">
        <v>-41.06</v>
      </c>
    </row>
    <row r="6221" spans="2:11">
      <c r="B6221" t="s">
        <v>2083</v>
      </c>
      <c r="C6221" t="s">
        <v>2084</v>
      </c>
      <c r="D6221" t="s">
        <v>2026</v>
      </c>
      <c r="E6221">
        <v>5</v>
      </c>
      <c r="F6221" t="s">
        <v>2016</v>
      </c>
      <c r="G6221" t="s">
        <v>2030</v>
      </c>
      <c r="H6221" t="s">
        <v>2017</v>
      </c>
      <c r="I6221">
        <v>43509</v>
      </c>
      <c r="J6221">
        <v>9</v>
      </c>
      <c r="K6221">
        <v>-47.66</v>
      </c>
    </row>
    <row r="6222" spans="2:11">
      <c r="B6222" t="s">
        <v>2247</v>
      </c>
      <c r="C6222" t="s">
        <v>3385</v>
      </c>
      <c r="D6222" t="s">
        <v>2162</v>
      </c>
      <c r="E6222">
        <v>3</v>
      </c>
      <c r="F6222" t="s">
        <v>2016</v>
      </c>
      <c r="G6222">
        <v>45</v>
      </c>
      <c r="H6222" t="s">
        <v>2020</v>
      </c>
      <c r="I6222">
        <v>43509</v>
      </c>
      <c r="J6222">
        <v>2</v>
      </c>
      <c r="K6222">
        <v>0</v>
      </c>
    </row>
    <row r="6223" spans="2:11">
      <c r="B6223" t="s">
        <v>2159</v>
      </c>
      <c r="C6223" t="s">
        <v>3387</v>
      </c>
      <c r="D6223" t="s">
        <v>2029</v>
      </c>
      <c r="E6223">
        <v>5</v>
      </c>
      <c r="F6223" t="s">
        <v>2016</v>
      </c>
      <c r="G6223">
        <v>58</v>
      </c>
      <c r="H6223" t="s">
        <v>2020</v>
      </c>
      <c r="I6223">
        <v>43508</v>
      </c>
      <c r="J6223">
        <v>7</v>
      </c>
      <c r="K6223">
        <v>-37.729999999999997</v>
      </c>
    </row>
    <row r="6224" spans="2:11">
      <c r="B6224" t="s">
        <v>2069</v>
      </c>
      <c r="C6224" t="s">
        <v>3388</v>
      </c>
      <c r="D6224" t="s">
        <v>2035</v>
      </c>
      <c r="E6224">
        <v>5</v>
      </c>
      <c r="F6224" t="s">
        <v>2016</v>
      </c>
      <c r="G6224">
        <v>57</v>
      </c>
      <c r="H6224" t="s">
        <v>2020</v>
      </c>
      <c r="I6224">
        <v>43508</v>
      </c>
      <c r="J6224">
        <v>7</v>
      </c>
      <c r="K6224">
        <v>-37.729999999999997</v>
      </c>
    </row>
    <row r="6225" spans="2:11">
      <c r="B6225" t="s">
        <v>2074</v>
      </c>
      <c r="C6225" t="s">
        <v>3375</v>
      </c>
      <c r="D6225" t="s">
        <v>2026</v>
      </c>
      <c r="E6225">
        <v>5</v>
      </c>
      <c r="F6225" t="s">
        <v>2016</v>
      </c>
      <c r="G6225">
        <v>57</v>
      </c>
      <c r="H6225" t="s">
        <v>2020</v>
      </c>
      <c r="I6225">
        <v>43508</v>
      </c>
      <c r="J6225">
        <v>7</v>
      </c>
      <c r="K6225">
        <v>-37.729999999999997</v>
      </c>
    </row>
    <row r="6226" spans="2:11">
      <c r="B6226" t="s">
        <v>2051</v>
      </c>
      <c r="C6226" t="s">
        <v>3378</v>
      </c>
      <c r="D6226" t="s">
        <v>2026</v>
      </c>
      <c r="E6226">
        <v>5</v>
      </c>
      <c r="F6226" t="s">
        <v>2016</v>
      </c>
      <c r="G6226">
        <v>62</v>
      </c>
      <c r="H6226" t="s">
        <v>2017</v>
      </c>
      <c r="I6226">
        <v>43508</v>
      </c>
      <c r="J6226">
        <v>4</v>
      </c>
      <c r="K6226">
        <v>-9.1300000000000008</v>
      </c>
    </row>
    <row r="6227" spans="2:11">
      <c r="B6227" t="s">
        <v>2042</v>
      </c>
      <c r="C6227" t="s">
        <v>3158</v>
      </c>
      <c r="D6227" t="s">
        <v>2029</v>
      </c>
      <c r="E6227">
        <v>5</v>
      </c>
      <c r="F6227" t="s">
        <v>2016</v>
      </c>
      <c r="G6227">
        <v>68</v>
      </c>
      <c r="H6227" t="s">
        <v>2020</v>
      </c>
      <c r="I6227">
        <v>43501</v>
      </c>
      <c r="J6227">
        <v>7</v>
      </c>
      <c r="K6227">
        <v>-37.729999999999997</v>
      </c>
    </row>
    <row r="6228" spans="2:11">
      <c r="B6228" t="s">
        <v>2682</v>
      </c>
      <c r="C6228" t="s">
        <v>4241</v>
      </c>
      <c r="D6228" t="s">
        <v>2076</v>
      </c>
      <c r="E6228">
        <v>3</v>
      </c>
      <c r="F6228" t="s">
        <v>2016</v>
      </c>
      <c r="G6228">
        <v>55</v>
      </c>
      <c r="H6228" t="s">
        <v>2017</v>
      </c>
      <c r="I6228">
        <v>43494</v>
      </c>
      <c r="J6228" t="s">
        <v>2030</v>
      </c>
      <c r="K6228" t="s">
        <v>2030</v>
      </c>
    </row>
    <row r="6229" spans="2:11">
      <c r="B6229" t="s">
        <v>2411</v>
      </c>
      <c r="C6229" t="s">
        <v>3163</v>
      </c>
      <c r="D6229" t="s">
        <v>2026</v>
      </c>
      <c r="E6229">
        <v>5</v>
      </c>
      <c r="F6229" t="s">
        <v>2016</v>
      </c>
      <c r="G6229">
        <v>63</v>
      </c>
      <c r="H6229" t="s">
        <v>2020</v>
      </c>
      <c r="I6229">
        <v>43479</v>
      </c>
      <c r="J6229">
        <v>7</v>
      </c>
      <c r="K6229">
        <v>-37.729999999999997</v>
      </c>
    </row>
    <row r="6230" spans="2:11">
      <c r="B6230" t="s">
        <v>2091</v>
      </c>
      <c r="C6230" t="s">
        <v>3391</v>
      </c>
      <c r="D6230" t="s">
        <v>2093</v>
      </c>
      <c r="E6230" t="s">
        <v>2030</v>
      </c>
      <c r="F6230" t="s">
        <v>2016</v>
      </c>
      <c r="G6230" t="s">
        <v>2030</v>
      </c>
      <c r="H6230" t="s">
        <v>2017</v>
      </c>
      <c r="I6230">
        <v>43448</v>
      </c>
      <c r="J6230" t="s">
        <v>2030</v>
      </c>
      <c r="K6230" t="s">
        <v>2030</v>
      </c>
    </row>
    <row r="6231" spans="2:11">
      <c r="B6231" t="s">
        <v>2024</v>
      </c>
      <c r="C6231" t="s">
        <v>3440</v>
      </c>
      <c r="D6231" t="s">
        <v>2026</v>
      </c>
      <c r="E6231">
        <v>5</v>
      </c>
      <c r="F6231" t="s">
        <v>2016</v>
      </c>
      <c r="G6231">
        <v>70</v>
      </c>
      <c r="H6231" t="s">
        <v>2017</v>
      </c>
      <c r="I6231">
        <v>43418</v>
      </c>
      <c r="J6231">
        <v>7</v>
      </c>
      <c r="K6231">
        <v>-37.729999999999997</v>
      </c>
    </row>
    <row r="6232" spans="2:11">
      <c r="B6232" t="s">
        <v>3060</v>
      </c>
      <c r="C6232" t="s">
        <v>3061</v>
      </c>
      <c r="D6232" t="s">
        <v>2026</v>
      </c>
      <c r="E6232">
        <v>5</v>
      </c>
      <c r="F6232" t="s">
        <v>2016</v>
      </c>
      <c r="G6232">
        <v>65</v>
      </c>
      <c r="H6232" t="s">
        <v>2020</v>
      </c>
      <c r="I6232">
        <v>43413</v>
      </c>
      <c r="J6232">
        <v>7</v>
      </c>
      <c r="K6232">
        <v>-37.729999999999997</v>
      </c>
    </row>
    <row r="6233" spans="2:11">
      <c r="B6233" t="s">
        <v>2102</v>
      </c>
      <c r="C6233" t="s">
        <v>2842</v>
      </c>
      <c r="D6233" t="s">
        <v>2104</v>
      </c>
      <c r="E6233" t="s">
        <v>2030</v>
      </c>
      <c r="F6233" t="s">
        <v>2016</v>
      </c>
      <c r="G6233" t="s">
        <v>2030</v>
      </c>
      <c r="H6233" t="s">
        <v>2017</v>
      </c>
      <c r="I6233">
        <v>43399</v>
      </c>
      <c r="J6233" t="s">
        <v>2030</v>
      </c>
      <c r="K6233" t="s">
        <v>2030</v>
      </c>
    </row>
    <row r="6301" spans="1:11">
      <c r="A6301" t="s">
        <v>1076</v>
      </c>
      <c r="B6301" t="s">
        <v>2118</v>
      </c>
      <c r="C6301" t="s">
        <v>4081</v>
      </c>
      <c r="D6301" t="s">
        <v>4082</v>
      </c>
      <c r="E6301">
        <v>4</v>
      </c>
      <c r="F6301" t="s">
        <v>2016</v>
      </c>
      <c r="G6301">
        <v>9.82</v>
      </c>
      <c r="H6301" t="s">
        <v>2020</v>
      </c>
      <c r="I6301">
        <v>43509</v>
      </c>
      <c r="J6301" t="s">
        <v>2030</v>
      </c>
      <c r="K6301" t="s">
        <v>2030</v>
      </c>
    </row>
    <row r="6302" spans="1:11">
      <c r="B6302" t="s">
        <v>3008</v>
      </c>
      <c r="C6302" t="s">
        <v>4083</v>
      </c>
      <c r="D6302" t="s">
        <v>2076</v>
      </c>
      <c r="E6302">
        <v>3</v>
      </c>
      <c r="F6302" t="s">
        <v>2016</v>
      </c>
      <c r="G6302">
        <v>7.18</v>
      </c>
      <c r="H6302" t="s">
        <v>2017</v>
      </c>
      <c r="I6302">
        <v>43509</v>
      </c>
      <c r="J6302">
        <v>1</v>
      </c>
      <c r="K6302">
        <v>0</v>
      </c>
    </row>
    <row r="6303" spans="1:11">
      <c r="B6303" t="s">
        <v>3020</v>
      </c>
      <c r="C6303" t="s">
        <v>4084</v>
      </c>
      <c r="D6303" t="s">
        <v>2053</v>
      </c>
      <c r="E6303">
        <v>1</v>
      </c>
      <c r="F6303" t="s">
        <v>2016</v>
      </c>
      <c r="G6303">
        <v>4.53</v>
      </c>
      <c r="H6303" t="s">
        <v>2017</v>
      </c>
      <c r="I6303">
        <v>43509</v>
      </c>
      <c r="J6303" t="s">
        <v>2030</v>
      </c>
      <c r="K6303" t="s">
        <v>2030</v>
      </c>
    </row>
    <row r="6304" spans="1:11">
      <c r="B6304" t="s">
        <v>3032</v>
      </c>
      <c r="C6304" t="s">
        <v>3672</v>
      </c>
      <c r="D6304" t="s">
        <v>2026</v>
      </c>
      <c r="E6304">
        <v>5</v>
      </c>
      <c r="F6304" t="s">
        <v>2016</v>
      </c>
      <c r="G6304">
        <v>11.33</v>
      </c>
      <c r="H6304" t="s">
        <v>2017</v>
      </c>
      <c r="I6304">
        <v>43508</v>
      </c>
      <c r="J6304" t="s">
        <v>2030</v>
      </c>
      <c r="K6304" t="s">
        <v>2030</v>
      </c>
    </row>
    <row r="6305" spans="2:11">
      <c r="B6305" t="s">
        <v>3903</v>
      </c>
      <c r="C6305" t="s">
        <v>4085</v>
      </c>
      <c r="D6305" t="s">
        <v>2026</v>
      </c>
      <c r="E6305">
        <v>5</v>
      </c>
      <c r="F6305" t="s">
        <v>2016</v>
      </c>
      <c r="G6305">
        <v>11.33</v>
      </c>
      <c r="H6305" t="s">
        <v>2020</v>
      </c>
      <c r="I6305">
        <v>43508</v>
      </c>
      <c r="J6305">
        <v>2</v>
      </c>
      <c r="K6305">
        <v>-14.29</v>
      </c>
    </row>
    <row r="6306" spans="2:11">
      <c r="B6306" t="s">
        <v>3935</v>
      </c>
      <c r="C6306" t="s">
        <v>3936</v>
      </c>
      <c r="D6306" t="s">
        <v>2026</v>
      </c>
      <c r="E6306">
        <v>5</v>
      </c>
      <c r="F6306" t="s">
        <v>2123</v>
      </c>
      <c r="G6306">
        <v>12.18</v>
      </c>
      <c r="H6306" t="s">
        <v>3135</v>
      </c>
      <c r="I6306">
        <v>43501</v>
      </c>
      <c r="J6306" t="s">
        <v>2030</v>
      </c>
      <c r="K6306" t="s">
        <v>2030</v>
      </c>
    </row>
    <row r="6307" spans="2:11">
      <c r="B6307" t="s">
        <v>2083</v>
      </c>
      <c r="C6307" t="s">
        <v>2304</v>
      </c>
      <c r="D6307" t="s">
        <v>2053</v>
      </c>
      <c r="E6307">
        <v>1</v>
      </c>
      <c r="F6307" t="s">
        <v>2088</v>
      </c>
      <c r="G6307" t="s">
        <v>2030</v>
      </c>
      <c r="H6307" t="s">
        <v>2017</v>
      </c>
      <c r="I6307">
        <v>43420</v>
      </c>
      <c r="J6307">
        <v>3</v>
      </c>
      <c r="K6307">
        <v>-25.22</v>
      </c>
    </row>
    <row r="6308" spans="2:11">
      <c r="B6308" t="s">
        <v>4086</v>
      </c>
      <c r="C6308" t="s">
        <v>4087</v>
      </c>
      <c r="D6308" t="s">
        <v>2171</v>
      </c>
      <c r="E6308" t="s">
        <v>2030</v>
      </c>
      <c r="F6308" t="s">
        <v>2016</v>
      </c>
      <c r="G6308" t="s">
        <v>2030</v>
      </c>
      <c r="H6308" t="s">
        <v>2017</v>
      </c>
      <c r="I6308">
        <v>43108</v>
      </c>
      <c r="J6308" t="s">
        <v>2030</v>
      </c>
      <c r="K6308" t="s">
        <v>2030</v>
      </c>
    </row>
    <row r="6309" spans="2:11">
      <c r="B6309" t="s">
        <v>3991</v>
      </c>
      <c r="C6309" t="s">
        <v>4088</v>
      </c>
      <c r="D6309" t="s">
        <v>2026</v>
      </c>
      <c r="E6309">
        <v>5</v>
      </c>
      <c r="F6309" t="s">
        <v>2016</v>
      </c>
      <c r="G6309">
        <v>5.0999999999999996</v>
      </c>
      <c r="H6309" t="s">
        <v>2020</v>
      </c>
      <c r="I6309">
        <v>43055</v>
      </c>
      <c r="J6309">
        <v>2</v>
      </c>
      <c r="K6309">
        <v>-14.29</v>
      </c>
    </row>
    <row r="6401" spans="1:11">
      <c r="A6401" t="s">
        <v>1077</v>
      </c>
      <c r="B6401" t="s">
        <v>106</v>
      </c>
      <c r="C6401" t="s">
        <v>2884</v>
      </c>
      <c r="D6401" t="s">
        <v>2229</v>
      </c>
      <c r="E6401">
        <v>5</v>
      </c>
      <c r="F6401" t="s">
        <v>2016</v>
      </c>
      <c r="G6401">
        <v>178</v>
      </c>
      <c r="H6401" t="s">
        <v>2020</v>
      </c>
      <c r="I6401">
        <v>43511</v>
      </c>
      <c r="J6401">
        <v>2</v>
      </c>
      <c r="K6401">
        <v>40.6</v>
      </c>
    </row>
    <row r="6402" spans="1:11">
      <c r="B6402" t="s">
        <v>2159</v>
      </c>
      <c r="C6402" t="s">
        <v>3110</v>
      </c>
      <c r="D6402" t="s">
        <v>2029</v>
      </c>
      <c r="E6402">
        <v>5</v>
      </c>
      <c r="F6402" t="s">
        <v>2016</v>
      </c>
      <c r="G6402">
        <v>165</v>
      </c>
      <c r="H6402" t="s">
        <v>2017</v>
      </c>
      <c r="I6402">
        <v>43511</v>
      </c>
      <c r="J6402">
        <v>2</v>
      </c>
      <c r="K6402">
        <v>40.6</v>
      </c>
    </row>
    <row r="6403" spans="1:11">
      <c r="B6403" t="s">
        <v>2257</v>
      </c>
      <c r="C6403" t="s">
        <v>3462</v>
      </c>
      <c r="D6403" t="s">
        <v>2029</v>
      </c>
      <c r="E6403">
        <v>5</v>
      </c>
      <c r="F6403" t="s">
        <v>2016</v>
      </c>
      <c r="G6403">
        <v>174</v>
      </c>
      <c r="H6403" t="s">
        <v>2020</v>
      </c>
      <c r="I6403">
        <v>43511</v>
      </c>
      <c r="J6403">
        <v>2</v>
      </c>
      <c r="K6403">
        <v>40.6</v>
      </c>
    </row>
    <row r="6404" spans="1:11">
      <c r="B6404" t="s">
        <v>2102</v>
      </c>
      <c r="C6404" t="s">
        <v>2842</v>
      </c>
      <c r="D6404" t="s">
        <v>2026</v>
      </c>
      <c r="E6404">
        <v>5</v>
      </c>
      <c r="F6404" t="s">
        <v>2016</v>
      </c>
      <c r="G6404" t="s">
        <v>2030</v>
      </c>
      <c r="H6404" t="s">
        <v>2017</v>
      </c>
      <c r="I6404">
        <v>43508</v>
      </c>
      <c r="J6404" t="s">
        <v>2030</v>
      </c>
      <c r="K6404" t="s">
        <v>2030</v>
      </c>
    </row>
    <row r="6405" spans="1:11">
      <c r="B6405" t="s">
        <v>2031</v>
      </c>
      <c r="C6405" t="s">
        <v>3986</v>
      </c>
      <c r="D6405" t="s">
        <v>2026</v>
      </c>
      <c r="E6405">
        <v>5</v>
      </c>
      <c r="F6405" t="s">
        <v>2016</v>
      </c>
      <c r="G6405">
        <v>170</v>
      </c>
      <c r="H6405" t="s">
        <v>2017</v>
      </c>
      <c r="I6405">
        <v>43507</v>
      </c>
      <c r="J6405">
        <v>2</v>
      </c>
      <c r="K6405">
        <v>40.6</v>
      </c>
    </row>
    <row r="6406" spans="1:11">
      <c r="B6406" t="s">
        <v>2621</v>
      </c>
      <c r="C6406" t="s">
        <v>3966</v>
      </c>
      <c r="D6406" t="s">
        <v>2026</v>
      </c>
      <c r="E6406">
        <v>5</v>
      </c>
      <c r="F6406" t="s">
        <v>2016</v>
      </c>
      <c r="G6406">
        <v>172</v>
      </c>
      <c r="H6406" t="s">
        <v>2017</v>
      </c>
      <c r="I6406">
        <v>43507</v>
      </c>
      <c r="J6406">
        <v>3</v>
      </c>
      <c r="K6406">
        <v>33.479999999999997</v>
      </c>
    </row>
    <row r="6407" spans="1:11">
      <c r="B6407" t="s">
        <v>2411</v>
      </c>
      <c r="C6407" t="s">
        <v>3118</v>
      </c>
      <c r="D6407" t="s">
        <v>2026</v>
      </c>
      <c r="E6407">
        <v>5</v>
      </c>
      <c r="F6407" t="s">
        <v>2016</v>
      </c>
      <c r="G6407">
        <v>175</v>
      </c>
      <c r="H6407" t="s">
        <v>2017</v>
      </c>
      <c r="I6407">
        <v>43506</v>
      </c>
      <c r="J6407">
        <v>2</v>
      </c>
      <c r="K6407">
        <v>40.6</v>
      </c>
    </row>
    <row r="6408" spans="1:11">
      <c r="B6408" t="s">
        <v>2232</v>
      </c>
      <c r="C6408" t="s">
        <v>3972</v>
      </c>
      <c r="D6408" t="s">
        <v>2029</v>
      </c>
      <c r="E6408">
        <v>5</v>
      </c>
      <c r="F6408" t="s">
        <v>2016</v>
      </c>
      <c r="G6408" t="s">
        <v>2030</v>
      </c>
      <c r="H6408" t="s">
        <v>2017</v>
      </c>
      <c r="I6408">
        <v>43505</v>
      </c>
      <c r="J6408">
        <v>2</v>
      </c>
      <c r="K6408">
        <v>40.6</v>
      </c>
    </row>
    <row r="6409" spans="1:11">
      <c r="B6409" t="s">
        <v>2077</v>
      </c>
      <c r="C6409" t="s">
        <v>3111</v>
      </c>
      <c r="D6409" t="s">
        <v>2029</v>
      </c>
      <c r="E6409">
        <v>5</v>
      </c>
      <c r="F6409" t="s">
        <v>2016</v>
      </c>
      <c r="G6409">
        <v>170</v>
      </c>
      <c r="H6409" t="s">
        <v>2017</v>
      </c>
      <c r="I6409">
        <v>43505</v>
      </c>
      <c r="J6409">
        <v>2</v>
      </c>
      <c r="K6409">
        <v>40.6</v>
      </c>
    </row>
    <row r="6410" spans="1:11">
      <c r="B6410" t="s">
        <v>2063</v>
      </c>
      <c r="C6410" t="s">
        <v>2838</v>
      </c>
      <c r="D6410" t="s">
        <v>2035</v>
      </c>
      <c r="E6410">
        <v>5</v>
      </c>
      <c r="F6410" t="s">
        <v>2016</v>
      </c>
      <c r="G6410">
        <v>172</v>
      </c>
      <c r="H6410" t="s">
        <v>2017</v>
      </c>
      <c r="I6410">
        <v>43504</v>
      </c>
      <c r="J6410">
        <v>2</v>
      </c>
      <c r="K6410">
        <v>40.6</v>
      </c>
    </row>
    <row r="6411" spans="1:11">
      <c r="B6411" t="s">
        <v>2074</v>
      </c>
      <c r="C6411" t="s">
        <v>3450</v>
      </c>
      <c r="D6411" t="s">
        <v>2026</v>
      </c>
      <c r="E6411">
        <v>5</v>
      </c>
      <c r="F6411" t="s">
        <v>2016</v>
      </c>
      <c r="G6411">
        <v>175</v>
      </c>
      <c r="H6411" t="s">
        <v>2017</v>
      </c>
      <c r="I6411">
        <v>43499</v>
      </c>
      <c r="J6411">
        <v>2</v>
      </c>
      <c r="K6411">
        <v>40.6</v>
      </c>
    </row>
    <row r="6412" spans="1:11">
      <c r="B6412" t="s">
        <v>2094</v>
      </c>
      <c r="C6412" t="s">
        <v>2095</v>
      </c>
      <c r="D6412" t="s">
        <v>2026</v>
      </c>
      <c r="E6412">
        <v>5</v>
      </c>
      <c r="F6412" t="s">
        <v>2016</v>
      </c>
      <c r="G6412">
        <v>172</v>
      </c>
      <c r="H6412" t="s">
        <v>2020</v>
      </c>
      <c r="I6412">
        <v>43497</v>
      </c>
      <c r="J6412" t="s">
        <v>2030</v>
      </c>
      <c r="K6412" t="s">
        <v>2030</v>
      </c>
    </row>
    <row r="6413" spans="1:11">
      <c r="B6413" t="s">
        <v>2037</v>
      </c>
      <c r="C6413" t="s">
        <v>3113</v>
      </c>
      <c r="D6413" t="s">
        <v>2026</v>
      </c>
      <c r="E6413">
        <v>5</v>
      </c>
      <c r="F6413" t="s">
        <v>2016</v>
      </c>
      <c r="G6413">
        <v>189</v>
      </c>
      <c r="H6413" t="s">
        <v>2017</v>
      </c>
      <c r="I6413">
        <v>43490</v>
      </c>
      <c r="J6413">
        <v>2</v>
      </c>
      <c r="K6413">
        <v>40.6</v>
      </c>
    </row>
    <row r="6414" spans="1:11">
      <c r="B6414" t="s">
        <v>2045</v>
      </c>
      <c r="C6414" t="s">
        <v>3444</v>
      </c>
      <c r="D6414" t="s">
        <v>2029</v>
      </c>
      <c r="E6414">
        <v>5</v>
      </c>
      <c r="F6414" t="s">
        <v>2016</v>
      </c>
      <c r="G6414">
        <v>180</v>
      </c>
      <c r="H6414" t="s">
        <v>2020</v>
      </c>
      <c r="I6414">
        <v>43490</v>
      </c>
      <c r="J6414">
        <v>2</v>
      </c>
      <c r="K6414">
        <v>40.6</v>
      </c>
    </row>
    <row r="6415" spans="1:11">
      <c r="B6415" t="s">
        <v>2079</v>
      </c>
      <c r="C6415" t="s">
        <v>3117</v>
      </c>
      <c r="D6415" t="s">
        <v>2029</v>
      </c>
      <c r="E6415">
        <v>5</v>
      </c>
      <c r="F6415" t="s">
        <v>2016</v>
      </c>
      <c r="G6415">
        <v>175</v>
      </c>
      <c r="H6415" t="s">
        <v>2017</v>
      </c>
      <c r="I6415">
        <v>43490</v>
      </c>
      <c r="J6415">
        <v>2</v>
      </c>
      <c r="K6415">
        <v>40.6</v>
      </c>
    </row>
    <row r="6416" spans="1:11">
      <c r="B6416" t="s">
        <v>2118</v>
      </c>
      <c r="C6416" t="s">
        <v>3451</v>
      </c>
      <c r="D6416" t="s">
        <v>2026</v>
      </c>
      <c r="E6416">
        <v>5</v>
      </c>
      <c r="F6416" t="s">
        <v>2016</v>
      </c>
      <c r="G6416">
        <v>165</v>
      </c>
      <c r="H6416" t="s">
        <v>2017</v>
      </c>
      <c r="I6416">
        <v>43489</v>
      </c>
      <c r="J6416">
        <v>2</v>
      </c>
      <c r="K6416">
        <v>40.6</v>
      </c>
    </row>
    <row r="6417" spans="2:11">
      <c r="B6417" t="s">
        <v>2049</v>
      </c>
      <c r="C6417" t="s">
        <v>3445</v>
      </c>
      <c r="D6417" t="s">
        <v>2029</v>
      </c>
      <c r="E6417">
        <v>5</v>
      </c>
      <c r="F6417" t="s">
        <v>2016</v>
      </c>
      <c r="G6417">
        <v>180</v>
      </c>
      <c r="H6417" t="s">
        <v>2017</v>
      </c>
      <c r="I6417">
        <v>43488</v>
      </c>
      <c r="J6417">
        <v>2</v>
      </c>
      <c r="K6417">
        <v>40.6</v>
      </c>
    </row>
    <row r="6418" spans="2:11">
      <c r="B6418" t="s">
        <v>2236</v>
      </c>
      <c r="C6418" t="s">
        <v>3446</v>
      </c>
      <c r="D6418" t="s">
        <v>2238</v>
      </c>
      <c r="E6418">
        <v>4</v>
      </c>
      <c r="F6418" t="s">
        <v>2016</v>
      </c>
      <c r="G6418">
        <v>178</v>
      </c>
      <c r="H6418" t="s">
        <v>2017</v>
      </c>
      <c r="I6418">
        <v>43482</v>
      </c>
      <c r="J6418">
        <v>2</v>
      </c>
      <c r="K6418">
        <v>40.6</v>
      </c>
    </row>
    <row r="6419" spans="2:11">
      <c r="B6419" t="s">
        <v>2134</v>
      </c>
      <c r="C6419" t="s">
        <v>4306</v>
      </c>
      <c r="D6419" t="s">
        <v>2035</v>
      </c>
      <c r="E6419">
        <v>5</v>
      </c>
      <c r="F6419" t="s">
        <v>2123</v>
      </c>
      <c r="G6419">
        <v>183</v>
      </c>
      <c r="H6419" t="s">
        <v>2017</v>
      </c>
      <c r="I6419">
        <v>43481</v>
      </c>
      <c r="J6419" t="s">
        <v>2030</v>
      </c>
      <c r="K6419" t="s">
        <v>2030</v>
      </c>
    </row>
    <row r="6420" spans="2:11">
      <c r="B6420" t="s">
        <v>2042</v>
      </c>
      <c r="C6420" t="s">
        <v>3443</v>
      </c>
      <c r="D6420" t="s">
        <v>2029</v>
      </c>
      <c r="E6420">
        <v>5</v>
      </c>
      <c r="F6420" t="s">
        <v>2016</v>
      </c>
      <c r="G6420">
        <v>174</v>
      </c>
      <c r="H6420" t="s">
        <v>2020</v>
      </c>
      <c r="I6420">
        <v>43481</v>
      </c>
      <c r="J6420">
        <v>2</v>
      </c>
      <c r="K6420">
        <v>40.6</v>
      </c>
    </row>
    <row r="6421" spans="2:11">
      <c r="B6421" t="s">
        <v>2072</v>
      </c>
      <c r="C6421" t="s">
        <v>3987</v>
      </c>
      <c r="D6421" t="s">
        <v>2189</v>
      </c>
      <c r="E6421">
        <v>5</v>
      </c>
      <c r="F6421" t="s">
        <v>2016</v>
      </c>
      <c r="G6421">
        <v>165</v>
      </c>
      <c r="H6421" t="s">
        <v>2020</v>
      </c>
      <c r="I6421">
        <v>43480</v>
      </c>
      <c r="J6421">
        <v>2</v>
      </c>
      <c r="K6421">
        <v>40.6</v>
      </c>
    </row>
    <row r="6422" spans="2:11">
      <c r="B6422" t="s">
        <v>2065</v>
      </c>
      <c r="C6422" t="s">
        <v>3970</v>
      </c>
      <c r="D6422" t="s">
        <v>2026</v>
      </c>
      <c r="E6422">
        <v>5</v>
      </c>
      <c r="F6422" t="s">
        <v>2016</v>
      </c>
      <c r="G6422">
        <v>178</v>
      </c>
      <c r="H6422" t="s">
        <v>2020</v>
      </c>
      <c r="I6422">
        <v>43476</v>
      </c>
      <c r="J6422">
        <v>2</v>
      </c>
      <c r="K6422">
        <v>40.6</v>
      </c>
    </row>
    <row r="6423" spans="2:11">
      <c r="B6423" t="s">
        <v>2069</v>
      </c>
      <c r="C6423" t="s">
        <v>4307</v>
      </c>
      <c r="D6423" t="s">
        <v>2035</v>
      </c>
      <c r="E6423">
        <v>5</v>
      </c>
      <c r="F6423" t="s">
        <v>2016</v>
      </c>
      <c r="G6423">
        <v>180</v>
      </c>
      <c r="H6423" t="s">
        <v>2017</v>
      </c>
      <c r="I6423">
        <v>43475</v>
      </c>
      <c r="J6423">
        <v>2</v>
      </c>
      <c r="K6423">
        <v>40.6</v>
      </c>
    </row>
    <row r="6424" spans="2:11">
      <c r="B6424" t="s">
        <v>2260</v>
      </c>
      <c r="C6424" t="s">
        <v>3447</v>
      </c>
      <c r="D6424" t="s">
        <v>2035</v>
      </c>
      <c r="E6424">
        <v>5</v>
      </c>
      <c r="F6424" t="s">
        <v>2123</v>
      </c>
      <c r="G6424">
        <v>179</v>
      </c>
      <c r="H6424" t="s">
        <v>2017</v>
      </c>
      <c r="I6424">
        <v>43474</v>
      </c>
      <c r="J6424" t="s">
        <v>2030</v>
      </c>
      <c r="K6424" t="s">
        <v>2030</v>
      </c>
    </row>
    <row r="6425" spans="2:11">
      <c r="B6425" t="s">
        <v>2174</v>
      </c>
      <c r="C6425" t="s">
        <v>2800</v>
      </c>
      <c r="D6425" t="s">
        <v>2029</v>
      </c>
      <c r="E6425">
        <v>5</v>
      </c>
      <c r="F6425" t="s">
        <v>2016</v>
      </c>
      <c r="G6425">
        <v>175</v>
      </c>
      <c r="H6425" t="s">
        <v>2017</v>
      </c>
      <c r="I6425">
        <v>43472</v>
      </c>
      <c r="J6425">
        <v>2</v>
      </c>
      <c r="K6425">
        <v>40.6</v>
      </c>
    </row>
    <row r="6426" spans="2:11">
      <c r="B6426" t="s">
        <v>2067</v>
      </c>
      <c r="C6426" t="s">
        <v>3980</v>
      </c>
      <c r="D6426" t="s">
        <v>2029</v>
      </c>
      <c r="E6426">
        <v>5</v>
      </c>
      <c r="F6426" t="s">
        <v>2016</v>
      </c>
      <c r="G6426">
        <v>182</v>
      </c>
      <c r="H6426" t="s">
        <v>2020</v>
      </c>
      <c r="I6426">
        <v>43469</v>
      </c>
      <c r="J6426">
        <v>2</v>
      </c>
      <c r="K6426">
        <v>40.6</v>
      </c>
    </row>
    <row r="6427" spans="2:11">
      <c r="B6427" t="s">
        <v>2098</v>
      </c>
      <c r="C6427" t="s">
        <v>2099</v>
      </c>
      <c r="D6427" t="s">
        <v>2029</v>
      </c>
      <c r="E6427">
        <v>5</v>
      </c>
      <c r="F6427" t="s">
        <v>2016</v>
      </c>
      <c r="G6427">
        <v>180</v>
      </c>
      <c r="H6427" t="s">
        <v>2020</v>
      </c>
      <c r="I6427">
        <v>43469</v>
      </c>
      <c r="J6427">
        <v>2</v>
      </c>
      <c r="K6427">
        <v>40.6</v>
      </c>
    </row>
    <row r="6428" spans="2:11">
      <c r="B6428" t="s">
        <v>2120</v>
      </c>
      <c r="C6428" t="s">
        <v>4308</v>
      </c>
      <c r="D6428" t="s">
        <v>2026</v>
      </c>
      <c r="E6428">
        <v>5</v>
      </c>
      <c r="F6428" t="s">
        <v>2016</v>
      </c>
      <c r="G6428">
        <v>181</v>
      </c>
      <c r="H6428" t="s">
        <v>2020</v>
      </c>
      <c r="I6428">
        <v>43467</v>
      </c>
      <c r="J6428" t="s">
        <v>2030</v>
      </c>
      <c r="K6428" t="s">
        <v>2030</v>
      </c>
    </row>
    <row r="6429" spans="2:11">
      <c r="B6429" t="s">
        <v>2792</v>
      </c>
      <c r="C6429" t="s">
        <v>2793</v>
      </c>
      <c r="D6429" t="s">
        <v>2026</v>
      </c>
      <c r="E6429">
        <v>5</v>
      </c>
      <c r="F6429" t="s">
        <v>2016</v>
      </c>
      <c r="G6429">
        <v>170</v>
      </c>
      <c r="H6429" t="s">
        <v>2020</v>
      </c>
      <c r="I6429">
        <v>43445</v>
      </c>
      <c r="J6429">
        <v>2</v>
      </c>
      <c r="K6429">
        <v>40.6</v>
      </c>
    </row>
    <row r="6430" spans="2:11">
      <c r="B6430" t="s">
        <v>2198</v>
      </c>
      <c r="C6430" t="s">
        <v>2841</v>
      </c>
      <c r="D6430" t="s">
        <v>2035</v>
      </c>
      <c r="E6430">
        <v>5</v>
      </c>
      <c r="F6430" t="s">
        <v>2016</v>
      </c>
      <c r="G6430">
        <v>165</v>
      </c>
      <c r="H6430" t="s">
        <v>2017</v>
      </c>
      <c r="I6430">
        <v>43437</v>
      </c>
      <c r="J6430">
        <v>2</v>
      </c>
      <c r="K6430">
        <v>40.6</v>
      </c>
    </row>
    <row r="6431" spans="2:11">
      <c r="B6431" t="s">
        <v>2089</v>
      </c>
      <c r="C6431" t="s">
        <v>4243</v>
      </c>
      <c r="D6431" t="s">
        <v>2026</v>
      </c>
      <c r="E6431">
        <v>5</v>
      </c>
      <c r="F6431" t="s">
        <v>2016</v>
      </c>
      <c r="G6431">
        <v>170</v>
      </c>
      <c r="H6431" t="s">
        <v>2017</v>
      </c>
      <c r="I6431">
        <v>43434</v>
      </c>
      <c r="J6431">
        <v>2</v>
      </c>
      <c r="K6431">
        <v>40.6</v>
      </c>
    </row>
    <row r="6432" spans="2:11">
      <c r="B6432" t="s">
        <v>2024</v>
      </c>
      <c r="C6432" t="s">
        <v>3440</v>
      </c>
      <c r="D6432" t="s">
        <v>2026</v>
      </c>
      <c r="E6432">
        <v>5</v>
      </c>
      <c r="F6432" t="s">
        <v>2016</v>
      </c>
      <c r="G6432">
        <v>180</v>
      </c>
      <c r="H6432" t="s">
        <v>2017</v>
      </c>
      <c r="I6432">
        <v>43433</v>
      </c>
      <c r="J6432">
        <v>2</v>
      </c>
      <c r="K6432">
        <v>40.6</v>
      </c>
    </row>
    <row r="6433" spans="2:11">
      <c r="B6433" t="s">
        <v>2358</v>
      </c>
      <c r="C6433" t="s">
        <v>4398</v>
      </c>
      <c r="D6433" t="s">
        <v>2044</v>
      </c>
      <c r="E6433">
        <v>3</v>
      </c>
      <c r="F6433" t="s">
        <v>2016</v>
      </c>
      <c r="G6433">
        <v>139</v>
      </c>
      <c r="H6433" t="s">
        <v>2020</v>
      </c>
      <c r="I6433">
        <v>43432</v>
      </c>
      <c r="J6433">
        <v>5</v>
      </c>
      <c r="K6433">
        <v>0</v>
      </c>
    </row>
    <row r="6434" spans="2:11">
      <c r="B6434" t="s">
        <v>2027</v>
      </c>
      <c r="C6434" t="s">
        <v>2891</v>
      </c>
      <c r="D6434" t="s">
        <v>2029</v>
      </c>
      <c r="E6434">
        <v>5</v>
      </c>
      <c r="F6434" t="s">
        <v>2016</v>
      </c>
      <c r="G6434">
        <v>175</v>
      </c>
      <c r="H6434" t="s">
        <v>2017</v>
      </c>
      <c r="I6434">
        <v>43432</v>
      </c>
      <c r="J6434">
        <v>4</v>
      </c>
      <c r="K6434">
        <v>21.77</v>
      </c>
    </row>
    <row r="6435" spans="2:11">
      <c r="B6435" t="s">
        <v>2033</v>
      </c>
      <c r="C6435" t="s">
        <v>3971</v>
      </c>
      <c r="D6435" t="s">
        <v>2035</v>
      </c>
      <c r="E6435">
        <v>5</v>
      </c>
      <c r="F6435" t="s">
        <v>2016</v>
      </c>
      <c r="G6435">
        <v>160</v>
      </c>
      <c r="H6435" t="s">
        <v>2020</v>
      </c>
      <c r="I6435">
        <v>43432</v>
      </c>
      <c r="J6435">
        <v>2</v>
      </c>
      <c r="K6435">
        <v>40.6</v>
      </c>
    </row>
    <row r="6436" spans="2:11">
      <c r="B6436" t="s">
        <v>2039</v>
      </c>
      <c r="C6436" t="s">
        <v>4396</v>
      </c>
      <c r="D6436" t="s">
        <v>2076</v>
      </c>
      <c r="E6436">
        <v>3</v>
      </c>
      <c r="F6436" t="s">
        <v>2016</v>
      </c>
      <c r="G6436" t="s">
        <v>2030</v>
      </c>
      <c r="H6436" t="s">
        <v>2017</v>
      </c>
      <c r="I6436">
        <v>43432</v>
      </c>
      <c r="J6436">
        <v>5</v>
      </c>
      <c r="K6436">
        <v>0</v>
      </c>
    </row>
    <row r="6437" spans="2:11">
      <c r="B6437" t="s">
        <v>2186</v>
      </c>
      <c r="C6437" t="s">
        <v>3470</v>
      </c>
      <c r="D6437" t="s">
        <v>2029</v>
      </c>
      <c r="E6437">
        <v>5</v>
      </c>
      <c r="F6437" t="s">
        <v>2016</v>
      </c>
      <c r="G6437">
        <v>170</v>
      </c>
      <c r="H6437" t="s">
        <v>2020</v>
      </c>
      <c r="I6437">
        <v>43432</v>
      </c>
      <c r="J6437">
        <v>2</v>
      </c>
      <c r="K6437">
        <v>40.6</v>
      </c>
    </row>
    <row r="6438" spans="2:11">
      <c r="B6438" t="s">
        <v>2051</v>
      </c>
      <c r="C6438" t="s">
        <v>4309</v>
      </c>
      <c r="D6438" t="s">
        <v>2026</v>
      </c>
      <c r="E6438">
        <v>5</v>
      </c>
      <c r="F6438" t="s">
        <v>2016</v>
      </c>
      <c r="G6438">
        <v>180</v>
      </c>
      <c r="H6438" t="s">
        <v>2017</v>
      </c>
      <c r="I6438">
        <v>43431</v>
      </c>
      <c r="J6438" t="s">
        <v>2030</v>
      </c>
      <c r="K6438" t="s">
        <v>2030</v>
      </c>
    </row>
    <row r="6439" spans="2:11">
      <c r="B6439" t="s">
        <v>2021</v>
      </c>
      <c r="C6439" t="s">
        <v>2897</v>
      </c>
      <c r="D6439" t="s">
        <v>2166</v>
      </c>
      <c r="E6439">
        <v>5</v>
      </c>
      <c r="F6439" t="s">
        <v>2016</v>
      </c>
      <c r="G6439">
        <v>168</v>
      </c>
      <c r="H6439" t="s">
        <v>2020</v>
      </c>
      <c r="I6439">
        <v>43332</v>
      </c>
      <c r="J6439">
        <v>2</v>
      </c>
      <c r="K6439">
        <v>40.6</v>
      </c>
    </row>
    <row r="6440" spans="2:11">
      <c r="B6440" t="s">
        <v>2461</v>
      </c>
      <c r="C6440" t="s">
        <v>3452</v>
      </c>
      <c r="D6440" t="s">
        <v>2179</v>
      </c>
      <c r="E6440" t="s">
        <v>2030</v>
      </c>
      <c r="F6440" t="s">
        <v>2016</v>
      </c>
      <c r="G6440" t="s">
        <v>2030</v>
      </c>
      <c r="H6440" t="s">
        <v>2017</v>
      </c>
      <c r="I6440">
        <v>43264</v>
      </c>
      <c r="J6440" t="s">
        <v>2030</v>
      </c>
      <c r="K6440" t="s">
        <v>2030</v>
      </c>
    </row>
    <row r="6441" spans="2:11">
      <c r="B6441" t="s">
        <v>2151</v>
      </c>
      <c r="C6441" t="s">
        <v>2095</v>
      </c>
      <c r="D6441" t="s">
        <v>2179</v>
      </c>
      <c r="E6441" t="s">
        <v>2030</v>
      </c>
      <c r="F6441" t="s">
        <v>2016</v>
      </c>
      <c r="G6441" t="s">
        <v>2030</v>
      </c>
      <c r="H6441" t="s">
        <v>2017</v>
      </c>
      <c r="I6441">
        <v>43220</v>
      </c>
      <c r="J6441" t="s">
        <v>2030</v>
      </c>
      <c r="K6441" t="s">
        <v>2030</v>
      </c>
    </row>
    <row r="6442" spans="2:11">
      <c r="B6442" t="s">
        <v>2083</v>
      </c>
      <c r="C6442" t="s">
        <v>2084</v>
      </c>
      <c r="D6442" t="s">
        <v>2076</v>
      </c>
      <c r="E6442">
        <v>3</v>
      </c>
      <c r="F6442" t="s">
        <v>2016</v>
      </c>
      <c r="G6442" t="s">
        <v>2030</v>
      </c>
      <c r="H6442" t="s">
        <v>2017</v>
      </c>
      <c r="I6442">
        <v>43181</v>
      </c>
      <c r="J6442">
        <v>6</v>
      </c>
      <c r="K6442">
        <v>-5.58</v>
      </c>
    </row>
    <row r="6443" spans="2:11">
      <c r="B6443" t="s">
        <v>3274</v>
      </c>
      <c r="C6443" t="s">
        <v>3275</v>
      </c>
      <c r="D6443" t="s">
        <v>2026</v>
      </c>
      <c r="E6443">
        <v>5</v>
      </c>
      <c r="F6443" t="s">
        <v>2123</v>
      </c>
      <c r="G6443">
        <v>91.31</v>
      </c>
      <c r="H6443" t="s">
        <v>3135</v>
      </c>
      <c r="I6443">
        <v>42481</v>
      </c>
      <c r="J6443">
        <v>2</v>
      </c>
      <c r="K6443">
        <v>40.6</v>
      </c>
    </row>
    <row r="6501" spans="1:11">
      <c r="A6501" t="s">
        <v>1078</v>
      </c>
      <c r="B6501" t="s">
        <v>2232</v>
      </c>
      <c r="C6501" t="s">
        <v>2973</v>
      </c>
      <c r="D6501" t="s">
        <v>2015</v>
      </c>
      <c r="E6501">
        <v>3</v>
      </c>
      <c r="F6501" t="s">
        <v>2123</v>
      </c>
      <c r="G6501" t="s">
        <v>2030</v>
      </c>
      <c r="H6501" t="s">
        <v>2017</v>
      </c>
      <c r="I6501">
        <v>43507</v>
      </c>
      <c r="J6501" t="s">
        <v>2030</v>
      </c>
      <c r="K6501" t="s">
        <v>2030</v>
      </c>
    </row>
    <row r="6502" spans="1:11">
      <c r="B6502" t="s">
        <v>3289</v>
      </c>
      <c r="C6502" t="s">
        <v>2095</v>
      </c>
      <c r="D6502" t="s">
        <v>2076</v>
      </c>
      <c r="E6502">
        <v>3</v>
      </c>
      <c r="F6502" t="s">
        <v>2016</v>
      </c>
      <c r="G6502">
        <v>33</v>
      </c>
      <c r="H6502" t="s">
        <v>2017</v>
      </c>
      <c r="I6502">
        <v>43507</v>
      </c>
      <c r="J6502" t="s">
        <v>2030</v>
      </c>
      <c r="K6502" t="s">
        <v>2030</v>
      </c>
    </row>
    <row r="6503" spans="1:11">
      <c r="B6503" t="s">
        <v>2049</v>
      </c>
      <c r="C6503" t="s">
        <v>2336</v>
      </c>
      <c r="D6503" t="s">
        <v>2029</v>
      </c>
      <c r="E6503">
        <v>5</v>
      </c>
      <c r="F6503" t="s">
        <v>2016</v>
      </c>
      <c r="G6503">
        <v>38</v>
      </c>
      <c r="H6503" t="s">
        <v>2017</v>
      </c>
      <c r="I6503">
        <v>43507</v>
      </c>
      <c r="J6503" t="s">
        <v>2030</v>
      </c>
      <c r="K6503" t="s">
        <v>2030</v>
      </c>
    </row>
    <row r="6504" spans="1:11">
      <c r="B6504" t="s">
        <v>2083</v>
      </c>
      <c r="C6504" t="s">
        <v>2304</v>
      </c>
      <c r="D6504" t="s">
        <v>2076</v>
      </c>
      <c r="E6504">
        <v>3</v>
      </c>
      <c r="F6504" t="s">
        <v>2085</v>
      </c>
      <c r="G6504" t="s">
        <v>2030</v>
      </c>
      <c r="H6504" t="s">
        <v>2017</v>
      </c>
      <c r="I6504">
        <v>43505</v>
      </c>
      <c r="J6504" t="s">
        <v>2030</v>
      </c>
      <c r="K6504" t="s">
        <v>2030</v>
      </c>
    </row>
    <row r="6505" spans="1:11">
      <c r="B6505" t="s">
        <v>2174</v>
      </c>
      <c r="C6505" t="s">
        <v>2979</v>
      </c>
      <c r="D6505" t="s">
        <v>2015</v>
      </c>
      <c r="E6505">
        <v>3</v>
      </c>
      <c r="F6505" t="s">
        <v>2016</v>
      </c>
      <c r="G6505">
        <v>32</v>
      </c>
      <c r="H6505" t="s">
        <v>2017</v>
      </c>
      <c r="I6505">
        <v>43504</v>
      </c>
      <c r="J6505" t="s">
        <v>2030</v>
      </c>
      <c r="K6505" t="s">
        <v>2030</v>
      </c>
    </row>
    <row r="6506" spans="1:11">
      <c r="B6506" t="s">
        <v>2451</v>
      </c>
      <c r="C6506" t="s">
        <v>2974</v>
      </c>
      <c r="D6506" t="s">
        <v>2026</v>
      </c>
      <c r="E6506">
        <v>5</v>
      </c>
      <c r="F6506" t="s">
        <v>2016</v>
      </c>
      <c r="G6506" t="s">
        <v>2030</v>
      </c>
      <c r="H6506" t="s">
        <v>2017</v>
      </c>
      <c r="I6506">
        <v>43503</v>
      </c>
      <c r="J6506" t="s">
        <v>2030</v>
      </c>
      <c r="K6506" t="s">
        <v>2030</v>
      </c>
    </row>
    <row r="6507" spans="1:11">
      <c r="B6507" t="s">
        <v>2027</v>
      </c>
      <c r="C6507" t="s">
        <v>2976</v>
      </c>
      <c r="D6507" t="s">
        <v>2044</v>
      </c>
      <c r="E6507">
        <v>3</v>
      </c>
      <c r="F6507" t="s">
        <v>2016</v>
      </c>
      <c r="G6507">
        <v>33</v>
      </c>
      <c r="H6507" t="s">
        <v>2017</v>
      </c>
      <c r="I6507">
        <v>43502</v>
      </c>
      <c r="J6507" t="s">
        <v>2030</v>
      </c>
      <c r="K6507" t="s">
        <v>2030</v>
      </c>
    </row>
    <row r="6508" spans="1:11">
      <c r="B6508" t="s">
        <v>2077</v>
      </c>
      <c r="C6508" t="s">
        <v>2928</v>
      </c>
      <c r="D6508" t="s">
        <v>2029</v>
      </c>
      <c r="E6508">
        <v>5</v>
      </c>
      <c r="F6508" t="s">
        <v>2016</v>
      </c>
      <c r="G6508" t="s">
        <v>2030</v>
      </c>
      <c r="H6508" t="s">
        <v>2017</v>
      </c>
      <c r="I6508">
        <v>43502</v>
      </c>
      <c r="J6508" t="s">
        <v>2030</v>
      </c>
      <c r="K6508" t="s">
        <v>2030</v>
      </c>
    </row>
    <row r="6509" spans="1:11">
      <c r="B6509" t="s">
        <v>2129</v>
      </c>
      <c r="C6509" t="s">
        <v>2978</v>
      </c>
      <c r="D6509" t="s">
        <v>2076</v>
      </c>
      <c r="E6509">
        <v>3</v>
      </c>
      <c r="F6509" t="s">
        <v>2016</v>
      </c>
      <c r="G6509">
        <v>33</v>
      </c>
      <c r="H6509" t="s">
        <v>2017</v>
      </c>
      <c r="I6509">
        <v>43502</v>
      </c>
      <c r="J6509" t="s">
        <v>2030</v>
      </c>
      <c r="K6509" t="s">
        <v>2030</v>
      </c>
    </row>
    <row r="6510" spans="1:11">
      <c r="B6510" t="s">
        <v>2024</v>
      </c>
      <c r="C6510" t="s">
        <v>3004</v>
      </c>
      <c r="D6510" t="s">
        <v>2026</v>
      </c>
      <c r="E6510">
        <v>5</v>
      </c>
      <c r="F6510" t="s">
        <v>2123</v>
      </c>
      <c r="G6510">
        <v>37</v>
      </c>
      <c r="H6510" t="s">
        <v>2017</v>
      </c>
      <c r="I6510">
        <v>43480</v>
      </c>
      <c r="J6510" t="s">
        <v>2030</v>
      </c>
      <c r="K6510" t="s">
        <v>2030</v>
      </c>
    </row>
    <row r="6511" spans="1:11">
      <c r="B6511" t="s">
        <v>106</v>
      </c>
      <c r="C6511" t="s">
        <v>2926</v>
      </c>
      <c r="D6511" t="s">
        <v>2114</v>
      </c>
      <c r="E6511">
        <v>3</v>
      </c>
      <c r="F6511" t="s">
        <v>2016</v>
      </c>
      <c r="G6511">
        <v>35</v>
      </c>
      <c r="H6511" t="s">
        <v>2020</v>
      </c>
      <c r="I6511">
        <v>43475</v>
      </c>
      <c r="J6511" t="s">
        <v>2030</v>
      </c>
      <c r="K6511" t="s">
        <v>2030</v>
      </c>
    </row>
    <row r="6512" spans="1:11">
      <c r="B6512" t="s">
        <v>2033</v>
      </c>
      <c r="C6512" t="s">
        <v>2927</v>
      </c>
      <c r="D6512" t="s">
        <v>2035</v>
      </c>
      <c r="E6512">
        <v>5</v>
      </c>
      <c r="F6512" t="s">
        <v>2016</v>
      </c>
      <c r="G6512">
        <v>38</v>
      </c>
      <c r="H6512" t="s">
        <v>2020</v>
      </c>
      <c r="I6512">
        <v>43453</v>
      </c>
      <c r="J6512" t="s">
        <v>2030</v>
      </c>
      <c r="K6512" t="s">
        <v>2030</v>
      </c>
    </row>
    <row r="6513" spans="2:11">
      <c r="B6513" t="s">
        <v>2786</v>
      </c>
      <c r="C6513" t="s">
        <v>2095</v>
      </c>
      <c r="D6513" t="s">
        <v>3374</v>
      </c>
      <c r="E6513">
        <v>3</v>
      </c>
      <c r="F6513" t="s">
        <v>2123</v>
      </c>
      <c r="G6513">
        <v>37</v>
      </c>
      <c r="H6513" t="s">
        <v>2020</v>
      </c>
      <c r="I6513">
        <v>43364</v>
      </c>
      <c r="J6513" t="s">
        <v>2030</v>
      </c>
      <c r="K6513" t="s">
        <v>2030</v>
      </c>
    </row>
    <row r="6601" spans="1:11">
      <c r="A6601" t="s">
        <v>1079</v>
      </c>
      <c r="B6601" t="s">
        <v>2074</v>
      </c>
      <c r="C6601" t="s">
        <v>3555</v>
      </c>
      <c r="D6601" t="s">
        <v>2026</v>
      </c>
      <c r="E6601">
        <v>5</v>
      </c>
      <c r="F6601" t="s">
        <v>2016</v>
      </c>
      <c r="G6601">
        <v>35</v>
      </c>
      <c r="H6601" t="s">
        <v>2020</v>
      </c>
      <c r="I6601">
        <v>43511</v>
      </c>
      <c r="J6601">
        <v>1</v>
      </c>
      <c r="K6601">
        <v>44.38</v>
      </c>
    </row>
    <row r="6602" spans="1:11">
      <c r="B6602" t="s">
        <v>2094</v>
      </c>
      <c r="C6602" t="s">
        <v>2095</v>
      </c>
      <c r="D6602" t="s">
        <v>2076</v>
      </c>
      <c r="E6602">
        <v>3</v>
      </c>
      <c r="F6602" t="s">
        <v>2088</v>
      </c>
      <c r="G6602" t="s">
        <v>2030</v>
      </c>
      <c r="H6602" t="s">
        <v>2017</v>
      </c>
      <c r="I6602">
        <v>43511</v>
      </c>
      <c r="J6602" t="s">
        <v>2030</v>
      </c>
      <c r="K6602" t="s">
        <v>2030</v>
      </c>
    </row>
    <row r="6603" spans="1:11">
      <c r="B6603" t="s">
        <v>2047</v>
      </c>
      <c r="C6603" t="s">
        <v>2923</v>
      </c>
      <c r="D6603" t="s">
        <v>2026</v>
      </c>
      <c r="E6603">
        <v>5</v>
      </c>
      <c r="F6603" t="s">
        <v>2016</v>
      </c>
      <c r="G6603">
        <v>39</v>
      </c>
      <c r="H6603" t="s">
        <v>2020</v>
      </c>
      <c r="I6603">
        <v>43509</v>
      </c>
      <c r="J6603">
        <v>3</v>
      </c>
      <c r="K6603">
        <v>37.17</v>
      </c>
    </row>
    <row r="6604" spans="1:11">
      <c r="B6604" t="s">
        <v>2067</v>
      </c>
      <c r="C6604" t="s">
        <v>4233</v>
      </c>
      <c r="D6604" t="s">
        <v>2252</v>
      </c>
      <c r="E6604">
        <v>3</v>
      </c>
      <c r="F6604" t="s">
        <v>2016</v>
      </c>
      <c r="G6604">
        <v>31</v>
      </c>
      <c r="H6604" t="s">
        <v>2020</v>
      </c>
      <c r="I6604">
        <v>43508</v>
      </c>
      <c r="J6604">
        <v>9</v>
      </c>
      <c r="K6604">
        <v>0</v>
      </c>
    </row>
    <row r="6605" spans="1:11">
      <c r="B6605" t="s">
        <v>2198</v>
      </c>
      <c r="C6605" t="s">
        <v>3560</v>
      </c>
      <c r="D6605" t="s">
        <v>2035</v>
      </c>
      <c r="E6605">
        <v>5</v>
      </c>
      <c r="F6605" t="s">
        <v>2016</v>
      </c>
      <c r="G6605">
        <v>27</v>
      </c>
      <c r="H6605" t="s">
        <v>2020</v>
      </c>
      <c r="I6605">
        <v>43499</v>
      </c>
      <c r="J6605">
        <v>8</v>
      </c>
      <c r="K6605">
        <v>2.21</v>
      </c>
    </row>
    <row r="6606" spans="1:11">
      <c r="B6606" t="s">
        <v>2174</v>
      </c>
      <c r="C6606" t="s">
        <v>2925</v>
      </c>
      <c r="D6606" t="s">
        <v>2015</v>
      </c>
      <c r="E6606">
        <v>3</v>
      </c>
      <c r="F6606" t="s">
        <v>2016</v>
      </c>
      <c r="G6606">
        <v>26</v>
      </c>
      <c r="H6606" t="s">
        <v>2017</v>
      </c>
      <c r="I6606">
        <v>43494</v>
      </c>
      <c r="J6606">
        <v>9</v>
      </c>
      <c r="K6606">
        <v>0</v>
      </c>
    </row>
    <row r="6607" spans="1:11">
      <c r="B6607" t="s">
        <v>2139</v>
      </c>
      <c r="C6607" t="s">
        <v>2921</v>
      </c>
      <c r="D6607" t="s">
        <v>2035</v>
      </c>
      <c r="E6607">
        <v>5</v>
      </c>
      <c r="F6607" t="s">
        <v>2016</v>
      </c>
      <c r="G6607">
        <v>32</v>
      </c>
      <c r="H6607" t="s">
        <v>2017</v>
      </c>
      <c r="I6607">
        <v>43490</v>
      </c>
      <c r="J6607">
        <v>1</v>
      </c>
      <c r="K6607">
        <v>44.38</v>
      </c>
    </row>
    <row r="6608" spans="1:11">
      <c r="B6608" t="s">
        <v>106</v>
      </c>
      <c r="C6608" t="s">
        <v>2926</v>
      </c>
      <c r="D6608" t="s">
        <v>2440</v>
      </c>
      <c r="E6608">
        <v>5</v>
      </c>
      <c r="F6608" t="s">
        <v>2016</v>
      </c>
      <c r="G6608">
        <v>32</v>
      </c>
      <c r="H6608" t="s">
        <v>2020</v>
      </c>
      <c r="I6608">
        <v>43472</v>
      </c>
      <c r="J6608">
        <v>7</v>
      </c>
      <c r="K6608">
        <v>6.21</v>
      </c>
    </row>
    <row r="6609" spans="2:11">
      <c r="B6609" t="s">
        <v>2037</v>
      </c>
      <c r="C6609" t="s">
        <v>2501</v>
      </c>
      <c r="D6609" t="s">
        <v>2026</v>
      </c>
      <c r="E6609">
        <v>5</v>
      </c>
      <c r="F6609" t="s">
        <v>2016</v>
      </c>
      <c r="G6609">
        <v>31</v>
      </c>
      <c r="H6609" t="s">
        <v>2020</v>
      </c>
      <c r="I6609">
        <v>43466</v>
      </c>
      <c r="J6609">
        <v>1</v>
      </c>
      <c r="K6609">
        <v>44.38</v>
      </c>
    </row>
    <row r="6610" spans="2:11">
      <c r="B6610" t="s">
        <v>2079</v>
      </c>
      <c r="C6610" t="s">
        <v>2922</v>
      </c>
      <c r="D6610" t="s">
        <v>2041</v>
      </c>
      <c r="E6610">
        <v>1</v>
      </c>
      <c r="F6610" t="s">
        <v>2016</v>
      </c>
      <c r="G6610">
        <v>9</v>
      </c>
      <c r="H6610" t="s">
        <v>2017</v>
      </c>
      <c r="I6610">
        <v>43448</v>
      </c>
      <c r="J6610">
        <v>11</v>
      </c>
      <c r="K6610">
        <v>-44.38</v>
      </c>
    </row>
    <row r="6611" spans="2:11">
      <c r="B6611" t="s">
        <v>2142</v>
      </c>
      <c r="C6611" t="s">
        <v>4234</v>
      </c>
      <c r="D6611" t="s">
        <v>2026</v>
      </c>
      <c r="E6611">
        <v>5</v>
      </c>
      <c r="F6611" t="s">
        <v>2085</v>
      </c>
      <c r="G6611">
        <v>58</v>
      </c>
      <c r="H6611" t="s">
        <v>2020</v>
      </c>
      <c r="I6611">
        <v>43448</v>
      </c>
      <c r="J6611">
        <v>5</v>
      </c>
      <c r="K6611">
        <v>11.28</v>
      </c>
    </row>
    <row r="6612" spans="2:11">
      <c r="B6612" t="s">
        <v>2390</v>
      </c>
      <c r="C6612" t="s">
        <v>4235</v>
      </c>
      <c r="D6612" t="s">
        <v>2076</v>
      </c>
      <c r="E6612">
        <v>3</v>
      </c>
      <c r="F6612" t="s">
        <v>2016</v>
      </c>
      <c r="G6612">
        <v>28</v>
      </c>
      <c r="H6612" t="s">
        <v>2020</v>
      </c>
      <c r="I6612">
        <v>43446</v>
      </c>
      <c r="J6612">
        <v>2</v>
      </c>
      <c r="K6612">
        <v>38.04</v>
      </c>
    </row>
    <row r="6613" spans="2:11">
      <c r="B6613" t="s">
        <v>2411</v>
      </c>
      <c r="C6613" t="s">
        <v>2929</v>
      </c>
      <c r="D6613" t="s">
        <v>2044</v>
      </c>
      <c r="E6613">
        <v>3</v>
      </c>
      <c r="F6613" t="s">
        <v>2016</v>
      </c>
      <c r="G6613" t="s">
        <v>2030</v>
      </c>
      <c r="H6613" t="s">
        <v>2017</v>
      </c>
      <c r="I6613">
        <v>43446</v>
      </c>
      <c r="J6613">
        <v>9</v>
      </c>
      <c r="K6613">
        <v>0</v>
      </c>
    </row>
    <row r="6614" spans="2:11">
      <c r="B6614" t="s">
        <v>2063</v>
      </c>
      <c r="C6614" t="s">
        <v>2612</v>
      </c>
      <c r="D6614" t="s">
        <v>2035</v>
      </c>
      <c r="E6614">
        <v>5</v>
      </c>
      <c r="F6614" t="s">
        <v>2016</v>
      </c>
      <c r="G6614">
        <v>31</v>
      </c>
      <c r="H6614" t="s">
        <v>2017</v>
      </c>
      <c r="I6614">
        <v>43446</v>
      </c>
      <c r="J6614" t="s">
        <v>2030</v>
      </c>
      <c r="K6614" t="s">
        <v>2030</v>
      </c>
    </row>
    <row r="6615" spans="2:11">
      <c r="B6615" t="s">
        <v>2033</v>
      </c>
      <c r="C6615" t="s">
        <v>2927</v>
      </c>
      <c r="D6615" t="s">
        <v>2184</v>
      </c>
      <c r="E6615">
        <v>1</v>
      </c>
      <c r="F6615" t="s">
        <v>2016</v>
      </c>
      <c r="G6615">
        <v>21</v>
      </c>
      <c r="H6615" t="s">
        <v>2020</v>
      </c>
      <c r="I6615">
        <v>43438</v>
      </c>
      <c r="J6615">
        <v>11</v>
      </c>
      <c r="K6615">
        <v>-44.38</v>
      </c>
    </row>
    <row r="6616" spans="2:11">
      <c r="B6616" t="s">
        <v>2077</v>
      </c>
      <c r="C6616" t="s">
        <v>2928</v>
      </c>
      <c r="D6616" t="s">
        <v>2227</v>
      </c>
      <c r="E6616">
        <v>3</v>
      </c>
      <c r="F6616" t="s">
        <v>2016</v>
      </c>
      <c r="G6616" t="s">
        <v>2030</v>
      </c>
      <c r="H6616" t="s">
        <v>2017</v>
      </c>
      <c r="I6616">
        <v>43423</v>
      </c>
      <c r="J6616">
        <v>9</v>
      </c>
      <c r="K6616">
        <v>0</v>
      </c>
    </row>
    <row r="6617" spans="2:11">
      <c r="B6617" t="s">
        <v>2021</v>
      </c>
      <c r="C6617" t="s">
        <v>4236</v>
      </c>
      <c r="D6617" t="s">
        <v>2348</v>
      </c>
      <c r="E6617">
        <v>1</v>
      </c>
      <c r="F6617" t="s">
        <v>2016</v>
      </c>
      <c r="G6617">
        <v>24</v>
      </c>
      <c r="H6617" t="s">
        <v>2020</v>
      </c>
      <c r="I6617">
        <v>43410</v>
      </c>
      <c r="J6617">
        <v>11</v>
      </c>
      <c r="K6617">
        <v>-36.31</v>
      </c>
    </row>
    <row r="6618" spans="2:11">
      <c r="B6618" t="s">
        <v>2051</v>
      </c>
      <c r="C6618" t="s">
        <v>2920</v>
      </c>
      <c r="D6618" t="s">
        <v>2076</v>
      </c>
      <c r="E6618">
        <v>3</v>
      </c>
      <c r="F6618" t="s">
        <v>2016</v>
      </c>
      <c r="G6618">
        <v>20</v>
      </c>
      <c r="H6618" t="s">
        <v>2017</v>
      </c>
      <c r="I6618">
        <v>43410</v>
      </c>
      <c r="J6618">
        <v>9</v>
      </c>
      <c r="K6618">
        <v>0</v>
      </c>
    </row>
    <row r="6619" spans="2:11">
      <c r="B6619" t="s">
        <v>2083</v>
      </c>
      <c r="C6619" t="s">
        <v>2304</v>
      </c>
      <c r="D6619" t="s">
        <v>2076</v>
      </c>
      <c r="E6619">
        <v>3</v>
      </c>
      <c r="F6619" t="s">
        <v>2088</v>
      </c>
      <c r="G6619" t="s">
        <v>2030</v>
      </c>
      <c r="H6619" t="s">
        <v>2017</v>
      </c>
      <c r="I6619">
        <v>43404</v>
      </c>
      <c r="J6619">
        <v>6</v>
      </c>
      <c r="K6619">
        <v>6.7</v>
      </c>
    </row>
    <row r="6701" spans="1:11">
      <c r="A6701" t="s">
        <v>1080</v>
      </c>
      <c r="B6701" t="s">
        <v>2037</v>
      </c>
      <c r="C6701" t="s">
        <v>3501</v>
      </c>
      <c r="D6701" t="s">
        <v>2076</v>
      </c>
      <c r="E6701">
        <v>3</v>
      </c>
      <c r="F6701" t="s">
        <v>2016</v>
      </c>
      <c r="G6701">
        <v>24</v>
      </c>
      <c r="H6701" t="s">
        <v>2020</v>
      </c>
      <c r="I6701">
        <v>43510</v>
      </c>
      <c r="J6701">
        <v>10</v>
      </c>
      <c r="K6701">
        <v>-46.22</v>
      </c>
    </row>
    <row r="6702" spans="1:11">
      <c r="B6702" t="s">
        <v>2094</v>
      </c>
      <c r="C6702" t="s">
        <v>2095</v>
      </c>
      <c r="D6702" t="s">
        <v>2053</v>
      </c>
      <c r="E6702">
        <v>1</v>
      </c>
      <c r="F6702" t="s">
        <v>2016</v>
      </c>
      <c r="G6702" t="s">
        <v>2030</v>
      </c>
      <c r="H6702" t="s">
        <v>2017</v>
      </c>
      <c r="I6702">
        <v>43508</v>
      </c>
      <c r="J6702" t="s">
        <v>2030</v>
      </c>
      <c r="K6702" t="s">
        <v>2030</v>
      </c>
    </row>
    <row r="6703" spans="1:11">
      <c r="B6703" t="s">
        <v>3352</v>
      </c>
      <c r="C6703" t="s">
        <v>3353</v>
      </c>
      <c r="D6703" t="s">
        <v>2044</v>
      </c>
      <c r="E6703">
        <v>3</v>
      </c>
      <c r="F6703" t="s">
        <v>2016</v>
      </c>
      <c r="G6703">
        <v>19</v>
      </c>
      <c r="H6703" t="s">
        <v>2020</v>
      </c>
      <c r="I6703">
        <v>43508</v>
      </c>
      <c r="J6703">
        <v>4</v>
      </c>
      <c r="K6703">
        <v>0</v>
      </c>
    </row>
    <row r="6704" spans="1:11">
      <c r="B6704" t="s">
        <v>2174</v>
      </c>
      <c r="C6704" t="s">
        <v>3432</v>
      </c>
      <c r="D6704" t="s">
        <v>2015</v>
      </c>
      <c r="E6704">
        <v>3</v>
      </c>
      <c r="F6704" t="s">
        <v>2016</v>
      </c>
      <c r="G6704">
        <v>23</v>
      </c>
      <c r="H6704" t="s">
        <v>2017</v>
      </c>
      <c r="I6704">
        <v>43507</v>
      </c>
      <c r="J6704">
        <v>4</v>
      </c>
      <c r="K6704">
        <v>0</v>
      </c>
    </row>
    <row r="6705" spans="2:11">
      <c r="B6705" t="s">
        <v>2042</v>
      </c>
      <c r="C6705" t="s">
        <v>3433</v>
      </c>
      <c r="D6705" t="s">
        <v>2029</v>
      </c>
      <c r="E6705">
        <v>5</v>
      </c>
      <c r="F6705" t="s">
        <v>2016</v>
      </c>
      <c r="G6705">
        <v>25</v>
      </c>
      <c r="H6705" t="s">
        <v>2020</v>
      </c>
      <c r="I6705">
        <v>43507</v>
      </c>
      <c r="J6705">
        <v>8</v>
      </c>
      <c r="K6705">
        <v>-40.799999999999997</v>
      </c>
    </row>
    <row r="6706" spans="2:11">
      <c r="B6706" t="s">
        <v>2049</v>
      </c>
      <c r="C6706" t="s">
        <v>3502</v>
      </c>
      <c r="D6706" t="s">
        <v>2015</v>
      </c>
      <c r="E6706">
        <v>3</v>
      </c>
      <c r="F6706" t="s">
        <v>2016</v>
      </c>
      <c r="G6706">
        <v>21.5</v>
      </c>
      <c r="H6706" t="s">
        <v>2017</v>
      </c>
      <c r="I6706">
        <v>43507</v>
      </c>
      <c r="J6706" t="s">
        <v>2030</v>
      </c>
      <c r="K6706" t="s">
        <v>2030</v>
      </c>
    </row>
    <row r="6707" spans="2:11">
      <c r="B6707" t="s">
        <v>2207</v>
      </c>
      <c r="C6707" t="s">
        <v>3503</v>
      </c>
      <c r="D6707" t="s">
        <v>2026</v>
      </c>
      <c r="E6707">
        <v>5</v>
      </c>
      <c r="F6707" t="s">
        <v>2016</v>
      </c>
      <c r="G6707">
        <v>35</v>
      </c>
      <c r="H6707" t="s">
        <v>2020</v>
      </c>
      <c r="I6707">
        <v>43507</v>
      </c>
      <c r="J6707" t="s">
        <v>2030</v>
      </c>
      <c r="K6707" t="s">
        <v>2030</v>
      </c>
    </row>
    <row r="6708" spans="2:11">
      <c r="B6708" t="s">
        <v>2682</v>
      </c>
      <c r="C6708" t="s">
        <v>3435</v>
      </c>
      <c r="D6708" t="s">
        <v>2076</v>
      </c>
      <c r="E6708">
        <v>3</v>
      </c>
      <c r="F6708" t="s">
        <v>2016</v>
      </c>
      <c r="G6708">
        <v>23</v>
      </c>
      <c r="H6708" t="s">
        <v>2017</v>
      </c>
      <c r="I6708">
        <v>43504</v>
      </c>
      <c r="J6708" t="s">
        <v>2030</v>
      </c>
      <c r="K6708" t="s">
        <v>2030</v>
      </c>
    </row>
    <row r="6709" spans="2:11">
      <c r="B6709" t="s">
        <v>2021</v>
      </c>
      <c r="C6709" t="s">
        <v>2215</v>
      </c>
      <c r="D6709" t="s">
        <v>2216</v>
      </c>
      <c r="E6709">
        <v>3</v>
      </c>
      <c r="F6709" t="s">
        <v>2016</v>
      </c>
      <c r="G6709">
        <v>24</v>
      </c>
      <c r="H6709" t="s">
        <v>2020</v>
      </c>
      <c r="I6709">
        <v>43497</v>
      </c>
      <c r="J6709">
        <v>4</v>
      </c>
      <c r="K6709">
        <v>0</v>
      </c>
    </row>
    <row r="6710" spans="2:11">
      <c r="B6710" t="s">
        <v>2024</v>
      </c>
      <c r="C6710" t="s">
        <v>3004</v>
      </c>
      <c r="D6710" t="s">
        <v>2026</v>
      </c>
      <c r="E6710">
        <v>5</v>
      </c>
      <c r="F6710" t="s">
        <v>2016</v>
      </c>
      <c r="G6710">
        <v>30</v>
      </c>
      <c r="H6710" t="s">
        <v>2017</v>
      </c>
      <c r="I6710">
        <v>43497</v>
      </c>
      <c r="J6710">
        <v>8</v>
      </c>
      <c r="K6710">
        <v>-40.799999999999997</v>
      </c>
    </row>
    <row r="6711" spans="2:11">
      <c r="B6711" t="s">
        <v>2203</v>
      </c>
      <c r="C6711" t="s">
        <v>2204</v>
      </c>
      <c r="D6711" t="s">
        <v>2044</v>
      </c>
      <c r="E6711">
        <v>3</v>
      </c>
      <c r="F6711" t="s">
        <v>2016</v>
      </c>
      <c r="G6711" t="s">
        <v>2030</v>
      </c>
      <c r="H6711" t="s">
        <v>2017</v>
      </c>
      <c r="I6711">
        <v>43497</v>
      </c>
      <c r="J6711">
        <v>9</v>
      </c>
      <c r="K6711">
        <v>-44.59</v>
      </c>
    </row>
    <row r="6712" spans="2:11">
      <c r="B6712" t="s">
        <v>106</v>
      </c>
      <c r="C6712" t="s">
        <v>3340</v>
      </c>
      <c r="D6712" t="s">
        <v>2114</v>
      </c>
      <c r="E6712">
        <v>3</v>
      </c>
      <c r="F6712" t="s">
        <v>2016</v>
      </c>
      <c r="G6712">
        <v>21</v>
      </c>
      <c r="H6712" t="s">
        <v>2020</v>
      </c>
      <c r="I6712">
        <v>43496</v>
      </c>
      <c r="J6712">
        <v>3</v>
      </c>
      <c r="K6712">
        <v>7.94</v>
      </c>
    </row>
    <row r="6713" spans="2:11">
      <c r="B6713" t="s">
        <v>2033</v>
      </c>
      <c r="C6713" t="s">
        <v>3342</v>
      </c>
      <c r="D6713" t="s">
        <v>2035</v>
      </c>
      <c r="E6713">
        <v>5</v>
      </c>
      <c r="F6713" t="s">
        <v>2016</v>
      </c>
      <c r="G6713">
        <v>34</v>
      </c>
      <c r="H6713" t="s">
        <v>2020</v>
      </c>
      <c r="I6713">
        <v>43496</v>
      </c>
      <c r="J6713">
        <v>8</v>
      </c>
      <c r="K6713">
        <v>-40.799999999999997</v>
      </c>
    </row>
    <row r="6714" spans="2:11">
      <c r="B6714" t="s">
        <v>2051</v>
      </c>
      <c r="C6714" t="s">
        <v>2213</v>
      </c>
      <c r="D6714" t="s">
        <v>2076</v>
      </c>
      <c r="E6714">
        <v>3</v>
      </c>
      <c r="F6714" t="s">
        <v>2016</v>
      </c>
      <c r="G6714">
        <v>21</v>
      </c>
      <c r="H6714" t="s">
        <v>2017</v>
      </c>
      <c r="I6714">
        <v>43496</v>
      </c>
      <c r="J6714">
        <v>4</v>
      </c>
      <c r="K6714">
        <v>0</v>
      </c>
    </row>
    <row r="6715" spans="2:11">
      <c r="B6715" t="s">
        <v>2027</v>
      </c>
      <c r="C6715" t="s">
        <v>2212</v>
      </c>
      <c r="D6715" t="s">
        <v>2044</v>
      </c>
      <c r="E6715">
        <v>3</v>
      </c>
      <c r="F6715" t="s">
        <v>2016</v>
      </c>
      <c r="G6715">
        <v>21</v>
      </c>
      <c r="H6715" t="s">
        <v>2017</v>
      </c>
      <c r="I6715">
        <v>43495</v>
      </c>
      <c r="J6715">
        <v>11</v>
      </c>
      <c r="K6715">
        <v>-46.65</v>
      </c>
    </row>
    <row r="6716" spans="2:11">
      <c r="B6716" t="s">
        <v>2069</v>
      </c>
      <c r="C6716" t="s">
        <v>3504</v>
      </c>
      <c r="D6716" t="s">
        <v>2071</v>
      </c>
      <c r="E6716">
        <v>3</v>
      </c>
      <c r="F6716" t="s">
        <v>2016</v>
      </c>
      <c r="G6716" t="s">
        <v>2030</v>
      </c>
      <c r="H6716" t="s">
        <v>2017</v>
      </c>
      <c r="I6716">
        <v>43483</v>
      </c>
      <c r="J6716">
        <v>4</v>
      </c>
      <c r="K6716">
        <v>0</v>
      </c>
    </row>
    <row r="6717" spans="2:11">
      <c r="B6717" t="s">
        <v>2618</v>
      </c>
      <c r="C6717" t="s">
        <v>3493</v>
      </c>
      <c r="D6717" t="s">
        <v>2053</v>
      </c>
      <c r="E6717">
        <v>1</v>
      </c>
      <c r="F6717" t="s">
        <v>2016</v>
      </c>
      <c r="G6717">
        <v>24</v>
      </c>
      <c r="H6717" t="s">
        <v>2020</v>
      </c>
      <c r="I6717">
        <v>43457</v>
      </c>
      <c r="J6717">
        <v>2</v>
      </c>
      <c r="K6717">
        <v>40.799999999999997</v>
      </c>
    </row>
    <row r="6718" spans="2:11">
      <c r="B6718" t="s">
        <v>2083</v>
      </c>
      <c r="C6718" t="s">
        <v>2084</v>
      </c>
      <c r="D6718" t="s">
        <v>2035</v>
      </c>
      <c r="E6718">
        <v>5</v>
      </c>
      <c r="F6718" t="s">
        <v>2016</v>
      </c>
      <c r="G6718" t="s">
        <v>2030</v>
      </c>
      <c r="H6718" t="s">
        <v>2017</v>
      </c>
      <c r="I6718">
        <v>43381</v>
      </c>
      <c r="J6718" t="s">
        <v>2030</v>
      </c>
      <c r="K6718" t="s">
        <v>2030</v>
      </c>
    </row>
    <row r="6801" spans="1:11">
      <c r="A6801" t="s">
        <v>1081</v>
      </c>
      <c r="B6801" t="s">
        <v>2174</v>
      </c>
      <c r="C6801" t="s">
        <v>3222</v>
      </c>
      <c r="D6801" t="s">
        <v>2015</v>
      </c>
      <c r="E6801">
        <v>3</v>
      </c>
      <c r="F6801" t="s">
        <v>2016</v>
      </c>
      <c r="G6801">
        <v>110</v>
      </c>
      <c r="H6801" t="s">
        <v>2017</v>
      </c>
      <c r="I6801">
        <v>43511</v>
      </c>
      <c r="J6801">
        <v>5</v>
      </c>
      <c r="K6801">
        <v>0</v>
      </c>
    </row>
    <row r="6802" spans="1:11">
      <c r="B6802" t="s">
        <v>106</v>
      </c>
      <c r="C6802" t="s">
        <v>3169</v>
      </c>
      <c r="D6802" t="s">
        <v>2229</v>
      </c>
      <c r="E6802">
        <v>5</v>
      </c>
      <c r="F6802" t="s">
        <v>2016</v>
      </c>
      <c r="G6802">
        <v>125</v>
      </c>
      <c r="H6802" t="s">
        <v>2020</v>
      </c>
      <c r="I6802">
        <v>43511</v>
      </c>
      <c r="J6802">
        <v>2</v>
      </c>
      <c r="K6802">
        <v>7.92</v>
      </c>
    </row>
    <row r="6803" spans="1:11">
      <c r="B6803" t="s">
        <v>2067</v>
      </c>
      <c r="C6803" t="s">
        <v>3200</v>
      </c>
      <c r="D6803" t="s">
        <v>2252</v>
      </c>
      <c r="E6803">
        <v>3</v>
      </c>
      <c r="F6803" t="s">
        <v>2016</v>
      </c>
      <c r="G6803">
        <v>115</v>
      </c>
      <c r="H6803" t="s">
        <v>2020</v>
      </c>
      <c r="I6803">
        <v>43511</v>
      </c>
      <c r="J6803">
        <v>5</v>
      </c>
      <c r="K6803">
        <v>0</v>
      </c>
    </row>
    <row r="6804" spans="1:11">
      <c r="B6804" t="s">
        <v>2031</v>
      </c>
      <c r="C6804" t="s">
        <v>3221</v>
      </c>
      <c r="D6804" t="s">
        <v>2076</v>
      </c>
      <c r="E6804">
        <v>3</v>
      </c>
      <c r="F6804" t="s">
        <v>2016</v>
      </c>
      <c r="G6804">
        <v>110</v>
      </c>
      <c r="H6804" t="s">
        <v>2020</v>
      </c>
      <c r="I6804">
        <v>43511</v>
      </c>
      <c r="J6804">
        <v>5</v>
      </c>
      <c r="K6804">
        <v>0</v>
      </c>
    </row>
    <row r="6805" spans="1:11">
      <c r="B6805" t="s">
        <v>2033</v>
      </c>
      <c r="C6805" t="s">
        <v>3223</v>
      </c>
      <c r="D6805" t="s">
        <v>2035</v>
      </c>
      <c r="E6805">
        <v>5</v>
      </c>
      <c r="F6805" t="s">
        <v>2016</v>
      </c>
      <c r="G6805">
        <v>127</v>
      </c>
      <c r="H6805" t="s">
        <v>2036</v>
      </c>
      <c r="I6805">
        <v>43511</v>
      </c>
      <c r="J6805">
        <v>2</v>
      </c>
      <c r="K6805">
        <v>7.92</v>
      </c>
    </row>
    <row r="6806" spans="1:11">
      <c r="B6806" t="s">
        <v>2037</v>
      </c>
      <c r="C6806" t="s">
        <v>3218</v>
      </c>
      <c r="D6806" t="s">
        <v>2076</v>
      </c>
      <c r="E6806">
        <v>3</v>
      </c>
      <c r="F6806" t="s">
        <v>2016</v>
      </c>
      <c r="G6806">
        <v>105</v>
      </c>
      <c r="H6806" t="s">
        <v>2020</v>
      </c>
      <c r="I6806">
        <v>43511</v>
      </c>
      <c r="J6806">
        <v>5</v>
      </c>
      <c r="K6806">
        <v>0</v>
      </c>
    </row>
    <row r="6807" spans="1:11">
      <c r="B6807" t="s">
        <v>2077</v>
      </c>
      <c r="C6807" t="s">
        <v>3000</v>
      </c>
      <c r="D6807" t="s">
        <v>2227</v>
      </c>
      <c r="E6807">
        <v>3</v>
      </c>
      <c r="F6807" t="s">
        <v>2016</v>
      </c>
      <c r="G6807" t="s">
        <v>2030</v>
      </c>
      <c r="H6807" t="s">
        <v>2017</v>
      </c>
      <c r="I6807">
        <v>43511</v>
      </c>
      <c r="J6807">
        <v>5</v>
      </c>
      <c r="K6807">
        <v>0</v>
      </c>
    </row>
    <row r="6808" spans="1:11">
      <c r="B6808" t="s">
        <v>2079</v>
      </c>
      <c r="C6808" t="s">
        <v>3219</v>
      </c>
      <c r="D6808" t="s">
        <v>2015</v>
      </c>
      <c r="E6808">
        <v>3</v>
      </c>
      <c r="F6808" t="s">
        <v>2016</v>
      </c>
      <c r="G6808">
        <v>107</v>
      </c>
      <c r="H6808" t="s">
        <v>2020</v>
      </c>
      <c r="I6808">
        <v>43511</v>
      </c>
      <c r="J6808">
        <v>5</v>
      </c>
      <c r="K6808">
        <v>0</v>
      </c>
    </row>
    <row r="6809" spans="1:11">
      <c r="B6809" t="s">
        <v>2151</v>
      </c>
      <c r="C6809" t="s">
        <v>3002</v>
      </c>
      <c r="D6809" t="s">
        <v>2044</v>
      </c>
      <c r="E6809">
        <v>3</v>
      </c>
      <c r="F6809" t="s">
        <v>2016</v>
      </c>
      <c r="G6809">
        <v>107</v>
      </c>
      <c r="H6809" t="s">
        <v>2020</v>
      </c>
      <c r="I6809">
        <v>43511</v>
      </c>
      <c r="J6809" t="s">
        <v>2030</v>
      </c>
      <c r="K6809" t="s">
        <v>2030</v>
      </c>
    </row>
    <row r="6810" spans="1:11">
      <c r="B6810" t="s">
        <v>2051</v>
      </c>
      <c r="C6810" t="s">
        <v>3217</v>
      </c>
      <c r="D6810" t="s">
        <v>2026</v>
      </c>
      <c r="E6810">
        <v>5</v>
      </c>
      <c r="F6810" t="s">
        <v>2016</v>
      </c>
      <c r="G6810">
        <v>122</v>
      </c>
      <c r="H6810" t="s">
        <v>2017</v>
      </c>
      <c r="I6810">
        <v>43511</v>
      </c>
      <c r="J6810">
        <v>1</v>
      </c>
      <c r="K6810">
        <v>16.28</v>
      </c>
    </row>
    <row r="6811" spans="1:11">
      <c r="B6811" t="s">
        <v>2063</v>
      </c>
      <c r="C6811" t="s">
        <v>3199</v>
      </c>
      <c r="D6811" t="s">
        <v>2162</v>
      </c>
      <c r="E6811">
        <v>3</v>
      </c>
      <c r="F6811" t="s">
        <v>2016</v>
      </c>
      <c r="G6811">
        <v>111</v>
      </c>
      <c r="H6811" t="s">
        <v>2017</v>
      </c>
      <c r="I6811">
        <v>43511</v>
      </c>
      <c r="J6811">
        <v>5</v>
      </c>
      <c r="K6811">
        <v>0</v>
      </c>
    </row>
    <row r="6812" spans="1:11">
      <c r="B6812" t="s">
        <v>2247</v>
      </c>
      <c r="C6812" t="s">
        <v>3001</v>
      </c>
      <c r="D6812" t="s">
        <v>2162</v>
      </c>
      <c r="E6812">
        <v>3</v>
      </c>
      <c r="F6812" t="s">
        <v>2016</v>
      </c>
      <c r="G6812">
        <v>125</v>
      </c>
      <c r="H6812" t="s">
        <v>2020</v>
      </c>
      <c r="I6812">
        <v>43511</v>
      </c>
      <c r="J6812">
        <v>5</v>
      </c>
      <c r="K6812">
        <v>0</v>
      </c>
    </row>
    <row r="6813" spans="1:11">
      <c r="B6813" t="s">
        <v>2274</v>
      </c>
      <c r="C6813" t="s">
        <v>3165</v>
      </c>
      <c r="D6813" t="s">
        <v>2026</v>
      </c>
      <c r="E6813">
        <v>5</v>
      </c>
      <c r="F6813" t="s">
        <v>2016</v>
      </c>
      <c r="G6813" t="s">
        <v>2030</v>
      </c>
      <c r="H6813" t="s">
        <v>2017</v>
      </c>
      <c r="I6813">
        <v>43509</v>
      </c>
      <c r="J6813">
        <v>2</v>
      </c>
      <c r="K6813">
        <v>7.92</v>
      </c>
    </row>
    <row r="6814" spans="1:11">
      <c r="B6814" t="s">
        <v>2042</v>
      </c>
      <c r="C6814" t="s">
        <v>2999</v>
      </c>
      <c r="D6814" t="s">
        <v>2044</v>
      </c>
      <c r="E6814">
        <v>3</v>
      </c>
      <c r="F6814" t="s">
        <v>2016</v>
      </c>
      <c r="G6814">
        <v>107</v>
      </c>
      <c r="H6814" t="s">
        <v>2020</v>
      </c>
      <c r="I6814">
        <v>43508</v>
      </c>
      <c r="J6814">
        <v>7</v>
      </c>
      <c r="K6814">
        <v>-1.63</v>
      </c>
    </row>
    <row r="6815" spans="1:11">
      <c r="B6815" t="s">
        <v>2094</v>
      </c>
      <c r="C6815" t="s">
        <v>2095</v>
      </c>
      <c r="D6815" t="s">
        <v>2076</v>
      </c>
      <c r="E6815">
        <v>3</v>
      </c>
      <c r="F6815" t="s">
        <v>2085</v>
      </c>
      <c r="G6815" t="s">
        <v>2030</v>
      </c>
      <c r="H6815" t="s">
        <v>2017</v>
      </c>
      <c r="I6815">
        <v>43508</v>
      </c>
      <c r="J6815" t="s">
        <v>2030</v>
      </c>
      <c r="K6815" t="s">
        <v>2030</v>
      </c>
    </row>
    <row r="6816" spans="1:11">
      <c r="B6816" t="s">
        <v>2049</v>
      </c>
      <c r="C6816" t="s">
        <v>3220</v>
      </c>
      <c r="D6816" t="s">
        <v>2029</v>
      </c>
      <c r="E6816">
        <v>5</v>
      </c>
      <c r="F6816" t="s">
        <v>2016</v>
      </c>
      <c r="G6816">
        <v>124</v>
      </c>
      <c r="H6816" t="s">
        <v>2017</v>
      </c>
      <c r="I6816">
        <v>43501</v>
      </c>
      <c r="J6816">
        <v>2</v>
      </c>
      <c r="K6816">
        <v>7.92</v>
      </c>
    </row>
    <row r="6817" spans="2:11">
      <c r="B6817" t="s">
        <v>2086</v>
      </c>
      <c r="C6817" t="s">
        <v>2630</v>
      </c>
      <c r="D6817" t="s">
        <v>2026</v>
      </c>
      <c r="E6817">
        <v>5</v>
      </c>
      <c r="F6817" t="s">
        <v>2016</v>
      </c>
      <c r="G6817">
        <v>123</v>
      </c>
      <c r="H6817" t="s">
        <v>2017</v>
      </c>
      <c r="I6817">
        <v>43488</v>
      </c>
      <c r="J6817">
        <v>2</v>
      </c>
      <c r="K6817">
        <v>7.92</v>
      </c>
    </row>
    <row r="6818" spans="2:11">
      <c r="B6818" t="s">
        <v>2021</v>
      </c>
      <c r="C6818" t="s">
        <v>3224</v>
      </c>
      <c r="D6818" t="s">
        <v>2348</v>
      </c>
      <c r="E6818">
        <v>1</v>
      </c>
      <c r="F6818" t="s">
        <v>2016</v>
      </c>
      <c r="G6818">
        <v>107</v>
      </c>
      <c r="H6818" t="s">
        <v>2020</v>
      </c>
      <c r="I6818">
        <v>43473</v>
      </c>
      <c r="J6818">
        <v>8</v>
      </c>
      <c r="K6818">
        <v>-9.19</v>
      </c>
    </row>
    <row r="6819" spans="2:11">
      <c r="B6819" t="s">
        <v>2083</v>
      </c>
      <c r="C6819" t="s">
        <v>2084</v>
      </c>
      <c r="D6819" t="s">
        <v>2035</v>
      </c>
      <c r="E6819">
        <v>5</v>
      </c>
      <c r="F6819" t="s">
        <v>2016</v>
      </c>
      <c r="G6819" t="s">
        <v>2030</v>
      </c>
      <c r="H6819" t="s">
        <v>2017</v>
      </c>
      <c r="I6819">
        <v>43435</v>
      </c>
      <c r="J6819">
        <v>3</v>
      </c>
      <c r="K6819">
        <v>6.48</v>
      </c>
    </row>
    <row r="6820" spans="2:11">
      <c r="B6820" t="s">
        <v>2089</v>
      </c>
      <c r="C6820" t="s">
        <v>3323</v>
      </c>
      <c r="D6820" t="s">
        <v>2044</v>
      </c>
      <c r="E6820">
        <v>3</v>
      </c>
      <c r="F6820" t="s">
        <v>2016</v>
      </c>
      <c r="G6820">
        <v>115</v>
      </c>
      <c r="H6820" t="s">
        <v>2017</v>
      </c>
      <c r="I6820">
        <v>43381</v>
      </c>
      <c r="J6820">
        <v>4</v>
      </c>
      <c r="K6820">
        <v>2.19</v>
      </c>
    </row>
    <row r="6821" spans="2:11">
      <c r="B6821" t="s">
        <v>2451</v>
      </c>
      <c r="C6821" t="s">
        <v>4275</v>
      </c>
      <c r="D6821" t="s">
        <v>2026</v>
      </c>
      <c r="E6821">
        <v>5</v>
      </c>
      <c r="F6821" t="s">
        <v>2016</v>
      </c>
      <c r="G6821" t="s">
        <v>2030</v>
      </c>
      <c r="H6821" t="s">
        <v>2017</v>
      </c>
      <c r="I6821">
        <v>43376</v>
      </c>
      <c r="J6821">
        <v>2</v>
      </c>
      <c r="K6821">
        <v>7.92</v>
      </c>
    </row>
    <row r="6822" spans="2:11">
      <c r="B6822" t="s">
        <v>2024</v>
      </c>
      <c r="C6822" t="s">
        <v>2768</v>
      </c>
      <c r="D6822" t="s">
        <v>2026</v>
      </c>
      <c r="E6822">
        <v>5</v>
      </c>
      <c r="F6822" t="s">
        <v>2016</v>
      </c>
      <c r="G6822">
        <v>128</v>
      </c>
      <c r="H6822" t="s">
        <v>2017</v>
      </c>
      <c r="I6822">
        <v>43375</v>
      </c>
      <c r="J6822">
        <v>2</v>
      </c>
      <c r="K6822">
        <v>7.92</v>
      </c>
    </row>
    <row r="6823" spans="2:11">
      <c r="B6823" t="s">
        <v>2091</v>
      </c>
      <c r="C6823" t="s">
        <v>3508</v>
      </c>
      <c r="D6823" t="s">
        <v>2093</v>
      </c>
      <c r="E6823" t="s">
        <v>2030</v>
      </c>
      <c r="F6823" t="s">
        <v>2016</v>
      </c>
      <c r="G6823" t="s">
        <v>2030</v>
      </c>
      <c r="H6823" t="s">
        <v>2017</v>
      </c>
      <c r="I6823">
        <v>43364</v>
      </c>
      <c r="J6823" t="s">
        <v>2030</v>
      </c>
      <c r="K6823" t="s">
        <v>2030</v>
      </c>
    </row>
    <row r="6824" spans="2:11">
      <c r="B6824" t="s">
        <v>2111</v>
      </c>
      <c r="C6824" t="s">
        <v>2862</v>
      </c>
      <c r="D6824" t="s">
        <v>2026</v>
      </c>
      <c r="E6824">
        <v>5</v>
      </c>
      <c r="F6824" t="s">
        <v>2016</v>
      </c>
      <c r="G6824" t="s">
        <v>2030</v>
      </c>
      <c r="H6824" t="s">
        <v>2017</v>
      </c>
      <c r="I6824">
        <v>43220</v>
      </c>
      <c r="J6824">
        <v>2</v>
      </c>
      <c r="K6824">
        <v>7.92</v>
      </c>
    </row>
    <row r="6901" spans="1:11">
      <c r="A6901" t="s">
        <v>1082</v>
      </c>
      <c r="B6901" t="s">
        <v>2037</v>
      </c>
      <c r="C6901" t="s">
        <v>3420</v>
      </c>
      <c r="D6901" t="s">
        <v>2026</v>
      </c>
      <c r="E6901">
        <v>5</v>
      </c>
      <c r="F6901" t="s">
        <v>2016</v>
      </c>
      <c r="G6901">
        <v>36</v>
      </c>
      <c r="H6901" t="s">
        <v>2020</v>
      </c>
      <c r="I6901">
        <v>43511</v>
      </c>
      <c r="J6901">
        <v>7</v>
      </c>
      <c r="K6901">
        <v>-30.82</v>
      </c>
    </row>
    <row r="6902" spans="1:11">
      <c r="B6902" t="s">
        <v>2094</v>
      </c>
      <c r="C6902" t="s">
        <v>2095</v>
      </c>
      <c r="D6902" t="s">
        <v>2053</v>
      </c>
      <c r="E6902">
        <v>1</v>
      </c>
      <c r="F6902" t="s">
        <v>2088</v>
      </c>
      <c r="G6902" t="s">
        <v>2030</v>
      </c>
      <c r="H6902" t="s">
        <v>2017</v>
      </c>
      <c r="I6902">
        <v>43511</v>
      </c>
      <c r="J6902" t="s">
        <v>2030</v>
      </c>
      <c r="K6902" t="s">
        <v>2030</v>
      </c>
    </row>
    <row r="6903" spans="1:11">
      <c r="B6903" t="s">
        <v>2083</v>
      </c>
      <c r="C6903" t="s">
        <v>2084</v>
      </c>
      <c r="D6903" t="s">
        <v>2184</v>
      </c>
      <c r="E6903">
        <v>1</v>
      </c>
      <c r="F6903" t="s">
        <v>2088</v>
      </c>
      <c r="G6903" t="s">
        <v>2030</v>
      </c>
      <c r="H6903" t="s">
        <v>2017</v>
      </c>
      <c r="I6903">
        <v>43511</v>
      </c>
      <c r="J6903">
        <v>5</v>
      </c>
      <c r="K6903">
        <v>-6.68</v>
      </c>
    </row>
    <row r="6904" spans="1:11">
      <c r="B6904" t="s">
        <v>2274</v>
      </c>
      <c r="C6904" t="s">
        <v>3294</v>
      </c>
      <c r="D6904" t="s">
        <v>2026</v>
      </c>
      <c r="E6904">
        <v>5</v>
      </c>
      <c r="F6904" t="s">
        <v>2016</v>
      </c>
      <c r="G6904" t="s">
        <v>2030</v>
      </c>
      <c r="H6904" t="s">
        <v>2017</v>
      </c>
      <c r="I6904">
        <v>43509</v>
      </c>
      <c r="J6904">
        <v>7</v>
      </c>
      <c r="K6904">
        <v>-30.82</v>
      </c>
    </row>
    <row r="6905" spans="1:11">
      <c r="B6905" t="s">
        <v>2267</v>
      </c>
      <c r="C6905" t="s">
        <v>3421</v>
      </c>
      <c r="D6905" t="s">
        <v>2029</v>
      </c>
      <c r="E6905">
        <v>5</v>
      </c>
      <c r="F6905" t="s">
        <v>2016</v>
      </c>
      <c r="G6905">
        <v>47</v>
      </c>
      <c r="H6905" t="s">
        <v>2017</v>
      </c>
      <c r="I6905">
        <v>43509</v>
      </c>
      <c r="J6905" t="s">
        <v>2030</v>
      </c>
      <c r="K6905" t="s">
        <v>2030</v>
      </c>
    </row>
    <row r="6906" spans="1:11">
      <c r="B6906" t="s">
        <v>2079</v>
      </c>
      <c r="C6906" t="s">
        <v>3394</v>
      </c>
      <c r="D6906" t="s">
        <v>2029</v>
      </c>
      <c r="E6906">
        <v>5</v>
      </c>
      <c r="F6906" t="s">
        <v>2016</v>
      </c>
      <c r="G6906">
        <v>37</v>
      </c>
      <c r="H6906" t="s">
        <v>2017</v>
      </c>
      <c r="I6906">
        <v>43508</v>
      </c>
      <c r="J6906">
        <v>7</v>
      </c>
      <c r="K6906">
        <v>-30.82</v>
      </c>
    </row>
    <row r="6907" spans="1:11">
      <c r="B6907" t="s">
        <v>2207</v>
      </c>
      <c r="C6907" t="s">
        <v>3413</v>
      </c>
      <c r="D6907" t="s">
        <v>2026</v>
      </c>
      <c r="E6907">
        <v>5</v>
      </c>
      <c r="F6907" t="s">
        <v>2016</v>
      </c>
      <c r="G6907">
        <v>40</v>
      </c>
      <c r="H6907" t="s">
        <v>2017</v>
      </c>
      <c r="I6907">
        <v>43504</v>
      </c>
      <c r="J6907">
        <v>7</v>
      </c>
      <c r="K6907">
        <v>-30.82</v>
      </c>
    </row>
    <row r="6908" spans="1:11">
      <c r="B6908" t="s">
        <v>2074</v>
      </c>
      <c r="C6908" t="s">
        <v>3423</v>
      </c>
      <c r="D6908" t="s">
        <v>2026</v>
      </c>
      <c r="E6908">
        <v>5</v>
      </c>
      <c r="F6908" t="s">
        <v>2016</v>
      </c>
      <c r="G6908">
        <v>36</v>
      </c>
      <c r="H6908" t="s">
        <v>2017</v>
      </c>
      <c r="I6908">
        <v>43500</v>
      </c>
      <c r="J6908" t="s">
        <v>2030</v>
      </c>
      <c r="K6908" t="s">
        <v>2030</v>
      </c>
    </row>
    <row r="6909" spans="1:11">
      <c r="B6909" t="s">
        <v>2134</v>
      </c>
      <c r="C6909" t="s">
        <v>3732</v>
      </c>
      <c r="D6909" t="s">
        <v>2035</v>
      </c>
      <c r="E6909">
        <v>5</v>
      </c>
      <c r="F6909" t="s">
        <v>2016</v>
      </c>
      <c r="G6909">
        <v>45</v>
      </c>
      <c r="H6909" t="s">
        <v>2020</v>
      </c>
      <c r="I6909">
        <v>43494</v>
      </c>
      <c r="J6909" t="s">
        <v>2030</v>
      </c>
      <c r="K6909" t="s">
        <v>2030</v>
      </c>
    </row>
    <row r="6910" spans="1:11">
      <c r="B6910" t="s">
        <v>2813</v>
      </c>
      <c r="C6910" t="s">
        <v>3412</v>
      </c>
      <c r="D6910" t="s">
        <v>2026</v>
      </c>
      <c r="E6910">
        <v>5</v>
      </c>
      <c r="F6910" t="s">
        <v>2016</v>
      </c>
      <c r="G6910">
        <v>38</v>
      </c>
      <c r="H6910" t="s">
        <v>2017</v>
      </c>
      <c r="I6910">
        <v>43494</v>
      </c>
      <c r="J6910">
        <v>6</v>
      </c>
      <c r="K6910">
        <v>-29.64</v>
      </c>
    </row>
    <row r="6911" spans="1:11">
      <c r="B6911" t="s">
        <v>2024</v>
      </c>
      <c r="C6911" t="s">
        <v>3681</v>
      </c>
      <c r="D6911" t="s">
        <v>2026</v>
      </c>
      <c r="E6911">
        <v>5</v>
      </c>
      <c r="F6911" t="s">
        <v>2016</v>
      </c>
      <c r="G6911">
        <v>38</v>
      </c>
      <c r="H6911" t="s">
        <v>2017</v>
      </c>
      <c r="I6911">
        <v>43489</v>
      </c>
      <c r="J6911">
        <v>7</v>
      </c>
      <c r="K6911">
        <v>-30.82</v>
      </c>
    </row>
    <row r="6912" spans="1:11">
      <c r="B6912" t="s">
        <v>2792</v>
      </c>
      <c r="C6912" t="s">
        <v>3409</v>
      </c>
      <c r="D6912" t="s">
        <v>2026</v>
      </c>
      <c r="E6912">
        <v>5</v>
      </c>
      <c r="F6912" t="s">
        <v>2016</v>
      </c>
      <c r="G6912">
        <v>40</v>
      </c>
      <c r="H6912" t="s">
        <v>2020</v>
      </c>
      <c r="I6912">
        <v>43488</v>
      </c>
      <c r="J6912">
        <v>3</v>
      </c>
      <c r="K6912">
        <v>1.05</v>
      </c>
    </row>
    <row r="6913" spans="2:11">
      <c r="B6913" t="s">
        <v>106</v>
      </c>
      <c r="C6913" t="s">
        <v>3429</v>
      </c>
      <c r="D6913" t="s">
        <v>2229</v>
      </c>
      <c r="E6913">
        <v>5</v>
      </c>
      <c r="F6913" t="s">
        <v>2016</v>
      </c>
      <c r="G6913">
        <v>36</v>
      </c>
      <c r="H6913" t="s">
        <v>2020</v>
      </c>
      <c r="I6913">
        <v>43488</v>
      </c>
      <c r="J6913" t="s">
        <v>2030</v>
      </c>
      <c r="K6913" t="s">
        <v>2030</v>
      </c>
    </row>
    <row r="6914" spans="2:11">
      <c r="B6914" t="s">
        <v>2031</v>
      </c>
      <c r="C6914" t="s">
        <v>3424</v>
      </c>
      <c r="D6914" t="s">
        <v>2026</v>
      </c>
      <c r="E6914">
        <v>5</v>
      </c>
      <c r="F6914" t="s">
        <v>2016</v>
      </c>
      <c r="G6914">
        <v>50</v>
      </c>
      <c r="H6914" t="s">
        <v>2020</v>
      </c>
      <c r="I6914">
        <v>43488</v>
      </c>
      <c r="J6914">
        <v>7</v>
      </c>
      <c r="K6914">
        <v>-30.82</v>
      </c>
    </row>
    <row r="6915" spans="2:11">
      <c r="B6915" t="s">
        <v>2033</v>
      </c>
      <c r="C6915" t="s">
        <v>3404</v>
      </c>
      <c r="D6915" t="s">
        <v>2035</v>
      </c>
      <c r="E6915">
        <v>5</v>
      </c>
      <c r="F6915" t="s">
        <v>2016</v>
      </c>
      <c r="G6915">
        <v>34</v>
      </c>
      <c r="H6915" t="s">
        <v>2020</v>
      </c>
      <c r="I6915">
        <v>43488</v>
      </c>
      <c r="J6915">
        <v>7</v>
      </c>
      <c r="K6915">
        <v>-30.82</v>
      </c>
    </row>
    <row r="6916" spans="2:11">
      <c r="B6916" t="s">
        <v>2072</v>
      </c>
      <c r="C6916" t="s">
        <v>3425</v>
      </c>
      <c r="D6916" t="s">
        <v>2189</v>
      </c>
      <c r="E6916">
        <v>5</v>
      </c>
      <c r="F6916" t="s">
        <v>2016</v>
      </c>
      <c r="G6916">
        <v>45</v>
      </c>
      <c r="H6916" t="s">
        <v>2017</v>
      </c>
      <c r="I6916">
        <v>43488</v>
      </c>
      <c r="J6916">
        <v>7</v>
      </c>
      <c r="K6916">
        <v>-30.82</v>
      </c>
    </row>
    <row r="6917" spans="2:11">
      <c r="B6917" t="s">
        <v>2388</v>
      </c>
      <c r="C6917" t="s">
        <v>3422</v>
      </c>
      <c r="D6917" t="s">
        <v>2570</v>
      </c>
      <c r="E6917">
        <v>4</v>
      </c>
      <c r="F6917" t="s">
        <v>2016</v>
      </c>
      <c r="G6917">
        <v>38</v>
      </c>
      <c r="H6917" t="s">
        <v>2017</v>
      </c>
      <c r="I6917">
        <v>43488</v>
      </c>
      <c r="J6917">
        <v>7</v>
      </c>
      <c r="K6917">
        <v>-30.82</v>
      </c>
    </row>
    <row r="6918" spans="2:11">
      <c r="B6918" t="s">
        <v>2042</v>
      </c>
      <c r="C6918" t="s">
        <v>3733</v>
      </c>
      <c r="D6918" t="s">
        <v>2044</v>
      </c>
      <c r="E6918">
        <v>3</v>
      </c>
      <c r="F6918" t="s">
        <v>2016</v>
      </c>
      <c r="G6918">
        <v>30</v>
      </c>
      <c r="H6918" t="s">
        <v>2020</v>
      </c>
      <c r="I6918">
        <v>43488</v>
      </c>
      <c r="J6918">
        <v>4</v>
      </c>
      <c r="K6918">
        <v>0</v>
      </c>
    </row>
    <row r="6919" spans="2:11">
      <c r="B6919" t="s">
        <v>3430</v>
      </c>
      <c r="C6919" t="s">
        <v>3431</v>
      </c>
      <c r="D6919" t="s">
        <v>2026</v>
      </c>
      <c r="E6919">
        <v>5</v>
      </c>
      <c r="F6919" t="s">
        <v>2016</v>
      </c>
      <c r="G6919">
        <v>42</v>
      </c>
      <c r="H6919" t="s">
        <v>2020</v>
      </c>
      <c r="I6919">
        <v>43488</v>
      </c>
      <c r="J6919">
        <v>7</v>
      </c>
      <c r="K6919">
        <v>-30.82</v>
      </c>
    </row>
    <row r="6920" spans="2:11">
      <c r="B6920" t="s">
        <v>2049</v>
      </c>
      <c r="C6920" t="s">
        <v>3405</v>
      </c>
      <c r="D6920" t="s">
        <v>2029</v>
      </c>
      <c r="E6920">
        <v>5</v>
      </c>
      <c r="F6920" t="s">
        <v>2016</v>
      </c>
      <c r="G6920">
        <v>35</v>
      </c>
      <c r="H6920" t="s">
        <v>2020</v>
      </c>
      <c r="I6920">
        <v>43488</v>
      </c>
      <c r="J6920">
        <v>1</v>
      </c>
      <c r="K6920">
        <v>3.07</v>
      </c>
    </row>
    <row r="6921" spans="2:11">
      <c r="B6921" t="s">
        <v>2054</v>
      </c>
      <c r="C6921" t="s">
        <v>2824</v>
      </c>
      <c r="D6921" t="s">
        <v>2056</v>
      </c>
      <c r="E6921">
        <v>4</v>
      </c>
      <c r="F6921" t="s">
        <v>2016</v>
      </c>
      <c r="G6921">
        <v>38</v>
      </c>
      <c r="H6921" t="s">
        <v>2020</v>
      </c>
      <c r="I6921">
        <v>43488</v>
      </c>
      <c r="J6921">
        <v>7</v>
      </c>
      <c r="K6921">
        <v>-30.82</v>
      </c>
    </row>
    <row r="6922" spans="2:11">
      <c r="B6922" t="s">
        <v>2260</v>
      </c>
      <c r="C6922" t="s">
        <v>3734</v>
      </c>
      <c r="D6922" t="s">
        <v>2044</v>
      </c>
      <c r="E6922">
        <v>3</v>
      </c>
      <c r="F6922" t="s">
        <v>2016</v>
      </c>
      <c r="G6922">
        <v>35</v>
      </c>
      <c r="H6922" t="s">
        <v>2020</v>
      </c>
      <c r="I6922">
        <v>43488</v>
      </c>
      <c r="J6922">
        <v>4</v>
      </c>
      <c r="K6922">
        <v>0</v>
      </c>
    </row>
    <row r="6923" spans="2:11">
      <c r="B6923" t="s">
        <v>2352</v>
      </c>
      <c r="C6923" t="s">
        <v>3419</v>
      </c>
      <c r="D6923" t="s">
        <v>2026</v>
      </c>
      <c r="E6923">
        <v>5</v>
      </c>
      <c r="F6923" t="s">
        <v>2016</v>
      </c>
      <c r="G6923" t="s">
        <v>2030</v>
      </c>
      <c r="H6923" t="s">
        <v>2017</v>
      </c>
      <c r="I6923">
        <v>43488</v>
      </c>
      <c r="J6923">
        <v>7</v>
      </c>
      <c r="K6923">
        <v>-30.82</v>
      </c>
    </row>
    <row r="6924" spans="2:11">
      <c r="B6924" t="s">
        <v>2174</v>
      </c>
      <c r="C6924" t="s">
        <v>3408</v>
      </c>
      <c r="D6924" t="s">
        <v>2029</v>
      </c>
      <c r="E6924">
        <v>5</v>
      </c>
      <c r="F6924" t="s">
        <v>2016</v>
      </c>
      <c r="G6924">
        <v>36</v>
      </c>
      <c r="H6924" t="s">
        <v>2017</v>
      </c>
      <c r="I6924">
        <v>43487</v>
      </c>
      <c r="J6924">
        <v>7</v>
      </c>
      <c r="K6924">
        <v>-30.82</v>
      </c>
    </row>
    <row r="6925" spans="2:11">
      <c r="B6925" t="s">
        <v>2067</v>
      </c>
      <c r="C6925" t="s">
        <v>3428</v>
      </c>
      <c r="D6925" t="s">
        <v>2029</v>
      </c>
      <c r="E6925">
        <v>5</v>
      </c>
      <c r="F6925" t="s">
        <v>2016</v>
      </c>
      <c r="G6925">
        <v>48</v>
      </c>
      <c r="H6925" t="s">
        <v>2020</v>
      </c>
      <c r="I6925">
        <v>43487</v>
      </c>
      <c r="J6925">
        <v>7</v>
      </c>
      <c r="K6925">
        <v>-30.82</v>
      </c>
    </row>
    <row r="6926" spans="2:11">
      <c r="B6926" t="s">
        <v>2027</v>
      </c>
      <c r="C6926" t="s">
        <v>3399</v>
      </c>
      <c r="D6926" t="s">
        <v>2029</v>
      </c>
      <c r="E6926">
        <v>5</v>
      </c>
      <c r="F6926" t="s">
        <v>2016</v>
      </c>
      <c r="G6926">
        <v>34</v>
      </c>
      <c r="H6926" t="s">
        <v>2017</v>
      </c>
      <c r="I6926">
        <v>43487</v>
      </c>
      <c r="J6926">
        <v>7</v>
      </c>
      <c r="K6926">
        <v>-30.82</v>
      </c>
    </row>
    <row r="6927" spans="2:11">
      <c r="B6927" t="s">
        <v>2371</v>
      </c>
      <c r="C6927" t="s">
        <v>3400</v>
      </c>
      <c r="D6927" t="s">
        <v>2035</v>
      </c>
      <c r="E6927">
        <v>5</v>
      </c>
      <c r="F6927" t="s">
        <v>2016</v>
      </c>
      <c r="G6927">
        <v>35</v>
      </c>
      <c r="H6927" t="s">
        <v>2017</v>
      </c>
      <c r="I6927">
        <v>43487</v>
      </c>
      <c r="J6927">
        <v>7</v>
      </c>
      <c r="K6927">
        <v>-30.82</v>
      </c>
    </row>
    <row r="6928" spans="2:11">
      <c r="B6928" t="s">
        <v>2077</v>
      </c>
      <c r="C6928" t="s">
        <v>3401</v>
      </c>
      <c r="D6928" t="s">
        <v>2029</v>
      </c>
      <c r="E6928">
        <v>5</v>
      </c>
      <c r="F6928" t="s">
        <v>2016</v>
      </c>
      <c r="G6928">
        <v>37</v>
      </c>
      <c r="H6928" t="s">
        <v>2020</v>
      </c>
      <c r="I6928">
        <v>43487</v>
      </c>
      <c r="J6928">
        <v>7</v>
      </c>
      <c r="K6928">
        <v>-30.82</v>
      </c>
    </row>
    <row r="6929" spans="2:11">
      <c r="B6929" t="s">
        <v>2051</v>
      </c>
      <c r="C6929" t="s">
        <v>3410</v>
      </c>
      <c r="D6929" t="s">
        <v>2076</v>
      </c>
      <c r="E6929">
        <v>3</v>
      </c>
      <c r="F6929" t="s">
        <v>2016</v>
      </c>
      <c r="G6929">
        <v>34</v>
      </c>
      <c r="H6929" t="s">
        <v>2017</v>
      </c>
      <c r="I6929">
        <v>43487</v>
      </c>
      <c r="J6929">
        <v>2</v>
      </c>
      <c r="K6929">
        <v>2.46</v>
      </c>
    </row>
    <row r="6930" spans="2:11">
      <c r="B6930" t="s">
        <v>2198</v>
      </c>
      <c r="C6930" t="s">
        <v>3427</v>
      </c>
      <c r="D6930" t="s">
        <v>2035</v>
      </c>
      <c r="E6930">
        <v>5</v>
      </c>
      <c r="F6930" t="s">
        <v>2016</v>
      </c>
      <c r="G6930">
        <v>33</v>
      </c>
      <c r="H6930" t="s">
        <v>2020</v>
      </c>
      <c r="I6930">
        <v>43487</v>
      </c>
      <c r="J6930">
        <v>7</v>
      </c>
      <c r="K6930">
        <v>-30.82</v>
      </c>
    </row>
    <row r="6931" spans="2:11">
      <c r="B6931" t="s">
        <v>2063</v>
      </c>
      <c r="C6931" t="s">
        <v>3411</v>
      </c>
      <c r="D6931" t="s">
        <v>2035</v>
      </c>
      <c r="E6931">
        <v>5</v>
      </c>
      <c r="F6931" t="s">
        <v>2016</v>
      </c>
      <c r="G6931">
        <v>38</v>
      </c>
      <c r="H6931" t="s">
        <v>2017</v>
      </c>
      <c r="I6931">
        <v>43487</v>
      </c>
      <c r="J6931">
        <v>7</v>
      </c>
      <c r="K6931">
        <v>-30.82</v>
      </c>
    </row>
    <row r="6932" spans="2:11">
      <c r="B6932" t="s">
        <v>2111</v>
      </c>
      <c r="C6932" t="s">
        <v>3735</v>
      </c>
      <c r="D6932" t="s">
        <v>2026</v>
      </c>
      <c r="E6932">
        <v>5</v>
      </c>
      <c r="F6932" t="s">
        <v>2123</v>
      </c>
      <c r="G6932" t="s">
        <v>2030</v>
      </c>
      <c r="H6932" t="s">
        <v>2017</v>
      </c>
      <c r="I6932">
        <v>43250</v>
      </c>
      <c r="J6932" t="s">
        <v>2030</v>
      </c>
      <c r="K6932" t="s">
        <v>2030</v>
      </c>
    </row>
    <row r="7001" spans="1:11">
      <c r="A7001" t="s">
        <v>1083</v>
      </c>
      <c r="B7001" t="s">
        <v>2148</v>
      </c>
      <c r="C7001" t="s">
        <v>3484</v>
      </c>
      <c r="D7001" t="s">
        <v>2029</v>
      </c>
      <c r="E7001">
        <v>5</v>
      </c>
      <c r="F7001" t="s">
        <v>2016</v>
      </c>
      <c r="G7001">
        <v>160</v>
      </c>
      <c r="H7001" t="s">
        <v>2017</v>
      </c>
      <c r="I7001">
        <v>43511</v>
      </c>
      <c r="J7001">
        <v>3</v>
      </c>
      <c r="K7001">
        <v>6.74</v>
      </c>
    </row>
    <row r="7002" spans="1:11">
      <c r="B7002" t="s">
        <v>2260</v>
      </c>
      <c r="C7002" t="s">
        <v>3965</v>
      </c>
      <c r="D7002" t="s">
        <v>2184</v>
      </c>
      <c r="E7002">
        <v>1</v>
      </c>
      <c r="F7002" t="s">
        <v>2016</v>
      </c>
      <c r="G7002">
        <v>123</v>
      </c>
      <c r="H7002" t="s">
        <v>2020</v>
      </c>
      <c r="I7002">
        <v>43510</v>
      </c>
      <c r="J7002">
        <v>5</v>
      </c>
      <c r="K7002">
        <v>-6.74</v>
      </c>
    </row>
    <row r="7003" spans="1:11">
      <c r="B7003" t="s">
        <v>2174</v>
      </c>
      <c r="C7003" t="s">
        <v>3485</v>
      </c>
      <c r="D7003" t="s">
        <v>2029</v>
      </c>
      <c r="E7003">
        <v>5</v>
      </c>
      <c r="F7003" t="s">
        <v>2016</v>
      </c>
      <c r="G7003">
        <v>154</v>
      </c>
      <c r="H7003" t="s">
        <v>2017</v>
      </c>
      <c r="I7003">
        <v>43509</v>
      </c>
      <c r="J7003">
        <v>3</v>
      </c>
      <c r="K7003">
        <v>6.74</v>
      </c>
    </row>
    <row r="7004" spans="1:11">
      <c r="B7004" t="s">
        <v>106</v>
      </c>
      <c r="C7004" t="s">
        <v>3065</v>
      </c>
      <c r="D7004" t="s">
        <v>2723</v>
      </c>
      <c r="E7004">
        <v>3</v>
      </c>
      <c r="F7004" t="s">
        <v>2016</v>
      </c>
      <c r="G7004">
        <v>134</v>
      </c>
      <c r="H7004" t="s">
        <v>2020</v>
      </c>
      <c r="I7004">
        <v>43509</v>
      </c>
      <c r="J7004">
        <v>4</v>
      </c>
      <c r="K7004">
        <v>0</v>
      </c>
    </row>
    <row r="7005" spans="1:11">
      <c r="B7005" t="s">
        <v>2027</v>
      </c>
      <c r="C7005" t="s">
        <v>3557</v>
      </c>
      <c r="D7005" t="s">
        <v>2029</v>
      </c>
      <c r="E7005">
        <v>5</v>
      </c>
      <c r="F7005" t="s">
        <v>2016</v>
      </c>
      <c r="G7005">
        <v>151</v>
      </c>
      <c r="H7005" t="s">
        <v>2017</v>
      </c>
      <c r="I7005">
        <v>43509</v>
      </c>
      <c r="J7005">
        <v>3</v>
      </c>
      <c r="K7005">
        <v>6.74</v>
      </c>
    </row>
    <row r="7006" spans="1:11">
      <c r="B7006" t="s">
        <v>2274</v>
      </c>
      <c r="C7006" t="s">
        <v>2334</v>
      </c>
      <c r="D7006" t="s">
        <v>2026</v>
      </c>
      <c r="E7006">
        <v>5</v>
      </c>
      <c r="F7006" t="s">
        <v>2016</v>
      </c>
      <c r="G7006" t="s">
        <v>2030</v>
      </c>
      <c r="H7006" t="s">
        <v>2017</v>
      </c>
      <c r="I7006">
        <v>43509</v>
      </c>
      <c r="J7006">
        <v>3</v>
      </c>
      <c r="K7006">
        <v>6.74</v>
      </c>
    </row>
    <row r="7007" spans="1:11">
      <c r="B7007" t="s">
        <v>2033</v>
      </c>
      <c r="C7007" t="s">
        <v>2927</v>
      </c>
      <c r="D7007" t="s">
        <v>2044</v>
      </c>
      <c r="E7007">
        <v>3</v>
      </c>
      <c r="F7007" t="s">
        <v>2016</v>
      </c>
      <c r="G7007">
        <v>143</v>
      </c>
      <c r="H7007" t="s">
        <v>2020</v>
      </c>
      <c r="I7007">
        <v>43509</v>
      </c>
      <c r="J7007">
        <v>4</v>
      </c>
      <c r="K7007">
        <v>0</v>
      </c>
    </row>
    <row r="7008" spans="1:11">
      <c r="B7008" t="s">
        <v>2072</v>
      </c>
      <c r="C7008" t="s">
        <v>3305</v>
      </c>
      <c r="D7008" t="s">
        <v>2029</v>
      </c>
      <c r="E7008">
        <v>5</v>
      </c>
      <c r="F7008" t="s">
        <v>2016</v>
      </c>
      <c r="G7008">
        <v>145</v>
      </c>
      <c r="H7008" t="s">
        <v>2017</v>
      </c>
      <c r="I7008">
        <v>43509</v>
      </c>
      <c r="J7008">
        <v>3</v>
      </c>
      <c r="K7008">
        <v>6.74</v>
      </c>
    </row>
    <row r="7009" spans="2:11">
      <c r="B7009" t="s">
        <v>2079</v>
      </c>
      <c r="C7009" t="s">
        <v>3067</v>
      </c>
      <c r="D7009" t="s">
        <v>2029</v>
      </c>
      <c r="E7009">
        <v>5</v>
      </c>
      <c r="F7009" t="s">
        <v>2016</v>
      </c>
      <c r="G7009">
        <v>152</v>
      </c>
      <c r="H7009" t="s">
        <v>2017</v>
      </c>
      <c r="I7009">
        <v>43509</v>
      </c>
      <c r="J7009">
        <v>3</v>
      </c>
      <c r="K7009">
        <v>6.74</v>
      </c>
    </row>
    <row r="7010" spans="2:11">
      <c r="B7010" t="s">
        <v>2049</v>
      </c>
      <c r="C7010" t="s">
        <v>3486</v>
      </c>
      <c r="D7010" t="s">
        <v>2029</v>
      </c>
      <c r="E7010">
        <v>5</v>
      </c>
      <c r="F7010" t="s">
        <v>2016</v>
      </c>
      <c r="G7010">
        <v>155</v>
      </c>
      <c r="H7010" t="s">
        <v>2020</v>
      </c>
      <c r="I7010">
        <v>43509</v>
      </c>
      <c r="J7010">
        <v>3</v>
      </c>
      <c r="K7010">
        <v>6.74</v>
      </c>
    </row>
    <row r="7011" spans="2:11">
      <c r="B7011" t="s">
        <v>2063</v>
      </c>
      <c r="C7011" t="s">
        <v>2612</v>
      </c>
      <c r="D7011" t="s">
        <v>2162</v>
      </c>
      <c r="E7011">
        <v>3</v>
      </c>
      <c r="F7011" t="s">
        <v>2016</v>
      </c>
      <c r="G7011">
        <v>135</v>
      </c>
      <c r="H7011" t="s">
        <v>2017</v>
      </c>
      <c r="I7011">
        <v>43509</v>
      </c>
      <c r="J7011">
        <v>4</v>
      </c>
      <c r="K7011">
        <v>0</v>
      </c>
    </row>
    <row r="7012" spans="2:11">
      <c r="B7012" t="s">
        <v>2792</v>
      </c>
      <c r="C7012" t="s">
        <v>4110</v>
      </c>
      <c r="D7012" t="s">
        <v>2076</v>
      </c>
      <c r="E7012">
        <v>3</v>
      </c>
      <c r="F7012" t="s">
        <v>2016</v>
      </c>
      <c r="G7012">
        <v>135</v>
      </c>
      <c r="H7012" t="s">
        <v>2020</v>
      </c>
      <c r="I7012">
        <v>43495</v>
      </c>
      <c r="J7012">
        <v>4</v>
      </c>
      <c r="K7012">
        <v>0</v>
      </c>
    </row>
    <row r="7013" spans="2:11">
      <c r="B7013" t="s">
        <v>2094</v>
      </c>
      <c r="C7013" t="s">
        <v>2095</v>
      </c>
      <c r="D7013" t="s">
        <v>2076</v>
      </c>
      <c r="E7013">
        <v>3</v>
      </c>
      <c r="F7013" t="s">
        <v>2016</v>
      </c>
      <c r="G7013" t="s">
        <v>2030</v>
      </c>
      <c r="H7013" t="s">
        <v>2017</v>
      </c>
      <c r="I7013">
        <v>43493</v>
      </c>
      <c r="J7013" t="s">
        <v>2030</v>
      </c>
      <c r="K7013" t="s">
        <v>2030</v>
      </c>
    </row>
    <row r="7014" spans="2:11">
      <c r="B7014" t="s">
        <v>3616</v>
      </c>
      <c r="C7014" t="s">
        <v>4301</v>
      </c>
      <c r="D7014" t="s">
        <v>2076</v>
      </c>
      <c r="E7014">
        <v>3</v>
      </c>
      <c r="F7014" t="s">
        <v>2016</v>
      </c>
      <c r="G7014">
        <v>135</v>
      </c>
      <c r="H7014" t="s">
        <v>3135</v>
      </c>
      <c r="I7014">
        <v>43489</v>
      </c>
      <c r="J7014" t="s">
        <v>2030</v>
      </c>
      <c r="K7014" t="s">
        <v>2030</v>
      </c>
    </row>
    <row r="7015" spans="2:11">
      <c r="B7015" t="s">
        <v>2067</v>
      </c>
      <c r="C7015" t="s">
        <v>3304</v>
      </c>
      <c r="D7015" t="s">
        <v>2029</v>
      </c>
      <c r="E7015">
        <v>5</v>
      </c>
      <c r="F7015" t="s">
        <v>2016</v>
      </c>
      <c r="G7015">
        <v>144</v>
      </c>
      <c r="H7015" t="s">
        <v>2020</v>
      </c>
      <c r="I7015">
        <v>43488</v>
      </c>
      <c r="J7015">
        <v>3</v>
      </c>
      <c r="K7015">
        <v>6.74</v>
      </c>
    </row>
    <row r="7016" spans="2:11">
      <c r="B7016" t="s">
        <v>2051</v>
      </c>
      <c r="C7016" t="s">
        <v>2335</v>
      </c>
      <c r="D7016" t="s">
        <v>2076</v>
      </c>
      <c r="E7016">
        <v>3</v>
      </c>
      <c r="F7016" t="s">
        <v>2016</v>
      </c>
      <c r="G7016">
        <v>130</v>
      </c>
      <c r="H7016" t="s">
        <v>2017</v>
      </c>
      <c r="I7016">
        <v>43488</v>
      </c>
      <c r="J7016">
        <v>2</v>
      </c>
      <c r="K7016">
        <v>13</v>
      </c>
    </row>
    <row r="7017" spans="2:11">
      <c r="B7017" t="s">
        <v>2086</v>
      </c>
      <c r="C7017" t="s">
        <v>3558</v>
      </c>
      <c r="D7017" t="s">
        <v>2026</v>
      </c>
      <c r="E7017">
        <v>5</v>
      </c>
      <c r="F7017" t="s">
        <v>2016</v>
      </c>
      <c r="G7017">
        <v>149</v>
      </c>
      <c r="H7017" t="s">
        <v>2017</v>
      </c>
      <c r="I7017">
        <v>43488</v>
      </c>
      <c r="J7017">
        <v>3</v>
      </c>
      <c r="K7017">
        <v>6.74</v>
      </c>
    </row>
    <row r="7018" spans="2:11">
      <c r="B7018" t="s">
        <v>2024</v>
      </c>
      <c r="C7018" t="s">
        <v>3300</v>
      </c>
      <c r="D7018" t="s">
        <v>2026</v>
      </c>
      <c r="E7018">
        <v>5</v>
      </c>
      <c r="F7018" t="s">
        <v>2016</v>
      </c>
      <c r="G7018">
        <v>165</v>
      </c>
      <c r="H7018" t="s">
        <v>2017</v>
      </c>
      <c r="I7018">
        <v>43487</v>
      </c>
      <c r="J7018">
        <v>3</v>
      </c>
      <c r="K7018">
        <v>6.74</v>
      </c>
    </row>
    <row r="7019" spans="2:11">
      <c r="B7019" t="s">
        <v>2074</v>
      </c>
      <c r="C7019" t="s">
        <v>3077</v>
      </c>
      <c r="D7019" t="s">
        <v>2076</v>
      </c>
      <c r="E7019">
        <v>3</v>
      </c>
      <c r="F7019" t="s">
        <v>2016</v>
      </c>
      <c r="G7019">
        <v>135</v>
      </c>
      <c r="H7019" t="s">
        <v>2020</v>
      </c>
      <c r="I7019">
        <v>43487</v>
      </c>
      <c r="J7019">
        <v>4</v>
      </c>
      <c r="K7019">
        <v>0</v>
      </c>
    </row>
    <row r="7020" spans="2:11">
      <c r="B7020" t="s">
        <v>2102</v>
      </c>
      <c r="C7020" t="s">
        <v>3079</v>
      </c>
      <c r="D7020" t="s">
        <v>2104</v>
      </c>
      <c r="E7020" t="s">
        <v>2030</v>
      </c>
      <c r="F7020" t="s">
        <v>2016</v>
      </c>
      <c r="G7020" t="s">
        <v>2030</v>
      </c>
      <c r="H7020" t="s">
        <v>2017</v>
      </c>
      <c r="I7020">
        <v>43451</v>
      </c>
      <c r="J7020" t="s">
        <v>2030</v>
      </c>
      <c r="K7020" t="s">
        <v>2030</v>
      </c>
    </row>
    <row r="7021" spans="2:11">
      <c r="B7021" t="s">
        <v>2083</v>
      </c>
      <c r="C7021" t="s">
        <v>2304</v>
      </c>
      <c r="D7021" t="s">
        <v>2076</v>
      </c>
      <c r="E7021">
        <v>3</v>
      </c>
      <c r="F7021" t="s">
        <v>2088</v>
      </c>
      <c r="G7021" t="s">
        <v>2030</v>
      </c>
      <c r="H7021" t="s">
        <v>2017</v>
      </c>
      <c r="I7021">
        <v>43434</v>
      </c>
      <c r="J7021">
        <v>1</v>
      </c>
      <c r="K7021">
        <v>14.97</v>
      </c>
    </row>
    <row r="7022" spans="2:11">
      <c r="B7022" t="s">
        <v>2151</v>
      </c>
      <c r="C7022" t="s">
        <v>3480</v>
      </c>
      <c r="D7022" t="s">
        <v>2179</v>
      </c>
      <c r="E7022" t="s">
        <v>2030</v>
      </c>
      <c r="F7022" t="s">
        <v>2016</v>
      </c>
      <c r="G7022" t="s">
        <v>2030</v>
      </c>
      <c r="H7022" t="s">
        <v>2017</v>
      </c>
      <c r="I7022">
        <v>43389</v>
      </c>
      <c r="J7022" t="s">
        <v>2030</v>
      </c>
      <c r="K7022" t="s">
        <v>2030</v>
      </c>
    </row>
    <row r="7023" spans="2:11">
      <c r="B7023" t="s">
        <v>2111</v>
      </c>
      <c r="C7023" t="s">
        <v>2930</v>
      </c>
      <c r="D7023" t="s">
        <v>2026</v>
      </c>
      <c r="E7023">
        <v>5</v>
      </c>
      <c r="F7023" t="s">
        <v>2016</v>
      </c>
      <c r="G7023" t="s">
        <v>2030</v>
      </c>
      <c r="H7023" t="s">
        <v>2017</v>
      </c>
      <c r="I7023">
        <v>43208</v>
      </c>
      <c r="J7023">
        <v>3</v>
      </c>
      <c r="K7023">
        <v>6.74</v>
      </c>
    </row>
    <row r="7024" spans="2:11">
      <c r="B7024" t="s">
        <v>2931</v>
      </c>
      <c r="C7024" t="s">
        <v>2932</v>
      </c>
      <c r="D7024" t="s">
        <v>2104</v>
      </c>
      <c r="E7024" t="s">
        <v>2030</v>
      </c>
      <c r="F7024" t="s">
        <v>2016</v>
      </c>
      <c r="G7024" t="s">
        <v>2030</v>
      </c>
      <c r="H7024" t="s">
        <v>2017</v>
      </c>
      <c r="I7024">
        <v>42899</v>
      </c>
      <c r="J7024" t="s">
        <v>2030</v>
      </c>
      <c r="K7024" t="s">
        <v>2030</v>
      </c>
    </row>
    <row r="7101" spans="1:11">
      <c r="A7101" t="s">
        <v>1084</v>
      </c>
      <c r="B7101" t="s">
        <v>2024</v>
      </c>
      <c r="C7101" t="s">
        <v>3004</v>
      </c>
      <c r="D7101" t="s">
        <v>2076</v>
      </c>
      <c r="E7101">
        <v>3</v>
      </c>
      <c r="F7101" t="s">
        <v>2016</v>
      </c>
      <c r="G7101" t="s">
        <v>2030</v>
      </c>
      <c r="H7101" t="s">
        <v>2017</v>
      </c>
      <c r="I7101">
        <v>43510</v>
      </c>
      <c r="J7101" t="s">
        <v>2030</v>
      </c>
      <c r="K7101" t="s">
        <v>2030</v>
      </c>
    </row>
    <row r="7102" spans="1:11">
      <c r="B7102" t="s">
        <v>2037</v>
      </c>
      <c r="C7102" t="s">
        <v>3201</v>
      </c>
      <c r="D7102" t="s">
        <v>2076</v>
      </c>
      <c r="E7102">
        <v>3</v>
      </c>
      <c r="F7102" t="s">
        <v>2016</v>
      </c>
      <c r="G7102">
        <v>13</v>
      </c>
      <c r="H7102" t="s">
        <v>2020</v>
      </c>
      <c r="I7102">
        <v>43509</v>
      </c>
      <c r="J7102">
        <v>1</v>
      </c>
      <c r="K7102">
        <v>10.39</v>
      </c>
    </row>
    <row r="7103" spans="1:11">
      <c r="B7103" t="s">
        <v>2094</v>
      </c>
      <c r="C7103" t="s">
        <v>2095</v>
      </c>
      <c r="D7103" t="s">
        <v>2026</v>
      </c>
      <c r="E7103">
        <v>5</v>
      </c>
      <c r="F7103" t="s">
        <v>2085</v>
      </c>
      <c r="G7103">
        <v>18</v>
      </c>
      <c r="H7103" t="s">
        <v>2020</v>
      </c>
      <c r="I7103">
        <v>43509</v>
      </c>
      <c r="J7103" t="s">
        <v>2030</v>
      </c>
      <c r="K7103" t="s">
        <v>2030</v>
      </c>
    </row>
    <row r="7104" spans="1:11">
      <c r="B7104" t="s">
        <v>2079</v>
      </c>
      <c r="C7104" t="s">
        <v>2688</v>
      </c>
      <c r="D7104" t="s">
        <v>2029</v>
      </c>
      <c r="E7104">
        <v>5</v>
      </c>
      <c r="F7104" t="s">
        <v>2016</v>
      </c>
      <c r="G7104">
        <v>20</v>
      </c>
      <c r="H7104" t="s">
        <v>2017</v>
      </c>
      <c r="I7104">
        <v>43509</v>
      </c>
      <c r="J7104">
        <v>7</v>
      </c>
      <c r="K7104">
        <v>-18.510000000000002</v>
      </c>
    </row>
    <row r="7105" spans="2:11">
      <c r="B7105" t="s">
        <v>2074</v>
      </c>
      <c r="C7105" t="s">
        <v>3375</v>
      </c>
      <c r="D7105" t="s">
        <v>2076</v>
      </c>
      <c r="E7105">
        <v>3</v>
      </c>
      <c r="F7105" t="s">
        <v>2016</v>
      </c>
      <c r="G7105">
        <v>15</v>
      </c>
      <c r="H7105" t="s">
        <v>2017</v>
      </c>
      <c r="I7105">
        <v>43507</v>
      </c>
      <c r="J7105">
        <v>5</v>
      </c>
      <c r="K7105">
        <v>0</v>
      </c>
    </row>
    <row r="7106" spans="2:11">
      <c r="B7106" t="s">
        <v>2621</v>
      </c>
      <c r="C7106" t="s">
        <v>2653</v>
      </c>
      <c r="D7106" t="s">
        <v>2044</v>
      </c>
      <c r="E7106">
        <v>3</v>
      </c>
      <c r="F7106" t="s">
        <v>2016</v>
      </c>
      <c r="G7106" t="s">
        <v>2030</v>
      </c>
      <c r="H7106" t="s">
        <v>2017</v>
      </c>
      <c r="I7106">
        <v>43507</v>
      </c>
      <c r="J7106">
        <v>5</v>
      </c>
      <c r="K7106">
        <v>0</v>
      </c>
    </row>
    <row r="7107" spans="2:11">
      <c r="B7107" t="s">
        <v>2174</v>
      </c>
      <c r="C7107" t="s">
        <v>3377</v>
      </c>
      <c r="D7107" t="s">
        <v>2029</v>
      </c>
      <c r="E7107">
        <v>5</v>
      </c>
      <c r="F7107" t="s">
        <v>2016</v>
      </c>
      <c r="G7107">
        <v>23</v>
      </c>
      <c r="H7107" t="s">
        <v>2017</v>
      </c>
      <c r="I7107">
        <v>43504</v>
      </c>
      <c r="J7107">
        <v>7</v>
      </c>
      <c r="K7107">
        <v>-18.510000000000002</v>
      </c>
    </row>
    <row r="7108" spans="2:11">
      <c r="B7108" t="s">
        <v>2021</v>
      </c>
      <c r="C7108" t="s">
        <v>3156</v>
      </c>
      <c r="D7108" t="s">
        <v>2296</v>
      </c>
      <c r="E7108">
        <v>3</v>
      </c>
      <c r="F7108" t="s">
        <v>2016</v>
      </c>
      <c r="G7108">
        <v>12</v>
      </c>
      <c r="H7108" t="s">
        <v>2020</v>
      </c>
      <c r="I7108">
        <v>43504</v>
      </c>
      <c r="J7108">
        <v>5</v>
      </c>
      <c r="K7108">
        <v>0</v>
      </c>
    </row>
    <row r="7109" spans="2:11">
      <c r="B7109" t="s">
        <v>2131</v>
      </c>
      <c r="C7109" t="s">
        <v>2980</v>
      </c>
      <c r="D7109" t="s">
        <v>2044</v>
      </c>
      <c r="E7109">
        <v>3</v>
      </c>
      <c r="F7109" t="s">
        <v>2016</v>
      </c>
      <c r="G7109">
        <v>14</v>
      </c>
      <c r="H7109" t="s">
        <v>2133</v>
      </c>
      <c r="I7109">
        <v>43504</v>
      </c>
      <c r="J7109">
        <v>3</v>
      </c>
      <c r="K7109">
        <v>4.6500000000000004</v>
      </c>
    </row>
    <row r="7110" spans="2:11">
      <c r="B7110" t="s">
        <v>2069</v>
      </c>
      <c r="C7110" t="s">
        <v>2686</v>
      </c>
      <c r="D7110" t="s">
        <v>2071</v>
      </c>
      <c r="E7110">
        <v>3</v>
      </c>
      <c r="F7110" t="s">
        <v>2016</v>
      </c>
      <c r="G7110" t="s">
        <v>2030</v>
      </c>
      <c r="H7110" t="s">
        <v>2017</v>
      </c>
      <c r="I7110">
        <v>43504</v>
      </c>
      <c r="J7110">
        <v>5</v>
      </c>
      <c r="K7110">
        <v>0</v>
      </c>
    </row>
    <row r="7111" spans="2:11">
      <c r="B7111" t="s">
        <v>2051</v>
      </c>
      <c r="C7111" t="s">
        <v>2969</v>
      </c>
      <c r="D7111" t="s">
        <v>2026</v>
      </c>
      <c r="E7111">
        <v>5</v>
      </c>
      <c r="F7111" t="s">
        <v>2016</v>
      </c>
      <c r="G7111">
        <v>21</v>
      </c>
      <c r="H7111" t="s">
        <v>2017</v>
      </c>
      <c r="I7111">
        <v>43504</v>
      </c>
      <c r="J7111">
        <v>7</v>
      </c>
      <c r="K7111">
        <v>-18.510000000000002</v>
      </c>
    </row>
    <row r="7112" spans="2:11">
      <c r="B7112" t="s">
        <v>2061</v>
      </c>
      <c r="C7112" t="s">
        <v>3384</v>
      </c>
      <c r="D7112" t="s">
        <v>2044</v>
      </c>
      <c r="E7112">
        <v>3</v>
      </c>
      <c r="F7112" t="s">
        <v>2016</v>
      </c>
      <c r="G7112">
        <v>15</v>
      </c>
      <c r="H7112" t="s">
        <v>2020</v>
      </c>
      <c r="I7112">
        <v>43504</v>
      </c>
      <c r="J7112">
        <v>5</v>
      </c>
      <c r="K7112">
        <v>0</v>
      </c>
    </row>
    <row r="7113" spans="2:11">
      <c r="B7113" t="s">
        <v>2063</v>
      </c>
      <c r="C7113" t="s">
        <v>3507</v>
      </c>
      <c r="D7113" t="s">
        <v>2184</v>
      </c>
      <c r="E7113">
        <v>1</v>
      </c>
      <c r="F7113" t="s">
        <v>2016</v>
      </c>
      <c r="G7113">
        <v>10</v>
      </c>
      <c r="H7113" t="s">
        <v>2017</v>
      </c>
      <c r="I7113">
        <v>43504</v>
      </c>
      <c r="J7113">
        <v>2</v>
      </c>
      <c r="K7113">
        <v>6.84</v>
      </c>
    </row>
    <row r="7114" spans="2:11">
      <c r="B7114" t="s">
        <v>2247</v>
      </c>
      <c r="C7114" t="s">
        <v>3385</v>
      </c>
      <c r="D7114" t="s">
        <v>2162</v>
      </c>
      <c r="E7114">
        <v>3</v>
      </c>
      <c r="F7114" t="s">
        <v>2016</v>
      </c>
      <c r="G7114">
        <v>15</v>
      </c>
      <c r="H7114" t="s">
        <v>2020</v>
      </c>
      <c r="I7114">
        <v>43504</v>
      </c>
      <c r="J7114" t="s">
        <v>2030</v>
      </c>
      <c r="K7114" t="s">
        <v>2030</v>
      </c>
    </row>
    <row r="7115" spans="2:11">
      <c r="B7115" t="s">
        <v>2031</v>
      </c>
      <c r="C7115" t="s">
        <v>2684</v>
      </c>
      <c r="D7115" t="s">
        <v>2076</v>
      </c>
      <c r="E7115">
        <v>3</v>
      </c>
      <c r="F7115" t="s">
        <v>2016</v>
      </c>
      <c r="G7115">
        <v>15</v>
      </c>
      <c r="H7115" t="s">
        <v>2020</v>
      </c>
      <c r="I7115">
        <v>43503</v>
      </c>
      <c r="J7115">
        <v>5</v>
      </c>
      <c r="K7115">
        <v>0</v>
      </c>
    </row>
    <row r="7116" spans="2:11">
      <c r="B7116" t="s">
        <v>2083</v>
      </c>
      <c r="C7116" t="s">
        <v>2084</v>
      </c>
      <c r="D7116" t="s">
        <v>2053</v>
      </c>
      <c r="E7116">
        <v>1</v>
      </c>
      <c r="F7116" t="s">
        <v>2016</v>
      </c>
      <c r="G7116" t="s">
        <v>2030</v>
      </c>
      <c r="H7116" t="s">
        <v>2017</v>
      </c>
      <c r="I7116">
        <v>43194</v>
      </c>
      <c r="J7116">
        <v>4</v>
      </c>
      <c r="K7116">
        <v>0.28999999999999998</v>
      </c>
    </row>
    <row r="7201" spans="1:11">
      <c r="A7201" t="s">
        <v>1085</v>
      </c>
      <c r="B7201" t="s">
        <v>2037</v>
      </c>
      <c r="C7201" t="s">
        <v>3392</v>
      </c>
      <c r="D7201" t="s">
        <v>2026</v>
      </c>
      <c r="E7201">
        <v>5</v>
      </c>
      <c r="F7201" t="s">
        <v>2016</v>
      </c>
      <c r="G7201">
        <v>9</v>
      </c>
      <c r="H7201" t="s">
        <v>2020</v>
      </c>
      <c r="I7201">
        <v>43511</v>
      </c>
      <c r="J7201">
        <v>5</v>
      </c>
      <c r="K7201">
        <v>-3.25</v>
      </c>
    </row>
    <row r="7202" spans="1:11">
      <c r="B7202" t="s">
        <v>3397</v>
      </c>
      <c r="C7202" t="s">
        <v>4093</v>
      </c>
      <c r="D7202" t="s">
        <v>2026</v>
      </c>
      <c r="E7202">
        <v>5</v>
      </c>
      <c r="F7202" t="s">
        <v>2016</v>
      </c>
      <c r="G7202">
        <v>11.5</v>
      </c>
      <c r="H7202" t="s">
        <v>2017</v>
      </c>
      <c r="I7202">
        <v>43510</v>
      </c>
      <c r="J7202">
        <v>5</v>
      </c>
      <c r="K7202">
        <v>-3.25</v>
      </c>
    </row>
    <row r="7203" spans="1:11">
      <c r="B7203" t="s">
        <v>2352</v>
      </c>
      <c r="C7203" t="s">
        <v>3403</v>
      </c>
      <c r="D7203" t="s">
        <v>2026</v>
      </c>
      <c r="E7203">
        <v>5</v>
      </c>
      <c r="F7203" t="s">
        <v>2016</v>
      </c>
      <c r="G7203" t="s">
        <v>2030</v>
      </c>
      <c r="H7203" t="s">
        <v>2017</v>
      </c>
      <c r="I7203">
        <v>43509</v>
      </c>
      <c r="J7203" t="s">
        <v>2030</v>
      </c>
      <c r="K7203" t="s">
        <v>2030</v>
      </c>
    </row>
    <row r="7204" spans="1:11">
      <c r="B7204" t="s">
        <v>2077</v>
      </c>
      <c r="C7204" t="s">
        <v>3401</v>
      </c>
      <c r="D7204" t="s">
        <v>2029</v>
      </c>
      <c r="E7204">
        <v>5</v>
      </c>
      <c r="F7204" t="s">
        <v>2016</v>
      </c>
      <c r="G7204">
        <v>11</v>
      </c>
      <c r="H7204" t="s">
        <v>2020</v>
      </c>
      <c r="I7204">
        <v>43508</v>
      </c>
      <c r="J7204">
        <v>5</v>
      </c>
      <c r="K7204">
        <v>-3.25</v>
      </c>
    </row>
    <row r="7205" spans="1:11">
      <c r="B7205" t="s">
        <v>3127</v>
      </c>
      <c r="C7205" t="s">
        <v>3393</v>
      </c>
      <c r="D7205" t="s">
        <v>2026</v>
      </c>
      <c r="E7205">
        <v>5</v>
      </c>
      <c r="F7205" t="s">
        <v>2016</v>
      </c>
      <c r="G7205">
        <v>13</v>
      </c>
      <c r="H7205" t="s">
        <v>2017</v>
      </c>
      <c r="I7205">
        <v>43508</v>
      </c>
      <c r="J7205">
        <v>5</v>
      </c>
      <c r="K7205">
        <v>-3.25</v>
      </c>
    </row>
    <row r="7206" spans="1:11">
      <c r="B7206" t="s">
        <v>2079</v>
      </c>
      <c r="C7206" t="s">
        <v>3394</v>
      </c>
      <c r="D7206" t="s">
        <v>2029</v>
      </c>
      <c r="E7206">
        <v>5</v>
      </c>
      <c r="F7206" t="s">
        <v>2016</v>
      </c>
      <c r="G7206">
        <v>14</v>
      </c>
      <c r="H7206" t="s">
        <v>2017</v>
      </c>
      <c r="I7206">
        <v>43508</v>
      </c>
      <c r="J7206">
        <v>8</v>
      </c>
      <c r="K7206">
        <v>-27.75</v>
      </c>
    </row>
    <row r="7207" spans="1:11">
      <c r="B7207" t="s">
        <v>2067</v>
      </c>
      <c r="C7207" t="s">
        <v>3428</v>
      </c>
      <c r="D7207" t="s">
        <v>2029</v>
      </c>
      <c r="E7207">
        <v>5</v>
      </c>
      <c r="F7207" t="s">
        <v>2016</v>
      </c>
      <c r="G7207">
        <v>30</v>
      </c>
      <c r="H7207" t="s">
        <v>2020</v>
      </c>
      <c r="I7207">
        <v>43507</v>
      </c>
      <c r="J7207">
        <v>9</v>
      </c>
      <c r="K7207">
        <v>-29.3</v>
      </c>
    </row>
    <row r="7208" spans="1:11">
      <c r="B7208" t="s">
        <v>2371</v>
      </c>
      <c r="C7208" t="s">
        <v>3400</v>
      </c>
      <c r="D7208" t="s">
        <v>2035</v>
      </c>
      <c r="E7208">
        <v>5</v>
      </c>
      <c r="F7208" t="s">
        <v>2016</v>
      </c>
      <c r="G7208">
        <v>11</v>
      </c>
      <c r="H7208" t="s">
        <v>2020</v>
      </c>
      <c r="I7208">
        <v>43507</v>
      </c>
      <c r="J7208" t="s">
        <v>2030</v>
      </c>
      <c r="K7208" t="s">
        <v>2030</v>
      </c>
    </row>
    <row r="7209" spans="1:11">
      <c r="B7209" t="s">
        <v>3136</v>
      </c>
      <c r="C7209" t="s">
        <v>3395</v>
      </c>
      <c r="D7209" t="s">
        <v>2026</v>
      </c>
      <c r="E7209">
        <v>5</v>
      </c>
      <c r="F7209" t="s">
        <v>2016</v>
      </c>
      <c r="G7209">
        <v>10</v>
      </c>
      <c r="H7209" t="s">
        <v>2017</v>
      </c>
      <c r="I7209">
        <v>43507</v>
      </c>
      <c r="J7209">
        <v>6</v>
      </c>
      <c r="K7209">
        <v>-6.62</v>
      </c>
    </row>
    <row r="7210" spans="1:11">
      <c r="B7210" t="s">
        <v>2198</v>
      </c>
      <c r="C7210" t="s">
        <v>3406</v>
      </c>
      <c r="D7210" t="s">
        <v>2044</v>
      </c>
      <c r="E7210">
        <v>3</v>
      </c>
      <c r="F7210" t="s">
        <v>2016</v>
      </c>
      <c r="G7210">
        <v>10.8</v>
      </c>
      <c r="H7210" t="s">
        <v>2020</v>
      </c>
      <c r="I7210">
        <v>43507</v>
      </c>
      <c r="J7210">
        <v>4</v>
      </c>
      <c r="K7210">
        <v>0</v>
      </c>
    </row>
    <row r="7211" spans="1:11">
      <c r="B7211" t="s">
        <v>2207</v>
      </c>
      <c r="C7211" t="s">
        <v>3413</v>
      </c>
      <c r="D7211" t="s">
        <v>2053</v>
      </c>
      <c r="E7211">
        <v>1</v>
      </c>
      <c r="F7211" t="s">
        <v>2016</v>
      </c>
      <c r="G7211">
        <v>8</v>
      </c>
      <c r="H7211" t="s">
        <v>2017</v>
      </c>
      <c r="I7211">
        <v>43504</v>
      </c>
      <c r="J7211">
        <v>3</v>
      </c>
      <c r="K7211">
        <v>3.25</v>
      </c>
    </row>
    <row r="7212" spans="1:11">
      <c r="B7212" t="s">
        <v>2033</v>
      </c>
      <c r="C7212" t="s">
        <v>3404</v>
      </c>
      <c r="D7212" t="s">
        <v>2184</v>
      </c>
      <c r="E7212">
        <v>1</v>
      </c>
      <c r="F7212" t="s">
        <v>2016</v>
      </c>
      <c r="G7212">
        <v>7</v>
      </c>
      <c r="H7212" t="s">
        <v>2017</v>
      </c>
      <c r="I7212">
        <v>43502</v>
      </c>
      <c r="J7212">
        <v>3</v>
      </c>
      <c r="K7212">
        <v>3.25</v>
      </c>
    </row>
    <row r="7213" spans="1:11">
      <c r="B7213" t="s">
        <v>2388</v>
      </c>
      <c r="C7213" t="s">
        <v>3396</v>
      </c>
      <c r="D7213" t="s">
        <v>2076</v>
      </c>
      <c r="E7213">
        <v>3</v>
      </c>
      <c r="F7213" t="s">
        <v>2016</v>
      </c>
      <c r="G7213">
        <v>11</v>
      </c>
      <c r="H7213" t="s">
        <v>2020</v>
      </c>
      <c r="I7213">
        <v>43497</v>
      </c>
      <c r="J7213">
        <v>11</v>
      </c>
      <c r="K7213">
        <v>-36.619999999999997</v>
      </c>
    </row>
    <row r="7214" spans="1:11">
      <c r="B7214" t="s">
        <v>2054</v>
      </c>
      <c r="C7214" t="s">
        <v>2824</v>
      </c>
      <c r="D7214" t="s">
        <v>2056</v>
      </c>
      <c r="E7214">
        <v>4</v>
      </c>
      <c r="F7214" t="s">
        <v>2016</v>
      </c>
      <c r="G7214">
        <v>12</v>
      </c>
      <c r="H7214" t="s">
        <v>2020</v>
      </c>
      <c r="I7214">
        <v>43497</v>
      </c>
      <c r="J7214">
        <v>10</v>
      </c>
      <c r="K7214">
        <v>-35.049999999999997</v>
      </c>
    </row>
    <row r="7215" spans="1:11">
      <c r="B7215" t="s">
        <v>3133</v>
      </c>
      <c r="C7215" t="s">
        <v>3402</v>
      </c>
      <c r="D7215" t="s">
        <v>2026</v>
      </c>
      <c r="E7215">
        <v>5</v>
      </c>
      <c r="F7215" t="s">
        <v>2016</v>
      </c>
      <c r="G7215">
        <v>13</v>
      </c>
      <c r="H7215" t="s">
        <v>3135</v>
      </c>
      <c r="I7215">
        <v>43493</v>
      </c>
      <c r="J7215">
        <v>5</v>
      </c>
      <c r="K7215">
        <v>-3.25</v>
      </c>
    </row>
    <row r="7216" spans="1:11">
      <c r="B7216" t="s">
        <v>2094</v>
      </c>
      <c r="C7216" t="s">
        <v>2095</v>
      </c>
      <c r="D7216" t="s">
        <v>2076</v>
      </c>
      <c r="E7216">
        <v>3</v>
      </c>
      <c r="F7216" t="s">
        <v>2016</v>
      </c>
      <c r="G7216" t="s">
        <v>2030</v>
      </c>
      <c r="H7216" t="s">
        <v>2017</v>
      </c>
      <c r="I7216">
        <v>43489</v>
      </c>
      <c r="J7216" t="s">
        <v>2030</v>
      </c>
      <c r="K7216" t="s">
        <v>2030</v>
      </c>
    </row>
    <row r="7217" spans="2:11">
      <c r="B7217" t="s">
        <v>2049</v>
      </c>
      <c r="C7217" t="s">
        <v>3405</v>
      </c>
      <c r="D7217" t="s">
        <v>2015</v>
      </c>
      <c r="E7217">
        <v>3</v>
      </c>
      <c r="F7217" t="s">
        <v>2016</v>
      </c>
      <c r="G7217">
        <v>8.5</v>
      </c>
      <c r="H7217" t="s">
        <v>2017</v>
      </c>
      <c r="I7217">
        <v>43482</v>
      </c>
      <c r="J7217" t="s">
        <v>2030</v>
      </c>
      <c r="K7217" t="s">
        <v>2030</v>
      </c>
    </row>
    <row r="7218" spans="2:11">
      <c r="B7218" t="s">
        <v>2813</v>
      </c>
      <c r="C7218" t="s">
        <v>3412</v>
      </c>
      <c r="D7218" t="s">
        <v>2026</v>
      </c>
      <c r="E7218">
        <v>5</v>
      </c>
      <c r="F7218" t="s">
        <v>2016</v>
      </c>
      <c r="G7218">
        <v>14.85</v>
      </c>
      <c r="H7218" t="s">
        <v>2017</v>
      </c>
      <c r="I7218">
        <v>43478</v>
      </c>
      <c r="J7218">
        <v>7</v>
      </c>
      <c r="K7218">
        <v>-6.88</v>
      </c>
    </row>
    <row r="7219" spans="2:11">
      <c r="B7219" t="s">
        <v>2174</v>
      </c>
      <c r="C7219" t="s">
        <v>3408</v>
      </c>
      <c r="D7219" t="s">
        <v>2041</v>
      </c>
      <c r="E7219">
        <v>1</v>
      </c>
      <c r="F7219" t="s">
        <v>2016</v>
      </c>
      <c r="G7219">
        <v>7</v>
      </c>
      <c r="H7219" t="s">
        <v>2017</v>
      </c>
      <c r="I7219">
        <v>43475</v>
      </c>
      <c r="J7219">
        <v>3</v>
      </c>
      <c r="K7219">
        <v>3.25</v>
      </c>
    </row>
    <row r="7220" spans="2:11">
      <c r="B7220" t="s">
        <v>2051</v>
      </c>
      <c r="C7220" t="s">
        <v>3410</v>
      </c>
      <c r="D7220" t="s">
        <v>2053</v>
      </c>
      <c r="E7220">
        <v>1</v>
      </c>
      <c r="F7220" t="s">
        <v>2088</v>
      </c>
      <c r="G7220">
        <v>6.5</v>
      </c>
      <c r="H7220" t="s">
        <v>2017</v>
      </c>
      <c r="I7220">
        <v>43473</v>
      </c>
      <c r="J7220">
        <v>1</v>
      </c>
      <c r="K7220">
        <v>45.74</v>
      </c>
    </row>
    <row r="7221" spans="2:11">
      <c r="B7221" t="s">
        <v>2063</v>
      </c>
      <c r="C7221" t="s">
        <v>3411</v>
      </c>
      <c r="D7221" t="s">
        <v>2184</v>
      </c>
      <c r="E7221">
        <v>1</v>
      </c>
      <c r="F7221" t="s">
        <v>2016</v>
      </c>
      <c r="G7221">
        <v>8</v>
      </c>
      <c r="H7221" t="s">
        <v>2017</v>
      </c>
      <c r="I7221">
        <v>43462</v>
      </c>
      <c r="J7221">
        <v>3</v>
      </c>
      <c r="K7221">
        <v>3.25</v>
      </c>
    </row>
    <row r="7222" spans="2:11">
      <c r="B7222" t="s">
        <v>2411</v>
      </c>
      <c r="C7222" t="s">
        <v>3130</v>
      </c>
      <c r="D7222" t="s">
        <v>2026</v>
      </c>
      <c r="E7222">
        <v>5</v>
      </c>
      <c r="F7222" t="s">
        <v>2016</v>
      </c>
      <c r="G7222">
        <v>14</v>
      </c>
      <c r="H7222" t="s">
        <v>2020</v>
      </c>
      <c r="I7222">
        <v>43454</v>
      </c>
      <c r="J7222" t="s">
        <v>2030</v>
      </c>
      <c r="K7222" t="s">
        <v>2030</v>
      </c>
    </row>
    <row r="7223" spans="2:11">
      <c r="B7223" t="s">
        <v>2027</v>
      </c>
      <c r="C7223" t="s">
        <v>3399</v>
      </c>
      <c r="D7223" t="s">
        <v>2029</v>
      </c>
      <c r="E7223">
        <v>5</v>
      </c>
      <c r="F7223" t="s">
        <v>2016</v>
      </c>
      <c r="G7223">
        <v>13</v>
      </c>
      <c r="H7223" t="s">
        <v>2017</v>
      </c>
      <c r="I7223">
        <v>43453</v>
      </c>
      <c r="J7223" t="s">
        <v>2030</v>
      </c>
      <c r="K7223" t="s">
        <v>2030</v>
      </c>
    </row>
    <row r="7224" spans="2:11">
      <c r="B7224" t="s">
        <v>106</v>
      </c>
      <c r="C7224" t="s">
        <v>3429</v>
      </c>
      <c r="D7224" t="s">
        <v>2229</v>
      </c>
      <c r="E7224">
        <v>5</v>
      </c>
      <c r="F7224" t="s">
        <v>2016</v>
      </c>
      <c r="G7224">
        <v>13</v>
      </c>
      <c r="H7224" t="s">
        <v>2020</v>
      </c>
      <c r="I7224">
        <v>43445</v>
      </c>
      <c r="J7224" t="s">
        <v>2030</v>
      </c>
      <c r="K7224" t="s">
        <v>2030</v>
      </c>
    </row>
    <row r="7225" spans="2:11">
      <c r="B7225" t="s">
        <v>3722</v>
      </c>
      <c r="C7225" t="s">
        <v>4015</v>
      </c>
      <c r="D7225" t="s">
        <v>2026</v>
      </c>
      <c r="E7225">
        <v>5</v>
      </c>
      <c r="F7225" t="s">
        <v>2016</v>
      </c>
      <c r="G7225">
        <v>14</v>
      </c>
      <c r="H7225" t="s">
        <v>2020</v>
      </c>
      <c r="I7225">
        <v>43433</v>
      </c>
      <c r="J7225">
        <v>5</v>
      </c>
      <c r="K7225">
        <v>-3.25</v>
      </c>
    </row>
    <row r="7226" spans="2:11">
      <c r="B7226" t="s">
        <v>2024</v>
      </c>
      <c r="C7226" t="s">
        <v>3004</v>
      </c>
      <c r="D7226" t="s">
        <v>2076</v>
      </c>
      <c r="E7226">
        <v>3</v>
      </c>
      <c r="F7226" t="s">
        <v>2016</v>
      </c>
      <c r="G7226" t="s">
        <v>2030</v>
      </c>
      <c r="H7226" t="s">
        <v>2017</v>
      </c>
      <c r="I7226">
        <v>43404</v>
      </c>
      <c r="J7226">
        <v>4</v>
      </c>
      <c r="K7226">
        <v>0</v>
      </c>
    </row>
    <row r="7227" spans="2:11">
      <c r="B7227" t="s">
        <v>3414</v>
      </c>
      <c r="C7227" t="s">
        <v>3415</v>
      </c>
      <c r="D7227" t="s">
        <v>2026</v>
      </c>
      <c r="E7227">
        <v>5</v>
      </c>
      <c r="F7227" t="s">
        <v>2016</v>
      </c>
      <c r="G7227">
        <v>17</v>
      </c>
      <c r="H7227" t="s">
        <v>2017</v>
      </c>
      <c r="I7227">
        <v>43371</v>
      </c>
      <c r="J7227">
        <v>5</v>
      </c>
      <c r="K7227">
        <v>-3.25</v>
      </c>
    </row>
    <row r="7228" spans="2:11">
      <c r="B7228" t="s">
        <v>3138</v>
      </c>
      <c r="C7228" t="s">
        <v>3416</v>
      </c>
      <c r="D7228" t="s">
        <v>2026</v>
      </c>
      <c r="E7228">
        <v>5</v>
      </c>
      <c r="F7228" t="s">
        <v>2016</v>
      </c>
      <c r="G7228">
        <v>14</v>
      </c>
      <c r="H7228" t="s">
        <v>3135</v>
      </c>
      <c r="I7228">
        <v>43346</v>
      </c>
      <c r="J7228" t="s">
        <v>2030</v>
      </c>
      <c r="K7228" t="s">
        <v>2030</v>
      </c>
    </row>
    <row r="7229" spans="2:11">
      <c r="B7229" t="s">
        <v>3131</v>
      </c>
      <c r="C7229" t="s">
        <v>3417</v>
      </c>
      <c r="D7229" t="s">
        <v>2026</v>
      </c>
      <c r="E7229">
        <v>5</v>
      </c>
      <c r="F7229" t="s">
        <v>2016</v>
      </c>
      <c r="G7229">
        <v>15</v>
      </c>
      <c r="H7229" t="s">
        <v>2020</v>
      </c>
      <c r="I7229">
        <v>43313</v>
      </c>
      <c r="J7229">
        <v>5</v>
      </c>
      <c r="K7229">
        <v>-3.25</v>
      </c>
    </row>
    <row r="7230" spans="2:11">
      <c r="B7230" t="s">
        <v>2393</v>
      </c>
      <c r="C7230" t="s">
        <v>3418</v>
      </c>
      <c r="D7230" t="s">
        <v>2179</v>
      </c>
      <c r="E7230" t="s">
        <v>2030</v>
      </c>
      <c r="F7230" t="s">
        <v>2016</v>
      </c>
      <c r="G7230" t="s">
        <v>2030</v>
      </c>
      <c r="H7230" t="s">
        <v>2017</v>
      </c>
      <c r="I7230">
        <v>43286</v>
      </c>
      <c r="J7230" t="s">
        <v>2030</v>
      </c>
      <c r="K7230" t="s">
        <v>2030</v>
      </c>
    </row>
    <row r="7231" spans="2:11">
      <c r="B7231" t="s">
        <v>3856</v>
      </c>
      <c r="C7231" t="s">
        <v>3920</v>
      </c>
      <c r="D7231" t="s">
        <v>2179</v>
      </c>
      <c r="E7231" t="s">
        <v>2030</v>
      </c>
      <c r="F7231" t="s">
        <v>2016</v>
      </c>
      <c r="G7231" t="s">
        <v>2030</v>
      </c>
      <c r="H7231" t="s">
        <v>2017</v>
      </c>
      <c r="I7231">
        <v>43265</v>
      </c>
      <c r="J7231" t="s">
        <v>2030</v>
      </c>
      <c r="K7231" t="s">
        <v>2030</v>
      </c>
    </row>
    <row r="7232" spans="2:11">
      <c r="B7232" t="s">
        <v>2083</v>
      </c>
      <c r="C7232" t="s">
        <v>2084</v>
      </c>
      <c r="D7232" t="s">
        <v>2184</v>
      </c>
      <c r="E7232">
        <v>1</v>
      </c>
      <c r="F7232" t="s">
        <v>2088</v>
      </c>
      <c r="G7232" t="s">
        <v>2030</v>
      </c>
      <c r="H7232" t="s">
        <v>2017</v>
      </c>
      <c r="I7232">
        <v>43232</v>
      </c>
      <c r="J7232">
        <v>2</v>
      </c>
      <c r="K7232">
        <v>31.41</v>
      </c>
    </row>
    <row r="7233" spans="2:11">
      <c r="B7233" t="s">
        <v>2051</v>
      </c>
      <c r="C7233" t="s">
        <v>4094</v>
      </c>
      <c r="D7233" t="s">
        <v>2076</v>
      </c>
      <c r="E7233">
        <v>3</v>
      </c>
      <c r="F7233" t="s">
        <v>2016</v>
      </c>
      <c r="G7233" t="s">
        <v>2030</v>
      </c>
      <c r="H7233" t="s">
        <v>2017</v>
      </c>
      <c r="I7233">
        <v>42432</v>
      </c>
      <c r="J7233">
        <v>4</v>
      </c>
      <c r="K7233">
        <v>0</v>
      </c>
    </row>
    <row r="7301" spans="1:11">
      <c r="A7301" t="s">
        <v>1086</v>
      </c>
      <c r="B7301" t="s">
        <v>2031</v>
      </c>
      <c r="C7301" t="s">
        <v>3720</v>
      </c>
      <c r="D7301" t="s">
        <v>2026</v>
      </c>
      <c r="E7301">
        <v>5</v>
      </c>
      <c r="F7301" t="s">
        <v>2016</v>
      </c>
      <c r="G7301">
        <v>65</v>
      </c>
      <c r="H7301" t="s">
        <v>2133</v>
      </c>
      <c r="I7301">
        <v>43511</v>
      </c>
      <c r="J7301" t="s">
        <v>2030</v>
      </c>
      <c r="K7301" t="s">
        <v>2030</v>
      </c>
    </row>
    <row r="7302" spans="1:11">
      <c r="B7302" t="s">
        <v>2033</v>
      </c>
      <c r="C7302" t="s">
        <v>2514</v>
      </c>
      <c r="D7302" t="s">
        <v>2035</v>
      </c>
      <c r="E7302">
        <v>5</v>
      </c>
      <c r="F7302" t="s">
        <v>2016</v>
      </c>
      <c r="G7302">
        <v>78</v>
      </c>
      <c r="H7302" t="s">
        <v>2036</v>
      </c>
      <c r="I7302">
        <v>43511</v>
      </c>
      <c r="J7302">
        <v>5</v>
      </c>
      <c r="K7302">
        <v>-43.51</v>
      </c>
    </row>
    <row r="7303" spans="1:11">
      <c r="B7303" t="s">
        <v>2207</v>
      </c>
      <c r="C7303" t="s">
        <v>2668</v>
      </c>
      <c r="D7303" t="s">
        <v>2026</v>
      </c>
      <c r="E7303">
        <v>5</v>
      </c>
      <c r="F7303" t="s">
        <v>2016</v>
      </c>
      <c r="G7303">
        <v>100</v>
      </c>
      <c r="H7303" t="s">
        <v>2020</v>
      </c>
      <c r="I7303">
        <v>43511</v>
      </c>
      <c r="J7303">
        <v>5</v>
      </c>
      <c r="K7303">
        <v>-43.51</v>
      </c>
    </row>
    <row r="7304" spans="1:11">
      <c r="B7304" t="s">
        <v>2051</v>
      </c>
      <c r="C7304" t="s">
        <v>2505</v>
      </c>
      <c r="D7304" t="s">
        <v>2076</v>
      </c>
      <c r="E7304">
        <v>3</v>
      </c>
      <c r="F7304" t="s">
        <v>2016</v>
      </c>
      <c r="G7304">
        <v>63</v>
      </c>
      <c r="H7304" t="s">
        <v>2017</v>
      </c>
      <c r="I7304">
        <v>43511</v>
      </c>
      <c r="J7304">
        <v>1</v>
      </c>
      <c r="K7304">
        <v>80.41</v>
      </c>
    </row>
    <row r="7305" spans="1:11">
      <c r="B7305" t="s">
        <v>2063</v>
      </c>
      <c r="C7305" t="s">
        <v>2506</v>
      </c>
      <c r="D7305" t="s">
        <v>2035</v>
      </c>
      <c r="E7305">
        <v>5</v>
      </c>
      <c r="F7305" t="s">
        <v>2016</v>
      </c>
      <c r="G7305">
        <v>65</v>
      </c>
      <c r="H7305" t="s">
        <v>2017</v>
      </c>
      <c r="I7305">
        <v>43511</v>
      </c>
      <c r="J7305">
        <v>5</v>
      </c>
      <c r="K7305">
        <v>-43.51</v>
      </c>
    </row>
    <row r="7306" spans="1:11">
      <c r="B7306" t="s">
        <v>106</v>
      </c>
      <c r="C7306" t="s">
        <v>2511</v>
      </c>
      <c r="D7306" t="s">
        <v>2669</v>
      </c>
      <c r="E7306">
        <v>5</v>
      </c>
      <c r="F7306" t="s">
        <v>2016</v>
      </c>
      <c r="G7306">
        <v>116</v>
      </c>
      <c r="H7306" t="s">
        <v>2020</v>
      </c>
      <c r="I7306">
        <v>43510</v>
      </c>
      <c r="J7306">
        <v>5</v>
      </c>
      <c r="K7306">
        <v>-43.51</v>
      </c>
    </row>
    <row r="7307" spans="1:11">
      <c r="B7307" t="s">
        <v>2027</v>
      </c>
      <c r="C7307" t="s">
        <v>2513</v>
      </c>
      <c r="D7307" t="s">
        <v>2029</v>
      </c>
      <c r="E7307">
        <v>5</v>
      </c>
      <c r="F7307" t="s">
        <v>2016</v>
      </c>
      <c r="G7307">
        <v>92</v>
      </c>
      <c r="H7307" t="s">
        <v>2017</v>
      </c>
      <c r="I7307">
        <v>43510</v>
      </c>
      <c r="J7307">
        <v>5</v>
      </c>
      <c r="K7307">
        <v>-43.51</v>
      </c>
    </row>
    <row r="7308" spans="1:11">
      <c r="B7308" t="s">
        <v>2037</v>
      </c>
      <c r="C7308" t="s">
        <v>3721</v>
      </c>
      <c r="D7308" t="s">
        <v>2026</v>
      </c>
      <c r="E7308">
        <v>5</v>
      </c>
      <c r="F7308" t="s">
        <v>2016</v>
      </c>
      <c r="G7308">
        <v>120</v>
      </c>
      <c r="H7308" t="s">
        <v>2020</v>
      </c>
      <c r="I7308">
        <v>43510</v>
      </c>
      <c r="J7308" t="s">
        <v>2030</v>
      </c>
      <c r="K7308" t="s">
        <v>2030</v>
      </c>
    </row>
    <row r="7309" spans="1:11">
      <c r="B7309" t="s">
        <v>2134</v>
      </c>
      <c r="C7309" t="s">
        <v>2516</v>
      </c>
      <c r="D7309" t="s">
        <v>2162</v>
      </c>
      <c r="E7309">
        <v>3</v>
      </c>
      <c r="F7309" t="s">
        <v>2016</v>
      </c>
      <c r="G7309">
        <v>60</v>
      </c>
      <c r="H7309" t="s">
        <v>2017</v>
      </c>
      <c r="I7309">
        <v>43510</v>
      </c>
      <c r="J7309">
        <v>2</v>
      </c>
      <c r="K7309">
        <v>0</v>
      </c>
    </row>
    <row r="7310" spans="1:11">
      <c r="B7310" t="s">
        <v>2049</v>
      </c>
      <c r="C7310" t="s">
        <v>2502</v>
      </c>
      <c r="D7310" t="s">
        <v>2029</v>
      </c>
      <c r="E7310">
        <v>5</v>
      </c>
      <c r="F7310" t="s">
        <v>2016</v>
      </c>
      <c r="G7310">
        <v>101</v>
      </c>
      <c r="H7310" t="s">
        <v>2017</v>
      </c>
      <c r="I7310">
        <v>43510</v>
      </c>
      <c r="J7310">
        <v>5</v>
      </c>
      <c r="K7310">
        <v>-43.51</v>
      </c>
    </row>
    <row r="7311" spans="1:11">
      <c r="B7311" t="s">
        <v>2083</v>
      </c>
      <c r="C7311" t="s">
        <v>2084</v>
      </c>
      <c r="D7311" t="s">
        <v>2076</v>
      </c>
      <c r="E7311">
        <v>3</v>
      </c>
      <c r="F7311" t="s">
        <v>2085</v>
      </c>
      <c r="G7311" t="s">
        <v>2030</v>
      </c>
      <c r="H7311" t="s">
        <v>2017</v>
      </c>
      <c r="I7311">
        <v>43509</v>
      </c>
      <c r="J7311" t="s">
        <v>2030</v>
      </c>
      <c r="K7311" t="s">
        <v>2030</v>
      </c>
    </row>
    <row r="7312" spans="1:11">
      <c r="B7312" t="s">
        <v>2074</v>
      </c>
      <c r="C7312" t="s">
        <v>2504</v>
      </c>
      <c r="D7312" t="s">
        <v>2026</v>
      </c>
      <c r="E7312">
        <v>5</v>
      </c>
      <c r="F7312" t="s">
        <v>2016</v>
      </c>
      <c r="G7312">
        <v>98</v>
      </c>
      <c r="H7312" t="s">
        <v>2017</v>
      </c>
      <c r="I7312">
        <v>43507</v>
      </c>
      <c r="J7312" t="s">
        <v>2030</v>
      </c>
      <c r="K7312" t="s">
        <v>2030</v>
      </c>
    </row>
    <row r="7313" spans="2:11">
      <c r="B7313" t="s">
        <v>2483</v>
      </c>
      <c r="C7313" t="s">
        <v>2519</v>
      </c>
      <c r="D7313" t="s">
        <v>2026</v>
      </c>
      <c r="E7313">
        <v>5</v>
      </c>
      <c r="F7313" t="s">
        <v>2016</v>
      </c>
      <c r="G7313">
        <v>133</v>
      </c>
      <c r="H7313" t="s">
        <v>2017</v>
      </c>
      <c r="I7313">
        <v>43504</v>
      </c>
      <c r="J7313">
        <v>5</v>
      </c>
      <c r="K7313">
        <v>-43.51</v>
      </c>
    </row>
    <row r="7314" spans="2:11">
      <c r="B7314" t="s">
        <v>2321</v>
      </c>
      <c r="C7314" t="s">
        <v>2322</v>
      </c>
      <c r="D7314" t="s">
        <v>2026</v>
      </c>
      <c r="E7314">
        <v>5</v>
      </c>
      <c r="F7314" t="s">
        <v>2123</v>
      </c>
      <c r="G7314">
        <v>75</v>
      </c>
      <c r="H7314" t="s">
        <v>2020</v>
      </c>
      <c r="I7314">
        <v>43502</v>
      </c>
      <c r="J7314" t="s">
        <v>2030</v>
      </c>
      <c r="K7314" t="s">
        <v>2030</v>
      </c>
    </row>
    <row r="7315" spans="2:11">
      <c r="B7315" t="s">
        <v>2072</v>
      </c>
      <c r="C7315" t="s">
        <v>2508</v>
      </c>
      <c r="D7315" t="s">
        <v>2029</v>
      </c>
      <c r="E7315">
        <v>5</v>
      </c>
      <c r="F7315" t="s">
        <v>2016</v>
      </c>
      <c r="G7315">
        <v>78</v>
      </c>
      <c r="H7315" t="s">
        <v>2017</v>
      </c>
      <c r="I7315">
        <v>43481</v>
      </c>
      <c r="J7315">
        <v>5</v>
      </c>
      <c r="K7315">
        <v>-43.51</v>
      </c>
    </row>
    <row r="7316" spans="2:11">
      <c r="B7316" t="s">
        <v>2054</v>
      </c>
      <c r="C7316" t="s">
        <v>2517</v>
      </c>
      <c r="D7316" t="s">
        <v>2056</v>
      </c>
      <c r="E7316">
        <v>4</v>
      </c>
      <c r="F7316" t="s">
        <v>2016</v>
      </c>
      <c r="G7316">
        <v>94</v>
      </c>
      <c r="H7316" t="s">
        <v>2020</v>
      </c>
      <c r="I7316">
        <v>43479</v>
      </c>
      <c r="J7316">
        <v>5</v>
      </c>
      <c r="K7316">
        <v>-43.51</v>
      </c>
    </row>
    <row r="7317" spans="2:11">
      <c r="B7317" t="s">
        <v>2069</v>
      </c>
      <c r="C7317" t="s">
        <v>2509</v>
      </c>
      <c r="D7317" t="s">
        <v>2071</v>
      </c>
      <c r="E7317">
        <v>3</v>
      </c>
      <c r="F7317" t="s">
        <v>2088</v>
      </c>
      <c r="G7317" t="s">
        <v>2030</v>
      </c>
      <c r="H7317" t="s">
        <v>2017</v>
      </c>
      <c r="I7317">
        <v>43478</v>
      </c>
      <c r="J7317">
        <v>4</v>
      </c>
      <c r="K7317">
        <v>-31.54</v>
      </c>
    </row>
    <row r="7318" spans="2:11">
      <c r="B7318" t="s">
        <v>2045</v>
      </c>
      <c r="C7318" t="s">
        <v>2507</v>
      </c>
      <c r="D7318" t="s">
        <v>2029</v>
      </c>
      <c r="E7318">
        <v>5</v>
      </c>
      <c r="F7318" t="s">
        <v>2016</v>
      </c>
      <c r="G7318">
        <v>96</v>
      </c>
      <c r="H7318" t="s">
        <v>2020</v>
      </c>
      <c r="I7318">
        <v>43450</v>
      </c>
      <c r="J7318">
        <v>5</v>
      </c>
      <c r="K7318">
        <v>-43.51</v>
      </c>
    </row>
    <row r="7319" spans="2:11">
      <c r="B7319" t="s">
        <v>2079</v>
      </c>
      <c r="C7319" t="s">
        <v>2518</v>
      </c>
      <c r="D7319" t="s">
        <v>2029</v>
      </c>
      <c r="E7319">
        <v>5</v>
      </c>
      <c r="F7319" t="s">
        <v>2016</v>
      </c>
      <c r="G7319">
        <v>85</v>
      </c>
      <c r="H7319" t="s">
        <v>2017</v>
      </c>
      <c r="I7319">
        <v>43448</v>
      </c>
      <c r="J7319">
        <v>5</v>
      </c>
      <c r="K7319">
        <v>-43.51</v>
      </c>
    </row>
    <row r="7320" spans="2:11">
      <c r="B7320" t="s">
        <v>3722</v>
      </c>
      <c r="C7320" t="s">
        <v>3723</v>
      </c>
      <c r="D7320" t="s">
        <v>2026</v>
      </c>
      <c r="E7320">
        <v>5</v>
      </c>
      <c r="F7320" t="s">
        <v>2016</v>
      </c>
      <c r="G7320">
        <v>125</v>
      </c>
      <c r="H7320" t="s">
        <v>2017</v>
      </c>
      <c r="I7320">
        <v>43409</v>
      </c>
      <c r="J7320" t="s">
        <v>2030</v>
      </c>
      <c r="K7320" t="s">
        <v>2030</v>
      </c>
    </row>
    <row r="7401" spans="1:11">
      <c r="A7401" t="s">
        <v>1087</v>
      </c>
      <c r="B7401" t="s">
        <v>2067</v>
      </c>
      <c r="C7401" t="s">
        <v>2917</v>
      </c>
      <c r="D7401" t="s">
        <v>2252</v>
      </c>
      <c r="E7401">
        <v>3</v>
      </c>
      <c r="F7401" t="s">
        <v>2016</v>
      </c>
      <c r="G7401">
        <v>20</v>
      </c>
      <c r="H7401" t="s">
        <v>2020</v>
      </c>
      <c r="I7401">
        <v>43511</v>
      </c>
      <c r="J7401">
        <v>6</v>
      </c>
      <c r="K7401">
        <v>0</v>
      </c>
    </row>
    <row r="7402" spans="1:11">
      <c r="B7402" t="s">
        <v>2148</v>
      </c>
      <c r="C7402" t="s">
        <v>2918</v>
      </c>
      <c r="D7402" t="s">
        <v>2015</v>
      </c>
      <c r="E7402">
        <v>3</v>
      </c>
      <c r="F7402" t="s">
        <v>2016</v>
      </c>
      <c r="G7402">
        <v>15</v>
      </c>
      <c r="H7402" t="s">
        <v>2017</v>
      </c>
      <c r="I7402">
        <v>43511</v>
      </c>
      <c r="J7402">
        <v>7</v>
      </c>
      <c r="K7402">
        <v>-3.12</v>
      </c>
    </row>
    <row r="7403" spans="1:11">
      <c r="B7403" t="s">
        <v>2049</v>
      </c>
      <c r="C7403" t="s">
        <v>2924</v>
      </c>
      <c r="D7403" t="s">
        <v>2015</v>
      </c>
      <c r="E7403">
        <v>3</v>
      </c>
      <c r="F7403" t="s">
        <v>2016</v>
      </c>
      <c r="G7403">
        <v>16</v>
      </c>
      <c r="H7403" t="s">
        <v>2020</v>
      </c>
      <c r="I7403">
        <v>43511</v>
      </c>
      <c r="J7403">
        <v>6</v>
      </c>
      <c r="K7403">
        <v>0</v>
      </c>
    </row>
    <row r="7404" spans="1:11">
      <c r="B7404" t="s">
        <v>106</v>
      </c>
      <c r="C7404" t="s">
        <v>2926</v>
      </c>
      <c r="D7404" t="s">
        <v>2440</v>
      </c>
      <c r="E7404">
        <v>5</v>
      </c>
      <c r="F7404" t="s">
        <v>2016</v>
      </c>
      <c r="G7404">
        <v>22</v>
      </c>
      <c r="H7404" t="s">
        <v>2020</v>
      </c>
      <c r="I7404">
        <v>43510</v>
      </c>
      <c r="J7404">
        <v>11</v>
      </c>
      <c r="K7404">
        <v>-21.31</v>
      </c>
    </row>
    <row r="7405" spans="1:11">
      <c r="B7405" t="s">
        <v>2037</v>
      </c>
      <c r="C7405" t="s">
        <v>2501</v>
      </c>
      <c r="D7405" t="s">
        <v>2076</v>
      </c>
      <c r="E7405">
        <v>3</v>
      </c>
      <c r="F7405" t="s">
        <v>2016</v>
      </c>
      <c r="G7405">
        <v>20</v>
      </c>
      <c r="H7405" t="s">
        <v>2020</v>
      </c>
      <c r="I7405">
        <v>43510</v>
      </c>
      <c r="J7405">
        <v>6</v>
      </c>
      <c r="K7405">
        <v>0</v>
      </c>
    </row>
    <row r="7406" spans="1:11">
      <c r="B7406" t="s">
        <v>2072</v>
      </c>
      <c r="C7406" t="s">
        <v>2919</v>
      </c>
      <c r="D7406" t="s">
        <v>2029</v>
      </c>
      <c r="E7406">
        <v>5</v>
      </c>
      <c r="F7406" t="s">
        <v>2085</v>
      </c>
      <c r="G7406">
        <v>22</v>
      </c>
      <c r="H7406" t="s">
        <v>2133</v>
      </c>
      <c r="I7406">
        <v>43510</v>
      </c>
      <c r="J7406">
        <v>5</v>
      </c>
      <c r="K7406">
        <v>4.05</v>
      </c>
    </row>
    <row r="7407" spans="1:11">
      <c r="B7407" t="s">
        <v>2045</v>
      </c>
      <c r="C7407" t="s">
        <v>4422</v>
      </c>
      <c r="D7407" t="s">
        <v>2015</v>
      </c>
      <c r="E7407">
        <v>3</v>
      </c>
      <c r="F7407" t="s">
        <v>2016</v>
      </c>
      <c r="G7407">
        <v>21</v>
      </c>
      <c r="H7407" t="s">
        <v>2020</v>
      </c>
      <c r="I7407">
        <v>43510</v>
      </c>
      <c r="J7407" t="s">
        <v>2030</v>
      </c>
      <c r="K7407" t="s">
        <v>2030</v>
      </c>
    </row>
    <row r="7408" spans="1:11">
      <c r="B7408" t="s">
        <v>2047</v>
      </c>
      <c r="C7408" t="s">
        <v>2923</v>
      </c>
      <c r="D7408" t="s">
        <v>2026</v>
      </c>
      <c r="E7408">
        <v>5</v>
      </c>
      <c r="F7408" t="s">
        <v>2016</v>
      </c>
      <c r="G7408">
        <v>25</v>
      </c>
      <c r="H7408" t="s">
        <v>2020</v>
      </c>
      <c r="I7408">
        <v>43510</v>
      </c>
      <c r="J7408">
        <v>9</v>
      </c>
      <c r="K7408">
        <v>-13.6</v>
      </c>
    </row>
    <row r="7409" spans="2:11">
      <c r="B7409" t="s">
        <v>3798</v>
      </c>
      <c r="C7409" t="s">
        <v>4423</v>
      </c>
      <c r="D7409" t="s">
        <v>2029</v>
      </c>
      <c r="E7409">
        <v>5</v>
      </c>
      <c r="F7409" t="s">
        <v>2016</v>
      </c>
      <c r="G7409">
        <v>24</v>
      </c>
      <c r="H7409" t="s">
        <v>2020</v>
      </c>
      <c r="I7409">
        <v>43510</v>
      </c>
      <c r="J7409">
        <v>9</v>
      </c>
      <c r="K7409">
        <v>-13.6</v>
      </c>
    </row>
    <row r="7410" spans="2:11">
      <c r="B7410" t="s">
        <v>2079</v>
      </c>
      <c r="C7410" t="s">
        <v>2922</v>
      </c>
      <c r="D7410" t="s">
        <v>2015</v>
      </c>
      <c r="E7410">
        <v>3</v>
      </c>
      <c r="F7410" t="s">
        <v>2016</v>
      </c>
      <c r="G7410">
        <v>20</v>
      </c>
      <c r="H7410" t="s">
        <v>2017</v>
      </c>
      <c r="I7410">
        <v>43510</v>
      </c>
      <c r="J7410">
        <v>10</v>
      </c>
      <c r="K7410">
        <v>-16.39</v>
      </c>
    </row>
    <row r="7411" spans="2:11">
      <c r="B7411" t="s">
        <v>2451</v>
      </c>
      <c r="C7411" t="s">
        <v>2974</v>
      </c>
      <c r="D7411" t="s">
        <v>2076</v>
      </c>
      <c r="E7411">
        <v>3</v>
      </c>
      <c r="F7411" t="s">
        <v>2016</v>
      </c>
      <c r="G7411" t="s">
        <v>2030</v>
      </c>
      <c r="H7411" t="s">
        <v>2017</v>
      </c>
      <c r="I7411">
        <v>43510</v>
      </c>
      <c r="J7411">
        <v>6</v>
      </c>
      <c r="K7411">
        <v>0</v>
      </c>
    </row>
    <row r="7412" spans="2:11">
      <c r="B7412" t="s">
        <v>2027</v>
      </c>
      <c r="C7412" t="s">
        <v>3557</v>
      </c>
      <c r="D7412" t="s">
        <v>2044</v>
      </c>
      <c r="E7412">
        <v>3</v>
      </c>
      <c r="F7412" t="s">
        <v>2016</v>
      </c>
      <c r="G7412">
        <v>20</v>
      </c>
      <c r="H7412" t="s">
        <v>2017</v>
      </c>
      <c r="I7412">
        <v>43509</v>
      </c>
      <c r="J7412">
        <v>4</v>
      </c>
      <c r="K7412">
        <v>4.5199999999999996</v>
      </c>
    </row>
    <row r="7413" spans="2:11">
      <c r="B7413" t="s">
        <v>2274</v>
      </c>
      <c r="C7413" t="s">
        <v>2334</v>
      </c>
      <c r="D7413" t="s">
        <v>2076</v>
      </c>
      <c r="E7413">
        <v>3</v>
      </c>
      <c r="F7413" t="s">
        <v>2016</v>
      </c>
      <c r="G7413" t="s">
        <v>2030</v>
      </c>
      <c r="H7413" t="s">
        <v>2017</v>
      </c>
      <c r="I7413">
        <v>43509</v>
      </c>
      <c r="J7413">
        <v>6</v>
      </c>
      <c r="K7413">
        <v>0</v>
      </c>
    </row>
    <row r="7414" spans="2:11">
      <c r="B7414" t="s">
        <v>2033</v>
      </c>
      <c r="C7414" t="s">
        <v>2927</v>
      </c>
      <c r="D7414" t="s">
        <v>2184</v>
      </c>
      <c r="E7414">
        <v>1</v>
      </c>
      <c r="F7414" t="s">
        <v>2016</v>
      </c>
      <c r="G7414">
        <v>18</v>
      </c>
      <c r="H7414" t="s">
        <v>2036</v>
      </c>
      <c r="I7414">
        <v>43509</v>
      </c>
      <c r="J7414">
        <v>2</v>
      </c>
      <c r="K7414">
        <v>13.6</v>
      </c>
    </row>
    <row r="7415" spans="2:11">
      <c r="B7415" t="s">
        <v>2139</v>
      </c>
      <c r="C7415" t="s">
        <v>2921</v>
      </c>
      <c r="D7415" t="s">
        <v>2044</v>
      </c>
      <c r="E7415">
        <v>3</v>
      </c>
      <c r="F7415" t="s">
        <v>2016</v>
      </c>
      <c r="G7415">
        <v>25</v>
      </c>
      <c r="H7415" t="s">
        <v>2020</v>
      </c>
      <c r="I7415">
        <v>43509</v>
      </c>
      <c r="J7415">
        <v>6</v>
      </c>
      <c r="K7415">
        <v>0</v>
      </c>
    </row>
    <row r="7416" spans="2:11">
      <c r="B7416" t="s">
        <v>2077</v>
      </c>
      <c r="C7416" t="s">
        <v>2928</v>
      </c>
      <c r="D7416" t="s">
        <v>2029</v>
      </c>
      <c r="E7416">
        <v>5</v>
      </c>
      <c r="F7416" t="s">
        <v>2016</v>
      </c>
      <c r="G7416">
        <v>30</v>
      </c>
      <c r="H7416" t="s">
        <v>2020</v>
      </c>
      <c r="I7416">
        <v>43509</v>
      </c>
      <c r="J7416">
        <v>9</v>
      </c>
      <c r="K7416">
        <v>-13.6</v>
      </c>
    </row>
    <row r="7417" spans="2:11">
      <c r="B7417" t="s">
        <v>2051</v>
      </c>
      <c r="C7417" t="s">
        <v>2920</v>
      </c>
      <c r="D7417" t="s">
        <v>2076</v>
      </c>
      <c r="E7417">
        <v>3</v>
      </c>
      <c r="F7417" t="s">
        <v>2016</v>
      </c>
      <c r="G7417">
        <v>16</v>
      </c>
      <c r="H7417" t="s">
        <v>2017</v>
      </c>
      <c r="I7417">
        <v>43509</v>
      </c>
      <c r="J7417">
        <v>6</v>
      </c>
      <c r="K7417">
        <v>0</v>
      </c>
    </row>
    <row r="7418" spans="2:11">
      <c r="B7418" t="s">
        <v>3255</v>
      </c>
      <c r="C7418" t="s">
        <v>3256</v>
      </c>
      <c r="D7418" t="s">
        <v>2076</v>
      </c>
      <c r="E7418">
        <v>3</v>
      </c>
      <c r="F7418" t="s">
        <v>2016</v>
      </c>
      <c r="G7418" t="s">
        <v>2030</v>
      </c>
      <c r="H7418" t="s">
        <v>2017</v>
      </c>
      <c r="I7418">
        <v>43509</v>
      </c>
      <c r="J7418">
        <v>6</v>
      </c>
      <c r="K7418">
        <v>0</v>
      </c>
    </row>
    <row r="7419" spans="2:11">
      <c r="B7419" t="s">
        <v>2198</v>
      </c>
      <c r="C7419" t="s">
        <v>3560</v>
      </c>
      <c r="D7419" t="s">
        <v>2044</v>
      </c>
      <c r="E7419">
        <v>3</v>
      </c>
      <c r="F7419" t="s">
        <v>2016</v>
      </c>
      <c r="G7419">
        <v>16</v>
      </c>
      <c r="H7419" t="s">
        <v>2020</v>
      </c>
      <c r="I7419">
        <v>43509</v>
      </c>
      <c r="J7419">
        <v>3</v>
      </c>
      <c r="K7419">
        <v>9.9</v>
      </c>
    </row>
    <row r="7420" spans="2:11">
      <c r="B7420" t="s">
        <v>2411</v>
      </c>
      <c r="C7420" t="s">
        <v>2929</v>
      </c>
      <c r="D7420" t="s">
        <v>2044</v>
      </c>
      <c r="E7420">
        <v>3</v>
      </c>
      <c r="F7420" t="s">
        <v>2016</v>
      </c>
      <c r="G7420" t="s">
        <v>2030</v>
      </c>
      <c r="H7420" t="s">
        <v>2017</v>
      </c>
      <c r="I7420">
        <v>43509</v>
      </c>
      <c r="J7420">
        <v>8</v>
      </c>
      <c r="K7420">
        <v>-9.8000000000000007</v>
      </c>
    </row>
    <row r="7421" spans="2:11">
      <c r="B7421" t="s">
        <v>4424</v>
      </c>
      <c r="C7421" t="s">
        <v>4425</v>
      </c>
      <c r="D7421" t="s">
        <v>2029</v>
      </c>
      <c r="E7421">
        <v>5</v>
      </c>
      <c r="F7421" t="s">
        <v>2016</v>
      </c>
      <c r="G7421">
        <v>23</v>
      </c>
      <c r="H7421" t="s">
        <v>2017</v>
      </c>
      <c r="I7421">
        <v>43508</v>
      </c>
      <c r="J7421" t="s">
        <v>2030</v>
      </c>
      <c r="K7421" t="s">
        <v>2030</v>
      </c>
    </row>
    <row r="7422" spans="2:11">
      <c r="B7422" t="s">
        <v>2813</v>
      </c>
      <c r="C7422" t="s">
        <v>4426</v>
      </c>
      <c r="D7422" t="s">
        <v>2122</v>
      </c>
      <c r="E7422">
        <v>2</v>
      </c>
      <c r="F7422" t="s">
        <v>2016</v>
      </c>
      <c r="G7422">
        <v>12.1</v>
      </c>
      <c r="H7422" t="s">
        <v>2017</v>
      </c>
      <c r="I7422">
        <v>43501</v>
      </c>
      <c r="J7422">
        <v>2</v>
      </c>
      <c r="K7422">
        <v>13.6</v>
      </c>
    </row>
    <row r="7423" spans="2:11">
      <c r="B7423" t="s">
        <v>2094</v>
      </c>
      <c r="C7423" t="s">
        <v>2095</v>
      </c>
      <c r="D7423" t="s">
        <v>2076</v>
      </c>
      <c r="E7423">
        <v>3</v>
      </c>
      <c r="F7423" t="s">
        <v>2085</v>
      </c>
      <c r="G7423" t="s">
        <v>2030</v>
      </c>
      <c r="H7423" t="s">
        <v>2017</v>
      </c>
      <c r="I7423">
        <v>43490</v>
      </c>
      <c r="J7423" t="s">
        <v>2030</v>
      </c>
      <c r="K7423" t="s">
        <v>2030</v>
      </c>
    </row>
    <row r="7424" spans="2:11">
      <c r="B7424" t="s">
        <v>2024</v>
      </c>
      <c r="C7424" t="s">
        <v>2880</v>
      </c>
      <c r="D7424" t="s">
        <v>2076</v>
      </c>
      <c r="E7424">
        <v>3</v>
      </c>
      <c r="F7424" t="s">
        <v>2016</v>
      </c>
      <c r="G7424" t="s">
        <v>2030</v>
      </c>
      <c r="H7424" t="s">
        <v>2017</v>
      </c>
      <c r="I7424">
        <v>43469</v>
      </c>
      <c r="J7424">
        <v>6</v>
      </c>
      <c r="K7424">
        <v>0</v>
      </c>
    </row>
    <row r="7425" spans="2:11">
      <c r="B7425" t="s">
        <v>2083</v>
      </c>
      <c r="C7425" t="s">
        <v>2304</v>
      </c>
      <c r="D7425" t="s">
        <v>2035</v>
      </c>
      <c r="E7425">
        <v>5</v>
      </c>
      <c r="F7425" t="s">
        <v>2016</v>
      </c>
      <c r="G7425" t="s">
        <v>2030</v>
      </c>
      <c r="H7425" t="s">
        <v>2017</v>
      </c>
      <c r="I7425">
        <v>43182</v>
      </c>
      <c r="J7425">
        <v>9</v>
      </c>
      <c r="K7425">
        <v>-13.6</v>
      </c>
    </row>
    <row r="7426" spans="2:11">
      <c r="B7426" t="s">
        <v>4427</v>
      </c>
      <c r="C7426" t="s">
        <v>4425</v>
      </c>
      <c r="D7426" t="s">
        <v>2015</v>
      </c>
      <c r="E7426">
        <v>3</v>
      </c>
      <c r="F7426" t="s">
        <v>2088</v>
      </c>
      <c r="G7426">
        <v>26</v>
      </c>
      <c r="H7426" t="s">
        <v>2020</v>
      </c>
      <c r="I7426">
        <v>42953</v>
      </c>
      <c r="J7426">
        <v>6</v>
      </c>
      <c r="K7426">
        <v>0</v>
      </c>
    </row>
    <row r="7501" spans="1:11">
      <c r="A7501" t="s">
        <v>1088</v>
      </c>
      <c r="B7501" t="s">
        <v>2067</v>
      </c>
      <c r="C7501" t="s">
        <v>2787</v>
      </c>
      <c r="D7501" t="s">
        <v>2029</v>
      </c>
      <c r="E7501">
        <v>5</v>
      </c>
      <c r="F7501" t="s">
        <v>2016</v>
      </c>
      <c r="G7501">
        <v>170</v>
      </c>
      <c r="H7501" t="s">
        <v>2020</v>
      </c>
      <c r="I7501">
        <v>43511</v>
      </c>
      <c r="J7501">
        <v>2</v>
      </c>
      <c r="K7501">
        <v>19.29</v>
      </c>
    </row>
    <row r="7502" spans="1:11">
      <c r="B7502" t="s">
        <v>2277</v>
      </c>
      <c r="C7502" t="s">
        <v>2218</v>
      </c>
      <c r="D7502" t="s">
        <v>2029</v>
      </c>
      <c r="E7502">
        <v>5</v>
      </c>
      <c r="F7502" t="s">
        <v>2016</v>
      </c>
      <c r="G7502">
        <v>172</v>
      </c>
      <c r="H7502" t="s">
        <v>2017</v>
      </c>
      <c r="I7502">
        <v>43511</v>
      </c>
      <c r="J7502">
        <v>2</v>
      </c>
      <c r="K7502">
        <v>19.29</v>
      </c>
    </row>
    <row r="7503" spans="1:11">
      <c r="B7503" t="s">
        <v>2159</v>
      </c>
      <c r="C7503" t="s">
        <v>2788</v>
      </c>
      <c r="D7503" t="s">
        <v>2029</v>
      </c>
      <c r="E7503">
        <v>5</v>
      </c>
      <c r="F7503" t="s">
        <v>2016</v>
      </c>
      <c r="G7503">
        <v>152</v>
      </c>
      <c r="H7503" t="s">
        <v>2017</v>
      </c>
      <c r="I7503">
        <v>43511</v>
      </c>
      <c r="J7503">
        <v>2</v>
      </c>
      <c r="K7503">
        <v>19.29</v>
      </c>
    </row>
    <row r="7504" spans="1:11">
      <c r="B7504" t="s">
        <v>2089</v>
      </c>
      <c r="C7504" t="s">
        <v>2279</v>
      </c>
      <c r="D7504" t="s">
        <v>2029</v>
      </c>
      <c r="E7504">
        <v>5</v>
      </c>
      <c r="F7504" t="s">
        <v>2016</v>
      </c>
      <c r="G7504">
        <v>160</v>
      </c>
      <c r="H7504" t="s">
        <v>2017</v>
      </c>
      <c r="I7504">
        <v>43511</v>
      </c>
      <c r="J7504">
        <v>2</v>
      </c>
      <c r="K7504">
        <v>19.29</v>
      </c>
    </row>
    <row r="7505" spans="2:11">
      <c r="B7505" t="s">
        <v>2274</v>
      </c>
      <c r="C7505" t="s">
        <v>2791</v>
      </c>
      <c r="D7505" t="s">
        <v>2026</v>
      </c>
      <c r="E7505">
        <v>5</v>
      </c>
      <c r="F7505" t="s">
        <v>2016</v>
      </c>
      <c r="G7505" t="s">
        <v>2030</v>
      </c>
      <c r="H7505" t="s">
        <v>2017</v>
      </c>
      <c r="I7505">
        <v>43509</v>
      </c>
      <c r="J7505">
        <v>2</v>
      </c>
      <c r="K7505">
        <v>19.29</v>
      </c>
    </row>
    <row r="7506" spans="2:11">
      <c r="B7506" t="s">
        <v>2461</v>
      </c>
      <c r="C7506" t="s">
        <v>2799</v>
      </c>
      <c r="D7506" t="s">
        <v>2026</v>
      </c>
      <c r="E7506">
        <v>5</v>
      </c>
      <c r="F7506" t="s">
        <v>2016</v>
      </c>
      <c r="G7506">
        <v>170</v>
      </c>
      <c r="H7506" t="s">
        <v>2017</v>
      </c>
      <c r="I7506">
        <v>43509</v>
      </c>
      <c r="J7506" t="s">
        <v>2030</v>
      </c>
      <c r="K7506" t="s">
        <v>2030</v>
      </c>
    </row>
    <row r="7507" spans="2:11">
      <c r="B7507" t="s">
        <v>2139</v>
      </c>
      <c r="C7507" t="s">
        <v>2789</v>
      </c>
      <c r="D7507" t="s">
        <v>2035</v>
      </c>
      <c r="E7507">
        <v>5</v>
      </c>
      <c r="F7507" t="s">
        <v>2016</v>
      </c>
      <c r="G7507">
        <v>160</v>
      </c>
      <c r="H7507" t="s">
        <v>2017</v>
      </c>
      <c r="I7507">
        <v>43507</v>
      </c>
      <c r="J7507">
        <v>2</v>
      </c>
      <c r="K7507">
        <v>19.29</v>
      </c>
    </row>
    <row r="7508" spans="2:11">
      <c r="B7508" t="s">
        <v>2151</v>
      </c>
      <c r="C7508" t="s">
        <v>3633</v>
      </c>
      <c r="D7508" t="s">
        <v>2026</v>
      </c>
      <c r="E7508">
        <v>5</v>
      </c>
      <c r="F7508" t="s">
        <v>2016</v>
      </c>
      <c r="G7508">
        <v>155</v>
      </c>
      <c r="H7508" t="s">
        <v>2017</v>
      </c>
      <c r="I7508">
        <v>43507</v>
      </c>
      <c r="J7508">
        <v>2</v>
      </c>
      <c r="K7508">
        <v>19.29</v>
      </c>
    </row>
    <row r="7509" spans="2:11">
      <c r="B7509" t="s">
        <v>2094</v>
      </c>
      <c r="C7509" t="s">
        <v>2095</v>
      </c>
      <c r="D7509" t="s">
        <v>2076</v>
      </c>
      <c r="E7509">
        <v>3</v>
      </c>
      <c r="F7509" t="s">
        <v>2016</v>
      </c>
      <c r="G7509" t="s">
        <v>2030</v>
      </c>
      <c r="H7509" t="s">
        <v>2017</v>
      </c>
      <c r="I7509">
        <v>43504</v>
      </c>
      <c r="J7509" t="s">
        <v>2030</v>
      </c>
      <c r="K7509" t="s">
        <v>2030</v>
      </c>
    </row>
    <row r="7510" spans="2:11">
      <c r="B7510" t="s">
        <v>106</v>
      </c>
      <c r="C7510" t="s">
        <v>3635</v>
      </c>
      <c r="D7510" t="s">
        <v>2229</v>
      </c>
      <c r="E7510">
        <v>5</v>
      </c>
      <c r="F7510" t="s">
        <v>2016</v>
      </c>
      <c r="G7510">
        <v>165</v>
      </c>
      <c r="H7510" t="s">
        <v>2020</v>
      </c>
      <c r="I7510">
        <v>43503</v>
      </c>
      <c r="J7510">
        <v>2</v>
      </c>
      <c r="K7510">
        <v>19.29</v>
      </c>
    </row>
    <row r="7511" spans="2:11">
      <c r="B7511" t="s">
        <v>2051</v>
      </c>
      <c r="C7511" t="s">
        <v>3645</v>
      </c>
      <c r="D7511" t="s">
        <v>2076</v>
      </c>
      <c r="E7511">
        <v>3</v>
      </c>
      <c r="F7511" t="s">
        <v>2016</v>
      </c>
      <c r="G7511">
        <v>136</v>
      </c>
      <c r="H7511" t="s">
        <v>2017</v>
      </c>
      <c r="I7511">
        <v>43500</v>
      </c>
      <c r="J7511" t="s">
        <v>2030</v>
      </c>
      <c r="K7511" t="s">
        <v>2030</v>
      </c>
    </row>
    <row r="7512" spans="2:11">
      <c r="B7512" t="s">
        <v>2321</v>
      </c>
      <c r="C7512" t="s">
        <v>2797</v>
      </c>
      <c r="D7512" t="s">
        <v>2026</v>
      </c>
      <c r="E7512">
        <v>5</v>
      </c>
      <c r="F7512" t="s">
        <v>2016</v>
      </c>
      <c r="G7512">
        <v>157</v>
      </c>
      <c r="H7512" t="s">
        <v>2020</v>
      </c>
      <c r="I7512">
        <v>43497</v>
      </c>
      <c r="J7512">
        <v>2</v>
      </c>
      <c r="K7512">
        <v>19.29</v>
      </c>
    </row>
    <row r="7513" spans="2:11">
      <c r="B7513" t="s">
        <v>2086</v>
      </c>
      <c r="C7513" t="s">
        <v>3641</v>
      </c>
      <c r="D7513" t="s">
        <v>2076</v>
      </c>
      <c r="E7513">
        <v>3</v>
      </c>
      <c r="F7513" t="s">
        <v>2016</v>
      </c>
      <c r="G7513">
        <v>140</v>
      </c>
      <c r="H7513" t="s">
        <v>2017</v>
      </c>
      <c r="I7513">
        <v>43497</v>
      </c>
      <c r="J7513">
        <v>4</v>
      </c>
      <c r="K7513">
        <v>0</v>
      </c>
    </row>
    <row r="7514" spans="2:11">
      <c r="B7514" t="s">
        <v>2063</v>
      </c>
      <c r="C7514" t="s">
        <v>3632</v>
      </c>
      <c r="D7514" t="s">
        <v>2035</v>
      </c>
      <c r="E7514">
        <v>5</v>
      </c>
      <c r="F7514" t="s">
        <v>2016</v>
      </c>
      <c r="G7514">
        <v>170</v>
      </c>
      <c r="H7514" t="s">
        <v>2017</v>
      </c>
      <c r="I7514">
        <v>43497</v>
      </c>
      <c r="J7514" t="s">
        <v>2030</v>
      </c>
      <c r="K7514" t="s">
        <v>2030</v>
      </c>
    </row>
    <row r="7515" spans="2:11">
      <c r="B7515" t="s">
        <v>2174</v>
      </c>
      <c r="C7515" t="s">
        <v>2242</v>
      </c>
      <c r="D7515" t="s">
        <v>2029</v>
      </c>
      <c r="E7515">
        <v>5</v>
      </c>
      <c r="F7515" t="s">
        <v>2016</v>
      </c>
      <c r="G7515">
        <v>196</v>
      </c>
      <c r="H7515" t="s">
        <v>2017</v>
      </c>
      <c r="I7515">
        <v>43496</v>
      </c>
      <c r="J7515" t="s">
        <v>2030</v>
      </c>
      <c r="K7515" t="s">
        <v>2030</v>
      </c>
    </row>
    <row r="7516" spans="2:11">
      <c r="B7516" t="s">
        <v>2033</v>
      </c>
      <c r="C7516" t="s">
        <v>2796</v>
      </c>
      <c r="D7516" t="s">
        <v>2035</v>
      </c>
      <c r="E7516">
        <v>5</v>
      </c>
      <c r="F7516" t="s">
        <v>2016</v>
      </c>
      <c r="G7516">
        <v>166</v>
      </c>
      <c r="H7516" t="s">
        <v>2036</v>
      </c>
      <c r="I7516">
        <v>43496</v>
      </c>
      <c r="J7516">
        <v>2</v>
      </c>
      <c r="K7516">
        <v>19.29</v>
      </c>
    </row>
    <row r="7517" spans="2:11">
      <c r="B7517" t="s">
        <v>2037</v>
      </c>
      <c r="C7517" t="s">
        <v>3646</v>
      </c>
      <c r="D7517" t="s">
        <v>2026</v>
      </c>
      <c r="E7517">
        <v>5</v>
      </c>
      <c r="F7517" t="s">
        <v>2016</v>
      </c>
      <c r="G7517">
        <v>170</v>
      </c>
      <c r="H7517" t="s">
        <v>2020</v>
      </c>
      <c r="I7517">
        <v>43496</v>
      </c>
      <c r="J7517" t="s">
        <v>2030</v>
      </c>
      <c r="K7517" t="s">
        <v>2030</v>
      </c>
    </row>
    <row r="7518" spans="2:11">
      <c r="B7518" t="s">
        <v>2134</v>
      </c>
      <c r="C7518" t="s">
        <v>3643</v>
      </c>
      <c r="D7518" t="s">
        <v>2035</v>
      </c>
      <c r="E7518">
        <v>5</v>
      </c>
      <c r="F7518" t="s">
        <v>2016</v>
      </c>
      <c r="G7518">
        <v>155</v>
      </c>
      <c r="H7518" t="s">
        <v>2017</v>
      </c>
      <c r="I7518">
        <v>43496</v>
      </c>
      <c r="J7518">
        <v>2</v>
      </c>
      <c r="K7518">
        <v>19.29</v>
      </c>
    </row>
    <row r="7519" spans="2:11">
      <c r="B7519" t="s">
        <v>2257</v>
      </c>
      <c r="C7519" t="s">
        <v>2790</v>
      </c>
      <c r="D7519" t="s">
        <v>2029</v>
      </c>
      <c r="E7519">
        <v>5</v>
      </c>
      <c r="F7519" t="s">
        <v>2016</v>
      </c>
      <c r="G7519">
        <v>150</v>
      </c>
      <c r="H7519" t="s">
        <v>2020</v>
      </c>
      <c r="I7519">
        <v>43496</v>
      </c>
      <c r="J7519">
        <v>2</v>
      </c>
      <c r="K7519">
        <v>19.29</v>
      </c>
    </row>
    <row r="7520" spans="2:11">
      <c r="B7520" t="s">
        <v>2232</v>
      </c>
      <c r="C7520" t="s">
        <v>2233</v>
      </c>
      <c r="D7520" t="s">
        <v>2029</v>
      </c>
      <c r="E7520">
        <v>5</v>
      </c>
      <c r="F7520" t="s">
        <v>2016</v>
      </c>
      <c r="G7520" t="s">
        <v>2030</v>
      </c>
      <c r="H7520" t="s">
        <v>2017</v>
      </c>
      <c r="I7520">
        <v>43496</v>
      </c>
      <c r="J7520">
        <v>2</v>
      </c>
      <c r="K7520">
        <v>19.29</v>
      </c>
    </row>
    <row r="7521" spans="2:11">
      <c r="B7521" t="s">
        <v>2069</v>
      </c>
      <c r="C7521" t="s">
        <v>3639</v>
      </c>
      <c r="D7521" t="s">
        <v>2035</v>
      </c>
      <c r="E7521">
        <v>5</v>
      </c>
      <c r="F7521" t="s">
        <v>2016</v>
      </c>
      <c r="G7521">
        <v>160</v>
      </c>
      <c r="H7521" t="s">
        <v>2020</v>
      </c>
      <c r="I7521">
        <v>43496</v>
      </c>
      <c r="J7521">
        <v>2</v>
      </c>
      <c r="K7521">
        <v>19.29</v>
      </c>
    </row>
    <row r="7522" spans="2:11">
      <c r="B7522" t="s">
        <v>2072</v>
      </c>
      <c r="C7522" t="s">
        <v>3640</v>
      </c>
      <c r="D7522" t="s">
        <v>2029</v>
      </c>
      <c r="E7522">
        <v>5</v>
      </c>
      <c r="F7522" t="s">
        <v>2016</v>
      </c>
      <c r="G7522">
        <v>152</v>
      </c>
      <c r="H7522" t="s">
        <v>2020</v>
      </c>
      <c r="I7522">
        <v>43496</v>
      </c>
      <c r="J7522" t="s">
        <v>2030</v>
      </c>
      <c r="K7522" t="s">
        <v>2030</v>
      </c>
    </row>
    <row r="7523" spans="2:11">
      <c r="B7523" t="s">
        <v>2220</v>
      </c>
      <c r="C7523" t="s">
        <v>2221</v>
      </c>
      <c r="D7523" t="s">
        <v>2076</v>
      </c>
      <c r="E7523">
        <v>3</v>
      </c>
      <c r="F7523" t="s">
        <v>2016</v>
      </c>
      <c r="G7523">
        <v>143</v>
      </c>
      <c r="H7523" t="s">
        <v>2020</v>
      </c>
      <c r="I7523">
        <v>43496</v>
      </c>
      <c r="J7523">
        <v>4</v>
      </c>
      <c r="K7523">
        <v>0</v>
      </c>
    </row>
    <row r="7524" spans="2:11">
      <c r="B7524" t="s">
        <v>2234</v>
      </c>
      <c r="C7524" t="s">
        <v>2235</v>
      </c>
      <c r="D7524" t="s">
        <v>2026</v>
      </c>
      <c r="E7524">
        <v>5</v>
      </c>
      <c r="F7524" t="s">
        <v>2016</v>
      </c>
      <c r="G7524">
        <v>169</v>
      </c>
      <c r="H7524" t="s">
        <v>2020</v>
      </c>
      <c r="I7524">
        <v>43496</v>
      </c>
      <c r="J7524">
        <v>2</v>
      </c>
      <c r="K7524">
        <v>19.29</v>
      </c>
    </row>
    <row r="7525" spans="2:11">
      <c r="B7525" t="s">
        <v>2047</v>
      </c>
      <c r="C7525" t="s">
        <v>3644</v>
      </c>
      <c r="D7525" t="s">
        <v>2026</v>
      </c>
      <c r="E7525">
        <v>5</v>
      </c>
      <c r="F7525" t="s">
        <v>2016</v>
      </c>
      <c r="G7525">
        <v>160</v>
      </c>
      <c r="H7525" t="s">
        <v>2017</v>
      </c>
      <c r="I7525">
        <v>43496</v>
      </c>
      <c r="J7525">
        <v>2</v>
      </c>
      <c r="K7525">
        <v>19.29</v>
      </c>
    </row>
    <row r="7526" spans="2:11">
      <c r="B7526" t="s">
        <v>2054</v>
      </c>
      <c r="C7526" t="s">
        <v>2811</v>
      </c>
      <c r="D7526" t="s">
        <v>2056</v>
      </c>
      <c r="E7526">
        <v>4</v>
      </c>
      <c r="F7526" t="s">
        <v>2016</v>
      </c>
      <c r="G7526">
        <v>165</v>
      </c>
      <c r="H7526" t="s">
        <v>2020</v>
      </c>
      <c r="I7526">
        <v>43496</v>
      </c>
      <c r="J7526">
        <v>2</v>
      </c>
      <c r="K7526">
        <v>19.29</v>
      </c>
    </row>
    <row r="7527" spans="2:11">
      <c r="B7527" t="s">
        <v>2260</v>
      </c>
      <c r="C7527" t="s">
        <v>3638</v>
      </c>
      <c r="D7527" t="s">
        <v>2035</v>
      </c>
      <c r="E7527">
        <v>5</v>
      </c>
      <c r="F7527" t="s">
        <v>2016</v>
      </c>
      <c r="G7527">
        <v>165</v>
      </c>
      <c r="H7527" t="s">
        <v>2020</v>
      </c>
      <c r="I7527">
        <v>43496</v>
      </c>
      <c r="J7527" t="s">
        <v>2030</v>
      </c>
      <c r="K7527" t="s">
        <v>2030</v>
      </c>
    </row>
    <row r="7528" spans="2:11">
      <c r="B7528" t="s">
        <v>2120</v>
      </c>
      <c r="C7528" t="s">
        <v>2245</v>
      </c>
      <c r="D7528" t="s">
        <v>2026</v>
      </c>
      <c r="E7528">
        <v>5</v>
      </c>
      <c r="F7528" t="s">
        <v>2016</v>
      </c>
      <c r="G7528">
        <v>151</v>
      </c>
      <c r="H7528" t="s">
        <v>2020</v>
      </c>
      <c r="I7528">
        <v>43496</v>
      </c>
      <c r="J7528">
        <v>2</v>
      </c>
      <c r="K7528">
        <v>19.29</v>
      </c>
    </row>
    <row r="7529" spans="2:11">
      <c r="B7529" t="s">
        <v>2267</v>
      </c>
      <c r="C7529" t="s">
        <v>2812</v>
      </c>
      <c r="D7529" t="s">
        <v>2029</v>
      </c>
      <c r="E7529">
        <v>5</v>
      </c>
      <c r="F7529" t="s">
        <v>2016</v>
      </c>
      <c r="G7529">
        <v>165</v>
      </c>
      <c r="H7529" t="s">
        <v>2020</v>
      </c>
      <c r="I7529">
        <v>43496</v>
      </c>
      <c r="J7529" t="s">
        <v>2030</v>
      </c>
      <c r="K7529" t="s">
        <v>2030</v>
      </c>
    </row>
    <row r="7530" spans="2:11">
      <c r="B7530" t="s">
        <v>2027</v>
      </c>
      <c r="C7530" t="s">
        <v>2224</v>
      </c>
      <c r="D7530" t="s">
        <v>2029</v>
      </c>
      <c r="E7530">
        <v>5</v>
      </c>
      <c r="F7530" t="s">
        <v>2016</v>
      </c>
      <c r="G7530">
        <v>160</v>
      </c>
      <c r="H7530" t="s">
        <v>2017</v>
      </c>
      <c r="I7530">
        <v>43495</v>
      </c>
      <c r="J7530">
        <v>2</v>
      </c>
      <c r="K7530">
        <v>19.29</v>
      </c>
    </row>
    <row r="7531" spans="2:11">
      <c r="B7531" t="s">
        <v>2031</v>
      </c>
      <c r="C7531" t="s">
        <v>3642</v>
      </c>
      <c r="D7531" t="s">
        <v>2026</v>
      </c>
      <c r="E7531">
        <v>5</v>
      </c>
      <c r="F7531" t="s">
        <v>2016</v>
      </c>
      <c r="G7531">
        <v>170</v>
      </c>
      <c r="H7531" t="s">
        <v>2020</v>
      </c>
      <c r="I7531">
        <v>43495</v>
      </c>
      <c r="J7531">
        <v>2</v>
      </c>
      <c r="K7531">
        <v>19.29</v>
      </c>
    </row>
    <row r="7532" spans="2:11">
      <c r="B7532" t="s">
        <v>2077</v>
      </c>
      <c r="C7532" t="s">
        <v>2807</v>
      </c>
      <c r="D7532" t="s">
        <v>2029</v>
      </c>
      <c r="E7532">
        <v>5</v>
      </c>
      <c r="F7532" t="s">
        <v>2016</v>
      </c>
      <c r="G7532">
        <v>175</v>
      </c>
      <c r="H7532" t="s">
        <v>2020</v>
      </c>
      <c r="I7532">
        <v>43495</v>
      </c>
      <c r="J7532">
        <v>2</v>
      </c>
      <c r="K7532">
        <v>19.29</v>
      </c>
    </row>
    <row r="7533" spans="2:11">
      <c r="B7533" t="s">
        <v>2045</v>
      </c>
      <c r="C7533" t="s">
        <v>2809</v>
      </c>
      <c r="D7533" t="s">
        <v>2029</v>
      </c>
      <c r="E7533">
        <v>5</v>
      </c>
      <c r="F7533" t="s">
        <v>2016</v>
      </c>
      <c r="G7533">
        <v>162</v>
      </c>
      <c r="H7533" t="s">
        <v>2020</v>
      </c>
      <c r="I7533">
        <v>43495</v>
      </c>
      <c r="J7533">
        <v>2</v>
      </c>
      <c r="K7533">
        <v>19.29</v>
      </c>
    </row>
    <row r="7534" spans="2:11">
      <c r="B7534" t="s">
        <v>2079</v>
      </c>
      <c r="C7534" t="s">
        <v>2222</v>
      </c>
      <c r="D7534" t="s">
        <v>2029</v>
      </c>
      <c r="E7534">
        <v>5</v>
      </c>
      <c r="F7534" t="s">
        <v>2016</v>
      </c>
      <c r="G7534">
        <v>161</v>
      </c>
      <c r="H7534" t="s">
        <v>2017</v>
      </c>
      <c r="I7534">
        <v>43495</v>
      </c>
      <c r="J7534">
        <v>2</v>
      </c>
      <c r="K7534">
        <v>19.29</v>
      </c>
    </row>
    <row r="7535" spans="2:11">
      <c r="B7535" t="s">
        <v>2049</v>
      </c>
      <c r="C7535" t="s">
        <v>3634</v>
      </c>
      <c r="D7535" t="s">
        <v>2029</v>
      </c>
      <c r="E7535">
        <v>5</v>
      </c>
      <c r="F7535" t="s">
        <v>2016</v>
      </c>
      <c r="G7535">
        <v>161</v>
      </c>
      <c r="H7535" t="s">
        <v>2020</v>
      </c>
      <c r="I7535">
        <v>43495</v>
      </c>
      <c r="J7535">
        <v>2</v>
      </c>
      <c r="K7535">
        <v>19.29</v>
      </c>
    </row>
    <row r="7536" spans="2:11">
      <c r="B7536" t="s">
        <v>2198</v>
      </c>
      <c r="C7536" t="s">
        <v>3636</v>
      </c>
      <c r="D7536" t="s">
        <v>2035</v>
      </c>
      <c r="E7536">
        <v>5</v>
      </c>
      <c r="F7536" t="s">
        <v>2016</v>
      </c>
      <c r="G7536">
        <v>178</v>
      </c>
      <c r="H7536" t="s">
        <v>2020</v>
      </c>
      <c r="I7536">
        <v>43495</v>
      </c>
      <c r="J7536">
        <v>2</v>
      </c>
      <c r="K7536">
        <v>19.29</v>
      </c>
    </row>
    <row r="7537" spans="2:11">
      <c r="B7537" t="s">
        <v>2021</v>
      </c>
      <c r="C7537" t="s">
        <v>2815</v>
      </c>
      <c r="D7537" t="s">
        <v>2104</v>
      </c>
      <c r="E7537" t="s">
        <v>2030</v>
      </c>
      <c r="F7537" t="s">
        <v>2016</v>
      </c>
      <c r="G7537" t="s">
        <v>2030</v>
      </c>
      <c r="H7537" t="s">
        <v>2017</v>
      </c>
      <c r="I7537">
        <v>43468</v>
      </c>
      <c r="J7537" t="s">
        <v>2030</v>
      </c>
      <c r="K7537" t="s">
        <v>2030</v>
      </c>
    </row>
    <row r="7538" spans="2:11">
      <c r="B7538" t="s">
        <v>2024</v>
      </c>
      <c r="C7538" t="s">
        <v>2243</v>
      </c>
      <c r="D7538" t="s">
        <v>2026</v>
      </c>
      <c r="E7538">
        <v>5</v>
      </c>
      <c r="F7538" t="s">
        <v>2016</v>
      </c>
      <c r="G7538">
        <v>158</v>
      </c>
      <c r="H7538" t="s">
        <v>2017</v>
      </c>
      <c r="I7538">
        <v>43307</v>
      </c>
      <c r="J7538">
        <v>2</v>
      </c>
      <c r="K7538">
        <v>19.29</v>
      </c>
    </row>
    <row r="7539" spans="2:11">
      <c r="B7539" t="s">
        <v>2102</v>
      </c>
      <c r="C7539" t="s">
        <v>2484</v>
      </c>
      <c r="D7539" t="s">
        <v>2026</v>
      </c>
      <c r="E7539">
        <v>5</v>
      </c>
      <c r="F7539" t="s">
        <v>2016</v>
      </c>
      <c r="G7539" t="s">
        <v>2030</v>
      </c>
      <c r="H7539" t="s">
        <v>2017</v>
      </c>
      <c r="I7539">
        <v>43220</v>
      </c>
      <c r="J7539">
        <v>3</v>
      </c>
      <c r="K7539">
        <v>14.97</v>
      </c>
    </row>
    <row r="7540" spans="2:11">
      <c r="B7540" t="s">
        <v>2083</v>
      </c>
      <c r="C7540" t="s">
        <v>2084</v>
      </c>
      <c r="D7540" t="s">
        <v>2076</v>
      </c>
      <c r="E7540">
        <v>3</v>
      </c>
      <c r="F7540" t="s">
        <v>2016</v>
      </c>
      <c r="G7540" t="s">
        <v>2030</v>
      </c>
      <c r="H7540" t="s">
        <v>2017</v>
      </c>
      <c r="I7540">
        <v>43181</v>
      </c>
      <c r="J7540">
        <v>4</v>
      </c>
      <c r="K7540">
        <v>0</v>
      </c>
    </row>
    <row r="7541" spans="2:11">
      <c r="B7541" t="s">
        <v>3436</v>
      </c>
      <c r="C7541" t="s">
        <v>3647</v>
      </c>
      <c r="D7541" t="s">
        <v>2162</v>
      </c>
      <c r="E7541">
        <v>3</v>
      </c>
      <c r="F7541" t="s">
        <v>2016</v>
      </c>
      <c r="G7541">
        <v>95</v>
      </c>
      <c r="H7541" t="s">
        <v>2020</v>
      </c>
      <c r="I7541">
        <v>43157</v>
      </c>
      <c r="J7541">
        <v>4</v>
      </c>
      <c r="K7541">
        <v>0</v>
      </c>
    </row>
    <row r="7542" spans="2:11">
      <c r="B7542" t="s">
        <v>2111</v>
      </c>
      <c r="C7542" t="s">
        <v>2292</v>
      </c>
      <c r="D7542" t="s">
        <v>2026</v>
      </c>
      <c r="E7542">
        <v>5</v>
      </c>
      <c r="F7542" t="s">
        <v>2016</v>
      </c>
      <c r="G7542" t="s">
        <v>2030</v>
      </c>
      <c r="H7542" t="s">
        <v>2017</v>
      </c>
      <c r="I7542">
        <v>43138</v>
      </c>
      <c r="J7542">
        <v>2</v>
      </c>
      <c r="K7542">
        <v>19.29</v>
      </c>
    </row>
    <row r="7601" spans="1:11">
      <c r="A7601" t="s">
        <v>1089</v>
      </c>
      <c r="B7601" t="s">
        <v>2045</v>
      </c>
      <c r="C7601" t="s">
        <v>2495</v>
      </c>
      <c r="D7601" t="s">
        <v>2029</v>
      </c>
      <c r="E7601">
        <v>5</v>
      </c>
      <c r="F7601" t="s">
        <v>2016</v>
      </c>
      <c r="G7601">
        <v>1435</v>
      </c>
      <c r="H7601" t="s">
        <v>2020</v>
      </c>
      <c r="I7601">
        <v>43511</v>
      </c>
      <c r="J7601">
        <v>2</v>
      </c>
      <c r="K7601">
        <v>2.21</v>
      </c>
    </row>
    <row r="7602" spans="1:11">
      <c r="B7602" t="s">
        <v>2151</v>
      </c>
      <c r="C7602" t="s">
        <v>3576</v>
      </c>
      <c r="D7602" t="s">
        <v>2026</v>
      </c>
      <c r="E7602">
        <v>5</v>
      </c>
      <c r="F7602" t="s">
        <v>2016</v>
      </c>
      <c r="G7602">
        <v>1330</v>
      </c>
      <c r="H7602" t="s">
        <v>2017</v>
      </c>
      <c r="I7602">
        <v>43511</v>
      </c>
      <c r="J7602" t="s">
        <v>2030</v>
      </c>
      <c r="K7602" t="s">
        <v>2030</v>
      </c>
    </row>
    <row r="7603" spans="1:11">
      <c r="B7603" t="s">
        <v>2072</v>
      </c>
      <c r="C7603" t="s">
        <v>2486</v>
      </c>
      <c r="D7603" t="s">
        <v>2029</v>
      </c>
      <c r="E7603">
        <v>5</v>
      </c>
      <c r="F7603" t="s">
        <v>2016</v>
      </c>
      <c r="G7603">
        <v>1300</v>
      </c>
      <c r="H7603" t="s">
        <v>2017</v>
      </c>
      <c r="I7603">
        <v>43507</v>
      </c>
      <c r="J7603">
        <v>2</v>
      </c>
      <c r="K7603">
        <v>2.21</v>
      </c>
    </row>
    <row r="7604" spans="1:11">
      <c r="B7604" t="s">
        <v>2074</v>
      </c>
      <c r="C7604" t="s">
        <v>3046</v>
      </c>
      <c r="D7604" t="s">
        <v>2026</v>
      </c>
      <c r="E7604">
        <v>5</v>
      </c>
      <c r="F7604" t="s">
        <v>2016</v>
      </c>
      <c r="G7604">
        <v>1287</v>
      </c>
      <c r="H7604" t="s">
        <v>2017</v>
      </c>
      <c r="I7604">
        <v>43507</v>
      </c>
      <c r="J7604" t="s">
        <v>2030</v>
      </c>
      <c r="K7604" t="s">
        <v>2030</v>
      </c>
    </row>
    <row r="7605" spans="1:11">
      <c r="B7605" t="s">
        <v>2033</v>
      </c>
      <c r="C7605" t="s">
        <v>2405</v>
      </c>
      <c r="D7605" t="s">
        <v>2035</v>
      </c>
      <c r="E7605">
        <v>5</v>
      </c>
      <c r="F7605" t="s">
        <v>2016</v>
      </c>
      <c r="G7605">
        <v>1250</v>
      </c>
      <c r="H7605" t="s">
        <v>2036</v>
      </c>
      <c r="I7605">
        <v>43501</v>
      </c>
      <c r="J7605">
        <v>2</v>
      </c>
      <c r="K7605">
        <v>2.21</v>
      </c>
    </row>
    <row r="7606" spans="1:11">
      <c r="B7606" t="s">
        <v>2232</v>
      </c>
      <c r="C7606" t="s">
        <v>3298</v>
      </c>
      <c r="D7606" t="s">
        <v>2029</v>
      </c>
      <c r="E7606">
        <v>5</v>
      </c>
      <c r="F7606" t="s">
        <v>2016</v>
      </c>
      <c r="G7606" t="s">
        <v>2030</v>
      </c>
      <c r="H7606" t="s">
        <v>2017</v>
      </c>
      <c r="I7606">
        <v>43501</v>
      </c>
      <c r="J7606">
        <v>2</v>
      </c>
      <c r="K7606">
        <v>2.21</v>
      </c>
    </row>
    <row r="7607" spans="1:11">
      <c r="B7607" t="s">
        <v>2049</v>
      </c>
      <c r="C7607" t="s">
        <v>2407</v>
      </c>
      <c r="D7607" t="s">
        <v>2029</v>
      </c>
      <c r="E7607">
        <v>5</v>
      </c>
      <c r="F7607" t="s">
        <v>2016</v>
      </c>
      <c r="G7607">
        <v>1390</v>
      </c>
      <c r="H7607" t="s">
        <v>2020</v>
      </c>
      <c r="I7607">
        <v>43501</v>
      </c>
      <c r="J7607">
        <v>2</v>
      </c>
      <c r="K7607">
        <v>2.21</v>
      </c>
    </row>
    <row r="7608" spans="1:11">
      <c r="B7608" t="s">
        <v>2051</v>
      </c>
      <c r="C7608" t="s">
        <v>2459</v>
      </c>
      <c r="D7608" t="s">
        <v>2076</v>
      </c>
      <c r="E7608">
        <v>3</v>
      </c>
      <c r="F7608" t="s">
        <v>2088</v>
      </c>
      <c r="G7608">
        <v>1300</v>
      </c>
      <c r="H7608" t="s">
        <v>2017</v>
      </c>
      <c r="I7608">
        <v>43501</v>
      </c>
      <c r="J7608">
        <v>1</v>
      </c>
      <c r="K7608">
        <v>9.07</v>
      </c>
    </row>
    <row r="7609" spans="1:11">
      <c r="B7609" t="s">
        <v>2086</v>
      </c>
      <c r="C7609" t="s">
        <v>2087</v>
      </c>
      <c r="D7609" t="s">
        <v>2026</v>
      </c>
      <c r="E7609">
        <v>5</v>
      </c>
      <c r="F7609" t="s">
        <v>2016</v>
      </c>
      <c r="G7609">
        <v>1320</v>
      </c>
      <c r="H7609" t="s">
        <v>2017</v>
      </c>
      <c r="I7609">
        <v>43501</v>
      </c>
      <c r="J7609" t="s">
        <v>2030</v>
      </c>
      <c r="K7609" t="s">
        <v>2030</v>
      </c>
    </row>
    <row r="7610" spans="1:11">
      <c r="B7610" t="s">
        <v>2198</v>
      </c>
      <c r="C7610" t="s">
        <v>2487</v>
      </c>
      <c r="D7610" t="s">
        <v>2035</v>
      </c>
      <c r="E7610">
        <v>5</v>
      </c>
      <c r="F7610" t="s">
        <v>2016</v>
      </c>
      <c r="G7610">
        <v>1355</v>
      </c>
      <c r="H7610" t="s">
        <v>2020</v>
      </c>
      <c r="I7610">
        <v>43501</v>
      </c>
      <c r="J7610" t="s">
        <v>2030</v>
      </c>
      <c r="K7610" t="s">
        <v>2030</v>
      </c>
    </row>
    <row r="7611" spans="1:11">
      <c r="B7611" t="s">
        <v>2159</v>
      </c>
      <c r="C7611" t="s">
        <v>3387</v>
      </c>
      <c r="D7611" t="s">
        <v>2029</v>
      </c>
      <c r="E7611">
        <v>5</v>
      </c>
      <c r="F7611" t="s">
        <v>2016</v>
      </c>
      <c r="G7611">
        <v>1380</v>
      </c>
      <c r="H7611" t="s">
        <v>2017</v>
      </c>
      <c r="I7611">
        <v>43476</v>
      </c>
      <c r="J7611">
        <v>2</v>
      </c>
      <c r="K7611">
        <v>2.21</v>
      </c>
    </row>
    <row r="7612" spans="1:11">
      <c r="B7612" t="s">
        <v>2037</v>
      </c>
      <c r="C7612" t="s">
        <v>4238</v>
      </c>
      <c r="D7612" t="s">
        <v>2026</v>
      </c>
      <c r="E7612">
        <v>5</v>
      </c>
      <c r="F7612" t="s">
        <v>2016</v>
      </c>
      <c r="G7612">
        <v>1360</v>
      </c>
      <c r="H7612" t="s">
        <v>2017</v>
      </c>
      <c r="I7612">
        <v>43229</v>
      </c>
      <c r="J7612">
        <v>2</v>
      </c>
      <c r="K7612">
        <v>2.21</v>
      </c>
    </row>
    <row r="7613" spans="1:11">
      <c r="B7613" t="s">
        <v>2118</v>
      </c>
      <c r="C7613" t="s">
        <v>4091</v>
      </c>
      <c r="D7613" t="s">
        <v>2076</v>
      </c>
      <c r="E7613">
        <v>3</v>
      </c>
      <c r="F7613" t="s">
        <v>2016</v>
      </c>
      <c r="G7613">
        <v>1050</v>
      </c>
      <c r="H7613" t="s">
        <v>2017</v>
      </c>
      <c r="I7613">
        <v>43213</v>
      </c>
      <c r="J7613">
        <v>3</v>
      </c>
      <c r="K7613">
        <v>0</v>
      </c>
    </row>
    <row r="7614" spans="1:11">
      <c r="B7614" t="s">
        <v>2027</v>
      </c>
      <c r="C7614" t="s">
        <v>3050</v>
      </c>
      <c r="D7614" t="s">
        <v>2029</v>
      </c>
      <c r="E7614">
        <v>5</v>
      </c>
      <c r="F7614" t="s">
        <v>2016</v>
      </c>
      <c r="G7614">
        <v>1100</v>
      </c>
      <c r="H7614" t="s">
        <v>2017</v>
      </c>
      <c r="I7614">
        <v>42941</v>
      </c>
      <c r="J7614">
        <v>2</v>
      </c>
      <c r="K7614">
        <v>2.21</v>
      </c>
    </row>
    <row r="7701" spans="1:11">
      <c r="A7701" t="s">
        <v>1090</v>
      </c>
      <c r="B7701" t="s">
        <v>2049</v>
      </c>
      <c r="C7701" t="s">
        <v>3376</v>
      </c>
      <c r="D7701" t="s">
        <v>2029</v>
      </c>
      <c r="E7701">
        <v>5</v>
      </c>
      <c r="F7701" t="s">
        <v>2016</v>
      </c>
      <c r="G7701">
        <v>5.5</v>
      </c>
      <c r="H7701" t="s">
        <v>2017</v>
      </c>
      <c r="I7701">
        <v>43510</v>
      </c>
      <c r="J7701">
        <v>1</v>
      </c>
      <c r="K7701">
        <v>40.9</v>
      </c>
    </row>
    <row r="7702" spans="1:11">
      <c r="B7702" t="s">
        <v>2074</v>
      </c>
      <c r="C7702" t="s">
        <v>3375</v>
      </c>
      <c r="D7702" t="s">
        <v>2026</v>
      </c>
      <c r="E7702">
        <v>5</v>
      </c>
      <c r="F7702" t="s">
        <v>2016</v>
      </c>
      <c r="G7702">
        <v>5.7</v>
      </c>
      <c r="H7702" t="s">
        <v>2020</v>
      </c>
      <c r="I7702">
        <v>43507</v>
      </c>
      <c r="J7702" t="s">
        <v>2030</v>
      </c>
      <c r="K7702" t="s">
        <v>2030</v>
      </c>
    </row>
    <row r="7703" spans="1:11">
      <c r="B7703" t="s">
        <v>2083</v>
      </c>
      <c r="C7703" t="s">
        <v>2084</v>
      </c>
      <c r="D7703" t="s">
        <v>2035</v>
      </c>
      <c r="E7703">
        <v>5</v>
      </c>
      <c r="F7703" t="s">
        <v>2016</v>
      </c>
      <c r="G7703" t="s">
        <v>2030</v>
      </c>
      <c r="H7703" t="s">
        <v>2017</v>
      </c>
      <c r="I7703">
        <v>43504</v>
      </c>
      <c r="J7703">
        <v>1</v>
      </c>
      <c r="K7703">
        <v>40.9</v>
      </c>
    </row>
    <row r="7704" spans="1:11">
      <c r="B7704" t="s">
        <v>106</v>
      </c>
      <c r="C7704" t="s">
        <v>2401</v>
      </c>
      <c r="D7704" t="s">
        <v>2440</v>
      </c>
      <c r="E7704">
        <v>5</v>
      </c>
      <c r="F7704" t="s">
        <v>2016</v>
      </c>
      <c r="G7704">
        <v>5.25</v>
      </c>
      <c r="H7704" t="s">
        <v>2020</v>
      </c>
      <c r="I7704">
        <v>43503</v>
      </c>
      <c r="J7704">
        <v>1</v>
      </c>
      <c r="K7704">
        <v>40.9</v>
      </c>
    </row>
    <row r="7705" spans="1:11">
      <c r="B7705" t="s">
        <v>2021</v>
      </c>
      <c r="C7705" t="s">
        <v>3156</v>
      </c>
      <c r="D7705" t="s">
        <v>2023</v>
      </c>
      <c r="E7705">
        <v>5</v>
      </c>
      <c r="F7705" t="s">
        <v>2016</v>
      </c>
      <c r="G7705">
        <v>5.7</v>
      </c>
      <c r="H7705" t="s">
        <v>2020</v>
      </c>
      <c r="I7705">
        <v>43503</v>
      </c>
      <c r="J7705" t="s">
        <v>2030</v>
      </c>
      <c r="K7705" t="s">
        <v>2030</v>
      </c>
    </row>
    <row r="7706" spans="1:11">
      <c r="B7706" t="s">
        <v>2027</v>
      </c>
      <c r="C7706" t="s">
        <v>3050</v>
      </c>
      <c r="D7706" t="s">
        <v>2041</v>
      </c>
      <c r="E7706">
        <v>1</v>
      </c>
      <c r="F7706" t="s">
        <v>2016</v>
      </c>
      <c r="G7706">
        <v>5</v>
      </c>
      <c r="H7706" t="s">
        <v>2017</v>
      </c>
      <c r="I7706">
        <v>43503</v>
      </c>
      <c r="J7706">
        <v>5</v>
      </c>
      <c r="K7706">
        <v>-40.9</v>
      </c>
    </row>
    <row r="7707" spans="1:11">
      <c r="B7707" t="s">
        <v>2033</v>
      </c>
      <c r="C7707" t="s">
        <v>2405</v>
      </c>
      <c r="D7707" t="s">
        <v>2044</v>
      </c>
      <c r="E7707">
        <v>3</v>
      </c>
      <c r="F7707" t="s">
        <v>2016</v>
      </c>
      <c r="G7707">
        <v>5</v>
      </c>
      <c r="H7707" t="s">
        <v>2036</v>
      </c>
      <c r="I7707">
        <v>43503</v>
      </c>
      <c r="J7707">
        <v>4</v>
      </c>
      <c r="K7707">
        <v>0</v>
      </c>
    </row>
    <row r="7708" spans="1:11">
      <c r="B7708" t="s">
        <v>2037</v>
      </c>
      <c r="C7708" t="s">
        <v>3386</v>
      </c>
      <c r="D7708" t="s">
        <v>2026</v>
      </c>
      <c r="E7708">
        <v>5</v>
      </c>
      <c r="F7708" t="s">
        <v>2016</v>
      </c>
      <c r="G7708">
        <v>5.75</v>
      </c>
      <c r="H7708" t="s">
        <v>2020</v>
      </c>
      <c r="I7708">
        <v>43503</v>
      </c>
      <c r="J7708">
        <v>1</v>
      </c>
      <c r="K7708">
        <v>40.9</v>
      </c>
    </row>
    <row r="7709" spans="1:11">
      <c r="B7709" t="s">
        <v>2134</v>
      </c>
      <c r="C7709" t="s">
        <v>3379</v>
      </c>
      <c r="D7709" t="s">
        <v>2162</v>
      </c>
      <c r="E7709">
        <v>3</v>
      </c>
      <c r="F7709" t="s">
        <v>2016</v>
      </c>
      <c r="G7709">
        <v>5.25</v>
      </c>
      <c r="H7709" t="s">
        <v>2020</v>
      </c>
      <c r="I7709">
        <v>43503</v>
      </c>
      <c r="J7709" t="s">
        <v>2030</v>
      </c>
      <c r="K7709" t="s">
        <v>2030</v>
      </c>
    </row>
    <row r="7710" spans="1:11">
      <c r="B7710" t="s">
        <v>2257</v>
      </c>
      <c r="C7710" t="s">
        <v>3380</v>
      </c>
      <c r="D7710" t="s">
        <v>2029</v>
      </c>
      <c r="E7710">
        <v>5</v>
      </c>
      <c r="F7710" t="s">
        <v>2016</v>
      </c>
      <c r="G7710">
        <v>6.4</v>
      </c>
      <c r="H7710" t="s">
        <v>2020</v>
      </c>
      <c r="I7710">
        <v>43503</v>
      </c>
      <c r="J7710">
        <v>1</v>
      </c>
      <c r="K7710">
        <v>40.9</v>
      </c>
    </row>
    <row r="7711" spans="1:11">
      <c r="B7711" t="s">
        <v>2042</v>
      </c>
      <c r="C7711" t="s">
        <v>3158</v>
      </c>
      <c r="D7711" t="s">
        <v>2029</v>
      </c>
      <c r="E7711">
        <v>5</v>
      </c>
      <c r="F7711" t="s">
        <v>2016</v>
      </c>
      <c r="G7711">
        <v>5.2</v>
      </c>
      <c r="H7711" t="s">
        <v>2020</v>
      </c>
      <c r="I7711">
        <v>43503</v>
      </c>
      <c r="J7711">
        <v>2</v>
      </c>
      <c r="K7711">
        <v>38.19</v>
      </c>
    </row>
    <row r="7712" spans="1:11">
      <c r="B7712" t="s">
        <v>2198</v>
      </c>
      <c r="C7712" t="s">
        <v>2487</v>
      </c>
      <c r="D7712" t="s">
        <v>2035</v>
      </c>
      <c r="E7712">
        <v>5</v>
      </c>
      <c r="F7712" t="s">
        <v>2016</v>
      </c>
      <c r="G7712">
        <v>6</v>
      </c>
      <c r="H7712" t="s">
        <v>2020</v>
      </c>
      <c r="I7712">
        <v>43503</v>
      </c>
      <c r="J7712">
        <v>1</v>
      </c>
      <c r="K7712">
        <v>40.9</v>
      </c>
    </row>
    <row r="7713" spans="2:11">
      <c r="B7713" t="s">
        <v>2059</v>
      </c>
      <c r="C7713" t="s">
        <v>3383</v>
      </c>
      <c r="D7713" t="s">
        <v>2026</v>
      </c>
      <c r="E7713">
        <v>5</v>
      </c>
      <c r="F7713" t="s">
        <v>2016</v>
      </c>
      <c r="G7713">
        <v>5</v>
      </c>
      <c r="H7713" t="s">
        <v>2020</v>
      </c>
      <c r="I7713">
        <v>43503</v>
      </c>
      <c r="J7713">
        <v>1</v>
      </c>
      <c r="K7713">
        <v>40.9</v>
      </c>
    </row>
    <row r="7714" spans="2:11">
      <c r="B7714" t="s">
        <v>2063</v>
      </c>
      <c r="C7714" t="s">
        <v>3390</v>
      </c>
      <c r="D7714" t="s">
        <v>2184</v>
      </c>
      <c r="E7714">
        <v>1</v>
      </c>
      <c r="F7714" t="s">
        <v>2016</v>
      </c>
      <c r="G7714">
        <v>4.5999999999999996</v>
      </c>
      <c r="H7714" t="s">
        <v>2017</v>
      </c>
      <c r="I7714">
        <v>43503</v>
      </c>
      <c r="J7714" t="s">
        <v>2030</v>
      </c>
      <c r="K7714" t="s">
        <v>2030</v>
      </c>
    </row>
    <row r="7715" spans="2:11">
      <c r="B7715" t="s">
        <v>2247</v>
      </c>
      <c r="C7715" t="s">
        <v>3385</v>
      </c>
      <c r="D7715" t="s">
        <v>2035</v>
      </c>
      <c r="E7715">
        <v>5</v>
      </c>
      <c r="F7715" t="s">
        <v>2016</v>
      </c>
      <c r="G7715">
        <v>5</v>
      </c>
      <c r="H7715" t="s">
        <v>2020</v>
      </c>
      <c r="I7715">
        <v>43503</v>
      </c>
      <c r="J7715">
        <v>1</v>
      </c>
      <c r="K7715">
        <v>40.9</v>
      </c>
    </row>
    <row r="7716" spans="2:11">
      <c r="B7716" t="s">
        <v>2159</v>
      </c>
      <c r="C7716" t="s">
        <v>3387</v>
      </c>
      <c r="D7716" t="s">
        <v>2044</v>
      </c>
      <c r="E7716">
        <v>3</v>
      </c>
      <c r="F7716" t="s">
        <v>2016</v>
      </c>
      <c r="G7716">
        <v>5</v>
      </c>
      <c r="H7716" t="s">
        <v>2017</v>
      </c>
      <c r="I7716">
        <v>43502</v>
      </c>
      <c r="J7716">
        <v>4</v>
      </c>
      <c r="K7716">
        <v>0</v>
      </c>
    </row>
    <row r="7717" spans="2:11">
      <c r="B7717" t="s">
        <v>2069</v>
      </c>
      <c r="C7717" t="s">
        <v>3388</v>
      </c>
      <c r="D7717" t="s">
        <v>2035</v>
      </c>
      <c r="E7717">
        <v>5</v>
      </c>
      <c r="F7717" t="s">
        <v>2016</v>
      </c>
      <c r="G7717">
        <v>5.5</v>
      </c>
      <c r="H7717" t="s">
        <v>2020</v>
      </c>
      <c r="I7717">
        <v>43502</v>
      </c>
      <c r="J7717">
        <v>3</v>
      </c>
      <c r="K7717">
        <v>14.84</v>
      </c>
    </row>
    <row r="7718" spans="2:11">
      <c r="B7718" t="s">
        <v>2091</v>
      </c>
      <c r="C7718" t="s">
        <v>3391</v>
      </c>
      <c r="D7718" t="s">
        <v>2093</v>
      </c>
      <c r="E7718" t="s">
        <v>2030</v>
      </c>
      <c r="F7718" t="s">
        <v>2016</v>
      </c>
      <c r="G7718" t="s">
        <v>2030</v>
      </c>
      <c r="H7718" t="s">
        <v>2017</v>
      </c>
      <c r="I7718">
        <v>43494</v>
      </c>
      <c r="J7718" t="s">
        <v>2030</v>
      </c>
      <c r="K7718" t="s">
        <v>2030</v>
      </c>
    </row>
    <row r="7801" spans="1:11">
      <c r="A7801" t="s">
        <v>1091</v>
      </c>
      <c r="B7801" t="s">
        <v>2157</v>
      </c>
      <c r="C7801" t="s">
        <v>2158</v>
      </c>
      <c r="D7801" t="s">
        <v>2076</v>
      </c>
      <c r="E7801">
        <v>3</v>
      </c>
      <c r="F7801" t="s">
        <v>2016</v>
      </c>
      <c r="G7801">
        <v>8</v>
      </c>
      <c r="H7801" t="s">
        <v>2017</v>
      </c>
      <c r="I7801">
        <v>43510</v>
      </c>
      <c r="J7801">
        <v>1</v>
      </c>
      <c r="K7801">
        <v>0</v>
      </c>
    </row>
    <row r="7802" spans="1:11">
      <c r="B7802" t="s">
        <v>2027</v>
      </c>
      <c r="C7802" t="s">
        <v>2156</v>
      </c>
      <c r="D7802" t="s">
        <v>2044</v>
      </c>
      <c r="E7802">
        <v>3</v>
      </c>
      <c r="F7802" t="s">
        <v>2016</v>
      </c>
      <c r="G7802">
        <v>10</v>
      </c>
      <c r="H7802" t="s">
        <v>2017</v>
      </c>
      <c r="I7802">
        <v>43509</v>
      </c>
      <c r="J7802">
        <v>1</v>
      </c>
      <c r="K7802">
        <v>0</v>
      </c>
    </row>
    <row r="7803" spans="1:11">
      <c r="B7803" t="s">
        <v>2388</v>
      </c>
      <c r="C7803" t="s">
        <v>4066</v>
      </c>
      <c r="D7803" t="s">
        <v>2026</v>
      </c>
      <c r="E7803">
        <v>5</v>
      </c>
      <c r="F7803" t="s">
        <v>2016</v>
      </c>
      <c r="G7803">
        <v>16</v>
      </c>
      <c r="H7803" t="s">
        <v>2017</v>
      </c>
      <c r="I7803">
        <v>43509</v>
      </c>
      <c r="J7803">
        <v>6</v>
      </c>
      <c r="K7803">
        <v>-69.180000000000007</v>
      </c>
    </row>
    <row r="7804" spans="1:11">
      <c r="B7804" t="s">
        <v>2094</v>
      </c>
      <c r="C7804" t="s">
        <v>2095</v>
      </c>
      <c r="D7804" t="s">
        <v>2076</v>
      </c>
      <c r="E7804">
        <v>3</v>
      </c>
      <c r="F7804" t="s">
        <v>2016</v>
      </c>
      <c r="G7804" t="s">
        <v>2030</v>
      </c>
      <c r="H7804" t="s">
        <v>2017</v>
      </c>
      <c r="I7804">
        <v>43495</v>
      </c>
      <c r="J7804" t="s">
        <v>2030</v>
      </c>
      <c r="K7804" t="s">
        <v>2030</v>
      </c>
    </row>
    <row r="7805" spans="1:11">
      <c r="B7805" t="s">
        <v>2069</v>
      </c>
      <c r="C7805" t="s">
        <v>2127</v>
      </c>
      <c r="D7805" t="s">
        <v>2071</v>
      </c>
      <c r="E7805">
        <v>3</v>
      </c>
      <c r="F7805" t="s">
        <v>2016</v>
      </c>
      <c r="G7805" t="s">
        <v>2030</v>
      </c>
      <c r="H7805" t="s">
        <v>2017</v>
      </c>
      <c r="I7805">
        <v>43493</v>
      </c>
      <c r="J7805">
        <v>2</v>
      </c>
      <c r="K7805">
        <v>-45.14</v>
      </c>
    </row>
    <row r="7806" spans="1:11">
      <c r="B7806" t="s">
        <v>3127</v>
      </c>
      <c r="C7806" t="s">
        <v>3393</v>
      </c>
      <c r="D7806" t="s">
        <v>2026</v>
      </c>
      <c r="E7806">
        <v>5</v>
      </c>
      <c r="F7806" t="s">
        <v>2016</v>
      </c>
      <c r="G7806">
        <v>9</v>
      </c>
      <c r="H7806" t="s">
        <v>2020</v>
      </c>
      <c r="I7806">
        <v>43348</v>
      </c>
      <c r="J7806">
        <v>3</v>
      </c>
      <c r="K7806">
        <v>-64.510000000000005</v>
      </c>
    </row>
    <row r="7807" spans="1:11">
      <c r="B7807" t="s">
        <v>3131</v>
      </c>
      <c r="C7807" t="s">
        <v>4067</v>
      </c>
      <c r="D7807" t="s">
        <v>2026</v>
      </c>
      <c r="E7807">
        <v>5</v>
      </c>
      <c r="F7807" t="s">
        <v>2016</v>
      </c>
      <c r="G7807">
        <v>36.6</v>
      </c>
      <c r="H7807" t="s">
        <v>2020</v>
      </c>
      <c r="I7807">
        <v>43215</v>
      </c>
      <c r="J7807">
        <v>7</v>
      </c>
      <c r="K7807">
        <v>-69.3</v>
      </c>
    </row>
    <row r="7808" spans="1:11">
      <c r="B7808" t="s">
        <v>3133</v>
      </c>
      <c r="C7808" t="s">
        <v>4068</v>
      </c>
      <c r="D7808" t="s">
        <v>2026</v>
      </c>
      <c r="E7808">
        <v>5</v>
      </c>
      <c r="F7808" t="s">
        <v>2016</v>
      </c>
      <c r="G7808">
        <v>27</v>
      </c>
      <c r="H7808" t="s">
        <v>3135</v>
      </c>
      <c r="I7808">
        <v>43213</v>
      </c>
      <c r="J7808">
        <v>4</v>
      </c>
      <c r="K7808">
        <v>-65.569999999999993</v>
      </c>
    </row>
    <row r="7809" spans="2:11">
      <c r="B7809" t="s">
        <v>2083</v>
      </c>
      <c r="C7809" t="s">
        <v>2084</v>
      </c>
      <c r="D7809" t="s">
        <v>2026</v>
      </c>
      <c r="E7809">
        <v>5</v>
      </c>
      <c r="F7809" t="s">
        <v>2016</v>
      </c>
      <c r="G7809" t="s">
        <v>2030</v>
      </c>
      <c r="H7809" t="s">
        <v>2017</v>
      </c>
      <c r="I7809">
        <v>43181</v>
      </c>
      <c r="J7809">
        <v>5</v>
      </c>
      <c r="K7809">
        <v>-67.03</v>
      </c>
    </row>
    <row r="7901" spans="1:11">
      <c r="A7901" t="s">
        <v>1092</v>
      </c>
      <c r="B7901" t="s">
        <v>2139</v>
      </c>
      <c r="C7901" t="s">
        <v>2789</v>
      </c>
      <c r="D7901" t="s">
        <v>2044</v>
      </c>
      <c r="E7901">
        <v>3</v>
      </c>
      <c r="F7901" t="s">
        <v>2016</v>
      </c>
      <c r="G7901">
        <v>140</v>
      </c>
      <c r="H7901" t="s">
        <v>2017</v>
      </c>
      <c r="I7901">
        <v>43511</v>
      </c>
      <c r="J7901">
        <v>3</v>
      </c>
      <c r="K7901">
        <v>0</v>
      </c>
    </row>
    <row r="7902" spans="1:11">
      <c r="B7902" t="s">
        <v>2174</v>
      </c>
      <c r="C7902" t="s">
        <v>2800</v>
      </c>
      <c r="D7902" t="s">
        <v>2015</v>
      </c>
      <c r="E7902">
        <v>3</v>
      </c>
      <c r="F7902" t="s">
        <v>2016</v>
      </c>
      <c r="G7902">
        <v>147</v>
      </c>
      <c r="H7902" t="s">
        <v>2017</v>
      </c>
      <c r="I7902">
        <v>43510</v>
      </c>
      <c r="J7902">
        <v>3</v>
      </c>
      <c r="K7902">
        <v>0</v>
      </c>
    </row>
    <row r="7903" spans="1:11">
      <c r="B7903" t="s">
        <v>106</v>
      </c>
      <c r="C7903" t="s">
        <v>3105</v>
      </c>
      <c r="D7903" t="s">
        <v>2171</v>
      </c>
      <c r="E7903" t="s">
        <v>2030</v>
      </c>
      <c r="F7903" t="s">
        <v>2016</v>
      </c>
      <c r="G7903" t="s">
        <v>2030</v>
      </c>
      <c r="H7903" t="s">
        <v>2017</v>
      </c>
      <c r="I7903">
        <v>43510</v>
      </c>
      <c r="J7903" t="s">
        <v>2030</v>
      </c>
      <c r="K7903" t="s">
        <v>2030</v>
      </c>
    </row>
    <row r="7904" spans="1:11">
      <c r="B7904" t="s">
        <v>2069</v>
      </c>
      <c r="C7904" t="s">
        <v>2806</v>
      </c>
      <c r="D7904" t="s">
        <v>2071</v>
      </c>
      <c r="E7904">
        <v>3</v>
      </c>
      <c r="F7904" t="s">
        <v>2016</v>
      </c>
      <c r="G7904" t="s">
        <v>2030</v>
      </c>
      <c r="H7904" t="s">
        <v>2017</v>
      </c>
      <c r="I7904">
        <v>43510</v>
      </c>
      <c r="J7904">
        <v>3</v>
      </c>
      <c r="K7904">
        <v>0</v>
      </c>
    </row>
    <row r="7905" spans="2:11">
      <c r="B7905" t="s">
        <v>2274</v>
      </c>
      <c r="C7905" t="s">
        <v>2307</v>
      </c>
      <c r="D7905" t="s">
        <v>2076</v>
      </c>
      <c r="E7905">
        <v>3</v>
      </c>
      <c r="F7905" t="s">
        <v>2016</v>
      </c>
      <c r="G7905" t="s">
        <v>2030</v>
      </c>
      <c r="H7905" t="s">
        <v>2017</v>
      </c>
      <c r="I7905">
        <v>43509</v>
      </c>
      <c r="J7905" t="s">
        <v>2030</v>
      </c>
      <c r="K7905" t="s">
        <v>2030</v>
      </c>
    </row>
    <row r="7906" spans="2:11">
      <c r="B7906" t="s">
        <v>2074</v>
      </c>
      <c r="C7906" t="s">
        <v>3140</v>
      </c>
      <c r="D7906" t="s">
        <v>2026</v>
      </c>
      <c r="E7906">
        <v>5</v>
      </c>
      <c r="F7906" t="s">
        <v>2016</v>
      </c>
      <c r="G7906">
        <v>145</v>
      </c>
      <c r="H7906" t="s">
        <v>2020</v>
      </c>
      <c r="I7906">
        <v>43509</v>
      </c>
      <c r="J7906">
        <v>4</v>
      </c>
      <c r="K7906">
        <v>-7.35</v>
      </c>
    </row>
    <row r="7907" spans="2:11">
      <c r="B7907" t="s">
        <v>2267</v>
      </c>
      <c r="C7907" t="s">
        <v>2560</v>
      </c>
      <c r="D7907" t="s">
        <v>2273</v>
      </c>
      <c r="E7907">
        <v>3</v>
      </c>
      <c r="F7907" t="s">
        <v>2016</v>
      </c>
      <c r="G7907">
        <v>140</v>
      </c>
      <c r="H7907" t="s">
        <v>2017</v>
      </c>
      <c r="I7907">
        <v>43509</v>
      </c>
      <c r="J7907" t="s">
        <v>2030</v>
      </c>
      <c r="K7907" t="s">
        <v>2030</v>
      </c>
    </row>
    <row r="7908" spans="2:11">
      <c r="B7908" t="s">
        <v>2461</v>
      </c>
      <c r="C7908" t="s">
        <v>2799</v>
      </c>
      <c r="D7908" t="s">
        <v>2053</v>
      </c>
      <c r="E7908">
        <v>1</v>
      </c>
      <c r="F7908" t="s">
        <v>2016</v>
      </c>
      <c r="G7908">
        <v>121</v>
      </c>
      <c r="H7908" t="s">
        <v>2017</v>
      </c>
      <c r="I7908">
        <v>43509</v>
      </c>
      <c r="J7908" t="s">
        <v>2030</v>
      </c>
      <c r="K7908" t="s">
        <v>2030</v>
      </c>
    </row>
    <row r="7909" spans="2:11">
      <c r="B7909" t="s">
        <v>2096</v>
      </c>
      <c r="C7909" t="s">
        <v>2097</v>
      </c>
      <c r="D7909" t="s">
        <v>2044</v>
      </c>
      <c r="E7909">
        <v>3</v>
      </c>
      <c r="F7909" t="s">
        <v>2016</v>
      </c>
      <c r="G7909" t="s">
        <v>2030</v>
      </c>
      <c r="H7909" t="s">
        <v>2017</v>
      </c>
      <c r="I7909">
        <v>43496</v>
      </c>
      <c r="J7909">
        <v>3</v>
      </c>
      <c r="K7909">
        <v>0</v>
      </c>
    </row>
    <row r="7910" spans="2:11">
      <c r="B7910" t="s">
        <v>2094</v>
      </c>
      <c r="C7910" t="s">
        <v>2095</v>
      </c>
      <c r="D7910" t="s">
        <v>2076</v>
      </c>
      <c r="E7910">
        <v>3</v>
      </c>
      <c r="F7910" t="s">
        <v>2085</v>
      </c>
      <c r="G7910" t="s">
        <v>2030</v>
      </c>
      <c r="H7910" t="s">
        <v>2017</v>
      </c>
      <c r="I7910">
        <v>43490</v>
      </c>
      <c r="J7910" t="s">
        <v>2030</v>
      </c>
      <c r="K7910" t="s">
        <v>2030</v>
      </c>
    </row>
    <row r="7911" spans="2:11">
      <c r="B7911" t="s">
        <v>3616</v>
      </c>
      <c r="C7911" t="s">
        <v>4115</v>
      </c>
      <c r="D7911" t="s">
        <v>2076</v>
      </c>
      <c r="E7911">
        <v>3</v>
      </c>
      <c r="F7911" t="s">
        <v>2016</v>
      </c>
      <c r="G7911">
        <v>143</v>
      </c>
      <c r="H7911" t="s">
        <v>3135</v>
      </c>
      <c r="I7911">
        <v>43489</v>
      </c>
      <c r="J7911">
        <v>3</v>
      </c>
      <c r="K7911">
        <v>0</v>
      </c>
    </row>
    <row r="7912" spans="2:11">
      <c r="B7912" t="s">
        <v>2089</v>
      </c>
      <c r="C7912" t="s">
        <v>4243</v>
      </c>
      <c r="D7912" t="s">
        <v>2044</v>
      </c>
      <c r="E7912">
        <v>3</v>
      </c>
      <c r="F7912" t="s">
        <v>2016</v>
      </c>
      <c r="G7912">
        <v>140</v>
      </c>
      <c r="H7912" t="s">
        <v>2017</v>
      </c>
      <c r="I7912">
        <v>43489</v>
      </c>
      <c r="J7912">
        <v>3</v>
      </c>
      <c r="K7912">
        <v>0</v>
      </c>
    </row>
    <row r="7913" spans="2:11">
      <c r="B7913" t="s">
        <v>2792</v>
      </c>
      <c r="C7913" t="s">
        <v>2793</v>
      </c>
      <c r="D7913" t="s">
        <v>2053</v>
      </c>
      <c r="E7913">
        <v>1</v>
      </c>
      <c r="F7913" t="s">
        <v>2016</v>
      </c>
      <c r="G7913">
        <v>115</v>
      </c>
      <c r="H7913" t="s">
        <v>2020</v>
      </c>
      <c r="I7913">
        <v>43488</v>
      </c>
      <c r="J7913">
        <v>2</v>
      </c>
      <c r="K7913">
        <v>7.35</v>
      </c>
    </row>
    <row r="7914" spans="2:11">
      <c r="B7914" t="s">
        <v>2021</v>
      </c>
      <c r="C7914" t="s">
        <v>2815</v>
      </c>
      <c r="D7914" t="s">
        <v>2296</v>
      </c>
      <c r="E7914">
        <v>3</v>
      </c>
      <c r="F7914" t="s">
        <v>2016</v>
      </c>
      <c r="G7914">
        <v>140</v>
      </c>
      <c r="H7914" t="s">
        <v>2020</v>
      </c>
      <c r="I7914">
        <v>43488</v>
      </c>
      <c r="J7914">
        <v>3</v>
      </c>
      <c r="K7914">
        <v>0</v>
      </c>
    </row>
    <row r="7915" spans="2:11">
      <c r="B7915" t="s">
        <v>2033</v>
      </c>
      <c r="C7915" t="s">
        <v>2796</v>
      </c>
      <c r="D7915" t="s">
        <v>2398</v>
      </c>
      <c r="E7915" t="s">
        <v>2030</v>
      </c>
      <c r="F7915" t="s">
        <v>2016</v>
      </c>
      <c r="G7915" t="s">
        <v>2030</v>
      </c>
      <c r="H7915" t="s">
        <v>2017</v>
      </c>
      <c r="I7915">
        <v>43488</v>
      </c>
      <c r="J7915" t="s">
        <v>2030</v>
      </c>
      <c r="K7915" t="s">
        <v>2030</v>
      </c>
    </row>
    <row r="7916" spans="2:11">
      <c r="B7916" t="s">
        <v>2257</v>
      </c>
      <c r="C7916" t="s">
        <v>2790</v>
      </c>
      <c r="D7916" t="s">
        <v>2044</v>
      </c>
      <c r="E7916">
        <v>3</v>
      </c>
      <c r="F7916" t="s">
        <v>2016</v>
      </c>
      <c r="G7916">
        <v>165</v>
      </c>
      <c r="H7916" t="s">
        <v>2020</v>
      </c>
      <c r="I7916">
        <v>43488</v>
      </c>
      <c r="J7916">
        <v>3</v>
      </c>
      <c r="K7916">
        <v>0</v>
      </c>
    </row>
    <row r="7917" spans="2:11">
      <c r="B7917" t="s">
        <v>2079</v>
      </c>
      <c r="C7917" t="s">
        <v>2810</v>
      </c>
      <c r="D7917" t="s">
        <v>2015</v>
      </c>
      <c r="E7917">
        <v>3</v>
      </c>
      <c r="F7917" t="s">
        <v>2016</v>
      </c>
      <c r="G7917">
        <v>140</v>
      </c>
      <c r="H7917" t="s">
        <v>2017</v>
      </c>
      <c r="I7917">
        <v>43488</v>
      </c>
      <c r="J7917" t="s">
        <v>2030</v>
      </c>
      <c r="K7917" t="s">
        <v>2030</v>
      </c>
    </row>
    <row r="7918" spans="2:11">
      <c r="B7918" t="s">
        <v>2086</v>
      </c>
      <c r="C7918" t="s">
        <v>2087</v>
      </c>
      <c r="D7918" t="s">
        <v>2026</v>
      </c>
      <c r="E7918">
        <v>5</v>
      </c>
      <c r="F7918" t="s">
        <v>2016</v>
      </c>
      <c r="G7918">
        <v>165</v>
      </c>
      <c r="H7918" t="s">
        <v>2017</v>
      </c>
      <c r="I7918">
        <v>43488</v>
      </c>
      <c r="J7918">
        <v>4</v>
      </c>
      <c r="K7918">
        <v>-7.35</v>
      </c>
    </row>
    <row r="7919" spans="2:11">
      <c r="B7919" t="s">
        <v>2120</v>
      </c>
      <c r="C7919" t="s">
        <v>2890</v>
      </c>
      <c r="D7919" t="s">
        <v>2026</v>
      </c>
      <c r="E7919">
        <v>5</v>
      </c>
      <c r="F7919" t="s">
        <v>2016</v>
      </c>
      <c r="G7919">
        <v>160</v>
      </c>
      <c r="H7919" t="s">
        <v>2017</v>
      </c>
      <c r="I7919">
        <v>43488</v>
      </c>
      <c r="J7919" t="s">
        <v>2030</v>
      </c>
      <c r="K7919" t="s">
        <v>2030</v>
      </c>
    </row>
    <row r="7920" spans="2:11">
      <c r="B7920" t="s">
        <v>2024</v>
      </c>
      <c r="C7920" t="s">
        <v>2025</v>
      </c>
      <c r="D7920" t="s">
        <v>2076</v>
      </c>
      <c r="E7920">
        <v>3</v>
      </c>
      <c r="F7920" t="s">
        <v>2016</v>
      </c>
      <c r="G7920" t="s">
        <v>2030</v>
      </c>
      <c r="H7920" t="s">
        <v>2017</v>
      </c>
      <c r="I7920">
        <v>43487</v>
      </c>
      <c r="J7920">
        <v>6</v>
      </c>
      <c r="K7920">
        <v>-14.48</v>
      </c>
    </row>
    <row r="7921" spans="2:11">
      <c r="B7921" t="s">
        <v>2051</v>
      </c>
      <c r="C7921" t="s">
        <v>2794</v>
      </c>
      <c r="D7921" t="s">
        <v>2026</v>
      </c>
      <c r="E7921">
        <v>5</v>
      </c>
      <c r="F7921" t="s">
        <v>2016</v>
      </c>
      <c r="G7921">
        <v>158</v>
      </c>
      <c r="H7921" t="s">
        <v>2017</v>
      </c>
      <c r="I7921">
        <v>43487</v>
      </c>
      <c r="J7921">
        <v>1</v>
      </c>
      <c r="K7921">
        <v>14.06</v>
      </c>
    </row>
    <row r="7922" spans="2:11">
      <c r="B7922" t="s">
        <v>2083</v>
      </c>
      <c r="C7922" t="s">
        <v>2084</v>
      </c>
      <c r="D7922" t="s">
        <v>2035</v>
      </c>
      <c r="E7922">
        <v>5</v>
      </c>
      <c r="F7922" t="s">
        <v>2016</v>
      </c>
      <c r="G7922" t="s">
        <v>2030</v>
      </c>
      <c r="H7922" t="s">
        <v>2017</v>
      </c>
      <c r="I7922">
        <v>43454</v>
      </c>
      <c r="J7922">
        <v>5</v>
      </c>
      <c r="K7922">
        <v>-7.68</v>
      </c>
    </row>
    <row r="7923" spans="2:11">
      <c r="B7923" t="s">
        <v>2682</v>
      </c>
      <c r="C7923" t="s">
        <v>2808</v>
      </c>
      <c r="D7923" t="s">
        <v>2053</v>
      </c>
      <c r="E7923">
        <v>1</v>
      </c>
      <c r="F7923" t="s">
        <v>2016</v>
      </c>
      <c r="G7923">
        <v>125</v>
      </c>
      <c r="H7923" t="s">
        <v>2017</v>
      </c>
      <c r="I7923">
        <v>43404</v>
      </c>
      <c r="J7923" t="s">
        <v>2030</v>
      </c>
      <c r="K7923" t="s">
        <v>2030</v>
      </c>
    </row>
    <row r="7924" spans="2:11">
      <c r="B7924" t="s">
        <v>2411</v>
      </c>
      <c r="C7924" t="s">
        <v>3118</v>
      </c>
      <c r="D7924" t="s">
        <v>2104</v>
      </c>
      <c r="E7924" t="s">
        <v>2030</v>
      </c>
      <c r="F7924" t="s">
        <v>2016</v>
      </c>
      <c r="G7924" t="s">
        <v>2030</v>
      </c>
      <c r="H7924" t="s">
        <v>2017</v>
      </c>
      <c r="I7924">
        <v>43184</v>
      </c>
      <c r="J7924" t="s">
        <v>2030</v>
      </c>
      <c r="K7924" t="s">
        <v>2030</v>
      </c>
    </row>
    <row r="7925" spans="2:11">
      <c r="B7925" t="s">
        <v>2553</v>
      </c>
      <c r="C7925" t="s">
        <v>4421</v>
      </c>
      <c r="D7925" t="s">
        <v>2104</v>
      </c>
      <c r="E7925" t="s">
        <v>2030</v>
      </c>
      <c r="F7925" t="s">
        <v>2016</v>
      </c>
      <c r="G7925" t="s">
        <v>2030</v>
      </c>
      <c r="H7925" t="s">
        <v>2017</v>
      </c>
      <c r="I7925">
        <v>42803</v>
      </c>
      <c r="J7925" t="s">
        <v>2030</v>
      </c>
      <c r="K7925" t="s">
        <v>2030</v>
      </c>
    </row>
    <row r="7926" spans="2:11">
      <c r="B7926" t="s">
        <v>4117</v>
      </c>
      <c r="C7926" t="s">
        <v>4118</v>
      </c>
      <c r="D7926" t="s">
        <v>2044</v>
      </c>
      <c r="E7926">
        <v>3</v>
      </c>
      <c r="F7926" t="s">
        <v>2016</v>
      </c>
      <c r="G7926" t="s">
        <v>2030</v>
      </c>
      <c r="H7926" t="s">
        <v>2017</v>
      </c>
      <c r="I7926">
        <v>42480</v>
      </c>
      <c r="J7926">
        <v>3</v>
      </c>
      <c r="K7926">
        <v>0</v>
      </c>
    </row>
    <row r="8001" spans="1:11">
      <c r="A8001" t="s">
        <v>1093</v>
      </c>
      <c r="B8001" t="s">
        <v>2151</v>
      </c>
      <c r="C8001" t="s">
        <v>3520</v>
      </c>
      <c r="D8001" t="s">
        <v>2026</v>
      </c>
      <c r="E8001">
        <v>5</v>
      </c>
      <c r="F8001" t="s">
        <v>2016</v>
      </c>
      <c r="G8001">
        <v>200</v>
      </c>
      <c r="H8001" t="s">
        <v>2020</v>
      </c>
      <c r="I8001">
        <v>43511</v>
      </c>
      <c r="J8001">
        <v>5</v>
      </c>
      <c r="K8001">
        <v>6.62</v>
      </c>
    </row>
    <row r="8002" spans="1:11">
      <c r="B8002" t="s">
        <v>2274</v>
      </c>
      <c r="C8002" t="s">
        <v>2766</v>
      </c>
      <c r="D8002" t="s">
        <v>2026</v>
      </c>
      <c r="E8002">
        <v>5</v>
      </c>
      <c r="F8002" t="s">
        <v>2016</v>
      </c>
      <c r="G8002" t="s">
        <v>2030</v>
      </c>
      <c r="H8002" t="s">
        <v>2017</v>
      </c>
      <c r="I8002">
        <v>43509</v>
      </c>
      <c r="J8002">
        <v>2</v>
      </c>
      <c r="K8002">
        <v>14.77</v>
      </c>
    </row>
    <row r="8003" spans="1:11">
      <c r="B8003" t="s">
        <v>2037</v>
      </c>
      <c r="C8003" t="s">
        <v>2767</v>
      </c>
      <c r="D8003" t="s">
        <v>2026</v>
      </c>
      <c r="E8003">
        <v>5</v>
      </c>
      <c r="F8003" t="s">
        <v>2016</v>
      </c>
      <c r="G8003">
        <v>200</v>
      </c>
      <c r="H8003" t="s">
        <v>2017</v>
      </c>
      <c r="I8003">
        <v>43509</v>
      </c>
      <c r="J8003">
        <v>2</v>
      </c>
      <c r="K8003">
        <v>14.77</v>
      </c>
    </row>
    <row r="8004" spans="1:11">
      <c r="B8004" t="s">
        <v>2198</v>
      </c>
      <c r="C8004" t="s">
        <v>3578</v>
      </c>
      <c r="D8004" t="s">
        <v>2035</v>
      </c>
      <c r="E8004">
        <v>5</v>
      </c>
      <c r="F8004" t="s">
        <v>2016</v>
      </c>
      <c r="G8004">
        <v>194</v>
      </c>
      <c r="H8004" t="s">
        <v>2020</v>
      </c>
      <c r="I8004">
        <v>43507</v>
      </c>
      <c r="J8004">
        <v>2</v>
      </c>
      <c r="K8004">
        <v>14.77</v>
      </c>
    </row>
    <row r="8005" spans="1:11">
      <c r="B8005" t="s">
        <v>2024</v>
      </c>
      <c r="C8005" t="s">
        <v>2768</v>
      </c>
      <c r="D8005" t="s">
        <v>2026</v>
      </c>
      <c r="E8005">
        <v>5</v>
      </c>
      <c r="F8005" t="s">
        <v>2016</v>
      </c>
      <c r="G8005">
        <v>210</v>
      </c>
      <c r="H8005" t="s">
        <v>2017</v>
      </c>
      <c r="I8005">
        <v>43502</v>
      </c>
      <c r="J8005">
        <v>2</v>
      </c>
      <c r="K8005">
        <v>14.77</v>
      </c>
    </row>
    <row r="8006" spans="1:11">
      <c r="B8006" t="s">
        <v>2045</v>
      </c>
      <c r="C8006" t="s">
        <v>2775</v>
      </c>
      <c r="D8006" t="s">
        <v>2015</v>
      </c>
      <c r="E8006">
        <v>3</v>
      </c>
      <c r="F8006" t="s">
        <v>2016</v>
      </c>
      <c r="G8006" t="s">
        <v>2030</v>
      </c>
      <c r="H8006" t="s">
        <v>2017</v>
      </c>
      <c r="I8006">
        <v>43501</v>
      </c>
      <c r="J8006">
        <v>7</v>
      </c>
      <c r="K8006">
        <v>0</v>
      </c>
    </row>
    <row r="8007" spans="1:11">
      <c r="B8007" t="s">
        <v>2083</v>
      </c>
      <c r="C8007" t="s">
        <v>2084</v>
      </c>
      <c r="D8007" t="s">
        <v>2076</v>
      </c>
      <c r="E8007">
        <v>3</v>
      </c>
      <c r="F8007" t="s">
        <v>2088</v>
      </c>
      <c r="G8007" t="s">
        <v>2030</v>
      </c>
      <c r="H8007" t="s">
        <v>2017</v>
      </c>
      <c r="I8007">
        <v>43501</v>
      </c>
      <c r="J8007">
        <v>1</v>
      </c>
      <c r="K8007">
        <v>25.91</v>
      </c>
    </row>
    <row r="8008" spans="1:11">
      <c r="B8008" t="s">
        <v>2134</v>
      </c>
      <c r="C8008" t="s">
        <v>3120</v>
      </c>
      <c r="D8008" t="s">
        <v>2162</v>
      </c>
      <c r="E8008">
        <v>3</v>
      </c>
      <c r="F8008" t="s">
        <v>2016</v>
      </c>
      <c r="G8008">
        <v>180</v>
      </c>
      <c r="H8008" t="s">
        <v>2020</v>
      </c>
      <c r="I8008">
        <v>43500</v>
      </c>
      <c r="J8008">
        <v>6</v>
      </c>
      <c r="K8008">
        <v>1.17</v>
      </c>
    </row>
    <row r="8009" spans="1:11">
      <c r="B8009" t="s">
        <v>2551</v>
      </c>
      <c r="C8009" t="s">
        <v>3637</v>
      </c>
      <c r="D8009" t="s">
        <v>2026</v>
      </c>
      <c r="E8009">
        <v>5</v>
      </c>
      <c r="F8009" t="s">
        <v>2016</v>
      </c>
      <c r="G8009">
        <v>195</v>
      </c>
      <c r="H8009" t="s">
        <v>2020</v>
      </c>
      <c r="I8009">
        <v>43500</v>
      </c>
      <c r="J8009">
        <v>2</v>
      </c>
      <c r="K8009">
        <v>14.77</v>
      </c>
    </row>
    <row r="8010" spans="1:11">
      <c r="B8010" t="s">
        <v>2601</v>
      </c>
      <c r="C8010" t="s">
        <v>3585</v>
      </c>
      <c r="D8010" t="s">
        <v>2029</v>
      </c>
      <c r="E8010">
        <v>5</v>
      </c>
      <c r="F8010" t="s">
        <v>2016</v>
      </c>
      <c r="G8010">
        <v>195</v>
      </c>
      <c r="H8010" t="s">
        <v>2020</v>
      </c>
      <c r="I8010">
        <v>43497</v>
      </c>
      <c r="J8010">
        <v>2</v>
      </c>
      <c r="K8010">
        <v>14.77</v>
      </c>
    </row>
    <row r="8011" spans="1:11">
      <c r="B8011" t="s">
        <v>2033</v>
      </c>
      <c r="C8011" t="s">
        <v>2769</v>
      </c>
      <c r="D8011" t="s">
        <v>2035</v>
      </c>
      <c r="E8011">
        <v>5</v>
      </c>
      <c r="F8011" t="s">
        <v>2016</v>
      </c>
      <c r="G8011">
        <v>182</v>
      </c>
      <c r="H8011" t="s">
        <v>2036</v>
      </c>
      <c r="I8011">
        <v>43496</v>
      </c>
      <c r="J8011">
        <v>2</v>
      </c>
      <c r="K8011">
        <v>14.77</v>
      </c>
    </row>
    <row r="8012" spans="1:11">
      <c r="B8012" t="s">
        <v>2072</v>
      </c>
      <c r="C8012" t="s">
        <v>3580</v>
      </c>
      <c r="D8012" t="s">
        <v>2015</v>
      </c>
      <c r="E8012">
        <v>3</v>
      </c>
      <c r="F8012" t="s">
        <v>2016</v>
      </c>
      <c r="G8012" t="s">
        <v>2030</v>
      </c>
      <c r="H8012" t="s">
        <v>2017</v>
      </c>
      <c r="I8012">
        <v>43496</v>
      </c>
      <c r="J8012">
        <v>7</v>
      </c>
      <c r="K8012">
        <v>0</v>
      </c>
    </row>
    <row r="8013" spans="1:11">
      <c r="B8013" t="s">
        <v>2174</v>
      </c>
      <c r="C8013" t="s">
        <v>2771</v>
      </c>
      <c r="D8013" t="s">
        <v>2029</v>
      </c>
      <c r="E8013">
        <v>5</v>
      </c>
      <c r="F8013" t="s">
        <v>2016</v>
      </c>
      <c r="G8013">
        <v>195</v>
      </c>
      <c r="H8013" t="s">
        <v>2017</v>
      </c>
      <c r="I8013">
        <v>43495</v>
      </c>
      <c r="J8013">
        <v>2</v>
      </c>
      <c r="K8013">
        <v>14.77</v>
      </c>
    </row>
    <row r="8014" spans="1:11">
      <c r="B8014" t="s">
        <v>106</v>
      </c>
      <c r="C8014" t="s">
        <v>2772</v>
      </c>
      <c r="D8014" t="s">
        <v>2440</v>
      </c>
      <c r="E8014">
        <v>5</v>
      </c>
      <c r="F8014" t="s">
        <v>2016</v>
      </c>
      <c r="G8014">
        <v>210</v>
      </c>
      <c r="H8014" t="s">
        <v>2020</v>
      </c>
      <c r="I8014">
        <v>43495</v>
      </c>
      <c r="J8014">
        <v>8</v>
      </c>
      <c r="K8014">
        <v>-3.61</v>
      </c>
    </row>
    <row r="8015" spans="1:11">
      <c r="B8015" t="s">
        <v>2021</v>
      </c>
      <c r="C8015" t="s">
        <v>2784</v>
      </c>
      <c r="D8015" t="s">
        <v>2023</v>
      </c>
      <c r="E8015">
        <v>5</v>
      </c>
      <c r="F8015" t="s">
        <v>2016</v>
      </c>
      <c r="G8015">
        <v>207</v>
      </c>
      <c r="H8015" t="s">
        <v>2020</v>
      </c>
      <c r="I8015">
        <v>43495</v>
      </c>
      <c r="J8015">
        <v>2</v>
      </c>
      <c r="K8015">
        <v>14.77</v>
      </c>
    </row>
    <row r="8016" spans="1:11">
      <c r="B8016" t="s">
        <v>2031</v>
      </c>
      <c r="C8016" t="s">
        <v>3583</v>
      </c>
      <c r="D8016" t="s">
        <v>2026</v>
      </c>
      <c r="E8016">
        <v>5</v>
      </c>
      <c r="F8016" t="s">
        <v>2016</v>
      </c>
      <c r="G8016">
        <v>200</v>
      </c>
      <c r="H8016" t="s">
        <v>2020</v>
      </c>
      <c r="I8016">
        <v>43495</v>
      </c>
      <c r="J8016">
        <v>2</v>
      </c>
      <c r="K8016">
        <v>14.77</v>
      </c>
    </row>
    <row r="8017" spans="2:11">
      <c r="B8017" t="s">
        <v>2159</v>
      </c>
      <c r="C8017" t="s">
        <v>2773</v>
      </c>
      <c r="D8017" t="s">
        <v>2029</v>
      </c>
      <c r="E8017">
        <v>5</v>
      </c>
      <c r="F8017" t="s">
        <v>2016</v>
      </c>
      <c r="G8017">
        <v>196</v>
      </c>
      <c r="H8017" t="s">
        <v>2020</v>
      </c>
      <c r="I8017">
        <v>43495</v>
      </c>
      <c r="J8017">
        <v>2</v>
      </c>
      <c r="K8017">
        <v>14.77</v>
      </c>
    </row>
    <row r="8018" spans="2:11">
      <c r="B8018" t="s">
        <v>2069</v>
      </c>
      <c r="C8018" t="s">
        <v>2774</v>
      </c>
      <c r="D8018" t="s">
        <v>2035</v>
      </c>
      <c r="E8018">
        <v>5</v>
      </c>
      <c r="F8018" t="s">
        <v>2016</v>
      </c>
      <c r="G8018">
        <v>195</v>
      </c>
      <c r="H8018" t="s">
        <v>2020</v>
      </c>
      <c r="I8018">
        <v>43495</v>
      </c>
      <c r="J8018" t="s">
        <v>2030</v>
      </c>
      <c r="K8018" t="s">
        <v>2030</v>
      </c>
    </row>
    <row r="8019" spans="2:11">
      <c r="B8019" t="s">
        <v>2074</v>
      </c>
      <c r="C8019" t="s">
        <v>2770</v>
      </c>
      <c r="D8019" t="s">
        <v>2076</v>
      </c>
      <c r="E8019">
        <v>3</v>
      </c>
      <c r="F8019" t="s">
        <v>2016</v>
      </c>
      <c r="G8019">
        <v>174</v>
      </c>
      <c r="H8019" t="s">
        <v>2017</v>
      </c>
      <c r="I8019">
        <v>43495</v>
      </c>
      <c r="J8019">
        <v>7</v>
      </c>
      <c r="K8019">
        <v>0</v>
      </c>
    </row>
    <row r="8020" spans="2:11">
      <c r="B8020" t="s">
        <v>2047</v>
      </c>
      <c r="C8020" t="s">
        <v>2783</v>
      </c>
      <c r="D8020" t="s">
        <v>2026</v>
      </c>
      <c r="E8020">
        <v>5</v>
      </c>
      <c r="F8020" t="s">
        <v>2016</v>
      </c>
      <c r="G8020">
        <v>194</v>
      </c>
      <c r="H8020" t="s">
        <v>2017</v>
      </c>
      <c r="I8020">
        <v>43495</v>
      </c>
      <c r="J8020">
        <v>2</v>
      </c>
      <c r="K8020">
        <v>14.77</v>
      </c>
    </row>
    <row r="8021" spans="2:11">
      <c r="B8021" t="s">
        <v>2079</v>
      </c>
      <c r="C8021" t="s">
        <v>2776</v>
      </c>
      <c r="D8021" t="s">
        <v>2029</v>
      </c>
      <c r="E8021">
        <v>5</v>
      </c>
      <c r="F8021" t="s">
        <v>2016</v>
      </c>
      <c r="G8021">
        <v>203</v>
      </c>
      <c r="H8021" t="s">
        <v>2017</v>
      </c>
      <c r="I8021">
        <v>43495</v>
      </c>
      <c r="J8021" t="s">
        <v>2030</v>
      </c>
      <c r="K8021" t="s">
        <v>2030</v>
      </c>
    </row>
    <row r="8022" spans="2:11">
      <c r="B8022" t="s">
        <v>2777</v>
      </c>
      <c r="C8022" t="s">
        <v>2778</v>
      </c>
      <c r="D8022" t="s">
        <v>2026</v>
      </c>
      <c r="E8022">
        <v>5</v>
      </c>
      <c r="F8022" t="s">
        <v>2016</v>
      </c>
      <c r="G8022">
        <v>205</v>
      </c>
      <c r="H8022" t="s">
        <v>2017</v>
      </c>
      <c r="I8022">
        <v>43495</v>
      </c>
      <c r="J8022" t="s">
        <v>2030</v>
      </c>
      <c r="K8022" t="s">
        <v>2030</v>
      </c>
    </row>
    <row r="8023" spans="2:11">
      <c r="B8023" t="s">
        <v>2049</v>
      </c>
      <c r="C8023" t="s">
        <v>2779</v>
      </c>
      <c r="D8023" t="s">
        <v>2029</v>
      </c>
      <c r="E8023">
        <v>5</v>
      </c>
      <c r="F8023" t="s">
        <v>2016</v>
      </c>
      <c r="G8023">
        <v>205</v>
      </c>
      <c r="H8023" t="s">
        <v>2017</v>
      </c>
      <c r="I8023">
        <v>43495</v>
      </c>
      <c r="J8023">
        <v>2</v>
      </c>
      <c r="K8023">
        <v>14.77</v>
      </c>
    </row>
    <row r="8024" spans="2:11">
      <c r="B8024" t="s">
        <v>2051</v>
      </c>
      <c r="C8024" t="s">
        <v>2115</v>
      </c>
      <c r="D8024" t="s">
        <v>2076</v>
      </c>
      <c r="E8024">
        <v>3</v>
      </c>
      <c r="F8024" t="s">
        <v>2016</v>
      </c>
      <c r="G8024">
        <v>190</v>
      </c>
      <c r="H8024" t="s">
        <v>2017</v>
      </c>
      <c r="I8024">
        <v>43495</v>
      </c>
      <c r="J8024">
        <v>3</v>
      </c>
      <c r="K8024">
        <v>11.26</v>
      </c>
    </row>
    <row r="8025" spans="2:11">
      <c r="B8025" t="s">
        <v>2086</v>
      </c>
      <c r="C8025" t="s">
        <v>3676</v>
      </c>
      <c r="D8025" t="s">
        <v>2026</v>
      </c>
      <c r="E8025">
        <v>5</v>
      </c>
      <c r="F8025" t="s">
        <v>2016</v>
      </c>
      <c r="G8025">
        <v>205</v>
      </c>
      <c r="H8025" t="s">
        <v>2017</v>
      </c>
      <c r="I8025">
        <v>43495</v>
      </c>
      <c r="J8025">
        <v>4</v>
      </c>
      <c r="K8025">
        <v>9.51</v>
      </c>
    </row>
    <row r="8026" spans="2:11">
      <c r="B8026" t="s">
        <v>2203</v>
      </c>
      <c r="C8026" t="s">
        <v>2780</v>
      </c>
      <c r="D8026" t="s">
        <v>2026</v>
      </c>
      <c r="E8026">
        <v>5</v>
      </c>
      <c r="F8026" t="s">
        <v>2016</v>
      </c>
      <c r="G8026">
        <v>200</v>
      </c>
      <c r="H8026" t="s">
        <v>2020</v>
      </c>
      <c r="I8026">
        <v>43495</v>
      </c>
      <c r="J8026">
        <v>2</v>
      </c>
      <c r="K8026">
        <v>14.77</v>
      </c>
    </row>
    <row r="8027" spans="2:11">
      <c r="B8027" t="s">
        <v>2411</v>
      </c>
      <c r="C8027" t="s">
        <v>2781</v>
      </c>
      <c r="D8027" t="s">
        <v>2026</v>
      </c>
      <c r="E8027">
        <v>5</v>
      </c>
      <c r="F8027" t="s">
        <v>2016</v>
      </c>
      <c r="G8027">
        <v>200</v>
      </c>
      <c r="H8027" t="s">
        <v>2020</v>
      </c>
      <c r="I8027">
        <v>43495</v>
      </c>
      <c r="J8027">
        <v>2</v>
      </c>
      <c r="K8027">
        <v>14.77</v>
      </c>
    </row>
    <row r="8028" spans="2:11">
      <c r="B8028" t="s">
        <v>2063</v>
      </c>
      <c r="C8028" t="s">
        <v>2782</v>
      </c>
      <c r="D8028" t="s">
        <v>2035</v>
      </c>
      <c r="E8028">
        <v>5</v>
      </c>
      <c r="F8028" t="s">
        <v>2016</v>
      </c>
      <c r="G8028">
        <v>208</v>
      </c>
      <c r="H8028" t="s">
        <v>2017</v>
      </c>
      <c r="I8028">
        <v>43495</v>
      </c>
      <c r="J8028">
        <v>2</v>
      </c>
      <c r="K8028">
        <v>14.77</v>
      </c>
    </row>
    <row r="8029" spans="2:11">
      <c r="B8029" t="s">
        <v>2091</v>
      </c>
      <c r="C8029" t="s">
        <v>2785</v>
      </c>
      <c r="D8029" t="s">
        <v>2093</v>
      </c>
      <c r="E8029" t="s">
        <v>2030</v>
      </c>
      <c r="F8029" t="s">
        <v>2016</v>
      </c>
      <c r="G8029" t="s">
        <v>2030</v>
      </c>
      <c r="H8029" t="s">
        <v>2017</v>
      </c>
      <c r="I8029">
        <v>43493</v>
      </c>
      <c r="J8029" t="s">
        <v>2030</v>
      </c>
      <c r="K8029" t="s">
        <v>2030</v>
      </c>
    </row>
    <row r="8030" spans="2:11">
      <c r="B8030" t="s">
        <v>2094</v>
      </c>
      <c r="C8030" t="s">
        <v>2095</v>
      </c>
      <c r="D8030" t="s">
        <v>2076</v>
      </c>
      <c r="E8030">
        <v>3</v>
      </c>
      <c r="F8030" t="s">
        <v>2016</v>
      </c>
      <c r="G8030" t="s">
        <v>2030</v>
      </c>
      <c r="H8030" t="s">
        <v>2017</v>
      </c>
      <c r="I8030">
        <v>43486</v>
      </c>
      <c r="J8030" t="s">
        <v>2030</v>
      </c>
      <c r="K8030" t="s">
        <v>2030</v>
      </c>
    </row>
    <row r="8031" spans="2:11">
      <c r="B8031" t="s">
        <v>2111</v>
      </c>
      <c r="C8031" t="s">
        <v>2862</v>
      </c>
      <c r="D8031" t="s">
        <v>2026</v>
      </c>
      <c r="E8031">
        <v>5</v>
      </c>
      <c r="F8031" t="s">
        <v>2123</v>
      </c>
      <c r="G8031" t="s">
        <v>2030</v>
      </c>
      <c r="H8031" t="s">
        <v>2017</v>
      </c>
      <c r="I8031">
        <v>43448</v>
      </c>
      <c r="J8031" t="s">
        <v>2030</v>
      </c>
      <c r="K8031" t="s">
        <v>2030</v>
      </c>
    </row>
    <row r="8032" spans="2:11">
      <c r="B8032" t="s">
        <v>3616</v>
      </c>
      <c r="C8032" t="s">
        <v>4099</v>
      </c>
      <c r="D8032" t="s">
        <v>2076</v>
      </c>
      <c r="E8032">
        <v>3</v>
      </c>
      <c r="F8032" t="s">
        <v>2016</v>
      </c>
      <c r="G8032">
        <v>190</v>
      </c>
      <c r="H8032" t="s">
        <v>3135</v>
      </c>
      <c r="I8032">
        <v>43397</v>
      </c>
      <c r="J8032" t="s">
        <v>2030</v>
      </c>
      <c r="K8032" t="s">
        <v>2030</v>
      </c>
    </row>
    <row r="8033" spans="2:11">
      <c r="B8033" t="s">
        <v>2096</v>
      </c>
      <c r="C8033" t="s">
        <v>2097</v>
      </c>
      <c r="D8033" t="s">
        <v>2044</v>
      </c>
      <c r="E8033">
        <v>3</v>
      </c>
      <c r="F8033" t="s">
        <v>2016</v>
      </c>
      <c r="G8033" t="s">
        <v>2030</v>
      </c>
      <c r="H8033" t="s">
        <v>2017</v>
      </c>
      <c r="I8033">
        <v>43068</v>
      </c>
      <c r="J8033">
        <v>7</v>
      </c>
      <c r="K8033">
        <v>0</v>
      </c>
    </row>
    <row r="8101" spans="1:11">
      <c r="A8101" t="s">
        <v>1094</v>
      </c>
      <c r="B8101" t="s">
        <v>2198</v>
      </c>
      <c r="C8101" t="s">
        <v>2901</v>
      </c>
      <c r="D8101" t="s">
        <v>2035</v>
      </c>
      <c r="E8101">
        <v>5</v>
      </c>
      <c r="F8101" t="s">
        <v>2016</v>
      </c>
      <c r="G8101">
        <v>90</v>
      </c>
      <c r="H8101" t="s">
        <v>2020</v>
      </c>
      <c r="I8101">
        <v>43510</v>
      </c>
      <c r="J8101" t="s">
        <v>2030</v>
      </c>
      <c r="K8101" t="s">
        <v>2030</v>
      </c>
    </row>
    <row r="8102" spans="1:11">
      <c r="B8102" t="s">
        <v>3032</v>
      </c>
      <c r="C8102" t="s">
        <v>3672</v>
      </c>
      <c r="D8102" t="s">
        <v>2044</v>
      </c>
      <c r="E8102">
        <v>3</v>
      </c>
      <c r="F8102" t="s">
        <v>2016</v>
      </c>
      <c r="G8102">
        <v>85</v>
      </c>
      <c r="H8102" t="s">
        <v>2020</v>
      </c>
      <c r="I8102">
        <v>43503</v>
      </c>
      <c r="J8102" t="s">
        <v>2030</v>
      </c>
      <c r="K8102" t="s">
        <v>2030</v>
      </c>
    </row>
    <row r="8103" spans="1:11">
      <c r="B8103" t="s">
        <v>2049</v>
      </c>
      <c r="C8103" t="s">
        <v>3220</v>
      </c>
      <c r="D8103" t="s">
        <v>2029</v>
      </c>
      <c r="E8103">
        <v>5</v>
      </c>
      <c r="F8103" t="s">
        <v>2016</v>
      </c>
      <c r="G8103">
        <v>150</v>
      </c>
      <c r="H8103" t="s">
        <v>2017</v>
      </c>
      <c r="I8103">
        <v>43487</v>
      </c>
      <c r="J8103" t="s">
        <v>2030</v>
      </c>
      <c r="K8103" t="s">
        <v>2030</v>
      </c>
    </row>
    <row r="8104" spans="1:11">
      <c r="B8104" t="s">
        <v>2186</v>
      </c>
      <c r="C8104" t="s">
        <v>3144</v>
      </c>
      <c r="D8104" t="s">
        <v>2015</v>
      </c>
      <c r="E8104">
        <v>3</v>
      </c>
      <c r="F8104" t="s">
        <v>2016</v>
      </c>
      <c r="G8104" t="s">
        <v>2030</v>
      </c>
      <c r="H8104" t="s">
        <v>2017</v>
      </c>
      <c r="I8104">
        <v>43481</v>
      </c>
      <c r="J8104" t="s">
        <v>2030</v>
      </c>
      <c r="K8104" t="s">
        <v>2030</v>
      </c>
    </row>
    <row r="8105" spans="1:11">
      <c r="B8105" t="s">
        <v>2358</v>
      </c>
      <c r="C8105" t="s">
        <v>3673</v>
      </c>
      <c r="D8105" t="s">
        <v>2044</v>
      </c>
      <c r="E8105">
        <v>3</v>
      </c>
      <c r="F8105" t="s">
        <v>2016</v>
      </c>
      <c r="G8105" t="s">
        <v>2030</v>
      </c>
      <c r="H8105" t="s">
        <v>2017</v>
      </c>
      <c r="I8105">
        <v>43479</v>
      </c>
      <c r="J8105" t="s">
        <v>2030</v>
      </c>
      <c r="K8105" t="s">
        <v>2030</v>
      </c>
    </row>
    <row r="8106" spans="1:11">
      <c r="B8106" t="s">
        <v>2059</v>
      </c>
      <c r="C8106" t="s">
        <v>3383</v>
      </c>
      <c r="D8106" t="s">
        <v>2026</v>
      </c>
      <c r="E8106">
        <v>5</v>
      </c>
      <c r="F8106" t="s">
        <v>2016</v>
      </c>
      <c r="G8106">
        <v>200</v>
      </c>
      <c r="H8106" t="s">
        <v>2020</v>
      </c>
      <c r="I8106">
        <v>43418</v>
      </c>
      <c r="J8106" t="s">
        <v>2030</v>
      </c>
      <c r="K8106" t="s">
        <v>2030</v>
      </c>
    </row>
    <row r="8107" spans="1:11">
      <c r="B8107" t="s">
        <v>2083</v>
      </c>
      <c r="C8107" t="s">
        <v>2304</v>
      </c>
      <c r="D8107" t="s">
        <v>2053</v>
      </c>
      <c r="E8107">
        <v>1</v>
      </c>
      <c r="F8107" t="s">
        <v>2016</v>
      </c>
      <c r="G8107" t="s">
        <v>2030</v>
      </c>
      <c r="H8107" t="s">
        <v>2017</v>
      </c>
      <c r="I8107">
        <v>43305</v>
      </c>
      <c r="J8107" t="s">
        <v>2030</v>
      </c>
      <c r="K8107" t="s">
        <v>2030</v>
      </c>
    </row>
    <row r="8201" spans="1:11">
      <c r="A8201" t="s">
        <v>1095</v>
      </c>
      <c r="B8201" t="s">
        <v>2174</v>
      </c>
      <c r="C8201" t="s">
        <v>2456</v>
      </c>
      <c r="D8201" t="s">
        <v>2015</v>
      </c>
      <c r="E8201">
        <v>3</v>
      </c>
      <c r="F8201" t="s">
        <v>2016</v>
      </c>
      <c r="G8201">
        <v>1100</v>
      </c>
      <c r="H8201" t="s">
        <v>2017</v>
      </c>
      <c r="I8201">
        <v>43511</v>
      </c>
      <c r="J8201">
        <v>6</v>
      </c>
      <c r="K8201">
        <v>0</v>
      </c>
    </row>
    <row r="8202" spans="1:11">
      <c r="B8202" t="s">
        <v>2042</v>
      </c>
      <c r="C8202" t="s">
        <v>3158</v>
      </c>
      <c r="D8202" t="s">
        <v>2029</v>
      </c>
      <c r="E8202">
        <v>5</v>
      </c>
      <c r="F8202" t="s">
        <v>2016</v>
      </c>
      <c r="G8202">
        <v>1150</v>
      </c>
      <c r="H8202" t="s">
        <v>2020</v>
      </c>
      <c r="I8202">
        <v>43511</v>
      </c>
      <c r="J8202">
        <v>5</v>
      </c>
      <c r="K8202">
        <v>2.59</v>
      </c>
    </row>
    <row r="8203" spans="1:11">
      <c r="B8203" t="s">
        <v>2094</v>
      </c>
      <c r="C8203" t="s">
        <v>2095</v>
      </c>
      <c r="D8203" t="s">
        <v>2026</v>
      </c>
      <c r="E8203">
        <v>5</v>
      </c>
      <c r="F8203" t="s">
        <v>2085</v>
      </c>
      <c r="G8203">
        <v>1264</v>
      </c>
      <c r="H8203" t="s">
        <v>2017</v>
      </c>
      <c r="I8203">
        <v>43511</v>
      </c>
      <c r="J8203" t="s">
        <v>2030</v>
      </c>
      <c r="K8203" t="s">
        <v>2030</v>
      </c>
    </row>
    <row r="8204" spans="1:11">
      <c r="B8204" t="s">
        <v>2151</v>
      </c>
      <c r="C8204" t="s">
        <v>3576</v>
      </c>
      <c r="D8204" t="s">
        <v>2026</v>
      </c>
      <c r="E8204">
        <v>5</v>
      </c>
      <c r="F8204" t="s">
        <v>2016</v>
      </c>
      <c r="G8204">
        <v>1300</v>
      </c>
      <c r="H8204" t="s">
        <v>2017</v>
      </c>
      <c r="I8204">
        <v>43511</v>
      </c>
      <c r="J8204" t="s">
        <v>2030</v>
      </c>
      <c r="K8204" t="s">
        <v>2030</v>
      </c>
    </row>
    <row r="8205" spans="1:11">
      <c r="B8205" t="s">
        <v>2120</v>
      </c>
      <c r="C8205" t="s">
        <v>3161</v>
      </c>
      <c r="D8205" t="s">
        <v>2026</v>
      </c>
      <c r="E8205">
        <v>5</v>
      </c>
      <c r="F8205" t="s">
        <v>2016</v>
      </c>
      <c r="G8205">
        <v>1310</v>
      </c>
      <c r="H8205" t="s">
        <v>2017</v>
      </c>
      <c r="I8205">
        <v>43511</v>
      </c>
      <c r="J8205" t="s">
        <v>2030</v>
      </c>
      <c r="K8205" t="s">
        <v>2030</v>
      </c>
    </row>
    <row r="8206" spans="1:11">
      <c r="B8206" t="s">
        <v>2083</v>
      </c>
      <c r="C8206" t="s">
        <v>2084</v>
      </c>
      <c r="D8206" t="s">
        <v>2026</v>
      </c>
      <c r="E8206">
        <v>5</v>
      </c>
      <c r="F8206" t="s">
        <v>2016</v>
      </c>
      <c r="G8206" t="s">
        <v>2030</v>
      </c>
      <c r="H8206" t="s">
        <v>2017</v>
      </c>
      <c r="I8206">
        <v>43511</v>
      </c>
      <c r="J8206">
        <v>5</v>
      </c>
      <c r="K8206">
        <v>2.59</v>
      </c>
    </row>
    <row r="8207" spans="1:11">
      <c r="B8207" t="s">
        <v>2274</v>
      </c>
      <c r="C8207" t="s">
        <v>2791</v>
      </c>
      <c r="D8207" t="s">
        <v>2026</v>
      </c>
      <c r="E8207">
        <v>5</v>
      </c>
      <c r="F8207" t="s">
        <v>2016</v>
      </c>
      <c r="G8207" t="s">
        <v>2030</v>
      </c>
      <c r="H8207" t="s">
        <v>2017</v>
      </c>
      <c r="I8207">
        <v>43509</v>
      </c>
      <c r="J8207">
        <v>5</v>
      </c>
      <c r="K8207">
        <v>2.59</v>
      </c>
    </row>
    <row r="8208" spans="1:11">
      <c r="B8208" t="s">
        <v>2037</v>
      </c>
      <c r="C8208" t="s">
        <v>2489</v>
      </c>
      <c r="D8208" t="s">
        <v>2026</v>
      </c>
      <c r="E8208">
        <v>5</v>
      </c>
      <c r="F8208" t="s">
        <v>2016</v>
      </c>
      <c r="G8208">
        <v>1450</v>
      </c>
      <c r="H8208" t="s">
        <v>2020</v>
      </c>
      <c r="I8208">
        <v>43509</v>
      </c>
      <c r="J8208">
        <v>5</v>
      </c>
      <c r="K8208">
        <v>2.59</v>
      </c>
    </row>
    <row r="8209" spans="2:11">
      <c r="B8209" t="s">
        <v>2031</v>
      </c>
      <c r="C8209" t="s">
        <v>3157</v>
      </c>
      <c r="D8209" t="s">
        <v>2026</v>
      </c>
      <c r="E8209">
        <v>5</v>
      </c>
      <c r="F8209" t="s">
        <v>2016</v>
      </c>
      <c r="G8209">
        <v>1350</v>
      </c>
      <c r="H8209" t="s">
        <v>2017</v>
      </c>
      <c r="I8209">
        <v>43507</v>
      </c>
      <c r="J8209">
        <v>5</v>
      </c>
      <c r="K8209">
        <v>2.59</v>
      </c>
    </row>
    <row r="8210" spans="2:11">
      <c r="B8210" t="s">
        <v>2621</v>
      </c>
      <c r="C8210" t="s">
        <v>3966</v>
      </c>
      <c r="D8210" t="s">
        <v>2026</v>
      </c>
      <c r="E8210">
        <v>5</v>
      </c>
      <c r="F8210" t="s">
        <v>2016</v>
      </c>
      <c r="G8210">
        <v>1315</v>
      </c>
      <c r="H8210" t="s">
        <v>2017</v>
      </c>
      <c r="I8210">
        <v>43507</v>
      </c>
      <c r="J8210">
        <v>2</v>
      </c>
      <c r="K8210">
        <v>9.23</v>
      </c>
    </row>
    <row r="8211" spans="2:11">
      <c r="B8211" t="s">
        <v>2411</v>
      </c>
      <c r="C8211" t="s">
        <v>3118</v>
      </c>
      <c r="D8211" t="s">
        <v>2104</v>
      </c>
      <c r="E8211" t="s">
        <v>2030</v>
      </c>
      <c r="F8211" t="s">
        <v>2016</v>
      </c>
      <c r="G8211" t="s">
        <v>2030</v>
      </c>
      <c r="H8211" t="s">
        <v>2017</v>
      </c>
      <c r="I8211">
        <v>43506</v>
      </c>
      <c r="J8211" t="s">
        <v>2030</v>
      </c>
      <c r="K8211" t="s">
        <v>2030</v>
      </c>
    </row>
    <row r="8212" spans="2:11">
      <c r="B8212" t="s">
        <v>2077</v>
      </c>
      <c r="C8212" t="s">
        <v>3049</v>
      </c>
      <c r="D8212" t="s">
        <v>2029</v>
      </c>
      <c r="E8212">
        <v>5</v>
      </c>
      <c r="F8212" t="s">
        <v>2016</v>
      </c>
      <c r="G8212">
        <v>1250</v>
      </c>
      <c r="H8212" t="s">
        <v>2017</v>
      </c>
      <c r="I8212">
        <v>43505</v>
      </c>
      <c r="J8212">
        <v>5</v>
      </c>
      <c r="K8212">
        <v>2.59</v>
      </c>
    </row>
    <row r="8213" spans="2:11">
      <c r="B8213" t="s">
        <v>3616</v>
      </c>
      <c r="C8213" t="s">
        <v>4115</v>
      </c>
      <c r="D8213" t="s">
        <v>2076</v>
      </c>
      <c r="E8213">
        <v>3</v>
      </c>
      <c r="F8213" t="s">
        <v>2016</v>
      </c>
      <c r="G8213">
        <v>1200</v>
      </c>
      <c r="H8213" t="s">
        <v>2017</v>
      </c>
      <c r="I8213">
        <v>43503</v>
      </c>
      <c r="J8213">
        <v>6</v>
      </c>
      <c r="K8213">
        <v>0</v>
      </c>
    </row>
    <row r="8214" spans="2:11">
      <c r="B8214" t="s">
        <v>2089</v>
      </c>
      <c r="C8214" t="s">
        <v>4243</v>
      </c>
      <c r="D8214" t="s">
        <v>2026</v>
      </c>
      <c r="E8214">
        <v>5</v>
      </c>
      <c r="F8214" t="s">
        <v>2016</v>
      </c>
      <c r="G8214">
        <v>1400</v>
      </c>
      <c r="H8214" t="s">
        <v>2017</v>
      </c>
      <c r="I8214">
        <v>43503</v>
      </c>
      <c r="J8214">
        <v>5</v>
      </c>
      <c r="K8214">
        <v>2.59</v>
      </c>
    </row>
    <row r="8215" spans="2:11">
      <c r="B8215" t="s">
        <v>2086</v>
      </c>
      <c r="C8215" t="s">
        <v>2087</v>
      </c>
      <c r="D8215" t="s">
        <v>2026</v>
      </c>
      <c r="E8215">
        <v>5</v>
      </c>
      <c r="F8215" t="s">
        <v>2016</v>
      </c>
      <c r="G8215">
        <v>1320</v>
      </c>
      <c r="H8215" t="s">
        <v>2017</v>
      </c>
      <c r="I8215">
        <v>43502</v>
      </c>
      <c r="J8215" t="s">
        <v>2030</v>
      </c>
      <c r="K8215" t="s">
        <v>2030</v>
      </c>
    </row>
    <row r="8216" spans="2:11">
      <c r="B8216" t="s">
        <v>106</v>
      </c>
      <c r="C8216" t="s">
        <v>2401</v>
      </c>
      <c r="D8216" t="s">
        <v>2440</v>
      </c>
      <c r="E8216">
        <v>5</v>
      </c>
      <c r="F8216" t="s">
        <v>2016</v>
      </c>
      <c r="G8216">
        <v>1500</v>
      </c>
      <c r="H8216" t="s">
        <v>2020</v>
      </c>
      <c r="I8216">
        <v>43501</v>
      </c>
      <c r="J8216">
        <v>5</v>
      </c>
      <c r="K8216">
        <v>2.59</v>
      </c>
    </row>
    <row r="8217" spans="2:11">
      <c r="B8217" t="s">
        <v>2067</v>
      </c>
      <c r="C8217" t="s">
        <v>2414</v>
      </c>
      <c r="D8217" t="s">
        <v>2029</v>
      </c>
      <c r="E8217">
        <v>5</v>
      </c>
      <c r="F8217" t="s">
        <v>2016</v>
      </c>
      <c r="G8217">
        <v>1300</v>
      </c>
      <c r="H8217" t="s">
        <v>2020</v>
      </c>
      <c r="I8217">
        <v>43501</v>
      </c>
      <c r="J8217">
        <v>5</v>
      </c>
      <c r="K8217">
        <v>2.59</v>
      </c>
    </row>
    <row r="8218" spans="2:11">
      <c r="B8218" t="s">
        <v>2027</v>
      </c>
      <c r="C8218" t="s">
        <v>3050</v>
      </c>
      <c r="D8218" t="s">
        <v>2029</v>
      </c>
      <c r="E8218">
        <v>5</v>
      </c>
      <c r="F8218" t="s">
        <v>2016</v>
      </c>
      <c r="G8218">
        <v>1400</v>
      </c>
      <c r="H8218" t="s">
        <v>2017</v>
      </c>
      <c r="I8218">
        <v>43501</v>
      </c>
      <c r="J8218">
        <v>5</v>
      </c>
      <c r="K8218">
        <v>2.59</v>
      </c>
    </row>
    <row r="8219" spans="2:11">
      <c r="B8219" t="s">
        <v>2033</v>
      </c>
      <c r="C8219" t="s">
        <v>2405</v>
      </c>
      <c r="D8219" t="s">
        <v>2035</v>
      </c>
      <c r="E8219">
        <v>5</v>
      </c>
      <c r="F8219" t="s">
        <v>2016</v>
      </c>
      <c r="G8219">
        <v>1250</v>
      </c>
      <c r="H8219" t="s">
        <v>2036</v>
      </c>
      <c r="I8219">
        <v>43501</v>
      </c>
      <c r="J8219">
        <v>5</v>
      </c>
      <c r="K8219">
        <v>2.59</v>
      </c>
    </row>
    <row r="8220" spans="2:11">
      <c r="B8220" t="s">
        <v>2257</v>
      </c>
      <c r="C8220" t="s">
        <v>3380</v>
      </c>
      <c r="D8220" t="s">
        <v>2029</v>
      </c>
      <c r="E8220">
        <v>5</v>
      </c>
      <c r="F8220" t="s">
        <v>2016</v>
      </c>
      <c r="G8220">
        <v>1350</v>
      </c>
      <c r="H8220" t="s">
        <v>2020</v>
      </c>
      <c r="I8220">
        <v>43501</v>
      </c>
      <c r="J8220" t="s">
        <v>2030</v>
      </c>
      <c r="K8220" t="s">
        <v>2030</v>
      </c>
    </row>
    <row r="8221" spans="2:11">
      <c r="B8221" t="s">
        <v>2670</v>
      </c>
      <c r="C8221" t="s">
        <v>3160</v>
      </c>
      <c r="D8221" t="s">
        <v>2026</v>
      </c>
      <c r="E8221">
        <v>5</v>
      </c>
      <c r="F8221" t="s">
        <v>2016</v>
      </c>
      <c r="G8221">
        <v>1425</v>
      </c>
      <c r="H8221" t="s">
        <v>2020</v>
      </c>
      <c r="I8221">
        <v>43501</v>
      </c>
      <c r="J8221">
        <v>5</v>
      </c>
      <c r="K8221">
        <v>2.59</v>
      </c>
    </row>
    <row r="8222" spans="2:11">
      <c r="B8222" t="s">
        <v>2079</v>
      </c>
      <c r="C8222" t="s">
        <v>3054</v>
      </c>
      <c r="D8222" t="s">
        <v>2029</v>
      </c>
      <c r="E8222">
        <v>5</v>
      </c>
      <c r="F8222" t="s">
        <v>2016</v>
      </c>
      <c r="G8222">
        <v>1300</v>
      </c>
      <c r="H8222" t="s">
        <v>2020</v>
      </c>
      <c r="I8222">
        <v>43501</v>
      </c>
      <c r="J8222" t="s">
        <v>2030</v>
      </c>
      <c r="K8222" t="s">
        <v>2030</v>
      </c>
    </row>
    <row r="8223" spans="2:11">
      <c r="B8223" t="s">
        <v>2236</v>
      </c>
      <c r="C8223" t="s">
        <v>2408</v>
      </c>
      <c r="D8223" t="s">
        <v>2238</v>
      </c>
      <c r="E8223">
        <v>4</v>
      </c>
      <c r="F8223" t="s">
        <v>2016</v>
      </c>
      <c r="G8223">
        <v>1375</v>
      </c>
      <c r="H8223" t="s">
        <v>2020</v>
      </c>
      <c r="I8223">
        <v>43501</v>
      </c>
      <c r="J8223">
        <v>5</v>
      </c>
      <c r="K8223">
        <v>2.59</v>
      </c>
    </row>
    <row r="8224" spans="2:11">
      <c r="B8224" t="s">
        <v>2051</v>
      </c>
      <c r="C8224" t="s">
        <v>2459</v>
      </c>
      <c r="D8224" t="s">
        <v>2076</v>
      </c>
      <c r="E8224">
        <v>3</v>
      </c>
      <c r="F8224" t="s">
        <v>2088</v>
      </c>
      <c r="G8224">
        <v>1300</v>
      </c>
      <c r="H8224" t="s">
        <v>2017</v>
      </c>
      <c r="I8224">
        <v>43501</v>
      </c>
      <c r="J8224">
        <v>4</v>
      </c>
      <c r="K8224">
        <v>8.9600000000000009</v>
      </c>
    </row>
    <row r="8225" spans="2:11">
      <c r="B8225" t="s">
        <v>2054</v>
      </c>
      <c r="C8225" t="s">
        <v>3056</v>
      </c>
      <c r="D8225" t="s">
        <v>2056</v>
      </c>
      <c r="E8225">
        <v>4</v>
      </c>
      <c r="F8225" t="s">
        <v>2016</v>
      </c>
      <c r="G8225">
        <v>1340</v>
      </c>
      <c r="H8225" t="s">
        <v>2020</v>
      </c>
      <c r="I8225">
        <v>43501</v>
      </c>
      <c r="J8225">
        <v>5</v>
      </c>
      <c r="K8225">
        <v>2.59</v>
      </c>
    </row>
    <row r="8226" spans="2:11">
      <c r="B8226" t="s">
        <v>2260</v>
      </c>
      <c r="C8226" t="s">
        <v>3057</v>
      </c>
      <c r="D8226" t="s">
        <v>2035</v>
      </c>
      <c r="E8226">
        <v>5</v>
      </c>
      <c r="F8226" t="s">
        <v>2016</v>
      </c>
      <c r="G8226">
        <v>1400</v>
      </c>
      <c r="H8226" t="s">
        <v>2020</v>
      </c>
      <c r="I8226">
        <v>43501</v>
      </c>
      <c r="J8226">
        <v>5</v>
      </c>
      <c r="K8226">
        <v>2.59</v>
      </c>
    </row>
    <row r="8227" spans="2:11">
      <c r="B8227" t="s">
        <v>2061</v>
      </c>
      <c r="C8227" t="s">
        <v>2896</v>
      </c>
      <c r="D8227" t="s">
        <v>2026</v>
      </c>
      <c r="E8227">
        <v>5</v>
      </c>
      <c r="F8227" t="s">
        <v>2016</v>
      </c>
      <c r="G8227">
        <v>1365</v>
      </c>
      <c r="H8227" t="s">
        <v>2020</v>
      </c>
      <c r="I8227">
        <v>43501</v>
      </c>
      <c r="J8227">
        <v>5</v>
      </c>
      <c r="K8227">
        <v>2.59</v>
      </c>
    </row>
    <row r="8228" spans="2:11">
      <c r="B8228" t="s">
        <v>2063</v>
      </c>
      <c r="C8228" t="s">
        <v>3162</v>
      </c>
      <c r="D8228" t="s">
        <v>2035</v>
      </c>
      <c r="E8228">
        <v>5</v>
      </c>
      <c r="F8228" t="s">
        <v>2016</v>
      </c>
      <c r="G8228">
        <v>1350</v>
      </c>
      <c r="H8228" t="s">
        <v>2017</v>
      </c>
      <c r="I8228">
        <v>43501</v>
      </c>
      <c r="J8228">
        <v>5</v>
      </c>
      <c r="K8228">
        <v>2.59</v>
      </c>
    </row>
    <row r="8229" spans="2:11">
      <c r="B8229" t="s">
        <v>2098</v>
      </c>
      <c r="C8229" t="s">
        <v>2099</v>
      </c>
      <c r="D8229" t="s">
        <v>2029</v>
      </c>
      <c r="E8229">
        <v>5</v>
      </c>
      <c r="F8229" t="s">
        <v>2016</v>
      </c>
      <c r="G8229">
        <v>1250</v>
      </c>
      <c r="H8229" t="s">
        <v>2020</v>
      </c>
      <c r="I8229">
        <v>43501</v>
      </c>
      <c r="J8229">
        <v>5</v>
      </c>
      <c r="K8229">
        <v>2.59</v>
      </c>
    </row>
    <row r="8230" spans="2:11">
      <c r="B8230" t="s">
        <v>2461</v>
      </c>
      <c r="C8230" t="s">
        <v>2462</v>
      </c>
      <c r="D8230" t="s">
        <v>2026</v>
      </c>
      <c r="E8230">
        <v>5</v>
      </c>
      <c r="F8230" t="s">
        <v>2016</v>
      </c>
      <c r="G8230">
        <v>1380</v>
      </c>
      <c r="H8230" t="s">
        <v>2020</v>
      </c>
      <c r="I8230">
        <v>43501</v>
      </c>
      <c r="J8230">
        <v>5</v>
      </c>
      <c r="K8230">
        <v>2.59</v>
      </c>
    </row>
    <row r="8231" spans="2:11">
      <c r="B8231" t="s">
        <v>2159</v>
      </c>
      <c r="C8231" t="s">
        <v>3387</v>
      </c>
      <c r="D8231" t="s">
        <v>2029</v>
      </c>
      <c r="E8231">
        <v>5</v>
      </c>
      <c r="F8231" t="s">
        <v>2016</v>
      </c>
      <c r="G8231">
        <v>1380</v>
      </c>
      <c r="H8231" t="s">
        <v>2020</v>
      </c>
      <c r="I8231">
        <v>43500</v>
      </c>
      <c r="J8231">
        <v>5</v>
      </c>
      <c r="K8231">
        <v>2.59</v>
      </c>
    </row>
    <row r="8232" spans="2:11">
      <c r="B8232" t="s">
        <v>2069</v>
      </c>
      <c r="C8232" t="s">
        <v>3525</v>
      </c>
      <c r="D8232" t="s">
        <v>2035</v>
      </c>
      <c r="E8232">
        <v>5</v>
      </c>
      <c r="F8232" t="s">
        <v>2016</v>
      </c>
      <c r="G8232">
        <v>1430</v>
      </c>
      <c r="H8232" t="s">
        <v>2020</v>
      </c>
      <c r="I8232">
        <v>43500</v>
      </c>
      <c r="J8232">
        <v>5</v>
      </c>
      <c r="K8232">
        <v>2.59</v>
      </c>
    </row>
    <row r="8233" spans="2:11">
      <c r="B8233" t="s">
        <v>2074</v>
      </c>
      <c r="C8233" t="s">
        <v>3046</v>
      </c>
      <c r="D8233" t="s">
        <v>2026</v>
      </c>
      <c r="E8233">
        <v>5</v>
      </c>
      <c r="F8233" t="s">
        <v>2016</v>
      </c>
      <c r="G8233">
        <v>1287</v>
      </c>
      <c r="H8233" t="s">
        <v>2020</v>
      </c>
      <c r="I8233">
        <v>43500</v>
      </c>
      <c r="J8233">
        <v>1</v>
      </c>
      <c r="K8233">
        <v>9.48</v>
      </c>
    </row>
    <row r="8234" spans="2:11">
      <c r="B8234" t="s">
        <v>2118</v>
      </c>
      <c r="C8234" t="s">
        <v>4091</v>
      </c>
      <c r="D8234" t="s">
        <v>2026</v>
      </c>
      <c r="E8234">
        <v>5</v>
      </c>
      <c r="F8234" t="s">
        <v>2016</v>
      </c>
      <c r="G8234">
        <v>1250</v>
      </c>
      <c r="H8234" t="s">
        <v>2017</v>
      </c>
      <c r="I8234">
        <v>43500</v>
      </c>
      <c r="J8234">
        <v>3</v>
      </c>
      <c r="K8234">
        <v>9.18</v>
      </c>
    </row>
    <row r="8235" spans="2:11">
      <c r="B8235" t="s">
        <v>2047</v>
      </c>
      <c r="C8235" t="s">
        <v>3053</v>
      </c>
      <c r="D8235" t="s">
        <v>2026</v>
      </c>
      <c r="E8235">
        <v>5</v>
      </c>
      <c r="F8235" t="s">
        <v>2016</v>
      </c>
      <c r="G8235">
        <v>1350</v>
      </c>
      <c r="H8235" t="s">
        <v>2017</v>
      </c>
      <c r="I8235">
        <v>43500</v>
      </c>
      <c r="J8235">
        <v>5</v>
      </c>
      <c r="K8235">
        <v>2.59</v>
      </c>
    </row>
    <row r="8236" spans="2:11">
      <c r="B8236" t="s">
        <v>2792</v>
      </c>
      <c r="C8236" t="s">
        <v>4140</v>
      </c>
      <c r="D8236" t="s">
        <v>2026</v>
      </c>
      <c r="E8236">
        <v>5</v>
      </c>
      <c r="F8236" t="s">
        <v>2016</v>
      </c>
      <c r="G8236">
        <v>1450</v>
      </c>
      <c r="H8236" t="s">
        <v>2020</v>
      </c>
      <c r="I8236">
        <v>43490</v>
      </c>
      <c r="J8236">
        <v>5</v>
      </c>
      <c r="K8236">
        <v>2.59</v>
      </c>
    </row>
    <row r="8237" spans="2:11">
      <c r="B8237" t="s">
        <v>2091</v>
      </c>
      <c r="C8237" t="s">
        <v>3297</v>
      </c>
      <c r="D8237" t="s">
        <v>2093</v>
      </c>
      <c r="E8237" t="s">
        <v>2030</v>
      </c>
      <c r="F8237" t="s">
        <v>2016</v>
      </c>
      <c r="G8237" t="s">
        <v>2030</v>
      </c>
      <c r="H8237" t="s">
        <v>2017</v>
      </c>
      <c r="I8237">
        <v>43476</v>
      </c>
      <c r="J8237" t="s">
        <v>2030</v>
      </c>
      <c r="K8237" t="s">
        <v>2030</v>
      </c>
    </row>
    <row r="8238" spans="2:11">
      <c r="B8238" t="s">
        <v>2198</v>
      </c>
      <c r="C8238" t="s">
        <v>2487</v>
      </c>
      <c r="D8238" t="s">
        <v>2035</v>
      </c>
      <c r="E8238">
        <v>5</v>
      </c>
      <c r="F8238" t="s">
        <v>2016</v>
      </c>
      <c r="G8238">
        <v>1250</v>
      </c>
      <c r="H8238" t="s">
        <v>2017</v>
      </c>
      <c r="I8238">
        <v>43475</v>
      </c>
      <c r="J8238" t="s">
        <v>2030</v>
      </c>
      <c r="K8238" t="s">
        <v>2030</v>
      </c>
    </row>
    <row r="8239" spans="2:11">
      <c r="B8239" t="s">
        <v>2102</v>
      </c>
      <c r="C8239" t="s">
        <v>2758</v>
      </c>
      <c r="D8239" t="s">
        <v>2104</v>
      </c>
      <c r="E8239" t="s">
        <v>2030</v>
      </c>
      <c r="F8239" t="s">
        <v>2016</v>
      </c>
      <c r="G8239" t="s">
        <v>2030</v>
      </c>
      <c r="H8239" t="s">
        <v>2017</v>
      </c>
      <c r="I8239">
        <v>43423</v>
      </c>
      <c r="J8239" t="s">
        <v>2030</v>
      </c>
      <c r="K8239" t="s">
        <v>2030</v>
      </c>
    </row>
    <row r="8240" spans="2:11">
      <c r="B8240" t="s">
        <v>2024</v>
      </c>
      <c r="C8240" t="s">
        <v>3440</v>
      </c>
      <c r="D8240" t="s">
        <v>2026</v>
      </c>
      <c r="E8240">
        <v>5</v>
      </c>
      <c r="F8240" t="s">
        <v>2016</v>
      </c>
      <c r="G8240">
        <v>1450</v>
      </c>
      <c r="H8240" t="s">
        <v>2017</v>
      </c>
      <c r="I8240">
        <v>43402</v>
      </c>
      <c r="J8240">
        <v>5</v>
      </c>
      <c r="K8240">
        <v>2.59</v>
      </c>
    </row>
    <row r="8241" spans="2:11">
      <c r="B8241" t="s">
        <v>2021</v>
      </c>
      <c r="C8241" t="s">
        <v>2897</v>
      </c>
      <c r="D8241" t="s">
        <v>2166</v>
      </c>
      <c r="E8241">
        <v>5</v>
      </c>
      <c r="F8241" t="s">
        <v>2016</v>
      </c>
      <c r="G8241">
        <v>1300</v>
      </c>
      <c r="H8241" t="s">
        <v>2020</v>
      </c>
      <c r="I8241">
        <v>43399</v>
      </c>
      <c r="J8241">
        <v>5</v>
      </c>
      <c r="K8241">
        <v>2.59</v>
      </c>
    </row>
    <row r="8242" spans="2:11">
      <c r="B8242" t="s">
        <v>2096</v>
      </c>
      <c r="C8242" t="s">
        <v>2097</v>
      </c>
      <c r="D8242" t="s">
        <v>2189</v>
      </c>
      <c r="E8242">
        <v>5</v>
      </c>
      <c r="F8242" t="s">
        <v>2016</v>
      </c>
      <c r="G8242" t="s">
        <v>2030</v>
      </c>
      <c r="H8242" t="s">
        <v>2017</v>
      </c>
      <c r="I8242">
        <v>43383</v>
      </c>
      <c r="J8242">
        <v>5</v>
      </c>
      <c r="K8242">
        <v>2.59</v>
      </c>
    </row>
    <row r="8243" spans="2:11">
      <c r="B8243" t="s">
        <v>2072</v>
      </c>
      <c r="C8243" t="s">
        <v>2486</v>
      </c>
      <c r="D8243" t="s">
        <v>2029</v>
      </c>
      <c r="E8243">
        <v>5</v>
      </c>
      <c r="F8243" t="s">
        <v>2016</v>
      </c>
      <c r="G8243">
        <v>1405</v>
      </c>
      <c r="H8243" t="s">
        <v>2017</v>
      </c>
      <c r="I8243">
        <v>43367</v>
      </c>
      <c r="J8243">
        <v>5</v>
      </c>
      <c r="K8243">
        <v>2.59</v>
      </c>
    </row>
    <row r="8244" spans="2:11">
      <c r="B8244" t="s">
        <v>2049</v>
      </c>
      <c r="C8244" t="s">
        <v>2407</v>
      </c>
      <c r="D8244" t="s">
        <v>2029</v>
      </c>
      <c r="E8244">
        <v>5</v>
      </c>
      <c r="F8244" t="s">
        <v>2016</v>
      </c>
      <c r="G8244">
        <v>1075</v>
      </c>
      <c r="H8244" t="s">
        <v>2020</v>
      </c>
      <c r="I8244">
        <v>43245</v>
      </c>
      <c r="J8244">
        <v>5</v>
      </c>
      <c r="K8244">
        <v>2.59</v>
      </c>
    </row>
    <row r="8245" spans="2:11">
      <c r="B8245" t="s">
        <v>2111</v>
      </c>
      <c r="C8245" t="s">
        <v>2862</v>
      </c>
      <c r="D8245" t="s">
        <v>2026</v>
      </c>
      <c r="E8245">
        <v>5</v>
      </c>
      <c r="F8245" t="s">
        <v>2016</v>
      </c>
      <c r="G8245" t="s">
        <v>2030</v>
      </c>
      <c r="H8245" t="s">
        <v>2017</v>
      </c>
      <c r="I8245">
        <v>43215</v>
      </c>
      <c r="J8245">
        <v>5</v>
      </c>
      <c r="K8245">
        <v>2.59</v>
      </c>
    </row>
    <row r="8246" spans="2:11">
      <c r="B8246" t="s">
        <v>4117</v>
      </c>
      <c r="C8246" t="s">
        <v>4118</v>
      </c>
      <c r="D8246" t="s">
        <v>2026</v>
      </c>
      <c r="E8246">
        <v>5</v>
      </c>
      <c r="F8246" t="s">
        <v>2016</v>
      </c>
      <c r="G8246" t="s">
        <v>2030</v>
      </c>
      <c r="H8246" t="s">
        <v>2017</v>
      </c>
      <c r="I8246">
        <v>42530</v>
      </c>
      <c r="J8246">
        <v>5</v>
      </c>
      <c r="K8246">
        <v>2.59</v>
      </c>
    </row>
    <row r="8247" spans="2:11">
      <c r="B8247" t="s">
        <v>3612</v>
      </c>
      <c r="C8247" t="s">
        <v>4244</v>
      </c>
      <c r="D8247" t="s">
        <v>2026</v>
      </c>
      <c r="E8247">
        <v>5</v>
      </c>
      <c r="F8247" t="s">
        <v>2123</v>
      </c>
      <c r="G8247">
        <v>800</v>
      </c>
      <c r="H8247" t="s">
        <v>2020</v>
      </c>
      <c r="I8247">
        <v>42475</v>
      </c>
      <c r="J8247">
        <v>5</v>
      </c>
      <c r="K8247">
        <v>2.59</v>
      </c>
    </row>
    <row r="8301" spans="1:11">
      <c r="A8301" t="s">
        <v>1096</v>
      </c>
      <c r="B8301" t="s">
        <v>2045</v>
      </c>
      <c r="C8301" t="s">
        <v>4061</v>
      </c>
      <c r="D8301" t="s">
        <v>2029</v>
      </c>
      <c r="E8301">
        <v>5</v>
      </c>
      <c r="F8301" t="s">
        <v>2016</v>
      </c>
      <c r="G8301">
        <v>4</v>
      </c>
      <c r="H8301" t="s">
        <v>2020</v>
      </c>
      <c r="I8301">
        <v>43511</v>
      </c>
      <c r="J8301" t="s">
        <v>2030</v>
      </c>
      <c r="K8301" t="s">
        <v>2030</v>
      </c>
    </row>
    <row r="8302" spans="1:11">
      <c r="B8302" t="s">
        <v>2136</v>
      </c>
      <c r="C8302" t="s">
        <v>2155</v>
      </c>
      <c r="D8302" t="s">
        <v>2026</v>
      </c>
      <c r="E8302">
        <v>5</v>
      </c>
      <c r="F8302" t="s">
        <v>2016</v>
      </c>
      <c r="G8302">
        <v>10</v>
      </c>
      <c r="H8302" t="s">
        <v>2017</v>
      </c>
      <c r="I8302">
        <v>43508</v>
      </c>
      <c r="J8302">
        <v>4</v>
      </c>
      <c r="K8302">
        <v>-1.39</v>
      </c>
    </row>
    <row r="8303" spans="1:11">
      <c r="B8303" t="s">
        <v>2033</v>
      </c>
      <c r="C8303" t="s">
        <v>4062</v>
      </c>
      <c r="D8303" t="s">
        <v>2035</v>
      </c>
      <c r="E8303">
        <v>5</v>
      </c>
      <c r="F8303" t="s">
        <v>2016</v>
      </c>
      <c r="G8303" t="s">
        <v>2030</v>
      </c>
      <c r="H8303" t="s">
        <v>2017</v>
      </c>
      <c r="I8303">
        <v>43494</v>
      </c>
      <c r="J8303" t="s">
        <v>2030</v>
      </c>
      <c r="K8303" t="s">
        <v>2030</v>
      </c>
    </row>
    <row r="8304" spans="1:11">
      <c r="B8304" t="s">
        <v>2139</v>
      </c>
      <c r="C8304" t="s">
        <v>2611</v>
      </c>
      <c r="D8304" t="s">
        <v>2044</v>
      </c>
      <c r="E8304">
        <v>3</v>
      </c>
      <c r="F8304" t="s">
        <v>2016</v>
      </c>
      <c r="G8304">
        <v>2</v>
      </c>
      <c r="H8304" t="s">
        <v>2020</v>
      </c>
      <c r="I8304">
        <v>43494</v>
      </c>
      <c r="J8304" t="s">
        <v>2030</v>
      </c>
      <c r="K8304" t="s">
        <v>2030</v>
      </c>
    </row>
    <row r="8305" spans="2:11">
      <c r="B8305" t="s">
        <v>2142</v>
      </c>
      <c r="C8305" t="s">
        <v>4063</v>
      </c>
      <c r="D8305" t="s">
        <v>2026</v>
      </c>
      <c r="E8305">
        <v>5</v>
      </c>
      <c r="F8305" t="s">
        <v>2123</v>
      </c>
      <c r="G8305">
        <v>6</v>
      </c>
      <c r="H8305" t="s">
        <v>2020</v>
      </c>
      <c r="I8305">
        <v>43493</v>
      </c>
      <c r="J8305" t="s">
        <v>2030</v>
      </c>
      <c r="K8305" t="s">
        <v>2030</v>
      </c>
    </row>
    <row r="8306" spans="2:11">
      <c r="B8306" t="s">
        <v>2614</v>
      </c>
      <c r="C8306" t="s">
        <v>4064</v>
      </c>
      <c r="D8306" t="s">
        <v>2026</v>
      </c>
      <c r="E8306">
        <v>5</v>
      </c>
      <c r="F8306" t="s">
        <v>2016</v>
      </c>
      <c r="G8306">
        <v>3.5</v>
      </c>
      <c r="H8306" t="s">
        <v>2020</v>
      </c>
      <c r="I8306">
        <v>43475</v>
      </c>
      <c r="J8306" t="s">
        <v>2030</v>
      </c>
      <c r="K8306" t="s">
        <v>2030</v>
      </c>
    </row>
    <row r="8307" spans="2:11">
      <c r="B8307" t="s">
        <v>2153</v>
      </c>
      <c r="C8307" t="s">
        <v>4065</v>
      </c>
      <c r="D8307" t="s">
        <v>2044</v>
      </c>
      <c r="E8307">
        <v>3</v>
      </c>
      <c r="F8307" t="s">
        <v>2016</v>
      </c>
      <c r="G8307">
        <v>1.5</v>
      </c>
      <c r="H8307" t="s">
        <v>2020</v>
      </c>
      <c r="I8307">
        <v>43469</v>
      </c>
      <c r="J8307">
        <v>3</v>
      </c>
      <c r="K8307">
        <v>0</v>
      </c>
    </row>
    <row r="8308" spans="2:11">
      <c r="B8308" t="s">
        <v>2198</v>
      </c>
      <c r="C8308" t="s">
        <v>2302</v>
      </c>
      <c r="D8308" t="s">
        <v>2035</v>
      </c>
      <c r="E8308">
        <v>5</v>
      </c>
      <c r="F8308" t="s">
        <v>2016</v>
      </c>
      <c r="G8308">
        <v>4.5</v>
      </c>
      <c r="H8308" t="s">
        <v>2020</v>
      </c>
      <c r="I8308">
        <v>43468</v>
      </c>
      <c r="J8308">
        <v>2</v>
      </c>
      <c r="K8308">
        <v>15.14</v>
      </c>
    </row>
    <row r="8309" spans="2:11">
      <c r="B8309" t="s">
        <v>2083</v>
      </c>
      <c r="C8309" t="s">
        <v>2304</v>
      </c>
      <c r="D8309" t="s">
        <v>2184</v>
      </c>
      <c r="E8309">
        <v>1</v>
      </c>
      <c r="F8309" t="s">
        <v>2088</v>
      </c>
      <c r="G8309" t="s">
        <v>2030</v>
      </c>
      <c r="H8309" t="s">
        <v>2017</v>
      </c>
      <c r="I8309">
        <v>43435</v>
      </c>
      <c r="J8309">
        <v>1</v>
      </c>
      <c r="K8309">
        <v>25.07</v>
      </c>
    </row>
    <row r="8401" spans="1:11">
      <c r="A8401" t="s">
        <v>1097</v>
      </c>
      <c r="B8401" t="s">
        <v>2257</v>
      </c>
      <c r="C8401" t="s">
        <v>3380</v>
      </c>
      <c r="D8401" t="s">
        <v>2029</v>
      </c>
      <c r="E8401">
        <v>5</v>
      </c>
      <c r="F8401" t="s">
        <v>2016</v>
      </c>
      <c r="G8401">
        <v>65</v>
      </c>
      <c r="H8401" t="s">
        <v>2020</v>
      </c>
      <c r="I8401">
        <v>43511</v>
      </c>
      <c r="J8401" t="s">
        <v>2030</v>
      </c>
      <c r="K8401" t="s">
        <v>2030</v>
      </c>
    </row>
    <row r="8402" spans="1:11">
      <c r="B8402" t="s">
        <v>2131</v>
      </c>
      <c r="C8402" t="s">
        <v>3522</v>
      </c>
      <c r="D8402" t="s">
        <v>2026</v>
      </c>
      <c r="E8402">
        <v>5</v>
      </c>
      <c r="F8402" t="s">
        <v>2016</v>
      </c>
      <c r="G8402">
        <v>49</v>
      </c>
      <c r="H8402" t="s">
        <v>2133</v>
      </c>
      <c r="I8402">
        <v>43510</v>
      </c>
      <c r="J8402">
        <v>4</v>
      </c>
      <c r="K8402">
        <v>23.5</v>
      </c>
    </row>
    <row r="8403" spans="1:11">
      <c r="B8403" t="s">
        <v>2151</v>
      </c>
      <c r="C8403" t="s">
        <v>3576</v>
      </c>
      <c r="D8403" t="s">
        <v>2026</v>
      </c>
      <c r="E8403">
        <v>5</v>
      </c>
      <c r="F8403" t="s">
        <v>2016</v>
      </c>
      <c r="G8403">
        <v>54</v>
      </c>
      <c r="H8403" t="s">
        <v>2017</v>
      </c>
      <c r="I8403">
        <v>43507</v>
      </c>
      <c r="J8403" t="s">
        <v>2030</v>
      </c>
      <c r="K8403" t="s">
        <v>2030</v>
      </c>
    </row>
    <row r="8404" spans="1:11">
      <c r="B8404" t="s">
        <v>2042</v>
      </c>
      <c r="C8404" t="s">
        <v>2458</v>
      </c>
      <c r="D8404" t="s">
        <v>2029</v>
      </c>
      <c r="E8404">
        <v>5</v>
      </c>
      <c r="F8404" t="s">
        <v>2016</v>
      </c>
      <c r="G8404">
        <v>57</v>
      </c>
      <c r="H8404" t="s">
        <v>2020</v>
      </c>
      <c r="I8404">
        <v>43497</v>
      </c>
      <c r="J8404" t="s">
        <v>2030</v>
      </c>
      <c r="K8404" t="s">
        <v>2030</v>
      </c>
    </row>
    <row r="8405" spans="1:11">
      <c r="B8405" t="s">
        <v>106</v>
      </c>
      <c r="C8405" t="s">
        <v>2465</v>
      </c>
      <c r="D8405" t="s">
        <v>2114</v>
      </c>
      <c r="E8405">
        <v>3</v>
      </c>
      <c r="F8405" t="s">
        <v>2016</v>
      </c>
      <c r="G8405">
        <v>46</v>
      </c>
      <c r="H8405" t="s">
        <v>2020</v>
      </c>
      <c r="I8405">
        <v>43493</v>
      </c>
      <c r="J8405">
        <v>5</v>
      </c>
      <c r="K8405">
        <v>15.56</v>
      </c>
    </row>
    <row r="8406" spans="1:11">
      <c r="B8406" t="s">
        <v>3801</v>
      </c>
      <c r="C8406" t="s">
        <v>3802</v>
      </c>
      <c r="D8406" t="s">
        <v>2026</v>
      </c>
      <c r="E8406">
        <v>5</v>
      </c>
      <c r="F8406" t="s">
        <v>2016</v>
      </c>
      <c r="G8406">
        <v>97</v>
      </c>
      <c r="H8406" t="s">
        <v>2020</v>
      </c>
      <c r="I8406">
        <v>43482</v>
      </c>
      <c r="J8406" t="s">
        <v>2030</v>
      </c>
      <c r="K8406" t="s">
        <v>2030</v>
      </c>
    </row>
    <row r="8407" spans="1:11">
      <c r="B8407" t="s">
        <v>2321</v>
      </c>
      <c r="C8407" t="s">
        <v>3574</v>
      </c>
      <c r="D8407" t="s">
        <v>2076</v>
      </c>
      <c r="E8407">
        <v>3</v>
      </c>
      <c r="F8407" t="s">
        <v>2016</v>
      </c>
      <c r="G8407">
        <v>40</v>
      </c>
      <c r="H8407" t="s">
        <v>2020</v>
      </c>
      <c r="I8407">
        <v>43480</v>
      </c>
      <c r="J8407">
        <v>7</v>
      </c>
      <c r="K8407">
        <v>0</v>
      </c>
    </row>
    <row r="8408" spans="1:11">
      <c r="B8408" t="s">
        <v>2232</v>
      </c>
      <c r="C8408" t="s">
        <v>3298</v>
      </c>
      <c r="D8408" t="s">
        <v>2029</v>
      </c>
      <c r="E8408">
        <v>5</v>
      </c>
      <c r="F8408" t="s">
        <v>2016</v>
      </c>
      <c r="G8408" t="s">
        <v>2030</v>
      </c>
      <c r="H8408" t="s">
        <v>2017</v>
      </c>
      <c r="I8408">
        <v>43475</v>
      </c>
      <c r="J8408">
        <v>6</v>
      </c>
      <c r="K8408">
        <v>14.11</v>
      </c>
    </row>
    <row r="8409" spans="1:11">
      <c r="B8409" t="s">
        <v>2039</v>
      </c>
      <c r="C8409" t="s">
        <v>3051</v>
      </c>
      <c r="D8409" t="s">
        <v>2026</v>
      </c>
      <c r="E8409">
        <v>5</v>
      </c>
      <c r="F8409" t="s">
        <v>2016</v>
      </c>
      <c r="G8409">
        <v>45</v>
      </c>
      <c r="H8409" t="s">
        <v>2020</v>
      </c>
      <c r="I8409">
        <v>43474</v>
      </c>
      <c r="J8409">
        <v>6</v>
      </c>
      <c r="K8409">
        <v>14.11</v>
      </c>
    </row>
    <row r="8410" spans="1:11">
      <c r="B8410" t="s">
        <v>2031</v>
      </c>
      <c r="C8410" t="s">
        <v>4089</v>
      </c>
      <c r="D8410" t="s">
        <v>2076</v>
      </c>
      <c r="E8410">
        <v>3</v>
      </c>
      <c r="F8410" t="s">
        <v>2016</v>
      </c>
      <c r="G8410">
        <v>42</v>
      </c>
      <c r="H8410" t="s">
        <v>2020</v>
      </c>
      <c r="I8410">
        <v>43473</v>
      </c>
      <c r="J8410" t="s">
        <v>2030</v>
      </c>
      <c r="K8410" t="s">
        <v>2030</v>
      </c>
    </row>
    <row r="8411" spans="1:11">
      <c r="B8411" t="s">
        <v>2069</v>
      </c>
      <c r="C8411" t="s">
        <v>3388</v>
      </c>
      <c r="D8411" t="s">
        <v>2035</v>
      </c>
      <c r="E8411">
        <v>5</v>
      </c>
      <c r="F8411" t="s">
        <v>2016</v>
      </c>
      <c r="G8411">
        <v>59</v>
      </c>
      <c r="H8411" t="s">
        <v>2020</v>
      </c>
      <c r="I8411">
        <v>43471</v>
      </c>
      <c r="J8411">
        <v>1</v>
      </c>
      <c r="K8411">
        <v>60.05</v>
      </c>
    </row>
    <row r="8412" spans="1:11">
      <c r="B8412" t="s">
        <v>2067</v>
      </c>
      <c r="C8412" t="s">
        <v>2414</v>
      </c>
      <c r="D8412" t="s">
        <v>2029</v>
      </c>
      <c r="E8412">
        <v>5</v>
      </c>
      <c r="F8412" t="s">
        <v>2016</v>
      </c>
      <c r="G8412">
        <v>70</v>
      </c>
      <c r="H8412" t="s">
        <v>2020</v>
      </c>
      <c r="I8412">
        <v>43450</v>
      </c>
      <c r="J8412">
        <v>8</v>
      </c>
      <c r="K8412">
        <v>-8.65</v>
      </c>
    </row>
    <row r="8413" spans="1:11">
      <c r="B8413" t="s">
        <v>2045</v>
      </c>
      <c r="C8413" t="s">
        <v>2495</v>
      </c>
      <c r="D8413" t="s">
        <v>2029</v>
      </c>
      <c r="E8413">
        <v>5</v>
      </c>
      <c r="F8413" t="s">
        <v>2016</v>
      </c>
      <c r="G8413">
        <v>61</v>
      </c>
      <c r="H8413" t="s">
        <v>2020</v>
      </c>
      <c r="I8413">
        <v>43412</v>
      </c>
      <c r="J8413">
        <v>2</v>
      </c>
      <c r="K8413">
        <v>46.14</v>
      </c>
    </row>
    <row r="8414" spans="1:11">
      <c r="B8414" t="s">
        <v>2083</v>
      </c>
      <c r="C8414" t="s">
        <v>2084</v>
      </c>
      <c r="D8414" t="s">
        <v>2053</v>
      </c>
      <c r="E8414">
        <v>1</v>
      </c>
      <c r="F8414" t="s">
        <v>2016</v>
      </c>
      <c r="G8414" t="s">
        <v>2030</v>
      </c>
      <c r="H8414" t="s">
        <v>2017</v>
      </c>
      <c r="I8414">
        <v>43181</v>
      </c>
      <c r="J8414">
        <v>9</v>
      </c>
      <c r="K8414">
        <v>-41.02</v>
      </c>
    </row>
    <row r="8501" spans="1:11">
      <c r="A8501" t="s">
        <v>1098</v>
      </c>
      <c r="B8501" t="s">
        <v>2042</v>
      </c>
      <c r="C8501" t="s">
        <v>3665</v>
      </c>
      <c r="D8501" t="s">
        <v>2029</v>
      </c>
      <c r="E8501">
        <v>5</v>
      </c>
      <c r="F8501" t="s">
        <v>2016</v>
      </c>
      <c r="G8501">
        <v>7</v>
      </c>
      <c r="H8501" t="s">
        <v>2020</v>
      </c>
      <c r="I8501">
        <v>43511</v>
      </c>
      <c r="J8501">
        <v>8</v>
      </c>
      <c r="K8501">
        <v>-1.24</v>
      </c>
    </row>
    <row r="8502" spans="1:11">
      <c r="B8502" t="s">
        <v>2234</v>
      </c>
      <c r="C8502" t="s">
        <v>3381</v>
      </c>
      <c r="D8502" t="s">
        <v>2026</v>
      </c>
      <c r="E8502">
        <v>5</v>
      </c>
      <c r="F8502" t="s">
        <v>2016</v>
      </c>
      <c r="G8502">
        <v>7.25</v>
      </c>
      <c r="H8502" t="s">
        <v>2020</v>
      </c>
      <c r="I8502">
        <v>43511</v>
      </c>
      <c r="J8502">
        <v>3</v>
      </c>
      <c r="K8502">
        <v>14.19</v>
      </c>
    </row>
    <row r="8503" spans="1:11">
      <c r="B8503" t="s">
        <v>2094</v>
      </c>
      <c r="C8503" t="s">
        <v>2095</v>
      </c>
      <c r="D8503" t="s">
        <v>2076</v>
      </c>
      <c r="E8503">
        <v>3</v>
      </c>
      <c r="F8503" t="s">
        <v>2085</v>
      </c>
      <c r="G8503" t="s">
        <v>2030</v>
      </c>
      <c r="H8503" t="s">
        <v>2017</v>
      </c>
      <c r="I8503">
        <v>43510</v>
      </c>
      <c r="J8503" t="s">
        <v>2030</v>
      </c>
      <c r="K8503" t="s">
        <v>2030</v>
      </c>
    </row>
    <row r="8504" spans="1:11">
      <c r="B8504" t="s">
        <v>2136</v>
      </c>
      <c r="C8504" t="s">
        <v>3666</v>
      </c>
      <c r="D8504" t="s">
        <v>2026</v>
      </c>
      <c r="E8504">
        <v>5</v>
      </c>
      <c r="F8504" t="s">
        <v>2016</v>
      </c>
      <c r="G8504">
        <v>8</v>
      </c>
      <c r="H8504" t="s">
        <v>2017</v>
      </c>
      <c r="I8504">
        <v>43507</v>
      </c>
      <c r="J8504" t="s">
        <v>2030</v>
      </c>
      <c r="K8504" t="s">
        <v>2030</v>
      </c>
    </row>
    <row r="8505" spans="1:11">
      <c r="B8505" t="s">
        <v>2077</v>
      </c>
      <c r="C8505" t="s">
        <v>3573</v>
      </c>
      <c r="D8505" t="s">
        <v>2227</v>
      </c>
      <c r="E8505">
        <v>3</v>
      </c>
      <c r="F8505" t="s">
        <v>2016</v>
      </c>
      <c r="G8505">
        <v>7</v>
      </c>
      <c r="H8505" t="s">
        <v>2017</v>
      </c>
      <c r="I8505">
        <v>43503</v>
      </c>
      <c r="J8505">
        <v>7</v>
      </c>
      <c r="K8505">
        <v>0</v>
      </c>
    </row>
    <row r="8506" spans="1:11">
      <c r="B8506" t="s">
        <v>2063</v>
      </c>
      <c r="C8506" t="s">
        <v>3572</v>
      </c>
      <c r="D8506" t="s">
        <v>2184</v>
      </c>
      <c r="E8506">
        <v>1</v>
      </c>
      <c r="F8506" t="s">
        <v>2016</v>
      </c>
      <c r="G8506">
        <v>5.5</v>
      </c>
      <c r="H8506" t="s">
        <v>2017</v>
      </c>
      <c r="I8506">
        <v>43497</v>
      </c>
      <c r="J8506">
        <v>4</v>
      </c>
      <c r="K8506">
        <v>12.38</v>
      </c>
    </row>
    <row r="8507" spans="1:11">
      <c r="B8507" t="s">
        <v>3662</v>
      </c>
      <c r="C8507" t="s">
        <v>3663</v>
      </c>
      <c r="D8507" t="s">
        <v>2029</v>
      </c>
      <c r="E8507">
        <v>5</v>
      </c>
      <c r="F8507" t="s">
        <v>2016</v>
      </c>
      <c r="G8507">
        <v>8</v>
      </c>
      <c r="H8507" t="s">
        <v>2020</v>
      </c>
      <c r="I8507">
        <v>43496</v>
      </c>
      <c r="J8507">
        <v>10</v>
      </c>
      <c r="K8507">
        <v>-10.43</v>
      </c>
    </row>
    <row r="8508" spans="1:11">
      <c r="B8508" t="s">
        <v>2451</v>
      </c>
      <c r="C8508" t="s">
        <v>3667</v>
      </c>
      <c r="D8508" t="s">
        <v>2026</v>
      </c>
      <c r="E8508">
        <v>5</v>
      </c>
      <c r="F8508" t="s">
        <v>2016</v>
      </c>
      <c r="G8508" t="s">
        <v>2030</v>
      </c>
      <c r="H8508" t="s">
        <v>2017</v>
      </c>
      <c r="I8508">
        <v>43496</v>
      </c>
      <c r="J8508">
        <v>8</v>
      </c>
      <c r="K8508">
        <v>-1.24</v>
      </c>
    </row>
    <row r="8509" spans="1:11">
      <c r="B8509" t="s">
        <v>2858</v>
      </c>
      <c r="C8509" t="s">
        <v>3668</v>
      </c>
      <c r="D8509" t="s">
        <v>2076</v>
      </c>
      <c r="E8509">
        <v>3</v>
      </c>
      <c r="F8509" t="s">
        <v>2016</v>
      </c>
      <c r="G8509">
        <v>7</v>
      </c>
      <c r="H8509" t="s">
        <v>2020</v>
      </c>
      <c r="I8509">
        <v>43496</v>
      </c>
      <c r="J8509">
        <v>1</v>
      </c>
      <c r="K8509">
        <v>16.29</v>
      </c>
    </row>
    <row r="8510" spans="1:11">
      <c r="B8510" t="s">
        <v>106</v>
      </c>
      <c r="C8510" t="s">
        <v>2465</v>
      </c>
      <c r="D8510" t="s">
        <v>2171</v>
      </c>
      <c r="E8510" t="s">
        <v>2030</v>
      </c>
      <c r="F8510" t="s">
        <v>2016</v>
      </c>
      <c r="G8510" t="s">
        <v>2030</v>
      </c>
      <c r="H8510" t="s">
        <v>2017</v>
      </c>
      <c r="I8510">
        <v>43495</v>
      </c>
      <c r="J8510" t="s">
        <v>2030</v>
      </c>
      <c r="K8510" t="s">
        <v>2030</v>
      </c>
    </row>
    <row r="8511" spans="1:11">
      <c r="B8511" t="s">
        <v>2067</v>
      </c>
      <c r="C8511" t="s">
        <v>2466</v>
      </c>
      <c r="D8511" t="s">
        <v>2252</v>
      </c>
      <c r="E8511">
        <v>3</v>
      </c>
      <c r="F8511" t="s">
        <v>2016</v>
      </c>
      <c r="G8511">
        <v>6</v>
      </c>
      <c r="H8511" t="s">
        <v>2020</v>
      </c>
      <c r="I8511">
        <v>43495</v>
      </c>
      <c r="J8511">
        <v>7</v>
      </c>
      <c r="K8511">
        <v>0</v>
      </c>
    </row>
    <row r="8512" spans="1:11">
      <c r="B8512" t="s">
        <v>2027</v>
      </c>
      <c r="C8512" t="s">
        <v>3669</v>
      </c>
      <c r="D8512" t="s">
        <v>2044</v>
      </c>
      <c r="E8512">
        <v>3</v>
      </c>
      <c r="F8512" t="s">
        <v>2016</v>
      </c>
      <c r="G8512">
        <v>7</v>
      </c>
      <c r="H8512" t="s">
        <v>2017</v>
      </c>
      <c r="I8512">
        <v>43495</v>
      </c>
      <c r="J8512" t="s">
        <v>2030</v>
      </c>
      <c r="K8512" t="s">
        <v>2030</v>
      </c>
    </row>
    <row r="8513" spans="2:11">
      <c r="B8513" t="s">
        <v>2033</v>
      </c>
      <c r="C8513" t="s">
        <v>3670</v>
      </c>
      <c r="D8513" t="s">
        <v>2035</v>
      </c>
      <c r="E8513">
        <v>5</v>
      </c>
      <c r="F8513" t="s">
        <v>2016</v>
      </c>
      <c r="G8513">
        <v>7</v>
      </c>
      <c r="H8513" t="s">
        <v>2036</v>
      </c>
      <c r="I8513">
        <v>43495</v>
      </c>
      <c r="J8513">
        <v>5</v>
      </c>
      <c r="K8513">
        <v>5.98</v>
      </c>
    </row>
    <row r="8514" spans="2:11">
      <c r="B8514" t="s">
        <v>2069</v>
      </c>
      <c r="C8514" t="s">
        <v>3525</v>
      </c>
      <c r="D8514" t="s">
        <v>2071</v>
      </c>
      <c r="E8514">
        <v>3</v>
      </c>
      <c r="F8514" t="s">
        <v>2016</v>
      </c>
      <c r="G8514" t="s">
        <v>2030</v>
      </c>
      <c r="H8514" t="s">
        <v>2017</v>
      </c>
      <c r="I8514">
        <v>43495</v>
      </c>
      <c r="J8514">
        <v>7</v>
      </c>
      <c r="K8514">
        <v>0</v>
      </c>
    </row>
    <row r="8515" spans="2:11">
      <c r="B8515" t="s">
        <v>2021</v>
      </c>
      <c r="C8515" t="s">
        <v>3671</v>
      </c>
      <c r="D8515" t="s">
        <v>2348</v>
      </c>
      <c r="E8515">
        <v>1</v>
      </c>
      <c r="F8515" t="s">
        <v>2016</v>
      </c>
      <c r="G8515">
        <v>5.5</v>
      </c>
      <c r="H8515" t="s">
        <v>2020</v>
      </c>
      <c r="I8515">
        <v>43479</v>
      </c>
      <c r="J8515">
        <v>2</v>
      </c>
      <c r="K8515">
        <v>15.31</v>
      </c>
    </row>
    <row r="8516" spans="2:11">
      <c r="B8516" t="s">
        <v>2091</v>
      </c>
      <c r="C8516" t="s">
        <v>3391</v>
      </c>
      <c r="D8516" t="s">
        <v>2093</v>
      </c>
      <c r="E8516" t="s">
        <v>2030</v>
      </c>
      <c r="F8516" t="s">
        <v>2016</v>
      </c>
      <c r="G8516" t="s">
        <v>2030</v>
      </c>
      <c r="H8516" t="s">
        <v>2017</v>
      </c>
      <c r="I8516">
        <v>43461</v>
      </c>
      <c r="J8516" t="s">
        <v>2030</v>
      </c>
      <c r="K8516" t="s">
        <v>2030</v>
      </c>
    </row>
    <row r="8517" spans="2:11">
      <c r="B8517" t="s">
        <v>2083</v>
      </c>
      <c r="C8517" t="s">
        <v>2084</v>
      </c>
      <c r="D8517" t="s">
        <v>2076</v>
      </c>
      <c r="E8517">
        <v>3</v>
      </c>
      <c r="F8517" t="s">
        <v>2088</v>
      </c>
      <c r="G8517" t="s">
        <v>2030</v>
      </c>
      <c r="H8517" t="s">
        <v>2017</v>
      </c>
      <c r="I8517">
        <v>43400</v>
      </c>
      <c r="J8517">
        <v>11</v>
      </c>
      <c r="K8517">
        <v>-26.39</v>
      </c>
    </row>
    <row r="8518" spans="2:11">
      <c r="B8518" t="s">
        <v>2411</v>
      </c>
      <c r="C8518" t="s">
        <v>3163</v>
      </c>
      <c r="D8518" t="s">
        <v>2044</v>
      </c>
      <c r="E8518">
        <v>3</v>
      </c>
      <c r="F8518" t="s">
        <v>2123</v>
      </c>
      <c r="G8518" t="s">
        <v>2030</v>
      </c>
      <c r="H8518" t="s">
        <v>2017</v>
      </c>
      <c r="I8518">
        <v>42696</v>
      </c>
      <c r="J8518">
        <v>7</v>
      </c>
      <c r="K8518">
        <v>0</v>
      </c>
    </row>
    <row r="8601" spans="1:11">
      <c r="A8601" t="s">
        <v>1099</v>
      </c>
      <c r="B8601" t="s">
        <v>2159</v>
      </c>
      <c r="C8601" t="s">
        <v>2515</v>
      </c>
      <c r="D8601" t="s">
        <v>2029</v>
      </c>
      <c r="E8601">
        <v>5</v>
      </c>
      <c r="F8601" t="s">
        <v>2016</v>
      </c>
      <c r="G8601">
        <v>195</v>
      </c>
      <c r="H8601" t="s">
        <v>2020</v>
      </c>
      <c r="I8601">
        <v>43511</v>
      </c>
      <c r="J8601">
        <v>6</v>
      </c>
      <c r="K8601">
        <v>-26.05</v>
      </c>
    </row>
    <row r="8602" spans="1:11">
      <c r="B8602" t="s">
        <v>2049</v>
      </c>
      <c r="C8602" t="s">
        <v>3630</v>
      </c>
      <c r="D8602" t="s">
        <v>2029</v>
      </c>
      <c r="E8602">
        <v>5</v>
      </c>
      <c r="F8602" t="s">
        <v>2016</v>
      </c>
      <c r="G8602">
        <v>242</v>
      </c>
      <c r="H8602" t="s">
        <v>2017</v>
      </c>
      <c r="I8602">
        <v>43511</v>
      </c>
      <c r="J8602">
        <v>6</v>
      </c>
      <c r="K8602">
        <v>-26.05</v>
      </c>
    </row>
    <row r="8603" spans="1:11">
      <c r="B8603" t="s">
        <v>2207</v>
      </c>
      <c r="C8603" t="s">
        <v>2668</v>
      </c>
      <c r="D8603" t="s">
        <v>2044</v>
      </c>
      <c r="E8603">
        <v>3</v>
      </c>
      <c r="F8603" t="s">
        <v>2016</v>
      </c>
      <c r="G8603" t="s">
        <v>2030</v>
      </c>
      <c r="H8603" t="s">
        <v>2017</v>
      </c>
      <c r="I8603">
        <v>43511</v>
      </c>
      <c r="J8603">
        <v>2</v>
      </c>
      <c r="K8603">
        <v>0</v>
      </c>
    </row>
    <row r="8604" spans="1:11">
      <c r="B8604" t="s">
        <v>2267</v>
      </c>
      <c r="C8604" t="s">
        <v>2305</v>
      </c>
      <c r="D8604" t="s">
        <v>2029</v>
      </c>
      <c r="E8604">
        <v>5</v>
      </c>
      <c r="F8604" t="s">
        <v>2016</v>
      </c>
      <c r="G8604">
        <v>198</v>
      </c>
      <c r="H8604" t="s">
        <v>2017</v>
      </c>
      <c r="I8604">
        <v>43511</v>
      </c>
      <c r="J8604">
        <v>6</v>
      </c>
      <c r="K8604">
        <v>-26.05</v>
      </c>
    </row>
    <row r="8605" spans="1:11">
      <c r="B8605" t="s">
        <v>2027</v>
      </c>
      <c r="C8605" t="s">
        <v>2513</v>
      </c>
      <c r="D8605" t="s">
        <v>2029</v>
      </c>
      <c r="E8605">
        <v>5</v>
      </c>
      <c r="F8605" t="s">
        <v>2016</v>
      </c>
      <c r="G8605">
        <v>236</v>
      </c>
      <c r="H8605" t="s">
        <v>2017</v>
      </c>
      <c r="I8605">
        <v>43510</v>
      </c>
      <c r="J8605">
        <v>6</v>
      </c>
      <c r="K8605">
        <v>-26.05</v>
      </c>
    </row>
    <row r="8606" spans="1:11">
      <c r="B8606" t="s">
        <v>2134</v>
      </c>
      <c r="C8606" t="s">
        <v>2516</v>
      </c>
      <c r="D8606" t="s">
        <v>2035</v>
      </c>
      <c r="E8606">
        <v>5</v>
      </c>
      <c r="F8606" t="s">
        <v>2016</v>
      </c>
      <c r="G8606">
        <v>240</v>
      </c>
      <c r="H8606" t="s">
        <v>2020</v>
      </c>
      <c r="I8606">
        <v>43510</v>
      </c>
      <c r="J8606">
        <v>6</v>
      </c>
      <c r="K8606">
        <v>-26.05</v>
      </c>
    </row>
    <row r="8607" spans="1:11">
      <c r="B8607" t="s">
        <v>2094</v>
      </c>
      <c r="C8607" t="s">
        <v>2095</v>
      </c>
      <c r="D8607" t="s">
        <v>2053</v>
      </c>
      <c r="E8607">
        <v>1</v>
      </c>
      <c r="F8607" t="s">
        <v>2016</v>
      </c>
      <c r="G8607" t="s">
        <v>2030</v>
      </c>
      <c r="H8607" t="s">
        <v>2017</v>
      </c>
      <c r="I8607">
        <v>43510</v>
      </c>
      <c r="J8607" t="s">
        <v>2030</v>
      </c>
      <c r="K8607" t="s">
        <v>2030</v>
      </c>
    </row>
    <row r="8608" spans="1:11">
      <c r="B8608" t="s">
        <v>2051</v>
      </c>
      <c r="C8608" t="s">
        <v>2167</v>
      </c>
      <c r="D8608" t="s">
        <v>2026</v>
      </c>
      <c r="E8608">
        <v>5</v>
      </c>
      <c r="F8608" t="s">
        <v>2016</v>
      </c>
      <c r="G8608">
        <v>210</v>
      </c>
      <c r="H8608" t="s">
        <v>2017</v>
      </c>
      <c r="I8608">
        <v>43510</v>
      </c>
      <c r="J8608">
        <v>4</v>
      </c>
      <c r="K8608">
        <v>-18.78</v>
      </c>
    </row>
    <row r="8609" spans="2:11">
      <c r="B8609" t="s">
        <v>2274</v>
      </c>
      <c r="C8609" t="s">
        <v>2503</v>
      </c>
      <c r="D8609" t="s">
        <v>2026</v>
      </c>
      <c r="E8609">
        <v>5</v>
      </c>
      <c r="F8609" t="s">
        <v>2016</v>
      </c>
      <c r="G8609" t="s">
        <v>2030</v>
      </c>
      <c r="H8609" t="s">
        <v>2017</v>
      </c>
      <c r="I8609">
        <v>43509</v>
      </c>
      <c r="J8609" t="s">
        <v>2030</v>
      </c>
      <c r="K8609" t="s">
        <v>2030</v>
      </c>
    </row>
    <row r="8610" spans="2:11">
      <c r="B8610" t="s">
        <v>2483</v>
      </c>
      <c r="C8610" t="s">
        <v>2519</v>
      </c>
      <c r="D8610" t="s">
        <v>2026</v>
      </c>
      <c r="E8610">
        <v>5</v>
      </c>
      <c r="F8610" t="s">
        <v>2016</v>
      </c>
      <c r="G8610">
        <v>360</v>
      </c>
      <c r="H8610" t="s">
        <v>2017</v>
      </c>
      <c r="I8610">
        <v>43504</v>
      </c>
      <c r="J8610">
        <v>6</v>
      </c>
      <c r="K8610">
        <v>-26.05</v>
      </c>
    </row>
    <row r="8611" spans="2:11">
      <c r="B8611" t="s">
        <v>2079</v>
      </c>
      <c r="C8611" t="s">
        <v>2518</v>
      </c>
      <c r="D8611" t="s">
        <v>2029</v>
      </c>
      <c r="E8611">
        <v>5</v>
      </c>
      <c r="F8611" t="s">
        <v>2016</v>
      </c>
      <c r="G8611">
        <v>285</v>
      </c>
      <c r="H8611" t="s">
        <v>2017</v>
      </c>
      <c r="I8611">
        <v>43501</v>
      </c>
      <c r="J8611" t="s">
        <v>2030</v>
      </c>
      <c r="K8611" t="s">
        <v>2030</v>
      </c>
    </row>
    <row r="8612" spans="2:11">
      <c r="B8612" t="s">
        <v>2069</v>
      </c>
      <c r="C8612" t="s">
        <v>2509</v>
      </c>
      <c r="D8612" t="s">
        <v>2035</v>
      </c>
      <c r="E8612">
        <v>5</v>
      </c>
      <c r="F8612" t="s">
        <v>2016</v>
      </c>
      <c r="G8612">
        <v>240</v>
      </c>
      <c r="H8612" t="s">
        <v>2017</v>
      </c>
      <c r="I8612">
        <v>43500</v>
      </c>
      <c r="J8612">
        <v>6</v>
      </c>
      <c r="K8612">
        <v>-26.05</v>
      </c>
    </row>
    <row r="8613" spans="2:11">
      <c r="B8613" t="s">
        <v>2174</v>
      </c>
      <c r="C8613" t="s">
        <v>2510</v>
      </c>
      <c r="D8613" t="s">
        <v>2029</v>
      </c>
      <c r="E8613">
        <v>5</v>
      </c>
      <c r="F8613" t="s">
        <v>2016</v>
      </c>
      <c r="G8613">
        <v>245</v>
      </c>
      <c r="H8613" t="s">
        <v>2017</v>
      </c>
      <c r="I8613">
        <v>43486</v>
      </c>
      <c r="J8613">
        <v>6</v>
      </c>
      <c r="K8613">
        <v>-26.05</v>
      </c>
    </row>
    <row r="8614" spans="2:11">
      <c r="B8614" t="s">
        <v>2321</v>
      </c>
      <c r="C8614" t="s">
        <v>3184</v>
      </c>
      <c r="D8614" t="s">
        <v>2026</v>
      </c>
      <c r="E8614">
        <v>5</v>
      </c>
      <c r="F8614" t="s">
        <v>2016</v>
      </c>
      <c r="G8614">
        <v>262</v>
      </c>
      <c r="H8614" t="s">
        <v>2020</v>
      </c>
      <c r="I8614">
        <v>43476</v>
      </c>
      <c r="J8614">
        <v>6</v>
      </c>
      <c r="K8614">
        <v>-26.05</v>
      </c>
    </row>
    <row r="8615" spans="2:11">
      <c r="B8615" t="s">
        <v>2033</v>
      </c>
      <c r="C8615" t="s">
        <v>2514</v>
      </c>
      <c r="D8615" t="s">
        <v>2035</v>
      </c>
      <c r="E8615">
        <v>5</v>
      </c>
      <c r="F8615" t="s">
        <v>2016</v>
      </c>
      <c r="G8615">
        <v>233</v>
      </c>
      <c r="H8615" t="s">
        <v>2020</v>
      </c>
      <c r="I8615">
        <v>43475</v>
      </c>
      <c r="J8615">
        <v>6</v>
      </c>
      <c r="K8615">
        <v>-26.05</v>
      </c>
    </row>
    <row r="8616" spans="2:11">
      <c r="B8616" t="s">
        <v>2072</v>
      </c>
      <c r="C8616" t="s">
        <v>2508</v>
      </c>
      <c r="D8616" t="s">
        <v>2029</v>
      </c>
      <c r="E8616">
        <v>5</v>
      </c>
      <c r="F8616" t="s">
        <v>2016</v>
      </c>
      <c r="G8616">
        <v>235</v>
      </c>
      <c r="H8616" t="s">
        <v>2020</v>
      </c>
      <c r="I8616">
        <v>43475</v>
      </c>
      <c r="J8616">
        <v>6</v>
      </c>
      <c r="K8616">
        <v>-26.05</v>
      </c>
    </row>
    <row r="8617" spans="2:11">
      <c r="B8617" t="s">
        <v>2045</v>
      </c>
      <c r="C8617" t="s">
        <v>2507</v>
      </c>
      <c r="D8617" t="s">
        <v>2029</v>
      </c>
      <c r="E8617">
        <v>5</v>
      </c>
      <c r="F8617" t="s">
        <v>2016</v>
      </c>
      <c r="G8617">
        <v>200</v>
      </c>
      <c r="H8617" t="s">
        <v>2020</v>
      </c>
      <c r="I8617">
        <v>43475</v>
      </c>
      <c r="J8617">
        <v>6</v>
      </c>
      <c r="K8617">
        <v>-26.05</v>
      </c>
    </row>
    <row r="8618" spans="2:11">
      <c r="B8618" t="s">
        <v>2063</v>
      </c>
      <c r="C8618" t="s">
        <v>2506</v>
      </c>
      <c r="D8618" t="s">
        <v>2035</v>
      </c>
      <c r="E8618">
        <v>5</v>
      </c>
      <c r="F8618" t="s">
        <v>2016</v>
      </c>
      <c r="G8618">
        <v>235</v>
      </c>
      <c r="H8618" t="s">
        <v>2017</v>
      </c>
      <c r="I8618">
        <v>43475</v>
      </c>
      <c r="J8618">
        <v>6</v>
      </c>
      <c r="K8618">
        <v>-26.05</v>
      </c>
    </row>
    <row r="8619" spans="2:11">
      <c r="B8619" t="s">
        <v>2054</v>
      </c>
      <c r="C8619" t="s">
        <v>2517</v>
      </c>
      <c r="D8619" t="s">
        <v>2056</v>
      </c>
      <c r="E8619">
        <v>4</v>
      </c>
      <c r="F8619" t="s">
        <v>2016</v>
      </c>
      <c r="G8619">
        <v>211</v>
      </c>
      <c r="H8619" t="s">
        <v>2020</v>
      </c>
      <c r="I8619">
        <v>43474</v>
      </c>
      <c r="J8619">
        <v>6</v>
      </c>
      <c r="K8619">
        <v>-26.05</v>
      </c>
    </row>
    <row r="8620" spans="2:11">
      <c r="B8620" t="s">
        <v>2074</v>
      </c>
      <c r="C8620" t="s">
        <v>2665</v>
      </c>
      <c r="D8620" t="s">
        <v>2026</v>
      </c>
      <c r="E8620">
        <v>5</v>
      </c>
      <c r="F8620" t="s">
        <v>2016</v>
      </c>
      <c r="G8620">
        <v>199</v>
      </c>
      <c r="H8620" t="s">
        <v>2017</v>
      </c>
      <c r="I8620">
        <v>43473</v>
      </c>
      <c r="J8620">
        <v>8</v>
      </c>
      <c r="K8620">
        <v>-28.24</v>
      </c>
    </row>
    <row r="8621" spans="2:11">
      <c r="B8621" t="s">
        <v>2551</v>
      </c>
      <c r="C8621" t="s">
        <v>2552</v>
      </c>
      <c r="D8621" t="s">
        <v>2026</v>
      </c>
      <c r="E8621">
        <v>5</v>
      </c>
      <c r="F8621" t="s">
        <v>2016</v>
      </c>
      <c r="G8621">
        <v>225</v>
      </c>
      <c r="H8621" t="s">
        <v>2020</v>
      </c>
      <c r="I8621">
        <v>43472</v>
      </c>
      <c r="J8621">
        <v>6</v>
      </c>
      <c r="K8621">
        <v>-26.05</v>
      </c>
    </row>
    <row r="8622" spans="2:11">
      <c r="B8622" t="s">
        <v>2682</v>
      </c>
      <c r="C8622" t="s">
        <v>3631</v>
      </c>
      <c r="D8622" t="s">
        <v>2026</v>
      </c>
      <c r="E8622">
        <v>5</v>
      </c>
      <c r="F8622" t="s">
        <v>2016</v>
      </c>
      <c r="G8622">
        <v>245</v>
      </c>
      <c r="H8622" t="s">
        <v>2017</v>
      </c>
      <c r="I8622">
        <v>43469</v>
      </c>
      <c r="J8622" t="s">
        <v>2030</v>
      </c>
      <c r="K8622" t="s">
        <v>2030</v>
      </c>
    </row>
    <row r="8623" spans="2:11">
      <c r="B8623" t="s">
        <v>2024</v>
      </c>
      <c r="C8623" t="s">
        <v>2217</v>
      </c>
      <c r="D8623" t="s">
        <v>2026</v>
      </c>
      <c r="E8623">
        <v>5</v>
      </c>
      <c r="F8623" t="s">
        <v>2016</v>
      </c>
      <c r="G8623">
        <v>190</v>
      </c>
      <c r="H8623" t="s">
        <v>2017</v>
      </c>
      <c r="I8623">
        <v>43455</v>
      </c>
      <c r="J8623">
        <v>6</v>
      </c>
      <c r="K8623">
        <v>-26.05</v>
      </c>
    </row>
    <row r="8624" spans="2:11">
      <c r="B8624" t="s">
        <v>106</v>
      </c>
      <c r="C8624" t="s">
        <v>2511</v>
      </c>
      <c r="D8624" t="s">
        <v>2019</v>
      </c>
      <c r="E8624">
        <v>3</v>
      </c>
      <c r="F8624" t="s">
        <v>2016</v>
      </c>
      <c r="G8624">
        <v>156</v>
      </c>
      <c r="H8624" t="s">
        <v>2020</v>
      </c>
      <c r="I8624">
        <v>43454</v>
      </c>
      <c r="J8624">
        <v>2</v>
      </c>
      <c r="K8624">
        <v>0</v>
      </c>
    </row>
    <row r="8625" spans="2:11">
      <c r="B8625" t="s">
        <v>2089</v>
      </c>
      <c r="C8625" t="s">
        <v>3372</v>
      </c>
      <c r="D8625" t="s">
        <v>2029</v>
      </c>
      <c r="E8625">
        <v>5</v>
      </c>
      <c r="F8625" t="s">
        <v>2016</v>
      </c>
      <c r="G8625">
        <v>190</v>
      </c>
      <c r="H8625" t="s">
        <v>2017</v>
      </c>
      <c r="I8625">
        <v>43453</v>
      </c>
      <c r="J8625">
        <v>6</v>
      </c>
      <c r="K8625">
        <v>-26.05</v>
      </c>
    </row>
    <row r="8626" spans="2:11">
      <c r="B8626" t="s">
        <v>2086</v>
      </c>
      <c r="C8626" t="s">
        <v>2827</v>
      </c>
      <c r="D8626" t="s">
        <v>2053</v>
      </c>
      <c r="E8626">
        <v>1</v>
      </c>
      <c r="F8626" t="s">
        <v>2016</v>
      </c>
      <c r="G8626">
        <v>148</v>
      </c>
      <c r="H8626" t="s">
        <v>2017</v>
      </c>
      <c r="I8626">
        <v>43453</v>
      </c>
      <c r="J8626">
        <v>1</v>
      </c>
      <c r="K8626">
        <v>26.05</v>
      </c>
    </row>
    <row r="8627" spans="2:11">
      <c r="B8627" t="s">
        <v>2083</v>
      </c>
      <c r="C8627" t="s">
        <v>2084</v>
      </c>
      <c r="D8627" t="s">
        <v>2184</v>
      </c>
      <c r="E8627">
        <v>1</v>
      </c>
      <c r="F8627" t="s">
        <v>2088</v>
      </c>
      <c r="G8627" t="s">
        <v>2030</v>
      </c>
      <c r="H8627" t="s">
        <v>2017</v>
      </c>
      <c r="I8627">
        <v>43433</v>
      </c>
      <c r="J8627" t="s">
        <v>2030</v>
      </c>
      <c r="K8627" t="s">
        <v>2030</v>
      </c>
    </row>
    <row r="8628" spans="2:11">
      <c r="B8628" t="s">
        <v>2102</v>
      </c>
      <c r="C8628" t="s">
        <v>2396</v>
      </c>
      <c r="D8628" t="s">
        <v>2104</v>
      </c>
      <c r="E8628" t="s">
        <v>2030</v>
      </c>
      <c r="F8628" t="s">
        <v>2016</v>
      </c>
      <c r="G8628" t="s">
        <v>2030</v>
      </c>
      <c r="H8628" t="s">
        <v>2017</v>
      </c>
      <c r="I8628">
        <v>43279</v>
      </c>
      <c r="J8628" t="s">
        <v>2030</v>
      </c>
      <c r="K8628" t="s">
        <v>2030</v>
      </c>
    </row>
    <row r="8701" spans="1:11">
      <c r="A8701" t="s">
        <v>1100</v>
      </c>
      <c r="B8701" t="s">
        <v>2139</v>
      </c>
      <c r="C8701" t="s">
        <v>2921</v>
      </c>
      <c r="D8701" t="s">
        <v>2035</v>
      </c>
      <c r="E8701">
        <v>5</v>
      </c>
      <c r="F8701" t="s">
        <v>2016</v>
      </c>
      <c r="G8701">
        <v>35</v>
      </c>
      <c r="H8701" t="s">
        <v>2020</v>
      </c>
      <c r="I8701">
        <v>43511</v>
      </c>
      <c r="J8701">
        <v>2</v>
      </c>
      <c r="K8701">
        <v>383.84</v>
      </c>
    </row>
    <row r="8702" spans="1:11">
      <c r="B8702" t="s">
        <v>2037</v>
      </c>
      <c r="C8702" t="s">
        <v>2608</v>
      </c>
      <c r="D8702" t="s">
        <v>2026</v>
      </c>
      <c r="E8702">
        <v>5</v>
      </c>
      <c r="F8702" t="s">
        <v>2016</v>
      </c>
      <c r="G8702">
        <v>30</v>
      </c>
      <c r="H8702" t="s">
        <v>2020</v>
      </c>
      <c r="I8702">
        <v>43485</v>
      </c>
      <c r="J8702" t="s">
        <v>2030</v>
      </c>
      <c r="K8702" t="s">
        <v>2030</v>
      </c>
    </row>
    <row r="8703" spans="1:11">
      <c r="B8703" t="s">
        <v>2142</v>
      </c>
      <c r="C8703" t="s">
        <v>3254</v>
      </c>
      <c r="D8703" t="s">
        <v>2026</v>
      </c>
      <c r="E8703">
        <v>5</v>
      </c>
      <c r="F8703" t="s">
        <v>2016</v>
      </c>
      <c r="G8703">
        <v>51</v>
      </c>
      <c r="H8703" t="s">
        <v>2020</v>
      </c>
      <c r="I8703">
        <v>43482</v>
      </c>
      <c r="J8703">
        <v>2</v>
      </c>
      <c r="K8703">
        <v>383.84</v>
      </c>
    </row>
    <row r="8704" spans="1:11">
      <c r="B8704" t="s">
        <v>2083</v>
      </c>
      <c r="C8704" t="s">
        <v>2304</v>
      </c>
      <c r="D8704" t="s">
        <v>2053</v>
      </c>
      <c r="E8704">
        <v>1</v>
      </c>
      <c r="F8704" t="s">
        <v>2016</v>
      </c>
      <c r="G8704" t="s">
        <v>2030</v>
      </c>
      <c r="H8704" t="s">
        <v>2017</v>
      </c>
      <c r="I8704">
        <v>43182</v>
      </c>
      <c r="J8704">
        <v>3</v>
      </c>
      <c r="K8704">
        <v>-383.84</v>
      </c>
    </row>
    <row r="8801" spans="1:11">
      <c r="A8801" t="s">
        <v>1101</v>
      </c>
      <c r="B8801" t="s">
        <v>2067</v>
      </c>
      <c r="C8801" t="s">
        <v>2787</v>
      </c>
      <c r="D8801" t="s">
        <v>2029</v>
      </c>
      <c r="E8801">
        <v>5</v>
      </c>
      <c r="F8801" t="s">
        <v>2016</v>
      </c>
      <c r="G8801">
        <v>105</v>
      </c>
      <c r="H8801" t="s">
        <v>2020</v>
      </c>
      <c r="I8801">
        <v>43511</v>
      </c>
      <c r="J8801">
        <v>2</v>
      </c>
      <c r="K8801">
        <v>21.22</v>
      </c>
    </row>
    <row r="8802" spans="1:11">
      <c r="B8802" t="s">
        <v>2094</v>
      </c>
      <c r="C8802" t="s">
        <v>2095</v>
      </c>
      <c r="D8802" t="s">
        <v>2053</v>
      </c>
      <c r="E8802">
        <v>1</v>
      </c>
      <c r="F8802" t="s">
        <v>2088</v>
      </c>
      <c r="G8802" t="s">
        <v>2030</v>
      </c>
      <c r="H8802" t="s">
        <v>2017</v>
      </c>
      <c r="I8802">
        <v>43511</v>
      </c>
      <c r="J8802" t="s">
        <v>2030</v>
      </c>
      <c r="K8802" t="s">
        <v>2030</v>
      </c>
    </row>
    <row r="8803" spans="1:11">
      <c r="B8803" t="s">
        <v>2257</v>
      </c>
      <c r="C8803" t="s">
        <v>2790</v>
      </c>
      <c r="D8803" t="s">
        <v>2029</v>
      </c>
      <c r="E8803">
        <v>5</v>
      </c>
      <c r="F8803" t="s">
        <v>2016</v>
      </c>
      <c r="G8803">
        <v>100</v>
      </c>
      <c r="H8803" t="s">
        <v>2020</v>
      </c>
      <c r="I8803">
        <v>43510</v>
      </c>
      <c r="J8803">
        <v>2</v>
      </c>
      <c r="K8803">
        <v>21.22</v>
      </c>
    </row>
    <row r="8804" spans="1:11">
      <c r="B8804" t="s">
        <v>2274</v>
      </c>
      <c r="C8804" t="s">
        <v>2791</v>
      </c>
      <c r="D8804" t="s">
        <v>2026</v>
      </c>
      <c r="E8804">
        <v>5</v>
      </c>
      <c r="F8804" t="s">
        <v>2016</v>
      </c>
      <c r="G8804" t="s">
        <v>2030</v>
      </c>
      <c r="H8804" t="s">
        <v>2017</v>
      </c>
      <c r="I8804">
        <v>43509</v>
      </c>
      <c r="J8804">
        <v>2</v>
      </c>
      <c r="K8804">
        <v>21.22</v>
      </c>
    </row>
    <row r="8805" spans="1:11">
      <c r="B8805" t="s">
        <v>2461</v>
      </c>
      <c r="C8805" t="s">
        <v>2799</v>
      </c>
      <c r="D8805" t="s">
        <v>2026</v>
      </c>
      <c r="E8805">
        <v>5</v>
      </c>
      <c r="F8805" t="s">
        <v>2016</v>
      </c>
      <c r="G8805">
        <v>107</v>
      </c>
      <c r="H8805" t="s">
        <v>2020</v>
      </c>
      <c r="I8805">
        <v>43509</v>
      </c>
      <c r="J8805" t="s">
        <v>2030</v>
      </c>
      <c r="K8805" t="s">
        <v>2030</v>
      </c>
    </row>
    <row r="8806" spans="1:11">
      <c r="B8806" t="s">
        <v>2037</v>
      </c>
      <c r="C8806" t="s">
        <v>2225</v>
      </c>
      <c r="D8806" t="s">
        <v>2026</v>
      </c>
      <c r="E8806">
        <v>5</v>
      </c>
      <c r="F8806" t="s">
        <v>2016</v>
      </c>
      <c r="G8806">
        <v>110</v>
      </c>
      <c r="H8806" t="s">
        <v>2020</v>
      </c>
      <c r="I8806">
        <v>43508</v>
      </c>
      <c r="J8806" t="s">
        <v>2030</v>
      </c>
      <c r="K8806" t="s">
        <v>2030</v>
      </c>
    </row>
    <row r="8807" spans="1:11">
      <c r="B8807" t="s">
        <v>2139</v>
      </c>
      <c r="C8807" t="s">
        <v>2789</v>
      </c>
      <c r="D8807" t="s">
        <v>2035</v>
      </c>
      <c r="E8807">
        <v>5</v>
      </c>
      <c r="F8807" t="s">
        <v>2016</v>
      </c>
      <c r="G8807">
        <v>101</v>
      </c>
      <c r="H8807" t="s">
        <v>2017</v>
      </c>
      <c r="I8807">
        <v>43507</v>
      </c>
      <c r="J8807">
        <v>2</v>
      </c>
      <c r="K8807">
        <v>21.22</v>
      </c>
    </row>
    <row r="8808" spans="1:11">
      <c r="B8808" t="s">
        <v>2321</v>
      </c>
      <c r="C8808" t="s">
        <v>2797</v>
      </c>
      <c r="D8808" t="s">
        <v>2076</v>
      </c>
      <c r="E8808">
        <v>3</v>
      </c>
      <c r="F8808" t="s">
        <v>2016</v>
      </c>
      <c r="G8808">
        <v>86</v>
      </c>
      <c r="H8808" t="s">
        <v>2020</v>
      </c>
      <c r="I8808">
        <v>43507</v>
      </c>
      <c r="J8808">
        <v>7</v>
      </c>
      <c r="K8808">
        <v>0</v>
      </c>
    </row>
    <row r="8809" spans="1:11">
      <c r="B8809" t="s">
        <v>2240</v>
      </c>
      <c r="C8809" t="s">
        <v>2241</v>
      </c>
      <c r="D8809" t="s">
        <v>2044</v>
      </c>
      <c r="E8809">
        <v>3</v>
      </c>
      <c r="F8809" t="s">
        <v>2016</v>
      </c>
      <c r="G8809">
        <v>95</v>
      </c>
      <c r="H8809" t="s">
        <v>2017</v>
      </c>
      <c r="I8809">
        <v>43504</v>
      </c>
      <c r="J8809" t="s">
        <v>2030</v>
      </c>
      <c r="K8809" t="s">
        <v>2030</v>
      </c>
    </row>
    <row r="8810" spans="1:11">
      <c r="B8810" t="s">
        <v>106</v>
      </c>
      <c r="C8810" t="s">
        <v>3635</v>
      </c>
      <c r="D8810" t="s">
        <v>2229</v>
      </c>
      <c r="E8810">
        <v>5</v>
      </c>
      <c r="F8810" t="s">
        <v>2016</v>
      </c>
      <c r="G8810">
        <v>99</v>
      </c>
      <c r="H8810" t="s">
        <v>2020</v>
      </c>
      <c r="I8810">
        <v>43503</v>
      </c>
      <c r="J8810">
        <v>2</v>
      </c>
      <c r="K8810">
        <v>21.22</v>
      </c>
    </row>
    <row r="8811" spans="1:11">
      <c r="B8811" t="s">
        <v>2151</v>
      </c>
      <c r="C8811" t="s">
        <v>3633</v>
      </c>
      <c r="D8811" t="s">
        <v>2044</v>
      </c>
      <c r="E8811">
        <v>3</v>
      </c>
      <c r="F8811" t="s">
        <v>2088</v>
      </c>
      <c r="G8811" t="s">
        <v>2030</v>
      </c>
      <c r="H8811" t="s">
        <v>2017</v>
      </c>
      <c r="I8811">
        <v>43502</v>
      </c>
      <c r="J8811">
        <v>5</v>
      </c>
      <c r="K8811">
        <v>17.82</v>
      </c>
    </row>
    <row r="8812" spans="1:11">
      <c r="B8812" t="s">
        <v>2077</v>
      </c>
      <c r="C8812" t="s">
        <v>2807</v>
      </c>
      <c r="D8812" t="s">
        <v>2029</v>
      </c>
      <c r="E8812">
        <v>5</v>
      </c>
      <c r="F8812" t="s">
        <v>2016</v>
      </c>
      <c r="G8812">
        <v>112</v>
      </c>
      <c r="H8812" t="s">
        <v>2020</v>
      </c>
      <c r="I8812">
        <v>43500</v>
      </c>
      <c r="J8812">
        <v>2</v>
      </c>
      <c r="K8812">
        <v>21.22</v>
      </c>
    </row>
    <row r="8813" spans="1:11">
      <c r="B8813" t="s">
        <v>2118</v>
      </c>
      <c r="C8813" t="s">
        <v>4091</v>
      </c>
      <c r="D8813" t="s">
        <v>2076</v>
      </c>
      <c r="E8813">
        <v>3</v>
      </c>
      <c r="F8813" t="s">
        <v>2016</v>
      </c>
      <c r="G8813">
        <v>88</v>
      </c>
      <c r="H8813" t="s">
        <v>2017</v>
      </c>
      <c r="I8813">
        <v>43499</v>
      </c>
      <c r="J8813">
        <v>7</v>
      </c>
      <c r="K8813">
        <v>0</v>
      </c>
    </row>
    <row r="8814" spans="1:11">
      <c r="B8814" t="s">
        <v>2260</v>
      </c>
      <c r="C8814" t="s">
        <v>3638</v>
      </c>
      <c r="D8814" t="s">
        <v>2044</v>
      </c>
      <c r="E8814">
        <v>3</v>
      </c>
      <c r="F8814" t="s">
        <v>2088</v>
      </c>
      <c r="G8814">
        <v>99</v>
      </c>
      <c r="H8814" t="s">
        <v>2020</v>
      </c>
      <c r="I8814">
        <v>43497</v>
      </c>
      <c r="J8814" t="s">
        <v>2030</v>
      </c>
      <c r="K8814" t="s">
        <v>2030</v>
      </c>
    </row>
    <row r="8815" spans="1:11">
      <c r="B8815" t="s">
        <v>2063</v>
      </c>
      <c r="C8815" t="s">
        <v>3632</v>
      </c>
      <c r="D8815" t="s">
        <v>2035</v>
      </c>
      <c r="E8815">
        <v>5</v>
      </c>
      <c r="F8815" t="s">
        <v>2016</v>
      </c>
      <c r="G8815">
        <v>111</v>
      </c>
      <c r="H8815" t="s">
        <v>2017</v>
      </c>
      <c r="I8815">
        <v>43497</v>
      </c>
      <c r="J8815" t="s">
        <v>2030</v>
      </c>
      <c r="K8815" t="s">
        <v>2030</v>
      </c>
    </row>
    <row r="8816" spans="1:11">
      <c r="B8816" t="s">
        <v>2174</v>
      </c>
      <c r="C8816" t="s">
        <v>2242</v>
      </c>
      <c r="D8816" t="s">
        <v>2029</v>
      </c>
      <c r="E8816">
        <v>5</v>
      </c>
      <c r="F8816" t="s">
        <v>2016</v>
      </c>
      <c r="G8816">
        <v>126</v>
      </c>
      <c r="H8816" t="s">
        <v>2017</v>
      </c>
      <c r="I8816">
        <v>43496</v>
      </c>
      <c r="J8816" t="s">
        <v>2030</v>
      </c>
      <c r="K8816" t="s">
        <v>2030</v>
      </c>
    </row>
    <row r="8817" spans="2:11">
      <c r="B8817" t="s">
        <v>2021</v>
      </c>
      <c r="C8817" t="s">
        <v>2402</v>
      </c>
      <c r="D8817" t="s">
        <v>2166</v>
      </c>
      <c r="E8817">
        <v>5</v>
      </c>
      <c r="F8817" t="s">
        <v>2016</v>
      </c>
      <c r="G8817">
        <v>105</v>
      </c>
      <c r="H8817" t="s">
        <v>2020</v>
      </c>
      <c r="I8817">
        <v>43496</v>
      </c>
      <c r="J8817">
        <v>2</v>
      </c>
      <c r="K8817">
        <v>21.22</v>
      </c>
    </row>
    <row r="8818" spans="2:11">
      <c r="B8818" t="s">
        <v>3081</v>
      </c>
      <c r="C8818" t="s">
        <v>4092</v>
      </c>
      <c r="D8818" t="s">
        <v>2029</v>
      </c>
      <c r="E8818">
        <v>5</v>
      </c>
      <c r="F8818" t="s">
        <v>2016</v>
      </c>
      <c r="G8818">
        <v>100</v>
      </c>
      <c r="H8818" t="s">
        <v>2020</v>
      </c>
      <c r="I8818">
        <v>43496</v>
      </c>
      <c r="J8818">
        <v>2</v>
      </c>
      <c r="K8818">
        <v>21.22</v>
      </c>
    </row>
    <row r="8819" spans="2:11">
      <c r="B8819" t="s">
        <v>2033</v>
      </c>
      <c r="C8819" t="s">
        <v>2796</v>
      </c>
      <c r="D8819" t="s">
        <v>2035</v>
      </c>
      <c r="E8819">
        <v>5</v>
      </c>
      <c r="F8819" t="s">
        <v>2016</v>
      </c>
      <c r="G8819">
        <v>103</v>
      </c>
      <c r="H8819" t="s">
        <v>2036</v>
      </c>
      <c r="I8819">
        <v>43496</v>
      </c>
      <c r="J8819">
        <v>4</v>
      </c>
      <c r="K8819">
        <v>18.37</v>
      </c>
    </row>
    <row r="8820" spans="2:11">
      <c r="B8820" t="s">
        <v>2039</v>
      </c>
      <c r="C8820" t="s">
        <v>2804</v>
      </c>
      <c r="D8820" t="s">
        <v>2076</v>
      </c>
      <c r="E8820">
        <v>3</v>
      </c>
      <c r="F8820" t="s">
        <v>2016</v>
      </c>
      <c r="G8820" t="s">
        <v>2030</v>
      </c>
      <c r="H8820" t="s">
        <v>2017</v>
      </c>
      <c r="I8820">
        <v>43496</v>
      </c>
      <c r="J8820">
        <v>7</v>
      </c>
      <c r="K8820">
        <v>0</v>
      </c>
    </row>
    <row r="8821" spans="2:11">
      <c r="B8821" t="s">
        <v>2072</v>
      </c>
      <c r="C8821" t="s">
        <v>3640</v>
      </c>
      <c r="D8821" t="s">
        <v>2029</v>
      </c>
      <c r="E8821">
        <v>5</v>
      </c>
      <c r="F8821" t="s">
        <v>2016</v>
      </c>
      <c r="G8821">
        <v>104</v>
      </c>
      <c r="H8821" t="s">
        <v>2020</v>
      </c>
      <c r="I8821">
        <v>43496</v>
      </c>
      <c r="J8821" t="s">
        <v>2030</v>
      </c>
      <c r="K8821" t="s">
        <v>2030</v>
      </c>
    </row>
    <row r="8822" spans="2:11">
      <c r="B8822" t="s">
        <v>2234</v>
      </c>
      <c r="C8822" t="s">
        <v>2235</v>
      </c>
      <c r="D8822" t="s">
        <v>2026</v>
      </c>
      <c r="E8822">
        <v>5</v>
      </c>
      <c r="F8822" t="s">
        <v>2016</v>
      </c>
      <c r="G8822">
        <v>99</v>
      </c>
      <c r="H8822" t="s">
        <v>2020</v>
      </c>
      <c r="I8822">
        <v>43496</v>
      </c>
      <c r="J8822">
        <v>2</v>
      </c>
      <c r="K8822">
        <v>21.22</v>
      </c>
    </row>
    <row r="8823" spans="2:11">
      <c r="B8823" t="s">
        <v>2682</v>
      </c>
      <c r="C8823" t="s">
        <v>3566</v>
      </c>
      <c r="D8823" t="s">
        <v>2026</v>
      </c>
      <c r="E8823">
        <v>5</v>
      </c>
      <c r="F8823" t="s">
        <v>2016</v>
      </c>
      <c r="G8823">
        <v>104</v>
      </c>
      <c r="H8823" t="s">
        <v>2017</v>
      </c>
      <c r="I8823">
        <v>43496</v>
      </c>
      <c r="J8823" t="s">
        <v>2030</v>
      </c>
      <c r="K8823" t="s">
        <v>2030</v>
      </c>
    </row>
    <row r="8824" spans="2:11">
      <c r="B8824" t="s">
        <v>2045</v>
      </c>
      <c r="C8824" t="s">
        <v>2809</v>
      </c>
      <c r="D8824" t="s">
        <v>2029</v>
      </c>
      <c r="E8824">
        <v>5</v>
      </c>
      <c r="F8824" t="s">
        <v>2016</v>
      </c>
      <c r="G8824">
        <v>100</v>
      </c>
      <c r="H8824" t="s">
        <v>2133</v>
      </c>
      <c r="I8824">
        <v>43496</v>
      </c>
      <c r="J8824">
        <v>2</v>
      </c>
      <c r="K8824">
        <v>21.22</v>
      </c>
    </row>
    <row r="8825" spans="2:11">
      <c r="B8825" t="s">
        <v>2047</v>
      </c>
      <c r="C8825" t="s">
        <v>3644</v>
      </c>
      <c r="D8825" t="s">
        <v>2044</v>
      </c>
      <c r="E8825">
        <v>3</v>
      </c>
      <c r="F8825" t="s">
        <v>2016</v>
      </c>
      <c r="G8825">
        <v>84</v>
      </c>
      <c r="H8825" t="s">
        <v>2017</v>
      </c>
      <c r="I8825">
        <v>43496</v>
      </c>
      <c r="J8825">
        <v>7</v>
      </c>
      <c r="K8825">
        <v>0</v>
      </c>
    </row>
    <row r="8826" spans="2:11">
      <c r="B8826" t="s">
        <v>2086</v>
      </c>
      <c r="C8826" t="s">
        <v>3641</v>
      </c>
      <c r="D8826" t="s">
        <v>2076</v>
      </c>
      <c r="E8826">
        <v>3</v>
      </c>
      <c r="F8826" t="s">
        <v>2088</v>
      </c>
      <c r="G8826">
        <v>95</v>
      </c>
      <c r="H8826" t="s">
        <v>2017</v>
      </c>
      <c r="I8826">
        <v>43496</v>
      </c>
      <c r="J8826">
        <v>6</v>
      </c>
      <c r="K8826">
        <v>10.91</v>
      </c>
    </row>
    <row r="8827" spans="2:11">
      <c r="B8827" t="s">
        <v>2129</v>
      </c>
      <c r="C8827" t="s">
        <v>3793</v>
      </c>
      <c r="D8827" t="s">
        <v>2026</v>
      </c>
      <c r="E8827">
        <v>5</v>
      </c>
      <c r="F8827" t="s">
        <v>2016</v>
      </c>
      <c r="G8827">
        <v>110</v>
      </c>
      <c r="H8827" t="s">
        <v>2017</v>
      </c>
      <c r="I8827">
        <v>43496</v>
      </c>
      <c r="J8827">
        <v>2</v>
      </c>
      <c r="K8827">
        <v>21.22</v>
      </c>
    </row>
    <row r="8828" spans="2:11">
      <c r="B8828" t="s">
        <v>2054</v>
      </c>
      <c r="C8828" t="s">
        <v>2811</v>
      </c>
      <c r="D8828" t="s">
        <v>2056</v>
      </c>
      <c r="E8828">
        <v>4</v>
      </c>
      <c r="F8828" t="s">
        <v>2016</v>
      </c>
      <c r="G8828">
        <v>105</v>
      </c>
      <c r="H8828" t="s">
        <v>2020</v>
      </c>
      <c r="I8828">
        <v>43496</v>
      </c>
      <c r="J8828">
        <v>2</v>
      </c>
      <c r="K8828">
        <v>21.22</v>
      </c>
    </row>
    <row r="8829" spans="2:11">
      <c r="B8829" t="s">
        <v>2120</v>
      </c>
      <c r="C8829" t="s">
        <v>2245</v>
      </c>
      <c r="D8829" t="s">
        <v>2026</v>
      </c>
      <c r="E8829">
        <v>5</v>
      </c>
      <c r="F8829" t="s">
        <v>2016</v>
      </c>
      <c r="G8829">
        <v>100</v>
      </c>
      <c r="H8829" t="s">
        <v>2020</v>
      </c>
      <c r="I8829">
        <v>43496</v>
      </c>
      <c r="J8829">
        <v>2</v>
      </c>
      <c r="K8829">
        <v>21.22</v>
      </c>
    </row>
    <row r="8830" spans="2:11">
      <c r="B8830" t="s">
        <v>2267</v>
      </c>
      <c r="C8830" t="s">
        <v>2812</v>
      </c>
      <c r="D8830" t="s">
        <v>2029</v>
      </c>
      <c r="E8830">
        <v>5</v>
      </c>
      <c r="F8830" t="s">
        <v>2016</v>
      </c>
      <c r="G8830">
        <v>105</v>
      </c>
      <c r="H8830" t="s">
        <v>2017</v>
      </c>
      <c r="I8830">
        <v>43496</v>
      </c>
      <c r="J8830" t="s">
        <v>2030</v>
      </c>
      <c r="K8830" t="s">
        <v>2030</v>
      </c>
    </row>
    <row r="8831" spans="2:11">
      <c r="B8831" t="s">
        <v>2031</v>
      </c>
      <c r="C8831" t="s">
        <v>3642</v>
      </c>
      <c r="D8831" t="s">
        <v>2076</v>
      </c>
      <c r="E8831">
        <v>3</v>
      </c>
      <c r="F8831" t="s">
        <v>2016</v>
      </c>
      <c r="G8831">
        <v>88</v>
      </c>
      <c r="H8831" t="s">
        <v>2020</v>
      </c>
      <c r="I8831">
        <v>43495</v>
      </c>
      <c r="J8831">
        <v>7</v>
      </c>
      <c r="K8831">
        <v>0</v>
      </c>
    </row>
    <row r="8832" spans="2:11">
      <c r="B8832" t="s">
        <v>2277</v>
      </c>
      <c r="C8832" t="s">
        <v>2218</v>
      </c>
      <c r="D8832" t="s">
        <v>2029</v>
      </c>
      <c r="E8832">
        <v>5</v>
      </c>
      <c r="F8832" t="s">
        <v>2016</v>
      </c>
      <c r="G8832">
        <v>103</v>
      </c>
      <c r="H8832" t="s">
        <v>2020</v>
      </c>
      <c r="I8832">
        <v>43495</v>
      </c>
      <c r="J8832">
        <v>2</v>
      </c>
      <c r="K8832">
        <v>21.22</v>
      </c>
    </row>
    <row r="8833" spans="2:11">
      <c r="B8833" t="s">
        <v>2159</v>
      </c>
      <c r="C8833" t="s">
        <v>3387</v>
      </c>
      <c r="D8833" t="s">
        <v>2029</v>
      </c>
      <c r="E8833">
        <v>5</v>
      </c>
      <c r="F8833" t="s">
        <v>2016</v>
      </c>
      <c r="G8833">
        <v>99</v>
      </c>
      <c r="H8833" t="s">
        <v>2020</v>
      </c>
      <c r="I8833">
        <v>43495</v>
      </c>
      <c r="J8833">
        <v>2</v>
      </c>
      <c r="K8833">
        <v>21.22</v>
      </c>
    </row>
    <row r="8834" spans="2:11">
      <c r="B8834" t="s">
        <v>2134</v>
      </c>
      <c r="C8834" t="s">
        <v>3643</v>
      </c>
      <c r="D8834" t="s">
        <v>2035</v>
      </c>
      <c r="E8834">
        <v>5</v>
      </c>
      <c r="F8834" t="s">
        <v>2016</v>
      </c>
      <c r="G8834">
        <v>100</v>
      </c>
      <c r="H8834" t="s">
        <v>2020</v>
      </c>
      <c r="I8834">
        <v>43495</v>
      </c>
      <c r="J8834">
        <v>2</v>
      </c>
      <c r="K8834">
        <v>21.22</v>
      </c>
    </row>
    <row r="8835" spans="2:11">
      <c r="B8835" t="s">
        <v>2232</v>
      </c>
      <c r="C8835" t="s">
        <v>2233</v>
      </c>
      <c r="D8835" t="s">
        <v>2029</v>
      </c>
      <c r="E8835">
        <v>5</v>
      </c>
      <c r="F8835" t="s">
        <v>2016</v>
      </c>
      <c r="G8835" t="s">
        <v>2030</v>
      </c>
      <c r="H8835" t="s">
        <v>2017</v>
      </c>
      <c r="I8835">
        <v>43495</v>
      </c>
      <c r="J8835">
        <v>2</v>
      </c>
      <c r="K8835">
        <v>21.22</v>
      </c>
    </row>
    <row r="8836" spans="2:11">
      <c r="B8836" t="s">
        <v>2069</v>
      </c>
      <c r="C8836" t="s">
        <v>3639</v>
      </c>
      <c r="D8836" t="s">
        <v>2035</v>
      </c>
      <c r="E8836">
        <v>5</v>
      </c>
      <c r="F8836" t="s">
        <v>2016</v>
      </c>
      <c r="G8836">
        <v>105</v>
      </c>
      <c r="H8836" t="s">
        <v>2017</v>
      </c>
      <c r="I8836">
        <v>43495</v>
      </c>
      <c r="J8836">
        <v>2</v>
      </c>
      <c r="K8836">
        <v>21.22</v>
      </c>
    </row>
    <row r="8837" spans="2:11">
      <c r="B8837" t="s">
        <v>2079</v>
      </c>
      <c r="C8837" t="s">
        <v>3792</v>
      </c>
      <c r="D8837" t="s">
        <v>2029</v>
      </c>
      <c r="E8837">
        <v>5</v>
      </c>
      <c r="F8837" t="s">
        <v>2016</v>
      </c>
      <c r="G8837">
        <v>105</v>
      </c>
      <c r="H8837" t="s">
        <v>2017</v>
      </c>
      <c r="I8837">
        <v>43495</v>
      </c>
      <c r="J8837">
        <v>2</v>
      </c>
      <c r="K8837">
        <v>21.22</v>
      </c>
    </row>
    <row r="8838" spans="2:11">
      <c r="B8838" t="s">
        <v>2049</v>
      </c>
      <c r="C8838" t="s">
        <v>3634</v>
      </c>
      <c r="D8838" t="s">
        <v>2029</v>
      </c>
      <c r="E8838">
        <v>5</v>
      </c>
      <c r="F8838" t="s">
        <v>2016</v>
      </c>
      <c r="G8838">
        <v>103</v>
      </c>
      <c r="H8838" t="s">
        <v>2020</v>
      </c>
      <c r="I8838">
        <v>43495</v>
      </c>
      <c r="J8838">
        <v>2</v>
      </c>
      <c r="K8838">
        <v>21.22</v>
      </c>
    </row>
    <row r="8839" spans="2:11">
      <c r="B8839" t="s">
        <v>2051</v>
      </c>
      <c r="C8839" t="s">
        <v>3645</v>
      </c>
      <c r="D8839" t="s">
        <v>2053</v>
      </c>
      <c r="E8839">
        <v>1</v>
      </c>
      <c r="F8839" t="s">
        <v>2016</v>
      </c>
      <c r="G8839">
        <v>70</v>
      </c>
      <c r="H8839" t="s">
        <v>2017</v>
      </c>
      <c r="I8839">
        <v>43495</v>
      </c>
      <c r="J8839" t="s">
        <v>2030</v>
      </c>
      <c r="K8839" t="s">
        <v>2030</v>
      </c>
    </row>
    <row r="8840" spans="2:11">
      <c r="B8840" t="s">
        <v>2198</v>
      </c>
      <c r="C8840" t="s">
        <v>3636</v>
      </c>
      <c r="D8840" t="s">
        <v>2044</v>
      </c>
      <c r="E8840">
        <v>3</v>
      </c>
      <c r="F8840" t="s">
        <v>2016</v>
      </c>
      <c r="G8840">
        <v>97</v>
      </c>
      <c r="H8840" t="s">
        <v>2020</v>
      </c>
      <c r="I8840">
        <v>43495</v>
      </c>
      <c r="J8840">
        <v>7</v>
      </c>
      <c r="K8840">
        <v>0</v>
      </c>
    </row>
    <row r="8841" spans="2:11">
      <c r="B8841" t="s">
        <v>2411</v>
      </c>
      <c r="C8841" t="s">
        <v>2639</v>
      </c>
      <c r="D8841" t="s">
        <v>2026</v>
      </c>
      <c r="E8841">
        <v>5</v>
      </c>
      <c r="F8841" t="s">
        <v>2016</v>
      </c>
      <c r="G8841">
        <v>95</v>
      </c>
      <c r="H8841" t="s">
        <v>2020</v>
      </c>
      <c r="I8841">
        <v>43495</v>
      </c>
      <c r="J8841">
        <v>1</v>
      </c>
      <c r="K8841">
        <v>22.5</v>
      </c>
    </row>
    <row r="8842" spans="2:11">
      <c r="B8842" t="s">
        <v>2091</v>
      </c>
      <c r="C8842" t="s">
        <v>3297</v>
      </c>
      <c r="D8842" t="s">
        <v>2093</v>
      </c>
      <c r="E8842" t="s">
        <v>2030</v>
      </c>
      <c r="F8842" t="s">
        <v>2016</v>
      </c>
      <c r="G8842" t="s">
        <v>2030</v>
      </c>
      <c r="H8842" t="s">
        <v>2017</v>
      </c>
      <c r="I8842">
        <v>43487</v>
      </c>
      <c r="J8842" t="s">
        <v>2030</v>
      </c>
      <c r="K8842" t="s">
        <v>2030</v>
      </c>
    </row>
    <row r="8843" spans="2:11">
      <c r="B8843" t="s">
        <v>2024</v>
      </c>
      <c r="C8843" t="s">
        <v>2243</v>
      </c>
      <c r="D8843" t="s">
        <v>2026</v>
      </c>
      <c r="E8843">
        <v>5</v>
      </c>
      <c r="F8843" t="s">
        <v>2016</v>
      </c>
      <c r="G8843">
        <v>100</v>
      </c>
      <c r="H8843" t="s">
        <v>2017</v>
      </c>
      <c r="I8843">
        <v>43487</v>
      </c>
      <c r="J8843">
        <v>2</v>
      </c>
      <c r="K8843">
        <v>21.22</v>
      </c>
    </row>
    <row r="8844" spans="2:11">
      <c r="B8844" t="s">
        <v>2102</v>
      </c>
      <c r="C8844" t="s">
        <v>2484</v>
      </c>
      <c r="D8844" t="s">
        <v>2026</v>
      </c>
      <c r="E8844">
        <v>5</v>
      </c>
      <c r="F8844" t="s">
        <v>2016</v>
      </c>
      <c r="G8844" t="s">
        <v>2030</v>
      </c>
      <c r="H8844" t="s">
        <v>2017</v>
      </c>
      <c r="I8844">
        <v>43412</v>
      </c>
      <c r="J8844" t="s">
        <v>2030</v>
      </c>
      <c r="K8844" t="s">
        <v>2030</v>
      </c>
    </row>
    <row r="8845" spans="2:11">
      <c r="B8845" t="s">
        <v>3436</v>
      </c>
      <c r="C8845" t="s">
        <v>3647</v>
      </c>
      <c r="D8845" t="s">
        <v>2035</v>
      </c>
      <c r="E8845">
        <v>5</v>
      </c>
      <c r="F8845" t="s">
        <v>2016</v>
      </c>
      <c r="G8845">
        <v>90</v>
      </c>
      <c r="H8845" t="s">
        <v>2020</v>
      </c>
      <c r="I8845">
        <v>43394</v>
      </c>
      <c r="J8845">
        <v>2</v>
      </c>
      <c r="K8845">
        <v>21.22</v>
      </c>
    </row>
    <row r="8846" spans="2:11">
      <c r="B8846" t="s">
        <v>2083</v>
      </c>
      <c r="C8846" t="s">
        <v>2084</v>
      </c>
      <c r="D8846" t="s">
        <v>2076</v>
      </c>
      <c r="E8846">
        <v>3</v>
      </c>
      <c r="F8846" t="s">
        <v>2085</v>
      </c>
      <c r="G8846" t="s">
        <v>2030</v>
      </c>
      <c r="H8846" t="s">
        <v>2017</v>
      </c>
      <c r="I8846">
        <v>43392</v>
      </c>
      <c r="J8846">
        <v>8</v>
      </c>
      <c r="K8846">
        <v>-8.2799999999999994</v>
      </c>
    </row>
    <row r="8901" spans="1:11">
      <c r="A8901" t="s">
        <v>1102</v>
      </c>
      <c r="B8901" t="s">
        <v>2074</v>
      </c>
      <c r="C8901" t="s">
        <v>3202</v>
      </c>
      <c r="D8901" t="s">
        <v>2076</v>
      </c>
      <c r="E8901">
        <v>3</v>
      </c>
      <c r="F8901" t="s">
        <v>2016</v>
      </c>
      <c r="G8901">
        <v>63</v>
      </c>
      <c r="H8901" t="s">
        <v>2020</v>
      </c>
      <c r="I8901">
        <v>43511</v>
      </c>
      <c r="J8901">
        <v>5</v>
      </c>
      <c r="K8901">
        <v>0</v>
      </c>
    </row>
    <row r="8902" spans="1:11">
      <c r="B8902" t="s">
        <v>2081</v>
      </c>
      <c r="C8902" t="s">
        <v>3674</v>
      </c>
      <c r="D8902" t="s">
        <v>2044</v>
      </c>
      <c r="E8902">
        <v>3</v>
      </c>
      <c r="F8902" t="s">
        <v>2016</v>
      </c>
      <c r="G8902">
        <v>67</v>
      </c>
      <c r="H8902" t="s">
        <v>2017</v>
      </c>
      <c r="I8902">
        <v>43510</v>
      </c>
      <c r="J8902">
        <v>3</v>
      </c>
      <c r="K8902">
        <v>5.21</v>
      </c>
    </row>
    <row r="8903" spans="1:11">
      <c r="B8903" t="s">
        <v>2274</v>
      </c>
      <c r="C8903" t="s">
        <v>3165</v>
      </c>
      <c r="D8903" t="s">
        <v>2076</v>
      </c>
      <c r="E8903">
        <v>3</v>
      </c>
      <c r="F8903" t="s">
        <v>2016</v>
      </c>
      <c r="G8903" t="s">
        <v>2030</v>
      </c>
      <c r="H8903" t="s">
        <v>2017</v>
      </c>
      <c r="I8903">
        <v>43509</v>
      </c>
      <c r="J8903">
        <v>5</v>
      </c>
      <c r="K8903">
        <v>0</v>
      </c>
    </row>
    <row r="8904" spans="1:11">
      <c r="B8904" t="s">
        <v>2037</v>
      </c>
      <c r="C8904" t="s">
        <v>3218</v>
      </c>
      <c r="D8904" t="s">
        <v>2076</v>
      </c>
      <c r="E8904">
        <v>3</v>
      </c>
      <c r="F8904" t="s">
        <v>2016</v>
      </c>
      <c r="G8904">
        <v>61</v>
      </c>
      <c r="H8904" t="s">
        <v>2020</v>
      </c>
      <c r="I8904">
        <v>43508</v>
      </c>
      <c r="J8904">
        <v>5</v>
      </c>
      <c r="K8904">
        <v>0</v>
      </c>
    </row>
    <row r="8905" spans="1:11">
      <c r="B8905" t="s">
        <v>106</v>
      </c>
      <c r="C8905" t="s">
        <v>3169</v>
      </c>
      <c r="D8905" t="s">
        <v>2019</v>
      </c>
      <c r="E8905">
        <v>3</v>
      </c>
      <c r="F8905" t="s">
        <v>2016</v>
      </c>
      <c r="G8905">
        <v>62</v>
      </c>
      <c r="H8905" t="s">
        <v>2020</v>
      </c>
      <c r="I8905">
        <v>43507</v>
      </c>
      <c r="J8905">
        <v>8</v>
      </c>
      <c r="K8905">
        <v>-7.86</v>
      </c>
    </row>
    <row r="8906" spans="1:11">
      <c r="B8906" t="s">
        <v>2067</v>
      </c>
      <c r="C8906" t="s">
        <v>3200</v>
      </c>
      <c r="D8906" t="s">
        <v>2252</v>
      </c>
      <c r="E8906">
        <v>3</v>
      </c>
      <c r="F8906" t="s">
        <v>2016</v>
      </c>
      <c r="G8906">
        <v>69</v>
      </c>
      <c r="H8906" t="s">
        <v>2020</v>
      </c>
      <c r="I8906">
        <v>43507</v>
      </c>
      <c r="J8906">
        <v>5</v>
      </c>
      <c r="K8906">
        <v>0</v>
      </c>
    </row>
    <row r="8907" spans="1:11">
      <c r="B8907" t="s">
        <v>2033</v>
      </c>
      <c r="C8907" t="s">
        <v>3223</v>
      </c>
      <c r="D8907" t="s">
        <v>2184</v>
      </c>
      <c r="E8907">
        <v>1</v>
      </c>
      <c r="F8907" t="s">
        <v>2016</v>
      </c>
      <c r="G8907">
        <v>51</v>
      </c>
      <c r="H8907" t="s">
        <v>2036</v>
      </c>
      <c r="I8907">
        <v>43507</v>
      </c>
      <c r="J8907">
        <v>10</v>
      </c>
      <c r="K8907">
        <v>-15.64</v>
      </c>
    </row>
    <row r="8908" spans="1:11">
      <c r="B8908" t="s">
        <v>2042</v>
      </c>
      <c r="C8908" t="s">
        <v>2999</v>
      </c>
      <c r="D8908" t="s">
        <v>2044</v>
      </c>
      <c r="E8908">
        <v>3</v>
      </c>
      <c r="F8908" t="s">
        <v>2016</v>
      </c>
      <c r="G8908">
        <v>57</v>
      </c>
      <c r="H8908" t="s">
        <v>2020</v>
      </c>
      <c r="I8908">
        <v>43507</v>
      </c>
      <c r="J8908">
        <v>7</v>
      </c>
      <c r="K8908">
        <v>-5.52</v>
      </c>
    </row>
    <row r="8909" spans="1:11">
      <c r="B8909" t="s">
        <v>2051</v>
      </c>
      <c r="C8909" t="s">
        <v>3173</v>
      </c>
      <c r="D8909" t="s">
        <v>2026</v>
      </c>
      <c r="E8909">
        <v>5</v>
      </c>
      <c r="F8909" t="s">
        <v>2016</v>
      </c>
      <c r="G8909">
        <v>70</v>
      </c>
      <c r="H8909" t="s">
        <v>2017</v>
      </c>
      <c r="I8909">
        <v>43507</v>
      </c>
      <c r="J8909">
        <v>6</v>
      </c>
      <c r="K8909">
        <v>-4.21</v>
      </c>
    </row>
    <row r="8910" spans="1:11">
      <c r="B8910" t="s">
        <v>2063</v>
      </c>
      <c r="C8910" t="s">
        <v>3199</v>
      </c>
      <c r="D8910" t="s">
        <v>2162</v>
      </c>
      <c r="E8910">
        <v>3</v>
      </c>
      <c r="F8910" t="s">
        <v>2016</v>
      </c>
      <c r="G8910">
        <v>58</v>
      </c>
      <c r="H8910" t="s">
        <v>2017</v>
      </c>
      <c r="I8910">
        <v>43507</v>
      </c>
      <c r="J8910">
        <v>5</v>
      </c>
      <c r="K8910">
        <v>0</v>
      </c>
    </row>
    <row r="8911" spans="1:11">
      <c r="B8911" t="s">
        <v>2024</v>
      </c>
      <c r="C8911" t="s">
        <v>2660</v>
      </c>
      <c r="D8911" t="s">
        <v>2026</v>
      </c>
      <c r="E8911">
        <v>5</v>
      </c>
      <c r="F8911" t="s">
        <v>2016</v>
      </c>
      <c r="G8911">
        <v>72</v>
      </c>
      <c r="H8911" t="s">
        <v>2017</v>
      </c>
      <c r="I8911">
        <v>43503</v>
      </c>
      <c r="J8911" t="s">
        <v>2030</v>
      </c>
      <c r="K8911" t="s">
        <v>2030</v>
      </c>
    </row>
    <row r="8912" spans="1:11">
      <c r="B8912" t="s">
        <v>2079</v>
      </c>
      <c r="C8912" t="s">
        <v>3219</v>
      </c>
      <c r="D8912" t="s">
        <v>2015</v>
      </c>
      <c r="E8912">
        <v>3</v>
      </c>
      <c r="F8912" t="s">
        <v>2016</v>
      </c>
      <c r="G8912">
        <v>57</v>
      </c>
      <c r="H8912" t="s">
        <v>2017</v>
      </c>
      <c r="I8912">
        <v>43502</v>
      </c>
      <c r="J8912">
        <v>5</v>
      </c>
      <c r="K8912">
        <v>0</v>
      </c>
    </row>
    <row r="8913" spans="2:11">
      <c r="B8913" t="s">
        <v>2031</v>
      </c>
      <c r="C8913" t="s">
        <v>3221</v>
      </c>
      <c r="D8913" t="s">
        <v>2076</v>
      </c>
      <c r="E8913">
        <v>3</v>
      </c>
      <c r="F8913" t="s">
        <v>2016</v>
      </c>
      <c r="G8913">
        <v>65</v>
      </c>
      <c r="H8913" t="s">
        <v>2020</v>
      </c>
      <c r="I8913">
        <v>43501</v>
      </c>
      <c r="J8913">
        <v>9</v>
      </c>
      <c r="K8913">
        <v>-14.73</v>
      </c>
    </row>
    <row r="8914" spans="2:11">
      <c r="B8914" t="s">
        <v>2792</v>
      </c>
      <c r="C8914" t="s">
        <v>3321</v>
      </c>
      <c r="D8914" t="s">
        <v>2053</v>
      </c>
      <c r="E8914">
        <v>1</v>
      </c>
      <c r="F8914" t="s">
        <v>2016</v>
      </c>
      <c r="G8914">
        <v>57</v>
      </c>
      <c r="H8914" t="s">
        <v>2020</v>
      </c>
      <c r="I8914">
        <v>43496</v>
      </c>
      <c r="J8914" t="s">
        <v>2030</v>
      </c>
      <c r="K8914" t="s">
        <v>2030</v>
      </c>
    </row>
    <row r="8915" spans="2:11">
      <c r="B8915" t="s">
        <v>2094</v>
      </c>
      <c r="C8915" t="s">
        <v>2095</v>
      </c>
      <c r="D8915" t="s">
        <v>2053</v>
      </c>
      <c r="E8915">
        <v>1</v>
      </c>
      <c r="F8915" t="s">
        <v>2088</v>
      </c>
      <c r="G8915" t="s">
        <v>2030</v>
      </c>
      <c r="H8915" t="s">
        <v>2017</v>
      </c>
      <c r="I8915">
        <v>43495</v>
      </c>
      <c r="J8915" t="s">
        <v>2030</v>
      </c>
      <c r="K8915" t="s">
        <v>2030</v>
      </c>
    </row>
    <row r="8916" spans="2:11">
      <c r="B8916" t="s">
        <v>2260</v>
      </c>
      <c r="C8916" t="s">
        <v>3322</v>
      </c>
      <c r="D8916" t="s">
        <v>2044</v>
      </c>
      <c r="E8916">
        <v>3</v>
      </c>
      <c r="F8916" t="s">
        <v>2016</v>
      </c>
      <c r="G8916">
        <v>61</v>
      </c>
      <c r="H8916" t="s">
        <v>2020</v>
      </c>
      <c r="I8916">
        <v>43494</v>
      </c>
      <c r="J8916" t="s">
        <v>2030</v>
      </c>
      <c r="K8916" t="s">
        <v>2030</v>
      </c>
    </row>
    <row r="8917" spans="2:11">
      <c r="B8917" t="s">
        <v>2083</v>
      </c>
      <c r="C8917" t="s">
        <v>2084</v>
      </c>
      <c r="D8917" t="s">
        <v>2035</v>
      </c>
      <c r="E8917">
        <v>5</v>
      </c>
      <c r="F8917" t="s">
        <v>2085</v>
      </c>
      <c r="G8917" t="s">
        <v>2030</v>
      </c>
      <c r="H8917" t="s">
        <v>2017</v>
      </c>
      <c r="I8917">
        <v>43494</v>
      </c>
      <c r="J8917">
        <v>2</v>
      </c>
      <c r="K8917">
        <v>8.68</v>
      </c>
    </row>
    <row r="8918" spans="2:11">
      <c r="B8918" t="s">
        <v>2077</v>
      </c>
      <c r="C8918" t="s">
        <v>3000</v>
      </c>
      <c r="D8918" t="s">
        <v>2029</v>
      </c>
      <c r="E8918">
        <v>5</v>
      </c>
      <c r="F8918" t="s">
        <v>2016</v>
      </c>
      <c r="G8918">
        <v>70</v>
      </c>
      <c r="H8918" t="s">
        <v>2020</v>
      </c>
      <c r="I8918">
        <v>43493</v>
      </c>
      <c r="J8918" t="s">
        <v>2030</v>
      </c>
      <c r="K8918" t="s">
        <v>2030</v>
      </c>
    </row>
    <row r="8919" spans="2:11">
      <c r="B8919" t="s">
        <v>2682</v>
      </c>
      <c r="C8919" t="s">
        <v>3675</v>
      </c>
      <c r="D8919" t="s">
        <v>2076</v>
      </c>
      <c r="E8919">
        <v>3</v>
      </c>
      <c r="F8919" t="s">
        <v>2016</v>
      </c>
      <c r="G8919">
        <v>60</v>
      </c>
      <c r="H8919" t="s">
        <v>2017</v>
      </c>
      <c r="I8919">
        <v>43493</v>
      </c>
      <c r="J8919">
        <v>5</v>
      </c>
      <c r="K8919">
        <v>0</v>
      </c>
    </row>
    <row r="8920" spans="2:11">
      <c r="B8920" t="s">
        <v>2021</v>
      </c>
      <c r="C8920" t="s">
        <v>2985</v>
      </c>
      <c r="D8920" t="s">
        <v>3042</v>
      </c>
      <c r="E8920">
        <v>5</v>
      </c>
      <c r="F8920" t="s">
        <v>2016</v>
      </c>
      <c r="G8920">
        <v>73</v>
      </c>
      <c r="H8920" t="s">
        <v>2020</v>
      </c>
      <c r="I8920">
        <v>43492</v>
      </c>
      <c r="J8920">
        <v>1</v>
      </c>
      <c r="K8920">
        <v>10.54</v>
      </c>
    </row>
    <row r="8921" spans="2:11">
      <c r="B8921" t="s">
        <v>2086</v>
      </c>
      <c r="C8921" t="s">
        <v>3676</v>
      </c>
      <c r="D8921" t="s">
        <v>2076</v>
      </c>
      <c r="E8921">
        <v>3</v>
      </c>
      <c r="F8921" t="s">
        <v>2016</v>
      </c>
      <c r="G8921">
        <v>60.5</v>
      </c>
      <c r="H8921" t="s">
        <v>2017</v>
      </c>
      <c r="I8921">
        <v>43490</v>
      </c>
      <c r="J8921">
        <v>5</v>
      </c>
      <c r="K8921">
        <v>0</v>
      </c>
    </row>
    <row r="8922" spans="2:11">
      <c r="B8922" t="s">
        <v>2247</v>
      </c>
      <c r="C8922" t="s">
        <v>3166</v>
      </c>
      <c r="D8922" t="s">
        <v>2035</v>
      </c>
      <c r="E8922">
        <v>5</v>
      </c>
      <c r="F8922" t="s">
        <v>2016</v>
      </c>
      <c r="G8922">
        <v>72</v>
      </c>
      <c r="H8922" t="s">
        <v>2020</v>
      </c>
      <c r="I8922">
        <v>43490</v>
      </c>
      <c r="J8922">
        <v>6</v>
      </c>
      <c r="K8922">
        <v>-4.21</v>
      </c>
    </row>
    <row r="8923" spans="2:11">
      <c r="B8923" t="s">
        <v>2096</v>
      </c>
      <c r="C8923" t="s">
        <v>2097</v>
      </c>
      <c r="D8923" t="s">
        <v>2044</v>
      </c>
      <c r="E8923">
        <v>3</v>
      </c>
      <c r="F8923" t="s">
        <v>2016</v>
      </c>
      <c r="G8923" t="s">
        <v>2030</v>
      </c>
      <c r="H8923" t="s">
        <v>2017</v>
      </c>
      <c r="I8923">
        <v>42599</v>
      </c>
      <c r="J8923">
        <v>5</v>
      </c>
      <c r="K8923">
        <v>0</v>
      </c>
    </row>
    <row r="8924" spans="2:11">
      <c r="B8924" t="s">
        <v>2326</v>
      </c>
      <c r="C8924" t="s">
        <v>2327</v>
      </c>
      <c r="D8924" t="s">
        <v>3488</v>
      </c>
      <c r="E8924">
        <v>3</v>
      </c>
      <c r="F8924" t="s">
        <v>2016</v>
      </c>
      <c r="G8924">
        <v>73</v>
      </c>
      <c r="H8924" t="s">
        <v>2017</v>
      </c>
      <c r="I8924">
        <v>42514</v>
      </c>
      <c r="J8924">
        <v>5</v>
      </c>
      <c r="K8924">
        <v>0</v>
      </c>
    </row>
    <row r="8925" spans="2:11">
      <c r="B8925" t="s">
        <v>2109</v>
      </c>
      <c r="C8925" t="s">
        <v>3174</v>
      </c>
      <c r="D8925" t="s">
        <v>2076</v>
      </c>
      <c r="E8925">
        <v>3</v>
      </c>
      <c r="F8925" t="s">
        <v>2088</v>
      </c>
      <c r="G8925" t="s">
        <v>2030</v>
      </c>
      <c r="H8925" t="s">
        <v>2017</v>
      </c>
      <c r="I8925">
        <v>42328</v>
      </c>
      <c r="J8925">
        <v>5</v>
      </c>
      <c r="K8925">
        <v>0</v>
      </c>
    </row>
    <row r="9001" spans="1:11">
      <c r="A9001" t="s">
        <v>1103</v>
      </c>
      <c r="B9001" t="s">
        <v>2094</v>
      </c>
      <c r="C9001" t="s">
        <v>2095</v>
      </c>
      <c r="D9001" t="s">
        <v>2026</v>
      </c>
      <c r="E9001">
        <v>5</v>
      </c>
      <c r="F9001" t="s">
        <v>2016</v>
      </c>
      <c r="G9001">
        <v>18</v>
      </c>
      <c r="H9001" t="s">
        <v>2020</v>
      </c>
      <c r="I9001">
        <v>43511</v>
      </c>
      <c r="J9001" t="s">
        <v>2030</v>
      </c>
      <c r="K9001" t="s">
        <v>2030</v>
      </c>
    </row>
    <row r="9002" spans="1:11">
      <c r="B9002" t="s">
        <v>2051</v>
      </c>
      <c r="C9002" t="s">
        <v>2969</v>
      </c>
      <c r="D9002" t="s">
        <v>2053</v>
      </c>
      <c r="E9002">
        <v>1</v>
      </c>
      <c r="F9002" t="s">
        <v>2016</v>
      </c>
      <c r="G9002">
        <v>9.4</v>
      </c>
      <c r="H9002" t="s">
        <v>2017</v>
      </c>
      <c r="I9002">
        <v>43511</v>
      </c>
      <c r="J9002">
        <v>8</v>
      </c>
      <c r="K9002">
        <v>-57.11</v>
      </c>
    </row>
    <row r="9003" spans="1:11">
      <c r="B9003" t="s">
        <v>2267</v>
      </c>
      <c r="C9003" t="s">
        <v>2652</v>
      </c>
      <c r="D9003" t="s">
        <v>2041</v>
      </c>
      <c r="E9003">
        <v>1</v>
      </c>
      <c r="F9003" t="s">
        <v>2016</v>
      </c>
      <c r="G9003">
        <v>12</v>
      </c>
      <c r="H9003" t="s">
        <v>2017</v>
      </c>
      <c r="I9003">
        <v>43508</v>
      </c>
      <c r="J9003">
        <v>1</v>
      </c>
      <c r="K9003">
        <v>23.44</v>
      </c>
    </row>
    <row r="9004" spans="1:11">
      <c r="B9004" t="s">
        <v>2069</v>
      </c>
      <c r="C9004" t="s">
        <v>3043</v>
      </c>
      <c r="D9004" t="s">
        <v>2184</v>
      </c>
      <c r="E9004">
        <v>1</v>
      </c>
      <c r="F9004" t="s">
        <v>2016</v>
      </c>
      <c r="G9004">
        <v>11</v>
      </c>
      <c r="H9004" t="s">
        <v>2020</v>
      </c>
      <c r="I9004">
        <v>43507</v>
      </c>
      <c r="J9004">
        <v>1</v>
      </c>
      <c r="K9004">
        <v>23.44</v>
      </c>
    </row>
    <row r="9005" spans="1:11">
      <c r="B9005" t="s">
        <v>2321</v>
      </c>
      <c r="C9005" t="s">
        <v>3040</v>
      </c>
      <c r="D9005" t="s">
        <v>2053</v>
      </c>
      <c r="E9005">
        <v>1</v>
      </c>
      <c r="F9005" t="s">
        <v>2088</v>
      </c>
      <c r="G9005">
        <v>12</v>
      </c>
      <c r="H9005" t="s">
        <v>2017</v>
      </c>
      <c r="I9005">
        <v>43507</v>
      </c>
      <c r="J9005">
        <v>4</v>
      </c>
      <c r="K9005">
        <v>-10.23</v>
      </c>
    </row>
    <row r="9006" spans="1:11">
      <c r="B9006" t="s">
        <v>2037</v>
      </c>
      <c r="C9006" t="s">
        <v>3551</v>
      </c>
      <c r="D9006" t="s">
        <v>2076</v>
      </c>
      <c r="E9006">
        <v>3</v>
      </c>
      <c r="F9006" t="s">
        <v>2016</v>
      </c>
      <c r="G9006">
        <v>14</v>
      </c>
      <c r="H9006" t="s">
        <v>2020</v>
      </c>
      <c r="I9006">
        <v>43504</v>
      </c>
      <c r="J9006" t="s">
        <v>2030</v>
      </c>
      <c r="K9006" t="s">
        <v>2030</v>
      </c>
    </row>
    <row r="9007" spans="1:11">
      <c r="B9007" t="s">
        <v>2079</v>
      </c>
      <c r="C9007" t="s">
        <v>2254</v>
      </c>
      <c r="D9007" t="s">
        <v>2041</v>
      </c>
      <c r="E9007">
        <v>1</v>
      </c>
      <c r="F9007" t="s">
        <v>2016</v>
      </c>
      <c r="G9007">
        <v>13</v>
      </c>
      <c r="H9007" t="s">
        <v>2017</v>
      </c>
      <c r="I9007">
        <v>43493</v>
      </c>
      <c r="J9007">
        <v>3</v>
      </c>
      <c r="K9007">
        <v>-0.52</v>
      </c>
    </row>
    <row r="9008" spans="1:11">
      <c r="B9008" t="s">
        <v>2601</v>
      </c>
      <c r="C9008" t="s">
        <v>3727</v>
      </c>
      <c r="D9008" t="s">
        <v>2015</v>
      </c>
      <c r="E9008">
        <v>3</v>
      </c>
      <c r="F9008" t="s">
        <v>2016</v>
      </c>
      <c r="G9008">
        <v>13</v>
      </c>
      <c r="H9008" t="s">
        <v>2017</v>
      </c>
      <c r="I9008">
        <v>43489</v>
      </c>
      <c r="J9008">
        <v>2</v>
      </c>
      <c r="K9008">
        <v>0</v>
      </c>
    </row>
    <row r="9009" spans="2:11">
      <c r="B9009" t="s">
        <v>2063</v>
      </c>
      <c r="C9009" t="s">
        <v>2266</v>
      </c>
      <c r="D9009" t="s">
        <v>2162</v>
      </c>
      <c r="E9009">
        <v>3</v>
      </c>
      <c r="F9009" t="s">
        <v>2016</v>
      </c>
      <c r="G9009">
        <v>15</v>
      </c>
      <c r="H9009" t="s">
        <v>2017</v>
      </c>
      <c r="I9009">
        <v>43480</v>
      </c>
      <c r="J9009">
        <v>2</v>
      </c>
      <c r="K9009">
        <v>0</v>
      </c>
    </row>
    <row r="9010" spans="2:11">
      <c r="B9010" t="s">
        <v>2024</v>
      </c>
      <c r="C9010" t="s">
        <v>2660</v>
      </c>
      <c r="D9010" t="s">
        <v>2076</v>
      </c>
      <c r="E9010">
        <v>3</v>
      </c>
      <c r="F9010" t="s">
        <v>2016</v>
      </c>
      <c r="G9010" t="s">
        <v>2030</v>
      </c>
      <c r="H9010" t="s">
        <v>2017</v>
      </c>
      <c r="I9010">
        <v>43476</v>
      </c>
      <c r="J9010">
        <v>7</v>
      </c>
      <c r="K9010">
        <v>-34.17</v>
      </c>
    </row>
    <row r="9011" spans="2:11">
      <c r="B9011" t="s">
        <v>106</v>
      </c>
      <c r="C9011" t="s">
        <v>2250</v>
      </c>
      <c r="D9011" t="s">
        <v>2432</v>
      </c>
      <c r="E9011">
        <v>1</v>
      </c>
      <c r="F9011" t="s">
        <v>2016</v>
      </c>
      <c r="G9011">
        <v>13</v>
      </c>
      <c r="H9011" t="s">
        <v>2020</v>
      </c>
      <c r="I9011">
        <v>43475</v>
      </c>
      <c r="J9011">
        <v>1</v>
      </c>
      <c r="K9011">
        <v>23.44</v>
      </c>
    </row>
    <row r="9012" spans="2:11">
      <c r="B9012" t="s">
        <v>2027</v>
      </c>
      <c r="C9012" t="s">
        <v>2253</v>
      </c>
      <c r="D9012" t="s">
        <v>2044</v>
      </c>
      <c r="E9012">
        <v>3</v>
      </c>
      <c r="F9012" t="s">
        <v>2016</v>
      </c>
      <c r="G9012">
        <v>16</v>
      </c>
      <c r="H9012" t="s">
        <v>2017</v>
      </c>
      <c r="I9012">
        <v>43475</v>
      </c>
      <c r="J9012">
        <v>2</v>
      </c>
      <c r="K9012">
        <v>0</v>
      </c>
    </row>
    <row r="9013" spans="2:11">
      <c r="B9013" t="s">
        <v>2033</v>
      </c>
      <c r="C9013" t="s">
        <v>2246</v>
      </c>
      <c r="D9013" t="s">
        <v>2184</v>
      </c>
      <c r="E9013">
        <v>1</v>
      </c>
      <c r="F9013" t="s">
        <v>2016</v>
      </c>
      <c r="G9013">
        <v>14</v>
      </c>
      <c r="H9013" t="s">
        <v>2020</v>
      </c>
      <c r="I9013">
        <v>43475</v>
      </c>
      <c r="J9013">
        <v>1</v>
      </c>
      <c r="K9013">
        <v>23.44</v>
      </c>
    </row>
    <row r="9014" spans="2:11">
      <c r="B9014" t="s">
        <v>2257</v>
      </c>
      <c r="C9014" t="s">
        <v>2258</v>
      </c>
      <c r="D9014" t="s">
        <v>2044</v>
      </c>
      <c r="E9014">
        <v>3</v>
      </c>
      <c r="F9014" t="s">
        <v>2016</v>
      </c>
      <c r="G9014">
        <v>14</v>
      </c>
      <c r="H9014" t="s">
        <v>2020</v>
      </c>
      <c r="I9014">
        <v>43475</v>
      </c>
      <c r="J9014">
        <v>2</v>
      </c>
      <c r="K9014">
        <v>0</v>
      </c>
    </row>
    <row r="9015" spans="2:11">
      <c r="B9015" t="s">
        <v>2232</v>
      </c>
      <c r="C9015" t="s">
        <v>2265</v>
      </c>
      <c r="D9015" t="s">
        <v>2015</v>
      </c>
      <c r="E9015">
        <v>3</v>
      </c>
      <c r="F9015" t="s">
        <v>2016</v>
      </c>
      <c r="G9015" t="s">
        <v>2030</v>
      </c>
      <c r="H9015" t="s">
        <v>2017</v>
      </c>
      <c r="I9015">
        <v>43475</v>
      </c>
      <c r="J9015">
        <v>2</v>
      </c>
      <c r="K9015">
        <v>0</v>
      </c>
    </row>
    <row r="9016" spans="2:11">
      <c r="B9016" t="s">
        <v>2072</v>
      </c>
      <c r="C9016" t="s">
        <v>3554</v>
      </c>
      <c r="D9016" t="s">
        <v>2015</v>
      </c>
      <c r="E9016">
        <v>3</v>
      </c>
      <c r="F9016" t="s">
        <v>2016</v>
      </c>
      <c r="G9016" t="s">
        <v>2030</v>
      </c>
      <c r="H9016" t="s">
        <v>2017</v>
      </c>
      <c r="I9016">
        <v>43475</v>
      </c>
      <c r="J9016">
        <v>5</v>
      </c>
      <c r="K9016">
        <v>-13.19</v>
      </c>
    </row>
    <row r="9017" spans="2:11">
      <c r="B9017" t="s">
        <v>2159</v>
      </c>
      <c r="C9017" t="s">
        <v>2658</v>
      </c>
      <c r="D9017" t="s">
        <v>2044</v>
      </c>
      <c r="E9017">
        <v>3</v>
      </c>
      <c r="F9017" t="s">
        <v>2016</v>
      </c>
      <c r="G9017">
        <v>13</v>
      </c>
      <c r="H9017" t="s">
        <v>2020</v>
      </c>
      <c r="I9017">
        <v>43474</v>
      </c>
      <c r="J9017">
        <v>2</v>
      </c>
      <c r="K9017">
        <v>0</v>
      </c>
    </row>
    <row r="9018" spans="2:11">
      <c r="B9018" t="s">
        <v>2151</v>
      </c>
      <c r="C9018" t="s">
        <v>2655</v>
      </c>
      <c r="D9018" t="s">
        <v>2044</v>
      </c>
      <c r="E9018">
        <v>3</v>
      </c>
      <c r="F9018" t="s">
        <v>2016</v>
      </c>
      <c r="G9018" t="s">
        <v>2030</v>
      </c>
      <c r="H9018" t="s">
        <v>2017</v>
      </c>
      <c r="I9018">
        <v>43474</v>
      </c>
      <c r="J9018">
        <v>2</v>
      </c>
      <c r="K9018">
        <v>0</v>
      </c>
    </row>
    <row r="9019" spans="2:11">
      <c r="B9019" t="s">
        <v>2091</v>
      </c>
      <c r="C9019" t="s">
        <v>2664</v>
      </c>
      <c r="D9019" t="s">
        <v>2093</v>
      </c>
      <c r="E9019" t="s">
        <v>2030</v>
      </c>
      <c r="F9019" t="s">
        <v>2016</v>
      </c>
      <c r="G9019" t="s">
        <v>2030</v>
      </c>
      <c r="H9019" t="s">
        <v>2017</v>
      </c>
      <c r="I9019">
        <v>43472</v>
      </c>
      <c r="J9019" t="s">
        <v>2030</v>
      </c>
      <c r="K9019" t="s">
        <v>2030</v>
      </c>
    </row>
    <row r="9020" spans="2:11">
      <c r="B9020" t="s">
        <v>2083</v>
      </c>
      <c r="C9020" t="s">
        <v>2084</v>
      </c>
      <c r="D9020" t="s">
        <v>2026</v>
      </c>
      <c r="E9020">
        <v>5</v>
      </c>
      <c r="F9020" t="s">
        <v>2016</v>
      </c>
      <c r="G9020" t="s">
        <v>2030</v>
      </c>
      <c r="H9020" t="s">
        <v>2017</v>
      </c>
      <c r="I9020">
        <v>43279</v>
      </c>
      <c r="J9020">
        <v>6</v>
      </c>
      <c r="K9020">
        <v>-21.32</v>
      </c>
    </row>
    <row r="9021" spans="2:11">
      <c r="B9021" t="s">
        <v>2203</v>
      </c>
      <c r="C9021" t="s">
        <v>2546</v>
      </c>
      <c r="D9021" t="s">
        <v>2179</v>
      </c>
      <c r="E9021" t="s">
        <v>2030</v>
      </c>
      <c r="F9021" t="s">
        <v>2016</v>
      </c>
      <c r="G9021" t="s">
        <v>2030</v>
      </c>
      <c r="H9021" t="s">
        <v>2017</v>
      </c>
      <c r="I9021">
        <v>42677</v>
      </c>
      <c r="J9021" t="s">
        <v>2030</v>
      </c>
      <c r="K9021" t="s">
        <v>2030</v>
      </c>
    </row>
    <row r="9101" spans="1:11">
      <c r="A9101" t="s">
        <v>1104</v>
      </c>
      <c r="B9101" t="s">
        <v>106</v>
      </c>
      <c r="C9101" t="s">
        <v>3509</v>
      </c>
      <c r="D9101" t="s">
        <v>3510</v>
      </c>
      <c r="E9101">
        <v>3</v>
      </c>
      <c r="F9101" t="s">
        <v>2016</v>
      </c>
      <c r="G9101">
        <v>9</v>
      </c>
      <c r="H9101" t="s">
        <v>2020</v>
      </c>
      <c r="I9101">
        <v>43510</v>
      </c>
      <c r="J9101">
        <v>1</v>
      </c>
      <c r="K9101">
        <v>11.27</v>
      </c>
    </row>
    <row r="9102" spans="1:11">
      <c r="B9102" t="s">
        <v>2033</v>
      </c>
      <c r="C9102" t="s">
        <v>3511</v>
      </c>
      <c r="D9102" t="s">
        <v>2044</v>
      </c>
      <c r="E9102">
        <v>3</v>
      </c>
      <c r="F9102" t="s">
        <v>2016</v>
      </c>
      <c r="G9102">
        <v>10</v>
      </c>
      <c r="H9102" t="s">
        <v>2036</v>
      </c>
      <c r="I9102">
        <v>43504</v>
      </c>
      <c r="J9102">
        <v>4</v>
      </c>
      <c r="K9102">
        <v>0</v>
      </c>
    </row>
    <row r="9103" spans="1:11">
      <c r="B9103" t="s">
        <v>2051</v>
      </c>
      <c r="C9103" t="s">
        <v>2239</v>
      </c>
      <c r="D9103" t="s">
        <v>2053</v>
      </c>
      <c r="E9103">
        <v>1</v>
      </c>
      <c r="F9103" t="s">
        <v>2016</v>
      </c>
      <c r="G9103">
        <v>5.9</v>
      </c>
      <c r="H9103" t="s">
        <v>2017</v>
      </c>
      <c r="I9103">
        <v>43502</v>
      </c>
      <c r="J9103">
        <v>6</v>
      </c>
      <c r="K9103">
        <v>-1.71</v>
      </c>
    </row>
    <row r="9104" spans="1:11">
      <c r="B9104" t="s">
        <v>3517</v>
      </c>
      <c r="C9104" t="s">
        <v>3518</v>
      </c>
      <c r="D9104" t="s">
        <v>2026</v>
      </c>
      <c r="E9104">
        <v>5</v>
      </c>
      <c r="F9104" t="s">
        <v>2016</v>
      </c>
      <c r="G9104">
        <v>10.5</v>
      </c>
      <c r="H9104" t="s">
        <v>2017</v>
      </c>
      <c r="I9104">
        <v>43501</v>
      </c>
      <c r="J9104">
        <v>5</v>
      </c>
      <c r="K9104">
        <v>-0.52</v>
      </c>
    </row>
    <row r="9105" spans="2:11">
      <c r="B9105" t="s">
        <v>2595</v>
      </c>
      <c r="C9105" t="s">
        <v>3512</v>
      </c>
      <c r="D9105" t="s">
        <v>4135</v>
      </c>
      <c r="E9105">
        <v>1</v>
      </c>
      <c r="F9105" t="s">
        <v>2016</v>
      </c>
      <c r="G9105">
        <v>9.44</v>
      </c>
      <c r="H9105" t="s">
        <v>2020</v>
      </c>
      <c r="I9105">
        <v>43501</v>
      </c>
      <c r="J9105">
        <v>2</v>
      </c>
      <c r="K9105">
        <v>3.4</v>
      </c>
    </row>
    <row r="9106" spans="2:11">
      <c r="B9106" t="s">
        <v>2094</v>
      </c>
      <c r="C9106" t="s">
        <v>2095</v>
      </c>
      <c r="D9106" t="s">
        <v>2026</v>
      </c>
      <c r="E9106">
        <v>5</v>
      </c>
      <c r="F9106" t="s">
        <v>2085</v>
      </c>
      <c r="G9106">
        <v>12</v>
      </c>
      <c r="H9106" t="s">
        <v>2020</v>
      </c>
      <c r="I9106">
        <v>43497</v>
      </c>
      <c r="J9106" t="s">
        <v>2030</v>
      </c>
      <c r="K9106" t="s">
        <v>2030</v>
      </c>
    </row>
    <row r="9107" spans="2:11">
      <c r="B9107" t="s">
        <v>2813</v>
      </c>
      <c r="C9107" t="s">
        <v>3519</v>
      </c>
      <c r="D9107" t="s">
        <v>2122</v>
      </c>
      <c r="E9107">
        <v>2</v>
      </c>
      <c r="F9107" t="s">
        <v>2088</v>
      </c>
      <c r="G9107">
        <v>7.6</v>
      </c>
      <c r="H9107" t="s">
        <v>2017</v>
      </c>
      <c r="I9107">
        <v>43444</v>
      </c>
      <c r="J9107">
        <v>7</v>
      </c>
      <c r="K9107">
        <v>-15</v>
      </c>
    </row>
    <row r="9108" spans="2:11">
      <c r="B9108" t="s">
        <v>3836</v>
      </c>
      <c r="C9108" t="s">
        <v>4310</v>
      </c>
      <c r="D9108" t="s">
        <v>2026</v>
      </c>
      <c r="E9108">
        <v>5</v>
      </c>
      <c r="F9108" t="s">
        <v>2016</v>
      </c>
      <c r="G9108">
        <v>6.09</v>
      </c>
      <c r="H9108" t="s">
        <v>2020</v>
      </c>
      <c r="I9108">
        <v>43430</v>
      </c>
      <c r="J9108" t="s">
        <v>2030</v>
      </c>
      <c r="K9108" t="s">
        <v>2030</v>
      </c>
    </row>
    <row r="9109" spans="2:11">
      <c r="B9109" t="s">
        <v>3515</v>
      </c>
      <c r="C9109" t="s">
        <v>3516</v>
      </c>
      <c r="D9109" t="s">
        <v>3374</v>
      </c>
      <c r="E9109">
        <v>3</v>
      </c>
      <c r="F9109" t="s">
        <v>2016</v>
      </c>
      <c r="G9109">
        <v>7.87</v>
      </c>
      <c r="H9109" t="s">
        <v>2020</v>
      </c>
      <c r="I9109">
        <v>43368</v>
      </c>
      <c r="J9109">
        <v>8</v>
      </c>
      <c r="K9109">
        <v>-23.08</v>
      </c>
    </row>
    <row r="9201" spans="1:11">
      <c r="A9201" t="s">
        <v>1105</v>
      </c>
      <c r="B9201" t="s">
        <v>2067</v>
      </c>
      <c r="C9201" t="s">
        <v>3258</v>
      </c>
      <c r="D9201" t="s">
        <v>2029</v>
      </c>
      <c r="E9201">
        <v>5</v>
      </c>
      <c r="F9201" t="s">
        <v>2016</v>
      </c>
      <c r="G9201">
        <v>84</v>
      </c>
      <c r="H9201" t="s">
        <v>2020</v>
      </c>
      <c r="I9201">
        <v>43511</v>
      </c>
      <c r="J9201">
        <v>7</v>
      </c>
      <c r="K9201">
        <v>-14.49</v>
      </c>
    </row>
    <row r="9202" spans="1:11">
      <c r="B9202" t="s">
        <v>2159</v>
      </c>
      <c r="C9202" t="s">
        <v>3247</v>
      </c>
      <c r="D9202" t="s">
        <v>2044</v>
      </c>
      <c r="E9202">
        <v>3</v>
      </c>
      <c r="F9202" t="s">
        <v>2016</v>
      </c>
      <c r="G9202">
        <v>76</v>
      </c>
      <c r="H9202" t="s">
        <v>2020</v>
      </c>
      <c r="I9202">
        <v>43511</v>
      </c>
      <c r="J9202">
        <v>5</v>
      </c>
      <c r="K9202">
        <v>-2.7</v>
      </c>
    </row>
    <row r="9203" spans="1:11">
      <c r="B9203" t="s">
        <v>2148</v>
      </c>
      <c r="C9203" t="s">
        <v>3252</v>
      </c>
      <c r="D9203" t="s">
        <v>2015</v>
      </c>
      <c r="E9203">
        <v>3</v>
      </c>
      <c r="F9203" t="s">
        <v>2016</v>
      </c>
      <c r="G9203">
        <v>76</v>
      </c>
      <c r="H9203" t="s">
        <v>2017</v>
      </c>
      <c r="I9203">
        <v>43511</v>
      </c>
      <c r="J9203">
        <v>4</v>
      </c>
      <c r="K9203">
        <v>0</v>
      </c>
    </row>
    <row r="9204" spans="1:11">
      <c r="B9204" t="s">
        <v>2047</v>
      </c>
      <c r="C9204" t="s">
        <v>3963</v>
      </c>
      <c r="D9204" t="s">
        <v>2026</v>
      </c>
      <c r="E9204">
        <v>5</v>
      </c>
      <c r="F9204" t="s">
        <v>2016</v>
      </c>
      <c r="G9204">
        <v>91</v>
      </c>
      <c r="H9204" t="s">
        <v>2020</v>
      </c>
      <c r="I9204">
        <v>43511</v>
      </c>
      <c r="J9204">
        <v>7</v>
      </c>
      <c r="K9204">
        <v>-14.49</v>
      </c>
    </row>
    <row r="9205" spans="1:11">
      <c r="B9205" t="s">
        <v>2079</v>
      </c>
      <c r="C9205" t="s">
        <v>2138</v>
      </c>
      <c r="D9205" t="s">
        <v>2015</v>
      </c>
      <c r="E9205">
        <v>3</v>
      </c>
      <c r="F9205" t="s">
        <v>2016</v>
      </c>
      <c r="G9205">
        <v>68</v>
      </c>
      <c r="H9205" t="s">
        <v>2017</v>
      </c>
      <c r="I9205">
        <v>43511</v>
      </c>
      <c r="J9205">
        <v>6</v>
      </c>
      <c r="K9205">
        <v>-14.45</v>
      </c>
    </row>
    <row r="9206" spans="1:11">
      <c r="B9206" t="s">
        <v>2274</v>
      </c>
      <c r="C9206" t="s">
        <v>2334</v>
      </c>
      <c r="D9206" t="s">
        <v>2076</v>
      </c>
      <c r="E9206">
        <v>3</v>
      </c>
      <c r="F9206" t="s">
        <v>2016</v>
      </c>
      <c r="G9206" t="s">
        <v>2030</v>
      </c>
      <c r="H9206" t="s">
        <v>2017</v>
      </c>
      <c r="I9206">
        <v>43509</v>
      </c>
      <c r="J9206">
        <v>4</v>
      </c>
      <c r="K9206">
        <v>0</v>
      </c>
    </row>
    <row r="9207" spans="1:11">
      <c r="B9207" t="s">
        <v>2037</v>
      </c>
      <c r="C9207" t="s">
        <v>2608</v>
      </c>
      <c r="D9207" t="s">
        <v>2026</v>
      </c>
      <c r="E9207">
        <v>5</v>
      </c>
      <c r="F9207" t="s">
        <v>2016</v>
      </c>
      <c r="G9207">
        <v>95</v>
      </c>
      <c r="H9207" t="s">
        <v>2020</v>
      </c>
      <c r="I9207">
        <v>43509</v>
      </c>
      <c r="J9207">
        <v>7</v>
      </c>
      <c r="K9207">
        <v>-14.49</v>
      </c>
    </row>
    <row r="9208" spans="1:11">
      <c r="B9208" t="s">
        <v>2039</v>
      </c>
      <c r="C9208" t="s">
        <v>3251</v>
      </c>
      <c r="D9208" t="s">
        <v>2076</v>
      </c>
      <c r="E9208">
        <v>3</v>
      </c>
      <c r="F9208" t="s">
        <v>2016</v>
      </c>
      <c r="G9208" t="s">
        <v>2030</v>
      </c>
      <c r="H9208" t="s">
        <v>2017</v>
      </c>
      <c r="I9208">
        <v>43508</v>
      </c>
      <c r="J9208">
        <v>4</v>
      </c>
      <c r="K9208">
        <v>0</v>
      </c>
    </row>
    <row r="9209" spans="1:11">
      <c r="B9209" t="s">
        <v>2232</v>
      </c>
      <c r="C9209" t="s">
        <v>3260</v>
      </c>
      <c r="D9209" t="s">
        <v>2029</v>
      </c>
      <c r="E9209">
        <v>5</v>
      </c>
      <c r="F9209" t="s">
        <v>2016</v>
      </c>
      <c r="G9209" t="s">
        <v>2030</v>
      </c>
      <c r="H9209" t="s">
        <v>2017</v>
      </c>
      <c r="I9209">
        <v>43508</v>
      </c>
      <c r="J9209">
        <v>7</v>
      </c>
      <c r="K9209">
        <v>-14.49</v>
      </c>
    </row>
    <row r="9210" spans="1:11">
      <c r="B9210" t="s">
        <v>2072</v>
      </c>
      <c r="C9210" t="s">
        <v>3456</v>
      </c>
      <c r="D9210" t="s">
        <v>2189</v>
      </c>
      <c r="E9210">
        <v>5</v>
      </c>
      <c r="F9210" t="s">
        <v>2016</v>
      </c>
      <c r="G9210">
        <v>85</v>
      </c>
      <c r="H9210" t="s">
        <v>2020</v>
      </c>
      <c r="I9210">
        <v>43508</v>
      </c>
      <c r="J9210" t="s">
        <v>2030</v>
      </c>
      <c r="K9210" t="s">
        <v>2030</v>
      </c>
    </row>
    <row r="9211" spans="1:11">
      <c r="B9211" t="s">
        <v>3255</v>
      </c>
      <c r="C9211" t="s">
        <v>3256</v>
      </c>
      <c r="D9211" t="s">
        <v>2026</v>
      </c>
      <c r="E9211">
        <v>5</v>
      </c>
      <c r="F9211" t="s">
        <v>2016</v>
      </c>
      <c r="G9211">
        <v>84</v>
      </c>
      <c r="H9211" t="s">
        <v>2020</v>
      </c>
      <c r="I9211">
        <v>43508</v>
      </c>
      <c r="J9211">
        <v>2</v>
      </c>
      <c r="K9211">
        <v>3.52</v>
      </c>
    </row>
    <row r="9212" spans="1:11">
      <c r="B9212" t="s">
        <v>2260</v>
      </c>
      <c r="C9212" t="s">
        <v>3965</v>
      </c>
      <c r="D9212" t="s">
        <v>2044</v>
      </c>
      <c r="E9212">
        <v>3</v>
      </c>
      <c r="F9212" t="s">
        <v>2016</v>
      </c>
      <c r="G9212">
        <v>69</v>
      </c>
      <c r="H9212" t="s">
        <v>2020</v>
      </c>
      <c r="I9212">
        <v>43508</v>
      </c>
      <c r="J9212">
        <v>4</v>
      </c>
      <c r="K9212">
        <v>0</v>
      </c>
    </row>
    <row r="9213" spans="1:11">
      <c r="B9213" t="s">
        <v>106</v>
      </c>
      <c r="C9213" t="s">
        <v>2439</v>
      </c>
      <c r="D9213" t="s">
        <v>2114</v>
      </c>
      <c r="E9213">
        <v>3</v>
      </c>
      <c r="F9213" t="s">
        <v>2016</v>
      </c>
      <c r="G9213">
        <v>83</v>
      </c>
      <c r="H9213" t="s">
        <v>2020</v>
      </c>
      <c r="I9213">
        <v>43507</v>
      </c>
      <c r="J9213">
        <v>4</v>
      </c>
      <c r="K9213">
        <v>0</v>
      </c>
    </row>
    <row r="9214" spans="1:11">
      <c r="B9214" t="s">
        <v>2139</v>
      </c>
      <c r="C9214" t="s">
        <v>2332</v>
      </c>
      <c r="D9214" t="s">
        <v>2035</v>
      </c>
      <c r="E9214">
        <v>5</v>
      </c>
      <c r="F9214" t="s">
        <v>2016</v>
      </c>
      <c r="G9214">
        <v>87</v>
      </c>
      <c r="H9214" t="s">
        <v>2020</v>
      </c>
      <c r="I9214">
        <v>43507</v>
      </c>
      <c r="J9214" t="s">
        <v>2030</v>
      </c>
      <c r="K9214" t="s">
        <v>2030</v>
      </c>
    </row>
    <row r="9215" spans="1:11">
      <c r="B9215" t="s">
        <v>2045</v>
      </c>
      <c r="C9215" t="s">
        <v>3248</v>
      </c>
      <c r="D9215" t="s">
        <v>2029</v>
      </c>
      <c r="E9215">
        <v>5</v>
      </c>
      <c r="F9215" t="s">
        <v>2016</v>
      </c>
      <c r="G9215">
        <v>85</v>
      </c>
      <c r="H9215" t="s">
        <v>2020</v>
      </c>
      <c r="I9215">
        <v>43507</v>
      </c>
      <c r="J9215">
        <v>1</v>
      </c>
      <c r="K9215">
        <v>3.59</v>
      </c>
    </row>
    <row r="9216" spans="1:11">
      <c r="B9216" t="s">
        <v>2151</v>
      </c>
      <c r="C9216" t="s">
        <v>2152</v>
      </c>
      <c r="D9216" t="s">
        <v>2026</v>
      </c>
      <c r="E9216">
        <v>5</v>
      </c>
      <c r="F9216" t="s">
        <v>2016</v>
      </c>
      <c r="G9216">
        <v>86</v>
      </c>
      <c r="H9216" t="s">
        <v>2020</v>
      </c>
      <c r="I9216">
        <v>43507</v>
      </c>
      <c r="J9216" t="s">
        <v>2030</v>
      </c>
      <c r="K9216" t="s">
        <v>2030</v>
      </c>
    </row>
    <row r="9217" spans="2:11">
      <c r="B9217" t="s">
        <v>2049</v>
      </c>
      <c r="C9217" t="s">
        <v>3261</v>
      </c>
      <c r="D9217" t="s">
        <v>2029</v>
      </c>
      <c r="E9217">
        <v>5</v>
      </c>
      <c r="F9217" t="s">
        <v>2016</v>
      </c>
      <c r="G9217">
        <v>85</v>
      </c>
      <c r="H9217" t="s">
        <v>2017</v>
      </c>
      <c r="I9217">
        <v>43507</v>
      </c>
      <c r="J9217">
        <v>7</v>
      </c>
      <c r="K9217">
        <v>-14.49</v>
      </c>
    </row>
    <row r="9218" spans="2:11">
      <c r="B9218" t="s">
        <v>2198</v>
      </c>
      <c r="C9218" t="s">
        <v>2443</v>
      </c>
      <c r="D9218" t="s">
        <v>2044</v>
      </c>
      <c r="E9218">
        <v>3</v>
      </c>
      <c r="F9218" t="s">
        <v>2016</v>
      </c>
      <c r="G9218">
        <v>75</v>
      </c>
      <c r="H9218" t="s">
        <v>2020</v>
      </c>
      <c r="I9218">
        <v>43507</v>
      </c>
      <c r="J9218" t="s">
        <v>2030</v>
      </c>
      <c r="K9218" t="s">
        <v>2030</v>
      </c>
    </row>
    <row r="9219" spans="2:11">
      <c r="B9219" t="s">
        <v>2063</v>
      </c>
      <c r="C9219" t="s">
        <v>2612</v>
      </c>
      <c r="D9219" t="s">
        <v>2035</v>
      </c>
      <c r="E9219">
        <v>5</v>
      </c>
      <c r="F9219" t="s">
        <v>2016</v>
      </c>
      <c r="G9219">
        <v>90</v>
      </c>
      <c r="H9219" t="s">
        <v>2017</v>
      </c>
      <c r="I9219">
        <v>43507</v>
      </c>
      <c r="J9219">
        <v>7</v>
      </c>
      <c r="K9219">
        <v>-14.49</v>
      </c>
    </row>
    <row r="9220" spans="2:11">
      <c r="B9220" t="s">
        <v>2451</v>
      </c>
      <c r="C9220" t="s">
        <v>4237</v>
      </c>
      <c r="D9220" t="s">
        <v>2026</v>
      </c>
      <c r="E9220">
        <v>5</v>
      </c>
      <c r="F9220" t="s">
        <v>2016</v>
      </c>
      <c r="G9220" t="s">
        <v>2030</v>
      </c>
      <c r="H9220" t="s">
        <v>2017</v>
      </c>
      <c r="I9220">
        <v>43501</v>
      </c>
      <c r="J9220">
        <v>7</v>
      </c>
      <c r="K9220">
        <v>-14.49</v>
      </c>
    </row>
    <row r="9221" spans="2:11">
      <c r="B9221" t="s">
        <v>2051</v>
      </c>
      <c r="C9221" t="s">
        <v>2500</v>
      </c>
      <c r="D9221" t="s">
        <v>2026</v>
      </c>
      <c r="E9221">
        <v>5</v>
      </c>
      <c r="F9221" t="s">
        <v>2016</v>
      </c>
      <c r="G9221">
        <v>83</v>
      </c>
      <c r="H9221" t="s">
        <v>2017</v>
      </c>
      <c r="I9221">
        <v>43501</v>
      </c>
      <c r="J9221">
        <v>3</v>
      </c>
      <c r="K9221">
        <v>0.25</v>
      </c>
    </row>
    <row r="9222" spans="2:11">
      <c r="B9222" t="s">
        <v>2086</v>
      </c>
      <c r="C9222" t="s">
        <v>3558</v>
      </c>
      <c r="D9222" t="s">
        <v>2026</v>
      </c>
      <c r="E9222">
        <v>5</v>
      </c>
      <c r="F9222" t="s">
        <v>2016</v>
      </c>
      <c r="G9222">
        <v>82</v>
      </c>
      <c r="H9222" t="s">
        <v>2017</v>
      </c>
      <c r="I9222">
        <v>43501</v>
      </c>
      <c r="J9222">
        <v>7</v>
      </c>
      <c r="K9222">
        <v>-14.49</v>
      </c>
    </row>
    <row r="9223" spans="2:11">
      <c r="B9223" t="s">
        <v>2021</v>
      </c>
      <c r="C9223" t="s">
        <v>3257</v>
      </c>
      <c r="D9223" t="s">
        <v>2296</v>
      </c>
      <c r="E9223">
        <v>3</v>
      </c>
      <c r="F9223" t="s">
        <v>2016</v>
      </c>
      <c r="G9223">
        <v>71</v>
      </c>
      <c r="H9223" t="s">
        <v>2020</v>
      </c>
      <c r="I9223">
        <v>43500</v>
      </c>
      <c r="J9223">
        <v>4</v>
      </c>
      <c r="K9223">
        <v>0</v>
      </c>
    </row>
    <row r="9224" spans="2:11">
      <c r="B9224" t="s">
        <v>2033</v>
      </c>
      <c r="C9224" t="s">
        <v>3259</v>
      </c>
      <c r="D9224" t="s">
        <v>2035</v>
      </c>
      <c r="E9224">
        <v>5</v>
      </c>
      <c r="F9224" t="s">
        <v>2016</v>
      </c>
      <c r="G9224">
        <v>85</v>
      </c>
      <c r="H9224" t="s">
        <v>2036</v>
      </c>
      <c r="I9224">
        <v>43500</v>
      </c>
      <c r="J9224">
        <v>7</v>
      </c>
      <c r="K9224">
        <v>-14.49</v>
      </c>
    </row>
    <row r="9225" spans="2:11">
      <c r="B9225" t="s">
        <v>2077</v>
      </c>
      <c r="C9225" t="s">
        <v>2928</v>
      </c>
      <c r="D9225" t="s">
        <v>2029</v>
      </c>
      <c r="E9225">
        <v>5</v>
      </c>
      <c r="F9225" t="s">
        <v>2016</v>
      </c>
      <c r="G9225" t="s">
        <v>2030</v>
      </c>
      <c r="H9225" t="s">
        <v>2017</v>
      </c>
      <c r="I9225">
        <v>43500</v>
      </c>
      <c r="J9225">
        <v>7</v>
      </c>
      <c r="K9225">
        <v>-14.49</v>
      </c>
    </row>
    <row r="9226" spans="2:11">
      <c r="B9226" t="s">
        <v>2094</v>
      </c>
      <c r="C9226" t="s">
        <v>2095</v>
      </c>
      <c r="D9226" t="s">
        <v>2076</v>
      </c>
      <c r="E9226">
        <v>3</v>
      </c>
      <c r="F9226" t="s">
        <v>2016</v>
      </c>
      <c r="G9226" t="s">
        <v>2030</v>
      </c>
      <c r="H9226" t="s">
        <v>2017</v>
      </c>
      <c r="I9226">
        <v>43461</v>
      </c>
      <c r="J9226" t="s">
        <v>2030</v>
      </c>
      <c r="K9226" t="s">
        <v>2030</v>
      </c>
    </row>
    <row r="9227" spans="2:11">
      <c r="B9227" t="s">
        <v>2024</v>
      </c>
      <c r="C9227" t="s">
        <v>3300</v>
      </c>
      <c r="D9227" t="s">
        <v>2076</v>
      </c>
      <c r="E9227">
        <v>3</v>
      </c>
      <c r="F9227" t="s">
        <v>2016</v>
      </c>
      <c r="G9227" t="s">
        <v>2030</v>
      </c>
      <c r="H9227" t="s">
        <v>2017</v>
      </c>
      <c r="I9227">
        <v>43402</v>
      </c>
      <c r="J9227">
        <v>4</v>
      </c>
      <c r="K9227">
        <v>0</v>
      </c>
    </row>
    <row r="9228" spans="2:11">
      <c r="B9228" t="s">
        <v>2083</v>
      </c>
      <c r="C9228" t="s">
        <v>2304</v>
      </c>
      <c r="D9228" t="s">
        <v>2035</v>
      </c>
      <c r="E9228">
        <v>5</v>
      </c>
      <c r="F9228" t="s">
        <v>2016</v>
      </c>
      <c r="G9228" t="s">
        <v>2030</v>
      </c>
      <c r="H9228" t="s">
        <v>2017</v>
      </c>
      <c r="I9228">
        <v>43382</v>
      </c>
      <c r="J9228">
        <v>7</v>
      </c>
      <c r="K9228">
        <v>-14.49</v>
      </c>
    </row>
    <row r="9229" spans="2:11">
      <c r="B9229" t="s">
        <v>2111</v>
      </c>
      <c r="C9229" t="s">
        <v>2930</v>
      </c>
      <c r="D9229" t="s">
        <v>2026</v>
      </c>
      <c r="E9229">
        <v>5</v>
      </c>
      <c r="F9229" t="s">
        <v>2016</v>
      </c>
      <c r="G9229" t="s">
        <v>2030</v>
      </c>
      <c r="H9229" t="s">
        <v>2017</v>
      </c>
      <c r="I9229">
        <v>43146</v>
      </c>
      <c r="J9229">
        <v>7</v>
      </c>
      <c r="K9229">
        <v>-14.49</v>
      </c>
    </row>
    <row r="9230" spans="2:11">
      <c r="B9230" t="s">
        <v>2931</v>
      </c>
      <c r="C9230" t="s">
        <v>2932</v>
      </c>
      <c r="D9230" t="s">
        <v>2104</v>
      </c>
      <c r="E9230" t="s">
        <v>2030</v>
      </c>
      <c r="F9230" t="s">
        <v>2016</v>
      </c>
      <c r="G9230" t="s">
        <v>2030</v>
      </c>
      <c r="H9230" t="s">
        <v>2017</v>
      </c>
      <c r="I9230">
        <v>42899</v>
      </c>
      <c r="J9230" t="s">
        <v>2030</v>
      </c>
      <c r="K9230" t="s">
        <v>2030</v>
      </c>
    </row>
    <row r="9301" spans="1:11">
      <c r="A9301" t="s">
        <v>1106</v>
      </c>
      <c r="B9301" t="s">
        <v>2159</v>
      </c>
      <c r="C9301" t="s">
        <v>3726</v>
      </c>
      <c r="D9301" t="s">
        <v>2044</v>
      </c>
      <c r="E9301">
        <v>3</v>
      </c>
      <c r="F9301" t="s">
        <v>2016</v>
      </c>
      <c r="G9301">
        <v>82</v>
      </c>
      <c r="H9301" t="s">
        <v>2017</v>
      </c>
      <c r="I9301">
        <v>43511</v>
      </c>
      <c r="J9301">
        <v>8</v>
      </c>
      <c r="K9301">
        <v>13.41</v>
      </c>
    </row>
    <row r="9302" spans="1:11">
      <c r="B9302" t="s">
        <v>2045</v>
      </c>
      <c r="C9302" t="s">
        <v>2249</v>
      </c>
      <c r="D9302" t="s">
        <v>2029</v>
      </c>
      <c r="E9302">
        <v>5</v>
      </c>
      <c r="F9302" t="s">
        <v>2016</v>
      </c>
      <c r="G9302">
        <v>100</v>
      </c>
      <c r="H9302" t="s">
        <v>2020</v>
      </c>
      <c r="I9302">
        <v>43511</v>
      </c>
      <c r="J9302" t="s">
        <v>2030</v>
      </c>
      <c r="K9302" t="s">
        <v>2030</v>
      </c>
    </row>
    <row r="9303" spans="1:11">
      <c r="B9303" t="s">
        <v>2274</v>
      </c>
      <c r="C9303" t="s">
        <v>2766</v>
      </c>
      <c r="D9303" t="s">
        <v>2076</v>
      </c>
      <c r="E9303">
        <v>3</v>
      </c>
      <c r="F9303" t="s">
        <v>2016</v>
      </c>
      <c r="G9303" t="s">
        <v>2030</v>
      </c>
      <c r="H9303" t="s">
        <v>2017</v>
      </c>
      <c r="I9303">
        <v>43509</v>
      </c>
      <c r="J9303">
        <v>15</v>
      </c>
      <c r="K9303">
        <v>0</v>
      </c>
    </row>
    <row r="9304" spans="1:11">
      <c r="B9304" t="s">
        <v>2118</v>
      </c>
      <c r="C9304" t="s">
        <v>2119</v>
      </c>
      <c r="D9304" t="s">
        <v>2026</v>
      </c>
      <c r="E9304">
        <v>5</v>
      </c>
      <c r="F9304" t="s">
        <v>2016</v>
      </c>
      <c r="G9304">
        <v>95</v>
      </c>
      <c r="H9304" t="s">
        <v>2017</v>
      </c>
      <c r="I9304">
        <v>43509</v>
      </c>
      <c r="J9304">
        <v>14</v>
      </c>
      <c r="K9304">
        <v>3.63</v>
      </c>
    </row>
    <row r="9305" spans="1:11">
      <c r="B9305" t="s">
        <v>2051</v>
      </c>
      <c r="C9305" t="s">
        <v>2115</v>
      </c>
      <c r="D9305" t="s">
        <v>2076</v>
      </c>
      <c r="E9305">
        <v>3</v>
      </c>
      <c r="F9305" t="s">
        <v>2016</v>
      </c>
      <c r="G9305">
        <v>80</v>
      </c>
      <c r="H9305" t="s">
        <v>2017</v>
      </c>
      <c r="I9305">
        <v>43507</v>
      </c>
      <c r="J9305" t="s">
        <v>2030</v>
      </c>
      <c r="K9305" t="s">
        <v>2030</v>
      </c>
    </row>
    <row r="9306" spans="1:11">
      <c r="B9306" t="s">
        <v>2094</v>
      </c>
      <c r="C9306" t="s">
        <v>2095</v>
      </c>
      <c r="D9306" t="s">
        <v>2076</v>
      </c>
      <c r="E9306">
        <v>3</v>
      </c>
      <c r="F9306" t="s">
        <v>2016</v>
      </c>
      <c r="G9306" t="s">
        <v>2030</v>
      </c>
      <c r="H9306" t="s">
        <v>2017</v>
      </c>
      <c r="I9306">
        <v>43504</v>
      </c>
      <c r="J9306" t="s">
        <v>2030</v>
      </c>
      <c r="K9306" t="s">
        <v>2030</v>
      </c>
    </row>
    <row r="9307" spans="1:11">
      <c r="B9307" t="s">
        <v>2151</v>
      </c>
      <c r="C9307" t="s">
        <v>2968</v>
      </c>
      <c r="D9307" t="s">
        <v>2026</v>
      </c>
      <c r="E9307">
        <v>5</v>
      </c>
      <c r="F9307" t="s">
        <v>2016</v>
      </c>
      <c r="G9307">
        <v>90</v>
      </c>
      <c r="H9307" t="s">
        <v>2017</v>
      </c>
      <c r="I9307">
        <v>43500</v>
      </c>
      <c r="J9307">
        <v>4</v>
      </c>
      <c r="K9307">
        <v>26.42</v>
      </c>
    </row>
    <row r="9308" spans="1:11">
      <c r="B9308" t="s">
        <v>2260</v>
      </c>
      <c r="C9308" t="s">
        <v>2970</v>
      </c>
      <c r="D9308" t="s">
        <v>2035</v>
      </c>
      <c r="E9308">
        <v>5</v>
      </c>
      <c r="F9308" t="s">
        <v>2016</v>
      </c>
      <c r="G9308">
        <v>88</v>
      </c>
      <c r="H9308" t="s">
        <v>2020</v>
      </c>
      <c r="I9308">
        <v>43500</v>
      </c>
      <c r="J9308">
        <v>4</v>
      </c>
      <c r="K9308">
        <v>26.42</v>
      </c>
    </row>
    <row r="9309" spans="1:11">
      <c r="B9309" t="s">
        <v>2601</v>
      </c>
      <c r="C9309" t="s">
        <v>3727</v>
      </c>
      <c r="D9309" t="s">
        <v>2029</v>
      </c>
      <c r="E9309">
        <v>5</v>
      </c>
      <c r="F9309" t="s">
        <v>2016</v>
      </c>
      <c r="G9309">
        <v>92</v>
      </c>
      <c r="H9309" t="s">
        <v>2017</v>
      </c>
      <c r="I9309">
        <v>43500</v>
      </c>
      <c r="J9309">
        <v>2</v>
      </c>
      <c r="K9309">
        <v>30.99</v>
      </c>
    </row>
    <row r="9310" spans="1:11">
      <c r="B9310" t="s">
        <v>2049</v>
      </c>
      <c r="C9310" t="s">
        <v>2654</v>
      </c>
      <c r="D9310" t="s">
        <v>2029</v>
      </c>
      <c r="E9310">
        <v>5</v>
      </c>
      <c r="F9310" t="s">
        <v>2016</v>
      </c>
      <c r="G9310">
        <v>90</v>
      </c>
      <c r="H9310" t="s">
        <v>2017</v>
      </c>
      <c r="I9310">
        <v>43497</v>
      </c>
      <c r="J9310">
        <v>12</v>
      </c>
      <c r="K9310">
        <v>5.73</v>
      </c>
    </row>
    <row r="9311" spans="1:11">
      <c r="B9311" t="s">
        <v>2042</v>
      </c>
      <c r="C9311" t="s">
        <v>3586</v>
      </c>
      <c r="D9311" t="s">
        <v>2029</v>
      </c>
      <c r="E9311">
        <v>5</v>
      </c>
      <c r="F9311" t="s">
        <v>2016</v>
      </c>
      <c r="G9311">
        <v>98</v>
      </c>
      <c r="H9311" t="s">
        <v>2020</v>
      </c>
      <c r="I9311">
        <v>43495</v>
      </c>
      <c r="J9311">
        <v>4</v>
      </c>
      <c r="K9311">
        <v>26.42</v>
      </c>
    </row>
    <row r="9312" spans="1:11">
      <c r="B9312" t="s">
        <v>2077</v>
      </c>
      <c r="C9312" t="s">
        <v>2116</v>
      </c>
      <c r="D9312" t="s">
        <v>2117</v>
      </c>
      <c r="E9312">
        <v>5</v>
      </c>
      <c r="F9312" t="s">
        <v>2016</v>
      </c>
      <c r="G9312" t="s">
        <v>2030</v>
      </c>
      <c r="H9312" t="s">
        <v>2017</v>
      </c>
      <c r="I9312">
        <v>43493</v>
      </c>
      <c r="J9312">
        <v>4</v>
      </c>
      <c r="K9312">
        <v>26.42</v>
      </c>
    </row>
    <row r="9313" spans="2:11">
      <c r="B9313" t="s">
        <v>2234</v>
      </c>
      <c r="C9313" t="s">
        <v>2657</v>
      </c>
      <c r="D9313" t="s">
        <v>2044</v>
      </c>
      <c r="E9313">
        <v>3</v>
      </c>
      <c r="F9313" t="s">
        <v>2016</v>
      </c>
      <c r="G9313">
        <v>85</v>
      </c>
      <c r="H9313" t="s">
        <v>2017</v>
      </c>
      <c r="I9313">
        <v>43490</v>
      </c>
      <c r="J9313">
        <v>10</v>
      </c>
      <c r="K9313">
        <v>8.15</v>
      </c>
    </row>
    <row r="9314" spans="2:11">
      <c r="B9314" t="s">
        <v>106</v>
      </c>
      <c r="C9314" t="s">
        <v>2113</v>
      </c>
      <c r="D9314" t="s">
        <v>2440</v>
      </c>
      <c r="E9314">
        <v>5</v>
      </c>
      <c r="F9314" t="s">
        <v>2016</v>
      </c>
      <c r="G9314">
        <v>103</v>
      </c>
      <c r="H9314" t="s">
        <v>2020</v>
      </c>
      <c r="I9314">
        <v>43489</v>
      </c>
      <c r="J9314" t="s">
        <v>2030</v>
      </c>
      <c r="K9314" t="s">
        <v>2030</v>
      </c>
    </row>
    <row r="9315" spans="2:11">
      <c r="B9315" t="s">
        <v>2021</v>
      </c>
      <c r="C9315" t="s">
        <v>2956</v>
      </c>
      <c r="D9315" t="s">
        <v>2216</v>
      </c>
      <c r="E9315">
        <v>3</v>
      </c>
      <c r="F9315" t="s">
        <v>2016</v>
      </c>
      <c r="G9315">
        <v>85</v>
      </c>
      <c r="H9315" t="s">
        <v>2020</v>
      </c>
      <c r="I9315">
        <v>43487</v>
      </c>
      <c r="J9315" t="s">
        <v>2030</v>
      </c>
      <c r="K9315" t="s">
        <v>2030</v>
      </c>
    </row>
    <row r="9316" spans="2:11">
      <c r="B9316" t="s">
        <v>2039</v>
      </c>
      <c r="C9316" t="s">
        <v>3226</v>
      </c>
      <c r="D9316" t="s">
        <v>2026</v>
      </c>
      <c r="E9316">
        <v>5</v>
      </c>
      <c r="F9316" t="s">
        <v>2085</v>
      </c>
      <c r="G9316">
        <v>85</v>
      </c>
      <c r="H9316" t="s">
        <v>2020</v>
      </c>
      <c r="I9316">
        <v>43475</v>
      </c>
      <c r="J9316">
        <v>9</v>
      </c>
      <c r="K9316">
        <v>11.72</v>
      </c>
    </row>
    <row r="9317" spans="2:11">
      <c r="B9317" t="s">
        <v>2074</v>
      </c>
      <c r="C9317" t="s">
        <v>2659</v>
      </c>
      <c r="D9317" t="s">
        <v>2026</v>
      </c>
      <c r="E9317">
        <v>5</v>
      </c>
      <c r="F9317" t="s">
        <v>2016</v>
      </c>
      <c r="G9317">
        <v>96</v>
      </c>
      <c r="H9317" t="s">
        <v>2020</v>
      </c>
      <c r="I9317">
        <v>43474</v>
      </c>
      <c r="J9317">
        <v>4</v>
      </c>
      <c r="K9317">
        <v>26.42</v>
      </c>
    </row>
    <row r="9318" spans="2:11">
      <c r="B9318" t="s">
        <v>2120</v>
      </c>
      <c r="C9318" t="s">
        <v>2121</v>
      </c>
      <c r="D9318" t="s">
        <v>2026</v>
      </c>
      <c r="E9318">
        <v>5</v>
      </c>
      <c r="F9318" t="s">
        <v>2016</v>
      </c>
      <c r="G9318">
        <v>85</v>
      </c>
      <c r="H9318" t="s">
        <v>2017</v>
      </c>
      <c r="I9318">
        <v>43474</v>
      </c>
      <c r="J9318">
        <v>4</v>
      </c>
      <c r="K9318">
        <v>26.42</v>
      </c>
    </row>
    <row r="9319" spans="2:11">
      <c r="B9319" t="s">
        <v>2813</v>
      </c>
      <c r="C9319" t="s">
        <v>3230</v>
      </c>
      <c r="D9319" t="s">
        <v>2026</v>
      </c>
      <c r="E9319">
        <v>5</v>
      </c>
      <c r="F9319" t="s">
        <v>2085</v>
      </c>
      <c r="G9319">
        <v>95</v>
      </c>
      <c r="H9319" t="s">
        <v>2017</v>
      </c>
      <c r="I9319">
        <v>43473</v>
      </c>
      <c r="J9319">
        <v>1</v>
      </c>
      <c r="K9319">
        <v>33.54</v>
      </c>
    </row>
    <row r="9320" spans="2:11">
      <c r="B9320" t="s">
        <v>2257</v>
      </c>
      <c r="C9320" t="s">
        <v>2661</v>
      </c>
      <c r="D9320" t="s">
        <v>2029</v>
      </c>
      <c r="E9320">
        <v>5</v>
      </c>
      <c r="F9320" t="s">
        <v>2016</v>
      </c>
      <c r="G9320">
        <v>90</v>
      </c>
      <c r="H9320" t="s">
        <v>2020</v>
      </c>
      <c r="I9320">
        <v>43472</v>
      </c>
      <c r="J9320">
        <v>4</v>
      </c>
      <c r="K9320">
        <v>26.42</v>
      </c>
    </row>
    <row r="9321" spans="2:11">
      <c r="B9321" t="s">
        <v>2037</v>
      </c>
      <c r="C9321" t="s">
        <v>2958</v>
      </c>
      <c r="D9321" t="s">
        <v>2076</v>
      </c>
      <c r="E9321">
        <v>3</v>
      </c>
      <c r="F9321" t="s">
        <v>2016</v>
      </c>
      <c r="G9321">
        <v>80</v>
      </c>
      <c r="H9321" t="s">
        <v>2020</v>
      </c>
      <c r="I9321">
        <v>43467</v>
      </c>
      <c r="J9321">
        <v>15</v>
      </c>
      <c r="K9321">
        <v>0</v>
      </c>
    </row>
    <row r="9322" spans="2:11">
      <c r="B9322" t="s">
        <v>2198</v>
      </c>
      <c r="C9322" t="s">
        <v>3228</v>
      </c>
      <c r="D9322" t="s">
        <v>2035</v>
      </c>
      <c r="E9322">
        <v>5</v>
      </c>
      <c r="F9322" t="s">
        <v>2016</v>
      </c>
      <c r="G9322">
        <v>92</v>
      </c>
      <c r="H9322" t="s">
        <v>2017</v>
      </c>
      <c r="I9322">
        <v>43465</v>
      </c>
      <c r="J9322">
        <v>11</v>
      </c>
      <c r="K9322">
        <v>7.63</v>
      </c>
    </row>
    <row r="9323" spans="2:11">
      <c r="B9323" t="s">
        <v>2089</v>
      </c>
      <c r="C9323" t="s">
        <v>3103</v>
      </c>
      <c r="D9323" t="s">
        <v>2044</v>
      </c>
      <c r="E9323">
        <v>3</v>
      </c>
      <c r="F9323" t="s">
        <v>2016</v>
      </c>
      <c r="G9323">
        <v>71</v>
      </c>
      <c r="H9323" t="s">
        <v>2017</v>
      </c>
      <c r="I9323">
        <v>43460</v>
      </c>
      <c r="J9323">
        <v>7</v>
      </c>
      <c r="K9323">
        <v>15.4</v>
      </c>
    </row>
    <row r="9324" spans="2:11">
      <c r="B9324" t="s">
        <v>2033</v>
      </c>
      <c r="C9324" t="s">
        <v>2966</v>
      </c>
      <c r="D9324" t="s">
        <v>2035</v>
      </c>
      <c r="E9324">
        <v>5</v>
      </c>
      <c r="F9324" t="s">
        <v>2085</v>
      </c>
      <c r="G9324">
        <v>85</v>
      </c>
      <c r="H9324" t="s">
        <v>2020</v>
      </c>
      <c r="I9324">
        <v>43455</v>
      </c>
      <c r="J9324">
        <v>6</v>
      </c>
      <c r="K9324">
        <v>17.98</v>
      </c>
    </row>
    <row r="9325" spans="2:11">
      <c r="B9325" t="s">
        <v>2086</v>
      </c>
      <c r="C9325" t="s">
        <v>3676</v>
      </c>
      <c r="D9325" t="s">
        <v>2076</v>
      </c>
      <c r="E9325">
        <v>3</v>
      </c>
      <c r="F9325" t="s">
        <v>2085</v>
      </c>
      <c r="G9325">
        <v>69.5</v>
      </c>
      <c r="H9325" t="s">
        <v>2017</v>
      </c>
      <c r="I9325">
        <v>43455</v>
      </c>
      <c r="J9325">
        <v>16</v>
      </c>
      <c r="K9325">
        <v>-7.16</v>
      </c>
    </row>
    <row r="9326" spans="2:11">
      <c r="B9326" t="s">
        <v>3620</v>
      </c>
      <c r="C9326" t="s">
        <v>3728</v>
      </c>
      <c r="D9326" t="s">
        <v>2044</v>
      </c>
      <c r="E9326">
        <v>3</v>
      </c>
      <c r="F9326" t="s">
        <v>2016</v>
      </c>
      <c r="G9326">
        <v>80</v>
      </c>
      <c r="H9326" t="s">
        <v>2017</v>
      </c>
      <c r="I9326">
        <v>43455</v>
      </c>
      <c r="J9326">
        <v>5</v>
      </c>
      <c r="K9326">
        <v>24.42</v>
      </c>
    </row>
    <row r="9327" spans="2:11">
      <c r="B9327" t="s">
        <v>2063</v>
      </c>
      <c r="C9327" t="s">
        <v>2266</v>
      </c>
      <c r="D9327" t="s">
        <v>2035</v>
      </c>
      <c r="E9327">
        <v>5</v>
      </c>
      <c r="F9327" t="s">
        <v>2016</v>
      </c>
      <c r="G9327">
        <v>100</v>
      </c>
      <c r="H9327" t="s">
        <v>2017</v>
      </c>
      <c r="I9327">
        <v>43455</v>
      </c>
      <c r="J9327">
        <v>4</v>
      </c>
      <c r="K9327">
        <v>26.42</v>
      </c>
    </row>
    <row r="9328" spans="2:11">
      <c r="B9328" t="s">
        <v>2858</v>
      </c>
      <c r="C9328" t="s">
        <v>3729</v>
      </c>
      <c r="D9328" t="s">
        <v>2026</v>
      </c>
      <c r="E9328">
        <v>5</v>
      </c>
      <c r="F9328" t="s">
        <v>2085</v>
      </c>
      <c r="G9328">
        <v>80</v>
      </c>
      <c r="H9328" t="s">
        <v>2020</v>
      </c>
      <c r="I9328">
        <v>43455</v>
      </c>
      <c r="J9328">
        <v>6</v>
      </c>
      <c r="K9328">
        <v>17.98</v>
      </c>
    </row>
    <row r="9329" spans="2:11">
      <c r="B9329" t="s">
        <v>2027</v>
      </c>
      <c r="C9329" t="s">
        <v>2965</v>
      </c>
      <c r="D9329" t="s">
        <v>2029</v>
      </c>
      <c r="E9329">
        <v>5</v>
      </c>
      <c r="F9329" t="s">
        <v>2016</v>
      </c>
      <c r="G9329">
        <v>90</v>
      </c>
      <c r="H9329" t="s">
        <v>2017</v>
      </c>
      <c r="I9329">
        <v>43454</v>
      </c>
      <c r="J9329">
        <v>3</v>
      </c>
      <c r="K9329">
        <v>28.82</v>
      </c>
    </row>
    <row r="9330" spans="2:11">
      <c r="B9330" t="s">
        <v>2079</v>
      </c>
      <c r="C9330" t="s">
        <v>2656</v>
      </c>
      <c r="D9330" t="s">
        <v>2015</v>
      </c>
      <c r="E9330">
        <v>3</v>
      </c>
      <c r="F9330" t="s">
        <v>2016</v>
      </c>
      <c r="G9330">
        <v>76</v>
      </c>
      <c r="H9330" t="s">
        <v>2017</v>
      </c>
      <c r="I9330">
        <v>43454</v>
      </c>
      <c r="J9330">
        <v>15</v>
      </c>
      <c r="K9330">
        <v>0</v>
      </c>
    </row>
    <row r="9331" spans="2:11">
      <c r="B9331" t="s">
        <v>2054</v>
      </c>
      <c r="C9331" t="s">
        <v>2663</v>
      </c>
      <c r="D9331" t="s">
        <v>2056</v>
      </c>
      <c r="E9331">
        <v>4</v>
      </c>
      <c r="F9331" t="s">
        <v>2016</v>
      </c>
      <c r="G9331">
        <v>100</v>
      </c>
      <c r="H9331" t="s">
        <v>2020</v>
      </c>
      <c r="I9331">
        <v>43454</v>
      </c>
      <c r="J9331">
        <v>13</v>
      </c>
      <c r="K9331">
        <v>4.45</v>
      </c>
    </row>
    <row r="9332" spans="2:11">
      <c r="B9332" t="s">
        <v>2024</v>
      </c>
      <c r="C9332" t="s">
        <v>2768</v>
      </c>
      <c r="D9332" t="s">
        <v>2026</v>
      </c>
      <c r="E9332">
        <v>5</v>
      </c>
      <c r="F9332" t="s">
        <v>2016</v>
      </c>
      <c r="G9332">
        <v>94</v>
      </c>
      <c r="H9332" t="s">
        <v>2017</v>
      </c>
      <c r="I9332">
        <v>43441</v>
      </c>
      <c r="J9332">
        <v>4</v>
      </c>
      <c r="K9332">
        <v>26.42</v>
      </c>
    </row>
    <row r="9333" spans="2:11">
      <c r="B9333" t="s">
        <v>2083</v>
      </c>
      <c r="C9333" t="s">
        <v>2084</v>
      </c>
      <c r="D9333" t="s">
        <v>2184</v>
      </c>
      <c r="E9333">
        <v>1</v>
      </c>
      <c r="F9333" t="s">
        <v>2016</v>
      </c>
      <c r="G9333" t="s">
        <v>2030</v>
      </c>
      <c r="H9333" t="s">
        <v>2017</v>
      </c>
      <c r="I9333">
        <v>43369</v>
      </c>
      <c r="J9333">
        <v>18</v>
      </c>
      <c r="K9333">
        <v>-30.02</v>
      </c>
    </row>
    <row r="9334" spans="2:11">
      <c r="B9334" t="s">
        <v>2107</v>
      </c>
      <c r="C9334" t="s">
        <v>2108</v>
      </c>
      <c r="D9334" t="s">
        <v>2026</v>
      </c>
      <c r="E9334">
        <v>5</v>
      </c>
      <c r="F9334" t="s">
        <v>2016</v>
      </c>
      <c r="G9334">
        <v>60.21</v>
      </c>
      <c r="H9334" t="s">
        <v>2017</v>
      </c>
      <c r="I9334">
        <v>43033</v>
      </c>
      <c r="J9334">
        <v>4</v>
      </c>
      <c r="K9334">
        <v>26.42</v>
      </c>
    </row>
    <row r="9335" spans="2:11">
      <c r="B9335" t="s">
        <v>2111</v>
      </c>
      <c r="C9335" t="s">
        <v>2862</v>
      </c>
      <c r="D9335" t="s">
        <v>3730</v>
      </c>
      <c r="E9335">
        <v>3</v>
      </c>
      <c r="F9335" t="s">
        <v>2123</v>
      </c>
      <c r="G9335" t="s">
        <v>2030</v>
      </c>
      <c r="H9335" t="s">
        <v>2017</v>
      </c>
      <c r="I9335">
        <v>42997</v>
      </c>
      <c r="J9335">
        <v>15</v>
      </c>
      <c r="K9335">
        <v>0</v>
      </c>
    </row>
    <row r="9401" spans="1:11">
      <c r="A9401" t="s">
        <v>1107</v>
      </c>
      <c r="B9401" t="s">
        <v>2151</v>
      </c>
      <c r="C9401" t="s">
        <v>3055</v>
      </c>
      <c r="D9401" t="s">
        <v>2044</v>
      </c>
      <c r="E9401">
        <v>3</v>
      </c>
      <c r="F9401" t="s">
        <v>2016</v>
      </c>
      <c r="G9401" t="s">
        <v>2030</v>
      </c>
      <c r="H9401" t="s">
        <v>2017</v>
      </c>
      <c r="I9401">
        <v>43511</v>
      </c>
      <c r="J9401">
        <v>4</v>
      </c>
      <c r="K9401">
        <v>0</v>
      </c>
    </row>
    <row r="9402" spans="1:11">
      <c r="B9402" t="s">
        <v>106</v>
      </c>
      <c r="C9402" t="s">
        <v>2401</v>
      </c>
      <c r="D9402" t="s">
        <v>2432</v>
      </c>
      <c r="E9402">
        <v>1</v>
      </c>
      <c r="F9402" t="s">
        <v>2016</v>
      </c>
      <c r="G9402">
        <v>31</v>
      </c>
      <c r="H9402" t="s">
        <v>2020</v>
      </c>
      <c r="I9402">
        <v>43510</v>
      </c>
      <c r="J9402">
        <v>7</v>
      </c>
      <c r="K9402">
        <v>-11.88</v>
      </c>
    </row>
    <row r="9403" spans="1:11">
      <c r="B9403" t="s">
        <v>2021</v>
      </c>
      <c r="C9403" t="s">
        <v>3156</v>
      </c>
      <c r="D9403" t="s">
        <v>2023</v>
      </c>
      <c r="E9403">
        <v>5</v>
      </c>
      <c r="F9403" t="s">
        <v>2016</v>
      </c>
      <c r="G9403">
        <v>43</v>
      </c>
      <c r="H9403" t="s">
        <v>2020</v>
      </c>
      <c r="I9403">
        <v>43510</v>
      </c>
      <c r="J9403" t="s">
        <v>2030</v>
      </c>
      <c r="K9403" t="s">
        <v>2030</v>
      </c>
    </row>
    <row r="9404" spans="1:11">
      <c r="B9404" t="s">
        <v>2027</v>
      </c>
      <c r="C9404" t="s">
        <v>3050</v>
      </c>
      <c r="D9404" t="s">
        <v>2029</v>
      </c>
      <c r="E9404">
        <v>5</v>
      </c>
      <c r="F9404" t="s">
        <v>2016</v>
      </c>
      <c r="G9404">
        <v>59</v>
      </c>
      <c r="H9404" t="s">
        <v>2017</v>
      </c>
      <c r="I9404">
        <v>43510</v>
      </c>
      <c r="J9404">
        <v>8</v>
      </c>
      <c r="K9404">
        <v>-12.35</v>
      </c>
    </row>
    <row r="9405" spans="1:11">
      <c r="B9405" t="s">
        <v>2131</v>
      </c>
      <c r="C9405" t="s">
        <v>3522</v>
      </c>
      <c r="D9405" t="s">
        <v>2026</v>
      </c>
      <c r="E9405">
        <v>5</v>
      </c>
      <c r="F9405" t="s">
        <v>2016</v>
      </c>
      <c r="G9405">
        <v>48</v>
      </c>
      <c r="H9405" t="s">
        <v>2133</v>
      </c>
      <c r="I9405">
        <v>43510</v>
      </c>
      <c r="J9405">
        <v>5</v>
      </c>
      <c r="K9405">
        <v>-4.84</v>
      </c>
    </row>
    <row r="9406" spans="1:11">
      <c r="B9406" t="s">
        <v>2033</v>
      </c>
      <c r="C9406" t="s">
        <v>2405</v>
      </c>
      <c r="D9406" t="s">
        <v>2044</v>
      </c>
      <c r="E9406">
        <v>3</v>
      </c>
      <c r="F9406" t="s">
        <v>2016</v>
      </c>
      <c r="G9406">
        <v>36</v>
      </c>
      <c r="H9406" t="s">
        <v>2036</v>
      </c>
      <c r="I9406">
        <v>43510</v>
      </c>
      <c r="J9406">
        <v>10</v>
      </c>
      <c r="K9406">
        <v>-23.92</v>
      </c>
    </row>
    <row r="9407" spans="1:11">
      <c r="B9407" t="s">
        <v>2039</v>
      </c>
      <c r="C9407" t="s">
        <v>3524</v>
      </c>
      <c r="D9407" t="s">
        <v>2076</v>
      </c>
      <c r="E9407">
        <v>3</v>
      </c>
      <c r="F9407" t="s">
        <v>2016</v>
      </c>
      <c r="G9407" t="s">
        <v>2030</v>
      </c>
      <c r="H9407" t="s">
        <v>2017</v>
      </c>
      <c r="I9407">
        <v>43510</v>
      </c>
      <c r="J9407" t="s">
        <v>2030</v>
      </c>
      <c r="K9407" t="s">
        <v>2030</v>
      </c>
    </row>
    <row r="9408" spans="1:11">
      <c r="B9408" t="s">
        <v>2257</v>
      </c>
      <c r="C9408" t="s">
        <v>2494</v>
      </c>
      <c r="D9408" t="s">
        <v>2044</v>
      </c>
      <c r="E9408">
        <v>3</v>
      </c>
      <c r="F9408" t="s">
        <v>2016</v>
      </c>
      <c r="G9408">
        <v>38</v>
      </c>
      <c r="H9408" t="s">
        <v>2020</v>
      </c>
      <c r="I9408">
        <v>43510</v>
      </c>
      <c r="J9408" t="s">
        <v>2030</v>
      </c>
      <c r="K9408" t="s">
        <v>2030</v>
      </c>
    </row>
    <row r="9409" spans="2:11">
      <c r="B9409" t="s">
        <v>2232</v>
      </c>
      <c r="C9409" t="s">
        <v>3298</v>
      </c>
      <c r="D9409" t="s">
        <v>2015</v>
      </c>
      <c r="E9409">
        <v>3</v>
      </c>
      <c r="F9409" t="s">
        <v>2016</v>
      </c>
      <c r="G9409" t="s">
        <v>2030</v>
      </c>
      <c r="H9409" t="s">
        <v>2017</v>
      </c>
      <c r="I9409">
        <v>43510</v>
      </c>
      <c r="J9409">
        <v>4</v>
      </c>
      <c r="K9409">
        <v>0</v>
      </c>
    </row>
    <row r="9410" spans="2:11">
      <c r="B9410" t="s">
        <v>2069</v>
      </c>
      <c r="C9410" t="s">
        <v>3525</v>
      </c>
      <c r="D9410" t="s">
        <v>2071</v>
      </c>
      <c r="E9410">
        <v>3</v>
      </c>
      <c r="F9410" t="s">
        <v>2016</v>
      </c>
      <c r="G9410" t="s">
        <v>2030</v>
      </c>
      <c r="H9410" t="s">
        <v>2017</v>
      </c>
      <c r="I9410">
        <v>43510</v>
      </c>
      <c r="J9410" t="s">
        <v>2030</v>
      </c>
      <c r="K9410" t="s">
        <v>2030</v>
      </c>
    </row>
    <row r="9411" spans="2:11">
      <c r="B9411" t="s">
        <v>2072</v>
      </c>
      <c r="C9411" t="s">
        <v>3045</v>
      </c>
      <c r="D9411" t="s">
        <v>2015</v>
      </c>
      <c r="E9411">
        <v>3</v>
      </c>
      <c r="F9411" t="s">
        <v>2016</v>
      </c>
      <c r="G9411" t="s">
        <v>2030</v>
      </c>
      <c r="H9411" t="s">
        <v>2017</v>
      </c>
      <c r="I9411">
        <v>43510</v>
      </c>
      <c r="J9411" t="s">
        <v>2030</v>
      </c>
      <c r="K9411" t="s">
        <v>2030</v>
      </c>
    </row>
    <row r="9412" spans="2:11">
      <c r="B9412" t="s">
        <v>2045</v>
      </c>
      <c r="C9412" t="s">
        <v>2495</v>
      </c>
      <c r="D9412" t="s">
        <v>2015</v>
      </c>
      <c r="E9412">
        <v>3</v>
      </c>
      <c r="F9412" t="s">
        <v>2016</v>
      </c>
      <c r="G9412" t="s">
        <v>2030</v>
      </c>
      <c r="H9412" t="s">
        <v>2017</v>
      </c>
      <c r="I9412">
        <v>43510</v>
      </c>
      <c r="J9412">
        <v>4</v>
      </c>
      <c r="K9412">
        <v>0</v>
      </c>
    </row>
    <row r="9413" spans="2:11">
      <c r="B9413" t="s">
        <v>2670</v>
      </c>
      <c r="C9413" t="s">
        <v>3160</v>
      </c>
      <c r="D9413" t="s">
        <v>2053</v>
      </c>
      <c r="E9413">
        <v>1</v>
      </c>
      <c r="F9413" t="s">
        <v>2016</v>
      </c>
      <c r="G9413">
        <v>29</v>
      </c>
      <c r="H9413" t="s">
        <v>2020</v>
      </c>
      <c r="I9413">
        <v>43510</v>
      </c>
      <c r="J9413">
        <v>1</v>
      </c>
      <c r="K9413">
        <v>7.59</v>
      </c>
    </row>
    <row r="9414" spans="2:11">
      <c r="B9414" t="s">
        <v>2079</v>
      </c>
      <c r="C9414" t="s">
        <v>3054</v>
      </c>
      <c r="D9414" t="s">
        <v>2015</v>
      </c>
      <c r="E9414">
        <v>3</v>
      </c>
      <c r="F9414" t="s">
        <v>2016</v>
      </c>
      <c r="G9414">
        <v>42</v>
      </c>
      <c r="H9414" t="s">
        <v>2020</v>
      </c>
      <c r="I9414">
        <v>43510</v>
      </c>
      <c r="J9414" t="s">
        <v>2030</v>
      </c>
      <c r="K9414" t="s">
        <v>2030</v>
      </c>
    </row>
    <row r="9415" spans="2:11">
      <c r="B9415" t="s">
        <v>2049</v>
      </c>
      <c r="C9415" t="s">
        <v>3476</v>
      </c>
      <c r="D9415" t="s">
        <v>2015</v>
      </c>
      <c r="E9415">
        <v>3</v>
      </c>
      <c r="F9415" t="s">
        <v>2016</v>
      </c>
      <c r="G9415">
        <v>37</v>
      </c>
      <c r="H9415" t="s">
        <v>2020</v>
      </c>
      <c r="I9415">
        <v>43510</v>
      </c>
      <c r="J9415">
        <v>4</v>
      </c>
      <c r="K9415">
        <v>0</v>
      </c>
    </row>
    <row r="9416" spans="2:11">
      <c r="B9416" t="s">
        <v>2061</v>
      </c>
      <c r="C9416" t="s">
        <v>2896</v>
      </c>
      <c r="D9416" t="s">
        <v>2026</v>
      </c>
      <c r="E9416">
        <v>5</v>
      </c>
      <c r="F9416" t="s">
        <v>2016</v>
      </c>
      <c r="G9416">
        <v>40</v>
      </c>
      <c r="H9416" t="s">
        <v>2020</v>
      </c>
      <c r="I9416">
        <v>43510</v>
      </c>
      <c r="J9416">
        <v>5</v>
      </c>
      <c r="K9416">
        <v>-4.84</v>
      </c>
    </row>
    <row r="9417" spans="2:11">
      <c r="B9417" t="s">
        <v>2136</v>
      </c>
      <c r="C9417" t="s">
        <v>2413</v>
      </c>
      <c r="D9417" t="s">
        <v>2026</v>
      </c>
      <c r="E9417">
        <v>5</v>
      </c>
      <c r="F9417" t="s">
        <v>2016</v>
      </c>
      <c r="G9417">
        <v>50</v>
      </c>
      <c r="H9417" t="s">
        <v>2020</v>
      </c>
      <c r="I9417">
        <v>43510</v>
      </c>
      <c r="J9417">
        <v>9</v>
      </c>
      <c r="K9417">
        <v>-14</v>
      </c>
    </row>
    <row r="9418" spans="2:11">
      <c r="B9418" t="s">
        <v>2067</v>
      </c>
      <c r="C9418" t="s">
        <v>2414</v>
      </c>
      <c r="D9418" t="s">
        <v>2029</v>
      </c>
      <c r="E9418">
        <v>5</v>
      </c>
      <c r="F9418" t="s">
        <v>2016</v>
      </c>
      <c r="G9418">
        <v>42</v>
      </c>
      <c r="H9418" t="s">
        <v>2020</v>
      </c>
      <c r="I9418">
        <v>43509</v>
      </c>
      <c r="J9418">
        <v>5</v>
      </c>
      <c r="K9418">
        <v>-4.84</v>
      </c>
    </row>
    <row r="9419" spans="2:11">
      <c r="B9419" t="s">
        <v>2037</v>
      </c>
      <c r="C9419" t="s">
        <v>2489</v>
      </c>
      <c r="D9419" t="s">
        <v>2026</v>
      </c>
      <c r="E9419">
        <v>5</v>
      </c>
      <c r="F9419" t="s">
        <v>2016</v>
      </c>
      <c r="G9419">
        <v>48</v>
      </c>
      <c r="H9419" t="s">
        <v>2020</v>
      </c>
      <c r="I9419">
        <v>43509</v>
      </c>
      <c r="J9419">
        <v>5</v>
      </c>
      <c r="K9419">
        <v>-4.84</v>
      </c>
    </row>
    <row r="9420" spans="2:11">
      <c r="B9420" t="s">
        <v>2159</v>
      </c>
      <c r="C9420" t="s">
        <v>3387</v>
      </c>
      <c r="D9420" t="s">
        <v>2044</v>
      </c>
      <c r="E9420">
        <v>3</v>
      </c>
      <c r="F9420" t="s">
        <v>2016</v>
      </c>
      <c r="G9420">
        <v>40</v>
      </c>
      <c r="H9420" t="s">
        <v>2020</v>
      </c>
      <c r="I9420">
        <v>43509</v>
      </c>
      <c r="J9420">
        <v>4</v>
      </c>
      <c r="K9420">
        <v>0</v>
      </c>
    </row>
    <row r="9421" spans="2:11">
      <c r="B9421" t="s">
        <v>2074</v>
      </c>
      <c r="C9421" t="s">
        <v>3284</v>
      </c>
      <c r="D9421" t="s">
        <v>2076</v>
      </c>
      <c r="E9421">
        <v>3</v>
      </c>
      <c r="F9421" t="s">
        <v>2016</v>
      </c>
      <c r="G9421">
        <v>38</v>
      </c>
      <c r="H9421" t="s">
        <v>2020</v>
      </c>
      <c r="I9421">
        <v>43509</v>
      </c>
      <c r="J9421">
        <v>4</v>
      </c>
      <c r="K9421">
        <v>0</v>
      </c>
    </row>
    <row r="9422" spans="2:11">
      <c r="B9422" t="s">
        <v>2077</v>
      </c>
      <c r="C9422" t="s">
        <v>3049</v>
      </c>
      <c r="D9422" t="s">
        <v>2227</v>
      </c>
      <c r="E9422">
        <v>3</v>
      </c>
      <c r="F9422" t="s">
        <v>2016</v>
      </c>
      <c r="G9422">
        <v>40</v>
      </c>
      <c r="H9422" t="s">
        <v>2020</v>
      </c>
      <c r="I9422">
        <v>43509</v>
      </c>
      <c r="J9422">
        <v>4</v>
      </c>
      <c r="K9422">
        <v>0</v>
      </c>
    </row>
    <row r="9423" spans="2:11">
      <c r="B9423" t="s">
        <v>2063</v>
      </c>
      <c r="C9423" t="s">
        <v>2490</v>
      </c>
      <c r="D9423" t="s">
        <v>2162</v>
      </c>
      <c r="E9423">
        <v>3</v>
      </c>
      <c r="F9423" t="s">
        <v>2016</v>
      </c>
      <c r="G9423">
        <v>35</v>
      </c>
      <c r="H9423" t="s">
        <v>2017</v>
      </c>
      <c r="I9423">
        <v>43509</v>
      </c>
      <c r="J9423">
        <v>4</v>
      </c>
      <c r="K9423">
        <v>0</v>
      </c>
    </row>
    <row r="9424" spans="2:11">
      <c r="B9424" t="s">
        <v>2031</v>
      </c>
      <c r="C9424" t="s">
        <v>4089</v>
      </c>
      <c r="D9424" t="s">
        <v>2076</v>
      </c>
      <c r="E9424">
        <v>3</v>
      </c>
      <c r="F9424" t="s">
        <v>2016</v>
      </c>
      <c r="G9424">
        <v>37</v>
      </c>
      <c r="H9424" t="s">
        <v>2017</v>
      </c>
      <c r="I9424">
        <v>43507</v>
      </c>
      <c r="J9424">
        <v>10</v>
      </c>
      <c r="K9424">
        <v>-23.92</v>
      </c>
    </row>
    <row r="9425" spans="2:11">
      <c r="B9425" t="s">
        <v>2094</v>
      </c>
      <c r="C9425" t="s">
        <v>2095</v>
      </c>
      <c r="D9425" t="s">
        <v>2026</v>
      </c>
      <c r="E9425">
        <v>5</v>
      </c>
      <c r="F9425" t="s">
        <v>2085</v>
      </c>
      <c r="G9425">
        <v>39</v>
      </c>
      <c r="H9425" t="s">
        <v>2020</v>
      </c>
      <c r="I9425">
        <v>43467</v>
      </c>
      <c r="J9425" t="s">
        <v>2030</v>
      </c>
      <c r="K9425" t="s">
        <v>2030</v>
      </c>
    </row>
    <row r="9426" spans="2:11">
      <c r="B9426" t="s">
        <v>2098</v>
      </c>
      <c r="C9426" t="s">
        <v>2099</v>
      </c>
      <c r="D9426" t="s">
        <v>2029</v>
      </c>
      <c r="E9426">
        <v>5</v>
      </c>
      <c r="F9426" t="s">
        <v>2016</v>
      </c>
      <c r="G9426">
        <v>50</v>
      </c>
      <c r="H9426" t="s">
        <v>2020</v>
      </c>
      <c r="I9426">
        <v>43416</v>
      </c>
      <c r="J9426">
        <v>5</v>
      </c>
      <c r="K9426">
        <v>-4.84</v>
      </c>
    </row>
    <row r="9427" spans="2:11">
      <c r="B9427" t="s">
        <v>2083</v>
      </c>
      <c r="C9427" t="s">
        <v>2084</v>
      </c>
      <c r="D9427" t="s">
        <v>2026</v>
      </c>
      <c r="E9427">
        <v>5</v>
      </c>
      <c r="F9427" t="s">
        <v>2016</v>
      </c>
      <c r="G9427" t="s">
        <v>2030</v>
      </c>
      <c r="H9427" t="s">
        <v>2017</v>
      </c>
      <c r="I9427">
        <v>43414</v>
      </c>
      <c r="J9427">
        <v>2</v>
      </c>
      <c r="K9427">
        <v>6.72</v>
      </c>
    </row>
    <row r="9428" spans="2:11">
      <c r="B9428" t="s">
        <v>2236</v>
      </c>
      <c r="C9428" t="s">
        <v>2408</v>
      </c>
      <c r="D9428" t="s">
        <v>2015</v>
      </c>
      <c r="E9428">
        <v>3</v>
      </c>
      <c r="F9428" t="s">
        <v>2016</v>
      </c>
      <c r="G9428" t="s">
        <v>2030</v>
      </c>
      <c r="H9428" t="s">
        <v>2017</v>
      </c>
      <c r="I9428">
        <v>43413</v>
      </c>
      <c r="J9428">
        <v>4</v>
      </c>
      <c r="K9428">
        <v>0</v>
      </c>
    </row>
    <row r="9429" spans="2:11">
      <c r="B9429" t="s">
        <v>2102</v>
      </c>
      <c r="C9429" t="s">
        <v>2758</v>
      </c>
      <c r="D9429" t="s">
        <v>2104</v>
      </c>
      <c r="E9429" t="s">
        <v>2030</v>
      </c>
      <c r="F9429" t="s">
        <v>2016</v>
      </c>
      <c r="G9429" t="s">
        <v>2030</v>
      </c>
      <c r="H9429" t="s">
        <v>2017</v>
      </c>
      <c r="I9429">
        <v>43383</v>
      </c>
      <c r="J9429" t="s">
        <v>2030</v>
      </c>
      <c r="K9429" t="s">
        <v>2030</v>
      </c>
    </row>
    <row r="9430" spans="2:11">
      <c r="B9430" t="s">
        <v>2054</v>
      </c>
      <c r="C9430" t="s">
        <v>3056</v>
      </c>
      <c r="D9430" t="s">
        <v>2044</v>
      </c>
      <c r="E9430">
        <v>3</v>
      </c>
      <c r="F9430" t="s">
        <v>2016</v>
      </c>
      <c r="G9430">
        <v>42</v>
      </c>
      <c r="H9430" t="s">
        <v>2020</v>
      </c>
      <c r="I9430">
        <v>43231</v>
      </c>
      <c r="J9430">
        <v>4</v>
      </c>
      <c r="K9430">
        <v>0</v>
      </c>
    </row>
    <row r="9431" spans="2:11">
      <c r="B9431" t="s">
        <v>2720</v>
      </c>
      <c r="C9431" t="s">
        <v>2721</v>
      </c>
      <c r="D9431" t="s">
        <v>2026</v>
      </c>
      <c r="E9431">
        <v>5</v>
      </c>
      <c r="F9431" t="s">
        <v>2016</v>
      </c>
      <c r="G9431">
        <v>33</v>
      </c>
      <c r="H9431" t="s">
        <v>2020</v>
      </c>
      <c r="I9431">
        <v>42228</v>
      </c>
      <c r="J9431">
        <v>5</v>
      </c>
      <c r="K9431">
        <v>-4.84</v>
      </c>
    </row>
    <row r="9501" spans="1:11">
      <c r="A9501" t="s">
        <v>1108</v>
      </c>
      <c r="B9501" t="s">
        <v>2148</v>
      </c>
      <c r="C9501" t="s">
        <v>3252</v>
      </c>
      <c r="D9501" t="s">
        <v>2015</v>
      </c>
      <c r="E9501">
        <v>3</v>
      </c>
      <c r="F9501" t="s">
        <v>2016</v>
      </c>
      <c r="G9501">
        <v>87</v>
      </c>
      <c r="H9501" t="s">
        <v>2020</v>
      </c>
      <c r="I9501">
        <v>43511</v>
      </c>
      <c r="J9501">
        <v>4</v>
      </c>
      <c r="K9501">
        <v>0</v>
      </c>
    </row>
    <row r="9502" spans="1:11">
      <c r="B9502" t="s">
        <v>2274</v>
      </c>
      <c r="C9502" t="s">
        <v>2334</v>
      </c>
      <c r="D9502" t="s">
        <v>2076</v>
      </c>
      <c r="E9502">
        <v>3</v>
      </c>
      <c r="F9502" t="s">
        <v>2016</v>
      </c>
      <c r="G9502" t="s">
        <v>2030</v>
      </c>
      <c r="H9502" t="s">
        <v>2017</v>
      </c>
      <c r="I9502">
        <v>43509</v>
      </c>
      <c r="J9502">
        <v>4</v>
      </c>
      <c r="K9502">
        <v>0</v>
      </c>
    </row>
    <row r="9503" spans="1:11">
      <c r="B9503" t="s">
        <v>2049</v>
      </c>
      <c r="C9503" t="s">
        <v>2336</v>
      </c>
      <c r="D9503" t="s">
        <v>2029</v>
      </c>
      <c r="E9503">
        <v>5</v>
      </c>
      <c r="F9503" t="s">
        <v>2016</v>
      </c>
      <c r="G9503">
        <v>110</v>
      </c>
      <c r="H9503" t="s">
        <v>2017</v>
      </c>
      <c r="I9503">
        <v>43509</v>
      </c>
      <c r="J9503">
        <v>8</v>
      </c>
      <c r="K9503">
        <v>-26.51</v>
      </c>
    </row>
    <row r="9504" spans="1:11">
      <c r="B9504" t="s">
        <v>2063</v>
      </c>
      <c r="C9504" t="s">
        <v>2612</v>
      </c>
      <c r="D9504" t="s">
        <v>2162</v>
      </c>
      <c r="E9504">
        <v>3</v>
      </c>
      <c r="F9504" t="s">
        <v>2016</v>
      </c>
      <c r="G9504">
        <v>86</v>
      </c>
      <c r="H9504" t="s">
        <v>2017</v>
      </c>
      <c r="I9504">
        <v>43509</v>
      </c>
      <c r="J9504">
        <v>4</v>
      </c>
      <c r="K9504">
        <v>0</v>
      </c>
    </row>
    <row r="9505" spans="2:11">
      <c r="B9505" t="s">
        <v>2792</v>
      </c>
      <c r="C9505" t="s">
        <v>4242</v>
      </c>
      <c r="D9505" t="s">
        <v>2026</v>
      </c>
      <c r="E9505">
        <v>5</v>
      </c>
      <c r="F9505" t="s">
        <v>2016</v>
      </c>
      <c r="G9505">
        <v>115</v>
      </c>
      <c r="H9505" t="s">
        <v>2020</v>
      </c>
      <c r="I9505">
        <v>43507</v>
      </c>
      <c r="J9505">
        <v>8</v>
      </c>
      <c r="K9505">
        <v>-26.51</v>
      </c>
    </row>
    <row r="9506" spans="2:11">
      <c r="B9506" t="s">
        <v>2094</v>
      </c>
      <c r="C9506" t="s">
        <v>2095</v>
      </c>
      <c r="D9506" t="s">
        <v>2076</v>
      </c>
      <c r="E9506">
        <v>3</v>
      </c>
      <c r="F9506" t="s">
        <v>2088</v>
      </c>
      <c r="G9506" t="s">
        <v>2030</v>
      </c>
      <c r="H9506" t="s">
        <v>2017</v>
      </c>
      <c r="I9506">
        <v>43496</v>
      </c>
      <c r="J9506" t="s">
        <v>2030</v>
      </c>
      <c r="K9506" t="s">
        <v>2030</v>
      </c>
    </row>
    <row r="9507" spans="2:11">
      <c r="B9507" t="s">
        <v>2024</v>
      </c>
      <c r="C9507" t="s">
        <v>3300</v>
      </c>
      <c r="D9507" t="s">
        <v>2026</v>
      </c>
      <c r="E9507">
        <v>5</v>
      </c>
      <c r="F9507" t="s">
        <v>2016</v>
      </c>
      <c r="G9507">
        <v>95</v>
      </c>
      <c r="H9507" t="s">
        <v>2017</v>
      </c>
      <c r="I9507">
        <v>43495</v>
      </c>
      <c r="J9507">
        <v>8</v>
      </c>
      <c r="K9507">
        <v>-26.51</v>
      </c>
    </row>
    <row r="9508" spans="2:11">
      <c r="B9508" t="s">
        <v>106</v>
      </c>
      <c r="C9508" t="s">
        <v>2926</v>
      </c>
      <c r="D9508" t="s">
        <v>2114</v>
      </c>
      <c r="E9508">
        <v>3</v>
      </c>
      <c r="F9508" t="s">
        <v>2016</v>
      </c>
      <c r="G9508">
        <v>84</v>
      </c>
      <c r="H9508" t="s">
        <v>2020</v>
      </c>
      <c r="I9508">
        <v>43493</v>
      </c>
      <c r="J9508">
        <v>4</v>
      </c>
      <c r="K9508">
        <v>0</v>
      </c>
    </row>
    <row r="9509" spans="2:11">
      <c r="B9509" t="s">
        <v>2027</v>
      </c>
      <c r="C9509" t="s">
        <v>3557</v>
      </c>
      <c r="D9509" t="s">
        <v>2041</v>
      </c>
      <c r="E9509">
        <v>1</v>
      </c>
      <c r="F9509" t="s">
        <v>2016</v>
      </c>
      <c r="G9509">
        <v>79</v>
      </c>
      <c r="H9509" t="s">
        <v>2017</v>
      </c>
      <c r="I9509">
        <v>43493</v>
      </c>
      <c r="J9509">
        <v>2</v>
      </c>
      <c r="K9509">
        <v>15.99</v>
      </c>
    </row>
    <row r="9510" spans="2:11">
      <c r="B9510" t="s">
        <v>2033</v>
      </c>
      <c r="C9510" t="s">
        <v>2927</v>
      </c>
      <c r="D9510" t="s">
        <v>2044</v>
      </c>
      <c r="E9510">
        <v>3</v>
      </c>
      <c r="F9510" t="s">
        <v>2016</v>
      </c>
      <c r="G9510">
        <v>88</v>
      </c>
      <c r="H9510" t="s">
        <v>2036</v>
      </c>
      <c r="I9510">
        <v>43493</v>
      </c>
      <c r="J9510">
        <v>4</v>
      </c>
      <c r="K9510">
        <v>0</v>
      </c>
    </row>
    <row r="9511" spans="2:11">
      <c r="B9511" t="s">
        <v>2232</v>
      </c>
      <c r="C9511" t="s">
        <v>3260</v>
      </c>
      <c r="D9511" t="s">
        <v>2029</v>
      </c>
      <c r="E9511">
        <v>5</v>
      </c>
      <c r="F9511" t="s">
        <v>2016</v>
      </c>
      <c r="G9511" t="s">
        <v>2030</v>
      </c>
      <c r="H9511" t="s">
        <v>2017</v>
      </c>
      <c r="I9511">
        <v>43493</v>
      </c>
      <c r="J9511">
        <v>8</v>
      </c>
      <c r="K9511">
        <v>-26.51</v>
      </c>
    </row>
    <row r="9512" spans="2:11">
      <c r="B9512" t="s">
        <v>2077</v>
      </c>
      <c r="C9512" t="s">
        <v>2150</v>
      </c>
      <c r="D9512" t="s">
        <v>2029</v>
      </c>
      <c r="E9512">
        <v>5</v>
      </c>
      <c r="F9512" t="s">
        <v>2016</v>
      </c>
      <c r="G9512">
        <v>112</v>
      </c>
      <c r="H9512" t="s">
        <v>2017</v>
      </c>
      <c r="I9512">
        <v>43493</v>
      </c>
      <c r="J9512">
        <v>8</v>
      </c>
      <c r="K9512">
        <v>-26.51</v>
      </c>
    </row>
    <row r="9513" spans="2:11">
      <c r="B9513" t="s">
        <v>2051</v>
      </c>
      <c r="C9513" t="s">
        <v>2335</v>
      </c>
      <c r="D9513" t="s">
        <v>2026</v>
      </c>
      <c r="E9513">
        <v>5</v>
      </c>
      <c r="F9513" t="s">
        <v>2016</v>
      </c>
      <c r="G9513">
        <v>102</v>
      </c>
      <c r="H9513" t="s">
        <v>2017</v>
      </c>
      <c r="I9513">
        <v>43493</v>
      </c>
      <c r="J9513">
        <v>3</v>
      </c>
      <c r="K9513">
        <v>6.01</v>
      </c>
    </row>
    <row r="9514" spans="2:11">
      <c r="B9514" t="s">
        <v>2086</v>
      </c>
      <c r="C9514" t="s">
        <v>3558</v>
      </c>
      <c r="D9514" t="s">
        <v>2026</v>
      </c>
      <c r="E9514">
        <v>5</v>
      </c>
      <c r="F9514" t="s">
        <v>2016</v>
      </c>
      <c r="G9514">
        <v>100</v>
      </c>
      <c r="H9514" t="s">
        <v>2017</v>
      </c>
      <c r="I9514">
        <v>43493</v>
      </c>
      <c r="J9514">
        <v>6</v>
      </c>
      <c r="K9514">
        <v>-13.93</v>
      </c>
    </row>
    <row r="9515" spans="2:11">
      <c r="B9515" t="s">
        <v>2260</v>
      </c>
      <c r="C9515" t="s">
        <v>3965</v>
      </c>
      <c r="D9515" t="s">
        <v>2044</v>
      </c>
      <c r="E9515">
        <v>3</v>
      </c>
      <c r="F9515" t="s">
        <v>2016</v>
      </c>
      <c r="G9515">
        <v>87</v>
      </c>
      <c r="H9515" t="s">
        <v>2020</v>
      </c>
      <c r="I9515">
        <v>43493</v>
      </c>
      <c r="J9515">
        <v>4</v>
      </c>
      <c r="K9515">
        <v>0</v>
      </c>
    </row>
    <row r="9516" spans="2:11">
      <c r="B9516" t="s">
        <v>2174</v>
      </c>
      <c r="C9516" t="s">
        <v>2979</v>
      </c>
      <c r="D9516" t="s">
        <v>2041</v>
      </c>
      <c r="E9516">
        <v>1</v>
      </c>
      <c r="F9516" t="s">
        <v>2016</v>
      </c>
      <c r="G9516">
        <v>71</v>
      </c>
      <c r="H9516" t="s">
        <v>2017</v>
      </c>
      <c r="I9516">
        <v>43492</v>
      </c>
      <c r="J9516">
        <v>1</v>
      </c>
      <c r="K9516">
        <v>26.51</v>
      </c>
    </row>
    <row r="9517" spans="2:11">
      <c r="B9517" t="s">
        <v>2198</v>
      </c>
      <c r="C9517" t="s">
        <v>3860</v>
      </c>
      <c r="D9517" t="s">
        <v>2044</v>
      </c>
      <c r="E9517">
        <v>3</v>
      </c>
      <c r="F9517" t="s">
        <v>2016</v>
      </c>
      <c r="G9517">
        <v>90</v>
      </c>
      <c r="H9517" t="s">
        <v>2020</v>
      </c>
      <c r="I9517">
        <v>43490</v>
      </c>
      <c r="J9517">
        <v>5</v>
      </c>
      <c r="K9517">
        <v>-13.78</v>
      </c>
    </row>
    <row r="9518" spans="2:11">
      <c r="B9518" t="s">
        <v>2267</v>
      </c>
      <c r="C9518" t="s">
        <v>4109</v>
      </c>
      <c r="D9518" t="s">
        <v>2041</v>
      </c>
      <c r="E9518">
        <v>1</v>
      </c>
      <c r="F9518" t="s">
        <v>2016</v>
      </c>
      <c r="G9518">
        <v>84</v>
      </c>
      <c r="H9518" t="s">
        <v>2017</v>
      </c>
      <c r="I9518">
        <v>43490</v>
      </c>
      <c r="J9518" t="s">
        <v>2030</v>
      </c>
      <c r="K9518" t="s">
        <v>2030</v>
      </c>
    </row>
    <row r="9519" spans="2:11">
      <c r="B9519" t="s">
        <v>2083</v>
      </c>
      <c r="C9519" t="s">
        <v>2304</v>
      </c>
      <c r="D9519" t="s">
        <v>2026</v>
      </c>
      <c r="E9519">
        <v>5</v>
      </c>
      <c r="F9519" t="s">
        <v>2016</v>
      </c>
      <c r="G9519" t="s">
        <v>2030</v>
      </c>
      <c r="H9519" t="s">
        <v>2017</v>
      </c>
      <c r="I9519">
        <v>43181</v>
      </c>
      <c r="J9519">
        <v>8</v>
      </c>
      <c r="K9519">
        <v>-26.51</v>
      </c>
    </row>
    <row r="9601" spans="1:11">
      <c r="A9601" t="s">
        <v>1109</v>
      </c>
      <c r="B9601" t="s">
        <v>2042</v>
      </c>
      <c r="C9601" t="s">
        <v>3433</v>
      </c>
      <c r="D9601" t="s">
        <v>2029</v>
      </c>
      <c r="E9601">
        <v>5</v>
      </c>
      <c r="F9601" t="s">
        <v>2016</v>
      </c>
      <c r="G9601">
        <v>13</v>
      </c>
      <c r="H9601" t="s">
        <v>2020</v>
      </c>
      <c r="I9601">
        <v>43511</v>
      </c>
      <c r="J9601" t="s">
        <v>2030</v>
      </c>
      <c r="K9601" t="s">
        <v>2030</v>
      </c>
    </row>
    <row r="9602" spans="1:11">
      <c r="B9602" t="s">
        <v>3352</v>
      </c>
      <c r="C9602" t="s">
        <v>3353</v>
      </c>
      <c r="D9602" t="s">
        <v>2026</v>
      </c>
      <c r="E9602">
        <v>5</v>
      </c>
      <c r="F9602" t="s">
        <v>2016</v>
      </c>
      <c r="G9602">
        <v>15</v>
      </c>
      <c r="H9602" t="s">
        <v>2020</v>
      </c>
      <c r="I9602">
        <v>43509</v>
      </c>
      <c r="J9602">
        <v>2</v>
      </c>
      <c r="K9602">
        <v>56.53</v>
      </c>
    </row>
    <row r="9603" spans="1:11">
      <c r="B9603" t="s">
        <v>2021</v>
      </c>
      <c r="C9603" t="s">
        <v>2215</v>
      </c>
      <c r="D9603" t="s">
        <v>2216</v>
      </c>
      <c r="E9603">
        <v>3</v>
      </c>
      <c r="F9603" t="s">
        <v>2016</v>
      </c>
      <c r="G9603">
        <v>12</v>
      </c>
      <c r="H9603" t="s">
        <v>2020</v>
      </c>
      <c r="I9603">
        <v>43508</v>
      </c>
      <c r="J9603">
        <v>6</v>
      </c>
      <c r="K9603">
        <v>0</v>
      </c>
    </row>
    <row r="9604" spans="1:11">
      <c r="B9604" t="s">
        <v>2049</v>
      </c>
      <c r="C9604" t="s">
        <v>3502</v>
      </c>
      <c r="D9604" t="s">
        <v>2015</v>
      </c>
      <c r="E9604">
        <v>3</v>
      </c>
      <c r="F9604" t="s">
        <v>2016</v>
      </c>
      <c r="G9604">
        <v>12</v>
      </c>
      <c r="H9604" t="s">
        <v>2020</v>
      </c>
      <c r="I9604">
        <v>43508</v>
      </c>
      <c r="J9604" t="s">
        <v>2030</v>
      </c>
      <c r="K9604" t="s">
        <v>2030</v>
      </c>
    </row>
    <row r="9605" spans="1:11">
      <c r="B9605" t="s">
        <v>2027</v>
      </c>
      <c r="C9605" t="s">
        <v>2212</v>
      </c>
      <c r="D9605" t="s">
        <v>2044</v>
      </c>
      <c r="E9605">
        <v>3</v>
      </c>
      <c r="F9605" t="s">
        <v>2016</v>
      </c>
      <c r="G9605">
        <v>13</v>
      </c>
      <c r="H9605" t="s">
        <v>2017</v>
      </c>
      <c r="I9605">
        <v>43507</v>
      </c>
      <c r="J9605">
        <v>1</v>
      </c>
      <c r="K9605">
        <v>59.97</v>
      </c>
    </row>
    <row r="9606" spans="1:11">
      <c r="B9606" t="s">
        <v>2033</v>
      </c>
      <c r="C9606" t="s">
        <v>3342</v>
      </c>
      <c r="D9606" t="s">
        <v>2035</v>
      </c>
      <c r="E9606">
        <v>5</v>
      </c>
      <c r="F9606" t="s">
        <v>2016</v>
      </c>
      <c r="G9606">
        <v>17</v>
      </c>
      <c r="H9606" t="s">
        <v>2036</v>
      </c>
      <c r="I9606">
        <v>43507</v>
      </c>
      <c r="J9606">
        <v>5</v>
      </c>
      <c r="K9606">
        <v>4.45</v>
      </c>
    </row>
    <row r="9607" spans="1:11">
      <c r="B9607" t="s">
        <v>2207</v>
      </c>
      <c r="C9607" t="s">
        <v>3185</v>
      </c>
      <c r="D9607" t="s">
        <v>2026</v>
      </c>
      <c r="E9607">
        <v>5</v>
      </c>
      <c r="F9607" t="s">
        <v>2016</v>
      </c>
      <c r="G9607">
        <v>14</v>
      </c>
      <c r="H9607" t="s">
        <v>2017</v>
      </c>
      <c r="I9607">
        <v>43507</v>
      </c>
      <c r="J9607">
        <v>4</v>
      </c>
      <c r="K9607">
        <v>40.64</v>
      </c>
    </row>
    <row r="9608" spans="1:11">
      <c r="B9608" t="s">
        <v>2136</v>
      </c>
      <c r="C9608" t="s">
        <v>3354</v>
      </c>
      <c r="D9608" t="s">
        <v>2026</v>
      </c>
      <c r="E9608">
        <v>5</v>
      </c>
      <c r="F9608" t="s">
        <v>2016</v>
      </c>
      <c r="G9608">
        <v>14</v>
      </c>
      <c r="H9608" t="s">
        <v>2020</v>
      </c>
      <c r="I9608">
        <v>43507</v>
      </c>
      <c r="J9608">
        <v>3</v>
      </c>
      <c r="K9608">
        <v>54.19</v>
      </c>
    </row>
    <row r="9609" spans="1:11">
      <c r="B9609" t="s">
        <v>106</v>
      </c>
      <c r="C9609" t="s">
        <v>3340</v>
      </c>
      <c r="D9609" t="s">
        <v>2114</v>
      </c>
      <c r="E9609">
        <v>3</v>
      </c>
      <c r="F9609" t="s">
        <v>2016</v>
      </c>
      <c r="G9609">
        <v>10</v>
      </c>
      <c r="H9609" t="s">
        <v>2020</v>
      </c>
      <c r="I9609">
        <v>43504</v>
      </c>
      <c r="J9609">
        <v>6</v>
      </c>
      <c r="K9609">
        <v>0</v>
      </c>
    </row>
    <row r="9610" spans="1:11">
      <c r="B9610" t="s">
        <v>2037</v>
      </c>
      <c r="C9610" t="s">
        <v>3501</v>
      </c>
      <c r="D9610" t="s">
        <v>2026</v>
      </c>
      <c r="E9610">
        <v>5</v>
      </c>
      <c r="F9610" t="s">
        <v>2016</v>
      </c>
      <c r="G9610">
        <v>13.75</v>
      </c>
      <c r="H9610" t="s">
        <v>2020</v>
      </c>
      <c r="I9610">
        <v>43504</v>
      </c>
      <c r="J9610">
        <v>3</v>
      </c>
      <c r="K9610">
        <v>54.19</v>
      </c>
    </row>
    <row r="9611" spans="1:11">
      <c r="B9611" t="s">
        <v>2069</v>
      </c>
      <c r="C9611" t="s">
        <v>3504</v>
      </c>
      <c r="D9611" t="s">
        <v>2071</v>
      </c>
      <c r="E9611">
        <v>3</v>
      </c>
      <c r="F9611" t="s">
        <v>2016</v>
      </c>
      <c r="G9611" t="s">
        <v>2030</v>
      </c>
      <c r="H9611" t="s">
        <v>2017</v>
      </c>
      <c r="I9611">
        <v>43504</v>
      </c>
      <c r="J9611">
        <v>6</v>
      </c>
      <c r="K9611">
        <v>0</v>
      </c>
    </row>
    <row r="9612" spans="1:11">
      <c r="B9612" t="s">
        <v>3329</v>
      </c>
      <c r="C9612" t="s">
        <v>3355</v>
      </c>
      <c r="D9612" t="s">
        <v>2076</v>
      </c>
      <c r="E9612">
        <v>3</v>
      </c>
      <c r="F9612" t="s">
        <v>2016</v>
      </c>
      <c r="G9612">
        <v>9</v>
      </c>
      <c r="H9612" t="s">
        <v>2017</v>
      </c>
      <c r="I9612">
        <v>43495</v>
      </c>
      <c r="J9612">
        <v>6</v>
      </c>
      <c r="K9612">
        <v>0</v>
      </c>
    </row>
    <row r="9613" spans="1:11">
      <c r="B9613" t="s">
        <v>2094</v>
      </c>
      <c r="C9613" t="s">
        <v>2095</v>
      </c>
      <c r="D9613" t="s">
        <v>2053</v>
      </c>
      <c r="E9613">
        <v>1</v>
      </c>
      <c r="F9613" t="s">
        <v>2016</v>
      </c>
      <c r="G9613" t="s">
        <v>2030</v>
      </c>
      <c r="H9613" t="s">
        <v>2017</v>
      </c>
      <c r="I9613">
        <v>43487</v>
      </c>
      <c r="J9613" t="s">
        <v>2030</v>
      </c>
      <c r="K9613" t="s">
        <v>2030</v>
      </c>
    </row>
    <row r="9614" spans="1:11">
      <c r="B9614" t="s">
        <v>2618</v>
      </c>
      <c r="C9614" t="s">
        <v>3493</v>
      </c>
      <c r="D9614" t="s">
        <v>2053</v>
      </c>
      <c r="E9614">
        <v>1</v>
      </c>
      <c r="F9614" t="s">
        <v>2016</v>
      </c>
      <c r="G9614">
        <v>4.09</v>
      </c>
      <c r="H9614" t="s">
        <v>2020</v>
      </c>
      <c r="I9614">
        <v>43457</v>
      </c>
      <c r="J9614">
        <v>7</v>
      </c>
      <c r="K9614">
        <v>-54.19</v>
      </c>
    </row>
    <row r="9615" spans="1:11">
      <c r="B9615" t="s">
        <v>2083</v>
      </c>
      <c r="C9615" t="s">
        <v>2084</v>
      </c>
      <c r="D9615" t="s">
        <v>2035</v>
      </c>
      <c r="E9615">
        <v>5</v>
      </c>
      <c r="F9615" t="s">
        <v>2016</v>
      </c>
      <c r="G9615" t="s">
        <v>2030</v>
      </c>
      <c r="H9615" t="s">
        <v>2017</v>
      </c>
      <c r="I9615">
        <v>43404</v>
      </c>
      <c r="J9615" t="s">
        <v>2030</v>
      </c>
      <c r="K9615" t="s">
        <v>2030</v>
      </c>
    </row>
    <row r="9701" spans="1:11">
      <c r="A9701" t="s">
        <v>1110</v>
      </c>
      <c r="B9701" t="s">
        <v>3352</v>
      </c>
      <c r="C9701" t="s">
        <v>3353</v>
      </c>
      <c r="D9701" t="s">
        <v>2026</v>
      </c>
      <c r="E9701">
        <v>5</v>
      </c>
      <c r="F9701" t="s">
        <v>2016</v>
      </c>
      <c r="G9701">
        <v>32</v>
      </c>
      <c r="H9701" t="s">
        <v>2020</v>
      </c>
      <c r="I9701">
        <v>43507</v>
      </c>
      <c r="J9701" t="s">
        <v>2030</v>
      </c>
      <c r="K9701" t="s">
        <v>2030</v>
      </c>
    </row>
    <row r="9702" spans="1:11">
      <c r="B9702" t="s">
        <v>2051</v>
      </c>
      <c r="C9702" t="s">
        <v>2213</v>
      </c>
      <c r="D9702" t="s">
        <v>2076</v>
      </c>
      <c r="E9702">
        <v>3</v>
      </c>
      <c r="F9702" t="s">
        <v>2016</v>
      </c>
      <c r="G9702">
        <v>18</v>
      </c>
      <c r="H9702" t="s">
        <v>2017</v>
      </c>
      <c r="I9702">
        <v>43504</v>
      </c>
      <c r="J9702">
        <v>1</v>
      </c>
      <c r="K9702">
        <v>5.62</v>
      </c>
    </row>
    <row r="9703" spans="1:11">
      <c r="B9703" t="s">
        <v>2094</v>
      </c>
      <c r="C9703" t="s">
        <v>2095</v>
      </c>
      <c r="D9703" t="s">
        <v>2053</v>
      </c>
      <c r="E9703">
        <v>1</v>
      </c>
      <c r="F9703" t="s">
        <v>2016</v>
      </c>
      <c r="G9703" t="s">
        <v>2030</v>
      </c>
      <c r="H9703" t="s">
        <v>2017</v>
      </c>
      <c r="I9703">
        <v>43497</v>
      </c>
      <c r="J9703" t="s">
        <v>2030</v>
      </c>
      <c r="K9703" t="s">
        <v>2030</v>
      </c>
    </row>
    <row r="9704" spans="1:11">
      <c r="B9704" t="s">
        <v>2037</v>
      </c>
      <c r="C9704" t="s">
        <v>3501</v>
      </c>
      <c r="D9704" t="s">
        <v>2026</v>
      </c>
      <c r="E9704">
        <v>5</v>
      </c>
      <c r="F9704" t="s">
        <v>2016</v>
      </c>
      <c r="G9704">
        <v>46</v>
      </c>
      <c r="H9704" t="s">
        <v>2020</v>
      </c>
      <c r="I9704">
        <v>43493</v>
      </c>
      <c r="J9704">
        <v>2</v>
      </c>
      <c r="K9704">
        <v>-34.42</v>
      </c>
    </row>
    <row r="9801" spans="1:11">
      <c r="A9801" t="s">
        <v>1111</v>
      </c>
      <c r="B9801" t="s">
        <v>2094</v>
      </c>
      <c r="C9801" t="s">
        <v>2095</v>
      </c>
      <c r="D9801" t="s">
        <v>2076</v>
      </c>
      <c r="E9801">
        <v>3</v>
      </c>
      <c r="F9801" t="s">
        <v>2085</v>
      </c>
      <c r="G9801" t="s">
        <v>2030</v>
      </c>
      <c r="H9801" t="s">
        <v>2017</v>
      </c>
      <c r="I9801">
        <v>43511</v>
      </c>
      <c r="J9801" t="s">
        <v>2030</v>
      </c>
      <c r="K9801" t="s">
        <v>2030</v>
      </c>
    </row>
    <row r="9802" spans="1:11">
      <c r="B9802" t="s">
        <v>2792</v>
      </c>
      <c r="C9802" t="s">
        <v>3321</v>
      </c>
      <c r="D9802" t="s">
        <v>2076</v>
      </c>
      <c r="E9802">
        <v>3</v>
      </c>
      <c r="F9802" t="s">
        <v>2016</v>
      </c>
      <c r="G9802">
        <v>8</v>
      </c>
      <c r="H9802" t="s">
        <v>2020</v>
      </c>
      <c r="I9802">
        <v>43510</v>
      </c>
      <c r="J9802" t="s">
        <v>2030</v>
      </c>
      <c r="K9802" t="s">
        <v>2030</v>
      </c>
    </row>
    <row r="9803" spans="1:11">
      <c r="B9803" t="s">
        <v>2033</v>
      </c>
      <c r="C9803" t="s">
        <v>3223</v>
      </c>
      <c r="D9803" t="s">
        <v>2044</v>
      </c>
      <c r="E9803">
        <v>3</v>
      </c>
      <c r="F9803" t="s">
        <v>2016</v>
      </c>
      <c r="G9803">
        <v>10</v>
      </c>
      <c r="H9803" t="s">
        <v>2036</v>
      </c>
      <c r="I9803">
        <v>43510</v>
      </c>
      <c r="J9803">
        <v>1</v>
      </c>
      <c r="K9803">
        <v>65.400000000000006</v>
      </c>
    </row>
    <row r="9804" spans="1:11">
      <c r="B9804" t="s">
        <v>2051</v>
      </c>
      <c r="C9804" t="s">
        <v>3217</v>
      </c>
      <c r="D9804" t="s">
        <v>2076</v>
      </c>
      <c r="E9804">
        <v>3</v>
      </c>
      <c r="F9804" t="s">
        <v>2088</v>
      </c>
      <c r="G9804">
        <v>12.1</v>
      </c>
      <c r="H9804" t="s">
        <v>2017</v>
      </c>
      <c r="I9804">
        <v>43510</v>
      </c>
      <c r="J9804">
        <v>5</v>
      </c>
      <c r="K9804">
        <v>-20.98</v>
      </c>
    </row>
    <row r="9805" spans="1:11">
      <c r="B9805" t="s">
        <v>2682</v>
      </c>
      <c r="C9805" t="s">
        <v>3675</v>
      </c>
      <c r="D9805" t="s">
        <v>2076</v>
      </c>
      <c r="E9805">
        <v>3</v>
      </c>
      <c r="F9805" t="s">
        <v>2016</v>
      </c>
      <c r="G9805">
        <v>12</v>
      </c>
      <c r="H9805" t="s">
        <v>2017</v>
      </c>
      <c r="I9805">
        <v>43509</v>
      </c>
      <c r="J9805">
        <v>2</v>
      </c>
      <c r="K9805">
        <v>32.229999999999997</v>
      </c>
    </row>
    <row r="9806" spans="1:11">
      <c r="B9806" t="s">
        <v>2174</v>
      </c>
      <c r="C9806" t="s">
        <v>4151</v>
      </c>
      <c r="D9806" t="s">
        <v>2029</v>
      </c>
      <c r="E9806">
        <v>5</v>
      </c>
      <c r="F9806" t="s">
        <v>2016</v>
      </c>
      <c r="G9806">
        <v>12</v>
      </c>
      <c r="H9806" t="s">
        <v>2017</v>
      </c>
      <c r="I9806">
        <v>43508</v>
      </c>
      <c r="J9806">
        <v>4</v>
      </c>
      <c r="K9806">
        <v>-16.899999999999999</v>
      </c>
    </row>
    <row r="9807" spans="1:11">
      <c r="B9807" t="s">
        <v>106</v>
      </c>
      <c r="C9807" t="s">
        <v>3169</v>
      </c>
      <c r="D9807" t="s">
        <v>2019</v>
      </c>
      <c r="E9807">
        <v>3</v>
      </c>
      <c r="F9807" t="s">
        <v>2016</v>
      </c>
      <c r="G9807">
        <v>8.5</v>
      </c>
      <c r="H9807" t="s">
        <v>2020</v>
      </c>
      <c r="I9807">
        <v>43508</v>
      </c>
      <c r="J9807">
        <v>7</v>
      </c>
      <c r="K9807">
        <v>-31.2</v>
      </c>
    </row>
    <row r="9808" spans="1:11">
      <c r="B9808" t="s">
        <v>2067</v>
      </c>
      <c r="C9808" t="s">
        <v>3200</v>
      </c>
      <c r="D9808" t="s">
        <v>2029</v>
      </c>
      <c r="E9808">
        <v>5</v>
      </c>
      <c r="F9808" t="s">
        <v>2016</v>
      </c>
      <c r="G9808">
        <v>13</v>
      </c>
      <c r="H9808" t="s">
        <v>2020</v>
      </c>
      <c r="I9808">
        <v>43508</v>
      </c>
      <c r="J9808">
        <v>9</v>
      </c>
      <c r="K9808">
        <v>-46.64</v>
      </c>
    </row>
    <row r="9809" spans="2:11">
      <c r="B9809" t="s">
        <v>2037</v>
      </c>
      <c r="C9809" t="s">
        <v>3201</v>
      </c>
      <c r="D9809" t="s">
        <v>2076</v>
      </c>
      <c r="E9809">
        <v>3</v>
      </c>
      <c r="F9809" t="s">
        <v>2016</v>
      </c>
      <c r="G9809">
        <v>9</v>
      </c>
      <c r="H9809" t="s">
        <v>2020</v>
      </c>
      <c r="I9809">
        <v>43508</v>
      </c>
      <c r="J9809">
        <v>3</v>
      </c>
      <c r="K9809">
        <v>0</v>
      </c>
    </row>
    <row r="9810" spans="2:11">
      <c r="B9810" t="s">
        <v>2074</v>
      </c>
      <c r="C9810" t="s">
        <v>3202</v>
      </c>
      <c r="D9810" t="s">
        <v>2026</v>
      </c>
      <c r="E9810">
        <v>5</v>
      </c>
      <c r="F9810" t="s">
        <v>2016</v>
      </c>
      <c r="G9810">
        <v>12</v>
      </c>
      <c r="H9810" t="s">
        <v>2020</v>
      </c>
      <c r="I9810">
        <v>43508</v>
      </c>
      <c r="J9810">
        <v>9</v>
      </c>
      <c r="K9810">
        <v>-46.64</v>
      </c>
    </row>
    <row r="9811" spans="2:11">
      <c r="B9811" t="s">
        <v>2077</v>
      </c>
      <c r="C9811" t="s">
        <v>3000</v>
      </c>
      <c r="D9811" t="s">
        <v>2227</v>
      </c>
      <c r="E9811">
        <v>3</v>
      </c>
      <c r="F9811" t="s">
        <v>2016</v>
      </c>
      <c r="G9811" t="s">
        <v>2030</v>
      </c>
      <c r="H9811" t="s">
        <v>2017</v>
      </c>
      <c r="I9811">
        <v>43508</v>
      </c>
      <c r="J9811" t="s">
        <v>2030</v>
      </c>
      <c r="K9811" t="s">
        <v>2030</v>
      </c>
    </row>
    <row r="9812" spans="2:11">
      <c r="B9812" t="s">
        <v>2063</v>
      </c>
      <c r="C9812" t="s">
        <v>3199</v>
      </c>
      <c r="D9812" t="s">
        <v>2162</v>
      </c>
      <c r="E9812">
        <v>3</v>
      </c>
      <c r="F9812" t="s">
        <v>2016</v>
      </c>
      <c r="G9812">
        <v>10</v>
      </c>
      <c r="H9812" t="s">
        <v>2017</v>
      </c>
      <c r="I9812">
        <v>43508</v>
      </c>
      <c r="J9812">
        <v>3</v>
      </c>
      <c r="K9812">
        <v>0</v>
      </c>
    </row>
    <row r="9813" spans="2:11">
      <c r="B9813" t="s">
        <v>2247</v>
      </c>
      <c r="C9813" t="s">
        <v>3166</v>
      </c>
      <c r="D9813" t="s">
        <v>2035</v>
      </c>
      <c r="E9813">
        <v>5</v>
      </c>
      <c r="F9813" t="s">
        <v>2016</v>
      </c>
      <c r="G9813">
        <v>14</v>
      </c>
      <c r="H9813" t="s">
        <v>2020</v>
      </c>
      <c r="I9813">
        <v>43508</v>
      </c>
      <c r="J9813">
        <v>6</v>
      </c>
      <c r="K9813">
        <v>-23.94</v>
      </c>
    </row>
    <row r="9814" spans="2:11">
      <c r="B9814" t="s">
        <v>2131</v>
      </c>
      <c r="C9814" t="s">
        <v>2980</v>
      </c>
      <c r="D9814" t="s">
        <v>2044</v>
      </c>
      <c r="E9814">
        <v>3</v>
      </c>
      <c r="F9814" t="s">
        <v>2016</v>
      </c>
      <c r="G9814">
        <v>10</v>
      </c>
      <c r="H9814" t="s">
        <v>2133</v>
      </c>
      <c r="I9814">
        <v>43507</v>
      </c>
      <c r="J9814">
        <v>3</v>
      </c>
      <c r="K9814">
        <v>0</v>
      </c>
    </row>
    <row r="9815" spans="2:11">
      <c r="B9815" t="s">
        <v>2079</v>
      </c>
      <c r="C9815" t="s">
        <v>4228</v>
      </c>
      <c r="D9815" t="s">
        <v>2015</v>
      </c>
      <c r="E9815">
        <v>3</v>
      </c>
      <c r="F9815" t="s">
        <v>2016</v>
      </c>
      <c r="G9815">
        <v>9</v>
      </c>
      <c r="H9815" t="s">
        <v>2017</v>
      </c>
      <c r="I9815">
        <v>43507</v>
      </c>
      <c r="J9815">
        <v>3</v>
      </c>
      <c r="K9815">
        <v>0</v>
      </c>
    </row>
    <row r="9816" spans="2:11">
      <c r="B9816" t="s">
        <v>2083</v>
      </c>
      <c r="C9816" t="s">
        <v>2084</v>
      </c>
      <c r="D9816" t="s">
        <v>2076</v>
      </c>
      <c r="E9816">
        <v>3</v>
      </c>
      <c r="F9816" t="s">
        <v>2088</v>
      </c>
      <c r="G9816" t="s">
        <v>2030</v>
      </c>
      <c r="H9816" t="s">
        <v>2017</v>
      </c>
      <c r="I9816">
        <v>43491</v>
      </c>
      <c r="J9816">
        <v>10</v>
      </c>
      <c r="K9816">
        <v>-47.49</v>
      </c>
    </row>
    <row r="9901" spans="1:11">
      <c r="A9901" t="s">
        <v>1112</v>
      </c>
      <c r="B9901" t="s">
        <v>106</v>
      </c>
      <c r="C9901" t="s">
        <v>2439</v>
      </c>
      <c r="D9901" t="s">
        <v>2114</v>
      </c>
      <c r="E9901">
        <v>3</v>
      </c>
      <c r="F9901" t="s">
        <v>2016</v>
      </c>
      <c r="G9901">
        <v>17</v>
      </c>
      <c r="H9901" t="s">
        <v>2020</v>
      </c>
      <c r="I9901">
        <v>43511</v>
      </c>
      <c r="J9901" t="s">
        <v>2030</v>
      </c>
      <c r="K9901" t="s">
        <v>2030</v>
      </c>
    </row>
    <row r="9902" spans="1:11">
      <c r="B9902" t="s">
        <v>2079</v>
      </c>
      <c r="C9902" t="s">
        <v>2138</v>
      </c>
      <c r="D9902" t="s">
        <v>2015</v>
      </c>
      <c r="E9902">
        <v>3</v>
      </c>
      <c r="F9902" t="s">
        <v>2016</v>
      </c>
      <c r="G9902">
        <v>18</v>
      </c>
      <c r="H9902" t="s">
        <v>2017</v>
      </c>
      <c r="I9902">
        <v>43509</v>
      </c>
      <c r="J9902">
        <v>3</v>
      </c>
      <c r="K9902">
        <v>-17.28</v>
      </c>
    </row>
    <row r="9903" spans="1:11">
      <c r="B9903" t="s">
        <v>2151</v>
      </c>
      <c r="C9903" t="s">
        <v>2300</v>
      </c>
      <c r="D9903" t="s">
        <v>2026</v>
      </c>
      <c r="E9903">
        <v>5</v>
      </c>
      <c r="F9903" t="s">
        <v>2016</v>
      </c>
      <c r="G9903">
        <v>30</v>
      </c>
      <c r="H9903" t="s">
        <v>2020</v>
      </c>
      <c r="I9903">
        <v>43507</v>
      </c>
      <c r="J9903" t="s">
        <v>2030</v>
      </c>
      <c r="K9903" t="s">
        <v>2030</v>
      </c>
    </row>
    <row r="9904" spans="1:11">
      <c r="B9904" t="s">
        <v>2049</v>
      </c>
      <c r="C9904" t="s">
        <v>3261</v>
      </c>
      <c r="D9904" t="s">
        <v>2029</v>
      </c>
      <c r="E9904">
        <v>5</v>
      </c>
      <c r="F9904" t="s">
        <v>2016</v>
      </c>
      <c r="G9904">
        <v>30</v>
      </c>
      <c r="H9904" t="s">
        <v>2020</v>
      </c>
      <c r="I9904">
        <v>43507</v>
      </c>
      <c r="J9904">
        <v>2</v>
      </c>
      <c r="K9904">
        <v>-11.56</v>
      </c>
    </row>
    <row r="9905" spans="2:11">
      <c r="B9905" t="s">
        <v>2136</v>
      </c>
      <c r="C9905" t="s">
        <v>4031</v>
      </c>
      <c r="D9905" t="s">
        <v>2026</v>
      </c>
      <c r="E9905">
        <v>5</v>
      </c>
      <c r="F9905" t="s">
        <v>2016</v>
      </c>
      <c r="G9905">
        <v>28</v>
      </c>
      <c r="H9905" t="s">
        <v>2020</v>
      </c>
      <c r="I9905">
        <v>43504</v>
      </c>
      <c r="J9905" t="s">
        <v>2030</v>
      </c>
      <c r="K9905" t="s">
        <v>2030</v>
      </c>
    </row>
    <row r="9906" spans="2:11">
      <c r="B9906" t="s">
        <v>2198</v>
      </c>
      <c r="C9906" t="s">
        <v>4032</v>
      </c>
      <c r="D9906" t="s">
        <v>2035</v>
      </c>
      <c r="E9906">
        <v>5</v>
      </c>
      <c r="F9906" t="s">
        <v>2016</v>
      </c>
      <c r="G9906">
        <v>20</v>
      </c>
      <c r="H9906" t="s">
        <v>2020</v>
      </c>
      <c r="I9906">
        <v>43487</v>
      </c>
      <c r="J9906" t="s">
        <v>2030</v>
      </c>
      <c r="K9906" t="s">
        <v>2030</v>
      </c>
    </row>
    <row r="9907" spans="2:11">
      <c r="B9907" t="s">
        <v>2021</v>
      </c>
      <c r="C9907" t="s">
        <v>2295</v>
      </c>
      <c r="D9907" t="s">
        <v>2023</v>
      </c>
      <c r="E9907">
        <v>5</v>
      </c>
      <c r="F9907" t="s">
        <v>2016</v>
      </c>
      <c r="G9907">
        <v>22</v>
      </c>
      <c r="H9907" t="s">
        <v>2020</v>
      </c>
      <c r="I9907">
        <v>43485</v>
      </c>
      <c r="J9907" t="s">
        <v>2030</v>
      </c>
      <c r="K9907" t="s">
        <v>2030</v>
      </c>
    </row>
    <row r="9908" spans="2:11">
      <c r="B9908" t="s">
        <v>2037</v>
      </c>
      <c r="C9908" t="s">
        <v>4033</v>
      </c>
      <c r="D9908" t="s">
        <v>2026</v>
      </c>
      <c r="E9908">
        <v>5</v>
      </c>
      <c r="F9908" t="s">
        <v>2016</v>
      </c>
      <c r="G9908">
        <v>21</v>
      </c>
      <c r="H9908" t="s">
        <v>2020</v>
      </c>
      <c r="I9908">
        <v>43483</v>
      </c>
      <c r="J9908" t="s">
        <v>2030</v>
      </c>
      <c r="K9908" t="s">
        <v>2030</v>
      </c>
    </row>
    <row r="9909" spans="2:11">
      <c r="B9909" t="s">
        <v>2083</v>
      </c>
      <c r="C9909" t="s">
        <v>2304</v>
      </c>
      <c r="D9909" t="s">
        <v>2053</v>
      </c>
      <c r="E9909">
        <v>1</v>
      </c>
      <c r="F9909" t="s">
        <v>2016</v>
      </c>
      <c r="G9909" t="s">
        <v>2030</v>
      </c>
      <c r="H9909" t="s">
        <v>2017</v>
      </c>
      <c r="I9909">
        <v>43182</v>
      </c>
      <c r="J9909">
        <v>1</v>
      </c>
      <c r="K9909">
        <v>11.56</v>
      </c>
    </row>
    <row r="10001" spans="1:11">
      <c r="A10001" t="s">
        <v>1113</v>
      </c>
      <c r="B10001" t="s">
        <v>2037</v>
      </c>
      <c r="C10001" t="s">
        <v>2850</v>
      </c>
      <c r="D10001" t="s">
        <v>2076</v>
      </c>
      <c r="E10001">
        <v>3</v>
      </c>
      <c r="F10001" t="s">
        <v>2016</v>
      </c>
      <c r="G10001">
        <v>79</v>
      </c>
      <c r="H10001" t="s">
        <v>2020</v>
      </c>
      <c r="I10001">
        <v>43511</v>
      </c>
      <c r="J10001" t="s">
        <v>2030</v>
      </c>
      <c r="K10001" t="s">
        <v>2030</v>
      </c>
    </row>
    <row r="10002" spans="1:11">
      <c r="B10002" t="s">
        <v>2247</v>
      </c>
      <c r="C10002" t="s">
        <v>2248</v>
      </c>
      <c r="D10002" t="s">
        <v>2162</v>
      </c>
      <c r="E10002">
        <v>3</v>
      </c>
      <c r="F10002" t="s">
        <v>2016</v>
      </c>
      <c r="G10002">
        <v>80</v>
      </c>
      <c r="H10002" t="s">
        <v>2020</v>
      </c>
      <c r="I10002">
        <v>43511</v>
      </c>
      <c r="J10002">
        <v>4</v>
      </c>
      <c r="K10002">
        <v>0</v>
      </c>
    </row>
    <row r="10003" spans="1:11">
      <c r="B10003" t="s">
        <v>2777</v>
      </c>
      <c r="C10003" t="s">
        <v>3041</v>
      </c>
      <c r="D10003" t="s">
        <v>2570</v>
      </c>
      <c r="E10003">
        <v>4</v>
      </c>
      <c r="F10003" t="s">
        <v>2016</v>
      </c>
      <c r="G10003">
        <v>77</v>
      </c>
      <c r="H10003" t="s">
        <v>2017</v>
      </c>
      <c r="I10003">
        <v>43510</v>
      </c>
      <c r="J10003">
        <v>7</v>
      </c>
      <c r="K10003">
        <v>-6.65</v>
      </c>
    </row>
    <row r="10004" spans="1:11">
      <c r="B10004" t="s">
        <v>2274</v>
      </c>
      <c r="C10004" t="s">
        <v>2766</v>
      </c>
      <c r="D10004" t="s">
        <v>2076</v>
      </c>
      <c r="E10004">
        <v>3</v>
      </c>
      <c r="F10004" t="s">
        <v>2016</v>
      </c>
      <c r="G10004" t="s">
        <v>2030</v>
      </c>
      <c r="H10004" t="s">
        <v>2017</v>
      </c>
      <c r="I10004">
        <v>43509</v>
      </c>
      <c r="J10004">
        <v>4</v>
      </c>
      <c r="K10004">
        <v>0</v>
      </c>
    </row>
    <row r="10005" spans="1:11">
      <c r="B10005" t="s">
        <v>2049</v>
      </c>
      <c r="C10005" t="s">
        <v>2962</v>
      </c>
      <c r="D10005" t="s">
        <v>2029</v>
      </c>
      <c r="E10005">
        <v>5</v>
      </c>
      <c r="F10005" t="s">
        <v>2016</v>
      </c>
      <c r="G10005">
        <v>100</v>
      </c>
      <c r="H10005" t="s">
        <v>2017</v>
      </c>
      <c r="I10005">
        <v>43508</v>
      </c>
      <c r="J10005">
        <v>9</v>
      </c>
      <c r="K10005">
        <v>-15.27</v>
      </c>
    </row>
    <row r="10006" spans="1:11">
      <c r="B10006" t="s">
        <v>2267</v>
      </c>
      <c r="C10006" t="s">
        <v>2854</v>
      </c>
      <c r="D10006" t="s">
        <v>2273</v>
      </c>
      <c r="E10006">
        <v>3</v>
      </c>
      <c r="F10006" t="s">
        <v>2016</v>
      </c>
      <c r="G10006" t="s">
        <v>2030</v>
      </c>
      <c r="H10006" t="s">
        <v>2017</v>
      </c>
      <c r="I10006">
        <v>43503</v>
      </c>
      <c r="J10006">
        <v>1</v>
      </c>
      <c r="K10006">
        <v>23.65</v>
      </c>
    </row>
    <row r="10007" spans="1:11">
      <c r="B10007" t="s">
        <v>2063</v>
      </c>
      <c r="C10007" t="s">
        <v>2266</v>
      </c>
      <c r="D10007" t="s">
        <v>2162</v>
      </c>
      <c r="E10007">
        <v>3</v>
      </c>
      <c r="F10007" t="s">
        <v>2016</v>
      </c>
      <c r="G10007">
        <v>85</v>
      </c>
      <c r="H10007" t="s">
        <v>2017</v>
      </c>
      <c r="I10007">
        <v>43500</v>
      </c>
      <c r="J10007">
        <v>4</v>
      </c>
      <c r="K10007">
        <v>0</v>
      </c>
    </row>
    <row r="10008" spans="1:11">
      <c r="B10008" t="s">
        <v>2033</v>
      </c>
      <c r="C10008" t="s">
        <v>2246</v>
      </c>
      <c r="D10008" t="s">
        <v>2044</v>
      </c>
      <c r="E10008">
        <v>3</v>
      </c>
      <c r="F10008" t="s">
        <v>2016</v>
      </c>
      <c r="G10008">
        <v>75</v>
      </c>
      <c r="H10008" t="s">
        <v>2020</v>
      </c>
      <c r="I10008">
        <v>43495</v>
      </c>
      <c r="J10008">
        <v>4</v>
      </c>
      <c r="K10008">
        <v>0</v>
      </c>
    </row>
    <row r="10009" spans="1:11">
      <c r="B10009" t="s">
        <v>2094</v>
      </c>
      <c r="C10009" t="s">
        <v>2095</v>
      </c>
      <c r="D10009" t="s">
        <v>2076</v>
      </c>
      <c r="E10009">
        <v>3</v>
      </c>
      <c r="F10009" t="s">
        <v>2016</v>
      </c>
      <c r="G10009" t="s">
        <v>2030</v>
      </c>
      <c r="H10009" t="s">
        <v>2017</v>
      </c>
      <c r="I10009">
        <v>43494</v>
      </c>
      <c r="J10009" t="s">
        <v>2030</v>
      </c>
      <c r="K10009" t="s">
        <v>2030</v>
      </c>
    </row>
    <row r="10010" spans="1:11">
      <c r="B10010" t="s">
        <v>2601</v>
      </c>
      <c r="C10010" t="s">
        <v>2651</v>
      </c>
      <c r="D10010" t="s">
        <v>2029</v>
      </c>
      <c r="E10010">
        <v>5</v>
      </c>
      <c r="F10010" t="s">
        <v>2016</v>
      </c>
      <c r="G10010">
        <v>86</v>
      </c>
      <c r="H10010" t="s">
        <v>2017</v>
      </c>
      <c r="I10010">
        <v>43489</v>
      </c>
      <c r="J10010">
        <v>8</v>
      </c>
      <c r="K10010">
        <v>-15.22</v>
      </c>
    </row>
    <row r="10011" spans="1:11">
      <c r="B10011" t="s">
        <v>2174</v>
      </c>
      <c r="C10011" t="s">
        <v>2851</v>
      </c>
      <c r="D10011" t="s">
        <v>2015</v>
      </c>
      <c r="E10011">
        <v>3</v>
      </c>
      <c r="F10011" t="s">
        <v>2016</v>
      </c>
      <c r="G10011">
        <v>70</v>
      </c>
      <c r="H10011" t="s">
        <v>2017</v>
      </c>
      <c r="I10011">
        <v>43487</v>
      </c>
      <c r="J10011" t="s">
        <v>2030</v>
      </c>
      <c r="K10011" t="s">
        <v>2030</v>
      </c>
    </row>
    <row r="10012" spans="1:11">
      <c r="B10012" t="s">
        <v>2069</v>
      </c>
      <c r="C10012" t="s">
        <v>2959</v>
      </c>
      <c r="D10012" t="s">
        <v>2035</v>
      </c>
      <c r="E10012">
        <v>5</v>
      </c>
      <c r="F10012" t="s">
        <v>2016</v>
      </c>
      <c r="G10012">
        <v>110</v>
      </c>
      <c r="H10012" t="s">
        <v>2017</v>
      </c>
      <c r="I10012">
        <v>43482</v>
      </c>
      <c r="J10012" t="s">
        <v>2030</v>
      </c>
      <c r="K10012" t="s">
        <v>2030</v>
      </c>
    </row>
    <row r="10013" spans="1:11">
      <c r="B10013" t="s">
        <v>2096</v>
      </c>
      <c r="C10013" t="s">
        <v>2097</v>
      </c>
      <c r="D10013" t="s">
        <v>2026</v>
      </c>
      <c r="E10013">
        <v>5</v>
      </c>
      <c r="F10013" t="s">
        <v>2016</v>
      </c>
      <c r="G10013" t="s">
        <v>2030</v>
      </c>
      <c r="H10013" t="s">
        <v>2017</v>
      </c>
      <c r="I10013">
        <v>43482</v>
      </c>
      <c r="J10013">
        <v>5</v>
      </c>
      <c r="K10013">
        <v>-0.91</v>
      </c>
    </row>
    <row r="10014" spans="1:11">
      <c r="B10014" t="s">
        <v>2234</v>
      </c>
      <c r="C10014" t="s">
        <v>2846</v>
      </c>
      <c r="D10014" t="s">
        <v>2026</v>
      </c>
      <c r="E10014">
        <v>5</v>
      </c>
      <c r="F10014" t="s">
        <v>2016</v>
      </c>
      <c r="G10014">
        <v>102</v>
      </c>
      <c r="H10014" t="s">
        <v>2020</v>
      </c>
      <c r="I10014">
        <v>43480</v>
      </c>
      <c r="J10014" t="s">
        <v>2030</v>
      </c>
      <c r="K10014" t="s">
        <v>2030</v>
      </c>
    </row>
    <row r="10015" spans="1:11">
      <c r="B10015" t="s">
        <v>2027</v>
      </c>
      <c r="C10015" t="s">
        <v>2253</v>
      </c>
      <c r="D10015" t="s">
        <v>2029</v>
      </c>
      <c r="E10015">
        <v>5</v>
      </c>
      <c r="F10015" t="s">
        <v>2016</v>
      </c>
      <c r="G10015">
        <v>79</v>
      </c>
      <c r="H10015" t="s">
        <v>2017</v>
      </c>
      <c r="I10015">
        <v>43479</v>
      </c>
      <c r="J10015">
        <v>6</v>
      </c>
      <c r="K10015">
        <v>-2.84</v>
      </c>
    </row>
    <row r="10016" spans="1:11">
      <c r="B10016" t="s">
        <v>2079</v>
      </c>
      <c r="C10016" t="s">
        <v>2848</v>
      </c>
      <c r="D10016" t="s">
        <v>2015</v>
      </c>
      <c r="E10016">
        <v>3</v>
      </c>
      <c r="F10016" t="s">
        <v>2016</v>
      </c>
      <c r="G10016">
        <v>70</v>
      </c>
      <c r="H10016" t="s">
        <v>2017</v>
      </c>
      <c r="I10016">
        <v>43476</v>
      </c>
      <c r="J10016">
        <v>4</v>
      </c>
      <c r="K10016">
        <v>0</v>
      </c>
    </row>
    <row r="10017" spans="2:11">
      <c r="B10017" t="s">
        <v>106</v>
      </c>
      <c r="C10017" t="s">
        <v>2250</v>
      </c>
      <c r="D10017" t="s">
        <v>2432</v>
      </c>
      <c r="E10017">
        <v>1</v>
      </c>
      <c r="F10017" t="s">
        <v>2016</v>
      </c>
      <c r="G10017">
        <v>60</v>
      </c>
      <c r="H10017" t="s">
        <v>2020</v>
      </c>
      <c r="I10017">
        <v>43475</v>
      </c>
      <c r="J10017">
        <v>3</v>
      </c>
      <c r="K10017">
        <v>0.91</v>
      </c>
    </row>
    <row r="10018" spans="2:11">
      <c r="B10018" t="s">
        <v>2159</v>
      </c>
      <c r="C10018" t="s">
        <v>2658</v>
      </c>
      <c r="D10018" t="s">
        <v>2029</v>
      </c>
      <c r="E10018">
        <v>5</v>
      </c>
      <c r="F10018" t="s">
        <v>2016</v>
      </c>
      <c r="G10018">
        <v>86</v>
      </c>
      <c r="H10018" t="s">
        <v>2020</v>
      </c>
      <c r="I10018">
        <v>43475</v>
      </c>
      <c r="J10018">
        <v>5</v>
      </c>
      <c r="K10018">
        <v>-0.91</v>
      </c>
    </row>
    <row r="10019" spans="2:11">
      <c r="B10019" t="s">
        <v>2074</v>
      </c>
      <c r="C10019" t="s">
        <v>3202</v>
      </c>
      <c r="D10019" t="s">
        <v>2076</v>
      </c>
      <c r="E10019">
        <v>3</v>
      </c>
      <c r="F10019" t="s">
        <v>2016</v>
      </c>
      <c r="G10019">
        <v>80</v>
      </c>
      <c r="H10019" t="s">
        <v>2020</v>
      </c>
      <c r="I10019">
        <v>43475</v>
      </c>
      <c r="J10019">
        <v>4</v>
      </c>
      <c r="K10019">
        <v>0</v>
      </c>
    </row>
    <row r="10020" spans="2:11">
      <c r="B10020" t="s">
        <v>2151</v>
      </c>
      <c r="C10020" t="s">
        <v>2968</v>
      </c>
      <c r="D10020" t="s">
        <v>2044</v>
      </c>
      <c r="E10020">
        <v>3</v>
      </c>
      <c r="F10020" t="s">
        <v>2016</v>
      </c>
      <c r="G10020" t="s">
        <v>2030</v>
      </c>
      <c r="H10020" t="s">
        <v>2017</v>
      </c>
      <c r="I10020">
        <v>43475</v>
      </c>
      <c r="J10020">
        <v>4</v>
      </c>
      <c r="K10020">
        <v>0</v>
      </c>
    </row>
    <row r="10021" spans="2:11">
      <c r="B10021" t="s">
        <v>2091</v>
      </c>
      <c r="C10021" t="s">
        <v>2664</v>
      </c>
      <c r="D10021" t="s">
        <v>2093</v>
      </c>
      <c r="E10021" t="s">
        <v>2030</v>
      </c>
      <c r="F10021" t="s">
        <v>2016</v>
      </c>
      <c r="G10021" t="s">
        <v>2030</v>
      </c>
      <c r="H10021" t="s">
        <v>2017</v>
      </c>
      <c r="I10021">
        <v>43472</v>
      </c>
      <c r="J10021" t="s">
        <v>2030</v>
      </c>
      <c r="K10021" t="s">
        <v>2030</v>
      </c>
    </row>
    <row r="10022" spans="2:11">
      <c r="B10022" t="s">
        <v>2051</v>
      </c>
      <c r="C10022" t="s">
        <v>2259</v>
      </c>
      <c r="D10022" t="s">
        <v>2076</v>
      </c>
      <c r="E10022">
        <v>3</v>
      </c>
      <c r="F10022" t="s">
        <v>2088</v>
      </c>
      <c r="G10022">
        <v>68</v>
      </c>
      <c r="H10022" t="s">
        <v>2017</v>
      </c>
      <c r="I10022">
        <v>43460</v>
      </c>
      <c r="J10022" t="s">
        <v>2030</v>
      </c>
      <c r="K10022" t="s">
        <v>2030</v>
      </c>
    </row>
    <row r="10023" spans="2:11">
      <c r="B10023" t="s">
        <v>2024</v>
      </c>
      <c r="C10023" t="s">
        <v>2660</v>
      </c>
      <c r="D10023" t="s">
        <v>2076</v>
      </c>
      <c r="E10023">
        <v>3</v>
      </c>
      <c r="F10023" t="s">
        <v>2016</v>
      </c>
      <c r="G10023" t="s">
        <v>2030</v>
      </c>
      <c r="H10023" t="s">
        <v>2017</v>
      </c>
      <c r="I10023">
        <v>43440</v>
      </c>
      <c r="J10023">
        <v>4</v>
      </c>
      <c r="K10023">
        <v>0</v>
      </c>
    </row>
    <row r="10024" spans="2:11">
      <c r="B10024" t="s">
        <v>2089</v>
      </c>
      <c r="C10024" t="s">
        <v>3103</v>
      </c>
      <c r="D10024" t="s">
        <v>2044</v>
      </c>
      <c r="E10024">
        <v>3</v>
      </c>
      <c r="F10024" t="s">
        <v>2016</v>
      </c>
      <c r="G10024">
        <v>71</v>
      </c>
      <c r="H10024" t="s">
        <v>2017</v>
      </c>
      <c r="I10024">
        <v>43430</v>
      </c>
      <c r="J10024">
        <v>4</v>
      </c>
      <c r="K10024">
        <v>0</v>
      </c>
    </row>
    <row r="10025" spans="2:11">
      <c r="B10025" t="s">
        <v>2083</v>
      </c>
      <c r="C10025" t="s">
        <v>2084</v>
      </c>
      <c r="D10025" t="s">
        <v>2076</v>
      </c>
      <c r="E10025">
        <v>3</v>
      </c>
      <c r="F10025" t="s">
        <v>2088</v>
      </c>
      <c r="G10025" t="s">
        <v>2030</v>
      </c>
      <c r="H10025" t="s">
        <v>2017</v>
      </c>
      <c r="I10025">
        <v>43256</v>
      </c>
      <c r="J10025">
        <v>2</v>
      </c>
      <c r="K10025">
        <v>12.05</v>
      </c>
    </row>
    <row r="10026" spans="2:11">
      <c r="B10026" t="s">
        <v>3063</v>
      </c>
      <c r="C10026" t="s">
        <v>3233</v>
      </c>
      <c r="D10026" t="s">
        <v>2026</v>
      </c>
      <c r="E10026">
        <v>5</v>
      </c>
      <c r="F10026" t="s">
        <v>2123</v>
      </c>
      <c r="G10026">
        <v>87</v>
      </c>
      <c r="H10026" t="s">
        <v>2017</v>
      </c>
      <c r="I10026">
        <v>42580</v>
      </c>
      <c r="J10026">
        <v>5</v>
      </c>
      <c r="K10026">
        <v>-0.91</v>
      </c>
    </row>
    <row r="10101" spans="1:11">
      <c r="A10101" t="s">
        <v>1114</v>
      </c>
      <c r="B10101" t="s">
        <v>2049</v>
      </c>
      <c r="C10101" t="s">
        <v>3630</v>
      </c>
      <c r="D10101" t="s">
        <v>2029</v>
      </c>
      <c r="E10101">
        <v>5</v>
      </c>
      <c r="F10101" t="s">
        <v>2016</v>
      </c>
      <c r="G10101">
        <v>65</v>
      </c>
      <c r="H10101" t="s">
        <v>2017</v>
      </c>
      <c r="I10101">
        <v>43511</v>
      </c>
      <c r="J10101">
        <v>1</v>
      </c>
      <c r="K10101">
        <v>-1.1200000000000001</v>
      </c>
    </row>
    <row r="10102" spans="1:11">
      <c r="B10102" t="s">
        <v>2267</v>
      </c>
      <c r="C10102" t="s">
        <v>2821</v>
      </c>
      <c r="D10102" t="s">
        <v>2029</v>
      </c>
      <c r="E10102">
        <v>5</v>
      </c>
      <c r="F10102" t="s">
        <v>2016</v>
      </c>
      <c r="G10102">
        <v>61</v>
      </c>
      <c r="H10102" t="s">
        <v>2017</v>
      </c>
      <c r="I10102">
        <v>43511</v>
      </c>
      <c r="J10102">
        <v>1</v>
      </c>
      <c r="K10102">
        <v>-1.1200000000000001</v>
      </c>
    </row>
    <row r="10103" spans="1:11">
      <c r="B10103" t="s">
        <v>106</v>
      </c>
      <c r="C10103" t="s">
        <v>2205</v>
      </c>
      <c r="D10103" t="s">
        <v>2440</v>
      </c>
      <c r="E10103">
        <v>5</v>
      </c>
      <c r="F10103" t="s">
        <v>2016</v>
      </c>
      <c r="G10103">
        <v>62</v>
      </c>
      <c r="H10103" t="s">
        <v>2020</v>
      </c>
      <c r="I10103">
        <v>43509</v>
      </c>
      <c r="J10103">
        <v>1</v>
      </c>
      <c r="K10103">
        <v>-1.1200000000000001</v>
      </c>
    </row>
    <row r="10104" spans="1:11">
      <c r="B10104" t="s">
        <v>2042</v>
      </c>
      <c r="C10104" t="s">
        <v>3649</v>
      </c>
      <c r="D10104" t="s">
        <v>2029</v>
      </c>
      <c r="E10104">
        <v>5</v>
      </c>
      <c r="F10104" t="s">
        <v>2016</v>
      </c>
      <c r="G10104">
        <v>71</v>
      </c>
      <c r="H10104" t="s">
        <v>2020</v>
      </c>
      <c r="I10104">
        <v>43509</v>
      </c>
      <c r="J10104">
        <v>1</v>
      </c>
      <c r="K10104">
        <v>-1.1200000000000001</v>
      </c>
    </row>
    <row r="10105" spans="1:11">
      <c r="B10105" t="s">
        <v>2054</v>
      </c>
      <c r="C10105" t="s">
        <v>3650</v>
      </c>
      <c r="D10105" t="s">
        <v>2056</v>
      </c>
      <c r="E10105">
        <v>4</v>
      </c>
      <c r="F10105" t="s">
        <v>2016</v>
      </c>
      <c r="G10105">
        <v>58</v>
      </c>
      <c r="H10105" t="s">
        <v>2020</v>
      </c>
      <c r="I10105">
        <v>43504</v>
      </c>
      <c r="J10105" t="s">
        <v>2030</v>
      </c>
      <c r="K10105" t="s">
        <v>2030</v>
      </c>
    </row>
    <row r="10106" spans="1:11">
      <c r="B10106" t="s">
        <v>2094</v>
      </c>
      <c r="C10106" t="s">
        <v>2095</v>
      </c>
      <c r="D10106" t="s">
        <v>2076</v>
      </c>
      <c r="E10106">
        <v>3</v>
      </c>
      <c r="F10106" t="s">
        <v>2088</v>
      </c>
      <c r="G10106" t="s">
        <v>2030</v>
      </c>
      <c r="H10106" t="s">
        <v>2017</v>
      </c>
      <c r="I10106">
        <v>43501</v>
      </c>
      <c r="J10106" t="s">
        <v>2030</v>
      </c>
      <c r="K10106" t="s">
        <v>2030</v>
      </c>
    </row>
    <row r="10107" spans="1:11">
      <c r="B10107" t="s">
        <v>2157</v>
      </c>
      <c r="C10107" t="s">
        <v>3651</v>
      </c>
      <c r="D10107" t="s">
        <v>2076</v>
      </c>
      <c r="E10107">
        <v>3</v>
      </c>
      <c r="F10107" t="s">
        <v>2123</v>
      </c>
      <c r="G10107">
        <v>53</v>
      </c>
      <c r="H10107" t="s">
        <v>2017</v>
      </c>
      <c r="I10107">
        <v>43500</v>
      </c>
      <c r="J10107" t="s">
        <v>2030</v>
      </c>
      <c r="K10107" t="s">
        <v>2030</v>
      </c>
    </row>
    <row r="10108" spans="1:11">
      <c r="B10108" t="s">
        <v>2033</v>
      </c>
      <c r="C10108" t="s">
        <v>3652</v>
      </c>
      <c r="D10108" t="s">
        <v>2035</v>
      </c>
      <c r="E10108">
        <v>5</v>
      </c>
      <c r="F10108" t="s">
        <v>2016</v>
      </c>
      <c r="G10108">
        <v>62</v>
      </c>
      <c r="H10108" t="s">
        <v>2036</v>
      </c>
      <c r="I10108">
        <v>43493</v>
      </c>
      <c r="J10108">
        <v>1</v>
      </c>
      <c r="K10108">
        <v>-1.1200000000000001</v>
      </c>
    </row>
    <row r="10109" spans="1:11">
      <c r="B10109" t="s">
        <v>2234</v>
      </c>
      <c r="C10109" t="s">
        <v>3653</v>
      </c>
      <c r="D10109" t="s">
        <v>2026</v>
      </c>
      <c r="E10109">
        <v>5</v>
      </c>
      <c r="F10109" t="s">
        <v>2016</v>
      </c>
      <c r="G10109">
        <v>62</v>
      </c>
      <c r="H10109" t="s">
        <v>2017</v>
      </c>
      <c r="I10109">
        <v>43488</v>
      </c>
      <c r="J10109">
        <v>1</v>
      </c>
      <c r="K10109">
        <v>-1.1200000000000001</v>
      </c>
    </row>
    <row r="10110" spans="1:11">
      <c r="B10110" t="s">
        <v>2024</v>
      </c>
      <c r="C10110" t="s">
        <v>2768</v>
      </c>
      <c r="D10110" t="s">
        <v>2026</v>
      </c>
      <c r="E10110">
        <v>5</v>
      </c>
      <c r="F10110" t="s">
        <v>2016</v>
      </c>
      <c r="G10110">
        <v>69</v>
      </c>
      <c r="H10110" t="s">
        <v>2017</v>
      </c>
      <c r="I10110">
        <v>43481</v>
      </c>
      <c r="J10110">
        <v>1</v>
      </c>
      <c r="K10110">
        <v>-1.1200000000000001</v>
      </c>
    </row>
    <row r="10111" spans="1:11">
      <c r="B10111" t="s">
        <v>2027</v>
      </c>
      <c r="C10111" t="s">
        <v>3654</v>
      </c>
      <c r="D10111" t="s">
        <v>2029</v>
      </c>
      <c r="E10111">
        <v>5</v>
      </c>
      <c r="F10111" t="s">
        <v>2016</v>
      </c>
      <c r="G10111">
        <v>67</v>
      </c>
      <c r="H10111" t="s">
        <v>2017</v>
      </c>
      <c r="I10111">
        <v>43481</v>
      </c>
      <c r="J10111" t="s">
        <v>2030</v>
      </c>
      <c r="K10111" t="s">
        <v>2030</v>
      </c>
    </row>
    <row r="10112" spans="1:11">
      <c r="B10112" t="s">
        <v>2134</v>
      </c>
      <c r="C10112" t="s">
        <v>2516</v>
      </c>
      <c r="D10112" t="s">
        <v>2035</v>
      </c>
      <c r="E10112">
        <v>5</v>
      </c>
      <c r="F10112" t="s">
        <v>2016</v>
      </c>
      <c r="G10112">
        <v>60</v>
      </c>
      <c r="H10112" t="s">
        <v>2020</v>
      </c>
      <c r="I10112">
        <v>43481</v>
      </c>
      <c r="J10112">
        <v>1</v>
      </c>
      <c r="K10112">
        <v>-1.1200000000000001</v>
      </c>
    </row>
    <row r="10113" spans="2:11">
      <c r="B10113" t="s">
        <v>2074</v>
      </c>
      <c r="C10113" t="s">
        <v>2820</v>
      </c>
      <c r="D10113" t="s">
        <v>2026</v>
      </c>
      <c r="E10113">
        <v>5</v>
      </c>
      <c r="F10113" t="s">
        <v>2016</v>
      </c>
      <c r="G10113">
        <v>80</v>
      </c>
      <c r="H10113" t="s">
        <v>2020</v>
      </c>
      <c r="I10113">
        <v>43481</v>
      </c>
      <c r="J10113">
        <v>1</v>
      </c>
      <c r="K10113">
        <v>-1.1200000000000001</v>
      </c>
    </row>
    <row r="10114" spans="2:11">
      <c r="B10114" t="s">
        <v>2382</v>
      </c>
      <c r="C10114" t="s">
        <v>3655</v>
      </c>
      <c r="D10114" t="s">
        <v>2227</v>
      </c>
      <c r="E10114">
        <v>3</v>
      </c>
      <c r="F10114" t="s">
        <v>2016</v>
      </c>
      <c r="G10114">
        <v>53</v>
      </c>
      <c r="H10114" t="s">
        <v>2017</v>
      </c>
      <c r="I10114">
        <v>43481</v>
      </c>
      <c r="J10114">
        <v>2</v>
      </c>
      <c r="K10114">
        <v>-6.17</v>
      </c>
    </row>
    <row r="10115" spans="2:11">
      <c r="B10115" t="s">
        <v>2051</v>
      </c>
      <c r="C10115" t="s">
        <v>3656</v>
      </c>
      <c r="D10115" t="s">
        <v>2026</v>
      </c>
      <c r="E10115">
        <v>5</v>
      </c>
      <c r="F10115" t="s">
        <v>2016</v>
      </c>
      <c r="G10115">
        <v>61</v>
      </c>
      <c r="H10115" t="s">
        <v>2017</v>
      </c>
      <c r="I10115">
        <v>43481</v>
      </c>
      <c r="J10115" t="s">
        <v>2030</v>
      </c>
      <c r="K10115" t="s">
        <v>2030</v>
      </c>
    </row>
    <row r="10116" spans="2:11">
      <c r="B10116" t="s">
        <v>2063</v>
      </c>
      <c r="C10116" t="s">
        <v>2506</v>
      </c>
      <c r="D10116" t="s">
        <v>2035</v>
      </c>
      <c r="E10116">
        <v>5</v>
      </c>
      <c r="F10116" t="s">
        <v>2016</v>
      </c>
      <c r="G10116">
        <v>62</v>
      </c>
      <c r="H10116" t="s">
        <v>2017</v>
      </c>
      <c r="I10116">
        <v>43481</v>
      </c>
      <c r="J10116">
        <v>1</v>
      </c>
      <c r="K10116">
        <v>-1.1200000000000001</v>
      </c>
    </row>
    <row r="10117" spans="2:11">
      <c r="B10117" t="s">
        <v>2021</v>
      </c>
      <c r="C10117" t="s">
        <v>3657</v>
      </c>
      <c r="D10117" t="s">
        <v>2216</v>
      </c>
      <c r="E10117">
        <v>3</v>
      </c>
      <c r="F10117" t="s">
        <v>2016</v>
      </c>
      <c r="G10117">
        <v>66</v>
      </c>
      <c r="H10117" t="s">
        <v>2020</v>
      </c>
      <c r="I10117">
        <v>43480</v>
      </c>
      <c r="J10117" t="s">
        <v>2030</v>
      </c>
      <c r="K10117" t="s">
        <v>2030</v>
      </c>
    </row>
    <row r="10118" spans="2:11">
      <c r="B10118" t="s">
        <v>2072</v>
      </c>
      <c r="C10118" t="s">
        <v>3658</v>
      </c>
      <c r="D10118" t="s">
        <v>2029</v>
      </c>
      <c r="E10118">
        <v>5</v>
      </c>
      <c r="F10118" t="s">
        <v>2016</v>
      </c>
      <c r="G10118">
        <v>60</v>
      </c>
      <c r="H10118" t="s">
        <v>2020</v>
      </c>
      <c r="I10118">
        <v>43480</v>
      </c>
      <c r="J10118">
        <v>1</v>
      </c>
      <c r="K10118">
        <v>-1.1200000000000001</v>
      </c>
    </row>
    <row r="10119" spans="2:11">
      <c r="B10119" t="s">
        <v>2077</v>
      </c>
      <c r="C10119" t="s">
        <v>3659</v>
      </c>
      <c r="D10119" t="s">
        <v>2029</v>
      </c>
      <c r="E10119">
        <v>5</v>
      </c>
      <c r="F10119" t="s">
        <v>2016</v>
      </c>
      <c r="G10119">
        <v>68</v>
      </c>
      <c r="H10119" t="s">
        <v>2020</v>
      </c>
      <c r="I10119">
        <v>43480</v>
      </c>
      <c r="J10119">
        <v>1</v>
      </c>
      <c r="K10119">
        <v>-1.1200000000000001</v>
      </c>
    </row>
    <row r="10120" spans="2:11">
      <c r="B10120" t="s">
        <v>2083</v>
      </c>
      <c r="C10120" t="s">
        <v>2084</v>
      </c>
      <c r="D10120" t="s">
        <v>2035</v>
      </c>
      <c r="E10120">
        <v>5</v>
      </c>
      <c r="F10120" t="s">
        <v>2085</v>
      </c>
      <c r="G10120" t="s">
        <v>2030</v>
      </c>
      <c r="H10120" t="s">
        <v>2017</v>
      </c>
      <c r="I10120">
        <v>43476</v>
      </c>
      <c r="J10120" t="s">
        <v>2030</v>
      </c>
      <c r="K10120" t="s">
        <v>2030</v>
      </c>
    </row>
    <row r="10121" spans="2:11">
      <c r="B10121" t="s">
        <v>2091</v>
      </c>
      <c r="C10121" t="s">
        <v>2690</v>
      </c>
      <c r="D10121" t="s">
        <v>2093</v>
      </c>
      <c r="E10121" t="s">
        <v>2030</v>
      </c>
      <c r="F10121" t="s">
        <v>2016</v>
      </c>
      <c r="G10121" t="s">
        <v>2030</v>
      </c>
      <c r="H10121" t="s">
        <v>2017</v>
      </c>
      <c r="I10121">
        <v>43472</v>
      </c>
      <c r="J10121" t="s">
        <v>2030</v>
      </c>
      <c r="K10121" t="s">
        <v>2030</v>
      </c>
    </row>
    <row r="10122" spans="2:11">
      <c r="B10122" t="s">
        <v>3660</v>
      </c>
      <c r="C10122" t="s">
        <v>3661</v>
      </c>
      <c r="D10122" t="s">
        <v>2093</v>
      </c>
      <c r="E10122" t="s">
        <v>2030</v>
      </c>
      <c r="F10122" t="s">
        <v>2016</v>
      </c>
      <c r="G10122">
        <v>48.92</v>
      </c>
      <c r="H10122" t="s">
        <v>2020</v>
      </c>
      <c r="I10122">
        <v>42572</v>
      </c>
      <c r="J10122" t="s">
        <v>2030</v>
      </c>
      <c r="K10122" t="s">
        <v>2030</v>
      </c>
    </row>
    <row r="10201" spans="1:11">
      <c r="A10201" t="s">
        <v>1115</v>
      </c>
      <c r="B10201" t="s">
        <v>2042</v>
      </c>
      <c r="C10201" t="s">
        <v>3443</v>
      </c>
      <c r="D10201" t="s">
        <v>2029</v>
      </c>
      <c r="E10201">
        <v>5</v>
      </c>
      <c r="F10201" t="s">
        <v>2016</v>
      </c>
      <c r="G10201">
        <v>54</v>
      </c>
      <c r="H10201" t="s">
        <v>2020</v>
      </c>
      <c r="I10201">
        <v>43510</v>
      </c>
      <c r="J10201">
        <v>1</v>
      </c>
      <c r="K10201">
        <v>3.78</v>
      </c>
    </row>
    <row r="10202" spans="1:11">
      <c r="B10202" t="s">
        <v>2274</v>
      </c>
      <c r="C10202" t="s">
        <v>2307</v>
      </c>
      <c r="D10202" t="s">
        <v>2076</v>
      </c>
      <c r="E10202">
        <v>3</v>
      </c>
      <c r="F10202" t="s">
        <v>2016</v>
      </c>
      <c r="G10202" t="s">
        <v>2030</v>
      </c>
      <c r="H10202" t="s">
        <v>2017</v>
      </c>
      <c r="I10202">
        <v>43509</v>
      </c>
      <c r="J10202" t="s">
        <v>2030</v>
      </c>
      <c r="K10202" t="s">
        <v>2030</v>
      </c>
    </row>
    <row r="10203" spans="1:11">
      <c r="B10203" t="s">
        <v>2232</v>
      </c>
      <c r="C10203" t="s">
        <v>3112</v>
      </c>
      <c r="D10203" t="s">
        <v>2015</v>
      </c>
      <c r="E10203">
        <v>3</v>
      </c>
      <c r="F10203" t="s">
        <v>2016</v>
      </c>
      <c r="G10203" t="s">
        <v>2030</v>
      </c>
      <c r="H10203" t="s">
        <v>2017</v>
      </c>
      <c r="I10203">
        <v>43507</v>
      </c>
      <c r="J10203">
        <v>4</v>
      </c>
      <c r="K10203">
        <v>0</v>
      </c>
    </row>
    <row r="10204" spans="1:11">
      <c r="B10204" t="s">
        <v>2621</v>
      </c>
      <c r="C10204" t="s">
        <v>3966</v>
      </c>
      <c r="D10204" t="s">
        <v>2044</v>
      </c>
      <c r="E10204">
        <v>3</v>
      </c>
      <c r="F10204" t="s">
        <v>2016</v>
      </c>
      <c r="G10204" t="s">
        <v>2030</v>
      </c>
      <c r="H10204" t="s">
        <v>2017</v>
      </c>
      <c r="I10204">
        <v>43507</v>
      </c>
      <c r="J10204">
        <v>4</v>
      </c>
      <c r="K10204">
        <v>0</v>
      </c>
    </row>
    <row r="10205" spans="1:11">
      <c r="B10205" t="s">
        <v>2411</v>
      </c>
      <c r="C10205" t="s">
        <v>3118</v>
      </c>
      <c r="D10205" t="s">
        <v>2026</v>
      </c>
      <c r="E10205">
        <v>5</v>
      </c>
      <c r="F10205" t="s">
        <v>2016</v>
      </c>
      <c r="G10205">
        <v>58</v>
      </c>
      <c r="H10205" t="s">
        <v>2017</v>
      </c>
      <c r="I10205">
        <v>43506</v>
      </c>
      <c r="J10205">
        <v>1</v>
      </c>
      <c r="K10205">
        <v>3.78</v>
      </c>
    </row>
    <row r="10206" spans="1:11">
      <c r="B10206" t="s">
        <v>2077</v>
      </c>
      <c r="C10206" t="s">
        <v>3111</v>
      </c>
      <c r="D10206" t="s">
        <v>2227</v>
      </c>
      <c r="E10206">
        <v>3</v>
      </c>
      <c r="F10206" t="s">
        <v>2016</v>
      </c>
      <c r="G10206">
        <v>53</v>
      </c>
      <c r="H10206" t="s">
        <v>2017</v>
      </c>
      <c r="I10206">
        <v>43505</v>
      </c>
      <c r="J10206">
        <v>2</v>
      </c>
      <c r="K10206">
        <v>3.12</v>
      </c>
    </row>
    <row r="10207" spans="1:11">
      <c r="B10207" t="s">
        <v>2063</v>
      </c>
      <c r="C10207" t="s">
        <v>2838</v>
      </c>
      <c r="D10207" t="s">
        <v>2162</v>
      </c>
      <c r="E10207">
        <v>3</v>
      </c>
      <c r="F10207" t="s">
        <v>2016</v>
      </c>
      <c r="G10207">
        <v>55</v>
      </c>
      <c r="H10207" t="s">
        <v>2017</v>
      </c>
      <c r="I10207">
        <v>43494</v>
      </c>
      <c r="J10207">
        <v>6</v>
      </c>
      <c r="K10207">
        <v>-4.5</v>
      </c>
    </row>
    <row r="10208" spans="1:11">
      <c r="B10208" t="s">
        <v>2072</v>
      </c>
      <c r="C10208" t="s">
        <v>2887</v>
      </c>
      <c r="D10208" t="s">
        <v>2029</v>
      </c>
      <c r="E10208">
        <v>5</v>
      </c>
      <c r="F10208" t="s">
        <v>2016</v>
      </c>
      <c r="G10208">
        <v>54</v>
      </c>
      <c r="H10208" t="s">
        <v>2017</v>
      </c>
      <c r="I10208">
        <v>43493</v>
      </c>
      <c r="J10208">
        <v>1</v>
      </c>
      <c r="K10208">
        <v>3.78</v>
      </c>
    </row>
    <row r="10209" spans="2:11">
      <c r="B10209" t="s">
        <v>2037</v>
      </c>
      <c r="C10209" t="s">
        <v>3113</v>
      </c>
      <c r="D10209" t="s">
        <v>2026</v>
      </c>
      <c r="E10209">
        <v>5</v>
      </c>
      <c r="F10209" t="s">
        <v>2016</v>
      </c>
      <c r="G10209">
        <v>61</v>
      </c>
      <c r="H10209" t="s">
        <v>2017</v>
      </c>
      <c r="I10209">
        <v>43490</v>
      </c>
      <c r="J10209">
        <v>1</v>
      </c>
      <c r="K10209">
        <v>3.78</v>
      </c>
    </row>
    <row r="10210" spans="2:11">
      <c r="B10210" t="s">
        <v>2079</v>
      </c>
      <c r="C10210" t="s">
        <v>3117</v>
      </c>
      <c r="D10210" t="s">
        <v>2029</v>
      </c>
      <c r="E10210">
        <v>5</v>
      </c>
      <c r="F10210" t="s">
        <v>2016</v>
      </c>
      <c r="G10210">
        <v>60</v>
      </c>
      <c r="H10210" t="s">
        <v>2017</v>
      </c>
      <c r="I10210">
        <v>43490</v>
      </c>
      <c r="J10210">
        <v>1</v>
      </c>
      <c r="K10210">
        <v>3.78</v>
      </c>
    </row>
    <row r="10211" spans="2:11">
      <c r="B10211" t="s">
        <v>2049</v>
      </c>
      <c r="C10211" t="s">
        <v>3445</v>
      </c>
      <c r="D10211" t="s">
        <v>2029</v>
      </c>
      <c r="E10211">
        <v>5</v>
      </c>
      <c r="F10211" t="s">
        <v>2016</v>
      </c>
      <c r="G10211">
        <v>56</v>
      </c>
      <c r="H10211" t="s">
        <v>2017</v>
      </c>
      <c r="I10211">
        <v>43488</v>
      </c>
      <c r="J10211">
        <v>1</v>
      </c>
      <c r="K10211">
        <v>3.78</v>
      </c>
    </row>
    <row r="10212" spans="2:11">
      <c r="B10212" t="s">
        <v>2094</v>
      </c>
      <c r="C10212" t="s">
        <v>2095</v>
      </c>
      <c r="D10212" t="s">
        <v>2076</v>
      </c>
      <c r="E10212">
        <v>3</v>
      </c>
      <c r="F10212" t="s">
        <v>2016</v>
      </c>
      <c r="G10212" t="s">
        <v>2030</v>
      </c>
      <c r="H10212" t="s">
        <v>2017</v>
      </c>
      <c r="I10212">
        <v>43487</v>
      </c>
      <c r="J10212" t="s">
        <v>2030</v>
      </c>
      <c r="K10212" t="s">
        <v>2030</v>
      </c>
    </row>
    <row r="10213" spans="2:11">
      <c r="B10213" t="s">
        <v>2260</v>
      </c>
      <c r="C10213" t="s">
        <v>3447</v>
      </c>
      <c r="D10213" t="s">
        <v>2184</v>
      </c>
      <c r="E10213">
        <v>1</v>
      </c>
      <c r="F10213" t="s">
        <v>2016</v>
      </c>
      <c r="G10213">
        <v>45</v>
      </c>
      <c r="H10213" t="s">
        <v>2020</v>
      </c>
      <c r="I10213">
        <v>43483</v>
      </c>
      <c r="J10213" t="s">
        <v>2030</v>
      </c>
      <c r="K10213" t="s">
        <v>2030</v>
      </c>
    </row>
    <row r="10214" spans="2:11">
      <c r="B10214" t="s">
        <v>2027</v>
      </c>
      <c r="C10214" t="s">
        <v>2891</v>
      </c>
      <c r="D10214" t="s">
        <v>2029</v>
      </c>
      <c r="E10214">
        <v>5</v>
      </c>
      <c r="F10214" t="s">
        <v>2016</v>
      </c>
      <c r="G10214">
        <v>60</v>
      </c>
      <c r="H10214" t="s">
        <v>2017</v>
      </c>
      <c r="I10214">
        <v>43482</v>
      </c>
      <c r="J10214">
        <v>1</v>
      </c>
      <c r="K10214">
        <v>3.78</v>
      </c>
    </row>
    <row r="10215" spans="2:11">
      <c r="B10215" t="s">
        <v>2236</v>
      </c>
      <c r="C10215" t="s">
        <v>3446</v>
      </c>
      <c r="D10215" t="s">
        <v>2015</v>
      </c>
      <c r="E10215">
        <v>3</v>
      </c>
      <c r="F10215" t="s">
        <v>2016</v>
      </c>
      <c r="G10215" t="s">
        <v>2030</v>
      </c>
      <c r="H10215" t="s">
        <v>2017</v>
      </c>
      <c r="I10215">
        <v>43482</v>
      </c>
      <c r="J10215">
        <v>4</v>
      </c>
      <c r="K10215">
        <v>0</v>
      </c>
    </row>
    <row r="10216" spans="2:11">
      <c r="B10216" t="s">
        <v>106</v>
      </c>
      <c r="C10216" t="s">
        <v>2884</v>
      </c>
      <c r="D10216" t="s">
        <v>2723</v>
      </c>
      <c r="E10216">
        <v>3</v>
      </c>
      <c r="F10216" t="s">
        <v>2088</v>
      </c>
      <c r="G10216">
        <v>53</v>
      </c>
      <c r="H10216" t="s">
        <v>2020</v>
      </c>
      <c r="I10216">
        <v>43481</v>
      </c>
      <c r="J10216">
        <v>5</v>
      </c>
      <c r="K10216">
        <v>-3.57</v>
      </c>
    </row>
    <row r="10217" spans="2:11">
      <c r="B10217" t="s">
        <v>2198</v>
      </c>
      <c r="C10217" t="s">
        <v>2841</v>
      </c>
      <c r="D10217" t="s">
        <v>2035</v>
      </c>
      <c r="E10217">
        <v>5</v>
      </c>
      <c r="F10217" t="s">
        <v>2016</v>
      </c>
      <c r="G10217">
        <v>52</v>
      </c>
      <c r="H10217" t="s">
        <v>2020</v>
      </c>
      <c r="I10217">
        <v>43481</v>
      </c>
      <c r="J10217">
        <v>1</v>
      </c>
      <c r="K10217">
        <v>3.78</v>
      </c>
    </row>
    <row r="10218" spans="2:11">
      <c r="B10218" t="s">
        <v>2067</v>
      </c>
      <c r="C10218" t="s">
        <v>3980</v>
      </c>
      <c r="D10218" t="s">
        <v>2252</v>
      </c>
      <c r="E10218">
        <v>3</v>
      </c>
      <c r="F10218" t="s">
        <v>2016</v>
      </c>
      <c r="G10218">
        <v>55</v>
      </c>
      <c r="H10218" t="s">
        <v>2020</v>
      </c>
      <c r="I10218">
        <v>43480</v>
      </c>
      <c r="J10218">
        <v>4</v>
      </c>
      <c r="K10218">
        <v>0</v>
      </c>
    </row>
    <row r="10219" spans="2:11">
      <c r="B10219" t="s">
        <v>2996</v>
      </c>
      <c r="C10219" t="s">
        <v>3969</v>
      </c>
      <c r="D10219" t="s">
        <v>2035</v>
      </c>
      <c r="E10219">
        <v>5</v>
      </c>
      <c r="F10219" t="s">
        <v>2016</v>
      </c>
      <c r="G10219">
        <v>55</v>
      </c>
      <c r="H10219" t="s">
        <v>2020</v>
      </c>
      <c r="I10219">
        <v>43479</v>
      </c>
      <c r="J10219">
        <v>1</v>
      </c>
      <c r="K10219">
        <v>3.78</v>
      </c>
    </row>
    <row r="10220" spans="2:11">
      <c r="B10220" t="s">
        <v>2065</v>
      </c>
      <c r="C10220" t="s">
        <v>3970</v>
      </c>
      <c r="D10220" t="s">
        <v>2044</v>
      </c>
      <c r="E10220">
        <v>3</v>
      </c>
      <c r="F10220" t="s">
        <v>2016</v>
      </c>
      <c r="G10220">
        <v>51</v>
      </c>
      <c r="H10220" t="s">
        <v>2020</v>
      </c>
      <c r="I10220">
        <v>43476</v>
      </c>
      <c r="J10220">
        <v>9</v>
      </c>
      <c r="K10220">
        <v>-15.09</v>
      </c>
    </row>
    <row r="10221" spans="2:11">
      <c r="B10221" t="s">
        <v>2069</v>
      </c>
      <c r="C10221" t="s">
        <v>3981</v>
      </c>
      <c r="D10221" t="s">
        <v>2071</v>
      </c>
      <c r="E10221">
        <v>3</v>
      </c>
      <c r="F10221" t="s">
        <v>2016</v>
      </c>
      <c r="G10221" t="s">
        <v>2030</v>
      </c>
      <c r="H10221" t="s">
        <v>2017</v>
      </c>
      <c r="I10221">
        <v>43473</v>
      </c>
      <c r="J10221">
        <v>3</v>
      </c>
      <c r="K10221">
        <v>2.59</v>
      </c>
    </row>
    <row r="10222" spans="2:11">
      <c r="B10222" t="s">
        <v>2074</v>
      </c>
      <c r="C10222" t="s">
        <v>3115</v>
      </c>
      <c r="D10222" t="s">
        <v>2076</v>
      </c>
      <c r="E10222">
        <v>3</v>
      </c>
      <c r="F10222" t="s">
        <v>2016</v>
      </c>
      <c r="G10222">
        <v>48</v>
      </c>
      <c r="H10222" t="s">
        <v>2020</v>
      </c>
      <c r="I10222">
        <v>43469</v>
      </c>
      <c r="J10222">
        <v>3</v>
      </c>
      <c r="K10222">
        <v>2.59</v>
      </c>
    </row>
    <row r="10223" spans="2:11">
      <c r="B10223" t="s">
        <v>2120</v>
      </c>
      <c r="C10223" t="s">
        <v>4308</v>
      </c>
      <c r="D10223" t="s">
        <v>2026</v>
      </c>
      <c r="E10223">
        <v>5</v>
      </c>
      <c r="F10223" t="s">
        <v>2016</v>
      </c>
      <c r="G10223">
        <v>53</v>
      </c>
      <c r="H10223" t="s">
        <v>2020</v>
      </c>
      <c r="I10223">
        <v>43467</v>
      </c>
      <c r="J10223">
        <v>1</v>
      </c>
      <c r="K10223">
        <v>3.78</v>
      </c>
    </row>
    <row r="10224" spans="2:11">
      <c r="B10224" t="s">
        <v>2024</v>
      </c>
      <c r="C10224" t="s">
        <v>3440</v>
      </c>
      <c r="D10224" t="s">
        <v>2026</v>
      </c>
      <c r="E10224">
        <v>5</v>
      </c>
      <c r="F10224" t="s">
        <v>2016</v>
      </c>
      <c r="G10224">
        <v>61</v>
      </c>
      <c r="H10224" t="s">
        <v>2017</v>
      </c>
      <c r="I10224">
        <v>43453</v>
      </c>
      <c r="J10224">
        <v>1</v>
      </c>
      <c r="K10224">
        <v>3.78</v>
      </c>
    </row>
    <row r="10225" spans="2:11">
      <c r="B10225" t="s">
        <v>2086</v>
      </c>
      <c r="C10225" t="s">
        <v>2087</v>
      </c>
      <c r="D10225" t="s">
        <v>2026</v>
      </c>
      <c r="E10225">
        <v>5</v>
      </c>
      <c r="F10225" t="s">
        <v>2016</v>
      </c>
      <c r="G10225">
        <v>53</v>
      </c>
      <c r="H10225" t="s">
        <v>2017</v>
      </c>
      <c r="I10225">
        <v>43453</v>
      </c>
      <c r="J10225">
        <v>1</v>
      </c>
      <c r="K10225">
        <v>3.78</v>
      </c>
    </row>
    <row r="10226" spans="2:11">
      <c r="B10226" t="s">
        <v>2174</v>
      </c>
      <c r="C10226" t="s">
        <v>2800</v>
      </c>
      <c r="D10226" t="s">
        <v>2029</v>
      </c>
      <c r="E10226">
        <v>5</v>
      </c>
      <c r="F10226" t="s">
        <v>2016</v>
      </c>
      <c r="G10226">
        <v>53</v>
      </c>
      <c r="H10226" t="s">
        <v>2017</v>
      </c>
      <c r="I10226">
        <v>43452</v>
      </c>
      <c r="J10226">
        <v>1</v>
      </c>
      <c r="K10226">
        <v>3.78</v>
      </c>
    </row>
    <row r="10227" spans="2:11">
      <c r="B10227" t="s">
        <v>2033</v>
      </c>
      <c r="C10227" t="s">
        <v>3971</v>
      </c>
      <c r="D10227" t="s">
        <v>2044</v>
      </c>
      <c r="E10227">
        <v>3</v>
      </c>
      <c r="F10227" t="s">
        <v>2016</v>
      </c>
      <c r="G10227">
        <v>53</v>
      </c>
      <c r="H10227" t="s">
        <v>2020</v>
      </c>
      <c r="I10227">
        <v>43452</v>
      </c>
      <c r="J10227">
        <v>8</v>
      </c>
      <c r="K10227">
        <v>-8.99</v>
      </c>
    </row>
    <row r="10228" spans="2:11">
      <c r="B10228" t="s">
        <v>2039</v>
      </c>
      <c r="C10228" t="s">
        <v>3442</v>
      </c>
      <c r="D10228" t="s">
        <v>2076</v>
      </c>
      <c r="E10228">
        <v>3</v>
      </c>
      <c r="F10228" t="s">
        <v>2016</v>
      </c>
      <c r="G10228" t="s">
        <v>2030</v>
      </c>
      <c r="H10228" t="s">
        <v>2017</v>
      </c>
      <c r="I10228">
        <v>43452</v>
      </c>
      <c r="J10228" t="s">
        <v>2030</v>
      </c>
      <c r="K10228" t="s">
        <v>2030</v>
      </c>
    </row>
    <row r="10229" spans="2:11">
      <c r="B10229" t="s">
        <v>2257</v>
      </c>
      <c r="C10229" t="s">
        <v>3462</v>
      </c>
      <c r="D10229" t="s">
        <v>2044</v>
      </c>
      <c r="E10229">
        <v>3</v>
      </c>
      <c r="F10229" t="s">
        <v>2016</v>
      </c>
      <c r="G10229">
        <v>49</v>
      </c>
      <c r="H10229" t="s">
        <v>2020</v>
      </c>
      <c r="I10229">
        <v>43452</v>
      </c>
      <c r="J10229">
        <v>9</v>
      </c>
      <c r="K10229">
        <v>-15.09</v>
      </c>
    </row>
    <row r="10230" spans="2:11">
      <c r="B10230" t="s">
        <v>2045</v>
      </c>
      <c r="C10230" t="s">
        <v>3444</v>
      </c>
      <c r="D10230" t="s">
        <v>2015</v>
      </c>
      <c r="E10230">
        <v>3</v>
      </c>
      <c r="F10230" t="s">
        <v>2016</v>
      </c>
      <c r="G10230" t="s">
        <v>2030</v>
      </c>
      <c r="H10230" t="s">
        <v>2017</v>
      </c>
      <c r="I10230">
        <v>43452</v>
      </c>
      <c r="J10230">
        <v>4</v>
      </c>
      <c r="K10230">
        <v>0</v>
      </c>
    </row>
    <row r="10231" spans="2:11">
      <c r="B10231" t="s">
        <v>2051</v>
      </c>
      <c r="C10231" t="s">
        <v>4309</v>
      </c>
      <c r="D10231" t="s">
        <v>2076</v>
      </c>
      <c r="E10231">
        <v>3</v>
      </c>
      <c r="F10231" t="s">
        <v>2016</v>
      </c>
      <c r="G10231">
        <v>46</v>
      </c>
      <c r="H10231" t="s">
        <v>2017</v>
      </c>
      <c r="I10231">
        <v>43452</v>
      </c>
      <c r="J10231" t="s">
        <v>2030</v>
      </c>
      <c r="K10231" t="s">
        <v>2030</v>
      </c>
    </row>
    <row r="10232" spans="2:11">
      <c r="B10232" t="s">
        <v>2792</v>
      </c>
      <c r="C10232" t="s">
        <v>2793</v>
      </c>
      <c r="D10232" t="s">
        <v>2076</v>
      </c>
      <c r="E10232">
        <v>3</v>
      </c>
      <c r="F10232" t="s">
        <v>2016</v>
      </c>
      <c r="G10232">
        <v>50</v>
      </c>
      <c r="H10232" t="s">
        <v>2020</v>
      </c>
      <c r="I10232">
        <v>43445</v>
      </c>
      <c r="J10232">
        <v>4</v>
      </c>
      <c r="K10232">
        <v>0</v>
      </c>
    </row>
    <row r="10233" spans="2:11">
      <c r="B10233" t="s">
        <v>2021</v>
      </c>
      <c r="C10233" t="s">
        <v>2897</v>
      </c>
      <c r="D10233" t="s">
        <v>2166</v>
      </c>
      <c r="E10233">
        <v>5</v>
      </c>
      <c r="F10233" t="s">
        <v>2016</v>
      </c>
      <c r="G10233">
        <v>55</v>
      </c>
      <c r="H10233" t="s">
        <v>2020</v>
      </c>
      <c r="I10233">
        <v>43361</v>
      </c>
      <c r="J10233">
        <v>1</v>
      </c>
      <c r="K10233">
        <v>3.78</v>
      </c>
    </row>
    <row r="10234" spans="2:11">
      <c r="B10234" t="s">
        <v>2461</v>
      </c>
      <c r="C10234" t="s">
        <v>3452</v>
      </c>
      <c r="D10234" t="s">
        <v>2179</v>
      </c>
      <c r="E10234" t="s">
        <v>2030</v>
      </c>
      <c r="F10234" t="s">
        <v>2016</v>
      </c>
      <c r="G10234" t="s">
        <v>2030</v>
      </c>
      <c r="H10234" t="s">
        <v>2017</v>
      </c>
      <c r="I10234">
        <v>43264</v>
      </c>
      <c r="J10234" t="s">
        <v>2030</v>
      </c>
      <c r="K10234" t="s">
        <v>2030</v>
      </c>
    </row>
    <row r="10235" spans="2:11">
      <c r="B10235" t="s">
        <v>2109</v>
      </c>
      <c r="C10235" t="s">
        <v>2110</v>
      </c>
      <c r="D10235" t="s">
        <v>2076</v>
      </c>
      <c r="E10235">
        <v>3</v>
      </c>
      <c r="F10235" t="s">
        <v>2016</v>
      </c>
      <c r="G10235" t="s">
        <v>2030</v>
      </c>
      <c r="H10235" t="s">
        <v>2017</v>
      </c>
      <c r="I10235">
        <v>43207</v>
      </c>
      <c r="J10235">
        <v>4</v>
      </c>
      <c r="K10235">
        <v>0</v>
      </c>
    </row>
    <row r="10236" spans="2:11">
      <c r="B10236" t="s">
        <v>2083</v>
      </c>
      <c r="C10236" t="s">
        <v>2084</v>
      </c>
      <c r="D10236" t="s">
        <v>2026</v>
      </c>
      <c r="E10236">
        <v>5</v>
      </c>
      <c r="F10236" t="s">
        <v>2016</v>
      </c>
      <c r="G10236" t="s">
        <v>2030</v>
      </c>
      <c r="H10236" t="s">
        <v>2017</v>
      </c>
      <c r="I10236">
        <v>43181</v>
      </c>
      <c r="J10236">
        <v>1</v>
      </c>
      <c r="K10236">
        <v>3.78</v>
      </c>
    </row>
    <row r="10237" spans="2:11">
      <c r="B10237" t="s">
        <v>2111</v>
      </c>
      <c r="C10237" t="s">
        <v>2112</v>
      </c>
      <c r="D10237" t="s">
        <v>2026</v>
      </c>
      <c r="E10237">
        <v>5</v>
      </c>
      <c r="F10237" t="s">
        <v>2016</v>
      </c>
      <c r="G10237" t="s">
        <v>2030</v>
      </c>
      <c r="H10237" t="s">
        <v>2017</v>
      </c>
      <c r="I10237">
        <v>43179</v>
      </c>
      <c r="J10237">
        <v>1</v>
      </c>
      <c r="K10237">
        <v>3.78</v>
      </c>
    </row>
    <row r="10301" spans="1:11">
      <c r="A10301" t="s">
        <v>1116</v>
      </c>
      <c r="B10301" t="s">
        <v>2045</v>
      </c>
      <c r="C10301" t="s">
        <v>2883</v>
      </c>
      <c r="D10301" t="s">
        <v>2015</v>
      </c>
      <c r="E10301">
        <v>3</v>
      </c>
      <c r="F10301" t="s">
        <v>2016</v>
      </c>
      <c r="G10301" t="s">
        <v>2030</v>
      </c>
      <c r="H10301" t="s">
        <v>2017</v>
      </c>
      <c r="I10301">
        <v>43511</v>
      </c>
      <c r="J10301">
        <v>12</v>
      </c>
      <c r="K10301">
        <v>0</v>
      </c>
    </row>
    <row r="10302" spans="1:11">
      <c r="B10302" t="s">
        <v>2151</v>
      </c>
      <c r="C10302" t="s">
        <v>3805</v>
      </c>
      <c r="D10302" t="s">
        <v>2026</v>
      </c>
      <c r="E10302">
        <v>5</v>
      </c>
      <c r="F10302" t="s">
        <v>2016</v>
      </c>
      <c r="G10302">
        <v>61</v>
      </c>
      <c r="H10302" t="s">
        <v>2017</v>
      </c>
      <c r="I10302">
        <v>43511</v>
      </c>
      <c r="J10302">
        <v>5</v>
      </c>
      <c r="K10302">
        <v>18.29</v>
      </c>
    </row>
    <row r="10303" spans="1:11">
      <c r="B10303" t="s">
        <v>2232</v>
      </c>
      <c r="C10303" t="s">
        <v>2892</v>
      </c>
      <c r="D10303" t="s">
        <v>2015</v>
      </c>
      <c r="E10303">
        <v>3</v>
      </c>
      <c r="F10303" t="s">
        <v>2016</v>
      </c>
      <c r="G10303" t="s">
        <v>2030</v>
      </c>
      <c r="H10303" t="s">
        <v>2017</v>
      </c>
      <c r="I10303">
        <v>43510</v>
      </c>
      <c r="J10303">
        <v>12</v>
      </c>
      <c r="K10303">
        <v>0</v>
      </c>
    </row>
    <row r="10304" spans="1:11">
      <c r="B10304" t="s">
        <v>2094</v>
      </c>
      <c r="C10304" t="s">
        <v>2095</v>
      </c>
      <c r="D10304" t="s">
        <v>2076</v>
      </c>
      <c r="E10304">
        <v>3</v>
      </c>
      <c r="F10304" t="s">
        <v>2088</v>
      </c>
      <c r="G10304" t="s">
        <v>2030</v>
      </c>
      <c r="H10304" t="s">
        <v>2017</v>
      </c>
      <c r="I10304">
        <v>43510</v>
      </c>
      <c r="J10304" t="s">
        <v>2030</v>
      </c>
      <c r="K10304" t="s">
        <v>2030</v>
      </c>
    </row>
    <row r="10305" spans="2:11">
      <c r="B10305" t="s">
        <v>2274</v>
      </c>
      <c r="C10305" t="s">
        <v>4037</v>
      </c>
      <c r="D10305" t="s">
        <v>2026</v>
      </c>
      <c r="E10305">
        <v>5</v>
      </c>
      <c r="F10305" t="s">
        <v>2016</v>
      </c>
      <c r="G10305" t="s">
        <v>2030</v>
      </c>
      <c r="H10305" t="s">
        <v>2017</v>
      </c>
      <c r="I10305">
        <v>43509</v>
      </c>
      <c r="J10305">
        <v>8</v>
      </c>
      <c r="K10305">
        <v>16.05</v>
      </c>
    </row>
    <row r="10306" spans="2:11">
      <c r="B10306" t="s">
        <v>2033</v>
      </c>
      <c r="C10306" t="s">
        <v>3811</v>
      </c>
      <c r="D10306" t="s">
        <v>2044</v>
      </c>
      <c r="E10306">
        <v>3</v>
      </c>
      <c r="F10306" t="s">
        <v>2016</v>
      </c>
      <c r="G10306">
        <v>62</v>
      </c>
      <c r="H10306" t="s">
        <v>2036</v>
      </c>
      <c r="I10306">
        <v>43508</v>
      </c>
      <c r="J10306">
        <v>2</v>
      </c>
      <c r="K10306">
        <v>22.34</v>
      </c>
    </row>
    <row r="10307" spans="2:11">
      <c r="B10307" t="s">
        <v>2042</v>
      </c>
      <c r="C10307" t="s">
        <v>3665</v>
      </c>
      <c r="D10307" t="s">
        <v>2044</v>
      </c>
      <c r="E10307">
        <v>3</v>
      </c>
      <c r="F10307" t="s">
        <v>2016</v>
      </c>
      <c r="G10307">
        <v>57</v>
      </c>
      <c r="H10307" t="s">
        <v>2020</v>
      </c>
      <c r="I10307">
        <v>43508</v>
      </c>
      <c r="J10307">
        <v>12</v>
      </c>
      <c r="K10307">
        <v>0</v>
      </c>
    </row>
    <row r="10308" spans="2:11">
      <c r="B10308" t="s">
        <v>2159</v>
      </c>
      <c r="C10308" t="s">
        <v>2834</v>
      </c>
      <c r="D10308" t="s">
        <v>2044</v>
      </c>
      <c r="E10308">
        <v>3</v>
      </c>
      <c r="F10308" t="s">
        <v>2016</v>
      </c>
      <c r="G10308">
        <v>57</v>
      </c>
      <c r="H10308" t="s">
        <v>2020</v>
      </c>
      <c r="I10308">
        <v>43507</v>
      </c>
      <c r="J10308">
        <v>12</v>
      </c>
      <c r="K10308">
        <v>0</v>
      </c>
    </row>
    <row r="10309" spans="2:11">
      <c r="B10309" t="s">
        <v>2077</v>
      </c>
      <c r="C10309" t="s">
        <v>3573</v>
      </c>
      <c r="D10309" t="s">
        <v>2227</v>
      </c>
      <c r="E10309">
        <v>3</v>
      </c>
      <c r="F10309" t="s">
        <v>2016</v>
      </c>
      <c r="G10309">
        <v>55</v>
      </c>
      <c r="H10309" t="s">
        <v>2017</v>
      </c>
      <c r="I10309">
        <v>43503</v>
      </c>
      <c r="J10309">
        <v>12</v>
      </c>
      <c r="K10309">
        <v>0</v>
      </c>
    </row>
    <row r="10310" spans="2:11">
      <c r="B10310" t="s">
        <v>2595</v>
      </c>
      <c r="C10310" t="s">
        <v>4039</v>
      </c>
      <c r="D10310" t="s">
        <v>2362</v>
      </c>
      <c r="E10310">
        <v>5</v>
      </c>
      <c r="F10310" t="s">
        <v>2016</v>
      </c>
      <c r="G10310">
        <v>64</v>
      </c>
      <c r="H10310" t="s">
        <v>2020</v>
      </c>
      <c r="I10310">
        <v>43501</v>
      </c>
      <c r="J10310">
        <v>8</v>
      </c>
      <c r="K10310">
        <v>16.05</v>
      </c>
    </row>
    <row r="10311" spans="2:11">
      <c r="B10311" t="s">
        <v>2072</v>
      </c>
      <c r="C10311" t="s">
        <v>4003</v>
      </c>
      <c r="D10311" t="s">
        <v>2015</v>
      </c>
      <c r="E10311">
        <v>3</v>
      </c>
      <c r="F10311" t="s">
        <v>2016</v>
      </c>
      <c r="G10311" t="s">
        <v>2030</v>
      </c>
      <c r="H10311" t="s">
        <v>2017</v>
      </c>
      <c r="I10311">
        <v>43500</v>
      </c>
      <c r="J10311">
        <v>12</v>
      </c>
      <c r="K10311">
        <v>0</v>
      </c>
    </row>
    <row r="10312" spans="2:11">
      <c r="B10312" t="s">
        <v>2079</v>
      </c>
      <c r="C10312" t="s">
        <v>2125</v>
      </c>
      <c r="D10312" t="s">
        <v>2029</v>
      </c>
      <c r="E10312">
        <v>5</v>
      </c>
      <c r="F10312" t="s">
        <v>2016</v>
      </c>
      <c r="G10312">
        <v>60</v>
      </c>
      <c r="H10312" t="s">
        <v>2017</v>
      </c>
      <c r="I10312">
        <v>43499</v>
      </c>
      <c r="J10312">
        <v>8</v>
      </c>
      <c r="K10312">
        <v>16.05</v>
      </c>
    </row>
    <row r="10313" spans="2:11">
      <c r="B10313" t="s">
        <v>2086</v>
      </c>
      <c r="C10313" t="s">
        <v>4040</v>
      </c>
      <c r="D10313" t="s">
        <v>2076</v>
      </c>
      <c r="E10313">
        <v>3</v>
      </c>
      <c r="F10313" t="s">
        <v>2016</v>
      </c>
      <c r="G10313">
        <v>55.5</v>
      </c>
      <c r="H10313" t="s">
        <v>2017</v>
      </c>
      <c r="I10313">
        <v>43496</v>
      </c>
      <c r="J10313">
        <v>12</v>
      </c>
      <c r="K10313">
        <v>0</v>
      </c>
    </row>
    <row r="10314" spans="2:11">
      <c r="B10314" t="s">
        <v>106</v>
      </c>
      <c r="C10314" t="s">
        <v>3806</v>
      </c>
      <c r="D10314" t="s">
        <v>2114</v>
      </c>
      <c r="E10314">
        <v>3</v>
      </c>
      <c r="F10314" t="s">
        <v>2016</v>
      </c>
      <c r="G10314">
        <v>58</v>
      </c>
      <c r="H10314" t="s">
        <v>2020</v>
      </c>
      <c r="I10314">
        <v>43495</v>
      </c>
      <c r="J10314">
        <v>1</v>
      </c>
      <c r="K10314">
        <v>22.52</v>
      </c>
    </row>
    <row r="10315" spans="2:11">
      <c r="B10315" t="s">
        <v>2067</v>
      </c>
      <c r="C10315" t="s">
        <v>3810</v>
      </c>
      <c r="D10315" t="s">
        <v>2252</v>
      </c>
      <c r="E10315">
        <v>3</v>
      </c>
      <c r="F10315" t="s">
        <v>2016</v>
      </c>
      <c r="G10315">
        <v>57</v>
      </c>
      <c r="H10315" t="s">
        <v>2020</v>
      </c>
      <c r="I10315">
        <v>43495</v>
      </c>
      <c r="J10315">
        <v>12</v>
      </c>
      <c r="K10315">
        <v>0</v>
      </c>
    </row>
    <row r="10316" spans="2:11">
      <c r="B10316" t="s">
        <v>2024</v>
      </c>
      <c r="C10316" t="s">
        <v>3440</v>
      </c>
      <c r="D10316" t="s">
        <v>2076</v>
      </c>
      <c r="E10316">
        <v>3</v>
      </c>
      <c r="F10316" t="s">
        <v>2016</v>
      </c>
      <c r="G10316" t="s">
        <v>2030</v>
      </c>
      <c r="H10316" t="s">
        <v>2017</v>
      </c>
      <c r="I10316">
        <v>43495</v>
      </c>
      <c r="J10316">
        <v>12</v>
      </c>
      <c r="K10316">
        <v>0</v>
      </c>
    </row>
    <row r="10317" spans="2:11">
      <c r="B10317" t="s">
        <v>2051</v>
      </c>
      <c r="C10317" t="s">
        <v>3812</v>
      </c>
      <c r="D10317" t="s">
        <v>2076</v>
      </c>
      <c r="E10317">
        <v>3</v>
      </c>
      <c r="F10317" t="s">
        <v>2016</v>
      </c>
      <c r="G10317">
        <v>58</v>
      </c>
      <c r="H10317" t="s">
        <v>2017</v>
      </c>
      <c r="I10317">
        <v>43495</v>
      </c>
      <c r="J10317" t="s">
        <v>2030</v>
      </c>
      <c r="K10317" t="s">
        <v>2030</v>
      </c>
    </row>
    <row r="10318" spans="2:11">
      <c r="B10318" t="s">
        <v>2057</v>
      </c>
      <c r="C10318" t="s">
        <v>3808</v>
      </c>
      <c r="D10318" t="s">
        <v>2044</v>
      </c>
      <c r="E10318">
        <v>3</v>
      </c>
      <c r="F10318" t="s">
        <v>2016</v>
      </c>
      <c r="G10318">
        <v>50</v>
      </c>
      <c r="H10318" t="s">
        <v>2017</v>
      </c>
      <c r="I10318">
        <v>43495</v>
      </c>
      <c r="J10318">
        <v>12</v>
      </c>
      <c r="K10318">
        <v>0</v>
      </c>
    </row>
    <row r="10319" spans="2:11">
      <c r="B10319" t="s">
        <v>2063</v>
      </c>
      <c r="C10319" t="s">
        <v>3572</v>
      </c>
      <c r="D10319" t="s">
        <v>2162</v>
      </c>
      <c r="E10319">
        <v>3</v>
      </c>
      <c r="F10319" t="s">
        <v>2016</v>
      </c>
      <c r="G10319">
        <v>53</v>
      </c>
      <c r="H10319" t="s">
        <v>2017</v>
      </c>
      <c r="I10319">
        <v>43495</v>
      </c>
      <c r="J10319" t="s">
        <v>2030</v>
      </c>
      <c r="K10319" t="s">
        <v>2030</v>
      </c>
    </row>
    <row r="10320" spans="2:11">
      <c r="B10320" t="s">
        <v>2027</v>
      </c>
      <c r="C10320" t="s">
        <v>3569</v>
      </c>
      <c r="D10320" t="s">
        <v>2029</v>
      </c>
      <c r="E10320">
        <v>5</v>
      </c>
      <c r="F10320" t="s">
        <v>2016</v>
      </c>
      <c r="G10320">
        <v>62</v>
      </c>
      <c r="H10320" t="s">
        <v>2017</v>
      </c>
      <c r="I10320">
        <v>43494</v>
      </c>
      <c r="J10320" t="s">
        <v>2030</v>
      </c>
      <c r="K10320" t="s">
        <v>2030</v>
      </c>
    </row>
    <row r="10321" spans="2:11">
      <c r="B10321" t="s">
        <v>2031</v>
      </c>
      <c r="C10321" t="s">
        <v>2885</v>
      </c>
      <c r="D10321" t="s">
        <v>2026</v>
      </c>
      <c r="E10321">
        <v>5</v>
      </c>
      <c r="F10321" t="s">
        <v>2016</v>
      </c>
      <c r="G10321">
        <v>61</v>
      </c>
      <c r="H10321" t="s">
        <v>2020</v>
      </c>
      <c r="I10321">
        <v>43494</v>
      </c>
      <c r="J10321">
        <v>10</v>
      </c>
      <c r="K10321">
        <v>13.79</v>
      </c>
    </row>
    <row r="10322" spans="2:11">
      <c r="B10322" t="s">
        <v>2069</v>
      </c>
      <c r="C10322" t="s">
        <v>2886</v>
      </c>
      <c r="D10322" t="s">
        <v>2071</v>
      </c>
      <c r="E10322">
        <v>3</v>
      </c>
      <c r="F10322" t="s">
        <v>2016</v>
      </c>
      <c r="G10322" t="s">
        <v>2030</v>
      </c>
      <c r="H10322" t="s">
        <v>2017</v>
      </c>
      <c r="I10322">
        <v>43494</v>
      </c>
      <c r="J10322">
        <v>12</v>
      </c>
      <c r="K10322">
        <v>0</v>
      </c>
    </row>
    <row r="10323" spans="2:11">
      <c r="B10323" t="s">
        <v>2049</v>
      </c>
      <c r="C10323" t="s">
        <v>2893</v>
      </c>
      <c r="D10323" t="s">
        <v>2015</v>
      </c>
      <c r="E10323">
        <v>3</v>
      </c>
      <c r="F10323" t="s">
        <v>2016</v>
      </c>
      <c r="G10323">
        <v>58</v>
      </c>
      <c r="H10323" t="s">
        <v>2020</v>
      </c>
      <c r="I10323">
        <v>43494</v>
      </c>
      <c r="J10323">
        <v>12</v>
      </c>
      <c r="K10323">
        <v>0</v>
      </c>
    </row>
    <row r="10324" spans="2:11">
      <c r="B10324" t="s">
        <v>2120</v>
      </c>
      <c r="C10324" t="s">
        <v>2890</v>
      </c>
      <c r="D10324" t="s">
        <v>2026</v>
      </c>
      <c r="E10324">
        <v>5</v>
      </c>
      <c r="F10324" t="s">
        <v>2016</v>
      </c>
      <c r="G10324">
        <v>65</v>
      </c>
      <c r="H10324" t="s">
        <v>2017</v>
      </c>
      <c r="I10324">
        <v>43494</v>
      </c>
      <c r="J10324">
        <v>8</v>
      </c>
      <c r="K10324">
        <v>16.05</v>
      </c>
    </row>
    <row r="10325" spans="2:11">
      <c r="B10325" t="s">
        <v>2461</v>
      </c>
      <c r="C10325" t="s">
        <v>3813</v>
      </c>
      <c r="D10325" t="s">
        <v>2044</v>
      </c>
      <c r="E10325">
        <v>3</v>
      </c>
      <c r="F10325" t="s">
        <v>2016</v>
      </c>
      <c r="G10325">
        <v>56</v>
      </c>
      <c r="H10325" t="s">
        <v>2020</v>
      </c>
      <c r="I10325">
        <v>43494</v>
      </c>
      <c r="J10325">
        <v>9</v>
      </c>
      <c r="K10325">
        <v>14.13</v>
      </c>
    </row>
    <row r="10326" spans="2:11">
      <c r="B10326" t="s">
        <v>3814</v>
      </c>
      <c r="C10326" t="s">
        <v>3815</v>
      </c>
      <c r="D10326" t="s">
        <v>2076</v>
      </c>
      <c r="E10326">
        <v>3</v>
      </c>
      <c r="F10326" t="s">
        <v>2016</v>
      </c>
      <c r="G10326" t="s">
        <v>2030</v>
      </c>
      <c r="H10326" t="s">
        <v>2017</v>
      </c>
      <c r="I10326">
        <v>43494</v>
      </c>
      <c r="J10326">
        <v>11</v>
      </c>
      <c r="K10326">
        <v>0.12</v>
      </c>
    </row>
    <row r="10327" spans="2:11">
      <c r="B10327" t="s">
        <v>2813</v>
      </c>
      <c r="C10327" t="s">
        <v>3816</v>
      </c>
      <c r="D10327" t="s">
        <v>2026</v>
      </c>
      <c r="E10327">
        <v>5</v>
      </c>
      <c r="F10327" t="s">
        <v>2016</v>
      </c>
      <c r="G10327">
        <v>62</v>
      </c>
      <c r="H10327" t="s">
        <v>2017</v>
      </c>
      <c r="I10327">
        <v>43489</v>
      </c>
      <c r="J10327">
        <v>3</v>
      </c>
      <c r="K10327">
        <v>22.02</v>
      </c>
    </row>
    <row r="10328" spans="2:11">
      <c r="B10328" t="s">
        <v>2021</v>
      </c>
      <c r="C10328" t="s">
        <v>3671</v>
      </c>
      <c r="D10328" t="s">
        <v>2023</v>
      </c>
      <c r="E10328">
        <v>5</v>
      </c>
      <c r="F10328" t="s">
        <v>2016</v>
      </c>
      <c r="G10328">
        <v>65</v>
      </c>
      <c r="H10328" t="s">
        <v>2020</v>
      </c>
      <c r="I10328">
        <v>43473</v>
      </c>
      <c r="J10328">
        <v>7</v>
      </c>
      <c r="K10328">
        <v>17.23</v>
      </c>
    </row>
    <row r="10329" spans="2:11">
      <c r="B10329" t="s">
        <v>2411</v>
      </c>
      <c r="C10329" t="s">
        <v>3817</v>
      </c>
      <c r="D10329" t="s">
        <v>2044</v>
      </c>
      <c r="E10329">
        <v>3</v>
      </c>
      <c r="F10329" t="s">
        <v>2016</v>
      </c>
      <c r="G10329" t="s">
        <v>2030</v>
      </c>
      <c r="H10329" t="s">
        <v>2017</v>
      </c>
      <c r="I10329">
        <v>43466</v>
      </c>
      <c r="J10329">
        <v>12</v>
      </c>
      <c r="K10329">
        <v>0</v>
      </c>
    </row>
    <row r="10330" spans="2:11">
      <c r="B10330" t="s">
        <v>2096</v>
      </c>
      <c r="C10330" t="s">
        <v>2097</v>
      </c>
      <c r="D10330" t="s">
        <v>2044</v>
      </c>
      <c r="E10330">
        <v>3</v>
      </c>
      <c r="F10330" t="s">
        <v>2016</v>
      </c>
      <c r="G10330" t="s">
        <v>2030</v>
      </c>
      <c r="H10330" t="s">
        <v>2017</v>
      </c>
      <c r="I10330">
        <v>43462</v>
      </c>
      <c r="J10330">
        <v>12</v>
      </c>
      <c r="K10330">
        <v>0</v>
      </c>
    </row>
    <row r="10331" spans="2:11">
      <c r="B10331" t="s">
        <v>2091</v>
      </c>
      <c r="C10331" t="s">
        <v>3391</v>
      </c>
      <c r="D10331" t="s">
        <v>2093</v>
      </c>
      <c r="E10331" t="s">
        <v>2030</v>
      </c>
      <c r="F10331" t="s">
        <v>2016</v>
      </c>
      <c r="G10331" t="s">
        <v>2030</v>
      </c>
      <c r="H10331" t="s">
        <v>2017</v>
      </c>
      <c r="I10331">
        <v>43451</v>
      </c>
      <c r="J10331" t="s">
        <v>2030</v>
      </c>
      <c r="K10331" t="s">
        <v>2030</v>
      </c>
    </row>
    <row r="10332" spans="2:11">
      <c r="B10332" t="s">
        <v>2083</v>
      </c>
      <c r="C10332" t="s">
        <v>2084</v>
      </c>
      <c r="D10332" t="s">
        <v>2026</v>
      </c>
      <c r="E10332">
        <v>5</v>
      </c>
      <c r="F10332" t="s">
        <v>2016</v>
      </c>
      <c r="G10332" t="s">
        <v>2030</v>
      </c>
      <c r="H10332" t="s">
        <v>2017</v>
      </c>
      <c r="I10332">
        <v>43298</v>
      </c>
      <c r="J10332">
        <v>4</v>
      </c>
      <c r="K10332">
        <v>18.93</v>
      </c>
    </row>
    <row r="10333" spans="2:11">
      <c r="B10333" t="s">
        <v>2109</v>
      </c>
      <c r="C10333" t="s">
        <v>3648</v>
      </c>
      <c r="D10333" t="s">
        <v>2026</v>
      </c>
      <c r="E10333">
        <v>5</v>
      </c>
      <c r="F10333" t="s">
        <v>2085</v>
      </c>
      <c r="G10333" t="s">
        <v>2030</v>
      </c>
      <c r="H10333" t="s">
        <v>2017</v>
      </c>
      <c r="I10333">
        <v>42476</v>
      </c>
      <c r="J10333">
        <v>8</v>
      </c>
      <c r="K10333">
        <v>16.05</v>
      </c>
    </row>
    <row r="10401" spans="1:11">
      <c r="A10401" t="s">
        <v>1117</v>
      </c>
      <c r="B10401" t="s">
        <v>2021</v>
      </c>
      <c r="C10401" t="s">
        <v>3288</v>
      </c>
      <c r="D10401" t="s">
        <v>2296</v>
      </c>
      <c r="E10401">
        <v>3</v>
      </c>
      <c r="F10401" t="s">
        <v>2016</v>
      </c>
      <c r="G10401">
        <v>23</v>
      </c>
      <c r="H10401" t="s">
        <v>2020</v>
      </c>
      <c r="I10401">
        <v>43509</v>
      </c>
      <c r="J10401">
        <v>2</v>
      </c>
      <c r="K10401">
        <v>81.94</v>
      </c>
    </row>
    <row r="10402" spans="1:11">
      <c r="B10402" t="s">
        <v>2582</v>
      </c>
      <c r="C10402" t="s">
        <v>3822</v>
      </c>
      <c r="D10402" t="s">
        <v>2026</v>
      </c>
      <c r="E10402">
        <v>5</v>
      </c>
      <c r="F10402" t="s">
        <v>2016</v>
      </c>
      <c r="G10402">
        <v>28</v>
      </c>
      <c r="H10402" t="s">
        <v>2017</v>
      </c>
      <c r="I10402">
        <v>43493</v>
      </c>
      <c r="J10402">
        <v>4</v>
      </c>
      <c r="K10402">
        <v>19.52</v>
      </c>
    </row>
    <row r="10403" spans="1:11">
      <c r="B10403" t="s">
        <v>2813</v>
      </c>
      <c r="C10403" t="s">
        <v>3286</v>
      </c>
      <c r="D10403" t="s">
        <v>2076</v>
      </c>
      <c r="E10403">
        <v>3</v>
      </c>
      <c r="F10403" t="s">
        <v>2016</v>
      </c>
      <c r="G10403">
        <v>20</v>
      </c>
      <c r="H10403" t="s">
        <v>2017</v>
      </c>
      <c r="I10403">
        <v>43483</v>
      </c>
      <c r="J10403" t="s">
        <v>2030</v>
      </c>
      <c r="K10403" t="s">
        <v>2030</v>
      </c>
    </row>
    <row r="10404" spans="1:11">
      <c r="B10404" t="s">
        <v>2057</v>
      </c>
      <c r="C10404" t="s">
        <v>2748</v>
      </c>
      <c r="D10404" t="s">
        <v>2044</v>
      </c>
      <c r="E10404">
        <v>3</v>
      </c>
      <c r="F10404" t="s">
        <v>2016</v>
      </c>
      <c r="G10404">
        <v>21</v>
      </c>
      <c r="H10404" t="s">
        <v>2017</v>
      </c>
      <c r="I10404">
        <v>43481</v>
      </c>
      <c r="J10404" t="s">
        <v>2030</v>
      </c>
      <c r="K10404" t="s">
        <v>2030</v>
      </c>
    </row>
    <row r="10405" spans="1:11">
      <c r="B10405" t="s">
        <v>2027</v>
      </c>
      <c r="C10405" t="s">
        <v>2730</v>
      </c>
      <c r="D10405" t="s">
        <v>2029</v>
      </c>
      <c r="E10405">
        <v>5</v>
      </c>
      <c r="F10405" t="s">
        <v>2016</v>
      </c>
      <c r="G10405">
        <v>27.4</v>
      </c>
      <c r="H10405" t="s">
        <v>2017</v>
      </c>
      <c r="I10405">
        <v>43479</v>
      </c>
      <c r="J10405">
        <v>1</v>
      </c>
      <c r="K10405">
        <v>86.93</v>
      </c>
    </row>
    <row r="10406" spans="1:11">
      <c r="B10406" t="s">
        <v>2728</v>
      </c>
      <c r="C10406" t="s">
        <v>4036</v>
      </c>
      <c r="D10406" t="s">
        <v>2026</v>
      </c>
      <c r="E10406">
        <v>5</v>
      </c>
      <c r="F10406" t="s">
        <v>2016</v>
      </c>
      <c r="G10406">
        <v>32.200000000000003</v>
      </c>
      <c r="H10406" t="s">
        <v>2017</v>
      </c>
      <c r="I10406">
        <v>43472</v>
      </c>
      <c r="J10406" t="s">
        <v>2030</v>
      </c>
      <c r="K10406" t="s">
        <v>2030</v>
      </c>
    </row>
    <row r="10407" spans="1:11">
      <c r="B10407" t="s">
        <v>2720</v>
      </c>
      <c r="C10407" t="s">
        <v>2721</v>
      </c>
      <c r="D10407" t="s">
        <v>2026</v>
      </c>
      <c r="E10407">
        <v>5</v>
      </c>
      <c r="F10407" t="s">
        <v>2016</v>
      </c>
      <c r="G10407">
        <v>34.4</v>
      </c>
      <c r="H10407" t="s">
        <v>2020</v>
      </c>
      <c r="I10407">
        <v>43460</v>
      </c>
      <c r="J10407" t="s">
        <v>2030</v>
      </c>
      <c r="K10407" t="s">
        <v>2030</v>
      </c>
    </row>
    <row r="10408" spans="1:11">
      <c r="B10408" t="s">
        <v>2732</v>
      </c>
      <c r="C10408" t="s">
        <v>3285</v>
      </c>
      <c r="D10408" t="s">
        <v>2076</v>
      </c>
      <c r="E10408">
        <v>3</v>
      </c>
      <c r="F10408" t="s">
        <v>2016</v>
      </c>
      <c r="G10408">
        <v>22</v>
      </c>
      <c r="H10408" t="s">
        <v>2017</v>
      </c>
      <c r="I10408">
        <v>43434</v>
      </c>
      <c r="J10408" t="s">
        <v>2030</v>
      </c>
      <c r="K10408" t="s">
        <v>2030</v>
      </c>
    </row>
    <row r="10409" spans="1:11">
      <c r="B10409" t="s">
        <v>2718</v>
      </c>
      <c r="C10409" t="s">
        <v>3238</v>
      </c>
      <c r="D10409" t="s">
        <v>2029</v>
      </c>
      <c r="E10409">
        <v>5</v>
      </c>
      <c r="F10409" t="s">
        <v>2123</v>
      </c>
      <c r="G10409">
        <v>24.3</v>
      </c>
      <c r="H10409" t="s">
        <v>2017</v>
      </c>
      <c r="I10409">
        <v>43411</v>
      </c>
      <c r="J10409" t="s">
        <v>2030</v>
      </c>
      <c r="K10409" t="s">
        <v>2030</v>
      </c>
    </row>
    <row r="10410" spans="1:11">
      <c r="B10410" t="s">
        <v>2105</v>
      </c>
      <c r="C10410" t="s">
        <v>3243</v>
      </c>
      <c r="D10410" t="s">
        <v>2026</v>
      </c>
      <c r="E10410">
        <v>5</v>
      </c>
      <c r="F10410" t="s">
        <v>2016</v>
      </c>
      <c r="G10410" t="s">
        <v>2030</v>
      </c>
      <c r="H10410" t="s">
        <v>2017</v>
      </c>
      <c r="I10410">
        <v>43406</v>
      </c>
      <c r="J10410" t="s">
        <v>2030</v>
      </c>
      <c r="K10410" t="s">
        <v>2030</v>
      </c>
    </row>
    <row r="10411" spans="1:11">
      <c r="B10411" t="s">
        <v>2037</v>
      </c>
      <c r="C10411" t="s">
        <v>3823</v>
      </c>
      <c r="D10411" t="s">
        <v>2026</v>
      </c>
      <c r="E10411">
        <v>5</v>
      </c>
      <c r="F10411" t="s">
        <v>2016</v>
      </c>
      <c r="G10411">
        <v>30</v>
      </c>
      <c r="H10411" t="s">
        <v>2020</v>
      </c>
      <c r="I10411">
        <v>43404</v>
      </c>
      <c r="J10411" t="s">
        <v>2030</v>
      </c>
      <c r="K10411" t="s">
        <v>2030</v>
      </c>
    </row>
    <row r="10412" spans="1:11">
      <c r="B10412" t="s">
        <v>3289</v>
      </c>
      <c r="C10412" t="s">
        <v>2095</v>
      </c>
      <c r="D10412" t="s">
        <v>2026</v>
      </c>
      <c r="E10412">
        <v>5</v>
      </c>
      <c r="F10412" t="s">
        <v>2085</v>
      </c>
      <c r="G10412">
        <v>32</v>
      </c>
      <c r="H10412" t="s">
        <v>2017</v>
      </c>
      <c r="I10412">
        <v>43404</v>
      </c>
      <c r="J10412">
        <v>3</v>
      </c>
      <c r="K10412">
        <v>72.66</v>
      </c>
    </row>
    <row r="10501" spans="1:11">
      <c r="A10501" t="s">
        <v>1118</v>
      </c>
      <c r="B10501" t="s">
        <v>2037</v>
      </c>
      <c r="C10501" t="s">
        <v>3677</v>
      </c>
      <c r="D10501" t="s">
        <v>2026</v>
      </c>
      <c r="E10501">
        <v>5</v>
      </c>
      <c r="F10501" t="s">
        <v>2016</v>
      </c>
      <c r="G10501">
        <v>147</v>
      </c>
      <c r="H10501" t="s">
        <v>2017</v>
      </c>
      <c r="I10501">
        <v>43511</v>
      </c>
      <c r="J10501">
        <v>3</v>
      </c>
      <c r="K10501">
        <v>10.130000000000001</v>
      </c>
    </row>
    <row r="10502" spans="1:11">
      <c r="B10502" t="s">
        <v>2047</v>
      </c>
      <c r="C10502" t="s">
        <v>2356</v>
      </c>
      <c r="D10502" t="s">
        <v>2026</v>
      </c>
      <c r="E10502">
        <v>5</v>
      </c>
      <c r="F10502" t="s">
        <v>2016</v>
      </c>
      <c r="G10502">
        <v>144</v>
      </c>
      <c r="H10502" t="s">
        <v>2017</v>
      </c>
      <c r="I10502">
        <v>43511</v>
      </c>
      <c r="J10502" t="s">
        <v>2030</v>
      </c>
      <c r="K10502" t="s">
        <v>2030</v>
      </c>
    </row>
    <row r="10503" spans="1:11">
      <c r="B10503" t="s">
        <v>2042</v>
      </c>
      <c r="C10503" t="s">
        <v>3678</v>
      </c>
      <c r="D10503" t="s">
        <v>2044</v>
      </c>
      <c r="E10503">
        <v>3</v>
      </c>
      <c r="F10503" t="s">
        <v>2016</v>
      </c>
      <c r="G10503">
        <v>117</v>
      </c>
      <c r="H10503" t="s">
        <v>2020</v>
      </c>
      <c r="I10503">
        <v>43510</v>
      </c>
      <c r="J10503" t="s">
        <v>2030</v>
      </c>
      <c r="K10503" t="s">
        <v>2030</v>
      </c>
    </row>
    <row r="10504" spans="1:11">
      <c r="B10504" t="s">
        <v>2274</v>
      </c>
      <c r="C10504" t="s">
        <v>3294</v>
      </c>
      <c r="D10504" t="s">
        <v>2026</v>
      </c>
      <c r="E10504">
        <v>5</v>
      </c>
      <c r="F10504" t="s">
        <v>2016</v>
      </c>
      <c r="G10504" t="s">
        <v>2030</v>
      </c>
      <c r="H10504" t="s">
        <v>2017</v>
      </c>
      <c r="I10504">
        <v>43509</v>
      </c>
      <c r="J10504">
        <v>3</v>
      </c>
      <c r="K10504">
        <v>10.130000000000001</v>
      </c>
    </row>
    <row r="10505" spans="1:11">
      <c r="B10505" t="s">
        <v>2813</v>
      </c>
      <c r="C10505" t="s">
        <v>3679</v>
      </c>
      <c r="D10505" t="s">
        <v>2076</v>
      </c>
      <c r="E10505">
        <v>3</v>
      </c>
      <c r="F10505" t="s">
        <v>2016</v>
      </c>
      <c r="G10505">
        <v>126</v>
      </c>
      <c r="H10505" t="s">
        <v>2017</v>
      </c>
      <c r="I10505">
        <v>43509</v>
      </c>
      <c r="J10505">
        <v>10</v>
      </c>
      <c r="K10505">
        <v>-1.22</v>
      </c>
    </row>
    <row r="10506" spans="1:11">
      <c r="B10506" t="s">
        <v>2792</v>
      </c>
      <c r="C10506" t="s">
        <v>3290</v>
      </c>
      <c r="D10506" t="s">
        <v>2026</v>
      </c>
      <c r="E10506">
        <v>5</v>
      </c>
      <c r="F10506" t="s">
        <v>2016</v>
      </c>
      <c r="G10506">
        <v>128</v>
      </c>
      <c r="H10506" t="s">
        <v>2020</v>
      </c>
      <c r="I10506">
        <v>43507</v>
      </c>
      <c r="J10506">
        <v>3</v>
      </c>
      <c r="K10506">
        <v>10.130000000000001</v>
      </c>
    </row>
    <row r="10507" spans="1:11">
      <c r="B10507" t="s">
        <v>2198</v>
      </c>
      <c r="C10507" t="s">
        <v>3680</v>
      </c>
      <c r="D10507" t="s">
        <v>2035</v>
      </c>
      <c r="E10507">
        <v>5</v>
      </c>
      <c r="F10507" t="s">
        <v>2016</v>
      </c>
      <c r="G10507">
        <v>126</v>
      </c>
      <c r="H10507" t="s">
        <v>2017</v>
      </c>
      <c r="I10507">
        <v>43507</v>
      </c>
      <c r="J10507" t="s">
        <v>2030</v>
      </c>
      <c r="K10507" t="s">
        <v>2030</v>
      </c>
    </row>
    <row r="10508" spans="1:11">
      <c r="B10508" t="s">
        <v>2024</v>
      </c>
      <c r="C10508" t="s">
        <v>3681</v>
      </c>
      <c r="D10508" t="s">
        <v>2026</v>
      </c>
      <c r="E10508">
        <v>5</v>
      </c>
      <c r="F10508" t="s">
        <v>2016</v>
      </c>
      <c r="G10508">
        <v>150</v>
      </c>
      <c r="H10508" t="s">
        <v>2017</v>
      </c>
      <c r="I10508">
        <v>43503</v>
      </c>
      <c r="J10508">
        <v>3</v>
      </c>
      <c r="K10508">
        <v>10.130000000000001</v>
      </c>
    </row>
    <row r="10509" spans="1:11">
      <c r="B10509" t="s">
        <v>3616</v>
      </c>
      <c r="C10509" t="s">
        <v>3682</v>
      </c>
      <c r="D10509" t="s">
        <v>2076</v>
      </c>
      <c r="E10509">
        <v>3</v>
      </c>
      <c r="F10509" t="s">
        <v>2016</v>
      </c>
      <c r="G10509">
        <v>122</v>
      </c>
      <c r="H10509" t="s">
        <v>3135</v>
      </c>
      <c r="I10509">
        <v>43503</v>
      </c>
      <c r="J10509">
        <v>9</v>
      </c>
      <c r="K10509">
        <v>0</v>
      </c>
    </row>
    <row r="10510" spans="1:11">
      <c r="B10510" t="s">
        <v>2094</v>
      </c>
      <c r="C10510" t="s">
        <v>2095</v>
      </c>
      <c r="D10510" t="s">
        <v>2076</v>
      </c>
      <c r="E10510">
        <v>3</v>
      </c>
      <c r="F10510" t="s">
        <v>2016</v>
      </c>
      <c r="G10510" t="s">
        <v>2030</v>
      </c>
      <c r="H10510" t="s">
        <v>2017</v>
      </c>
      <c r="I10510">
        <v>43503</v>
      </c>
      <c r="J10510" t="s">
        <v>2030</v>
      </c>
      <c r="K10510" t="s">
        <v>2030</v>
      </c>
    </row>
    <row r="10511" spans="1:11">
      <c r="B10511" t="s">
        <v>2267</v>
      </c>
      <c r="C10511" t="s">
        <v>3683</v>
      </c>
      <c r="D10511" t="s">
        <v>2029</v>
      </c>
      <c r="E10511">
        <v>5</v>
      </c>
      <c r="F10511" t="s">
        <v>2016</v>
      </c>
      <c r="G10511">
        <v>146</v>
      </c>
      <c r="H10511" t="s">
        <v>2017</v>
      </c>
      <c r="I10511">
        <v>43502</v>
      </c>
      <c r="J10511" t="s">
        <v>2030</v>
      </c>
      <c r="K10511" t="s">
        <v>2030</v>
      </c>
    </row>
    <row r="10512" spans="1:11">
      <c r="B10512" t="s">
        <v>2021</v>
      </c>
      <c r="C10512" t="s">
        <v>3039</v>
      </c>
      <c r="D10512" t="s">
        <v>2166</v>
      </c>
      <c r="E10512">
        <v>5</v>
      </c>
      <c r="F10512" t="s">
        <v>2016</v>
      </c>
      <c r="G10512">
        <v>136</v>
      </c>
      <c r="H10512" t="s">
        <v>2020</v>
      </c>
      <c r="I10512">
        <v>43500</v>
      </c>
      <c r="J10512">
        <v>3</v>
      </c>
      <c r="K10512">
        <v>10.130000000000001</v>
      </c>
    </row>
    <row r="10513" spans="2:11">
      <c r="B10513" t="s">
        <v>2067</v>
      </c>
      <c r="C10513" t="s">
        <v>3684</v>
      </c>
      <c r="D10513" t="s">
        <v>2252</v>
      </c>
      <c r="E10513">
        <v>3</v>
      </c>
      <c r="F10513" t="s">
        <v>2016</v>
      </c>
      <c r="G10513">
        <v>130</v>
      </c>
      <c r="H10513" t="s">
        <v>2020</v>
      </c>
      <c r="I10513">
        <v>43500</v>
      </c>
      <c r="J10513">
        <v>9</v>
      </c>
      <c r="K10513">
        <v>0</v>
      </c>
    </row>
    <row r="10514" spans="2:11">
      <c r="B10514" t="s">
        <v>2077</v>
      </c>
      <c r="C10514" t="s">
        <v>3685</v>
      </c>
      <c r="D10514" t="s">
        <v>2029</v>
      </c>
      <c r="E10514">
        <v>5</v>
      </c>
      <c r="F10514" t="s">
        <v>2016</v>
      </c>
      <c r="G10514">
        <v>140</v>
      </c>
      <c r="H10514" t="s">
        <v>2020</v>
      </c>
      <c r="I10514">
        <v>43500</v>
      </c>
      <c r="J10514">
        <v>3</v>
      </c>
      <c r="K10514">
        <v>10.130000000000001</v>
      </c>
    </row>
    <row r="10515" spans="2:11">
      <c r="B10515" t="s">
        <v>2682</v>
      </c>
      <c r="C10515" t="s">
        <v>3686</v>
      </c>
      <c r="D10515" t="s">
        <v>2076</v>
      </c>
      <c r="E10515">
        <v>3</v>
      </c>
      <c r="F10515" t="s">
        <v>2016</v>
      </c>
      <c r="G10515">
        <v>130</v>
      </c>
      <c r="H10515" t="s">
        <v>2017</v>
      </c>
      <c r="I10515">
        <v>43500</v>
      </c>
      <c r="J10515" t="s">
        <v>2030</v>
      </c>
      <c r="K10515" t="s">
        <v>2030</v>
      </c>
    </row>
    <row r="10516" spans="2:11">
      <c r="B10516" t="s">
        <v>2079</v>
      </c>
      <c r="C10516" t="s">
        <v>3035</v>
      </c>
      <c r="D10516" t="s">
        <v>2029</v>
      </c>
      <c r="E10516">
        <v>5</v>
      </c>
      <c r="F10516" t="s">
        <v>2016</v>
      </c>
      <c r="G10516">
        <v>148</v>
      </c>
      <c r="H10516" t="s">
        <v>2017</v>
      </c>
      <c r="I10516">
        <v>43500</v>
      </c>
      <c r="J10516">
        <v>3</v>
      </c>
      <c r="K10516">
        <v>10.130000000000001</v>
      </c>
    </row>
    <row r="10517" spans="2:11">
      <c r="B10517" t="s">
        <v>2051</v>
      </c>
      <c r="C10517" t="s">
        <v>3687</v>
      </c>
      <c r="D10517" t="s">
        <v>2026</v>
      </c>
      <c r="E10517">
        <v>5</v>
      </c>
      <c r="F10517" t="s">
        <v>2016</v>
      </c>
      <c r="G10517">
        <v>136</v>
      </c>
      <c r="H10517" t="s">
        <v>2017</v>
      </c>
      <c r="I10517">
        <v>43500</v>
      </c>
      <c r="J10517">
        <v>1</v>
      </c>
      <c r="K10517">
        <v>13.4</v>
      </c>
    </row>
    <row r="10518" spans="2:11">
      <c r="B10518" t="s">
        <v>2086</v>
      </c>
      <c r="C10518" t="s">
        <v>3641</v>
      </c>
      <c r="D10518" t="s">
        <v>2026</v>
      </c>
      <c r="E10518">
        <v>5</v>
      </c>
      <c r="F10518" t="s">
        <v>2016</v>
      </c>
      <c r="G10518">
        <v>134</v>
      </c>
      <c r="H10518" t="s">
        <v>2017</v>
      </c>
      <c r="I10518">
        <v>43500</v>
      </c>
      <c r="J10518">
        <v>4</v>
      </c>
      <c r="K10518">
        <v>9.0399999999999991</v>
      </c>
    </row>
    <row r="10519" spans="2:11">
      <c r="B10519" t="s">
        <v>2081</v>
      </c>
      <c r="C10519" t="s">
        <v>3688</v>
      </c>
      <c r="D10519" t="s">
        <v>2044</v>
      </c>
      <c r="E10519">
        <v>3</v>
      </c>
      <c r="F10519" t="s">
        <v>2016</v>
      </c>
      <c r="G10519">
        <v>125</v>
      </c>
      <c r="H10519" t="s">
        <v>2017</v>
      </c>
      <c r="I10519">
        <v>43500</v>
      </c>
      <c r="J10519" t="s">
        <v>2030</v>
      </c>
      <c r="K10519" t="s">
        <v>2030</v>
      </c>
    </row>
    <row r="10520" spans="2:11">
      <c r="B10520" t="s">
        <v>2063</v>
      </c>
      <c r="C10520" t="s">
        <v>3024</v>
      </c>
      <c r="D10520" t="s">
        <v>2035</v>
      </c>
      <c r="E10520">
        <v>5</v>
      </c>
      <c r="F10520" t="s">
        <v>2016</v>
      </c>
      <c r="G10520">
        <v>140</v>
      </c>
      <c r="H10520" t="s">
        <v>2017</v>
      </c>
      <c r="I10520">
        <v>43500</v>
      </c>
      <c r="J10520">
        <v>3</v>
      </c>
      <c r="K10520">
        <v>10.130000000000001</v>
      </c>
    </row>
    <row r="10521" spans="2:11">
      <c r="B10521" t="s">
        <v>2033</v>
      </c>
      <c r="C10521" t="s">
        <v>3027</v>
      </c>
      <c r="D10521" t="s">
        <v>2035</v>
      </c>
      <c r="E10521">
        <v>5</v>
      </c>
      <c r="F10521" t="s">
        <v>2016</v>
      </c>
      <c r="G10521">
        <v>140</v>
      </c>
      <c r="H10521" t="s">
        <v>2036</v>
      </c>
      <c r="I10521">
        <v>43499</v>
      </c>
      <c r="J10521">
        <v>3</v>
      </c>
      <c r="K10521">
        <v>10.130000000000001</v>
      </c>
    </row>
    <row r="10522" spans="2:11">
      <c r="B10522" t="s">
        <v>2027</v>
      </c>
      <c r="C10522" t="s">
        <v>2994</v>
      </c>
      <c r="D10522" t="s">
        <v>2029</v>
      </c>
      <c r="E10522">
        <v>5</v>
      </c>
      <c r="F10522" t="s">
        <v>2016</v>
      </c>
      <c r="G10522">
        <v>135</v>
      </c>
      <c r="H10522" t="s">
        <v>2017</v>
      </c>
      <c r="I10522">
        <v>43497</v>
      </c>
      <c r="J10522">
        <v>6</v>
      </c>
      <c r="K10522">
        <v>6.08</v>
      </c>
    </row>
    <row r="10523" spans="2:11">
      <c r="B10523" t="s">
        <v>2072</v>
      </c>
      <c r="C10523" t="s">
        <v>3494</v>
      </c>
      <c r="D10523" t="s">
        <v>2029</v>
      </c>
      <c r="E10523">
        <v>5</v>
      </c>
      <c r="F10523" t="s">
        <v>2016</v>
      </c>
      <c r="G10523">
        <v>135</v>
      </c>
      <c r="H10523" t="s">
        <v>2017</v>
      </c>
      <c r="I10523">
        <v>43497</v>
      </c>
      <c r="J10523">
        <v>11</v>
      </c>
      <c r="K10523">
        <v>-2.46</v>
      </c>
    </row>
    <row r="10524" spans="2:11">
      <c r="B10524" t="s">
        <v>2049</v>
      </c>
      <c r="C10524" t="s">
        <v>3689</v>
      </c>
      <c r="D10524" t="s">
        <v>2029</v>
      </c>
      <c r="E10524">
        <v>5</v>
      </c>
      <c r="F10524" t="s">
        <v>2016</v>
      </c>
      <c r="G10524">
        <v>160</v>
      </c>
      <c r="H10524" t="s">
        <v>2017</v>
      </c>
      <c r="I10524">
        <v>43497</v>
      </c>
      <c r="J10524" t="s">
        <v>2030</v>
      </c>
      <c r="K10524" t="s">
        <v>2030</v>
      </c>
    </row>
    <row r="10525" spans="2:11">
      <c r="B10525" t="s">
        <v>3690</v>
      </c>
      <c r="C10525" t="s">
        <v>3691</v>
      </c>
      <c r="D10525" t="s">
        <v>2026</v>
      </c>
      <c r="E10525">
        <v>5</v>
      </c>
      <c r="F10525" t="s">
        <v>2016</v>
      </c>
      <c r="G10525">
        <v>141</v>
      </c>
      <c r="H10525" t="s">
        <v>2020</v>
      </c>
      <c r="I10525">
        <v>43493</v>
      </c>
      <c r="J10525" t="s">
        <v>2030</v>
      </c>
      <c r="K10525" t="s">
        <v>2030</v>
      </c>
    </row>
    <row r="10526" spans="2:11">
      <c r="B10526" t="s">
        <v>2470</v>
      </c>
      <c r="C10526" t="s">
        <v>3692</v>
      </c>
      <c r="D10526" t="s">
        <v>2044</v>
      </c>
      <c r="E10526">
        <v>3</v>
      </c>
      <c r="F10526" t="s">
        <v>2016</v>
      </c>
      <c r="G10526" t="s">
        <v>2030</v>
      </c>
      <c r="H10526" t="s">
        <v>2017</v>
      </c>
      <c r="I10526">
        <v>43419</v>
      </c>
      <c r="J10526">
        <v>2</v>
      </c>
      <c r="K10526">
        <v>13.39</v>
      </c>
    </row>
    <row r="10527" spans="2:11">
      <c r="B10527" t="s">
        <v>2083</v>
      </c>
      <c r="C10527" t="s">
        <v>2084</v>
      </c>
      <c r="D10527" t="s">
        <v>2026</v>
      </c>
      <c r="E10527">
        <v>5</v>
      </c>
      <c r="F10527" t="s">
        <v>2016</v>
      </c>
      <c r="G10527" t="s">
        <v>2030</v>
      </c>
      <c r="H10527" t="s">
        <v>2017</v>
      </c>
      <c r="I10527">
        <v>43417</v>
      </c>
      <c r="J10527">
        <v>5</v>
      </c>
      <c r="K10527">
        <v>7.64</v>
      </c>
    </row>
    <row r="10528" spans="2:11">
      <c r="B10528" t="s">
        <v>2111</v>
      </c>
      <c r="C10528" t="s">
        <v>2112</v>
      </c>
      <c r="D10528" t="s">
        <v>2026</v>
      </c>
      <c r="E10528">
        <v>5</v>
      </c>
      <c r="F10528" t="s">
        <v>2016</v>
      </c>
      <c r="G10528" t="s">
        <v>2030</v>
      </c>
      <c r="H10528" t="s">
        <v>2017</v>
      </c>
      <c r="I10528">
        <v>43182</v>
      </c>
      <c r="J10528">
        <v>3</v>
      </c>
      <c r="K10528">
        <v>10.130000000000001</v>
      </c>
    </row>
    <row r="10601" spans="1:11">
      <c r="A10601" t="s">
        <v>1119</v>
      </c>
      <c r="B10601" t="s">
        <v>106</v>
      </c>
      <c r="C10601" t="s">
        <v>2955</v>
      </c>
      <c r="D10601" t="s">
        <v>2512</v>
      </c>
      <c r="E10601">
        <v>1</v>
      </c>
      <c r="F10601" t="s">
        <v>2016</v>
      </c>
      <c r="G10601">
        <v>24</v>
      </c>
      <c r="H10601" t="s">
        <v>2020</v>
      </c>
      <c r="I10601">
        <v>43510</v>
      </c>
      <c r="J10601">
        <v>2</v>
      </c>
      <c r="K10601">
        <v>12.62</v>
      </c>
    </row>
    <row r="10602" spans="1:11">
      <c r="B10602" t="s">
        <v>2777</v>
      </c>
      <c r="C10602" t="s">
        <v>3041</v>
      </c>
      <c r="D10602" t="s">
        <v>2076</v>
      </c>
      <c r="E10602">
        <v>3</v>
      </c>
      <c r="F10602" t="s">
        <v>2016</v>
      </c>
      <c r="G10602">
        <v>28</v>
      </c>
      <c r="H10602" t="s">
        <v>2017</v>
      </c>
      <c r="I10602">
        <v>43510</v>
      </c>
      <c r="J10602">
        <v>7</v>
      </c>
      <c r="K10602">
        <v>-7.09</v>
      </c>
    </row>
    <row r="10603" spans="1:11">
      <c r="B10603" t="s">
        <v>2051</v>
      </c>
      <c r="C10603" t="s">
        <v>2969</v>
      </c>
      <c r="D10603" t="s">
        <v>2076</v>
      </c>
      <c r="E10603">
        <v>3</v>
      </c>
      <c r="F10603" t="s">
        <v>2016</v>
      </c>
      <c r="G10603">
        <v>29.5</v>
      </c>
      <c r="H10603" t="s">
        <v>2017</v>
      </c>
      <c r="I10603">
        <v>43510</v>
      </c>
      <c r="J10603" t="s">
        <v>2030</v>
      </c>
      <c r="K10603" t="s">
        <v>2030</v>
      </c>
    </row>
    <row r="10604" spans="1:11">
      <c r="B10604" t="s">
        <v>2091</v>
      </c>
      <c r="C10604" t="s">
        <v>3229</v>
      </c>
      <c r="D10604" t="s">
        <v>2093</v>
      </c>
      <c r="E10604" t="s">
        <v>2030</v>
      </c>
      <c r="F10604" t="s">
        <v>2016</v>
      </c>
      <c r="G10604" t="s">
        <v>2030</v>
      </c>
      <c r="H10604" t="s">
        <v>2017</v>
      </c>
      <c r="I10604">
        <v>43509</v>
      </c>
      <c r="J10604" t="s">
        <v>2030</v>
      </c>
      <c r="K10604" t="s">
        <v>2030</v>
      </c>
    </row>
    <row r="10605" spans="1:11">
      <c r="B10605" t="s">
        <v>2601</v>
      </c>
      <c r="C10605" t="s">
        <v>2953</v>
      </c>
      <c r="D10605" t="s">
        <v>2015</v>
      </c>
      <c r="E10605">
        <v>3</v>
      </c>
      <c r="F10605" t="s">
        <v>2016</v>
      </c>
      <c r="G10605">
        <v>28</v>
      </c>
      <c r="H10605" t="s">
        <v>2020</v>
      </c>
      <c r="I10605">
        <v>43496</v>
      </c>
      <c r="J10605">
        <v>5</v>
      </c>
      <c r="K10605">
        <v>0</v>
      </c>
    </row>
    <row r="10606" spans="1:11">
      <c r="B10606" t="s">
        <v>2049</v>
      </c>
      <c r="C10606" t="s">
        <v>2962</v>
      </c>
      <c r="D10606" t="s">
        <v>2015</v>
      </c>
      <c r="E10606">
        <v>3</v>
      </c>
      <c r="F10606" t="s">
        <v>2016</v>
      </c>
      <c r="G10606">
        <v>26</v>
      </c>
      <c r="H10606" t="s">
        <v>2017</v>
      </c>
      <c r="I10606">
        <v>43488</v>
      </c>
      <c r="J10606">
        <v>5</v>
      </c>
      <c r="K10606">
        <v>0</v>
      </c>
    </row>
    <row r="10607" spans="1:11">
      <c r="B10607" t="s">
        <v>2021</v>
      </c>
      <c r="C10607" t="s">
        <v>2956</v>
      </c>
      <c r="D10607" t="s">
        <v>2403</v>
      </c>
      <c r="E10607">
        <v>1</v>
      </c>
      <c r="F10607" t="s">
        <v>2016</v>
      </c>
      <c r="G10607">
        <v>25</v>
      </c>
      <c r="H10607" t="s">
        <v>2020</v>
      </c>
      <c r="I10607">
        <v>43487</v>
      </c>
      <c r="J10607" t="s">
        <v>2030</v>
      </c>
      <c r="K10607" t="s">
        <v>2030</v>
      </c>
    </row>
    <row r="10608" spans="1:11">
      <c r="B10608" t="s">
        <v>2037</v>
      </c>
      <c r="C10608" t="s">
        <v>2958</v>
      </c>
      <c r="D10608" t="s">
        <v>2076</v>
      </c>
      <c r="E10608">
        <v>3</v>
      </c>
      <c r="F10608" t="s">
        <v>2016</v>
      </c>
      <c r="G10608">
        <v>35</v>
      </c>
      <c r="H10608" t="s">
        <v>2020</v>
      </c>
      <c r="I10608">
        <v>43480</v>
      </c>
      <c r="J10608">
        <v>5</v>
      </c>
      <c r="K10608">
        <v>0</v>
      </c>
    </row>
    <row r="10609" spans="2:11">
      <c r="B10609" t="s">
        <v>2094</v>
      </c>
      <c r="C10609" t="s">
        <v>2095</v>
      </c>
      <c r="D10609" t="s">
        <v>2053</v>
      </c>
      <c r="E10609">
        <v>1</v>
      </c>
      <c r="F10609" t="s">
        <v>2088</v>
      </c>
      <c r="G10609" t="s">
        <v>2030</v>
      </c>
      <c r="H10609" t="s">
        <v>2017</v>
      </c>
      <c r="I10609">
        <v>43480</v>
      </c>
      <c r="J10609" t="s">
        <v>2030</v>
      </c>
      <c r="K10609" t="s">
        <v>2030</v>
      </c>
    </row>
    <row r="10610" spans="2:11">
      <c r="B10610" t="s">
        <v>2260</v>
      </c>
      <c r="C10610" t="s">
        <v>2970</v>
      </c>
      <c r="D10610" t="s">
        <v>2184</v>
      </c>
      <c r="E10610">
        <v>1</v>
      </c>
      <c r="F10610" t="s">
        <v>2016</v>
      </c>
      <c r="G10610">
        <v>23</v>
      </c>
      <c r="H10610" t="s">
        <v>2020</v>
      </c>
      <c r="I10610">
        <v>43480</v>
      </c>
      <c r="J10610">
        <v>1</v>
      </c>
      <c r="K10610">
        <v>75.7</v>
      </c>
    </row>
    <row r="10611" spans="2:11">
      <c r="B10611" t="s">
        <v>2027</v>
      </c>
      <c r="C10611" t="s">
        <v>2965</v>
      </c>
      <c r="D10611" t="s">
        <v>2044</v>
      </c>
      <c r="E10611">
        <v>3</v>
      </c>
      <c r="F10611" t="s">
        <v>2016</v>
      </c>
      <c r="G10611">
        <v>26</v>
      </c>
      <c r="H10611" t="s">
        <v>2017</v>
      </c>
      <c r="I10611">
        <v>43475</v>
      </c>
      <c r="J10611">
        <v>5</v>
      </c>
      <c r="K10611">
        <v>0</v>
      </c>
    </row>
    <row r="10612" spans="2:11">
      <c r="B10612" t="s">
        <v>2033</v>
      </c>
      <c r="C10612" t="s">
        <v>2966</v>
      </c>
      <c r="D10612" t="s">
        <v>2044</v>
      </c>
      <c r="E10612">
        <v>3</v>
      </c>
      <c r="F10612" t="s">
        <v>2016</v>
      </c>
      <c r="G10612">
        <v>25</v>
      </c>
      <c r="H10612" t="s">
        <v>2020</v>
      </c>
      <c r="I10612">
        <v>43475</v>
      </c>
      <c r="J10612">
        <v>5</v>
      </c>
      <c r="K10612">
        <v>0</v>
      </c>
    </row>
    <row r="10613" spans="2:11">
      <c r="B10613" t="s">
        <v>2151</v>
      </c>
      <c r="C10613" t="s">
        <v>2968</v>
      </c>
      <c r="D10613" t="s">
        <v>2026</v>
      </c>
      <c r="E10613">
        <v>5</v>
      </c>
      <c r="F10613" t="s">
        <v>2016</v>
      </c>
      <c r="G10613">
        <v>30</v>
      </c>
      <c r="H10613" t="s">
        <v>2017</v>
      </c>
      <c r="I10613">
        <v>43475</v>
      </c>
      <c r="J10613">
        <v>6</v>
      </c>
      <c r="K10613">
        <v>-1.59</v>
      </c>
    </row>
    <row r="10614" spans="2:11">
      <c r="B10614" t="s">
        <v>3020</v>
      </c>
      <c r="C10614" t="s">
        <v>4314</v>
      </c>
      <c r="D10614" t="s">
        <v>2026</v>
      </c>
      <c r="E10614">
        <v>5</v>
      </c>
      <c r="F10614" t="s">
        <v>2016</v>
      </c>
      <c r="G10614">
        <v>40</v>
      </c>
      <c r="H10614" t="s">
        <v>2017</v>
      </c>
      <c r="I10614">
        <v>43423</v>
      </c>
      <c r="J10614">
        <v>6</v>
      </c>
      <c r="K10614">
        <v>-1.59</v>
      </c>
    </row>
    <row r="10615" spans="2:11">
      <c r="B10615" t="s">
        <v>2077</v>
      </c>
      <c r="C10615" t="s">
        <v>2116</v>
      </c>
      <c r="D10615" t="s">
        <v>2117</v>
      </c>
      <c r="E10615">
        <v>5</v>
      </c>
      <c r="F10615" t="s">
        <v>2016</v>
      </c>
      <c r="G10615" t="s">
        <v>2030</v>
      </c>
      <c r="H10615" t="s">
        <v>2017</v>
      </c>
      <c r="I10615">
        <v>43418</v>
      </c>
      <c r="J10615">
        <v>9</v>
      </c>
      <c r="K10615">
        <v>-63.84</v>
      </c>
    </row>
    <row r="10616" spans="2:11">
      <c r="B10616" t="s">
        <v>2024</v>
      </c>
      <c r="C10616" t="s">
        <v>2660</v>
      </c>
      <c r="D10616" t="s">
        <v>2076</v>
      </c>
      <c r="E10616">
        <v>3</v>
      </c>
      <c r="F10616" t="s">
        <v>2016</v>
      </c>
      <c r="G10616" t="s">
        <v>2030</v>
      </c>
      <c r="H10616" t="s">
        <v>2017</v>
      </c>
      <c r="I10616">
        <v>43362</v>
      </c>
      <c r="J10616">
        <v>5</v>
      </c>
      <c r="K10616">
        <v>0</v>
      </c>
    </row>
    <row r="10617" spans="2:11">
      <c r="B10617" t="s">
        <v>3231</v>
      </c>
      <c r="C10617" t="s">
        <v>3232</v>
      </c>
      <c r="D10617" t="s">
        <v>2026</v>
      </c>
      <c r="E10617">
        <v>5</v>
      </c>
      <c r="F10617" t="s">
        <v>2016</v>
      </c>
      <c r="G10617">
        <v>40</v>
      </c>
      <c r="H10617" t="s">
        <v>2020</v>
      </c>
      <c r="I10617">
        <v>43238</v>
      </c>
      <c r="J10617">
        <v>6</v>
      </c>
      <c r="K10617">
        <v>-1.59</v>
      </c>
    </row>
    <row r="10618" spans="2:11">
      <c r="B10618" t="s">
        <v>2083</v>
      </c>
      <c r="C10618" t="s">
        <v>2084</v>
      </c>
      <c r="D10618" t="s">
        <v>2026</v>
      </c>
      <c r="E10618">
        <v>5</v>
      </c>
      <c r="F10618" t="s">
        <v>2016</v>
      </c>
      <c r="G10618" t="s">
        <v>2030</v>
      </c>
      <c r="H10618" t="s">
        <v>2017</v>
      </c>
      <c r="I10618">
        <v>43194</v>
      </c>
      <c r="J10618">
        <v>8</v>
      </c>
      <c r="K10618">
        <v>-11.05</v>
      </c>
    </row>
    <row r="10619" spans="2:11">
      <c r="B10619" t="s">
        <v>2096</v>
      </c>
      <c r="C10619" t="s">
        <v>2097</v>
      </c>
      <c r="D10619" t="s">
        <v>2026</v>
      </c>
      <c r="E10619">
        <v>5</v>
      </c>
      <c r="F10619" t="s">
        <v>2016</v>
      </c>
      <c r="G10619" t="s">
        <v>2030</v>
      </c>
      <c r="H10619" t="s">
        <v>2017</v>
      </c>
      <c r="I10619">
        <v>42835</v>
      </c>
      <c r="J10619">
        <v>6</v>
      </c>
      <c r="K10619">
        <v>-1.59</v>
      </c>
    </row>
    <row r="10620" spans="2:11">
      <c r="B10620" t="s">
        <v>3063</v>
      </c>
      <c r="C10620" t="s">
        <v>3233</v>
      </c>
      <c r="D10620" t="s">
        <v>2076</v>
      </c>
      <c r="E10620">
        <v>3</v>
      </c>
      <c r="F10620" t="s">
        <v>2016</v>
      </c>
      <c r="G10620">
        <v>45</v>
      </c>
      <c r="H10620" t="s">
        <v>2017</v>
      </c>
      <c r="I10620">
        <v>42501</v>
      </c>
      <c r="J10620">
        <v>5</v>
      </c>
      <c r="K10620">
        <v>0</v>
      </c>
    </row>
    <row r="10621" spans="2:11">
      <c r="B10621" t="s">
        <v>2039</v>
      </c>
      <c r="C10621" t="s">
        <v>2558</v>
      </c>
      <c r="D10621" t="s">
        <v>2076</v>
      </c>
      <c r="E10621">
        <v>3</v>
      </c>
      <c r="F10621" t="s">
        <v>2123</v>
      </c>
      <c r="G10621" t="s">
        <v>2030</v>
      </c>
      <c r="H10621" t="s">
        <v>2017</v>
      </c>
      <c r="I10621">
        <v>42496</v>
      </c>
      <c r="J10621">
        <v>5</v>
      </c>
      <c r="K10621">
        <v>0</v>
      </c>
    </row>
    <row r="10701" spans="1:11">
      <c r="A10701" t="s">
        <v>1120</v>
      </c>
      <c r="B10701" t="s">
        <v>2593</v>
      </c>
      <c r="C10701" t="s">
        <v>3325</v>
      </c>
      <c r="D10701" t="s">
        <v>2029</v>
      </c>
      <c r="E10701">
        <v>5</v>
      </c>
      <c r="F10701" t="s">
        <v>2016</v>
      </c>
      <c r="G10701">
        <v>16.5</v>
      </c>
      <c r="H10701" t="s">
        <v>2133</v>
      </c>
      <c r="I10701">
        <v>43511</v>
      </c>
      <c r="J10701" t="s">
        <v>2030</v>
      </c>
      <c r="K10701" t="s">
        <v>2030</v>
      </c>
    </row>
    <row r="10702" spans="1:11">
      <c r="B10702" t="s">
        <v>2390</v>
      </c>
      <c r="C10702" t="s">
        <v>3748</v>
      </c>
      <c r="D10702" t="s">
        <v>2076</v>
      </c>
      <c r="E10702">
        <v>3</v>
      </c>
      <c r="F10702" t="s">
        <v>2088</v>
      </c>
      <c r="G10702">
        <v>15</v>
      </c>
      <c r="H10702" t="s">
        <v>2020</v>
      </c>
      <c r="I10702">
        <v>43511</v>
      </c>
      <c r="J10702">
        <v>2</v>
      </c>
      <c r="K10702">
        <v>18.86</v>
      </c>
    </row>
    <row r="10703" spans="1:11">
      <c r="B10703" t="s">
        <v>2033</v>
      </c>
      <c r="C10703" t="s">
        <v>3751</v>
      </c>
      <c r="D10703" t="s">
        <v>2044</v>
      </c>
      <c r="E10703">
        <v>3</v>
      </c>
      <c r="F10703" t="s">
        <v>2016</v>
      </c>
      <c r="G10703">
        <v>14</v>
      </c>
      <c r="H10703" t="s">
        <v>2020</v>
      </c>
      <c r="I10703">
        <v>43510</v>
      </c>
      <c r="J10703">
        <v>7</v>
      </c>
      <c r="K10703">
        <v>0</v>
      </c>
    </row>
    <row r="10704" spans="1:11">
      <c r="B10704" t="s">
        <v>3016</v>
      </c>
      <c r="C10704" t="s">
        <v>3151</v>
      </c>
      <c r="D10704" t="s">
        <v>2015</v>
      </c>
      <c r="E10704">
        <v>3</v>
      </c>
      <c r="F10704" t="s">
        <v>2016</v>
      </c>
      <c r="G10704">
        <v>13.55</v>
      </c>
      <c r="H10704" t="s">
        <v>2017</v>
      </c>
      <c r="I10704">
        <v>43510</v>
      </c>
      <c r="J10704">
        <v>7</v>
      </c>
      <c r="K10704">
        <v>0</v>
      </c>
    </row>
    <row r="10705" spans="2:11">
      <c r="B10705" t="s">
        <v>3898</v>
      </c>
      <c r="C10705" t="s">
        <v>4315</v>
      </c>
      <c r="D10705" t="s">
        <v>2026</v>
      </c>
      <c r="E10705">
        <v>5</v>
      </c>
      <c r="F10705" t="s">
        <v>2016</v>
      </c>
      <c r="G10705">
        <v>14.31</v>
      </c>
      <c r="H10705" t="s">
        <v>2020</v>
      </c>
      <c r="I10705">
        <v>43510</v>
      </c>
      <c r="J10705">
        <v>6</v>
      </c>
      <c r="K10705">
        <v>3.61</v>
      </c>
    </row>
    <row r="10706" spans="2:11">
      <c r="B10706" t="s">
        <v>2051</v>
      </c>
      <c r="C10706" t="s">
        <v>3840</v>
      </c>
      <c r="D10706" t="s">
        <v>2076</v>
      </c>
      <c r="E10706">
        <v>3</v>
      </c>
      <c r="F10706" t="s">
        <v>2016</v>
      </c>
      <c r="G10706">
        <v>12.05</v>
      </c>
      <c r="H10706" t="s">
        <v>2017</v>
      </c>
      <c r="I10706">
        <v>43510</v>
      </c>
      <c r="J10706">
        <v>3</v>
      </c>
      <c r="K10706">
        <v>11.23</v>
      </c>
    </row>
    <row r="10707" spans="2:11">
      <c r="B10707" t="s">
        <v>2174</v>
      </c>
      <c r="C10707" t="s">
        <v>3326</v>
      </c>
      <c r="D10707" t="s">
        <v>2015</v>
      </c>
      <c r="E10707">
        <v>3</v>
      </c>
      <c r="F10707" t="s">
        <v>2016</v>
      </c>
      <c r="G10707">
        <v>14.5</v>
      </c>
      <c r="H10707" t="s">
        <v>2017</v>
      </c>
      <c r="I10707">
        <v>43509</v>
      </c>
      <c r="J10707">
        <v>7</v>
      </c>
      <c r="K10707">
        <v>0</v>
      </c>
    </row>
    <row r="10708" spans="2:11">
      <c r="B10708" t="s">
        <v>2067</v>
      </c>
      <c r="C10708" t="s">
        <v>3341</v>
      </c>
      <c r="D10708" t="s">
        <v>2252</v>
      </c>
      <c r="E10708">
        <v>3</v>
      </c>
      <c r="F10708" t="s">
        <v>2016</v>
      </c>
      <c r="G10708">
        <v>16</v>
      </c>
      <c r="H10708" t="s">
        <v>2020</v>
      </c>
      <c r="I10708">
        <v>43509</v>
      </c>
      <c r="J10708">
        <v>10</v>
      </c>
      <c r="K10708">
        <v>-6.66</v>
      </c>
    </row>
    <row r="10709" spans="2:11">
      <c r="B10709" t="s">
        <v>2024</v>
      </c>
      <c r="C10709" t="s">
        <v>3004</v>
      </c>
      <c r="D10709" t="s">
        <v>2076</v>
      </c>
      <c r="E10709">
        <v>3</v>
      </c>
      <c r="F10709" t="s">
        <v>2016</v>
      </c>
      <c r="G10709" t="s">
        <v>2030</v>
      </c>
      <c r="H10709" t="s">
        <v>2017</v>
      </c>
      <c r="I10709">
        <v>43509</v>
      </c>
      <c r="J10709">
        <v>11</v>
      </c>
      <c r="K10709">
        <v>-10.24</v>
      </c>
    </row>
    <row r="10710" spans="2:11">
      <c r="B10710" t="s">
        <v>2027</v>
      </c>
      <c r="C10710" t="s">
        <v>3745</v>
      </c>
      <c r="D10710" t="s">
        <v>2044</v>
      </c>
      <c r="E10710">
        <v>3</v>
      </c>
      <c r="F10710" t="s">
        <v>2016</v>
      </c>
      <c r="G10710">
        <v>14.5</v>
      </c>
      <c r="H10710" t="s">
        <v>2017</v>
      </c>
      <c r="I10710">
        <v>43509</v>
      </c>
      <c r="J10710" t="s">
        <v>2030</v>
      </c>
      <c r="K10710" t="s">
        <v>2030</v>
      </c>
    </row>
    <row r="10711" spans="2:11">
      <c r="B10711" t="s">
        <v>2037</v>
      </c>
      <c r="C10711" t="s">
        <v>3434</v>
      </c>
      <c r="D10711" t="s">
        <v>2076</v>
      </c>
      <c r="E10711">
        <v>3</v>
      </c>
      <c r="F10711" t="s">
        <v>2016</v>
      </c>
      <c r="G10711">
        <v>14</v>
      </c>
      <c r="H10711" t="s">
        <v>2020</v>
      </c>
      <c r="I10711">
        <v>43509</v>
      </c>
      <c r="J10711">
        <v>12</v>
      </c>
      <c r="K10711">
        <v>-17.07</v>
      </c>
    </row>
    <row r="10712" spans="2:11">
      <c r="B10712" t="s">
        <v>2072</v>
      </c>
      <c r="C10712" t="s">
        <v>3343</v>
      </c>
      <c r="D10712" t="s">
        <v>2015</v>
      </c>
      <c r="E10712">
        <v>3</v>
      </c>
      <c r="F10712" t="s">
        <v>2016</v>
      </c>
      <c r="G10712">
        <v>16</v>
      </c>
      <c r="H10712" t="s">
        <v>2020</v>
      </c>
      <c r="I10712">
        <v>43509</v>
      </c>
      <c r="J10712">
        <v>7</v>
      </c>
      <c r="K10712">
        <v>0</v>
      </c>
    </row>
    <row r="10713" spans="2:11">
      <c r="B10713" t="s">
        <v>2595</v>
      </c>
      <c r="C10713" t="s">
        <v>3749</v>
      </c>
      <c r="D10713" t="s">
        <v>2252</v>
      </c>
      <c r="E10713">
        <v>3</v>
      </c>
      <c r="F10713" t="s">
        <v>2016</v>
      </c>
      <c r="G10713">
        <v>15</v>
      </c>
      <c r="H10713" t="s">
        <v>2020</v>
      </c>
      <c r="I10713">
        <v>43509</v>
      </c>
      <c r="J10713">
        <v>7</v>
      </c>
      <c r="K10713">
        <v>0</v>
      </c>
    </row>
    <row r="10714" spans="2:11">
      <c r="B10714" t="s">
        <v>3030</v>
      </c>
      <c r="C10714" t="s">
        <v>3750</v>
      </c>
      <c r="D10714" t="s">
        <v>2076</v>
      </c>
      <c r="E10714">
        <v>3</v>
      </c>
      <c r="F10714" t="s">
        <v>2016</v>
      </c>
      <c r="G10714">
        <v>16.62</v>
      </c>
      <c r="H10714" t="s">
        <v>2020</v>
      </c>
      <c r="I10714">
        <v>43509</v>
      </c>
      <c r="J10714">
        <v>7</v>
      </c>
      <c r="K10714">
        <v>0</v>
      </c>
    </row>
    <row r="10715" spans="2:11">
      <c r="B10715" t="s">
        <v>3032</v>
      </c>
      <c r="C10715" t="s">
        <v>3346</v>
      </c>
      <c r="D10715" t="s">
        <v>2044</v>
      </c>
      <c r="E10715">
        <v>3</v>
      </c>
      <c r="F10715" t="s">
        <v>2016</v>
      </c>
      <c r="G10715">
        <v>15.11</v>
      </c>
      <c r="H10715" t="s">
        <v>2017</v>
      </c>
      <c r="I10715">
        <v>43509</v>
      </c>
      <c r="J10715">
        <v>7</v>
      </c>
      <c r="K10715">
        <v>0</v>
      </c>
    </row>
    <row r="10716" spans="2:11">
      <c r="B10716" t="s">
        <v>2118</v>
      </c>
      <c r="C10716" t="s">
        <v>3746</v>
      </c>
      <c r="D10716" t="s">
        <v>2076</v>
      </c>
      <c r="E10716">
        <v>3</v>
      </c>
      <c r="F10716" t="s">
        <v>2016</v>
      </c>
      <c r="G10716">
        <v>14.35</v>
      </c>
      <c r="H10716" t="s">
        <v>2017</v>
      </c>
      <c r="I10716">
        <v>43509</v>
      </c>
      <c r="J10716">
        <v>7</v>
      </c>
      <c r="K10716">
        <v>0</v>
      </c>
    </row>
    <row r="10717" spans="2:11">
      <c r="B10717" t="s">
        <v>3008</v>
      </c>
      <c r="C10717" t="s">
        <v>3747</v>
      </c>
      <c r="D10717" t="s">
        <v>2076</v>
      </c>
      <c r="E10717">
        <v>3</v>
      </c>
      <c r="F10717" t="s">
        <v>2016</v>
      </c>
      <c r="G10717">
        <v>13.41</v>
      </c>
      <c r="H10717" t="s">
        <v>2017</v>
      </c>
      <c r="I10717">
        <v>43509</v>
      </c>
      <c r="J10717">
        <v>7</v>
      </c>
      <c r="K10717">
        <v>0</v>
      </c>
    </row>
    <row r="10718" spans="2:11">
      <c r="B10718" t="s">
        <v>2551</v>
      </c>
      <c r="C10718" t="s">
        <v>3350</v>
      </c>
      <c r="D10718" t="s">
        <v>2026</v>
      </c>
      <c r="E10718">
        <v>5</v>
      </c>
      <c r="F10718" t="s">
        <v>2016</v>
      </c>
      <c r="G10718">
        <v>12.84</v>
      </c>
      <c r="H10718" t="s">
        <v>2017</v>
      </c>
      <c r="I10718">
        <v>43509</v>
      </c>
      <c r="J10718">
        <v>5</v>
      </c>
      <c r="K10718">
        <v>4.57</v>
      </c>
    </row>
    <row r="10719" spans="2:11">
      <c r="B10719" t="s">
        <v>2063</v>
      </c>
      <c r="C10719" t="s">
        <v>3351</v>
      </c>
      <c r="D10719" t="s">
        <v>2035</v>
      </c>
      <c r="E10719">
        <v>5</v>
      </c>
      <c r="F10719" t="s">
        <v>2016</v>
      </c>
      <c r="G10719">
        <v>15</v>
      </c>
      <c r="H10719" t="s">
        <v>2017</v>
      </c>
      <c r="I10719">
        <v>43509</v>
      </c>
      <c r="J10719" t="s">
        <v>2030</v>
      </c>
      <c r="K10719" t="s">
        <v>2030</v>
      </c>
    </row>
    <row r="10720" spans="2:11">
      <c r="B10720" t="s">
        <v>2157</v>
      </c>
      <c r="C10720" t="s">
        <v>2158</v>
      </c>
      <c r="D10720" t="s">
        <v>2076</v>
      </c>
      <c r="E10720">
        <v>3</v>
      </c>
      <c r="F10720" t="s">
        <v>2016</v>
      </c>
      <c r="G10720">
        <v>15</v>
      </c>
      <c r="H10720" t="s">
        <v>2017</v>
      </c>
      <c r="I10720">
        <v>43509</v>
      </c>
      <c r="J10720">
        <v>7</v>
      </c>
      <c r="K10720">
        <v>0</v>
      </c>
    </row>
    <row r="10721" spans="2:11">
      <c r="B10721" t="s">
        <v>2042</v>
      </c>
      <c r="C10721" t="s">
        <v>3356</v>
      </c>
      <c r="D10721" t="s">
        <v>2029</v>
      </c>
      <c r="E10721">
        <v>5</v>
      </c>
      <c r="F10721" t="s">
        <v>2016</v>
      </c>
      <c r="G10721">
        <v>14.32</v>
      </c>
      <c r="H10721" t="s">
        <v>2020</v>
      </c>
      <c r="I10721">
        <v>43504</v>
      </c>
      <c r="J10721">
        <v>4</v>
      </c>
      <c r="K10721">
        <v>8.56</v>
      </c>
    </row>
    <row r="10722" spans="2:11">
      <c r="B10722" t="s">
        <v>3329</v>
      </c>
      <c r="C10722" t="s">
        <v>3330</v>
      </c>
      <c r="D10722" t="s">
        <v>2076</v>
      </c>
      <c r="E10722">
        <v>3</v>
      </c>
      <c r="F10722" t="s">
        <v>2016</v>
      </c>
      <c r="G10722">
        <v>13</v>
      </c>
      <c r="H10722" t="s">
        <v>2017</v>
      </c>
      <c r="I10722">
        <v>43495</v>
      </c>
      <c r="J10722">
        <v>9</v>
      </c>
      <c r="K10722">
        <v>-4.83</v>
      </c>
    </row>
    <row r="10723" spans="2:11">
      <c r="B10723" t="s">
        <v>2083</v>
      </c>
      <c r="C10723" t="s">
        <v>2084</v>
      </c>
      <c r="D10723" t="s">
        <v>2076</v>
      </c>
      <c r="E10723">
        <v>3</v>
      </c>
      <c r="F10723" t="s">
        <v>2085</v>
      </c>
      <c r="G10723" t="s">
        <v>2030</v>
      </c>
      <c r="H10723" t="s">
        <v>2017</v>
      </c>
      <c r="I10723">
        <v>43482</v>
      </c>
      <c r="J10723" t="s">
        <v>2030</v>
      </c>
      <c r="K10723" t="s">
        <v>2030</v>
      </c>
    </row>
    <row r="10724" spans="2:11">
      <c r="B10724" t="s">
        <v>2094</v>
      </c>
      <c r="C10724" t="s">
        <v>2095</v>
      </c>
      <c r="D10724" t="s">
        <v>2053</v>
      </c>
      <c r="E10724">
        <v>1</v>
      </c>
      <c r="F10724" t="s">
        <v>2016</v>
      </c>
      <c r="G10724" t="s">
        <v>2030</v>
      </c>
      <c r="H10724" t="s">
        <v>2017</v>
      </c>
      <c r="I10724">
        <v>43467</v>
      </c>
      <c r="J10724" t="s">
        <v>2030</v>
      </c>
      <c r="K10724" t="s">
        <v>2030</v>
      </c>
    </row>
    <row r="10725" spans="2:11">
      <c r="B10725" t="s">
        <v>3436</v>
      </c>
      <c r="C10725" t="s">
        <v>3437</v>
      </c>
      <c r="D10725" t="s">
        <v>2184</v>
      </c>
      <c r="E10725">
        <v>1</v>
      </c>
      <c r="F10725" t="s">
        <v>2016</v>
      </c>
      <c r="G10725">
        <v>12</v>
      </c>
      <c r="H10725" t="s">
        <v>2020</v>
      </c>
      <c r="I10725">
        <v>43451</v>
      </c>
      <c r="J10725">
        <v>8</v>
      </c>
      <c r="K10725">
        <v>-4.57</v>
      </c>
    </row>
    <row r="10726" spans="2:11">
      <c r="B10726" t="s">
        <v>106</v>
      </c>
      <c r="C10726" t="s">
        <v>3340</v>
      </c>
      <c r="D10726" t="s">
        <v>2171</v>
      </c>
      <c r="E10726" t="s">
        <v>2030</v>
      </c>
      <c r="F10726" t="s">
        <v>2016</v>
      </c>
      <c r="G10726" t="s">
        <v>2030</v>
      </c>
      <c r="H10726" t="s">
        <v>2017</v>
      </c>
      <c r="I10726">
        <v>43367</v>
      </c>
      <c r="J10726" t="s">
        <v>2030</v>
      </c>
      <c r="K10726" t="s">
        <v>2030</v>
      </c>
    </row>
    <row r="10727" spans="2:11">
      <c r="B10727" t="s">
        <v>3020</v>
      </c>
      <c r="C10727" t="s">
        <v>3960</v>
      </c>
      <c r="D10727" t="s">
        <v>2026</v>
      </c>
      <c r="E10727">
        <v>5</v>
      </c>
      <c r="F10727" t="s">
        <v>2016</v>
      </c>
      <c r="G10727">
        <v>21</v>
      </c>
      <c r="H10727" t="s">
        <v>2017</v>
      </c>
      <c r="I10727">
        <v>42956</v>
      </c>
      <c r="J10727">
        <v>5</v>
      </c>
      <c r="K10727">
        <v>4.57</v>
      </c>
    </row>
    <row r="10728" spans="2:11">
      <c r="B10728" t="s">
        <v>4117</v>
      </c>
      <c r="C10728" t="s">
        <v>4316</v>
      </c>
      <c r="D10728" t="s">
        <v>2026</v>
      </c>
      <c r="E10728">
        <v>5</v>
      </c>
      <c r="F10728" t="s">
        <v>2016</v>
      </c>
      <c r="G10728" t="s">
        <v>2030</v>
      </c>
      <c r="H10728" t="s">
        <v>2017</v>
      </c>
      <c r="I10728">
        <v>42488</v>
      </c>
      <c r="J10728">
        <v>5</v>
      </c>
      <c r="K10728">
        <v>4.57</v>
      </c>
    </row>
    <row r="10801" spans="1:11">
      <c r="A10801" t="s">
        <v>1121</v>
      </c>
      <c r="B10801" t="s">
        <v>2094</v>
      </c>
      <c r="C10801" t="s">
        <v>2095</v>
      </c>
      <c r="D10801" t="s">
        <v>2053</v>
      </c>
      <c r="E10801">
        <v>1</v>
      </c>
      <c r="F10801" t="s">
        <v>2016</v>
      </c>
      <c r="G10801" t="s">
        <v>2030</v>
      </c>
      <c r="H10801" t="s">
        <v>2017</v>
      </c>
      <c r="I10801">
        <v>43511</v>
      </c>
      <c r="J10801" t="s">
        <v>2030</v>
      </c>
      <c r="K10801" t="s">
        <v>2030</v>
      </c>
    </row>
    <row r="10802" spans="1:11">
      <c r="B10802" t="s">
        <v>2049</v>
      </c>
      <c r="C10802" t="s">
        <v>3220</v>
      </c>
      <c r="D10802" t="s">
        <v>2015</v>
      </c>
      <c r="E10802">
        <v>3</v>
      </c>
      <c r="F10802" t="s">
        <v>2016</v>
      </c>
      <c r="G10802">
        <v>53</v>
      </c>
      <c r="H10802" t="s">
        <v>2017</v>
      </c>
      <c r="I10802">
        <v>43511</v>
      </c>
      <c r="J10802">
        <v>10</v>
      </c>
      <c r="K10802">
        <v>-21.27</v>
      </c>
    </row>
    <row r="10803" spans="1:11">
      <c r="B10803" t="s">
        <v>2079</v>
      </c>
      <c r="C10803" t="s">
        <v>3219</v>
      </c>
      <c r="D10803" t="s">
        <v>2029</v>
      </c>
      <c r="E10803">
        <v>5</v>
      </c>
      <c r="F10803" t="s">
        <v>2016</v>
      </c>
      <c r="G10803">
        <v>65</v>
      </c>
      <c r="H10803" t="s">
        <v>2017</v>
      </c>
      <c r="I10803">
        <v>43510</v>
      </c>
      <c r="J10803">
        <v>11</v>
      </c>
      <c r="K10803">
        <v>-21.34</v>
      </c>
    </row>
    <row r="10804" spans="1:11">
      <c r="B10804" t="s">
        <v>2274</v>
      </c>
      <c r="C10804" t="s">
        <v>3165</v>
      </c>
      <c r="D10804" t="s">
        <v>2026</v>
      </c>
      <c r="E10804">
        <v>5</v>
      </c>
      <c r="F10804" t="s">
        <v>2016</v>
      </c>
      <c r="G10804" t="s">
        <v>2030</v>
      </c>
      <c r="H10804" t="s">
        <v>2017</v>
      </c>
      <c r="I10804">
        <v>43509</v>
      </c>
      <c r="J10804">
        <v>11</v>
      </c>
      <c r="K10804">
        <v>-21.34</v>
      </c>
    </row>
    <row r="10805" spans="1:11">
      <c r="B10805" t="s">
        <v>2198</v>
      </c>
      <c r="C10805" t="s">
        <v>2901</v>
      </c>
      <c r="D10805" t="s">
        <v>2035</v>
      </c>
      <c r="E10805">
        <v>5</v>
      </c>
      <c r="F10805" t="s">
        <v>2016</v>
      </c>
      <c r="G10805">
        <v>64</v>
      </c>
      <c r="H10805" t="s">
        <v>2020</v>
      </c>
      <c r="I10805">
        <v>43509</v>
      </c>
      <c r="J10805">
        <v>11</v>
      </c>
      <c r="K10805">
        <v>-21.34</v>
      </c>
    </row>
    <row r="10806" spans="1:11">
      <c r="B10806" t="s">
        <v>2037</v>
      </c>
      <c r="C10806" t="s">
        <v>4224</v>
      </c>
      <c r="D10806" t="s">
        <v>2076</v>
      </c>
      <c r="E10806">
        <v>3</v>
      </c>
      <c r="F10806" t="s">
        <v>2016</v>
      </c>
      <c r="G10806">
        <v>51</v>
      </c>
      <c r="H10806" t="s">
        <v>2020</v>
      </c>
      <c r="I10806">
        <v>43508</v>
      </c>
      <c r="J10806">
        <v>5</v>
      </c>
      <c r="K10806">
        <v>-7.9</v>
      </c>
    </row>
    <row r="10807" spans="1:11">
      <c r="B10807" t="s">
        <v>106</v>
      </c>
      <c r="C10807" t="s">
        <v>3800</v>
      </c>
      <c r="D10807" t="s">
        <v>2432</v>
      </c>
      <c r="E10807">
        <v>1</v>
      </c>
      <c r="F10807" t="s">
        <v>2016</v>
      </c>
      <c r="G10807">
        <v>45</v>
      </c>
      <c r="H10807" t="s">
        <v>2020</v>
      </c>
      <c r="I10807">
        <v>43507</v>
      </c>
      <c r="J10807" t="s">
        <v>2030</v>
      </c>
      <c r="K10807" t="s">
        <v>2030</v>
      </c>
    </row>
    <row r="10808" spans="1:11">
      <c r="B10808" t="s">
        <v>2074</v>
      </c>
      <c r="C10808" t="s">
        <v>3167</v>
      </c>
      <c r="D10808" t="s">
        <v>2026</v>
      </c>
      <c r="E10808">
        <v>5</v>
      </c>
      <c r="F10808" t="s">
        <v>2016</v>
      </c>
      <c r="G10808">
        <v>59</v>
      </c>
      <c r="H10808" t="s">
        <v>2020</v>
      </c>
      <c r="I10808">
        <v>43506</v>
      </c>
      <c r="J10808">
        <v>11</v>
      </c>
      <c r="K10808">
        <v>-21.34</v>
      </c>
    </row>
    <row r="10809" spans="1:11">
      <c r="B10809" t="s">
        <v>2067</v>
      </c>
      <c r="C10809" t="s">
        <v>3200</v>
      </c>
      <c r="D10809" t="s">
        <v>2029</v>
      </c>
      <c r="E10809">
        <v>5</v>
      </c>
      <c r="F10809" t="s">
        <v>2016</v>
      </c>
      <c r="G10809">
        <v>68</v>
      </c>
      <c r="H10809" t="s">
        <v>2020</v>
      </c>
      <c r="I10809">
        <v>43504</v>
      </c>
      <c r="J10809">
        <v>6</v>
      </c>
      <c r="K10809">
        <v>-9.42</v>
      </c>
    </row>
    <row r="10810" spans="1:11">
      <c r="B10810" t="s">
        <v>3616</v>
      </c>
      <c r="C10810" t="s">
        <v>4099</v>
      </c>
      <c r="D10810" t="s">
        <v>2053</v>
      </c>
      <c r="E10810">
        <v>1</v>
      </c>
      <c r="F10810" t="s">
        <v>2016</v>
      </c>
      <c r="G10810">
        <v>46</v>
      </c>
      <c r="H10810" t="s">
        <v>3135</v>
      </c>
      <c r="I10810">
        <v>43504</v>
      </c>
      <c r="J10810">
        <v>1</v>
      </c>
      <c r="K10810">
        <v>0.2</v>
      </c>
    </row>
    <row r="10811" spans="1:11">
      <c r="B10811" t="s">
        <v>2083</v>
      </c>
      <c r="C10811" t="s">
        <v>2084</v>
      </c>
      <c r="D10811" t="s">
        <v>2035</v>
      </c>
      <c r="E10811">
        <v>5</v>
      </c>
      <c r="F10811" t="s">
        <v>2016</v>
      </c>
      <c r="G10811" t="s">
        <v>2030</v>
      </c>
      <c r="H10811" t="s">
        <v>2017</v>
      </c>
      <c r="I10811">
        <v>43503</v>
      </c>
      <c r="J10811">
        <v>9</v>
      </c>
      <c r="K10811">
        <v>-19.57</v>
      </c>
    </row>
    <row r="10812" spans="1:11">
      <c r="B10812" t="s">
        <v>2063</v>
      </c>
      <c r="C10812" t="s">
        <v>4225</v>
      </c>
      <c r="D10812" t="s">
        <v>2035</v>
      </c>
      <c r="E10812">
        <v>5</v>
      </c>
      <c r="F10812" t="s">
        <v>2016</v>
      </c>
      <c r="G10812">
        <v>64</v>
      </c>
      <c r="H10812" t="s">
        <v>2017</v>
      </c>
      <c r="I10812">
        <v>43502</v>
      </c>
      <c r="J10812" t="s">
        <v>2030</v>
      </c>
      <c r="K10812" t="s">
        <v>2030</v>
      </c>
    </row>
    <row r="10813" spans="1:11">
      <c r="B10813" t="s">
        <v>2021</v>
      </c>
      <c r="C10813" t="s">
        <v>3224</v>
      </c>
      <c r="D10813" t="s">
        <v>2296</v>
      </c>
      <c r="E10813">
        <v>3</v>
      </c>
      <c r="F10813" t="s">
        <v>2016</v>
      </c>
      <c r="G10813">
        <v>60</v>
      </c>
      <c r="H10813" t="s">
        <v>2020</v>
      </c>
      <c r="I10813">
        <v>43497</v>
      </c>
      <c r="J10813">
        <v>2</v>
      </c>
      <c r="K10813">
        <v>0</v>
      </c>
    </row>
    <row r="10814" spans="1:11">
      <c r="B10814" t="s">
        <v>2051</v>
      </c>
      <c r="C10814" t="s">
        <v>3006</v>
      </c>
      <c r="D10814" t="s">
        <v>2026</v>
      </c>
      <c r="E10814">
        <v>5</v>
      </c>
      <c r="F10814" t="s">
        <v>2016</v>
      </c>
      <c r="G10814">
        <v>62</v>
      </c>
      <c r="H10814" t="s">
        <v>2017</v>
      </c>
      <c r="I10814">
        <v>43497</v>
      </c>
      <c r="J10814">
        <v>3</v>
      </c>
      <c r="K10814">
        <v>-2.34</v>
      </c>
    </row>
    <row r="10815" spans="1:11">
      <c r="B10815" t="s">
        <v>2024</v>
      </c>
      <c r="C10815" t="s">
        <v>3004</v>
      </c>
      <c r="D10815" t="s">
        <v>2026</v>
      </c>
      <c r="E10815">
        <v>5</v>
      </c>
      <c r="F10815" t="s">
        <v>2016</v>
      </c>
      <c r="G10815">
        <v>60</v>
      </c>
      <c r="H10815" t="s">
        <v>2017</v>
      </c>
      <c r="I10815">
        <v>43496</v>
      </c>
      <c r="J10815">
        <v>11</v>
      </c>
      <c r="K10815">
        <v>-21.34</v>
      </c>
    </row>
    <row r="10816" spans="1:11">
      <c r="B10816" t="s">
        <v>4226</v>
      </c>
      <c r="C10816" t="s">
        <v>4227</v>
      </c>
      <c r="D10816" t="s">
        <v>2053</v>
      </c>
      <c r="E10816">
        <v>1</v>
      </c>
      <c r="F10816" t="s">
        <v>2016</v>
      </c>
      <c r="G10816" t="s">
        <v>2030</v>
      </c>
      <c r="H10816" t="s">
        <v>2017</v>
      </c>
      <c r="I10816">
        <v>43496</v>
      </c>
      <c r="J10816">
        <v>8</v>
      </c>
      <c r="K10816">
        <v>-18.2</v>
      </c>
    </row>
    <row r="10817" spans="2:11">
      <c r="B10817" t="s">
        <v>2247</v>
      </c>
      <c r="C10817" t="s">
        <v>3001</v>
      </c>
      <c r="D10817" t="s">
        <v>2162</v>
      </c>
      <c r="E10817">
        <v>3</v>
      </c>
      <c r="F10817" t="s">
        <v>2016</v>
      </c>
      <c r="G10817">
        <v>60</v>
      </c>
      <c r="H10817" t="s">
        <v>2020</v>
      </c>
      <c r="I10817">
        <v>43496</v>
      </c>
      <c r="J10817" t="s">
        <v>2030</v>
      </c>
      <c r="K10817" t="s">
        <v>2030</v>
      </c>
    </row>
    <row r="10818" spans="2:11">
      <c r="B10818" t="s">
        <v>2111</v>
      </c>
      <c r="C10818" t="s">
        <v>2862</v>
      </c>
      <c r="D10818" t="s">
        <v>2026</v>
      </c>
      <c r="E10818">
        <v>5</v>
      </c>
      <c r="F10818" t="s">
        <v>2016</v>
      </c>
      <c r="G10818" t="s">
        <v>2030</v>
      </c>
      <c r="H10818" t="s">
        <v>2017</v>
      </c>
      <c r="I10818">
        <v>43217</v>
      </c>
      <c r="J10818">
        <v>11</v>
      </c>
      <c r="K10818">
        <v>-21.34</v>
      </c>
    </row>
    <row r="10819" spans="2:11">
      <c r="B10819" t="s">
        <v>2086</v>
      </c>
      <c r="C10819" t="s">
        <v>3676</v>
      </c>
      <c r="D10819" t="s">
        <v>2104</v>
      </c>
      <c r="E10819" t="s">
        <v>2030</v>
      </c>
      <c r="F10819" t="s">
        <v>2016</v>
      </c>
      <c r="G10819" t="s">
        <v>2030</v>
      </c>
      <c r="H10819" t="s">
        <v>2017</v>
      </c>
      <c r="I10819">
        <v>43207</v>
      </c>
      <c r="J10819" t="s">
        <v>2030</v>
      </c>
      <c r="K10819" t="s">
        <v>2030</v>
      </c>
    </row>
    <row r="10901" spans="1:11">
      <c r="A10901" t="s">
        <v>1122</v>
      </c>
      <c r="B10901" t="s">
        <v>2049</v>
      </c>
      <c r="C10901" t="s">
        <v>3630</v>
      </c>
      <c r="D10901" t="s">
        <v>2015</v>
      </c>
      <c r="E10901">
        <v>3</v>
      </c>
      <c r="F10901" t="s">
        <v>2016</v>
      </c>
      <c r="G10901">
        <v>118</v>
      </c>
      <c r="H10901" t="s">
        <v>2017</v>
      </c>
      <c r="I10901">
        <v>43511</v>
      </c>
      <c r="J10901">
        <v>7</v>
      </c>
      <c r="K10901">
        <v>0</v>
      </c>
    </row>
    <row r="10902" spans="1:11">
      <c r="B10902" t="s">
        <v>2267</v>
      </c>
      <c r="C10902" t="s">
        <v>2305</v>
      </c>
      <c r="D10902" t="s">
        <v>2273</v>
      </c>
      <c r="E10902">
        <v>3</v>
      </c>
      <c r="F10902" t="s">
        <v>2016</v>
      </c>
      <c r="G10902" t="s">
        <v>2030</v>
      </c>
      <c r="H10902" t="s">
        <v>2017</v>
      </c>
      <c r="I10902">
        <v>43511</v>
      </c>
      <c r="J10902">
        <v>7</v>
      </c>
      <c r="K10902">
        <v>0</v>
      </c>
    </row>
    <row r="10903" spans="1:11">
      <c r="B10903" t="s">
        <v>2274</v>
      </c>
      <c r="C10903" t="s">
        <v>2503</v>
      </c>
      <c r="D10903" t="s">
        <v>2026</v>
      </c>
      <c r="E10903">
        <v>5</v>
      </c>
      <c r="F10903" t="s">
        <v>2016</v>
      </c>
      <c r="G10903" t="s">
        <v>2030</v>
      </c>
      <c r="H10903" t="s">
        <v>2017</v>
      </c>
      <c r="I10903">
        <v>43509</v>
      </c>
      <c r="J10903" t="s">
        <v>2030</v>
      </c>
      <c r="K10903" t="s">
        <v>2030</v>
      </c>
    </row>
    <row r="10904" spans="1:11">
      <c r="B10904" t="s">
        <v>2094</v>
      </c>
      <c r="C10904" t="s">
        <v>2095</v>
      </c>
      <c r="D10904" t="s">
        <v>2076</v>
      </c>
      <c r="E10904">
        <v>3</v>
      </c>
      <c r="F10904" t="s">
        <v>2085</v>
      </c>
      <c r="G10904" t="s">
        <v>2030</v>
      </c>
      <c r="H10904" t="s">
        <v>2017</v>
      </c>
      <c r="I10904">
        <v>43508</v>
      </c>
      <c r="J10904" t="s">
        <v>2030</v>
      </c>
      <c r="K10904" t="s">
        <v>2030</v>
      </c>
    </row>
    <row r="10905" spans="1:11">
      <c r="B10905" t="s">
        <v>2063</v>
      </c>
      <c r="C10905" t="s">
        <v>2506</v>
      </c>
      <c r="D10905" t="s">
        <v>2162</v>
      </c>
      <c r="E10905">
        <v>3</v>
      </c>
      <c r="F10905" t="s">
        <v>2016</v>
      </c>
      <c r="G10905">
        <v>112</v>
      </c>
      <c r="H10905" t="s">
        <v>2017</v>
      </c>
      <c r="I10905">
        <v>43501</v>
      </c>
      <c r="J10905">
        <v>7</v>
      </c>
      <c r="K10905">
        <v>0</v>
      </c>
    </row>
    <row r="10906" spans="1:11">
      <c r="B10906" t="s">
        <v>2682</v>
      </c>
      <c r="C10906" t="s">
        <v>3631</v>
      </c>
      <c r="D10906" t="s">
        <v>2076</v>
      </c>
      <c r="E10906">
        <v>3</v>
      </c>
      <c r="F10906" t="s">
        <v>2016</v>
      </c>
      <c r="G10906">
        <v>125</v>
      </c>
      <c r="H10906" t="s">
        <v>2017</v>
      </c>
      <c r="I10906">
        <v>43500</v>
      </c>
      <c r="J10906" t="s">
        <v>2030</v>
      </c>
      <c r="K10906" t="s">
        <v>2030</v>
      </c>
    </row>
    <row r="10907" spans="1:11">
      <c r="B10907" t="s">
        <v>2086</v>
      </c>
      <c r="C10907" t="s">
        <v>2827</v>
      </c>
      <c r="D10907" t="s">
        <v>2053</v>
      </c>
      <c r="E10907">
        <v>1</v>
      </c>
      <c r="F10907" t="s">
        <v>2016</v>
      </c>
      <c r="G10907">
        <v>84</v>
      </c>
      <c r="H10907" t="s">
        <v>2017</v>
      </c>
      <c r="I10907">
        <v>43500</v>
      </c>
      <c r="J10907">
        <v>10</v>
      </c>
      <c r="K10907">
        <v>-5.7</v>
      </c>
    </row>
    <row r="10908" spans="1:11">
      <c r="B10908" t="s">
        <v>2072</v>
      </c>
      <c r="C10908" t="s">
        <v>2508</v>
      </c>
      <c r="D10908" t="s">
        <v>2189</v>
      </c>
      <c r="E10908">
        <v>5</v>
      </c>
      <c r="F10908" t="s">
        <v>2016</v>
      </c>
      <c r="G10908">
        <v>135</v>
      </c>
      <c r="H10908" t="s">
        <v>2017</v>
      </c>
      <c r="I10908">
        <v>43497</v>
      </c>
      <c r="J10908">
        <v>12</v>
      </c>
      <c r="K10908">
        <v>-10.1</v>
      </c>
    </row>
    <row r="10909" spans="1:11">
      <c r="B10909" t="s">
        <v>2074</v>
      </c>
      <c r="C10909" t="s">
        <v>2665</v>
      </c>
      <c r="D10909" t="s">
        <v>2026</v>
      </c>
      <c r="E10909">
        <v>5</v>
      </c>
      <c r="F10909" t="s">
        <v>2016</v>
      </c>
      <c r="G10909">
        <v>118</v>
      </c>
      <c r="H10909" t="s">
        <v>2020</v>
      </c>
      <c r="I10909">
        <v>43497</v>
      </c>
      <c r="J10909">
        <v>4</v>
      </c>
      <c r="K10909">
        <v>3.38</v>
      </c>
    </row>
    <row r="10910" spans="1:11">
      <c r="B10910" t="s">
        <v>2207</v>
      </c>
      <c r="C10910" t="s">
        <v>2668</v>
      </c>
      <c r="D10910" t="s">
        <v>2044</v>
      </c>
      <c r="E10910">
        <v>3</v>
      </c>
      <c r="F10910" t="s">
        <v>2016</v>
      </c>
      <c r="G10910" t="s">
        <v>2030</v>
      </c>
      <c r="H10910" t="s">
        <v>2017</v>
      </c>
      <c r="I10910">
        <v>43497</v>
      </c>
      <c r="J10910">
        <v>7</v>
      </c>
      <c r="K10910">
        <v>0</v>
      </c>
    </row>
    <row r="10911" spans="1:11">
      <c r="B10911" t="s">
        <v>2083</v>
      </c>
      <c r="C10911" t="s">
        <v>2084</v>
      </c>
      <c r="D10911" t="s">
        <v>2184</v>
      </c>
      <c r="E10911">
        <v>1</v>
      </c>
      <c r="F10911" t="s">
        <v>2016</v>
      </c>
      <c r="G10911" t="s">
        <v>2030</v>
      </c>
      <c r="H10911" t="s">
        <v>2017</v>
      </c>
      <c r="I10911">
        <v>43497</v>
      </c>
      <c r="J10911" t="s">
        <v>2030</v>
      </c>
      <c r="K10911" t="s">
        <v>2030</v>
      </c>
    </row>
    <row r="10912" spans="1:11">
      <c r="B10912" t="s">
        <v>2174</v>
      </c>
      <c r="C10912" t="s">
        <v>2510</v>
      </c>
      <c r="D10912" t="s">
        <v>2029</v>
      </c>
      <c r="E10912">
        <v>5</v>
      </c>
      <c r="F10912" t="s">
        <v>2016</v>
      </c>
      <c r="G10912">
        <v>125</v>
      </c>
      <c r="H10912" t="s">
        <v>2017</v>
      </c>
      <c r="I10912">
        <v>43496</v>
      </c>
      <c r="J10912">
        <v>9</v>
      </c>
      <c r="K10912">
        <v>-4.25</v>
      </c>
    </row>
    <row r="10913" spans="2:11">
      <c r="B10913" t="s">
        <v>106</v>
      </c>
      <c r="C10913" t="s">
        <v>2511</v>
      </c>
      <c r="D10913" t="s">
        <v>2512</v>
      </c>
      <c r="E10913">
        <v>1</v>
      </c>
      <c r="F10913" t="s">
        <v>2016</v>
      </c>
      <c r="G10913">
        <v>88</v>
      </c>
      <c r="H10913" t="s">
        <v>2020</v>
      </c>
      <c r="I10913">
        <v>43496</v>
      </c>
      <c r="J10913">
        <v>10</v>
      </c>
      <c r="K10913">
        <v>-5.7</v>
      </c>
    </row>
    <row r="10914" spans="2:11">
      <c r="B10914" t="s">
        <v>2024</v>
      </c>
      <c r="C10914" t="s">
        <v>2217</v>
      </c>
      <c r="D10914" t="s">
        <v>2026</v>
      </c>
      <c r="E10914">
        <v>5</v>
      </c>
      <c r="F10914" t="s">
        <v>2016</v>
      </c>
      <c r="G10914">
        <v>125</v>
      </c>
      <c r="H10914" t="s">
        <v>2017</v>
      </c>
      <c r="I10914">
        <v>43496</v>
      </c>
      <c r="J10914">
        <v>2</v>
      </c>
      <c r="K10914">
        <v>5.7</v>
      </c>
    </row>
    <row r="10915" spans="2:11">
      <c r="B10915" t="s">
        <v>2027</v>
      </c>
      <c r="C10915" t="s">
        <v>2513</v>
      </c>
      <c r="D10915" t="s">
        <v>2044</v>
      </c>
      <c r="E10915">
        <v>3</v>
      </c>
      <c r="F10915" t="s">
        <v>2016</v>
      </c>
      <c r="G10915">
        <v>111</v>
      </c>
      <c r="H10915" t="s">
        <v>2017</v>
      </c>
      <c r="I10915">
        <v>43496</v>
      </c>
      <c r="J10915">
        <v>7</v>
      </c>
      <c r="K10915">
        <v>0</v>
      </c>
    </row>
    <row r="10916" spans="2:11">
      <c r="B10916" t="s">
        <v>2033</v>
      </c>
      <c r="C10916" t="s">
        <v>2514</v>
      </c>
      <c r="D10916" t="s">
        <v>2044</v>
      </c>
      <c r="E10916">
        <v>3</v>
      </c>
      <c r="F10916" t="s">
        <v>2016</v>
      </c>
      <c r="G10916">
        <v>122</v>
      </c>
      <c r="H10916" t="s">
        <v>2036</v>
      </c>
      <c r="I10916">
        <v>43496</v>
      </c>
      <c r="J10916">
        <v>7</v>
      </c>
      <c r="K10916">
        <v>0</v>
      </c>
    </row>
    <row r="10917" spans="2:11">
      <c r="B10917" t="s">
        <v>2159</v>
      </c>
      <c r="C10917" t="s">
        <v>2515</v>
      </c>
      <c r="D10917" t="s">
        <v>2044</v>
      </c>
      <c r="E10917">
        <v>3</v>
      </c>
      <c r="F10917" t="s">
        <v>2016</v>
      </c>
      <c r="G10917">
        <v>109</v>
      </c>
      <c r="H10917" t="s">
        <v>2020</v>
      </c>
      <c r="I10917">
        <v>43496</v>
      </c>
      <c r="J10917">
        <v>7</v>
      </c>
      <c r="K10917">
        <v>0</v>
      </c>
    </row>
    <row r="10918" spans="2:11">
      <c r="B10918" t="s">
        <v>2134</v>
      </c>
      <c r="C10918" t="s">
        <v>2516</v>
      </c>
      <c r="D10918" t="s">
        <v>2162</v>
      </c>
      <c r="E10918">
        <v>3</v>
      </c>
      <c r="F10918" t="s">
        <v>2016</v>
      </c>
      <c r="G10918">
        <v>115</v>
      </c>
      <c r="H10918" t="s">
        <v>2020</v>
      </c>
      <c r="I10918">
        <v>43496</v>
      </c>
      <c r="J10918">
        <v>7</v>
      </c>
      <c r="K10918">
        <v>0</v>
      </c>
    </row>
    <row r="10919" spans="2:11">
      <c r="B10919" t="s">
        <v>2069</v>
      </c>
      <c r="C10919" t="s">
        <v>2509</v>
      </c>
      <c r="D10919" t="s">
        <v>2071</v>
      </c>
      <c r="E10919">
        <v>3</v>
      </c>
      <c r="F10919" t="s">
        <v>2016</v>
      </c>
      <c r="G10919" t="s">
        <v>2030</v>
      </c>
      <c r="H10919" t="s">
        <v>2017</v>
      </c>
      <c r="I10919">
        <v>43496</v>
      </c>
      <c r="J10919" t="s">
        <v>2030</v>
      </c>
      <c r="K10919" t="s">
        <v>2030</v>
      </c>
    </row>
    <row r="10920" spans="2:11">
      <c r="B10920" t="s">
        <v>2089</v>
      </c>
      <c r="C10920" t="s">
        <v>3372</v>
      </c>
      <c r="D10920" t="s">
        <v>2044</v>
      </c>
      <c r="E10920">
        <v>3</v>
      </c>
      <c r="F10920" t="s">
        <v>2016</v>
      </c>
      <c r="G10920">
        <v>108</v>
      </c>
      <c r="H10920" t="s">
        <v>2017</v>
      </c>
      <c r="I10920">
        <v>43496</v>
      </c>
      <c r="J10920">
        <v>7</v>
      </c>
      <c r="K10920">
        <v>0</v>
      </c>
    </row>
    <row r="10921" spans="2:11">
      <c r="B10921" t="s">
        <v>2321</v>
      </c>
      <c r="C10921" t="s">
        <v>3184</v>
      </c>
      <c r="D10921" t="s">
        <v>2026</v>
      </c>
      <c r="E10921">
        <v>5</v>
      </c>
      <c r="F10921" t="s">
        <v>2016</v>
      </c>
      <c r="G10921">
        <v>145</v>
      </c>
      <c r="H10921" t="s">
        <v>2020</v>
      </c>
      <c r="I10921">
        <v>43496</v>
      </c>
      <c r="J10921">
        <v>3</v>
      </c>
      <c r="K10921">
        <v>5.03</v>
      </c>
    </row>
    <row r="10922" spans="2:11">
      <c r="B10922" t="s">
        <v>2045</v>
      </c>
      <c r="C10922" t="s">
        <v>2507</v>
      </c>
      <c r="D10922" t="s">
        <v>2029</v>
      </c>
      <c r="E10922">
        <v>5</v>
      </c>
      <c r="F10922" t="s">
        <v>2016</v>
      </c>
      <c r="G10922">
        <v>124</v>
      </c>
      <c r="H10922" t="s">
        <v>2020</v>
      </c>
      <c r="I10922">
        <v>43496</v>
      </c>
      <c r="J10922">
        <v>2</v>
      </c>
      <c r="K10922">
        <v>5.7</v>
      </c>
    </row>
    <row r="10923" spans="2:11">
      <c r="B10923" t="s">
        <v>2051</v>
      </c>
      <c r="C10923" t="s">
        <v>2167</v>
      </c>
      <c r="D10923" t="s">
        <v>2076</v>
      </c>
      <c r="E10923">
        <v>3</v>
      </c>
      <c r="F10923" t="s">
        <v>2088</v>
      </c>
      <c r="G10923">
        <v>113</v>
      </c>
      <c r="H10923" t="s">
        <v>2017</v>
      </c>
      <c r="I10923">
        <v>43496</v>
      </c>
      <c r="J10923">
        <v>1</v>
      </c>
      <c r="K10923">
        <v>16.27</v>
      </c>
    </row>
    <row r="10924" spans="2:11">
      <c r="B10924" t="s">
        <v>2054</v>
      </c>
      <c r="C10924" t="s">
        <v>2517</v>
      </c>
      <c r="D10924" t="s">
        <v>2044</v>
      </c>
      <c r="E10924">
        <v>3</v>
      </c>
      <c r="F10924" t="s">
        <v>2016</v>
      </c>
      <c r="G10924">
        <v>113</v>
      </c>
      <c r="H10924" t="s">
        <v>2020</v>
      </c>
      <c r="I10924">
        <v>43496</v>
      </c>
      <c r="J10924">
        <v>7</v>
      </c>
      <c r="K10924">
        <v>0</v>
      </c>
    </row>
    <row r="10925" spans="2:11">
      <c r="B10925" t="s">
        <v>2551</v>
      </c>
      <c r="C10925" t="s">
        <v>2552</v>
      </c>
      <c r="D10925" t="s">
        <v>2026</v>
      </c>
      <c r="E10925">
        <v>5</v>
      </c>
      <c r="F10925" t="s">
        <v>2016</v>
      </c>
      <c r="G10925">
        <v>130</v>
      </c>
      <c r="H10925" t="s">
        <v>2017</v>
      </c>
      <c r="I10925">
        <v>43431</v>
      </c>
      <c r="J10925">
        <v>2</v>
      </c>
      <c r="K10925">
        <v>5.7</v>
      </c>
    </row>
    <row r="10926" spans="2:11">
      <c r="B10926" t="s">
        <v>2111</v>
      </c>
      <c r="C10926" t="s">
        <v>2292</v>
      </c>
      <c r="D10926" t="s">
        <v>2026</v>
      </c>
      <c r="E10926">
        <v>5</v>
      </c>
      <c r="F10926" t="s">
        <v>2123</v>
      </c>
      <c r="G10926" t="s">
        <v>2030</v>
      </c>
      <c r="H10926" t="s">
        <v>2017</v>
      </c>
      <c r="I10926">
        <v>43382</v>
      </c>
      <c r="J10926" t="s">
        <v>2030</v>
      </c>
      <c r="K10926" t="s">
        <v>2030</v>
      </c>
    </row>
    <row r="10927" spans="2:11">
      <c r="B10927" t="s">
        <v>2079</v>
      </c>
      <c r="C10927" t="s">
        <v>2518</v>
      </c>
      <c r="D10927" t="s">
        <v>2015</v>
      </c>
      <c r="E10927">
        <v>3</v>
      </c>
      <c r="F10927" t="s">
        <v>2016</v>
      </c>
      <c r="G10927">
        <v>125</v>
      </c>
      <c r="H10927" t="s">
        <v>2017</v>
      </c>
      <c r="I10927">
        <v>43326</v>
      </c>
      <c r="J10927" t="s">
        <v>2030</v>
      </c>
      <c r="K10927" t="s">
        <v>2030</v>
      </c>
    </row>
    <row r="10928" spans="2:11">
      <c r="B10928" t="s">
        <v>2483</v>
      </c>
      <c r="C10928" t="s">
        <v>2519</v>
      </c>
      <c r="D10928" t="s">
        <v>2026</v>
      </c>
      <c r="E10928">
        <v>5</v>
      </c>
      <c r="F10928" t="s">
        <v>2016</v>
      </c>
      <c r="G10928">
        <v>126</v>
      </c>
      <c r="H10928" t="s">
        <v>2017</v>
      </c>
      <c r="I10928">
        <v>42857</v>
      </c>
      <c r="J10928">
        <v>2</v>
      </c>
      <c r="K10928">
        <v>5.7</v>
      </c>
    </row>
    <row r="11001" spans="1:11">
      <c r="A11001" t="s">
        <v>1123</v>
      </c>
      <c r="B11001" t="s">
        <v>2042</v>
      </c>
      <c r="C11001" t="s">
        <v>2559</v>
      </c>
      <c r="D11001" t="s">
        <v>2029</v>
      </c>
      <c r="E11001">
        <v>5</v>
      </c>
      <c r="F11001" t="s">
        <v>2016</v>
      </c>
      <c r="G11001">
        <v>12.5</v>
      </c>
      <c r="H11001" t="s">
        <v>2020</v>
      </c>
      <c r="I11001">
        <v>43510</v>
      </c>
      <c r="J11001">
        <v>8</v>
      </c>
      <c r="K11001">
        <v>-28.22</v>
      </c>
    </row>
    <row r="11002" spans="1:11">
      <c r="B11002" t="s">
        <v>2593</v>
      </c>
      <c r="C11002" t="s">
        <v>3988</v>
      </c>
      <c r="D11002" t="s">
        <v>2029</v>
      </c>
      <c r="E11002">
        <v>5</v>
      </c>
      <c r="F11002" t="s">
        <v>2016</v>
      </c>
      <c r="G11002">
        <v>14</v>
      </c>
      <c r="H11002" t="s">
        <v>2133</v>
      </c>
      <c r="I11002">
        <v>43507</v>
      </c>
      <c r="J11002">
        <v>6</v>
      </c>
      <c r="K11002">
        <v>-2.71</v>
      </c>
    </row>
    <row r="11003" spans="1:11">
      <c r="B11003" t="s">
        <v>2061</v>
      </c>
      <c r="C11003" t="s">
        <v>2194</v>
      </c>
      <c r="D11003" t="s">
        <v>2044</v>
      </c>
      <c r="E11003">
        <v>3</v>
      </c>
      <c r="F11003" t="s">
        <v>2016</v>
      </c>
      <c r="G11003">
        <v>8.5</v>
      </c>
      <c r="H11003" t="s">
        <v>2017</v>
      </c>
      <c r="I11003">
        <v>43494</v>
      </c>
      <c r="J11003">
        <v>5</v>
      </c>
      <c r="K11003">
        <v>0</v>
      </c>
    </row>
    <row r="11004" spans="1:11">
      <c r="B11004" t="s">
        <v>2118</v>
      </c>
      <c r="C11004" t="s">
        <v>4075</v>
      </c>
      <c r="D11004" t="s">
        <v>2076</v>
      </c>
      <c r="E11004">
        <v>3</v>
      </c>
      <c r="F11004" t="s">
        <v>2016</v>
      </c>
      <c r="G11004">
        <v>9</v>
      </c>
      <c r="H11004" t="s">
        <v>2017</v>
      </c>
      <c r="I11004">
        <v>43493</v>
      </c>
      <c r="J11004">
        <v>5</v>
      </c>
      <c r="K11004">
        <v>0</v>
      </c>
    </row>
    <row r="11005" spans="1:11">
      <c r="B11005" t="s">
        <v>2094</v>
      </c>
      <c r="C11005" t="s">
        <v>2095</v>
      </c>
      <c r="D11005" t="s">
        <v>2026</v>
      </c>
      <c r="E11005">
        <v>5</v>
      </c>
      <c r="F11005" t="s">
        <v>2016</v>
      </c>
      <c r="G11005">
        <v>8.75</v>
      </c>
      <c r="H11005" t="s">
        <v>2020</v>
      </c>
      <c r="I11005">
        <v>43487</v>
      </c>
      <c r="J11005" t="s">
        <v>2030</v>
      </c>
      <c r="K11005" t="s">
        <v>2030</v>
      </c>
    </row>
    <row r="11006" spans="1:11">
      <c r="B11006" t="s">
        <v>2553</v>
      </c>
      <c r="C11006" t="s">
        <v>2554</v>
      </c>
      <c r="D11006" t="s">
        <v>2026</v>
      </c>
      <c r="E11006">
        <v>5</v>
      </c>
      <c r="F11006" t="s">
        <v>2016</v>
      </c>
      <c r="G11006">
        <v>12</v>
      </c>
      <c r="H11006" t="s">
        <v>2020</v>
      </c>
      <c r="I11006">
        <v>43487</v>
      </c>
      <c r="J11006" t="s">
        <v>2030</v>
      </c>
      <c r="K11006" t="s">
        <v>2030</v>
      </c>
    </row>
    <row r="11007" spans="1:11">
      <c r="B11007" t="s">
        <v>2390</v>
      </c>
      <c r="C11007" t="s">
        <v>4076</v>
      </c>
      <c r="D11007" t="s">
        <v>2026</v>
      </c>
      <c r="E11007">
        <v>5</v>
      </c>
      <c r="F11007" t="s">
        <v>2016</v>
      </c>
      <c r="G11007">
        <v>14</v>
      </c>
      <c r="H11007" t="s">
        <v>2020</v>
      </c>
      <c r="I11007">
        <v>43479</v>
      </c>
      <c r="J11007">
        <v>7</v>
      </c>
      <c r="K11007">
        <v>-23.94</v>
      </c>
    </row>
    <row r="11008" spans="1:11">
      <c r="B11008" t="s">
        <v>2067</v>
      </c>
      <c r="C11008" t="s">
        <v>4077</v>
      </c>
      <c r="D11008" t="s">
        <v>2252</v>
      </c>
      <c r="E11008">
        <v>3</v>
      </c>
      <c r="F11008" t="s">
        <v>2016</v>
      </c>
      <c r="G11008">
        <v>10</v>
      </c>
      <c r="H11008" t="s">
        <v>2020</v>
      </c>
      <c r="I11008">
        <v>43476</v>
      </c>
      <c r="J11008">
        <v>5</v>
      </c>
      <c r="K11008">
        <v>0</v>
      </c>
    </row>
    <row r="11009" spans="2:11">
      <c r="B11009" t="s">
        <v>2021</v>
      </c>
      <c r="C11009" t="s">
        <v>3472</v>
      </c>
      <c r="D11009" t="s">
        <v>2403</v>
      </c>
      <c r="E11009">
        <v>1</v>
      </c>
      <c r="F11009" t="s">
        <v>2016</v>
      </c>
      <c r="G11009">
        <v>8</v>
      </c>
      <c r="H11009" t="s">
        <v>2020</v>
      </c>
      <c r="I11009">
        <v>43469</v>
      </c>
      <c r="J11009">
        <v>2</v>
      </c>
      <c r="K11009">
        <v>23.94</v>
      </c>
    </row>
    <row r="11010" spans="2:11">
      <c r="B11010" t="s">
        <v>2551</v>
      </c>
      <c r="C11010" t="s">
        <v>3637</v>
      </c>
      <c r="D11010" t="s">
        <v>2076</v>
      </c>
      <c r="E11010">
        <v>3</v>
      </c>
      <c r="F11010" t="s">
        <v>2085</v>
      </c>
      <c r="G11010">
        <v>7.42</v>
      </c>
      <c r="H11010" t="s">
        <v>2017</v>
      </c>
      <c r="I11010">
        <v>43468</v>
      </c>
      <c r="J11010">
        <v>1</v>
      </c>
      <c r="K11010">
        <v>38.56</v>
      </c>
    </row>
    <row r="11011" spans="2:11">
      <c r="B11011" t="s">
        <v>3020</v>
      </c>
      <c r="C11011" t="s">
        <v>4078</v>
      </c>
      <c r="D11011" t="s">
        <v>2053</v>
      </c>
      <c r="E11011">
        <v>1</v>
      </c>
      <c r="F11011" t="s">
        <v>2088</v>
      </c>
      <c r="G11011">
        <v>6.4</v>
      </c>
      <c r="H11011" t="s">
        <v>2017</v>
      </c>
      <c r="I11011">
        <v>43458</v>
      </c>
      <c r="J11011">
        <v>9</v>
      </c>
      <c r="K11011">
        <v>-64.959999999999994</v>
      </c>
    </row>
    <row r="11012" spans="2:11">
      <c r="B11012" t="s">
        <v>2174</v>
      </c>
      <c r="C11012" t="s">
        <v>3277</v>
      </c>
      <c r="D11012" t="s">
        <v>2015</v>
      </c>
      <c r="E11012">
        <v>3</v>
      </c>
      <c r="F11012" t="s">
        <v>2016</v>
      </c>
      <c r="G11012">
        <v>8</v>
      </c>
      <c r="H11012" t="s">
        <v>2017</v>
      </c>
      <c r="I11012">
        <v>43454</v>
      </c>
      <c r="J11012">
        <v>5</v>
      </c>
      <c r="K11012">
        <v>0</v>
      </c>
    </row>
    <row r="11013" spans="2:11">
      <c r="B11013" t="s">
        <v>106</v>
      </c>
      <c r="C11013" t="s">
        <v>3635</v>
      </c>
      <c r="D11013" t="s">
        <v>2171</v>
      </c>
      <c r="E11013" t="s">
        <v>2030</v>
      </c>
      <c r="F11013" t="s">
        <v>2016</v>
      </c>
      <c r="G11013" t="s">
        <v>2030</v>
      </c>
      <c r="H11013" t="s">
        <v>2017</v>
      </c>
      <c r="I11013">
        <v>43454</v>
      </c>
      <c r="J11013" t="s">
        <v>2030</v>
      </c>
      <c r="K11013" t="s">
        <v>2030</v>
      </c>
    </row>
    <row r="11014" spans="2:11">
      <c r="B11014" t="s">
        <v>2072</v>
      </c>
      <c r="C11014" t="s">
        <v>4079</v>
      </c>
      <c r="D11014" t="s">
        <v>2015</v>
      </c>
      <c r="E11014">
        <v>3</v>
      </c>
      <c r="F11014" t="s">
        <v>2016</v>
      </c>
      <c r="G11014">
        <v>10</v>
      </c>
      <c r="H11014" t="s">
        <v>2020</v>
      </c>
      <c r="I11014">
        <v>43454</v>
      </c>
      <c r="J11014">
        <v>5</v>
      </c>
      <c r="K11014">
        <v>0</v>
      </c>
    </row>
    <row r="11015" spans="2:11">
      <c r="B11015" t="s">
        <v>2595</v>
      </c>
      <c r="C11015" t="s">
        <v>4080</v>
      </c>
      <c r="D11015" t="s">
        <v>2362</v>
      </c>
      <c r="E11015">
        <v>5</v>
      </c>
      <c r="F11015" t="s">
        <v>2016</v>
      </c>
      <c r="G11015">
        <v>10.5</v>
      </c>
      <c r="H11015" t="s">
        <v>2020</v>
      </c>
      <c r="I11015">
        <v>43454</v>
      </c>
      <c r="J11015">
        <v>7</v>
      </c>
      <c r="K11015">
        <v>-23.94</v>
      </c>
    </row>
    <row r="11016" spans="2:11">
      <c r="B11016" t="s">
        <v>2051</v>
      </c>
      <c r="C11016" t="s">
        <v>2459</v>
      </c>
      <c r="D11016" t="s">
        <v>2026</v>
      </c>
      <c r="E11016">
        <v>5</v>
      </c>
      <c r="F11016" t="s">
        <v>2016</v>
      </c>
      <c r="G11016">
        <v>11</v>
      </c>
      <c r="H11016" t="s">
        <v>2017</v>
      </c>
      <c r="I11016">
        <v>43454</v>
      </c>
      <c r="J11016">
        <v>4</v>
      </c>
      <c r="K11016">
        <v>3.14</v>
      </c>
    </row>
    <row r="11017" spans="2:11">
      <c r="B11017" t="s">
        <v>2083</v>
      </c>
      <c r="C11017" t="s">
        <v>2084</v>
      </c>
      <c r="D11017" t="s">
        <v>2026</v>
      </c>
      <c r="E11017">
        <v>5</v>
      </c>
      <c r="F11017" t="s">
        <v>2016</v>
      </c>
      <c r="G11017" t="s">
        <v>2030</v>
      </c>
      <c r="H11017" t="s">
        <v>2017</v>
      </c>
      <c r="I11017">
        <v>43181</v>
      </c>
      <c r="J11017">
        <v>7</v>
      </c>
      <c r="K11017">
        <v>-23.94</v>
      </c>
    </row>
    <row r="11101" spans="1:11">
      <c r="A11101" t="s">
        <v>1124</v>
      </c>
      <c r="B11101" t="s">
        <v>2352</v>
      </c>
      <c r="C11101" t="s">
        <v>2988</v>
      </c>
      <c r="D11101" t="s">
        <v>2076</v>
      </c>
      <c r="E11101">
        <v>3</v>
      </c>
      <c r="F11101" t="s">
        <v>2016</v>
      </c>
      <c r="G11101">
        <v>22</v>
      </c>
      <c r="H11101" t="s">
        <v>2017</v>
      </c>
      <c r="I11101">
        <v>43511</v>
      </c>
      <c r="J11101">
        <v>10</v>
      </c>
      <c r="K11101">
        <v>-4.04</v>
      </c>
    </row>
    <row r="11102" spans="1:11">
      <c r="B11102" t="s">
        <v>2907</v>
      </c>
      <c r="C11102" t="s">
        <v>2908</v>
      </c>
      <c r="D11102" t="s">
        <v>2104</v>
      </c>
      <c r="E11102" t="s">
        <v>2030</v>
      </c>
      <c r="F11102" t="s">
        <v>2016</v>
      </c>
      <c r="G11102">
        <v>32</v>
      </c>
      <c r="H11102" t="s">
        <v>2020</v>
      </c>
      <c r="I11102">
        <v>43509</v>
      </c>
      <c r="J11102" t="s">
        <v>2030</v>
      </c>
      <c r="K11102" t="s">
        <v>2030</v>
      </c>
    </row>
    <row r="11103" spans="1:11">
      <c r="B11103" t="s">
        <v>2393</v>
      </c>
      <c r="C11103" t="s">
        <v>3094</v>
      </c>
      <c r="D11103" t="s">
        <v>2362</v>
      </c>
      <c r="E11103">
        <v>5</v>
      </c>
      <c r="F11103" t="s">
        <v>2016</v>
      </c>
      <c r="G11103">
        <v>30</v>
      </c>
      <c r="H11103" t="s">
        <v>2017</v>
      </c>
      <c r="I11103">
        <v>43508</v>
      </c>
      <c r="J11103">
        <v>6</v>
      </c>
      <c r="K11103">
        <v>6.03</v>
      </c>
    </row>
    <row r="11104" spans="1:11">
      <c r="B11104" t="s">
        <v>2360</v>
      </c>
      <c r="C11104" t="s">
        <v>4418</v>
      </c>
      <c r="D11104" t="s">
        <v>2252</v>
      </c>
      <c r="E11104">
        <v>3</v>
      </c>
      <c r="F11104" t="s">
        <v>2016</v>
      </c>
      <c r="G11104">
        <v>27</v>
      </c>
      <c r="H11104" t="s">
        <v>2017</v>
      </c>
      <c r="I11104">
        <v>43507</v>
      </c>
      <c r="J11104" t="s">
        <v>2030</v>
      </c>
      <c r="K11104" t="s">
        <v>2030</v>
      </c>
    </row>
    <row r="11105" spans="2:11">
      <c r="B11105" t="s">
        <v>2364</v>
      </c>
      <c r="C11105" t="s">
        <v>2365</v>
      </c>
      <c r="D11105" t="s">
        <v>2076</v>
      </c>
      <c r="E11105">
        <v>3</v>
      </c>
      <c r="F11105" t="s">
        <v>2016</v>
      </c>
      <c r="G11105">
        <v>27</v>
      </c>
      <c r="H11105" t="s">
        <v>2017</v>
      </c>
      <c r="I11105">
        <v>43507</v>
      </c>
      <c r="J11105">
        <v>9</v>
      </c>
      <c r="K11105">
        <v>0</v>
      </c>
    </row>
    <row r="11106" spans="2:11">
      <c r="B11106" t="s">
        <v>2061</v>
      </c>
      <c r="C11106" t="s">
        <v>2990</v>
      </c>
      <c r="D11106" t="s">
        <v>2044</v>
      </c>
      <c r="E11106">
        <v>3</v>
      </c>
      <c r="F11106" t="s">
        <v>2016</v>
      </c>
      <c r="G11106">
        <v>28</v>
      </c>
      <c r="H11106" t="s">
        <v>2017</v>
      </c>
      <c r="I11106">
        <v>43507</v>
      </c>
      <c r="J11106" t="s">
        <v>2030</v>
      </c>
      <c r="K11106" t="s">
        <v>2030</v>
      </c>
    </row>
    <row r="11107" spans="2:11">
      <c r="B11107" t="s">
        <v>2267</v>
      </c>
      <c r="C11107" t="s">
        <v>2369</v>
      </c>
      <c r="D11107" t="s">
        <v>2273</v>
      </c>
      <c r="E11107">
        <v>3</v>
      </c>
      <c r="F11107" t="s">
        <v>2016</v>
      </c>
      <c r="G11107">
        <v>28</v>
      </c>
      <c r="H11107" t="s">
        <v>2017</v>
      </c>
      <c r="I11107">
        <v>43506</v>
      </c>
      <c r="J11107">
        <v>9</v>
      </c>
      <c r="K11107">
        <v>0</v>
      </c>
    </row>
    <row r="11108" spans="2:11">
      <c r="B11108" t="s">
        <v>2054</v>
      </c>
      <c r="C11108" t="s">
        <v>2370</v>
      </c>
      <c r="D11108" t="s">
        <v>2056</v>
      </c>
      <c r="E11108">
        <v>4</v>
      </c>
      <c r="F11108" t="s">
        <v>2016</v>
      </c>
      <c r="G11108">
        <v>28</v>
      </c>
      <c r="H11108" t="s">
        <v>2020</v>
      </c>
      <c r="I11108">
        <v>43504</v>
      </c>
      <c r="J11108">
        <v>4</v>
      </c>
      <c r="K11108">
        <v>11.9</v>
      </c>
    </row>
    <row r="11109" spans="2:11">
      <c r="B11109" t="s">
        <v>2051</v>
      </c>
      <c r="C11109" t="s">
        <v>3099</v>
      </c>
      <c r="D11109" t="s">
        <v>2026</v>
      </c>
      <c r="E11109">
        <v>5</v>
      </c>
      <c r="F11109" t="s">
        <v>2016</v>
      </c>
      <c r="G11109">
        <v>29</v>
      </c>
      <c r="H11109" t="s">
        <v>2017</v>
      </c>
      <c r="I11109">
        <v>43503</v>
      </c>
      <c r="J11109">
        <v>2</v>
      </c>
      <c r="K11109">
        <v>17.850000000000001</v>
      </c>
    </row>
    <row r="11110" spans="2:11">
      <c r="B11110" t="s">
        <v>2371</v>
      </c>
      <c r="C11110" t="s">
        <v>3095</v>
      </c>
      <c r="D11110" t="s">
        <v>2035</v>
      </c>
      <c r="E11110">
        <v>5</v>
      </c>
      <c r="F11110" t="s">
        <v>2016</v>
      </c>
      <c r="G11110">
        <v>26</v>
      </c>
      <c r="H11110" t="s">
        <v>2017</v>
      </c>
      <c r="I11110">
        <v>43502</v>
      </c>
      <c r="J11110">
        <v>6</v>
      </c>
      <c r="K11110">
        <v>6.03</v>
      </c>
    </row>
    <row r="11111" spans="2:11">
      <c r="B11111" t="s">
        <v>2069</v>
      </c>
      <c r="C11111" t="s">
        <v>2373</v>
      </c>
      <c r="D11111" t="s">
        <v>2071</v>
      </c>
      <c r="E11111">
        <v>3</v>
      </c>
      <c r="F11111" t="s">
        <v>2016</v>
      </c>
      <c r="G11111" t="s">
        <v>2030</v>
      </c>
      <c r="H11111" t="s">
        <v>2017</v>
      </c>
      <c r="I11111">
        <v>43502</v>
      </c>
      <c r="J11111" t="s">
        <v>2030</v>
      </c>
      <c r="K11111" t="s">
        <v>2030</v>
      </c>
    </row>
    <row r="11112" spans="2:11">
      <c r="B11112" t="s">
        <v>2614</v>
      </c>
      <c r="C11112" t="s">
        <v>2992</v>
      </c>
      <c r="D11112" t="s">
        <v>2026</v>
      </c>
      <c r="E11112">
        <v>5</v>
      </c>
      <c r="F11112" t="s">
        <v>2016</v>
      </c>
      <c r="G11112">
        <v>29</v>
      </c>
      <c r="H11112" t="s">
        <v>2017</v>
      </c>
      <c r="I11112">
        <v>43501</v>
      </c>
      <c r="J11112">
        <v>6</v>
      </c>
      <c r="K11112">
        <v>6.03</v>
      </c>
    </row>
    <row r="11113" spans="2:11">
      <c r="B11113" t="s">
        <v>2074</v>
      </c>
      <c r="C11113" t="s">
        <v>3096</v>
      </c>
      <c r="D11113" t="s">
        <v>2076</v>
      </c>
      <c r="E11113">
        <v>3</v>
      </c>
      <c r="F11113" t="s">
        <v>2016</v>
      </c>
      <c r="G11113">
        <v>23</v>
      </c>
      <c r="H11113" t="s">
        <v>2017</v>
      </c>
      <c r="I11113">
        <v>43500</v>
      </c>
      <c r="J11113" t="s">
        <v>2030</v>
      </c>
      <c r="K11113" t="s">
        <v>2030</v>
      </c>
    </row>
    <row r="11114" spans="2:11">
      <c r="B11114" t="s">
        <v>2077</v>
      </c>
      <c r="C11114" t="s">
        <v>2363</v>
      </c>
      <c r="D11114" t="s">
        <v>2029</v>
      </c>
      <c r="E11114">
        <v>5</v>
      </c>
      <c r="F11114" t="s">
        <v>2016</v>
      </c>
      <c r="G11114">
        <v>30</v>
      </c>
      <c r="H11114" t="s">
        <v>2020</v>
      </c>
      <c r="I11114">
        <v>43499</v>
      </c>
      <c r="J11114">
        <v>3</v>
      </c>
      <c r="K11114">
        <v>16.16</v>
      </c>
    </row>
    <row r="11115" spans="2:11">
      <c r="B11115" t="s">
        <v>2037</v>
      </c>
      <c r="C11115" t="s">
        <v>3940</v>
      </c>
      <c r="D11115" t="s">
        <v>2026</v>
      </c>
      <c r="E11115">
        <v>5</v>
      </c>
      <c r="F11115" t="s">
        <v>2016</v>
      </c>
      <c r="G11115">
        <v>29</v>
      </c>
      <c r="H11115" t="s">
        <v>2020</v>
      </c>
      <c r="I11115">
        <v>43495</v>
      </c>
      <c r="J11115">
        <v>8</v>
      </c>
      <c r="K11115">
        <v>5.1100000000000003</v>
      </c>
    </row>
    <row r="11116" spans="2:11">
      <c r="B11116" t="s">
        <v>106</v>
      </c>
      <c r="C11116" t="s">
        <v>2378</v>
      </c>
      <c r="D11116" t="s">
        <v>2723</v>
      </c>
      <c r="E11116">
        <v>3</v>
      </c>
      <c r="F11116" t="s">
        <v>2016</v>
      </c>
      <c r="G11116">
        <v>27</v>
      </c>
      <c r="H11116" t="s">
        <v>2020</v>
      </c>
      <c r="I11116">
        <v>43494</v>
      </c>
      <c r="J11116">
        <v>12</v>
      </c>
      <c r="K11116">
        <v>-6.13</v>
      </c>
    </row>
    <row r="11117" spans="2:11">
      <c r="B11117" t="s">
        <v>2207</v>
      </c>
      <c r="C11117" t="s">
        <v>2380</v>
      </c>
      <c r="D11117" t="s">
        <v>2026</v>
      </c>
      <c r="E11117">
        <v>5</v>
      </c>
      <c r="F11117" t="s">
        <v>2016</v>
      </c>
      <c r="G11117">
        <v>30</v>
      </c>
      <c r="H11117" t="s">
        <v>2017</v>
      </c>
      <c r="I11117">
        <v>43494</v>
      </c>
      <c r="J11117">
        <v>6</v>
      </c>
      <c r="K11117">
        <v>6.03</v>
      </c>
    </row>
    <row r="11118" spans="2:11">
      <c r="B11118" t="s">
        <v>2174</v>
      </c>
      <c r="C11118" t="s">
        <v>2357</v>
      </c>
      <c r="D11118" t="s">
        <v>2029</v>
      </c>
      <c r="E11118">
        <v>5</v>
      </c>
      <c r="F11118" t="s">
        <v>2016</v>
      </c>
      <c r="G11118">
        <v>30</v>
      </c>
      <c r="H11118" t="s">
        <v>2017</v>
      </c>
      <c r="I11118">
        <v>43493</v>
      </c>
      <c r="J11118">
        <v>6</v>
      </c>
      <c r="K11118">
        <v>6.03</v>
      </c>
    </row>
    <row r="11119" spans="2:11">
      <c r="B11119" t="s">
        <v>2033</v>
      </c>
      <c r="C11119" t="s">
        <v>2397</v>
      </c>
      <c r="D11119" t="s">
        <v>2035</v>
      </c>
      <c r="E11119">
        <v>5</v>
      </c>
      <c r="F11119" t="s">
        <v>2016</v>
      </c>
      <c r="G11119">
        <v>30</v>
      </c>
      <c r="H11119" t="s">
        <v>2036</v>
      </c>
      <c r="I11119">
        <v>43490</v>
      </c>
      <c r="J11119">
        <v>6</v>
      </c>
      <c r="K11119">
        <v>6.03</v>
      </c>
    </row>
    <row r="11120" spans="2:11">
      <c r="B11120" t="s">
        <v>2079</v>
      </c>
      <c r="C11120" t="s">
        <v>2384</v>
      </c>
      <c r="D11120" t="s">
        <v>2015</v>
      </c>
      <c r="E11120">
        <v>3</v>
      </c>
      <c r="F11120" t="s">
        <v>2016</v>
      </c>
      <c r="G11120">
        <v>27</v>
      </c>
      <c r="H11120" t="s">
        <v>2017</v>
      </c>
      <c r="I11120">
        <v>43489</v>
      </c>
      <c r="J11120" t="s">
        <v>2030</v>
      </c>
      <c r="K11120" t="s">
        <v>2030</v>
      </c>
    </row>
    <row r="11121" spans="2:11">
      <c r="B11121" t="s">
        <v>2072</v>
      </c>
      <c r="C11121" t="s">
        <v>2385</v>
      </c>
      <c r="D11121" t="s">
        <v>2041</v>
      </c>
      <c r="E11121">
        <v>1</v>
      </c>
      <c r="F11121" t="s">
        <v>2016</v>
      </c>
      <c r="G11121" t="s">
        <v>2030</v>
      </c>
      <c r="H11121" t="s">
        <v>2017</v>
      </c>
      <c r="I11121">
        <v>43488</v>
      </c>
      <c r="J11121">
        <v>11</v>
      </c>
      <c r="K11121">
        <v>-6.03</v>
      </c>
    </row>
    <row r="11122" spans="2:11">
      <c r="B11122" t="s">
        <v>2042</v>
      </c>
      <c r="C11122" t="s">
        <v>2989</v>
      </c>
      <c r="D11122" t="s">
        <v>2029</v>
      </c>
      <c r="E11122">
        <v>5</v>
      </c>
      <c r="F11122" t="s">
        <v>2016</v>
      </c>
      <c r="G11122">
        <v>28</v>
      </c>
      <c r="H11122" t="s">
        <v>2020</v>
      </c>
      <c r="I11122">
        <v>43483</v>
      </c>
      <c r="J11122">
        <v>6</v>
      </c>
      <c r="K11122">
        <v>6.03</v>
      </c>
    </row>
    <row r="11123" spans="2:11">
      <c r="B11123" t="s">
        <v>2027</v>
      </c>
      <c r="C11123" t="s">
        <v>2994</v>
      </c>
      <c r="D11123" t="s">
        <v>2044</v>
      </c>
      <c r="E11123">
        <v>3</v>
      </c>
      <c r="F11123" t="s">
        <v>2016</v>
      </c>
      <c r="G11123">
        <v>25</v>
      </c>
      <c r="H11123" t="s">
        <v>2017</v>
      </c>
      <c r="I11123">
        <v>43482</v>
      </c>
      <c r="J11123">
        <v>9</v>
      </c>
      <c r="K11123">
        <v>0</v>
      </c>
    </row>
    <row r="11124" spans="2:11">
      <c r="B11124" t="s">
        <v>2198</v>
      </c>
      <c r="C11124" t="s">
        <v>2913</v>
      </c>
      <c r="D11124" t="s">
        <v>2035</v>
      </c>
      <c r="E11124">
        <v>5</v>
      </c>
      <c r="F11124" t="s">
        <v>2016</v>
      </c>
      <c r="G11124">
        <v>26</v>
      </c>
      <c r="H11124" t="s">
        <v>2020</v>
      </c>
      <c r="I11124">
        <v>43474</v>
      </c>
      <c r="J11124" t="s">
        <v>2030</v>
      </c>
      <c r="K11124" t="s">
        <v>2030</v>
      </c>
    </row>
    <row r="11125" spans="2:11">
      <c r="B11125" t="s">
        <v>2388</v>
      </c>
      <c r="C11125" t="s">
        <v>2389</v>
      </c>
      <c r="D11125" t="s">
        <v>2026</v>
      </c>
      <c r="E11125">
        <v>5</v>
      </c>
      <c r="F11125" t="s">
        <v>2016</v>
      </c>
      <c r="G11125">
        <v>35</v>
      </c>
      <c r="H11125" t="s">
        <v>2017</v>
      </c>
      <c r="I11125">
        <v>43473</v>
      </c>
      <c r="J11125">
        <v>6</v>
      </c>
      <c r="K11125">
        <v>6.03</v>
      </c>
    </row>
    <row r="11126" spans="2:11">
      <c r="B11126" t="s">
        <v>2390</v>
      </c>
      <c r="C11126" t="s">
        <v>3097</v>
      </c>
      <c r="D11126" t="s">
        <v>2026</v>
      </c>
      <c r="E11126">
        <v>5</v>
      </c>
      <c r="F11126" t="s">
        <v>2016</v>
      </c>
      <c r="G11126">
        <v>30</v>
      </c>
      <c r="H11126" t="s">
        <v>2017</v>
      </c>
      <c r="I11126">
        <v>43472</v>
      </c>
      <c r="J11126" t="s">
        <v>2030</v>
      </c>
      <c r="K11126" t="s">
        <v>2030</v>
      </c>
    </row>
    <row r="11127" spans="2:11">
      <c r="B11127" t="s">
        <v>2021</v>
      </c>
      <c r="C11127" t="s">
        <v>2995</v>
      </c>
      <c r="D11127" t="s">
        <v>2216</v>
      </c>
      <c r="E11127">
        <v>3</v>
      </c>
      <c r="F11127" t="s">
        <v>2016</v>
      </c>
      <c r="G11127">
        <v>29.25</v>
      </c>
      <c r="H11127" t="s">
        <v>2020</v>
      </c>
      <c r="I11127">
        <v>43471</v>
      </c>
      <c r="J11127">
        <v>7</v>
      </c>
      <c r="K11127">
        <v>5.99</v>
      </c>
    </row>
    <row r="11128" spans="2:11">
      <c r="B11128" t="s">
        <v>2094</v>
      </c>
      <c r="C11128" t="s">
        <v>2095</v>
      </c>
      <c r="D11128" t="s">
        <v>2076</v>
      </c>
      <c r="E11128">
        <v>3</v>
      </c>
      <c r="F11128" t="s">
        <v>2088</v>
      </c>
      <c r="G11128" t="s">
        <v>2030</v>
      </c>
      <c r="H11128" t="s">
        <v>2017</v>
      </c>
      <c r="I11128">
        <v>43465</v>
      </c>
      <c r="J11128" t="s">
        <v>2030</v>
      </c>
      <c r="K11128" t="s">
        <v>2030</v>
      </c>
    </row>
    <row r="11129" spans="2:11">
      <c r="B11129" t="s">
        <v>2151</v>
      </c>
      <c r="C11129" t="s">
        <v>3098</v>
      </c>
      <c r="D11129" t="s">
        <v>2044</v>
      </c>
      <c r="E11129">
        <v>3</v>
      </c>
      <c r="F11129" t="s">
        <v>2016</v>
      </c>
      <c r="G11129" t="s">
        <v>2030</v>
      </c>
      <c r="H11129" t="s">
        <v>2017</v>
      </c>
      <c r="I11129">
        <v>43447</v>
      </c>
      <c r="J11129">
        <v>9</v>
      </c>
      <c r="K11129">
        <v>0</v>
      </c>
    </row>
    <row r="11130" spans="2:11">
      <c r="B11130" t="s">
        <v>2083</v>
      </c>
      <c r="C11130" t="s">
        <v>2084</v>
      </c>
      <c r="D11130" t="s">
        <v>2076</v>
      </c>
      <c r="E11130">
        <v>3</v>
      </c>
      <c r="F11130" t="s">
        <v>2088</v>
      </c>
      <c r="G11130" t="s">
        <v>2030</v>
      </c>
      <c r="H11130" t="s">
        <v>2017</v>
      </c>
      <c r="I11130">
        <v>43410</v>
      </c>
      <c r="J11130">
        <v>1</v>
      </c>
      <c r="K11130">
        <v>22.73</v>
      </c>
    </row>
    <row r="11201" spans="1:11">
      <c r="A11201" t="s">
        <v>1125</v>
      </c>
      <c r="B11201" t="s">
        <v>2037</v>
      </c>
      <c r="C11201" t="s">
        <v>2598</v>
      </c>
      <c r="D11201" t="s">
        <v>2076</v>
      </c>
      <c r="E11201">
        <v>3</v>
      </c>
      <c r="F11201" t="s">
        <v>2016</v>
      </c>
      <c r="G11201">
        <v>119</v>
      </c>
      <c r="H11201" t="s">
        <v>2020</v>
      </c>
      <c r="I11201">
        <v>43511</v>
      </c>
      <c r="J11201">
        <v>5</v>
      </c>
      <c r="K11201">
        <v>-11.94</v>
      </c>
    </row>
    <row r="11202" spans="1:11">
      <c r="B11202" t="s">
        <v>2021</v>
      </c>
      <c r="C11202" t="s">
        <v>3915</v>
      </c>
      <c r="D11202" t="s">
        <v>2216</v>
      </c>
      <c r="E11202">
        <v>3</v>
      </c>
      <c r="F11202" t="s">
        <v>2016</v>
      </c>
      <c r="G11202">
        <v>132</v>
      </c>
      <c r="H11202" t="s">
        <v>2020</v>
      </c>
      <c r="I11202">
        <v>43510</v>
      </c>
      <c r="J11202">
        <v>2</v>
      </c>
      <c r="K11202">
        <v>0</v>
      </c>
    </row>
    <row r="11203" spans="1:11">
      <c r="B11203" t="s">
        <v>2024</v>
      </c>
      <c r="C11203" t="s">
        <v>2768</v>
      </c>
      <c r="D11203" t="s">
        <v>2076</v>
      </c>
      <c r="E11203">
        <v>3</v>
      </c>
      <c r="F11203" t="s">
        <v>2016</v>
      </c>
      <c r="G11203" t="s">
        <v>2030</v>
      </c>
      <c r="H11203" t="s">
        <v>2017</v>
      </c>
      <c r="I11203">
        <v>43504</v>
      </c>
      <c r="J11203">
        <v>3</v>
      </c>
      <c r="K11203">
        <v>-6.17</v>
      </c>
    </row>
    <row r="11204" spans="1:11">
      <c r="B11204" t="s">
        <v>2094</v>
      </c>
      <c r="C11204" t="s">
        <v>2095</v>
      </c>
      <c r="D11204" t="s">
        <v>2076</v>
      </c>
      <c r="E11204">
        <v>3</v>
      </c>
      <c r="F11204" t="s">
        <v>2088</v>
      </c>
      <c r="G11204" t="s">
        <v>2030</v>
      </c>
      <c r="H11204" t="s">
        <v>2017</v>
      </c>
      <c r="I11204">
        <v>43500</v>
      </c>
      <c r="J11204" t="s">
        <v>2030</v>
      </c>
      <c r="K11204" t="s">
        <v>2030</v>
      </c>
    </row>
    <row r="11205" spans="1:11">
      <c r="B11205" t="s">
        <v>106</v>
      </c>
      <c r="C11205" t="s">
        <v>4034</v>
      </c>
      <c r="D11205" t="s">
        <v>2114</v>
      </c>
      <c r="E11205">
        <v>3</v>
      </c>
      <c r="F11205" t="s">
        <v>2016</v>
      </c>
      <c r="G11205">
        <v>122</v>
      </c>
      <c r="H11205" t="s">
        <v>2020</v>
      </c>
      <c r="I11205">
        <v>43496</v>
      </c>
      <c r="J11205">
        <v>2</v>
      </c>
      <c r="K11205">
        <v>0</v>
      </c>
    </row>
    <row r="11206" spans="1:11">
      <c r="B11206" t="s">
        <v>2358</v>
      </c>
      <c r="C11206" t="s">
        <v>2567</v>
      </c>
      <c r="D11206" t="s">
        <v>2026</v>
      </c>
      <c r="E11206">
        <v>5</v>
      </c>
      <c r="F11206" t="s">
        <v>2016</v>
      </c>
      <c r="G11206">
        <v>135</v>
      </c>
      <c r="H11206" t="s">
        <v>2020</v>
      </c>
      <c r="I11206">
        <v>43496</v>
      </c>
      <c r="J11206">
        <v>9</v>
      </c>
      <c r="K11206">
        <v>-29.63</v>
      </c>
    </row>
    <row r="11207" spans="1:11">
      <c r="B11207" t="s">
        <v>2042</v>
      </c>
      <c r="C11207" t="s">
        <v>2607</v>
      </c>
      <c r="D11207" t="s">
        <v>2044</v>
      </c>
      <c r="E11207">
        <v>3</v>
      </c>
      <c r="F11207" t="s">
        <v>2016</v>
      </c>
      <c r="G11207">
        <v>121</v>
      </c>
      <c r="H11207" t="s">
        <v>2020</v>
      </c>
      <c r="I11207">
        <v>43496</v>
      </c>
      <c r="J11207">
        <v>2</v>
      </c>
      <c r="K11207">
        <v>0</v>
      </c>
    </row>
    <row r="11208" spans="1:11">
      <c r="B11208" t="s">
        <v>2120</v>
      </c>
      <c r="C11208" t="s">
        <v>2573</v>
      </c>
      <c r="D11208" t="s">
        <v>2026</v>
      </c>
      <c r="E11208">
        <v>5</v>
      </c>
      <c r="F11208" t="s">
        <v>2016</v>
      </c>
      <c r="G11208">
        <v>145</v>
      </c>
      <c r="H11208" t="s">
        <v>2020</v>
      </c>
      <c r="I11208">
        <v>43496</v>
      </c>
      <c r="J11208">
        <v>7</v>
      </c>
      <c r="K11208">
        <v>-22.34</v>
      </c>
    </row>
    <row r="11209" spans="1:11">
      <c r="B11209" t="s">
        <v>2063</v>
      </c>
      <c r="C11209" t="s">
        <v>3507</v>
      </c>
      <c r="D11209" t="s">
        <v>2035</v>
      </c>
      <c r="E11209">
        <v>5</v>
      </c>
      <c r="F11209" t="s">
        <v>2016</v>
      </c>
      <c r="G11209">
        <v>164</v>
      </c>
      <c r="H11209" t="s">
        <v>2017</v>
      </c>
      <c r="I11209">
        <v>43496</v>
      </c>
      <c r="J11209">
        <v>7</v>
      </c>
      <c r="K11209">
        <v>-22.34</v>
      </c>
    </row>
    <row r="11210" spans="1:11">
      <c r="B11210" t="s">
        <v>2601</v>
      </c>
      <c r="C11210" t="s">
        <v>2602</v>
      </c>
      <c r="D11210" t="s">
        <v>2015</v>
      </c>
      <c r="E11210">
        <v>3</v>
      </c>
      <c r="F11210" t="s">
        <v>2016</v>
      </c>
      <c r="G11210">
        <v>125</v>
      </c>
      <c r="H11210" t="s">
        <v>2017</v>
      </c>
      <c r="I11210">
        <v>43496</v>
      </c>
      <c r="J11210">
        <v>2</v>
      </c>
      <c r="K11210">
        <v>0</v>
      </c>
    </row>
    <row r="11211" spans="1:11">
      <c r="B11211" t="s">
        <v>2027</v>
      </c>
      <c r="C11211" t="s">
        <v>2600</v>
      </c>
      <c r="D11211" t="s">
        <v>2044</v>
      </c>
      <c r="E11211">
        <v>3</v>
      </c>
      <c r="F11211" t="s">
        <v>2016</v>
      </c>
      <c r="G11211">
        <v>108</v>
      </c>
      <c r="H11211" t="s">
        <v>2017</v>
      </c>
      <c r="I11211">
        <v>43495</v>
      </c>
      <c r="J11211" t="s">
        <v>2030</v>
      </c>
      <c r="K11211" t="s">
        <v>2030</v>
      </c>
    </row>
    <row r="11212" spans="1:11">
      <c r="B11212" t="s">
        <v>2033</v>
      </c>
      <c r="C11212" t="s">
        <v>2574</v>
      </c>
      <c r="D11212" t="s">
        <v>2035</v>
      </c>
      <c r="E11212">
        <v>5</v>
      </c>
      <c r="F11212" t="s">
        <v>2016</v>
      </c>
      <c r="G11212">
        <v>149</v>
      </c>
      <c r="H11212" t="s">
        <v>2036</v>
      </c>
      <c r="I11212">
        <v>43495</v>
      </c>
      <c r="J11212">
        <v>7</v>
      </c>
      <c r="K11212">
        <v>-22.34</v>
      </c>
    </row>
    <row r="11213" spans="1:11">
      <c r="B11213" t="s">
        <v>2074</v>
      </c>
      <c r="C11213" t="s">
        <v>2604</v>
      </c>
      <c r="D11213" t="s">
        <v>2026</v>
      </c>
      <c r="E11213">
        <v>5</v>
      </c>
      <c r="F11213" t="s">
        <v>2016</v>
      </c>
      <c r="G11213">
        <v>146</v>
      </c>
      <c r="H11213" t="s">
        <v>2020</v>
      </c>
      <c r="I11213">
        <v>43495</v>
      </c>
      <c r="J11213">
        <v>6</v>
      </c>
      <c r="K11213">
        <v>-20.76</v>
      </c>
    </row>
    <row r="11214" spans="1:11">
      <c r="B11214" t="s">
        <v>2051</v>
      </c>
      <c r="C11214" t="s">
        <v>3048</v>
      </c>
      <c r="D11214" t="s">
        <v>2026</v>
      </c>
      <c r="E11214">
        <v>5</v>
      </c>
      <c r="F11214" t="s">
        <v>2016</v>
      </c>
      <c r="G11214">
        <v>161</v>
      </c>
      <c r="H11214" t="s">
        <v>2017</v>
      </c>
      <c r="I11214">
        <v>43495</v>
      </c>
      <c r="J11214">
        <v>4</v>
      </c>
      <c r="K11214">
        <v>-8.67</v>
      </c>
    </row>
    <row r="11215" spans="1:11">
      <c r="B11215" t="s">
        <v>2267</v>
      </c>
      <c r="C11215" t="s">
        <v>2577</v>
      </c>
      <c r="D11215" t="s">
        <v>2273</v>
      </c>
      <c r="E11215">
        <v>3</v>
      </c>
      <c r="F11215" t="s">
        <v>2016</v>
      </c>
      <c r="G11215" t="s">
        <v>2030</v>
      </c>
      <c r="H11215" t="s">
        <v>2017</v>
      </c>
      <c r="I11215">
        <v>43495</v>
      </c>
      <c r="J11215">
        <v>2</v>
      </c>
      <c r="K11215">
        <v>0</v>
      </c>
    </row>
    <row r="11216" spans="1:11">
      <c r="B11216" t="s">
        <v>2580</v>
      </c>
      <c r="C11216" t="s">
        <v>2605</v>
      </c>
      <c r="D11216" t="s">
        <v>2026</v>
      </c>
      <c r="E11216">
        <v>5</v>
      </c>
      <c r="F11216" t="s">
        <v>2016</v>
      </c>
      <c r="G11216">
        <v>145</v>
      </c>
      <c r="H11216" t="s">
        <v>2017</v>
      </c>
      <c r="I11216">
        <v>43412</v>
      </c>
      <c r="J11216">
        <v>8</v>
      </c>
      <c r="K11216">
        <v>-27.58</v>
      </c>
    </row>
    <row r="11217" spans="2:11">
      <c r="B11217" t="s">
        <v>2091</v>
      </c>
      <c r="C11217" t="s">
        <v>3229</v>
      </c>
      <c r="D11217" t="s">
        <v>2093</v>
      </c>
      <c r="E11217" t="s">
        <v>2030</v>
      </c>
      <c r="F11217" t="s">
        <v>2016</v>
      </c>
      <c r="G11217" t="s">
        <v>2030</v>
      </c>
      <c r="H11217" t="s">
        <v>2017</v>
      </c>
      <c r="I11217">
        <v>43391</v>
      </c>
      <c r="J11217" t="s">
        <v>2030</v>
      </c>
      <c r="K11217" t="s">
        <v>2030</v>
      </c>
    </row>
    <row r="11218" spans="2:11">
      <c r="B11218" t="s">
        <v>2083</v>
      </c>
      <c r="C11218" t="s">
        <v>2084</v>
      </c>
      <c r="D11218" t="s">
        <v>2053</v>
      </c>
      <c r="E11218">
        <v>1</v>
      </c>
      <c r="F11218" t="s">
        <v>2016</v>
      </c>
      <c r="G11218" t="s">
        <v>2030</v>
      </c>
      <c r="H11218" t="s">
        <v>2017</v>
      </c>
      <c r="I11218">
        <v>43181</v>
      </c>
      <c r="J11218">
        <v>1</v>
      </c>
      <c r="K11218">
        <v>31.06</v>
      </c>
    </row>
    <row r="11301" spans="1:11">
      <c r="A11301" t="s">
        <v>1126</v>
      </c>
      <c r="B11301" t="s">
        <v>2100</v>
      </c>
      <c r="C11301" t="s">
        <v>2101</v>
      </c>
      <c r="D11301" t="s">
        <v>2026</v>
      </c>
      <c r="E11301">
        <v>5</v>
      </c>
      <c r="F11301" t="s">
        <v>2016</v>
      </c>
      <c r="G11301" t="s">
        <v>2030</v>
      </c>
      <c r="H11301" t="s">
        <v>2017</v>
      </c>
      <c r="I11301">
        <v>43511</v>
      </c>
      <c r="J11301" t="s">
        <v>2030</v>
      </c>
      <c r="K11301" t="s">
        <v>2030</v>
      </c>
    </row>
    <row r="11302" spans="1:11">
      <c r="B11302" t="s">
        <v>2049</v>
      </c>
      <c r="C11302" t="s">
        <v>3562</v>
      </c>
      <c r="D11302" t="s">
        <v>2029</v>
      </c>
      <c r="E11302">
        <v>5</v>
      </c>
      <c r="F11302" t="s">
        <v>2016</v>
      </c>
      <c r="G11302">
        <v>185</v>
      </c>
      <c r="H11302" t="s">
        <v>2017</v>
      </c>
      <c r="I11302">
        <v>43507</v>
      </c>
      <c r="J11302">
        <v>5</v>
      </c>
      <c r="K11302">
        <v>-9.4700000000000006</v>
      </c>
    </row>
    <row r="11303" spans="1:11">
      <c r="B11303" t="s">
        <v>2047</v>
      </c>
      <c r="C11303" t="s">
        <v>2048</v>
      </c>
      <c r="D11303" t="s">
        <v>2044</v>
      </c>
      <c r="E11303">
        <v>3</v>
      </c>
      <c r="F11303" t="s">
        <v>2016</v>
      </c>
      <c r="G11303">
        <v>160</v>
      </c>
      <c r="H11303" t="s">
        <v>2017</v>
      </c>
      <c r="I11303">
        <v>43506</v>
      </c>
      <c r="J11303">
        <v>12</v>
      </c>
      <c r="K11303">
        <v>-24.19</v>
      </c>
    </row>
    <row r="11304" spans="1:11">
      <c r="B11304" t="s">
        <v>2077</v>
      </c>
      <c r="C11304" t="s">
        <v>2078</v>
      </c>
      <c r="D11304" t="s">
        <v>2029</v>
      </c>
      <c r="E11304">
        <v>5</v>
      </c>
      <c r="F11304" t="s">
        <v>2016</v>
      </c>
      <c r="G11304">
        <v>185</v>
      </c>
      <c r="H11304" t="s">
        <v>2020</v>
      </c>
      <c r="I11304">
        <v>43505</v>
      </c>
      <c r="J11304">
        <v>3</v>
      </c>
      <c r="K11304">
        <v>-0.3</v>
      </c>
    </row>
    <row r="11305" spans="1:11">
      <c r="B11305" t="s">
        <v>2033</v>
      </c>
      <c r="C11305" t="s">
        <v>2034</v>
      </c>
      <c r="D11305" t="s">
        <v>2035</v>
      </c>
      <c r="E11305">
        <v>5</v>
      </c>
      <c r="F11305" t="s">
        <v>2016</v>
      </c>
      <c r="G11305">
        <v>190</v>
      </c>
      <c r="H11305" t="s">
        <v>2036</v>
      </c>
      <c r="I11305">
        <v>43500</v>
      </c>
      <c r="J11305">
        <v>3</v>
      </c>
      <c r="K11305">
        <v>-0.3</v>
      </c>
    </row>
    <row r="11306" spans="1:11">
      <c r="B11306" t="s">
        <v>2054</v>
      </c>
      <c r="C11306" t="s">
        <v>3563</v>
      </c>
      <c r="D11306" t="s">
        <v>2044</v>
      </c>
      <c r="E11306">
        <v>3</v>
      </c>
      <c r="F11306" t="s">
        <v>2016</v>
      </c>
      <c r="G11306">
        <v>165</v>
      </c>
      <c r="H11306" t="s">
        <v>2020</v>
      </c>
      <c r="I11306">
        <v>43499</v>
      </c>
      <c r="J11306">
        <v>10</v>
      </c>
      <c r="K11306">
        <v>-19.989999999999998</v>
      </c>
    </row>
    <row r="11307" spans="1:11">
      <c r="B11307" t="s">
        <v>2074</v>
      </c>
      <c r="C11307" t="s">
        <v>3564</v>
      </c>
      <c r="D11307" t="s">
        <v>2026</v>
      </c>
      <c r="E11307">
        <v>5</v>
      </c>
      <c r="F11307" t="s">
        <v>2016</v>
      </c>
      <c r="G11307">
        <v>209</v>
      </c>
      <c r="H11307" t="s">
        <v>2020</v>
      </c>
      <c r="I11307">
        <v>43496</v>
      </c>
      <c r="J11307">
        <v>3</v>
      </c>
      <c r="K11307">
        <v>-0.3</v>
      </c>
    </row>
    <row r="11308" spans="1:11">
      <c r="B11308" t="s">
        <v>2067</v>
      </c>
      <c r="C11308" t="s">
        <v>2068</v>
      </c>
      <c r="D11308" t="s">
        <v>2029</v>
      </c>
      <c r="E11308">
        <v>5</v>
      </c>
      <c r="F11308" t="s">
        <v>2085</v>
      </c>
      <c r="G11308">
        <v>190</v>
      </c>
      <c r="H11308" t="s">
        <v>2020</v>
      </c>
      <c r="I11308">
        <v>43494</v>
      </c>
      <c r="J11308">
        <v>2</v>
      </c>
      <c r="K11308">
        <v>6.47</v>
      </c>
    </row>
    <row r="11309" spans="1:11">
      <c r="B11309" t="s">
        <v>2051</v>
      </c>
      <c r="C11309" t="s">
        <v>2052</v>
      </c>
      <c r="D11309" t="s">
        <v>2076</v>
      </c>
      <c r="E11309">
        <v>3</v>
      </c>
      <c r="F11309" t="s">
        <v>2016</v>
      </c>
      <c r="G11309">
        <v>185</v>
      </c>
      <c r="H11309" t="s">
        <v>2017</v>
      </c>
      <c r="I11309">
        <v>43493</v>
      </c>
      <c r="J11309">
        <v>1</v>
      </c>
      <c r="K11309">
        <v>10.86</v>
      </c>
    </row>
    <row r="11310" spans="1:11">
      <c r="B11310" t="s">
        <v>2136</v>
      </c>
      <c r="C11310" t="s">
        <v>3565</v>
      </c>
      <c r="D11310" t="s">
        <v>2044</v>
      </c>
      <c r="E11310">
        <v>3</v>
      </c>
      <c r="F11310" t="s">
        <v>2016</v>
      </c>
      <c r="G11310">
        <v>170</v>
      </c>
      <c r="H11310" t="s">
        <v>2020</v>
      </c>
      <c r="I11310">
        <v>43493</v>
      </c>
      <c r="J11310">
        <v>13</v>
      </c>
      <c r="K11310">
        <v>-25.79</v>
      </c>
    </row>
    <row r="11311" spans="1:11">
      <c r="B11311" t="s">
        <v>2682</v>
      </c>
      <c r="C11311" t="s">
        <v>3566</v>
      </c>
      <c r="D11311" t="s">
        <v>2026</v>
      </c>
      <c r="E11311">
        <v>5</v>
      </c>
      <c r="F11311" t="s">
        <v>2016</v>
      </c>
      <c r="G11311">
        <v>240</v>
      </c>
      <c r="H11311" t="s">
        <v>2017</v>
      </c>
      <c r="I11311">
        <v>43490</v>
      </c>
      <c r="J11311">
        <v>3</v>
      </c>
      <c r="K11311">
        <v>-0.3</v>
      </c>
    </row>
    <row r="11312" spans="1:11">
      <c r="B11312" t="s">
        <v>106</v>
      </c>
      <c r="C11312" t="s">
        <v>2018</v>
      </c>
      <c r="D11312" t="s">
        <v>2440</v>
      </c>
      <c r="E11312">
        <v>5</v>
      </c>
      <c r="F11312" t="s">
        <v>2016</v>
      </c>
      <c r="G11312">
        <v>189</v>
      </c>
      <c r="H11312" t="s">
        <v>2020</v>
      </c>
      <c r="I11312">
        <v>43489</v>
      </c>
      <c r="J11312">
        <v>3</v>
      </c>
      <c r="K11312">
        <v>-0.3</v>
      </c>
    </row>
    <row r="11313" spans="2:11">
      <c r="B11313" t="s">
        <v>2021</v>
      </c>
      <c r="C11313" t="s">
        <v>2022</v>
      </c>
      <c r="D11313" t="s">
        <v>2296</v>
      </c>
      <c r="E11313">
        <v>3</v>
      </c>
      <c r="F11313" t="s">
        <v>2016</v>
      </c>
      <c r="G11313">
        <v>158</v>
      </c>
      <c r="H11313" t="s">
        <v>2020</v>
      </c>
      <c r="I11313">
        <v>43489</v>
      </c>
      <c r="J11313">
        <v>9</v>
      </c>
      <c r="K11313">
        <v>-17.809999999999999</v>
      </c>
    </row>
    <row r="11314" spans="2:11">
      <c r="B11314" t="s">
        <v>2131</v>
      </c>
      <c r="C11314" t="s">
        <v>3567</v>
      </c>
      <c r="D11314" t="s">
        <v>2026</v>
      </c>
      <c r="E11314">
        <v>5</v>
      </c>
      <c r="F11314" t="s">
        <v>2016</v>
      </c>
      <c r="G11314">
        <v>210</v>
      </c>
      <c r="H11314" t="s">
        <v>2133</v>
      </c>
      <c r="I11314">
        <v>43489</v>
      </c>
      <c r="J11314">
        <v>3</v>
      </c>
      <c r="K11314">
        <v>-0.3</v>
      </c>
    </row>
    <row r="11315" spans="2:11">
      <c r="B11315" t="s">
        <v>2039</v>
      </c>
      <c r="C11315" t="s">
        <v>3542</v>
      </c>
      <c r="D11315" t="s">
        <v>2026</v>
      </c>
      <c r="E11315">
        <v>5</v>
      </c>
      <c r="F11315" t="s">
        <v>2016</v>
      </c>
      <c r="G11315">
        <v>180</v>
      </c>
      <c r="H11315" t="s">
        <v>2020</v>
      </c>
      <c r="I11315">
        <v>43489</v>
      </c>
      <c r="J11315" t="s">
        <v>2030</v>
      </c>
      <c r="K11315" t="s">
        <v>2030</v>
      </c>
    </row>
    <row r="11316" spans="2:11">
      <c r="B11316" t="s">
        <v>2098</v>
      </c>
      <c r="C11316" t="s">
        <v>2099</v>
      </c>
      <c r="D11316" t="s">
        <v>2029</v>
      </c>
      <c r="E11316">
        <v>5</v>
      </c>
      <c r="F11316" t="s">
        <v>2016</v>
      </c>
      <c r="G11316">
        <v>200</v>
      </c>
      <c r="H11316" t="s">
        <v>2020</v>
      </c>
      <c r="I11316">
        <v>43489</v>
      </c>
      <c r="J11316">
        <v>8</v>
      </c>
      <c r="K11316">
        <v>-17.2</v>
      </c>
    </row>
    <row r="11317" spans="2:11">
      <c r="B11317" t="s">
        <v>2024</v>
      </c>
      <c r="C11317" t="s">
        <v>2025</v>
      </c>
      <c r="D11317" t="s">
        <v>2026</v>
      </c>
      <c r="E11317">
        <v>5</v>
      </c>
      <c r="F11317" t="s">
        <v>2016</v>
      </c>
      <c r="G11317">
        <v>200</v>
      </c>
      <c r="H11317" t="s">
        <v>2017</v>
      </c>
      <c r="I11317">
        <v>43488</v>
      </c>
      <c r="J11317">
        <v>3</v>
      </c>
      <c r="K11317">
        <v>-0.3</v>
      </c>
    </row>
    <row r="11318" spans="2:11">
      <c r="B11318" t="s">
        <v>2027</v>
      </c>
      <c r="C11318" t="s">
        <v>2028</v>
      </c>
      <c r="D11318" t="s">
        <v>2029</v>
      </c>
      <c r="E11318">
        <v>5</v>
      </c>
      <c r="F11318" t="s">
        <v>2016</v>
      </c>
      <c r="G11318">
        <v>278</v>
      </c>
      <c r="H11318" t="s">
        <v>2017</v>
      </c>
      <c r="I11318">
        <v>43488</v>
      </c>
      <c r="J11318">
        <v>4</v>
      </c>
      <c r="K11318">
        <v>-9.35</v>
      </c>
    </row>
    <row r="11319" spans="2:11">
      <c r="B11319" t="s">
        <v>2069</v>
      </c>
      <c r="C11319" t="s">
        <v>2070</v>
      </c>
      <c r="D11319" t="s">
        <v>2035</v>
      </c>
      <c r="E11319">
        <v>5</v>
      </c>
      <c r="F11319" t="s">
        <v>2016</v>
      </c>
      <c r="G11319">
        <v>223</v>
      </c>
      <c r="H11319" t="s">
        <v>2017</v>
      </c>
      <c r="I11319">
        <v>43488</v>
      </c>
      <c r="J11319">
        <v>3</v>
      </c>
      <c r="K11319">
        <v>-0.3</v>
      </c>
    </row>
    <row r="11320" spans="2:11">
      <c r="B11320" t="s">
        <v>2094</v>
      </c>
      <c r="C11320" t="s">
        <v>2095</v>
      </c>
      <c r="D11320" t="s">
        <v>2076</v>
      </c>
      <c r="E11320">
        <v>3</v>
      </c>
      <c r="F11320" t="s">
        <v>2016</v>
      </c>
      <c r="G11320" t="s">
        <v>2030</v>
      </c>
      <c r="H11320" t="s">
        <v>2017</v>
      </c>
      <c r="I11320">
        <v>43458</v>
      </c>
      <c r="J11320" t="s">
        <v>2030</v>
      </c>
      <c r="K11320" t="s">
        <v>2030</v>
      </c>
    </row>
    <row r="11321" spans="2:11">
      <c r="B11321" t="s">
        <v>2091</v>
      </c>
      <c r="C11321" t="s">
        <v>2092</v>
      </c>
      <c r="D11321" t="s">
        <v>2093</v>
      </c>
      <c r="E11321" t="s">
        <v>2030</v>
      </c>
      <c r="F11321" t="s">
        <v>2016</v>
      </c>
      <c r="G11321" t="s">
        <v>2030</v>
      </c>
      <c r="H11321" t="s">
        <v>2017</v>
      </c>
      <c r="I11321">
        <v>43270</v>
      </c>
      <c r="J11321" t="s">
        <v>2030</v>
      </c>
      <c r="K11321" t="s">
        <v>2030</v>
      </c>
    </row>
    <row r="11322" spans="2:11">
      <c r="B11322" t="s">
        <v>2083</v>
      </c>
      <c r="C11322" t="s">
        <v>2084</v>
      </c>
      <c r="D11322" t="s">
        <v>2026</v>
      </c>
      <c r="E11322">
        <v>5</v>
      </c>
      <c r="F11322" t="s">
        <v>2016</v>
      </c>
      <c r="G11322" t="s">
        <v>2030</v>
      </c>
      <c r="H11322" t="s">
        <v>2017</v>
      </c>
      <c r="I11322">
        <v>43198</v>
      </c>
      <c r="J11322">
        <v>3</v>
      </c>
      <c r="K11322">
        <v>-0.3</v>
      </c>
    </row>
    <row r="11401" spans="1:11">
      <c r="A11401" t="s">
        <v>1127</v>
      </c>
      <c r="B11401" t="s">
        <v>2027</v>
      </c>
      <c r="C11401" t="s">
        <v>4229</v>
      </c>
      <c r="D11401" t="s">
        <v>2029</v>
      </c>
      <c r="E11401">
        <v>5</v>
      </c>
      <c r="F11401" t="s">
        <v>2016</v>
      </c>
      <c r="G11401">
        <v>4</v>
      </c>
      <c r="H11401" t="s">
        <v>2017</v>
      </c>
      <c r="I11401">
        <v>43511</v>
      </c>
      <c r="J11401" t="s">
        <v>2030</v>
      </c>
      <c r="K11401" t="s">
        <v>2030</v>
      </c>
    </row>
    <row r="11402" spans="1:11">
      <c r="B11402" t="s">
        <v>2593</v>
      </c>
      <c r="C11402" t="s">
        <v>3325</v>
      </c>
      <c r="D11402" t="s">
        <v>2029</v>
      </c>
      <c r="E11402">
        <v>5</v>
      </c>
      <c r="F11402" t="s">
        <v>2016</v>
      </c>
      <c r="G11402">
        <v>3.75</v>
      </c>
      <c r="H11402" t="s">
        <v>2133</v>
      </c>
      <c r="I11402">
        <v>43511</v>
      </c>
      <c r="J11402" t="s">
        <v>2030</v>
      </c>
      <c r="K11402" t="s">
        <v>2030</v>
      </c>
    </row>
    <row r="11403" spans="1:11">
      <c r="B11403" t="s">
        <v>2595</v>
      </c>
      <c r="C11403" t="s">
        <v>3749</v>
      </c>
      <c r="D11403" t="s">
        <v>2252</v>
      </c>
      <c r="E11403">
        <v>3</v>
      </c>
      <c r="F11403" t="s">
        <v>2016</v>
      </c>
      <c r="G11403">
        <v>3.25</v>
      </c>
      <c r="H11403" t="s">
        <v>2020</v>
      </c>
      <c r="I11403">
        <v>43511</v>
      </c>
      <c r="J11403">
        <v>4</v>
      </c>
      <c r="K11403">
        <v>0</v>
      </c>
    </row>
    <row r="11404" spans="1:11">
      <c r="B11404" t="s">
        <v>3030</v>
      </c>
      <c r="C11404" t="s">
        <v>3750</v>
      </c>
      <c r="D11404" t="s">
        <v>2076</v>
      </c>
      <c r="E11404">
        <v>3</v>
      </c>
      <c r="F11404" t="s">
        <v>2016</v>
      </c>
      <c r="G11404">
        <v>2.83</v>
      </c>
      <c r="H11404" t="s">
        <v>2020</v>
      </c>
      <c r="I11404">
        <v>43511</v>
      </c>
      <c r="J11404">
        <v>4</v>
      </c>
      <c r="K11404">
        <v>0</v>
      </c>
    </row>
    <row r="11405" spans="1:11">
      <c r="B11405" t="s">
        <v>3032</v>
      </c>
      <c r="C11405" t="s">
        <v>3346</v>
      </c>
      <c r="D11405" t="s">
        <v>2026</v>
      </c>
      <c r="E11405">
        <v>5</v>
      </c>
      <c r="F11405" t="s">
        <v>2016</v>
      </c>
      <c r="G11405">
        <v>3.58</v>
      </c>
      <c r="H11405" t="s">
        <v>2017</v>
      </c>
      <c r="I11405">
        <v>43511</v>
      </c>
      <c r="J11405">
        <v>7</v>
      </c>
      <c r="K11405">
        <v>-18.72</v>
      </c>
    </row>
    <row r="11406" spans="1:11">
      <c r="B11406" t="s">
        <v>2118</v>
      </c>
      <c r="C11406" t="s">
        <v>3746</v>
      </c>
      <c r="D11406" t="s">
        <v>2026</v>
      </c>
      <c r="E11406">
        <v>5</v>
      </c>
      <c r="F11406" t="s">
        <v>2016</v>
      </c>
      <c r="G11406">
        <v>3.96</v>
      </c>
      <c r="H11406" t="s">
        <v>2017</v>
      </c>
      <c r="I11406">
        <v>43511</v>
      </c>
      <c r="J11406" t="s">
        <v>2030</v>
      </c>
      <c r="K11406" t="s">
        <v>2030</v>
      </c>
    </row>
    <row r="11407" spans="1:11">
      <c r="B11407" t="s">
        <v>3016</v>
      </c>
      <c r="C11407" t="s">
        <v>3151</v>
      </c>
      <c r="D11407" t="s">
        <v>2026</v>
      </c>
      <c r="E11407">
        <v>5</v>
      </c>
      <c r="F11407" t="s">
        <v>2016</v>
      </c>
      <c r="G11407">
        <v>4.1399999999999997</v>
      </c>
      <c r="H11407" t="s">
        <v>2017</v>
      </c>
      <c r="I11407">
        <v>43511</v>
      </c>
      <c r="J11407">
        <v>7</v>
      </c>
      <c r="K11407">
        <v>-18.72</v>
      </c>
    </row>
    <row r="11408" spans="1:11">
      <c r="B11408" t="s">
        <v>3008</v>
      </c>
      <c r="C11408" t="s">
        <v>3747</v>
      </c>
      <c r="D11408" t="s">
        <v>2026</v>
      </c>
      <c r="E11408">
        <v>5</v>
      </c>
      <c r="F11408" t="s">
        <v>2016</v>
      </c>
      <c r="G11408">
        <v>3.47</v>
      </c>
      <c r="H11408" t="s">
        <v>2017</v>
      </c>
      <c r="I11408">
        <v>43511</v>
      </c>
      <c r="J11408">
        <v>6</v>
      </c>
      <c r="K11408">
        <v>-9.59</v>
      </c>
    </row>
    <row r="11409" spans="2:11">
      <c r="B11409" t="s">
        <v>2390</v>
      </c>
      <c r="C11409" t="s">
        <v>3895</v>
      </c>
      <c r="D11409" t="s">
        <v>2026</v>
      </c>
      <c r="E11409">
        <v>5</v>
      </c>
      <c r="F11409" t="s">
        <v>2016</v>
      </c>
      <c r="G11409">
        <v>4.25</v>
      </c>
      <c r="H11409" t="s">
        <v>2017</v>
      </c>
      <c r="I11409">
        <v>43511</v>
      </c>
      <c r="J11409">
        <v>7</v>
      </c>
      <c r="K11409">
        <v>-18.72</v>
      </c>
    </row>
    <row r="11410" spans="2:11">
      <c r="B11410" t="s">
        <v>2051</v>
      </c>
      <c r="C11410" t="s">
        <v>3840</v>
      </c>
      <c r="D11410" t="s">
        <v>2076</v>
      </c>
      <c r="E11410">
        <v>3</v>
      </c>
      <c r="F11410" t="s">
        <v>2016</v>
      </c>
      <c r="G11410">
        <v>3</v>
      </c>
      <c r="H11410" t="s">
        <v>2017</v>
      </c>
      <c r="I11410">
        <v>43511</v>
      </c>
      <c r="J11410">
        <v>3</v>
      </c>
      <c r="K11410">
        <v>8.0399999999999991</v>
      </c>
    </row>
    <row r="11411" spans="2:11">
      <c r="B11411" t="s">
        <v>2551</v>
      </c>
      <c r="C11411" t="s">
        <v>3350</v>
      </c>
      <c r="D11411" t="s">
        <v>2026</v>
      </c>
      <c r="E11411">
        <v>5</v>
      </c>
      <c r="F11411" t="s">
        <v>2016</v>
      </c>
      <c r="G11411">
        <v>3.77</v>
      </c>
      <c r="H11411" t="s">
        <v>2017</v>
      </c>
      <c r="I11411">
        <v>43511</v>
      </c>
      <c r="J11411">
        <v>7</v>
      </c>
      <c r="K11411">
        <v>-18.72</v>
      </c>
    </row>
    <row r="11412" spans="2:11">
      <c r="B11412" t="s">
        <v>2063</v>
      </c>
      <c r="C11412" t="s">
        <v>3351</v>
      </c>
      <c r="D11412" t="s">
        <v>2184</v>
      </c>
      <c r="E11412">
        <v>1</v>
      </c>
      <c r="F11412" t="s">
        <v>2016</v>
      </c>
      <c r="G11412">
        <v>2.5</v>
      </c>
      <c r="H11412" t="s">
        <v>2017</v>
      </c>
      <c r="I11412">
        <v>43511</v>
      </c>
      <c r="J11412" t="s">
        <v>2030</v>
      </c>
      <c r="K11412" t="s">
        <v>2030</v>
      </c>
    </row>
    <row r="11413" spans="2:11">
      <c r="B11413" t="s">
        <v>2174</v>
      </c>
      <c r="C11413" t="s">
        <v>3326</v>
      </c>
      <c r="D11413" t="s">
        <v>2015</v>
      </c>
      <c r="E11413">
        <v>3</v>
      </c>
      <c r="F11413" t="s">
        <v>2016</v>
      </c>
      <c r="G11413">
        <v>2.5</v>
      </c>
      <c r="H11413" t="s">
        <v>2017</v>
      </c>
      <c r="I11413">
        <v>43510</v>
      </c>
      <c r="J11413">
        <v>8</v>
      </c>
      <c r="K11413">
        <v>-25.03</v>
      </c>
    </row>
    <row r="11414" spans="2:11">
      <c r="B11414" t="s">
        <v>2067</v>
      </c>
      <c r="C11414" t="s">
        <v>3328</v>
      </c>
      <c r="D11414" t="s">
        <v>2029</v>
      </c>
      <c r="E11414">
        <v>5</v>
      </c>
      <c r="F11414" t="s">
        <v>2016</v>
      </c>
      <c r="G11414">
        <v>3.25</v>
      </c>
      <c r="H11414" t="s">
        <v>2020</v>
      </c>
      <c r="I11414">
        <v>43510</v>
      </c>
      <c r="J11414">
        <v>7</v>
      </c>
      <c r="K11414">
        <v>-18.72</v>
      </c>
    </row>
    <row r="11415" spans="2:11">
      <c r="B11415" t="s">
        <v>3014</v>
      </c>
      <c r="C11415" t="s">
        <v>3959</v>
      </c>
      <c r="D11415" t="s">
        <v>2029</v>
      </c>
      <c r="E11415">
        <v>5</v>
      </c>
      <c r="F11415" t="s">
        <v>2016</v>
      </c>
      <c r="G11415">
        <v>3.95</v>
      </c>
      <c r="H11415" t="s">
        <v>2020</v>
      </c>
      <c r="I11415">
        <v>43510</v>
      </c>
      <c r="J11415">
        <v>5</v>
      </c>
      <c r="K11415">
        <v>-2.78</v>
      </c>
    </row>
    <row r="11416" spans="2:11">
      <c r="B11416" t="s">
        <v>3329</v>
      </c>
      <c r="C11416" t="s">
        <v>3330</v>
      </c>
      <c r="D11416" t="s">
        <v>2053</v>
      </c>
      <c r="E11416">
        <v>1</v>
      </c>
      <c r="F11416" t="s">
        <v>2016</v>
      </c>
      <c r="G11416">
        <v>2.2000000000000002</v>
      </c>
      <c r="H11416" t="s">
        <v>2017</v>
      </c>
      <c r="I11416">
        <v>43495</v>
      </c>
      <c r="J11416" t="s">
        <v>2030</v>
      </c>
      <c r="K11416" t="s">
        <v>2030</v>
      </c>
    </row>
    <row r="11417" spans="2:11">
      <c r="B11417" t="s">
        <v>2042</v>
      </c>
      <c r="C11417" t="s">
        <v>3356</v>
      </c>
      <c r="D11417" t="s">
        <v>2029</v>
      </c>
      <c r="E11417">
        <v>5</v>
      </c>
      <c r="F11417" t="s">
        <v>2016</v>
      </c>
      <c r="G11417">
        <v>4.5199999999999996</v>
      </c>
      <c r="H11417" t="s">
        <v>2020</v>
      </c>
      <c r="I11417">
        <v>43493</v>
      </c>
      <c r="J11417">
        <v>7</v>
      </c>
      <c r="K11417">
        <v>-18.72</v>
      </c>
    </row>
    <row r="11418" spans="2:11">
      <c r="B11418" t="s">
        <v>2072</v>
      </c>
      <c r="C11418" t="s">
        <v>3958</v>
      </c>
      <c r="D11418" t="s">
        <v>2015</v>
      </c>
      <c r="E11418">
        <v>3</v>
      </c>
      <c r="F11418" t="s">
        <v>2016</v>
      </c>
      <c r="G11418">
        <v>3.25</v>
      </c>
      <c r="H11418" t="s">
        <v>2017</v>
      </c>
      <c r="I11418">
        <v>43482</v>
      </c>
      <c r="J11418">
        <v>4</v>
      </c>
      <c r="K11418">
        <v>0</v>
      </c>
    </row>
    <row r="11419" spans="2:11">
      <c r="B11419" t="s">
        <v>3338</v>
      </c>
      <c r="C11419" t="s">
        <v>3752</v>
      </c>
      <c r="D11419" t="s">
        <v>2076</v>
      </c>
      <c r="E11419">
        <v>3</v>
      </c>
      <c r="F11419" t="s">
        <v>2016</v>
      </c>
      <c r="G11419">
        <v>2.23</v>
      </c>
      <c r="H11419" t="s">
        <v>2017</v>
      </c>
      <c r="I11419">
        <v>43434</v>
      </c>
      <c r="J11419">
        <v>4</v>
      </c>
      <c r="K11419">
        <v>0</v>
      </c>
    </row>
    <row r="11420" spans="2:11">
      <c r="B11420" t="s">
        <v>2083</v>
      </c>
      <c r="C11420" t="s">
        <v>2084</v>
      </c>
      <c r="D11420" t="s">
        <v>2184</v>
      </c>
      <c r="E11420">
        <v>1</v>
      </c>
      <c r="F11420" t="s">
        <v>2016</v>
      </c>
      <c r="G11420" t="s">
        <v>2030</v>
      </c>
      <c r="H11420" t="s">
        <v>2017</v>
      </c>
      <c r="I11420">
        <v>43421</v>
      </c>
      <c r="J11420" t="s">
        <v>2030</v>
      </c>
      <c r="K11420" t="s">
        <v>2030</v>
      </c>
    </row>
    <row r="11421" spans="2:11">
      <c r="B11421" t="s">
        <v>3020</v>
      </c>
      <c r="C11421" t="s">
        <v>3960</v>
      </c>
      <c r="D11421" t="s">
        <v>2053</v>
      </c>
      <c r="E11421">
        <v>1</v>
      </c>
      <c r="F11421" t="s">
        <v>2016</v>
      </c>
      <c r="G11421">
        <v>2.7</v>
      </c>
      <c r="H11421" t="s">
        <v>2017</v>
      </c>
      <c r="I11421">
        <v>42867</v>
      </c>
      <c r="J11421">
        <v>1</v>
      </c>
      <c r="K11421">
        <v>18.72</v>
      </c>
    </row>
    <row r="11501" spans="1:11">
      <c r="A11501" t="s">
        <v>1128</v>
      </c>
      <c r="B11501" t="s">
        <v>3841</v>
      </c>
      <c r="C11501" t="s">
        <v>4041</v>
      </c>
      <c r="D11501" t="s">
        <v>2044</v>
      </c>
      <c r="E11501">
        <v>3</v>
      </c>
      <c r="F11501" t="s">
        <v>2016</v>
      </c>
      <c r="G11501">
        <v>19</v>
      </c>
      <c r="H11501" t="s">
        <v>2017</v>
      </c>
      <c r="I11501">
        <v>43509</v>
      </c>
      <c r="J11501" t="s">
        <v>2030</v>
      </c>
      <c r="K11501" t="s">
        <v>2030</v>
      </c>
    </row>
    <row r="11502" spans="1:11">
      <c r="B11502" t="s">
        <v>2033</v>
      </c>
      <c r="C11502" t="s">
        <v>4042</v>
      </c>
      <c r="D11502" t="s">
        <v>2035</v>
      </c>
      <c r="E11502">
        <v>5</v>
      </c>
      <c r="F11502" t="s">
        <v>2016</v>
      </c>
      <c r="G11502">
        <v>18.5</v>
      </c>
      <c r="H11502" t="s">
        <v>2036</v>
      </c>
      <c r="I11502">
        <v>43507</v>
      </c>
      <c r="J11502">
        <v>6</v>
      </c>
      <c r="K11502">
        <v>-31.89</v>
      </c>
    </row>
    <row r="11503" spans="1:11">
      <c r="B11503" t="s">
        <v>3517</v>
      </c>
      <c r="C11503" t="s">
        <v>4043</v>
      </c>
      <c r="D11503" t="s">
        <v>2026</v>
      </c>
      <c r="E11503">
        <v>5</v>
      </c>
      <c r="F11503" t="s">
        <v>2016</v>
      </c>
      <c r="G11503">
        <v>23</v>
      </c>
      <c r="H11503" t="s">
        <v>2017</v>
      </c>
      <c r="I11503">
        <v>43504</v>
      </c>
      <c r="J11503">
        <v>6</v>
      </c>
      <c r="K11503">
        <v>-31.89</v>
      </c>
    </row>
    <row r="11504" spans="1:11">
      <c r="B11504" t="s">
        <v>106</v>
      </c>
      <c r="C11504" t="s">
        <v>4044</v>
      </c>
      <c r="D11504" t="s">
        <v>4045</v>
      </c>
      <c r="E11504">
        <v>5</v>
      </c>
      <c r="F11504" t="s">
        <v>2016</v>
      </c>
      <c r="G11504">
        <v>20</v>
      </c>
      <c r="H11504" t="s">
        <v>2020</v>
      </c>
      <c r="I11504">
        <v>43501</v>
      </c>
      <c r="J11504">
        <v>6</v>
      </c>
      <c r="K11504">
        <v>-31.89</v>
      </c>
    </row>
    <row r="11505" spans="2:11">
      <c r="B11505" t="s">
        <v>3836</v>
      </c>
      <c r="C11505" t="s">
        <v>4046</v>
      </c>
      <c r="D11505" t="s">
        <v>2044</v>
      </c>
      <c r="E11505">
        <v>3</v>
      </c>
      <c r="F11505" t="s">
        <v>2016</v>
      </c>
      <c r="G11505">
        <v>17</v>
      </c>
      <c r="H11505" t="s">
        <v>2020</v>
      </c>
      <c r="I11505">
        <v>43500</v>
      </c>
      <c r="J11505" t="s">
        <v>2030</v>
      </c>
      <c r="K11505" t="s">
        <v>2030</v>
      </c>
    </row>
    <row r="11506" spans="2:11">
      <c r="B11506" t="s">
        <v>3513</v>
      </c>
      <c r="C11506" t="s">
        <v>4047</v>
      </c>
      <c r="D11506" t="s">
        <v>2029</v>
      </c>
      <c r="E11506">
        <v>5</v>
      </c>
      <c r="F11506" t="s">
        <v>2016</v>
      </c>
      <c r="G11506">
        <v>18</v>
      </c>
      <c r="H11506" t="s">
        <v>2017</v>
      </c>
      <c r="I11506">
        <v>43496</v>
      </c>
      <c r="J11506">
        <v>2</v>
      </c>
      <c r="K11506">
        <v>-19.37</v>
      </c>
    </row>
    <row r="11507" spans="2:11">
      <c r="B11507" t="s">
        <v>2072</v>
      </c>
      <c r="C11507" t="s">
        <v>3494</v>
      </c>
      <c r="D11507" t="s">
        <v>2189</v>
      </c>
      <c r="E11507">
        <v>5</v>
      </c>
      <c r="F11507" t="s">
        <v>2016</v>
      </c>
      <c r="G11507">
        <v>22</v>
      </c>
      <c r="H11507" t="s">
        <v>2017</v>
      </c>
      <c r="I11507">
        <v>43488</v>
      </c>
      <c r="J11507">
        <v>6</v>
      </c>
      <c r="K11507">
        <v>-31.89</v>
      </c>
    </row>
    <row r="11508" spans="2:11">
      <c r="B11508" t="s">
        <v>2813</v>
      </c>
      <c r="C11508" t="s">
        <v>4048</v>
      </c>
      <c r="D11508" t="s">
        <v>2026</v>
      </c>
      <c r="E11508">
        <v>5</v>
      </c>
      <c r="F11508" t="s">
        <v>2016</v>
      </c>
      <c r="G11508">
        <v>20</v>
      </c>
      <c r="H11508" t="s">
        <v>2017</v>
      </c>
      <c r="I11508">
        <v>43488</v>
      </c>
      <c r="J11508">
        <v>5</v>
      </c>
      <c r="K11508">
        <v>-31.74</v>
      </c>
    </row>
    <row r="11509" spans="2:11">
      <c r="B11509" t="s">
        <v>2021</v>
      </c>
      <c r="C11509" t="s">
        <v>4049</v>
      </c>
      <c r="D11509" t="s">
        <v>2023</v>
      </c>
      <c r="E11509">
        <v>5</v>
      </c>
      <c r="F11509" t="s">
        <v>2016</v>
      </c>
      <c r="G11509">
        <v>23.5</v>
      </c>
      <c r="H11509" t="s">
        <v>2020</v>
      </c>
      <c r="I11509">
        <v>43471</v>
      </c>
      <c r="J11509">
        <v>6</v>
      </c>
      <c r="K11509">
        <v>-31.89</v>
      </c>
    </row>
    <row r="11510" spans="2:11">
      <c r="B11510" t="s">
        <v>2027</v>
      </c>
      <c r="C11510" t="s">
        <v>4050</v>
      </c>
      <c r="D11510" t="s">
        <v>2029</v>
      </c>
      <c r="E11510">
        <v>5</v>
      </c>
      <c r="F11510" t="s">
        <v>2016</v>
      </c>
      <c r="G11510">
        <v>21</v>
      </c>
      <c r="H11510" t="s">
        <v>2017</v>
      </c>
      <c r="I11510">
        <v>43438</v>
      </c>
      <c r="J11510">
        <v>1</v>
      </c>
      <c r="K11510">
        <v>16.190000000000001</v>
      </c>
    </row>
    <row r="11511" spans="2:11">
      <c r="B11511" t="s">
        <v>2083</v>
      </c>
      <c r="C11511" t="s">
        <v>2084</v>
      </c>
      <c r="D11511" t="s">
        <v>2026</v>
      </c>
      <c r="E11511">
        <v>5</v>
      </c>
      <c r="F11511" t="s">
        <v>2016</v>
      </c>
      <c r="G11511" t="s">
        <v>2030</v>
      </c>
      <c r="H11511" t="s">
        <v>2017</v>
      </c>
      <c r="I11511">
        <v>43438</v>
      </c>
      <c r="J11511">
        <v>4</v>
      </c>
      <c r="K11511">
        <v>-27.72</v>
      </c>
    </row>
    <row r="11512" spans="2:11">
      <c r="B11512" t="s">
        <v>4051</v>
      </c>
      <c r="C11512" t="s">
        <v>4052</v>
      </c>
      <c r="D11512" t="s">
        <v>2238</v>
      </c>
      <c r="E11512">
        <v>4</v>
      </c>
      <c r="F11512" t="s">
        <v>2016</v>
      </c>
      <c r="G11512">
        <v>19.8</v>
      </c>
      <c r="H11512" t="s">
        <v>2017</v>
      </c>
      <c r="I11512">
        <v>43427</v>
      </c>
      <c r="J11512">
        <v>6</v>
      </c>
      <c r="K11512">
        <v>-31.89</v>
      </c>
    </row>
    <row r="11513" spans="2:11">
      <c r="B11513" t="s">
        <v>4053</v>
      </c>
      <c r="C11513" t="s">
        <v>4054</v>
      </c>
      <c r="D11513" t="s">
        <v>2076</v>
      </c>
      <c r="E11513">
        <v>3</v>
      </c>
      <c r="F11513" t="s">
        <v>2016</v>
      </c>
      <c r="G11513">
        <v>18.5</v>
      </c>
      <c r="H11513" t="s">
        <v>2017</v>
      </c>
      <c r="I11513">
        <v>43416</v>
      </c>
      <c r="J11513" t="s">
        <v>2030</v>
      </c>
      <c r="K11513" t="s">
        <v>2030</v>
      </c>
    </row>
    <row r="11514" spans="2:11">
      <c r="B11514" t="s">
        <v>4055</v>
      </c>
      <c r="C11514" t="s">
        <v>4056</v>
      </c>
      <c r="D11514" t="s">
        <v>2026</v>
      </c>
      <c r="E11514">
        <v>5</v>
      </c>
      <c r="F11514" t="s">
        <v>2016</v>
      </c>
      <c r="G11514">
        <v>27</v>
      </c>
      <c r="H11514" t="s">
        <v>2020</v>
      </c>
      <c r="I11514">
        <v>43371</v>
      </c>
      <c r="J11514">
        <v>6</v>
      </c>
      <c r="K11514">
        <v>-31.89</v>
      </c>
    </row>
    <row r="11515" spans="2:11">
      <c r="B11515" t="s">
        <v>4057</v>
      </c>
      <c r="C11515" t="s">
        <v>4058</v>
      </c>
      <c r="D11515" t="s">
        <v>2026</v>
      </c>
      <c r="E11515">
        <v>5</v>
      </c>
      <c r="F11515" t="s">
        <v>2016</v>
      </c>
      <c r="G11515">
        <v>31.9</v>
      </c>
      <c r="H11515" t="s">
        <v>2020</v>
      </c>
      <c r="I11515">
        <v>43326</v>
      </c>
      <c r="J11515">
        <v>3</v>
      </c>
      <c r="K11515">
        <v>-25.47</v>
      </c>
    </row>
    <row r="11516" spans="2:11">
      <c r="B11516" t="s">
        <v>4059</v>
      </c>
      <c r="C11516" t="s">
        <v>4060</v>
      </c>
      <c r="D11516" t="s">
        <v>2029</v>
      </c>
      <c r="E11516">
        <v>5</v>
      </c>
      <c r="F11516" t="s">
        <v>2016</v>
      </c>
      <c r="G11516">
        <v>29</v>
      </c>
      <c r="H11516" t="s">
        <v>2017</v>
      </c>
      <c r="I11516">
        <v>43049</v>
      </c>
      <c r="J11516">
        <v>6</v>
      </c>
      <c r="K11516">
        <v>-31.89</v>
      </c>
    </row>
    <row r="11601" spans="1:11">
      <c r="A11601" t="s">
        <v>1129</v>
      </c>
      <c r="B11601" t="s">
        <v>2051</v>
      </c>
      <c r="C11601" t="s">
        <v>2459</v>
      </c>
      <c r="D11601" t="s">
        <v>2026</v>
      </c>
      <c r="E11601">
        <v>5</v>
      </c>
      <c r="F11601" t="s">
        <v>2016</v>
      </c>
      <c r="G11601">
        <v>98</v>
      </c>
      <c r="H11601" t="s">
        <v>2017</v>
      </c>
      <c r="I11601">
        <v>43474</v>
      </c>
      <c r="J11601">
        <v>1</v>
      </c>
      <c r="K11601">
        <v>-6.1</v>
      </c>
    </row>
    <row r="11602" spans="1:11">
      <c r="B11602" t="s">
        <v>2033</v>
      </c>
      <c r="C11602" t="s">
        <v>2405</v>
      </c>
      <c r="D11602" t="s">
        <v>2035</v>
      </c>
      <c r="E11602">
        <v>5</v>
      </c>
      <c r="F11602" t="s">
        <v>2016</v>
      </c>
      <c r="G11602">
        <v>80</v>
      </c>
      <c r="H11602" t="s">
        <v>2020</v>
      </c>
      <c r="I11602">
        <v>43409</v>
      </c>
      <c r="J11602">
        <v>2</v>
      </c>
      <c r="K11602">
        <v>-8.7899999999999991</v>
      </c>
    </row>
    <row r="11603" spans="1:11">
      <c r="B11603" t="s">
        <v>2061</v>
      </c>
      <c r="C11603" t="s">
        <v>2896</v>
      </c>
      <c r="D11603" t="s">
        <v>2026</v>
      </c>
      <c r="E11603">
        <v>5</v>
      </c>
      <c r="F11603" t="s">
        <v>2016</v>
      </c>
      <c r="G11603">
        <v>115</v>
      </c>
      <c r="H11603" t="s">
        <v>2020</v>
      </c>
      <c r="I11603">
        <v>43369</v>
      </c>
      <c r="J11603">
        <v>2</v>
      </c>
      <c r="K11603">
        <v>-8.7899999999999991</v>
      </c>
    </row>
    <row r="11604" spans="1:11">
      <c r="B11604" t="s">
        <v>2451</v>
      </c>
      <c r="C11604" t="s">
        <v>3570</v>
      </c>
      <c r="D11604" t="s">
        <v>2076</v>
      </c>
      <c r="E11604">
        <v>3</v>
      </c>
      <c r="F11604" t="s">
        <v>2088</v>
      </c>
      <c r="G11604" t="s">
        <v>2030</v>
      </c>
      <c r="H11604" t="s">
        <v>2017</v>
      </c>
      <c r="I11604">
        <v>43292</v>
      </c>
      <c r="J11604" t="s">
        <v>2030</v>
      </c>
      <c r="K11604" t="s">
        <v>2030</v>
      </c>
    </row>
    <row r="11701" spans="1:11">
      <c r="A11701" t="s">
        <v>1130</v>
      </c>
      <c r="B11701" t="s">
        <v>2174</v>
      </c>
      <c r="C11701" t="s">
        <v>2456</v>
      </c>
      <c r="D11701" t="s">
        <v>2029</v>
      </c>
      <c r="E11701">
        <v>5</v>
      </c>
      <c r="F11701" t="s">
        <v>2016</v>
      </c>
      <c r="G11701">
        <v>63</v>
      </c>
      <c r="H11701" t="s">
        <v>2017</v>
      </c>
      <c r="I11701">
        <v>43511</v>
      </c>
      <c r="J11701">
        <v>12</v>
      </c>
      <c r="K11701">
        <v>-9.52</v>
      </c>
    </row>
    <row r="11702" spans="1:11">
      <c r="B11702" t="s">
        <v>106</v>
      </c>
      <c r="C11702" t="s">
        <v>2465</v>
      </c>
      <c r="D11702" t="s">
        <v>2114</v>
      </c>
      <c r="E11702">
        <v>3</v>
      </c>
      <c r="F11702" t="s">
        <v>2016</v>
      </c>
      <c r="G11702">
        <v>60</v>
      </c>
      <c r="H11702" t="s">
        <v>2020</v>
      </c>
      <c r="I11702">
        <v>43511</v>
      </c>
      <c r="J11702" t="s">
        <v>2030</v>
      </c>
      <c r="K11702" t="s">
        <v>2030</v>
      </c>
    </row>
    <row r="11703" spans="1:11">
      <c r="B11703" t="s">
        <v>2021</v>
      </c>
      <c r="C11703" t="s">
        <v>2472</v>
      </c>
      <c r="D11703" t="s">
        <v>2296</v>
      </c>
      <c r="E11703">
        <v>3</v>
      </c>
      <c r="F11703" t="s">
        <v>2016</v>
      </c>
      <c r="G11703">
        <v>56</v>
      </c>
      <c r="H11703" t="s">
        <v>2020</v>
      </c>
      <c r="I11703">
        <v>43511</v>
      </c>
      <c r="J11703" t="s">
        <v>2030</v>
      </c>
      <c r="K11703" t="s">
        <v>2030</v>
      </c>
    </row>
    <row r="11704" spans="1:11">
      <c r="B11704" t="s">
        <v>2067</v>
      </c>
      <c r="C11704" t="s">
        <v>2466</v>
      </c>
      <c r="D11704" t="s">
        <v>2029</v>
      </c>
      <c r="E11704">
        <v>5</v>
      </c>
      <c r="F11704" t="s">
        <v>2016</v>
      </c>
      <c r="G11704">
        <v>65</v>
      </c>
      <c r="H11704" t="s">
        <v>2020</v>
      </c>
      <c r="I11704">
        <v>43511</v>
      </c>
      <c r="J11704">
        <v>12</v>
      </c>
      <c r="K11704">
        <v>-9.52</v>
      </c>
    </row>
    <row r="11705" spans="1:11">
      <c r="B11705" t="s">
        <v>2033</v>
      </c>
      <c r="C11705" t="s">
        <v>2467</v>
      </c>
      <c r="D11705" t="s">
        <v>2035</v>
      </c>
      <c r="E11705">
        <v>5</v>
      </c>
      <c r="F11705" t="s">
        <v>2016</v>
      </c>
      <c r="G11705">
        <v>66</v>
      </c>
      <c r="H11705" t="s">
        <v>2036</v>
      </c>
      <c r="I11705">
        <v>43511</v>
      </c>
      <c r="J11705">
        <v>12</v>
      </c>
      <c r="K11705">
        <v>-9.52</v>
      </c>
    </row>
    <row r="11706" spans="1:11">
      <c r="B11706" t="s">
        <v>2039</v>
      </c>
      <c r="C11706" t="s">
        <v>3051</v>
      </c>
      <c r="D11706" t="s">
        <v>2026</v>
      </c>
      <c r="E11706">
        <v>5</v>
      </c>
      <c r="F11706" t="s">
        <v>2016</v>
      </c>
      <c r="G11706">
        <v>60</v>
      </c>
      <c r="H11706" t="s">
        <v>2020</v>
      </c>
      <c r="I11706">
        <v>43511</v>
      </c>
      <c r="J11706">
        <v>12</v>
      </c>
      <c r="K11706">
        <v>-9.52</v>
      </c>
    </row>
    <row r="11707" spans="1:11">
      <c r="B11707" t="s">
        <v>2134</v>
      </c>
      <c r="C11707" t="s">
        <v>2406</v>
      </c>
      <c r="D11707" t="s">
        <v>2035</v>
      </c>
      <c r="E11707">
        <v>5</v>
      </c>
      <c r="F11707" t="s">
        <v>2016</v>
      </c>
      <c r="G11707">
        <v>58</v>
      </c>
      <c r="H11707" t="s">
        <v>2020</v>
      </c>
      <c r="I11707">
        <v>43511</v>
      </c>
      <c r="J11707">
        <v>2</v>
      </c>
      <c r="K11707">
        <v>10.91</v>
      </c>
    </row>
    <row r="11708" spans="1:11">
      <c r="B11708" t="s">
        <v>2069</v>
      </c>
      <c r="C11708" t="s">
        <v>3388</v>
      </c>
      <c r="D11708" t="s">
        <v>2071</v>
      </c>
      <c r="E11708">
        <v>3</v>
      </c>
      <c r="F11708" t="s">
        <v>2016</v>
      </c>
      <c r="G11708" t="s">
        <v>2030</v>
      </c>
      <c r="H11708" t="s">
        <v>2017</v>
      </c>
      <c r="I11708">
        <v>43511</v>
      </c>
      <c r="J11708" t="s">
        <v>2030</v>
      </c>
      <c r="K11708" t="s">
        <v>2030</v>
      </c>
    </row>
    <row r="11709" spans="1:11">
      <c r="B11709" t="s">
        <v>2042</v>
      </c>
      <c r="C11709" t="s">
        <v>2458</v>
      </c>
      <c r="D11709" t="s">
        <v>2044</v>
      </c>
      <c r="E11709">
        <v>3</v>
      </c>
      <c r="F11709" t="s">
        <v>2016</v>
      </c>
      <c r="G11709">
        <v>55</v>
      </c>
      <c r="H11709" t="s">
        <v>2020</v>
      </c>
      <c r="I11709">
        <v>43511</v>
      </c>
      <c r="J11709">
        <v>5</v>
      </c>
      <c r="K11709">
        <v>0</v>
      </c>
    </row>
    <row r="11710" spans="1:11">
      <c r="B11710" t="s">
        <v>3662</v>
      </c>
      <c r="C11710" t="s">
        <v>3663</v>
      </c>
      <c r="D11710" t="s">
        <v>2029</v>
      </c>
      <c r="E11710">
        <v>5</v>
      </c>
      <c r="F11710" t="s">
        <v>2016</v>
      </c>
      <c r="G11710">
        <v>72</v>
      </c>
      <c r="H11710" t="s">
        <v>2020</v>
      </c>
      <c r="I11710">
        <v>43511</v>
      </c>
      <c r="J11710">
        <v>12</v>
      </c>
      <c r="K11710">
        <v>-9.52</v>
      </c>
    </row>
    <row r="11711" spans="1:11">
      <c r="B11711" t="s">
        <v>2382</v>
      </c>
      <c r="C11711" t="s">
        <v>3664</v>
      </c>
      <c r="D11711" t="s">
        <v>2029</v>
      </c>
      <c r="E11711">
        <v>5</v>
      </c>
      <c r="F11711" t="s">
        <v>2016</v>
      </c>
      <c r="G11711">
        <v>72</v>
      </c>
      <c r="H11711" t="s">
        <v>2020</v>
      </c>
      <c r="I11711">
        <v>43511</v>
      </c>
      <c r="J11711" t="s">
        <v>2030</v>
      </c>
      <c r="K11711" t="s">
        <v>2030</v>
      </c>
    </row>
    <row r="11712" spans="1:11">
      <c r="B11712" t="s">
        <v>2321</v>
      </c>
      <c r="C11712" t="s">
        <v>3574</v>
      </c>
      <c r="D11712" t="s">
        <v>2026</v>
      </c>
      <c r="E11712">
        <v>5</v>
      </c>
      <c r="F11712" t="s">
        <v>2016</v>
      </c>
      <c r="G11712">
        <v>59</v>
      </c>
      <c r="H11712" t="s">
        <v>2020</v>
      </c>
      <c r="I11712">
        <v>43511</v>
      </c>
      <c r="J11712">
        <v>4</v>
      </c>
      <c r="K11712">
        <v>0.25</v>
      </c>
    </row>
    <row r="11713" spans="2:11">
      <c r="B11713" t="s">
        <v>2151</v>
      </c>
      <c r="C11713" t="s">
        <v>3576</v>
      </c>
      <c r="D11713" t="s">
        <v>2026</v>
      </c>
      <c r="E11713">
        <v>5</v>
      </c>
      <c r="F11713" t="s">
        <v>2016</v>
      </c>
      <c r="G11713">
        <v>57</v>
      </c>
      <c r="H11713" t="s">
        <v>2017</v>
      </c>
      <c r="I11713">
        <v>43511</v>
      </c>
      <c r="J11713">
        <v>12</v>
      </c>
      <c r="K11713">
        <v>-9.52</v>
      </c>
    </row>
    <row r="11714" spans="2:11">
      <c r="B11714" t="s">
        <v>2451</v>
      </c>
      <c r="C11714" t="s">
        <v>3570</v>
      </c>
      <c r="D11714" t="s">
        <v>2026</v>
      </c>
      <c r="E11714">
        <v>5</v>
      </c>
      <c r="F11714" t="s">
        <v>2016</v>
      </c>
      <c r="G11714" t="s">
        <v>2030</v>
      </c>
      <c r="H11714" t="s">
        <v>2017</v>
      </c>
      <c r="I11714">
        <v>43511</v>
      </c>
      <c r="J11714">
        <v>12</v>
      </c>
      <c r="K11714">
        <v>-9.52</v>
      </c>
    </row>
    <row r="11715" spans="2:11">
      <c r="B11715" t="s">
        <v>2051</v>
      </c>
      <c r="C11715" t="s">
        <v>3378</v>
      </c>
      <c r="D11715" t="s">
        <v>2026</v>
      </c>
      <c r="E11715">
        <v>5</v>
      </c>
      <c r="F11715" t="s">
        <v>2016</v>
      </c>
      <c r="G11715">
        <v>68</v>
      </c>
      <c r="H11715" t="s">
        <v>2017</v>
      </c>
      <c r="I11715">
        <v>43511</v>
      </c>
      <c r="J11715">
        <v>12</v>
      </c>
      <c r="K11715">
        <v>-9.52</v>
      </c>
    </row>
    <row r="11716" spans="2:11">
      <c r="B11716" t="s">
        <v>2260</v>
      </c>
      <c r="C11716" t="s">
        <v>2469</v>
      </c>
      <c r="D11716" t="s">
        <v>2044</v>
      </c>
      <c r="E11716">
        <v>3</v>
      </c>
      <c r="F11716" t="s">
        <v>2016</v>
      </c>
      <c r="G11716">
        <v>56</v>
      </c>
      <c r="H11716" t="s">
        <v>2020</v>
      </c>
      <c r="I11716">
        <v>43511</v>
      </c>
      <c r="J11716">
        <v>13</v>
      </c>
      <c r="K11716">
        <v>-14.07</v>
      </c>
    </row>
    <row r="11717" spans="2:11">
      <c r="B11717" t="s">
        <v>2059</v>
      </c>
      <c r="C11717" t="s">
        <v>2410</v>
      </c>
      <c r="D11717" t="s">
        <v>2026</v>
      </c>
      <c r="E11717">
        <v>5</v>
      </c>
      <c r="F11717" t="s">
        <v>2016</v>
      </c>
      <c r="G11717">
        <v>71</v>
      </c>
      <c r="H11717" t="s">
        <v>2020</v>
      </c>
      <c r="I11717">
        <v>43511</v>
      </c>
      <c r="J11717">
        <v>12</v>
      </c>
      <c r="K11717">
        <v>-9.52</v>
      </c>
    </row>
    <row r="11718" spans="2:11">
      <c r="B11718" t="s">
        <v>2063</v>
      </c>
      <c r="C11718" t="s">
        <v>3572</v>
      </c>
      <c r="D11718" t="s">
        <v>2162</v>
      </c>
      <c r="E11718">
        <v>3</v>
      </c>
      <c r="F11718" t="s">
        <v>2016</v>
      </c>
      <c r="G11718">
        <v>53</v>
      </c>
      <c r="H11718" t="s">
        <v>2017</v>
      </c>
      <c r="I11718">
        <v>43511</v>
      </c>
      <c r="J11718">
        <v>5</v>
      </c>
      <c r="K11718">
        <v>0</v>
      </c>
    </row>
    <row r="11719" spans="2:11">
      <c r="B11719" t="s">
        <v>2267</v>
      </c>
      <c r="C11719" t="s">
        <v>3568</v>
      </c>
      <c r="D11719" t="s">
        <v>2273</v>
      </c>
      <c r="E11719">
        <v>3</v>
      </c>
      <c r="F11719" t="s">
        <v>2016</v>
      </c>
      <c r="G11719">
        <v>59</v>
      </c>
      <c r="H11719" t="s">
        <v>2017</v>
      </c>
      <c r="I11719">
        <v>43511</v>
      </c>
      <c r="J11719" t="s">
        <v>2030</v>
      </c>
      <c r="K11719" t="s">
        <v>2030</v>
      </c>
    </row>
    <row r="11720" spans="2:11">
      <c r="B11720" t="s">
        <v>2461</v>
      </c>
      <c r="C11720" t="s">
        <v>2462</v>
      </c>
      <c r="D11720" t="s">
        <v>2026</v>
      </c>
      <c r="E11720">
        <v>5</v>
      </c>
      <c r="F11720" t="s">
        <v>2016</v>
      </c>
      <c r="G11720">
        <v>65</v>
      </c>
      <c r="H11720" t="s">
        <v>2020</v>
      </c>
      <c r="I11720">
        <v>43511</v>
      </c>
      <c r="J11720">
        <v>3</v>
      </c>
      <c r="K11720">
        <v>3.83</v>
      </c>
    </row>
    <row r="11721" spans="2:11">
      <c r="B11721" t="s">
        <v>2463</v>
      </c>
      <c r="C11721" t="s">
        <v>2464</v>
      </c>
      <c r="D11721" t="s">
        <v>2035</v>
      </c>
      <c r="E11721">
        <v>5</v>
      </c>
      <c r="F11721" t="s">
        <v>2016</v>
      </c>
      <c r="G11721">
        <v>61</v>
      </c>
      <c r="H11721" t="s">
        <v>2020</v>
      </c>
      <c r="I11721">
        <v>43511</v>
      </c>
      <c r="J11721">
        <v>1</v>
      </c>
      <c r="K11721">
        <v>11.79</v>
      </c>
    </row>
    <row r="11722" spans="2:11">
      <c r="B11722" t="s">
        <v>2027</v>
      </c>
      <c r="C11722" t="s">
        <v>3569</v>
      </c>
      <c r="D11722" t="s">
        <v>2029</v>
      </c>
      <c r="E11722">
        <v>5</v>
      </c>
      <c r="F11722" t="s">
        <v>2016</v>
      </c>
      <c r="G11722">
        <v>66</v>
      </c>
      <c r="H11722" t="s">
        <v>2017</v>
      </c>
      <c r="I11722">
        <v>43510</v>
      </c>
      <c r="J11722" t="s">
        <v>2030</v>
      </c>
      <c r="K11722" t="s">
        <v>2030</v>
      </c>
    </row>
    <row r="11723" spans="2:11">
      <c r="B11723" t="s">
        <v>2274</v>
      </c>
      <c r="C11723" t="s">
        <v>2457</v>
      </c>
      <c r="D11723" t="s">
        <v>2076</v>
      </c>
      <c r="E11723">
        <v>3</v>
      </c>
      <c r="F11723" t="s">
        <v>2016</v>
      </c>
      <c r="G11723" t="s">
        <v>2030</v>
      </c>
      <c r="H11723" t="s">
        <v>2017</v>
      </c>
      <c r="I11723">
        <v>43509</v>
      </c>
      <c r="J11723">
        <v>5</v>
      </c>
      <c r="K11723">
        <v>0</v>
      </c>
    </row>
    <row r="11724" spans="2:11">
      <c r="B11724" t="s">
        <v>2094</v>
      </c>
      <c r="C11724" t="s">
        <v>2095</v>
      </c>
      <c r="D11724" t="s">
        <v>2076</v>
      </c>
      <c r="E11724">
        <v>3</v>
      </c>
      <c r="F11724" t="s">
        <v>2016</v>
      </c>
      <c r="G11724" t="s">
        <v>2030</v>
      </c>
      <c r="H11724" t="s">
        <v>2017</v>
      </c>
      <c r="I11724">
        <v>43507</v>
      </c>
      <c r="J11724" t="s">
        <v>2030</v>
      </c>
      <c r="K11724" t="s">
        <v>2030</v>
      </c>
    </row>
    <row r="11725" spans="2:11">
      <c r="B11725" t="s">
        <v>2049</v>
      </c>
      <c r="C11725" t="s">
        <v>3376</v>
      </c>
      <c r="D11725" t="s">
        <v>2015</v>
      </c>
      <c r="E11725">
        <v>3</v>
      </c>
      <c r="F11725" t="s">
        <v>2016</v>
      </c>
      <c r="G11725">
        <v>58</v>
      </c>
      <c r="H11725" t="s">
        <v>2017</v>
      </c>
      <c r="I11725">
        <v>43500</v>
      </c>
      <c r="J11725">
        <v>10</v>
      </c>
      <c r="K11725">
        <v>-6.53</v>
      </c>
    </row>
    <row r="11726" spans="2:11">
      <c r="B11726" t="s">
        <v>2077</v>
      </c>
      <c r="C11726" t="s">
        <v>3573</v>
      </c>
      <c r="D11726" t="s">
        <v>2179</v>
      </c>
      <c r="E11726" t="s">
        <v>2030</v>
      </c>
      <c r="F11726" t="s">
        <v>2016</v>
      </c>
      <c r="G11726" t="s">
        <v>2030</v>
      </c>
      <c r="H11726" t="s">
        <v>2017</v>
      </c>
      <c r="I11726">
        <v>43492</v>
      </c>
      <c r="J11726" t="s">
        <v>2030</v>
      </c>
      <c r="K11726" t="s">
        <v>2030</v>
      </c>
    </row>
    <row r="11727" spans="2:11">
      <c r="B11727" t="s">
        <v>2792</v>
      </c>
      <c r="C11727" t="s">
        <v>3575</v>
      </c>
      <c r="D11727" t="s">
        <v>2076</v>
      </c>
      <c r="E11727">
        <v>3</v>
      </c>
      <c r="F11727" t="s">
        <v>2016</v>
      </c>
      <c r="G11727">
        <v>49.2</v>
      </c>
      <c r="H11727" t="s">
        <v>2020</v>
      </c>
      <c r="I11727">
        <v>43489</v>
      </c>
      <c r="J11727">
        <v>5</v>
      </c>
      <c r="K11727">
        <v>0</v>
      </c>
    </row>
    <row r="11728" spans="2:11">
      <c r="B11728" t="s">
        <v>2024</v>
      </c>
      <c r="C11728" t="s">
        <v>3440</v>
      </c>
      <c r="D11728" t="s">
        <v>2076</v>
      </c>
      <c r="E11728">
        <v>3</v>
      </c>
      <c r="F11728" t="s">
        <v>2016</v>
      </c>
      <c r="G11728" t="s">
        <v>2030</v>
      </c>
      <c r="H11728" t="s">
        <v>2017</v>
      </c>
      <c r="I11728">
        <v>43353</v>
      </c>
      <c r="J11728">
        <v>8</v>
      </c>
      <c r="K11728">
        <v>-5.55</v>
      </c>
    </row>
    <row r="11729" spans="2:11">
      <c r="B11729" t="s">
        <v>2083</v>
      </c>
      <c r="C11729" t="s">
        <v>2084</v>
      </c>
      <c r="D11729" t="s">
        <v>2026</v>
      </c>
      <c r="E11729">
        <v>5</v>
      </c>
      <c r="F11729" t="s">
        <v>2016</v>
      </c>
      <c r="G11729" t="s">
        <v>2030</v>
      </c>
      <c r="H11729" t="s">
        <v>2017</v>
      </c>
      <c r="I11729">
        <v>43181</v>
      </c>
      <c r="J11729">
        <v>6</v>
      </c>
      <c r="K11729">
        <v>-0.2</v>
      </c>
    </row>
    <row r="11730" spans="2:11">
      <c r="B11730" t="s">
        <v>2786</v>
      </c>
      <c r="C11730" t="s">
        <v>2095</v>
      </c>
      <c r="D11730" t="s">
        <v>2843</v>
      </c>
      <c r="E11730">
        <v>4</v>
      </c>
      <c r="F11730" t="s">
        <v>2016</v>
      </c>
      <c r="G11730">
        <v>63</v>
      </c>
      <c r="H11730" t="s">
        <v>2017</v>
      </c>
      <c r="I11730">
        <v>43158</v>
      </c>
      <c r="J11730">
        <v>12</v>
      </c>
      <c r="K11730">
        <v>-9.52</v>
      </c>
    </row>
    <row r="11801" spans="1:11">
      <c r="A11801" t="s">
        <v>1131</v>
      </c>
      <c r="B11801" t="s">
        <v>2131</v>
      </c>
      <c r="C11801" t="s">
        <v>2963</v>
      </c>
      <c r="D11801" t="s">
        <v>2026</v>
      </c>
      <c r="E11801">
        <v>5</v>
      </c>
      <c r="F11801" t="s">
        <v>2016</v>
      </c>
      <c r="G11801">
        <v>74</v>
      </c>
      <c r="H11801" t="s">
        <v>2133</v>
      </c>
      <c r="I11801">
        <v>43511</v>
      </c>
      <c r="J11801" t="s">
        <v>2030</v>
      </c>
      <c r="K11801" t="s">
        <v>2030</v>
      </c>
    </row>
    <row r="11802" spans="1:11">
      <c r="B11802" t="s">
        <v>2159</v>
      </c>
      <c r="C11802" t="s">
        <v>3726</v>
      </c>
      <c r="D11802" t="s">
        <v>2044</v>
      </c>
      <c r="E11802">
        <v>3</v>
      </c>
      <c r="F11802" t="s">
        <v>2016</v>
      </c>
      <c r="G11802">
        <v>56.51</v>
      </c>
      <c r="H11802" t="s">
        <v>2020</v>
      </c>
      <c r="I11802">
        <v>43511</v>
      </c>
      <c r="J11802">
        <v>3</v>
      </c>
      <c r="K11802">
        <v>75.98</v>
      </c>
    </row>
    <row r="11803" spans="1:11">
      <c r="B11803" t="s">
        <v>2077</v>
      </c>
      <c r="C11803" t="s">
        <v>2116</v>
      </c>
      <c r="D11803" t="s">
        <v>2117</v>
      </c>
      <c r="E11803">
        <v>5</v>
      </c>
      <c r="F11803" t="s">
        <v>2016</v>
      </c>
      <c r="G11803" t="s">
        <v>2030</v>
      </c>
      <c r="H11803" t="s">
        <v>2017</v>
      </c>
      <c r="I11803">
        <v>43511</v>
      </c>
      <c r="J11803">
        <v>4</v>
      </c>
      <c r="K11803">
        <v>56.09</v>
      </c>
    </row>
    <row r="11804" spans="1:11">
      <c r="B11804" t="s">
        <v>2390</v>
      </c>
      <c r="C11804" t="s">
        <v>4311</v>
      </c>
      <c r="D11804" t="s">
        <v>2026</v>
      </c>
      <c r="E11804">
        <v>5</v>
      </c>
      <c r="F11804" t="s">
        <v>2016</v>
      </c>
      <c r="G11804">
        <v>63.29</v>
      </c>
      <c r="H11804" t="s">
        <v>2020</v>
      </c>
      <c r="I11804">
        <v>43511</v>
      </c>
      <c r="J11804">
        <v>7</v>
      </c>
      <c r="K11804">
        <v>16.48</v>
      </c>
    </row>
    <row r="11805" spans="1:11">
      <c r="B11805" t="s">
        <v>2049</v>
      </c>
      <c r="C11805" t="s">
        <v>2962</v>
      </c>
      <c r="D11805" t="s">
        <v>2029</v>
      </c>
      <c r="E11805">
        <v>5</v>
      </c>
      <c r="F11805" t="s">
        <v>2016</v>
      </c>
      <c r="G11805">
        <v>69</v>
      </c>
      <c r="H11805" t="s">
        <v>2020</v>
      </c>
      <c r="I11805">
        <v>43511</v>
      </c>
      <c r="J11805">
        <v>4</v>
      </c>
      <c r="K11805">
        <v>56.09</v>
      </c>
    </row>
    <row r="11806" spans="1:11">
      <c r="B11806" t="s">
        <v>2063</v>
      </c>
      <c r="C11806" t="s">
        <v>4312</v>
      </c>
      <c r="D11806" t="s">
        <v>2035</v>
      </c>
      <c r="E11806">
        <v>5</v>
      </c>
      <c r="F11806" t="s">
        <v>2016</v>
      </c>
      <c r="G11806">
        <v>72</v>
      </c>
      <c r="H11806" t="s">
        <v>2017</v>
      </c>
      <c r="I11806">
        <v>43511</v>
      </c>
      <c r="J11806">
        <v>5</v>
      </c>
      <c r="K11806">
        <v>47.34</v>
      </c>
    </row>
    <row r="11807" spans="1:11">
      <c r="B11807" t="s">
        <v>2021</v>
      </c>
      <c r="C11807" t="s">
        <v>2956</v>
      </c>
      <c r="D11807" t="s">
        <v>2216</v>
      </c>
      <c r="E11807">
        <v>3</v>
      </c>
      <c r="F11807" t="s">
        <v>2016</v>
      </c>
      <c r="G11807">
        <v>65</v>
      </c>
      <c r="H11807" t="s">
        <v>2020</v>
      </c>
      <c r="I11807">
        <v>43510</v>
      </c>
      <c r="J11807" t="s">
        <v>2030</v>
      </c>
      <c r="K11807" t="s">
        <v>2030</v>
      </c>
    </row>
    <row r="11808" spans="1:11">
      <c r="B11808" t="s">
        <v>2067</v>
      </c>
      <c r="C11808" t="s">
        <v>2957</v>
      </c>
      <c r="D11808" t="s">
        <v>2029</v>
      </c>
      <c r="E11808">
        <v>5</v>
      </c>
      <c r="F11808" t="s">
        <v>2016</v>
      </c>
      <c r="G11808">
        <v>67.760000000000005</v>
      </c>
      <c r="H11808" t="s">
        <v>2020</v>
      </c>
      <c r="I11808">
        <v>43510</v>
      </c>
      <c r="J11808" t="s">
        <v>2030</v>
      </c>
      <c r="K11808" t="s">
        <v>2030</v>
      </c>
    </row>
    <row r="11809" spans="2:11">
      <c r="B11809" t="s">
        <v>2027</v>
      </c>
      <c r="C11809" t="s">
        <v>2965</v>
      </c>
      <c r="D11809" t="s">
        <v>2029</v>
      </c>
      <c r="E11809">
        <v>5</v>
      </c>
      <c r="F11809" t="s">
        <v>2016</v>
      </c>
      <c r="G11809">
        <v>75.290000000000006</v>
      </c>
      <c r="H11809" t="s">
        <v>2017</v>
      </c>
      <c r="I11809">
        <v>43510</v>
      </c>
      <c r="J11809">
        <v>2</v>
      </c>
      <c r="K11809">
        <v>85.32</v>
      </c>
    </row>
    <row r="11810" spans="2:11">
      <c r="B11810" t="s">
        <v>2593</v>
      </c>
      <c r="C11810" t="s">
        <v>4313</v>
      </c>
      <c r="D11810" t="s">
        <v>2029</v>
      </c>
      <c r="E11810">
        <v>5</v>
      </c>
      <c r="F11810" t="s">
        <v>2016</v>
      </c>
      <c r="G11810">
        <v>71.53</v>
      </c>
      <c r="H11810" t="s">
        <v>2133</v>
      </c>
      <c r="I11810">
        <v>43510</v>
      </c>
      <c r="J11810">
        <v>1</v>
      </c>
      <c r="K11810">
        <v>94.38</v>
      </c>
    </row>
    <row r="11811" spans="2:11">
      <c r="B11811" t="s">
        <v>2118</v>
      </c>
      <c r="C11811" t="s">
        <v>2119</v>
      </c>
      <c r="D11811" t="s">
        <v>2026</v>
      </c>
      <c r="E11811">
        <v>5</v>
      </c>
      <c r="F11811" t="s">
        <v>2016</v>
      </c>
      <c r="G11811">
        <v>71.53</v>
      </c>
      <c r="H11811" t="s">
        <v>2017</v>
      </c>
      <c r="I11811">
        <v>43510</v>
      </c>
      <c r="J11811">
        <v>4</v>
      </c>
      <c r="K11811">
        <v>56.09</v>
      </c>
    </row>
    <row r="11812" spans="2:11">
      <c r="B11812" t="s">
        <v>2079</v>
      </c>
      <c r="C11812" t="s">
        <v>2961</v>
      </c>
      <c r="D11812" t="s">
        <v>2015</v>
      </c>
      <c r="E11812">
        <v>3</v>
      </c>
      <c r="F11812" t="s">
        <v>2016</v>
      </c>
      <c r="G11812">
        <v>51.2</v>
      </c>
      <c r="H11812" t="s">
        <v>2020</v>
      </c>
      <c r="I11812">
        <v>43510</v>
      </c>
      <c r="J11812">
        <v>6</v>
      </c>
      <c r="K11812">
        <v>45.02</v>
      </c>
    </row>
    <row r="11813" spans="2:11">
      <c r="B11813" t="s">
        <v>2054</v>
      </c>
      <c r="C11813" t="s">
        <v>2663</v>
      </c>
      <c r="D11813" t="s">
        <v>2056</v>
      </c>
      <c r="E11813">
        <v>4</v>
      </c>
      <c r="F11813" t="s">
        <v>2016</v>
      </c>
      <c r="G11813">
        <v>73.78</v>
      </c>
      <c r="H11813" t="s">
        <v>2020</v>
      </c>
      <c r="I11813">
        <v>43510</v>
      </c>
      <c r="J11813" t="s">
        <v>2030</v>
      </c>
      <c r="K11813" t="s">
        <v>2030</v>
      </c>
    </row>
    <row r="11814" spans="2:11">
      <c r="B11814" t="s">
        <v>2120</v>
      </c>
      <c r="C11814" t="s">
        <v>2121</v>
      </c>
      <c r="D11814" t="s">
        <v>2044</v>
      </c>
      <c r="E11814">
        <v>3</v>
      </c>
      <c r="F11814" t="s">
        <v>2016</v>
      </c>
      <c r="G11814">
        <v>47.43</v>
      </c>
      <c r="H11814" t="s">
        <v>2020</v>
      </c>
      <c r="I11814">
        <v>43510</v>
      </c>
      <c r="J11814">
        <v>8</v>
      </c>
      <c r="K11814">
        <v>0</v>
      </c>
    </row>
    <row r="11815" spans="2:11">
      <c r="B11815" t="s">
        <v>2091</v>
      </c>
      <c r="C11815" t="s">
        <v>3508</v>
      </c>
      <c r="D11815" t="s">
        <v>2093</v>
      </c>
      <c r="E11815" t="s">
        <v>2030</v>
      </c>
      <c r="F11815" t="s">
        <v>2016</v>
      </c>
      <c r="G11815" t="s">
        <v>2030</v>
      </c>
      <c r="H11815" t="s">
        <v>2017</v>
      </c>
      <c r="I11815">
        <v>43509</v>
      </c>
      <c r="J11815" t="s">
        <v>2030</v>
      </c>
      <c r="K11815" t="s">
        <v>2030</v>
      </c>
    </row>
    <row r="11816" spans="2:11">
      <c r="B11816" t="s">
        <v>2102</v>
      </c>
      <c r="C11816" t="s">
        <v>2987</v>
      </c>
      <c r="D11816" t="s">
        <v>2104</v>
      </c>
      <c r="E11816" t="s">
        <v>2030</v>
      </c>
      <c r="F11816" t="s">
        <v>2016</v>
      </c>
      <c r="G11816" t="s">
        <v>2030</v>
      </c>
      <c r="H11816" t="s">
        <v>2017</v>
      </c>
      <c r="I11816">
        <v>43454</v>
      </c>
      <c r="J11816" t="s">
        <v>2030</v>
      </c>
      <c r="K11816" t="s">
        <v>2030</v>
      </c>
    </row>
    <row r="11817" spans="2:11">
      <c r="B11817" t="s">
        <v>3020</v>
      </c>
      <c r="C11817" t="s">
        <v>4314</v>
      </c>
      <c r="D11817" t="s">
        <v>2053</v>
      </c>
      <c r="E11817">
        <v>1</v>
      </c>
      <c r="F11817" t="s">
        <v>2016</v>
      </c>
      <c r="G11817">
        <v>52.26</v>
      </c>
      <c r="H11817" t="s">
        <v>2017</v>
      </c>
      <c r="I11817">
        <v>43419</v>
      </c>
      <c r="J11817">
        <v>9</v>
      </c>
      <c r="K11817">
        <v>-56.09</v>
      </c>
    </row>
    <row r="11818" spans="2:11">
      <c r="B11818" t="s">
        <v>2083</v>
      </c>
      <c r="C11818" t="s">
        <v>2084</v>
      </c>
      <c r="D11818" t="s">
        <v>2184</v>
      </c>
      <c r="E11818">
        <v>1</v>
      </c>
      <c r="F11818" t="s">
        <v>2088</v>
      </c>
      <c r="G11818" t="s">
        <v>2030</v>
      </c>
      <c r="H11818" t="s">
        <v>2017</v>
      </c>
      <c r="I11818">
        <v>43300</v>
      </c>
      <c r="J11818">
        <v>10</v>
      </c>
      <c r="K11818">
        <v>-73.739999999999995</v>
      </c>
    </row>
    <row r="11819" spans="2:11">
      <c r="B11819" t="s">
        <v>2067</v>
      </c>
      <c r="C11819" t="s">
        <v>4152</v>
      </c>
      <c r="D11819" t="s">
        <v>2029</v>
      </c>
      <c r="E11819">
        <v>5</v>
      </c>
      <c r="F11819" t="s">
        <v>2016</v>
      </c>
      <c r="G11819">
        <v>25</v>
      </c>
      <c r="H11819" t="s">
        <v>2017</v>
      </c>
      <c r="I11819">
        <v>42888</v>
      </c>
      <c r="J11819">
        <v>5</v>
      </c>
      <c r="K11819">
        <v>47.34</v>
      </c>
    </row>
    <row r="11901" spans="1:11">
      <c r="A11901" t="s">
        <v>1132</v>
      </c>
      <c r="B11901" t="s">
        <v>2593</v>
      </c>
      <c r="C11901" t="s">
        <v>3325</v>
      </c>
      <c r="D11901" t="s">
        <v>2044</v>
      </c>
      <c r="E11901">
        <v>3</v>
      </c>
      <c r="F11901" t="s">
        <v>2016</v>
      </c>
      <c r="G11901">
        <v>40</v>
      </c>
      <c r="H11901" t="s">
        <v>2133</v>
      </c>
      <c r="I11901">
        <v>43511</v>
      </c>
      <c r="J11901" t="s">
        <v>2030</v>
      </c>
      <c r="K11901" t="s">
        <v>2030</v>
      </c>
    </row>
    <row r="11902" spans="1:11">
      <c r="B11902" t="s">
        <v>2118</v>
      </c>
      <c r="C11902" t="s">
        <v>3746</v>
      </c>
      <c r="D11902" t="s">
        <v>2026</v>
      </c>
      <c r="E11902">
        <v>5</v>
      </c>
      <c r="F11902" t="s">
        <v>2016</v>
      </c>
      <c r="G11902">
        <v>42</v>
      </c>
      <c r="H11902" t="s">
        <v>2017</v>
      </c>
      <c r="I11902">
        <v>43508</v>
      </c>
      <c r="J11902">
        <v>3</v>
      </c>
      <c r="K11902">
        <v>7.16</v>
      </c>
    </row>
    <row r="11903" spans="1:11">
      <c r="B11903" t="s">
        <v>2094</v>
      </c>
      <c r="C11903" t="s">
        <v>2095</v>
      </c>
      <c r="D11903" t="s">
        <v>2026</v>
      </c>
      <c r="E11903">
        <v>5</v>
      </c>
      <c r="F11903" t="s">
        <v>2085</v>
      </c>
      <c r="G11903">
        <v>38</v>
      </c>
      <c r="H11903" t="s">
        <v>2020</v>
      </c>
      <c r="I11903">
        <v>43508</v>
      </c>
      <c r="J11903" t="s">
        <v>2030</v>
      </c>
      <c r="K11903" t="s">
        <v>2030</v>
      </c>
    </row>
    <row r="11904" spans="1:11">
      <c r="B11904" t="s">
        <v>2067</v>
      </c>
      <c r="C11904" t="s">
        <v>3341</v>
      </c>
      <c r="D11904" t="s">
        <v>2041</v>
      </c>
      <c r="E11904">
        <v>1</v>
      </c>
      <c r="F11904" t="s">
        <v>2016</v>
      </c>
      <c r="G11904">
        <v>41</v>
      </c>
      <c r="H11904" t="s">
        <v>2020</v>
      </c>
      <c r="I11904">
        <v>43507</v>
      </c>
      <c r="J11904">
        <v>2</v>
      </c>
      <c r="K11904">
        <v>11.38</v>
      </c>
    </row>
    <row r="11905" spans="2:11">
      <c r="B11905" t="s">
        <v>2037</v>
      </c>
      <c r="C11905" t="s">
        <v>3434</v>
      </c>
      <c r="D11905" t="s">
        <v>2076</v>
      </c>
      <c r="E11905">
        <v>3</v>
      </c>
      <c r="F11905" t="s">
        <v>2016</v>
      </c>
      <c r="G11905">
        <v>31</v>
      </c>
      <c r="H11905" t="s">
        <v>2017</v>
      </c>
      <c r="I11905">
        <v>43503</v>
      </c>
      <c r="J11905">
        <v>4</v>
      </c>
      <c r="K11905">
        <v>0</v>
      </c>
    </row>
    <row r="11906" spans="2:11">
      <c r="B11906" t="s">
        <v>2027</v>
      </c>
      <c r="C11906" t="s">
        <v>3745</v>
      </c>
      <c r="D11906" t="s">
        <v>2029</v>
      </c>
      <c r="E11906">
        <v>5</v>
      </c>
      <c r="F11906" t="s">
        <v>2016</v>
      </c>
      <c r="G11906">
        <v>46</v>
      </c>
      <c r="H11906" t="s">
        <v>2017</v>
      </c>
      <c r="I11906">
        <v>43502</v>
      </c>
      <c r="J11906" t="s">
        <v>2030</v>
      </c>
      <c r="K11906" t="s">
        <v>2030</v>
      </c>
    </row>
    <row r="11907" spans="2:11">
      <c r="B11907" t="s">
        <v>2390</v>
      </c>
      <c r="C11907" t="s">
        <v>3748</v>
      </c>
      <c r="D11907" t="s">
        <v>2171</v>
      </c>
      <c r="E11907" t="s">
        <v>2030</v>
      </c>
      <c r="F11907" t="s">
        <v>2016</v>
      </c>
      <c r="G11907" t="s">
        <v>2030</v>
      </c>
      <c r="H11907" t="s">
        <v>2017</v>
      </c>
      <c r="I11907">
        <v>43502</v>
      </c>
      <c r="J11907" t="s">
        <v>2030</v>
      </c>
      <c r="K11907" t="s">
        <v>2030</v>
      </c>
    </row>
    <row r="11908" spans="2:11">
      <c r="B11908" t="s">
        <v>2033</v>
      </c>
      <c r="C11908" t="s">
        <v>3751</v>
      </c>
      <c r="D11908" t="s">
        <v>2035</v>
      </c>
      <c r="E11908">
        <v>5</v>
      </c>
      <c r="F11908" t="s">
        <v>2016</v>
      </c>
      <c r="G11908">
        <v>40</v>
      </c>
      <c r="H11908" t="s">
        <v>2020</v>
      </c>
      <c r="I11908">
        <v>43500</v>
      </c>
      <c r="J11908">
        <v>7</v>
      </c>
      <c r="K11908">
        <v>-14.28</v>
      </c>
    </row>
    <row r="11909" spans="2:11">
      <c r="B11909" t="s">
        <v>2595</v>
      </c>
      <c r="C11909" t="s">
        <v>3749</v>
      </c>
      <c r="D11909" t="s">
        <v>2362</v>
      </c>
      <c r="E11909">
        <v>5</v>
      </c>
      <c r="F11909" t="s">
        <v>2016</v>
      </c>
      <c r="G11909">
        <v>48</v>
      </c>
      <c r="H11909" t="s">
        <v>2020</v>
      </c>
      <c r="I11909">
        <v>43500</v>
      </c>
      <c r="J11909">
        <v>7</v>
      </c>
      <c r="K11909">
        <v>-14.28</v>
      </c>
    </row>
    <row r="11910" spans="2:11">
      <c r="B11910" t="s">
        <v>2157</v>
      </c>
      <c r="C11910" t="s">
        <v>2158</v>
      </c>
      <c r="D11910" t="s">
        <v>2026</v>
      </c>
      <c r="E11910">
        <v>5</v>
      </c>
      <c r="F11910" t="s">
        <v>2016</v>
      </c>
      <c r="G11910">
        <v>45</v>
      </c>
      <c r="H11910" t="s">
        <v>2017</v>
      </c>
      <c r="I11910">
        <v>43500</v>
      </c>
      <c r="J11910">
        <v>7</v>
      </c>
      <c r="K11910">
        <v>-14.28</v>
      </c>
    </row>
    <row r="11911" spans="2:11">
      <c r="B11911" t="s">
        <v>3329</v>
      </c>
      <c r="C11911" t="s">
        <v>3330</v>
      </c>
      <c r="D11911" t="s">
        <v>2026</v>
      </c>
      <c r="E11911">
        <v>5</v>
      </c>
      <c r="F11911" t="s">
        <v>2016</v>
      </c>
      <c r="G11911">
        <v>41</v>
      </c>
      <c r="H11911" t="s">
        <v>2017</v>
      </c>
      <c r="I11911">
        <v>43495</v>
      </c>
      <c r="J11911">
        <v>7</v>
      </c>
      <c r="K11911">
        <v>-14.28</v>
      </c>
    </row>
    <row r="11912" spans="2:11">
      <c r="B11912" t="s">
        <v>2174</v>
      </c>
      <c r="C11912" t="s">
        <v>3326</v>
      </c>
      <c r="D11912" t="s">
        <v>2171</v>
      </c>
      <c r="E11912" t="s">
        <v>2030</v>
      </c>
      <c r="F11912" t="s">
        <v>2016</v>
      </c>
      <c r="G11912" t="s">
        <v>2030</v>
      </c>
      <c r="H11912" t="s">
        <v>2017</v>
      </c>
      <c r="I11912">
        <v>43490</v>
      </c>
      <c r="J11912" t="s">
        <v>2030</v>
      </c>
      <c r="K11912" t="s">
        <v>2030</v>
      </c>
    </row>
    <row r="11913" spans="2:11">
      <c r="B11913" t="s">
        <v>2063</v>
      </c>
      <c r="C11913" t="s">
        <v>3351</v>
      </c>
      <c r="D11913" t="s">
        <v>2035</v>
      </c>
      <c r="E11913">
        <v>5</v>
      </c>
      <c r="F11913" t="s">
        <v>2016</v>
      </c>
      <c r="G11913">
        <v>33</v>
      </c>
      <c r="H11913" t="s">
        <v>2017</v>
      </c>
      <c r="I11913">
        <v>43486</v>
      </c>
      <c r="J11913" t="s">
        <v>2030</v>
      </c>
      <c r="K11913" t="s">
        <v>2030</v>
      </c>
    </row>
    <row r="11914" spans="2:11">
      <c r="B11914" t="s">
        <v>2072</v>
      </c>
      <c r="C11914" t="s">
        <v>3343</v>
      </c>
      <c r="D11914" t="s">
        <v>2029</v>
      </c>
      <c r="E11914">
        <v>5</v>
      </c>
      <c r="F11914" t="s">
        <v>2016</v>
      </c>
      <c r="G11914">
        <v>48</v>
      </c>
      <c r="H11914" t="s">
        <v>2017</v>
      </c>
      <c r="I11914">
        <v>43482</v>
      </c>
      <c r="J11914">
        <v>7</v>
      </c>
      <c r="K11914">
        <v>-14.28</v>
      </c>
    </row>
    <row r="11915" spans="2:11">
      <c r="B11915" t="s">
        <v>2136</v>
      </c>
      <c r="C11915" t="s">
        <v>3354</v>
      </c>
      <c r="D11915" t="s">
        <v>2044</v>
      </c>
      <c r="E11915">
        <v>3</v>
      </c>
      <c r="F11915" t="s">
        <v>2016</v>
      </c>
      <c r="G11915">
        <v>41</v>
      </c>
      <c r="H11915" t="s">
        <v>2020</v>
      </c>
      <c r="I11915">
        <v>43480</v>
      </c>
      <c r="J11915">
        <v>4</v>
      </c>
      <c r="K11915">
        <v>0</v>
      </c>
    </row>
    <row r="11916" spans="2:11">
      <c r="B11916" t="s">
        <v>106</v>
      </c>
      <c r="C11916" t="s">
        <v>3340</v>
      </c>
      <c r="D11916" t="s">
        <v>2440</v>
      </c>
      <c r="E11916">
        <v>5</v>
      </c>
      <c r="F11916" t="s">
        <v>2016</v>
      </c>
      <c r="G11916">
        <v>37</v>
      </c>
      <c r="H11916" t="s">
        <v>2020</v>
      </c>
      <c r="I11916">
        <v>43479</v>
      </c>
      <c r="J11916">
        <v>6</v>
      </c>
      <c r="K11916">
        <v>-13.54</v>
      </c>
    </row>
    <row r="11917" spans="2:11">
      <c r="B11917" t="s">
        <v>2051</v>
      </c>
      <c r="C11917" t="s">
        <v>3840</v>
      </c>
      <c r="D11917" t="s">
        <v>2076</v>
      </c>
      <c r="E11917">
        <v>3</v>
      </c>
      <c r="F11917" t="s">
        <v>2016</v>
      </c>
      <c r="G11917">
        <v>36</v>
      </c>
      <c r="H11917" t="s">
        <v>2017</v>
      </c>
      <c r="I11917">
        <v>43479</v>
      </c>
      <c r="J11917">
        <v>4</v>
      </c>
      <c r="K11917">
        <v>0</v>
      </c>
    </row>
    <row r="11918" spans="2:11">
      <c r="B11918" t="s">
        <v>3436</v>
      </c>
      <c r="C11918" t="s">
        <v>3437</v>
      </c>
      <c r="D11918" t="s">
        <v>2184</v>
      </c>
      <c r="E11918">
        <v>1</v>
      </c>
      <c r="F11918" t="s">
        <v>2016</v>
      </c>
      <c r="G11918">
        <v>30</v>
      </c>
      <c r="H11918" t="s">
        <v>2020</v>
      </c>
      <c r="I11918">
        <v>43479</v>
      </c>
      <c r="J11918">
        <v>1</v>
      </c>
      <c r="K11918">
        <v>16.73</v>
      </c>
    </row>
    <row r="11919" spans="2:11">
      <c r="B11919" t="s">
        <v>2083</v>
      </c>
      <c r="C11919" t="s">
        <v>2084</v>
      </c>
      <c r="D11919" t="s">
        <v>2184</v>
      </c>
      <c r="E11919">
        <v>1</v>
      </c>
      <c r="F11919" t="s">
        <v>2016</v>
      </c>
      <c r="G11919" t="s">
        <v>2030</v>
      </c>
      <c r="H11919" t="s">
        <v>2017</v>
      </c>
      <c r="I11919">
        <v>43474</v>
      </c>
      <c r="J11919" t="s">
        <v>2030</v>
      </c>
      <c r="K11919" t="s">
        <v>2030</v>
      </c>
    </row>
    <row r="11920" spans="2:11">
      <c r="B11920" t="s">
        <v>2024</v>
      </c>
      <c r="C11920" t="s">
        <v>3004</v>
      </c>
      <c r="D11920" t="s">
        <v>2026</v>
      </c>
      <c r="E11920">
        <v>5</v>
      </c>
      <c r="F11920" t="s">
        <v>2016</v>
      </c>
      <c r="G11920">
        <v>40</v>
      </c>
      <c r="H11920" t="s">
        <v>2017</v>
      </c>
      <c r="I11920">
        <v>43472</v>
      </c>
      <c r="J11920">
        <v>7</v>
      </c>
      <c r="K11920">
        <v>-14.28</v>
      </c>
    </row>
    <row r="11921" spans="2:11">
      <c r="B11921" t="s">
        <v>3020</v>
      </c>
      <c r="C11921" t="s">
        <v>3960</v>
      </c>
      <c r="D11921" t="s">
        <v>2026</v>
      </c>
      <c r="E11921">
        <v>5</v>
      </c>
      <c r="F11921" t="s">
        <v>2016</v>
      </c>
      <c r="G11921">
        <v>41</v>
      </c>
      <c r="H11921" t="s">
        <v>2017</v>
      </c>
      <c r="I11921">
        <v>42943</v>
      </c>
      <c r="J11921">
        <v>7</v>
      </c>
      <c r="K11921">
        <v>-14.28</v>
      </c>
    </row>
    <row r="12001" spans="1:11">
      <c r="A12001" t="s">
        <v>1133</v>
      </c>
      <c r="B12001" t="s">
        <v>106</v>
      </c>
      <c r="C12001" t="s">
        <v>4034</v>
      </c>
      <c r="D12001" t="s">
        <v>2440</v>
      </c>
      <c r="E12001">
        <v>5</v>
      </c>
      <c r="F12001" t="s">
        <v>2016</v>
      </c>
      <c r="G12001">
        <v>34</v>
      </c>
      <c r="H12001" t="s">
        <v>2020</v>
      </c>
      <c r="I12001">
        <v>43511</v>
      </c>
      <c r="J12001">
        <v>5</v>
      </c>
      <c r="K12001">
        <v>-18.079999999999998</v>
      </c>
    </row>
    <row r="12002" spans="1:11">
      <c r="B12002" t="s">
        <v>2037</v>
      </c>
      <c r="C12002" t="s">
        <v>2598</v>
      </c>
      <c r="D12002" t="s">
        <v>2026</v>
      </c>
      <c r="E12002">
        <v>5</v>
      </c>
      <c r="F12002" t="s">
        <v>2016</v>
      </c>
      <c r="G12002">
        <v>36</v>
      </c>
      <c r="H12002" t="s">
        <v>2020</v>
      </c>
      <c r="I12002">
        <v>43511</v>
      </c>
      <c r="J12002">
        <v>5</v>
      </c>
      <c r="K12002">
        <v>-18.079999999999998</v>
      </c>
    </row>
    <row r="12003" spans="1:11">
      <c r="B12003" t="s">
        <v>2063</v>
      </c>
      <c r="C12003" t="s">
        <v>3507</v>
      </c>
      <c r="D12003" t="s">
        <v>2035</v>
      </c>
      <c r="E12003">
        <v>5</v>
      </c>
      <c r="F12003" t="s">
        <v>2016</v>
      </c>
      <c r="G12003">
        <v>37</v>
      </c>
      <c r="H12003" t="s">
        <v>2017</v>
      </c>
      <c r="I12003">
        <v>43511</v>
      </c>
      <c r="J12003">
        <v>5</v>
      </c>
      <c r="K12003">
        <v>-18.079999999999998</v>
      </c>
    </row>
    <row r="12004" spans="1:11">
      <c r="B12004" t="s">
        <v>2042</v>
      </c>
      <c r="C12004" t="s">
        <v>2607</v>
      </c>
      <c r="D12004" t="s">
        <v>2029</v>
      </c>
      <c r="E12004">
        <v>5</v>
      </c>
      <c r="F12004" t="s">
        <v>2016</v>
      </c>
      <c r="G12004">
        <v>38</v>
      </c>
      <c r="H12004" t="s">
        <v>2020</v>
      </c>
      <c r="I12004">
        <v>43510</v>
      </c>
      <c r="J12004">
        <v>5</v>
      </c>
      <c r="K12004">
        <v>-18.079999999999998</v>
      </c>
    </row>
    <row r="12005" spans="1:11">
      <c r="B12005" t="s">
        <v>2120</v>
      </c>
      <c r="C12005" t="s">
        <v>2573</v>
      </c>
      <c r="D12005" t="s">
        <v>2026</v>
      </c>
      <c r="E12005">
        <v>5</v>
      </c>
      <c r="F12005" t="s">
        <v>2016</v>
      </c>
      <c r="G12005">
        <v>36</v>
      </c>
      <c r="H12005" t="s">
        <v>2017</v>
      </c>
      <c r="I12005">
        <v>43510</v>
      </c>
      <c r="J12005">
        <v>5</v>
      </c>
      <c r="K12005">
        <v>-18.079999999999998</v>
      </c>
    </row>
    <row r="12006" spans="1:11">
      <c r="B12006" t="s">
        <v>2601</v>
      </c>
      <c r="C12006" t="s">
        <v>2602</v>
      </c>
      <c r="D12006" t="s">
        <v>2015</v>
      </c>
      <c r="E12006">
        <v>3</v>
      </c>
      <c r="F12006" t="s">
        <v>2016</v>
      </c>
      <c r="G12006">
        <v>27</v>
      </c>
      <c r="H12006" t="s">
        <v>2020</v>
      </c>
      <c r="I12006">
        <v>43510</v>
      </c>
      <c r="J12006">
        <v>2</v>
      </c>
      <c r="K12006">
        <v>0</v>
      </c>
    </row>
    <row r="12007" spans="1:11">
      <c r="B12007" t="s">
        <v>2580</v>
      </c>
      <c r="C12007" t="s">
        <v>2605</v>
      </c>
      <c r="D12007" t="s">
        <v>2026</v>
      </c>
      <c r="E12007">
        <v>5</v>
      </c>
      <c r="F12007" t="s">
        <v>2016</v>
      </c>
      <c r="G12007">
        <v>39</v>
      </c>
      <c r="H12007" t="s">
        <v>2020</v>
      </c>
      <c r="I12007">
        <v>43510</v>
      </c>
      <c r="J12007">
        <v>5</v>
      </c>
      <c r="K12007">
        <v>-18.079999999999998</v>
      </c>
    </row>
    <row r="12008" spans="1:11">
      <c r="B12008" t="s">
        <v>2027</v>
      </c>
      <c r="C12008" t="s">
        <v>2600</v>
      </c>
      <c r="D12008" t="s">
        <v>2044</v>
      </c>
      <c r="E12008">
        <v>3</v>
      </c>
      <c r="F12008" t="s">
        <v>2016</v>
      </c>
      <c r="G12008">
        <v>30</v>
      </c>
      <c r="H12008" t="s">
        <v>2017</v>
      </c>
      <c r="I12008">
        <v>43509</v>
      </c>
      <c r="J12008" t="s">
        <v>2030</v>
      </c>
      <c r="K12008" t="s">
        <v>2030</v>
      </c>
    </row>
    <row r="12009" spans="1:11">
      <c r="B12009" t="s">
        <v>2033</v>
      </c>
      <c r="C12009" t="s">
        <v>2574</v>
      </c>
      <c r="D12009" t="s">
        <v>2035</v>
      </c>
      <c r="E12009">
        <v>5</v>
      </c>
      <c r="F12009" t="s">
        <v>2016</v>
      </c>
      <c r="G12009">
        <v>38</v>
      </c>
      <c r="H12009" t="s">
        <v>2036</v>
      </c>
      <c r="I12009">
        <v>43509</v>
      </c>
      <c r="J12009">
        <v>5</v>
      </c>
      <c r="K12009">
        <v>-18.079999999999998</v>
      </c>
    </row>
    <row r="12010" spans="1:11">
      <c r="B12010" t="s">
        <v>2074</v>
      </c>
      <c r="C12010" t="s">
        <v>2604</v>
      </c>
      <c r="D12010" t="s">
        <v>2076</v>
      </c>
      <c r="E12010">
        <v>3</v>
      </c>
      <c r="F12010" t="s">
        <v>2016</v>
      </c>
      <c r="G12010">
        <v>34</v>
      </c>
      <c r="H12010" t="s">
        <v>2020</v>
      </c>
      <c r="I12010">
        <v>43509</v>
      </c>
      <c r="J12010">
        <v>2</v>
      </c>
      <c r="K12010">
        <v>0</v>
      </c>
    </row>
    <row r="12011" spans="1:11">
      <c r="B12011" t="s">
        <v>2051</v>
      </c>
      <c r="C12011" t="s">
        <v>3048</v>
      </c>
      <c r="D12011" t="s">
        <v>2026</v>
      </c>
      <c r="E12011">
        <v>5</v>
      </c>
      <c r="F12011" t="s">
        <v>2016</v>
      </c>
      <c r="G12011">
        <v>37</v>
      </c>
      <c r="H12011" t="s">
        <v>2017</v>
      </c>
      <c r="I12011">
        <v>43509</v>
      </c>
      <c r="J12011">
        <v>3</v>
      </c>
      <c r="K12011">
        <v>-11.5</v>
      </c>
    </row>
    <row r="12012" spans="1:11">
      <c r="B12012" t="s">
        <v>2021</v>
      </c>
      <c r="C12012" t="s">
        <v>3915</v>
      </c>
      <c r="D12012" t="s">
        <v>2216</v>
      </c>
      <c r="E12012">
        <v>3</v>
      </c>
      <c r="F12012" t="s">
        <v>2016</v>
      </c>
      <c r="G12012">
        <v>33</v>
      </c>
      <c r="H12012" t="s">
        <v>2020</v>
      </c>
      <c r="I12012">
        <v>43494</v>
      </c>
      <c r="J12012">
        <v>4</v>
      </c>
      <c r="K12012">
        <v>-15.77</v>
      </c>
    </row>
    <row r="12013" spans="1:11">
      <c r="B12013" t="s">
        <v>2094</v>
      </c>
      <c r="C12013" t="s">
        <v>2095</v>
      </c>
      <c r="D12013" t="s">
        <v>2076</v>
      </c>
      <c r="E12013">
        <v>3</v>
      </c>
      <c r="F12013" t="s">
        <v>2088</v>
      </c>
      <c r="G12013" t="s">
        <v>2030</v>
      </c>
      <c r="H12013" t="s">
        <v>2017</v>
      </c>
      <c r="I12013">
        <v>43488</v>
      </c>
      <c r="J12013" t="s">
        <v>2030</v>
      </c>
      <c r="K12013" t="s">
        <v>2030</v>
      </c>
    </row>
    <row r="12014" spans="1:11">
      <c r="B12014" t="s">
        <v>2091</v>
      </c>
      <c r="C12014" t="s">
        <v>3229</v>
      </c>
      <c r="D12014" t="s">
        <v>2093</v>
      </c>
      <c r="E12014" t="s">
        <v>2030</v>
      </c>
      <c r="F12014" t="s">
        <v>2016</v>
      </c>
      <c r="G12014" t="s">
        <v>2030</v>
      </c>
      <c r="H12014" t="s">
        <v>2017</v>
      </c>
      <c r="I12014">
        <v>43483</v>
      </c>
      <c r="J12014" t="s">
        <v>2030</v>
      </c>
      <c r="K12014" t="s">
        <v>2030</v>
      </c>
    </row>
    <row r="12015" spans="1:11">
      <c r="B12015" t="s">
        <v>2267</v>
      </c>
      <c r="C12015" t="s">
        <v>2577</v>
      </c>
      <c r="D12015" t="s">
        <v>2029</v>
      </c>
      <c r="E12015">
        <v>5</v>
      </c>
      <c r="F12015" t="s">
        <v>2016</v>
      </c>
      <c r="G12015">
        <v>39</v>
      </c>
      <c r="H12015" t="s">
        <v>2017</v>
      </c>
      <c r="I12015">
        <v>43474</v>
      </c>
      <c r="J12015">
        <v>5</v>
      </c>
      <c r="K12015">
        <v>-18.079999999999998</v>
      </c>
    </row>
    <row r="12016" spans="1:11">
      <c r="B12016" t="s">
        <v>2024</v>
      </c>
      <c r="C12016" t="s">
        <v>2768</v>
      </c>
      <c r="D12016" t="s">
        <v>2026</v>
      </c>
      <c r="E12016">
        <v>5</v>
      </c>
      <c r="F12016" t="s">
        <v>2016</v>
      </c>
      <c r="G12016">
        <v>32</v>
      </c>
      <c r="H12016" t="s">
        <v>2017</v>
      </c>
      <c r="I12016">
        <v>43412</v>
      </c>
      <c r="J12016">
        <v>5</v>
      </c>
      <c r="K12016">
        <v>-18.079999999999998</v>
      </c>
    </row>
    <row r="12017" spans="2:11">
      <c r="B12017" t="s">
        <v>2358</v>
      </c>
      <c r="C12017" t="s">
        <v>2567</v>
      </c>
      <c r="D12017" t="s">
        <v>2026</v>
      </c>
      <c r="E12017">
        <v>5</v>
      </c>
      <c r="F12017" t="s">
        <v>2016</v>
      </c>
      <c r="G12017">
        <v>36</v>
      </c>
      <c r="H12017" t="s">
        <v>2020</v>
      </c>
      <c r="I12017">
        <v>43404</v>
      </c>
      <c r="J12017">
        <v>5</v>
      </c>
      <c r="K12017">
        <v>-18.079999999999998</v>
      </c>
    </row>
    <row r="12018" spans="2:11">
      <c r="B12018" t="s">
        <v>2451</v>
      </c>
      <c r="C12018" t="s">
        <v>4035</v>
      </c>
      <c r="D12018" t="s">
        <v>2026</v>
      </c>
      <c r="E12018">
        <v>5</v>
      </c>
      <c r="F12018" t="s">
        <v>2016</v>
      </c>
      <c r="G12018" t="s">
        <v>2030</v>
      </c>
      <c r="H12018" t="s">
        <v>2017</v>
      </c>
      <c r="I12018">
        <v>43221</v>
      </c>
      <c r="J12018">
        <v>5</v>
      </c>
      <c r="K12018">
        <v>-18.079999999999998</v>
      </c>
    </row>
    <row r="12019" spans="2:11">
      <c r="B12019" t="s">
        <v>2102</v>
      </c>
      <c r="C12019" t="s">
        <v>2987</v>
      </c>
      <c r="D12019" t="s">
        <v>2104</v>
      </c>
      <c r="E12019" t="s">
        <v>2030</v>
      </c>
      <c r="F12019" t="s">
        <v>2016</v>
      </c>
      <c r="G12019" t="s">
        <v>2030</v>
      </c>
      <c r="H12019" t="s">
        <v>2017</v>
      </c>
      <c r="I12019">
        <v>43216</v>
      </c>
      <c r="J12019" t="s">
        <v>2030</v>
      </c>
      <c r="K12019" t="s">
        <v>2030</v>
      </c>
    </row>
    <row r="12020" spans="2:11">
      <c r="B12020" t="s">
        <v>2083</v>
      </c>
      <c r="C12020" t="s">
        <v>2084</v>
      </c>
      <c r="D12020" t="s">
        <v>2053</v>
      </c>
      <c r="E12020">
        <v>1</v>
      </c>
      <c r="F12020" t="s">
        <v>2016</v>
      </c>
      <c r="G12020" t="s">
        <v>2030</v>
      </c>
      <c r="H12020" t="s">
        <v>2017</v>
      </c>
      <c r="I12020">
        <v>43181</v>
      </c>
      <c r="J12020">
        <v>1</v>
      </c>
      <c r="K12020">
        <v>20.6</v>
      </c>
    </row>
    <row r="12021" spans="2:11">
      <c r="B12021" t="s">
        <v>2786</v>
      </c>
      <c r="C12021" t="s">
        <v>2095</v>
      </c>
      <c r="D12021" t="s">
        <v>2843</v>
      </c>
      <c r="E12021">
        <v>4</v>
      </c>
      <c r="F12021" t="s">
        <v>2123</v>
      </c>
      <c r="G12021">
        <v>27.5</v>
      </c>
      <c r="H12021" t="s">
        <v>2017</v>
      </c>
      <c r="I12021">
        <v>42480</v>
      </c>
      <c r="J12021">
        <v>5</v>
      </c>
      <c r="K12021">
        <v>-18.079999999999998</v>
      </c>
    </row>
    <row r="12101" spans="1:11">
      <c r="A12101" t="s">
        <v>1134</v>
      </c>
      <c r="B12101" t="s">
        <v>2067</v>
      </c>
      <c r="C12101" t="s">
        <v>2787</v>
      </c>
      <c r="D12101" t="s">
        <v>2029</v>
      </c>
      <c r="E12101">
        <v>5</v>
      </c>
      <c r="F12101" t="s">
        <v>2016</v>
      </c>
      <c r="G12101">
        <v>234</v>
      </c>
      <c r="H12101" t="s">
        <v>2020</v>
      </c>
      <c r="I12101">
        <v>43511</v>
      </c>
      <c r="J12101">
        <v>2</v>
      </c>
      <c r="K12101">
        <v>27.86</v>
      </c>
    </row>
    <row r="12102" spans="1:11">
      <c r="B12102" t="s">
        <v>2277</v>
      </c>
      <c r="C12102" t="s">
        <v>2218</v>
      </c>
      <c r="D12102" t="s">
        <v>2029</v>
      </c>
      <c r="E12102">
        <v>5</v>
      </c>
      <c r="F12102" t="s">
        <v>2016</v>
      </c>
      <c r="G12102">
        <v>242</v>
      </c>
      <c r="H12102" t="s">
        <v>2017</v>
      </c>
      <c r="I12102">
        <v>43511</v>
      </c>
      <c r="J12102">
        <v>2</v>
      </c>
      <c r="K12102">
        <v>27.86</v>
      </c>
    </row>
    <row r="12103" spans="1:11">
      <c r="B12103" t="s">
        <v>2159</v>
      </c>
      <c r="C12103" t="s">
        <v>2788</v>
      </c>
      <c r="D12103" t="s">
        <v>2029</v>
      </c>
      <c r="E12103">
        <v>5</v>
      </c>
      <c r="F12103" t="s">
        <v>2016</v>
      </c>
      <c r="G12103">
        <v>230</v>
      </c>
      <c r="H12103" t="s">
        <v>2017</v>
      </c>
      <c r="I12103">
        <v>43511</v>
      </c>
      <c r="J12103">
        <v>2</v>
      </c>
      <c r="K12103">
        <v>27.86</v>
      </c>
    </row>
    <row r="12104" spans="1:11">
      <c r="B12104" t="s">
        <v>2089</v>
      </c>
      <c r="C12104" t="s">
        <v>2279</v>
      </c>
      <c r="D12104" t="s">
        <v>2029</v>
      </c>
      <c r="E12104">
        <v>5</v>
      </c>
      <c r="F12104" t="s">
        <v>2016</v>
      </c>
      <c r="G12104">
        <v>239</v>
      </c>
      <c r="H12104" t="s">
        <v>2017</v>
      </c>
      <c r="I12104">
        <v>43511</v>
      </c>
      <c r="J12104">
        <v>2</v>
      </c>
      <c r="K12104">
        <v>27.86</v>
      </c>
    </row>
    <row r="12105" spans="1:11">
      <c r="B12105" t="s">
        <v>2274</v>
      </c>
      <c r="C12105" t="s">
        <v>2791</v>
      </c>
      <c r="D12105" t="s">
        <v>2026</v>
      </c>
      <c r="E12105">
        <v>5</v>
      </c>
      <c r="F12105" t="s">
        <v>2016</v>
      </c>
      <c r="G12105" t="s">
        <v>2030</v>
      </c>
      <c r="H12105" t="s">
        <v>2017</v>
      </c>
      <c r="I12105">
        <v>43509</v>
      </c>
      <c r="J12105">
        <v>3</v>
      </c>
      <c r="K12105">
        <v>27.39</v>
      </c>
    </row>
    <row r="12106" spans="1:11">
      <c r="B12106" t="s">
        <v>2063</v>
      </c>
      <c r="C12106" t="s">
        <v>3632</v>
      </c>
      <c r="D12106" t="s">
        <v>2035</v>
      </c>
      <c r="E12106">
        <v>5</v>
      </c>
      <c r="F12106" t="s">
        <v>2016</v>
      </c>
      <c r="G12106">
        <v>239</v>
      </c>
      <c r="H12106" t="s">
        <v>2017</v>
      </c>
      <c r="I12106">
        <v>43509</v>
      </c>
      <c r="J12106" t="s">
        <v>2030</v>
      </c>
      <c r="K12106" t="s">
        <v>2030</v>
      </c>
    </row>
    <row r="12107" spans="1:11">
      <c r="B12107" t="s">
        <v>2461</v>
      </c>
      <c r="C12107" t="s">
        <v>2799</v>
      </c>
      <c r="D12107" t="s">
        <v>2026</v>
      </c>
      <c r="E12107">
        <v>5</v>
      </c>
      <c r="F12107" t="s">
        <v>2016</v>
      </c>
      <c r="G12107">
        <v>250</v>
      </c>
      <c r="H12107" t="s">
        <v>2017</v>
      </c>
      <c r="I12107">
        <v>43509</v>
      </c>
      <c r="J12107" t="s">
        <v>2030</v>
      </c>
      <c r="K12107" t="s">
        <v>2030</v>
      </c>
    </row>
    <row r="12108" spans="1:11">
      <c r="B12108" t="s">
        <v>2139</v>
      </c>
      <c r="C12108" t="s">
        <v>2789</v>
      </c>
      <c r="D12108" t="s">
        <v>2035</v>
      </c>
      <c r="E12108">
        <v>5</v>
      </c>
      <c r="F12108" t="s">
        <v>2016</v>
      </c>
      <c r="G12108">
        <v>237</v>
      </c>
      <c r="H12108" t="s">
        <v>2017</v>
      </c>
      <c r="I12108">
        <v>43507</v>
      </c>
      <c r="J12108">
        <v>2</v>
      </c>
      <c r="K12108">
        <v>27.86</v>
      </c>
    </row>
    <row r="12109" spans="1:11">
      <c r="B12109" t="s">
        <v>2151</v>
      </c>
      <c r="C12109" t="s">
        <v>3633</v>
      </c>
      <c r="D12109" t="s">
        <v>2026</v>
      </c>
      <c r="E12109">
        <v>5</v>
      </c>
      <c r="F12109" t="s">
        <v>2016</v>
      </c>
      <c r="G12109">
        <v>239</v>
      </c>
      <c r="H12109" t="s">
        <v>2017</v>
      </c>
      <c r="I12109">
        <v>43507</v>
      </c>
      <c r="J12109">
        <v>2</v>
      </c>
      <c r="K12109">
        <v>27.86</v>
      </c>
    </row>
    <row r="12110" spans="1:11">
      <c r="B12110" t="s">
        <v>2049</v>
      </c>
      <c r="C12110" t="s">
        <v>3634</v>
      </c>
      <c r="D12110" t="s">
        <v>2029</v>
      </c>
      <c r="E12110">
        <v>5</v>
      </c>
      <c r="F12110" t="s">
        <v>2016</v>
      </c>
      <c r="G12110">
        <v>232</v>
      </c>
      <c r="H12110" t="s">
        <v>2017</v>
      </c>
      <c r="I12110">
        <v>43504</v>
      </c>
      <c r="J12110">
        <v>2</v>
      </c>
      <c r="K12110">
        <v>27.86</v>
      </c>
    </row>
    <row r="12111" spans="1:11">
      <c r="B12111" t="s">
        <v>2096</v>
      </c>
      <c r="C12111" t="s">
        <v>2097</v>
      </c>
      <c r="D12111" t="s">
        <v>2189</v>
      </c>
      <c r="E12111">
        <v>5</v>
      </c>
      <c r="F12111" t="s">
        <v>2016</v>
      </c>
      <c r="G12111" t="s">
        <v>2030</v>
      </c>
      <c r="H12111" t="s">
        <v>2017</v>
      </c>
      <c r="I12111">
        <v>43504</v>
      </c>
      <c r="J12111">
        <v>2</v>
      </c>
      <c r="K12111">
        <v>27.86</v>
      </c>
    </row>
    <row r="12112" spans="1:11">
      <c r="B12112" t="s">
        <v>106</v>
      </c>
      <c r="C12112" t="s">
        <v>3635</v>
      </c>
      <c r="D12112" t="s">
        <v>2229</v>
      </c>
      <c r="E12112">
        <v>5</v>
      </c>
      <c r="F12112" t="s">
        <v>2016</v>
      </c>
      <c r="G12112">
        <v>229</v>
      </c>
      <c r="H12112" t="s">
        <v>2020</v>
      </c>
      <c r="I12112">
        <v>43503</v>
      </c>
      <c r="J12112">
        <v>2</v>
      </c>
      <c r="K12112">
        <v>27.86</v>
      </c>
    </row>
    <row r="12113" spans="2:11">
      <c r="B12113" t="s">
        <v>2232</v>
      </c>
      <c r="C12113" t="s">
        <v>2233</v>
      </c>
      <c r="D12113" t="s">
        <v>2029</v>
      </c>
      <c r="E12113">
        <v>5</v>
      </c>
      <c r="F12113" t="s">
        <v>2016</v>
      </c>
      <c r="G12113" t="s">
        <v>2030</v>
      </c>
      <c r="H12113" t="s">
        <v>2017</v>
      </c>
      <c r="I12113">
        <v>43503</v>
      </c>
      <c r="J12113">
        <v>2</v>
      </c>
      <c r="K12113">
        <v>27.86</v>
      </c>
    </row>
    <row r="12114" spans="2:11">
      <c r="B12114" t="s">
        <v>2198</v>
      </c>
      <c r="C12114" t="s">
        <v>3636</v>
      </c>
      <c r="D12114" t="s">
        <v>2035</v>
      </c>
      <c r="E12114">
        <v>5</v>
      </c>
      <c r="F12114" t="s">
        <v>2016</v>
      </c>
      <c r="G12114">
        <v>262</v>
      </c>
      <c r="H12114" t="s">
        <v>2020</v>
      </c>
      <c r="I12114">
        <v>43502</v>
      </c>
      <c r="J12114">
        <v>2</v>
      </c>
      <c r="K12114">
        <v>27.86</v>
      </c>
    </row>
    <row r="12115" spans="2:11">
      <c r="B12115" t="s">
        <v>2021</v>
      </c>
      <c r="C12115" t="s">
        <v>2815</v>
      </c>
      <c r="D12115" t="s">
        <v>2166</v>
      </c>
      <c r="E12115">
        <v>5</v>
      </c>
      <c r="F12115" t="s">
        <v>2016</v>
      </c>
      <c r="G12115">
        <v>250</v>
      </c>
      <c r="H12115" t="s">
        <v>2020</v>
      </c>
      <c r="I12115">
        <v>43501</v>
      </c>
      <c r="J12115">
        <v>2</v>
      </c>
      <c r="K12115">
        <v>27.86</v>
      </c>
    </row>
    <row r="12116" spans="2:11">
      <c r="B12116" t="s">
        <v>2079</v>
      </c>
      <c r="C12116" t="s">
        <v>2222</v>
      </c>
      <c r="D12116" t="s">
        <v>2029</v>
      </c>
      <c r="E12116">
        <v>5</v>
      </c>
      <c r="F12116" t="s">
        <v>2016</v>
      </c>
      <c r="G12116">
        <v>238</v>
      </c>
      <c r="H12116" t="s">
        <v>2017</v>
      </c>
      <c r="I12116">
        <v>43501</v>
      </c>
      <c r="J12116">
        <v>2</v>
      </c>
      <c r="K12116">
        <v>27.86</v>
      </c>
    </row>
    <row r="12117" spans="2:11">
      <c r="B12117" t="s">
        <v>2551</v>
      </c>
      <c r="C12117" t="s">
        <v>3637</v>
      </c>
      <c r="D12117" t="s">
        <v>2026</v>
      </c>
      <c r="E12117">
        <v>5</v>
      </c>
      <c r="F12117" t="s">
        <v>2016</v>
      </c>
      <c r="G12117">
        <v>240</v>
      </c>
      <c r="H12117" t="s">
        <v>2017</v>
      </c>
      <c r="I12117">
        <v>43501</v>
      </c>
      <c r="J12117" t="s">
        <v>2030</v>
      </c>
      <c r="K12117" t="s">
        <v>2030</v>
      </c>
    </row>
    <row r="12118" spans="2:11">
      <c r="B12118" t="s">
        <v>2094</v>
      </c>
      <c r="C12118" t="s">
        <v>2095</v>
      </c>
      <c r="D12118" t="s">
        <v>2076</v>
      </c>
      <c r="E12118">
        <v>3</v>
      </c>
      <c r="F12118" t="s">
        <v>2016</v>
      </c>
      <c r="G12118" t="s">
        <v>2030</v>
      </c>
      <c r="H12118" t="s">
        <v>2017</v>
      </c>
      <c r="I12118">
        <v>43500</v>
      </c>
      <c r="J12118" t="s">
        <v>2030</v>
      </c>
      <c r="K12118" t="s">
        <v>2030</v>
      </c>
    </row>
    <row r="12119" spans="2:11">
      <c r="B12119" t="s">
        <v>2260</v>
      </c>
      <c r="C12119" t="s">
        <v>3638</v>
      </c>
      <c r="D12119" t="s">
        <v>2035</v>
      </c>
      <c r="E12119">
        <v>5</v>
      </c>
      <c r="F12119" t="s">
        <v>2016</v>
      </c>
      <c r="G12119">
        <v>246</v>
      </c>
      <c r="H12119" t="s">
        <v>2020</v>
      </c>
      <c r="I12119">
        <v>43500</v>
      </c>
      <c r="J12119" t="s">
        <v>2030</v>
      </c>
      <c r="K12119" t="s">
        <v>2030</v>
      </c>
    </row>
    <row r="12120" spans="2:11">
      <c r="B12120" t="s">
        <v>2024</v>
      </c>
      <c r="C12120" t="s">
        <v>2243</v>
      </c>
      <c r="D12120" t="s">
        <v>2026</v>
      </c>
      <c r="E12120">
        <v>5</v>
      </c>
      <c r="F12120" t="s">
        <v>2016</v>
      </c>
      <c r="G12120">
        <v>233</v>
      </c>
      <c r="H12120" t="s">
        <v>2017</v>
      </c>
      <c r="I12120">
        <v>43497</v>
      </c>
      <c r="J12120">
        <v>2</v>
      </c>
      <c r="K12120">
        <v>27.86</v>
      </c>
    </row>
    <row r="12121" spans="2:11">
      <c r="B12121" t="s">
        <v>2033</v>
      </c>
      <c r="C12121" t="s">
        <v>2796</v>
      </c>
      <c r="D12121" t="s">
        <v>2035</v>
      </c>
      <c r="E12121">
        <v>5</v>
      </c>
      <c r="F12121" t="s">
        <v>2016</v>
      </c>
      <c r="G12121">
        <v>246</v>
      </c>
      <c r="H12121" t="s">
        <v>2036</v>
      </c>
      <c r="I12121">
        <v>43497</v>
      </c>
      <c r="J12121">
        <v>2</v>
      </c>
      <c r="K12121">
        <v>27.86</v>
      </c>
    </row>
    <row r="12122" spans="2:11">
      <c r="B12122" t="s">
        <v>2069</v>
      </c>
      <c r="C12122" t="s">
        <v>3639</v>
      </c>
      <c r="D12122" t="s">
        <v>2035</v>
      </c>
      <c r="E12122">
        <v>5</v>
      </c>
      <c r="F12122" t="s">
        <v>2016</v>
      </c>
      <c r="G12122">
        <v>230</v>
      </c>
      <c r="H12122" t="s">
        <v>2017</v>
      </c>
      <c r="I12122">
        <v>43497</v>
      </c>
      <c r="J12122">
        <v>2</v>
      </c>
      <c r="K12122">
        <v>27.86</v>
      </c>
    </row>
    <row r="12123" spans="2:11">
      <c r="B12123" t="s">
        <v>2072</v>
      </c>
      <c r="C12123" t="s">
        <v>3640</v>
      </c>
      <c r="D12123" t="s">
        <v>2029</v>
      </c>
      <c r="E12123">
        <v>5</v>
      </c>
      <c r="F12123" t="s">
        <v>2016</v>
      </c>
      <c r="G12123">
        <v>247</v>
      </c>
      <c r="H12123" t="s">
        <v>2020</v>
      </c>
      <c r="I12123">
        <v>43497</v>
      </c>
      <c r="J12123" t="s">
        <v>2030</v>
      </c>
      <c r="K12123" t="s">
        <v>2030</v>
      </c>
    </row>
    <row r="12124" spans="2:11">
      <c r="B12124" t="s">
        <v>2220</v>
      </c>
      <c r="C12124" t="s">
        <v>2221</v>
      </c>
      <c r="D12124" t="s">
        <v>2076</v>
      </c>
      <c r="E12124">
        <v>3</v>
      </c>
      <c r="F12124" t="s">
        <v>2016</v>
      </c>
      <c r="G12124">
        <v>216</v>
      </c>
      <c r="H12124" t="s">
        <v>2020</v>
      </c>
      <c r="I12124">
        <v>43497</v>
      </c>
      <c r="J12124">
        <v>9</v>
      </c>
      <c r="K12124">
        <v>0</v>
      </c>
    </row>
    <row r="12125" spans="2:11">
      <c r="B12125" t="s">
        <v>2234</v>
      </c>
      <c r="C12125" t="s">
        <v>2235</v>
      </c>
      <c r="D12125" t="s">
        <v>2026</v>
      </c>
      <c r="E12125">
        <v>5</v>
      </c>
      <c r="F12125" t="s">
        <v>2016</v>
      </c>
      <c r="G12125">
        <v>245</v>
      </c>
      <c r="H12125" t="s">
        <v>2020</v>
      </c>
      <c r="I12125">
        <v>43497</v>
      </c>
      <c r="J12125">
        <v>2</v>
      </c>
      <c r="K12125">
        <v>27.86</v>
      </c>
    </row>
    <row r="12126" spans="2:11">
      <c r="B12126" t="s">
        <v>2321</v>
      </c>
      <c r="C12126" t="s">
        <v>2797</v>
      </c>
      <c r="D12126" t="s">
        <v>2026</v>
      </c>
      <c r="E12126">
        <v>5</v>
      </c>
      <c r="F12126" t="s">
        <v>2016</v>
      </c>
      <c r="G12126">
        <v>232</v>
      </c>
      <c r="H12126" t="s">
        <v>2020</v>
      </c>
      <c r="I12126">
        <v>43497</v>
      </c>
      <c r="J12126">
        <v>2</v>
      </c>
      <c r="K12126">
        <v>27.86</v>
      </c>
    </row>
    <row r="12127" spans="2:11">
      <c r="B12127" t="s">
        <v>2086</v>
      </c>
      <c r="C12127" t="s">
        <v>3641</v>
      </c>
      <c r="D12127" t="s">
        <v>2026</v>
      </c>
      <c r="E12127">
        <v>5</v>
      </c>
      <c r="F12127" t="s">
        <v>2016</v>
      </c>
      <c r="G12127">
        <v>235</v>
      </c>
      <c r="H12127" t="s">
        <v>2017</v>
      </c>
      <c r="I12127">
        <v>43497</v>
      </c>
      <c r="J12127">
        <v>2</v>
      </c>
      <c r="K12127">
        <v>27.86</v>
      </c>
    </row>
    <row r="12128" spans="2:11">
      <c r="B12128" t="s">
        <v>2174</v>
      </c>
      <c r="C12128" t="s">
        <v>2242</v>
      </c>
      <c r="D12128" t="s">
        <v>2029</v>
      </c>
      <c r="E12128">
        <v>5</v>
      </c>
      <c r="F12128" t="s">
        <v>2016</v>
      </c>
      <c r="G12128">
        <v>254</v>
      </c>
      <c r="H12128" t="s">
        <v>2017</v>
      </c>
      <c r="I12128">
        <v>43496</v>
      </c>
      <c r="J12128" t="s">
        <v>2030</v>
      </c>
      <c r="K12128" t="s">
        <v>2030</v>
      </c>
    </row>
    <row r="12129" spans="2:11">
      <c r="B12129" t="s">
        <v>2027</v>
      </c>
      <c r="C12129" t="s">
        <v>2224</v>
      </c>
      <c r="D12129" t="s">
        <v>2029</v>
      </c>
      <c r="E12129">
        <v>5</v>
      </c>
      <c r="F12129" t="s">
        <v>2016</v>
      </c>
      <c r="G12129">
        <v>235</v>
      </c>
      <c r="H12129" t="s">
        <v>2017</v>
      </c>
      <c r="I12129">
        <v>43496</v>
      </c>
      <c r="J12129">
        <v>2</v>
      </c>
      <c r="K12129">
        <v>27.86</v>
      </c>
    </row>
    <row r="12130" spans="2:11">
      <c r="B12130" t="s">
        <v>2031</v>
      </c>
      <c r="C12130" t="s">
        <v>3642</v>
      </c>
      <c r="D12130" t="s">
        <v>2026</v>
      </c>
      <c r="E12130">
        <v>5</v>
      </c>
      <c r="F12130" t="s">
        <v>2016</v>
      </c>
      <c r="G12130">
        <v>250</v>
      </c>
      <c r="H12130" t="s">
        <v>2020</v>
      </c>
      <c r="I12130">
        <v>43496</v>
      </c>
      <c r="J12130">
        <v>2</v>
      </c>
      <c r="K12130">
        <v>27.86</v>
      </c>
    </row>
    <row r="12131" spans="2:11">
      <c r="B12131" t="s">
        <v>2134</v>
      </c>
      <c r="C12131" t="s">
        <v>3643</v>
      </c>
      <c r="D12131" t="s">
        <v>2035</v>
      </c>
      <c r="E12131">
        <v>5</v>
      </c>
      <c r="F12131" t="s">
        <v>2016</v>
      </c>
      <c r="G12131">
        <v>227</v>
      </c>
      <c r="H12131" t="s">
        <v>2020</v>
      </c>
      <c r="I12131">
        <v>43496</v>
      </c>
      <c r="J12131">
        <v>2</v>
      </c>
      <c r="K12131">
        <v>27.86</v>
      </c>
    </row>
    <row r="12132" spans="2:11">
      <c r="B12132" t="s">
        <v>2257</v>
      </c>
      <c r="C12132" t="s">
        <v>2790</v>
      </c>
      <c r="D12132" t="s">
        <v>2029</v>
      </c>
      <c r="E12132">
        <v>5</v>
      </c>
      <c r="F12132" t="s">
        <v>2016</v>
      </c>
      <c r="G12132">
        <v>220</v>
      </c>
      <c r="H12132" t="s">
        <v>2020</v>
      </c>
      <c r="I12132">
        <v>43496</v>
      </c>
      <c r="J12132">
        <v>2</v>
      </c>
      <c r="K12132">
        <v>27.86</v>
      </c>
    </row>
    <row r="12133" spans="2:11">
      <c r="B12133" t="s">
        <v>2077</v>
      </c>
      <c r="C12133" t="s">
        <v>2807</v>
      </c>
      <c r="D12133" t="s">
        <v>2029</v>
      </c>
      <c r="E12133">
        <v>5</v>
      </c>
      <c r="F12133" t="s">
        <v>2016</v>
      </c>
      <c r="G12133">
        <v>260</v>
      </c>
      <c r="H12133" t="s">
        <v>2020</v>
      </c>
      <c r="I12133">
        <v>43496</v>
      </c>
      <c r="J12133">
        <v>2</v>
      </c>
      <c r="K12133">
        <v>27.86</v>
      </c>
    </row>
    <row r="12134" spans="2:11">
      <c r="B12134" t="s">
        <v>2045</v>
      </c>
      <c r="C12134" t="s">
        <v>2809</v>
      </c>
      <c r="D12134" t="s">
        <v>2029</v>
      </c>
      <c r="E12134">
        <v>5</v>
      </c>
      <c r="F12134" t="s">
        <v>2016</v>
      </c>
      <c r="G12134">
        <v>242</v>
      </c>
      <c r="H12134" t="s">
        <v>2020</v>
      </c>
      <c r="I12134">
        <v>43496</v>
      </c>
      <c r="J12134">
        <v>2</v>
      </c>
      <c r="K12134">
        <v>27.86</v>
      </c>
    </row>
    <row r="12135" spans="2:11">
      <c r="B12135" t="s">
        <v>2047</v>
      </c>
      <c r="C12135" t="s">
        <v>3644</v>
      </c>
      <c r="D12135" t="s">
        <v>2026</v>
      </c>
      <c r="E12135">
        <v>5</v>
      </c>
      <c r="F12135" t="s">
        <v>2016</v>
      </c>
      <c r="G12135">
        <v>235</v>
      </c>
      <c r="H12135" t="s">
        <v>2020</v>
      </c>
      <c r="I12135">
        <v>43496</v>
      </c>
      <c r="J12135">
        <v>2</v>
      </c>
      <c r="K12135">
        <v>27.86</v>
      </c>
    </row>
    <row r="12136" spans="2:11">
      <c r="B12136" t="s">
        <v>2051</v>
      </c>
      <c r="C12136" t="s">
        <v>3645</v>
      </c>
      <c r="D12136" t="s">
        <v>2053</v>
      </c>
      <c r="E12136">
        <v>1</v>
      </c>
      <c r="F12136" t="s">
        <v>2016</v>
      </c>
      <c r="G12136">
        <v>165</v>
      </c>
      <c r="H12136" t="s">
        <v>2017</v>
      </c>
      <c r="I12136">
        <v>43496</v>
      </c>
      <c r="J12136" t="s">
        <v>2030</v>
      </c>
      <c r="K12136" t="s">
        <v>2030</v>
      </c>
    </row>
    <row r="12137" spans="2:11">
      <c r="B12137" t="s">
        <v>2054</v>
      </c>
      <c r="C12137" t="s">
        <v>2811</v>
      </c>
      <c r="D12137" t="s">
        <v>2056</v>
      </c>
      <c r="E12137">
        <v>4</v>
      </c>
      <c r="F12137" t="s">
        <v>2016</v>
      </c>
      <c r="G12137">
        <v>250</v>
      </c>
      <c r="H12137" t="s">
        <v>2020</v>
      </c>
      <c r="I12137">
        <v>43496</v>
      </c>
      <c r="J12137">
        <v>2</v>
      </c>
      <c r="K12137">
        <v>27.86</v>
      </c>
    </row>
    <row r="12138" spans="2:11">
      <c r="B12138" t="s">
        <v>2120</v>
      </c>
      <c r="C12138" t="s">
        <v>2245</v>
      </c>
      <c r="D12138" t="s">
        <v>2026</v>
      </c>
      <c r="E12138">
        <v>5</v>
      </c>
      <c r="F12138" t="s">
        <v>2016</v>
      </c>
      <c r="G12138">
        <v>226</v>
      </c>
      <c r="H12138" t="s">
        <v>2020</v>
      </c>
      <c r="I12138">
        <v>43496</v>
      </c>
      <c r="J12138">
        <v>2</v>
      </c>
      <c r="K12138">
        <v>27.86</v>
      </c>
    </row>
    <row r="12139" spans="2:11">
      <c r="B12139" t="s">
        <v>2267</v>
      </c>
      <c r="C12139" t="s">
        <v>2812</v>
      </c>
      <c r="D12139" t="s">
        <v>2029</v>
      </c>
      <c r="E12139">
        <v>5</v>
      </c>
      <c r="F12139" t="s">
        <v>2016</v>
      </c>
      <c r="G12139">
        <v>240</v>
      </c>
      <c r="H12139" t="s">
        <v>2017</v>
      </c>
      <c r="I12139">
        <v>43496</v>
      </c>
      <c r="J12139" t="s">
        <v>2030</v>
      </c>
      <c r="K12139" t="s">
        <v>2030</v>
      </c>
    </row>
    <row r="12140" spans="2:11">
      <c r="B12140" t="s">
        <v>2037</v>
      </c>
      <c r="C12140" t="s">
        <v>3646</v>
      </c>
      <c r="D12140" t="s">
        <v>2026</v>
      </c>
      <c r="E12140">
        <v>5</v>
      </c>
      <c r="F12140" t="s">
        <v>2016</v>
      </c>
      <c r="G12140">
        <v>235</v>
      </c>
      <c r="H12140" t="s">
        <v>2017</v>
      </c>
      <c r="I12140">
        <v>43493</v>
      </c>
      <c r="J12140" t="s">
        <v>2030</v>
      </c>
      <c r="K12140" t="s">
        <v>2030</v>
      </c>
    </row>
    <row r="12141" spans="2:11">
      <c r="B12141" t="s">
        <v>3436</v>
      </c>
      <c r="C12141" t="s">
        <v>3647</v>
      </c>
      <c r="D12141" t="s">
        <v>2162</v>
      </c>
      <c r="E12141">
        <v>3</v>
      </c>
      <c r="F12141" t="s">
        <v>2088</v>
      </c>
      <c r="G12141">
        <v>210</v>
      </c>
      <c r="H12141" t="s">
        <v>2020</v>
      </c>
      <c r="I12141">
        <v>43226</v>
      </c>
      <c r="J12141">
        <v>7</v>
      </c>
      <c r="K12141">
        <v>7.88</v>
      </c>
    </row>
    <row r="12142" spans="2:11">
      <c r="B12142" t="s">
        <v>2102</v>
      </c>
      <c r="C12142" t="s">
        <v>2484</v>
      </c>
      <c r="D12142" t="s">
        <v>2026</v>
      </c>
      <c r="E12142">
        <v>5</v>
      </c>
      <c r="F12142" t="s">
        <v>2016</v>
      </c>
      <c r="G12142" t="s">
        <v>2030</v>
      </c>
      <c r="H12142" t="s">
        <v>2017</v>
      </c>
      <c r="I12142">
        <v>43223</v>
      </c>
      <c r="J12142">
        <v>4</v>
      </c>
      <c r="K12142">
        <v>19.600000000000001</v>
      </c>
    </row>
    <row r="12143" spans="2:11">
      <c r="B12143" t="s">
        <v>2083</v>
      </c>
      <c r="C12143" t="s">
        <v>2084</v>
      </c>
      <c r="D12143" t="s">
        <v>2076</v>
      </c>
      <c r="E12143">
        <v>3</v>
      </c>
      <c r="F12143" t="s">
        <v>2088</v>
      </c>
      <c r="G12143" t="s">
        <v>2030</v>
      </c>
      <c r="H12143" t="s">
        <v>2017</v>
      </c>
      <c r="I12143">
        <v>43207</v>
      </c>
      <c r="J12143">
        <v>8</v>
      </c>
      <c r="K12143">
        <v>2.2400000000000002</v>
      </c>
    </row>
    <row r="12144" spans="2:11">
      <c r="B12144" t="s">
        <v>2111</v>
      </c>
      <c r="C12144" t="s">
        <v>2292</v>
      </c>
      <c r="D12144" t="s">
        <v>2026</v>
      </c>
      <c r="E12144">
        <v>5</v>
      </c>
      <c r="F12144" t="s">
        <v>2016</v>
      </c>
      <c r="G12144" t="s">
        <v>2030</v>
      </c>
      <c r="H12144" t="s">
        <v>2017</v>
      </c>
      <c r="I12144">
        <v>43136</v>
      </c>
      <c r="J12144">
        <v>2</v>
      </c>
      <c r="K12144">
        <v>27.86</v>
      </c>
    </row>
    <row r="12145" spans="2:11">
      <c r="B12145" t="s">
        <v>2109</v>
      </c>
      <c r="C12145" t="s">
        <v>3648</v>
      </c>
      <c r="D12145" t="s">
        <v>2076</v>
      </c>
      <c r="E12145">
        <v>3</v>
      </c>
      <c r="F12145" t="s">
        <v>2088</v>
      </c>
      <c r="G12145" t="s">
        <v>2030</v>
      </c>
      <c r="H12145" t="s">
        <v>2017</v>
      </c>
      <c r="I12145">
        <v>42594</v>
      </c>
      <c r="J12145">
        <v>9</v>
      </c>
      <c r="K12145">
        <v>0</v>
      </c>
    </row>
    <row r="12201" spans="1:11">
      <c r="A12201" t="s">
        <v>1135</v>
      </c>
      <c r="B12201" t="s">
        <v>2094</v>
      </c>
      <c r="C12201" t="s">
        <v>2095</v>
      </c>
      <c r="D12201" t="s">
        <v>2076</v>
      </c>
      <c r="E12201">
        <v>3</v>
      </c>
      <c r="F12201" t="s">
        <v>2088</v>
      </c>
      <c r="G12201" t="s">
        <v>2030</v>
      </c>
      <c r="H12201" t="s">
        <v>2017</v>
      </c>
      <c r="I12201">
        <v>43511</v>
      </c>
      <c r="J12201" t="s">
        <v>2030</v>
      </c>
      <c r="K12201" t="s">
        <v>2030</v>
      </c>
    </row>
    <row r="12202" spans="1:11">
      <c r="B12202" t="s">
        <v>2878</v>
      </c>
      <c r="C12202" t="s">
        <v>3204</v>
      </c>
      <c r="D12202" t="s">
        <v>2044</v>
      </c>
      <c r="E12202">
        <v>3</v>
      </c>
      <c r="F12202" t="s">
        <v>2016</v>
      </c>
      <c r="G12202" t="s">
        <v>2030</v>
      </c>
      <c r="H12202" t="s">
        <v>2017</v>
      </c>
      <c r="I12202">
        <v>43501</v>
      </c>
      <c r="J12202">
        <v>3</v>
      </c>
      <c r="K12202">
        <v>0</v>
      </c>
    </row>
    <row r="12203" spans="1:11">
      <c r="B12203" t="s">
        <v>2358</v>
      </c>
      <c r="C12203" t="s">
        <v>3737</v>
      </c>
      <c r="D12203" t="s">
        <v>2026</v>
      </c>
      <c r="E12203">
        <v>5</v>
      </c>
      <c r="F12203" t="s">
        <v>2016</v>
      </c>
      <c r="G12203">
        <v>8</v>
      </c>
      <c r="H12203" t="s">
        <v>2020</v>
      </c>
      <c r="I12203">
        <v>43493</v>
      </c>
      <c r="J12203">
        <v>2</v>
      </c>
      <c r="K12203">
        <v>18.48</v>
      </c>
    </row>
    <row r="12204" spans="1:11">
      <c r="B12204" t="s">
        <v>2203</v>
      </c>
      <c r="C12204" t="s">
        <v>3205</v>
      </c>
      <c r="D12204" t="s">
        <v>2044</v>
      </c>
      <c r="E12204">
        <v>3</v>
      </c>
      <c r="F12204" t="s">
        <v>2016</v>
      </c>
      <c r="G12204" t="s">
        <v>2030</v>
      </c>
      <c r="H12204" t="s">
        <v>2017</v>
      </c>
      <c r="I12204">
        <v>43487</v>
      </c>
      <c r="J12204" t="s">
        <v>2030</v>
      </c>
      <c r="K12204" t="s">
        <v>2030</v>
      </c>
    </row>
    <row r="12205" spans="1:11">
      <c r="B12205" t="s">
        <v>106</v>
      </c>
      <c r="C12205" t="s">
        <v>3206</v>
      </c>
      <c r="D12205" t="s">
        <v>2432</v>
      </c>
      <c r="E12205">
        <v>1</v>
      </c>
      <c r="F12205" t="s">
        <v>2016</v>
      </c>
      <c r="G12205">
        <v>4</v>
      </c>
      <c r="H12205" t="s">
        <v>2020</v>
      </c>
      <c r="I12205">
        <v>43480</v>
      </c>
      <c r="J12205">
        <v>6</v>
      </c>
      <c r="K12205">
        <v>-38.74</v>
      </c>
    </row>
    <row r="12206" spans="1:11">
      <c r="B12206" t="s">
        <v>2232</v>
      </c>
      <c r="C12206" t="s">
        <v>2863</v>
      </c>
      <c r="D12206" t="s">
        <v>2015</v>
      </c>
      <c r="E12206">
        <v>3</v>
      </c>
      <c r="F12206" t="s">
        <v>2016</v>
      </c>
      <c r="G12206" t="s">
        <v>2030</v>
      </c>
      <c r="H12206" t="s">
        <v>2017</v>
      </c>
      <c r="I12206">
        <v>43476</v>
      </c>
      <c r="J12206" t="s">
        <v>2030</v>
      </c>
      <c r="K12206" t="s">
        <v>2030</v>
      </c>
    </row>
    <row r="12207" spans="1:11">
      <c r="B12207" t="s">
        <v>2129</v>
      </c>
      <c r="C12207" t="s">
        <v>2983</v>
      </c>
      <c r="D12207" t="s">
        <v>2026</v>
      </c>
      <c r="E12207">
        <v>5</v>
      </c>
      <c r="F12207" t="s">
        <v>2016</v>
      </c>
      <c r="G12207">
        <v>10</v>
      </c>
      <c r="H12207" t="s">
        <v>2020</v>
      </c>
      <c r="I12207">
        <v>43425</v>
      </c>
      <c r="J12207">
        <v>1</v>
      </c>
      <c r="K12207">
        <v>19.37</v>
      </c>
    </row>
    <row r="12208" spans="1:11">
      <c r="B12208" t="s">
        <v>2131</v>
      </c>
      <c r="C12208" t="s">
        <v>3522</v>
      </c>
      <c r="D12208" t="s">
        <v>2044</v>
      </c>
      <c r="E12208">
        <v>3</v>
      </c>
      <c r="F12208" t="s">
        <v>2016</v>
      </c>
      <c r="G12208">
        <v>6</v>
      </c>
      <c r="H12208" t="s">
        <v>2017</v>
      </c>
      <c r="I12208">
        <v>43419</v>
      </c>
      <c r="J12208">
        <v>3</v>
      </c>
      <c r="K12208">
        <v>0</v>
      </c>
    </row>
    <row r="12209" spans="2:11">
      <c r="B12209" t="s">
        <v>2257</v>
      </c>
      <c r="C12209" t="s">
        <v>3380</v>
      </c>
      <c r="D12209" t="s">
        <v>2029</v>
      </c>
      <c r="E12209">
        <v>5</v>
      </c>
      <c r="F12209" t="s">
        <v>2016</v>
      </c>
      <c r="G12209">
        <v>6.5</v>
      </c>
      <c r="H12209" t="s">
        <v>2020</v>
      </c>
      <c r="I12209">
        <v>43405</v>
      </c>
      <c r="J12209" t="s">
        <v>2030</v>
      </c>
      <c r="K12209" t="s">
        <v>2030</v>
      </c>
    </row>
    <row r="12210" spans="2:11">
      <c r="B12210" t="s">
        <v>2045</v>
      </c>
      <c r="C12210" t="s">
        <v>3389</v>
      </c>
      <c r="D12210" t="s">
        <v>2029</v>
      </c>
      <c r="E12210">
        <v>5</v>
      </c>
      <c r="F12210" t="s">
        <v>2016</v>
      </c>
      <c r="G12210">
        <v>8</v>
      </c>
      <c r="H12210" t="s">
        <v>2020</v>
      </c>
      <c r="I12210">
        <v>43404</v>
      </c>
      <c r="J12210">
        <v>2</v>
      </c>
      <c r="K12210">
        <v>18.48</v>
      </c>
    </row>
    <row r="12211" spans="2:11">
      <c r="B12211" t="s">
        <v>2091</v>
      </c>
      <c r="C12211" t="s">
        <v>4410</v>
      </c>
      <c r="D12211" t="s">
        <v>2093</v>
      </c>
      <c r="E12211" t="s">
        <v>2030</v>
      </c>
      <c r="F12211" t="s">
        <v>2016</v>
      </c>
      <c r="G12211" t="s">
        <v>2030</v>
      </c>
      <c r="H12211" t="s">
        <v>2017</v>
      </c>
      <c r="I12211">
        <v>43402</v>
      </c>
      <c r="J12211" t="s">
        <v>2030</v>
      </c>
      <c r="K12211" t="s">
        <v>2030</v>
      </c>
    </row>
    <row r="12212" spans="2:11">
      <c r="B12212" t="s">
        <v>2083</v>
      </c>
      <c r="C12212" t="s">
        <v>2084</v>
      </c>
      <c r="D12212" t="s">
        <v>2184</v>
      </c>
      <c r="E12212">
        <v>1</v>
      </c>
      <c r="F12212" t="s">
        <v>2088</v>
      </c>
      <c r="G12212" t="s">
        <v>2030</v>
      </c>
      <c r="H12212" t="s">
        <v>2017</v>
      </c>
      <c r="I12212">
        <v>43224</v>
      </c>
      <c r="J12212">
        <v>5</v>
      </c>
      <c r="K12212">
        <v>-29.49</v>
      </c>
    </row>
    <row r="12301" spans="1:11">
      <c r="A12301" t="s">
        <v>1136</v>
      </c>
      <c r="B12301" t="s">
        <v>2024</v>
      </c>
      <c r="C12301" t="s">
        <v>3318</v>
      </c>
      <c r="D12301" t="s">
        <v>2076</v>
      </c>
      <c r="E12301">
        <v>3</v>
      </c>
      <c r="F12301" t="s">
        <v>2088</v>
      </c>
      <c r="G12301" t="s">
        <v>2030</v>
      </c>
      <c r="H12301" t="s">
        <v>2017</v>
      </c>
      <c r="I12301">
        <v>43511</v>
      </c>
      <c r="J12301">
        <v>8</v>
      </c>
      <c r="K12301">
        <v>-26.64</v>
      </c>
    </row>
    <row r="12302" spans="1:11">
      <c r="B12302" t="s">
        <v>2240</v>
      </c>
      <c r="C12302" t="s">
        <v>3761</v>
      </c>
      <c r="D12302" t="s">
        <v>2026</v>
      </c>
      <c r="E12302">
        <v>5</v>
      </c>
      <c r="F12302" t="s">
        <v>2085</v>
      </c>
      <c r="G12302">
        <v>56</v>
      </c>
      <c r="H12302" t="s">
        <v>2020</v>
      </c>
      <c r="I12302">
        <v>43511</v>
      </c>
      <c r="J12302" t="s">
        <v>2030</v>
      </c>
      <c r="K12302" t="s">
        <v>2030</v>
      </c>
    </row>
    <row r="12303" spans="1:11">
      <c r="B12303" t="s">
        <v>2067</v>
      </c>
      <c r="C12303" t="s">
        <v>2638</v>
      </c>
      <c r="D12303" t="s">
        <v>2029</v>
      </c>
      <c r="E12303">
        <v>5</v>
      </c>
      <c r="F12303" t="s">
        <v>2016</v>
      </c>
      <c r="G12303">
        <v>56</v>
      </c>
      <c r="H12303" t="s">
        <v>2020</v>
      </c>
      <c r="I12303">
        <v>43510</v>
      </c>
      <c r="J12303">
        <v>8</v>
      </c>
      <c r="K12303">
        <v>-26.64</v>
      </c>
    </row>
    <row r="12304" spans="1:11">
      <c r="B12304" t="s">
        <v>2277</v>
      </c>
      <c r="C12304" t="s">
        <v>3759</v>
      </c>
      <c r="D12304" t="s">
        <v>2029</v>
      </c>
      <c r="E12304">
        <v>5</v>
      </c>
      <c r="F12304" t="s">
        <v>2016</v>
      </c>
      <c r="G12304">
        <v>56</v>
      </c>
      <c r="H12304" t="s">
        <v>2017</v>
      </c>
      <c r="I12304">
        <v>43510</v>
      </c>
      <c r="J12304">
        <v>8</v>
      </c>
      <c r="K12304">
        <v>-26.64</v>
      </c>
    </row>
    <row r="12305" spans="2:11">
      <c r="B12305" t="s">
        <v>2232</v>
      </c>
      <c r="C12305" t="s">
        <v>3763</v>
      </c>
      <c r="D12305" t="s">
        <v>2015</v>
      </c>
      <c r="E12305">
        <v>3</v>
      </c>
      <c r="F12305" t="s">
        <v>2016</v>
      </c>
      <c r="G12305" t="s">
        <v>2030</v>
      </c>
      <c r="H12305" t="s">
        <v>2017</v>
      </c>
      <c r="I12305">
        <v>43510</v>
      </c>
      <c r="J12305">
        <v>3</v>
      </c>
      <c r="K12305">
        <v>0</v>
      </c>
    </row>
    <row r="12306" spans="2:11">
      <c r="B12306" t="s">
        <v>2220</v>
      </c>
      <c r="C12306" t="s">
        <v>3757</v>
      </c>
      <c r="D12306" t="s">
        <v>2026</v>
      </c>
      <c r="E12306">
        <v>5</v>
      </c>
      <c r="F12306" t="s">
        <v>2016</v>
      </c>
      <c r="G12306">
        <v>50</v>
      </c>
      <c r="H12306" t="s">
        <v>2020</v>
      </c>
      <c r="I12306">
        <v>43510</v>
      </c>
      <c r="J12306">
        <v>8</v>
      </c>
      <c r="K12306">
        <v>-26.64</v>
      </c>
    </row>
    <row r="12307" spans="2:11">
      <c r="B12307" t="s">
        <v>2234</v>
      </c>
      <c r="C12307" t="s">
        <v>3756</v>
      </c>
      <c r="D12307" t="s">
        <v>2044</v>
      </c>
      <c r="E12307">
        <v>3</v>
      </c>
      <c r="F12307" t="s">
        <v>2016</v>
      </c>
      <c r="G12307">
        <v>55</v>
      </c>
      <c r="H12307" t="s">
        <v>2020</v>
      </c>
      <c r="I12307">
        <v>43510</v>
      </c>
      <c r="J12307">
        <v>1</v>
      </c>
      <c r="K12307">
        <v>4.4800000000000004</v>
      </c>
    </row>
    <row r="12308" spans="2:11">
      <c r="B12308" t="s">
        <v>2077</v>
      </c>
      <c r="C12308" t="s">
        <v>3196</v>
      </c>
      <c r="D12308" t="s">
        <v>2227</v>
      </c>
      <c r="E12308">
        <v>3</v>
      </c>
      <c r="F12308" t="s">
        <v>2016</v>
      </c>
      <c r="G12308">
        <v>45</v>
      </c>
      <c r="H12308" t="s">
        <v>2020</v>
      </c>
      <c r="I12308">
        <v>43510</v>
      </c>
      <c r="J12308">
        <v>7</v>
      </c>
      <c r="K12308">
        <v>-22.85</v>
      </c>
    </row>
    <row r="12309" spans="2:11">
      <c r="B12309" t="s">
        <v>2079</v>
      </c>
      <c r="C12309" t="s">
        <v>3764</v>
      </c>
      <c r="D12309" t="s">
        <v>2029</v>
      </c>
      <c r="E12309">
        <v>5</v>
      </c>
      <c r="F12309" t="s">
        <v>2016</v>
      </c>
      <c r="G12309">
        <v>48</v>
      </c>
      <c r="H12309" t="s">
        <v>2017</v>
      </c>
      <c r="I12309">
        <v>43510</v>
      </c>
      <c r="J12309">
        <v>8</v>
      </c>
      <c r="K12309">
        <v>-26.64</v>
      </c>
    </row>
    <row r="12310" spans="2:11">
      <c r="B12310" t="s">
        <v>2260</v>
      </c>
      <c r="C12310" t="s">
        <v>4095</v>
      </c>
      <c r="D12310" t="s">
        <v>2044</v>
      </c>
      <c r="E12310">
        <v>3</v>
      </c>
      <c r="F12310" t="s">
        <v>2016</v>
      </c>
      <c r="G12310">
        <v>50</v>
      </c>
      <c r="H12310" t="s">
        <v>2020</v>
      </c>
      <c r="I12310">
        <v>43510</v>
      </c>
      <c r="J12310">
        <v>3</v>
      </c>
      <c r="K12310">
        <v>0</v>
      </c>
    </row>
    <row r="12311" spans="2:11">
      <c r="B12311" t="s">
        <v>2083</v>
      </c>
      <c r="C12311" t="s">
        <v>2084</v>
      </c>
      <c r="D12311" t="s">
        <v>2076</v>
      </c>
      <c r="E12311">
        <v>3</v>
      </c>
      <c r="F12311" t="s">
        <v>2088</v>
      </c>
      <c r="G12311" t="s">
        <v>2030</v>
      </c>
      <c r="H12311" t="s">
        <v>2017</v>
      </c>
      <c r="I12311">
        <v>43510</v>
      </c>
      <c r="J12311">
        <v>4</v>
      </c>
      <c r="K12311">
        <v>-9.77</v>
      </c>
    </row>
    <row r="12312" spans="2:11">
      <c r="B12312" t="s">
        <v>106</v>
      </c>
      <c r="C12312" t="s">
        <v>3765</v>
      </c>
      <c r="D12312" t="s">
        <v>2440</v>
      </c>
      <c r="E12312">
        <v>5</v>
      </c>
      <c r="F12312" t="s">
        <v>2016</v>
      </c>
      <c r="G12312">
        <v>52</v>
      </c>
      <c r="H12312" t="s">
        <v>2020</v>
      </c>
      <c r="I12312">
        <v>43509</v>
      </c>
      <c r="J12312">
        <v>8</v>
      </c>
      <c r="K12312">
        <v>-26.64</v>
      </c>
    </row>
    <row r="12313" spans="2:11">
      <c r="B12313" t="s">
        <v>2027</v>
      </c>
      <c r="C12313" t="s">
        <v>3190</v>
      </c>
      <c r="D12313" t="s">
        <v>2044</v>
      </c>
      <c r="E12313">
        <v>3</v>
      </c>
      <c r="F12313" t="s">
        <v>2016</v>
      </c>
      <c r="G12313">
        <v>46</v>
      </c>
      <c r="H12313" t="s">
        <v>2017</v>
      </c>
      <c r="I12313">
        <v>43509</v>
      </c>
      <c r="J12313" t="s">
        <v>2030</v>
      </c>
      <c r="K12313" t="s">
        <v>2030</v>
      </c>
    </row>
    <row r="12314" spans="2:11">
      <c r="B12314" t="s">
        <v>2033</v>
      </c>
      <c r="C12314" t="s">
        <v>2972</v>
      </c>
      <c r="D12314" t="s">
        <v>2044</v>
      </c>
      <c r="E12314">
        <v>3</v>
      </c>
      <c r="F12314" t="s">
        <v>2016</v>
      </c>
      <c r="G12314">
        <v>52</v>
      </c>
      <c r="H12314" t="s">
        <v>2036</v>
      </c>
      <c r="I12314">
        <v>43509</v>
      </c>
      <c r="J12314" t="s">
        <v>2030</v>
      </c>
      <c r="K12314" t="s">
        <v>2030</v>
      </c>
    </row>
    <row r="12315" spans="2:11">
      <c r="B12315" t="s">
        <v>2146</v>
      </c>
      <c r="C12315" t="s">
        <v>3195</v>
      </c>
      <c r="D12315" t="s">
        <v>2026</v>
      </c>
      <c r="E12315">
        <v>5</v>
      </c>
      <c r="F12315" t="s">
        <v>2016</v>
      </c>
      <c r="G12315" t="s">
        <v>2030</v>
      </c>
      <c r="H12315" t="s">
        <v>2017</v>
      </c>
      <c r="I12315">
        <v>43509</v>
      </c>
      <c r="J12315">
        <v>8</v>
      </c>
      <c r="K12315">
        <v>-26.64</v>
      </c>
    </row>
    <row r="12316" spans="2:11">
      <c r="B12316" t="s">
        <v>2051</v>
      </c>
      <c r="C12316" t="s">
        <v>3645</v>
      </c>
      <c r="D12316" t="s">
        <v>2026</v>
      </c>
      <c r="E12316">
        <v>5</v>
      </c>
      <c r="F12316" t="s">
        <v>2016</v>
      </c>
      <c r="G12316">
        <v>76</v>
      </c>
      <c r="H12316" t="s">
        <v>2017</v>
      </c>
      <c r="I12316">
        <v>43509</v>
      </c>
      <c r="J12316">
        <v>8</v>
      </c>
      <c r="K12316">
        <v>-26.64</v>
      </c>
    </row>
    <row r="12317" spans="2:11">
      <c r="B12317" t="s">
        <v>2063</v>
      </c>
      <c r="C12317" t="s">
        <v>3197</v>
      </c>
      <c r="D12317" t="s">
        <v>2035</v>
      </c>
      <c r="E12317">
        <v>5</v>
      </c>
      <c r="F12317" t="s">
        <v>2016</v>
      </c>
      <c r="G12317">
        <v>50</v>
      </c>
      <c r="H12317" t="s">
        <v>2017</v>
      </c>
      <c r="I12317">
        <v>43509</v>
      </c>
      <c r="J12317">
        <v>8</v>
      </c>
      <c r="K12317">
        <v>-26.64</v>
      </c>
    </row>
    <row r="12318" spans="2:11">
      <c r="B12318" t="s">
        <v>2094</v>
      </c>
      <c r="C12318" t="s">
        <v>2095</v>
      </c>
      <c r="D12318" t="s">
        <v>2053</v>
      </c>
      <c r="E12318">
        <v>1</v>
      </c>
      <c r="F12318" t="s">
        <v>2016</v>
      </c>
      <c r="G12318" t="s">
        <v>2030</v>
      </c>
      <c r="H12318" t="s">
        <v>2017</v>
      </c>
      <c r="I12318">
        <v>43490</v>
      </c>
      <c r="J12318" t="s">
        <v>2030</v>
      </c>
      <c r="K12318" t="s">
        <v>2030</v>
      </c>
    </row>
    <row r="12319" spans="2:11">
      <c r="B12319" t="s">
        <v>2021</v>
      </c>
      <c r="C12319" t="s">
        <v>3760</v>
      </c>
      <c r="D12319" t="s">
        <v>2023</v>
      </c>
      <c r="E12319">
        <v>5</v>
      </c>
      <c r="F12319" t="s">
        <v>2016</v>
      </c>
      <c r="G12319">
        <v>52</v>
      </c>
      <c r="H12319" t="s">
        <v>2020</v>
      </c>
      <c r="I12319">
        <v>43473</v>
      </c>
      <c r="J12319">
        <v>5</v>
      </c>
      <c r="K12319">
        <v>-18.11</v>
      </c>
    </row>
    <row r="12401" spans="1:11">
      <c r="A12401" t="s">
        <v>1137</v>
      </c>
      <c r="B12401" t="s">
        <v>2174</v>
      </c>
      <c r="C12401" t="s">
        <v>4153</v>
      </c>
      <c r="D12401" t="s">
        <v>2029</v>
      </c>
      <c r="E12401">
        <v>5</v>
      </c>
      <c r="F12401" t="s">
        <v>2016</v>
      </c>
      <c r="G12401">
        <v>66</v>
      </c>
      <c r="H12401" t="s">
        <v>2017</v>
      </c>
      <c r="I12401">
        <v>43511</v>
      </c>
      <c r="J12401">
        <v>4</v>
      </c>
      <c r="K12401">
        <v>-13.23</v>
      </c>
    </row>
    <row r="12402" spans="1:11">
      <c r="B12402" t="s">
        <v>2081</v>
      </c>
      <c r="C12402" t="s">
        <v>4217</v>
      </c>
      <c r="D12402" t="s">
        <v>2044</v>
      </c>
      <c r="E12402">
        <v>3</v>
      </c>
      <c r="F12402" t="s">
        <v>2016</v>
      </c>
      <c r="G12402">
        <v>60</v>
      </c>
      <c r="H12402" t="s">
        <v>2017</v>
      </c>
      <c r="I12402">
        <v>43510</v>
      </c>
      <c r="J12402" t="s">
        <v>2030</v>
      </c>
      <c r="K12402" t="s">
        <v>2030</v>
      </c>
    </row>
    <row r="12403" spans="1:11">
      <c r="B12403" t="s">
        <v>2274</v>
      </c>
      <c r="C12403" t="s">
        <v>3995</v>
      </c>
      <c r="D12403" t="s">
        <v>2076</v>
      </c>
      <c r="E12403">
        <v>3</v>
      </c>
      <c r="F12403" t="s">
        <v>2016</v>
      </c>
      <c r="G12403" t="s">
        <v>2030</v>
      </c>
      <c r="H12403" t="s">
        <v>2017</v>
      </c>
      <c r="I12403">
        <v>43509</v>
      </c>
      <c r="J12403">
        <v>2</v>
      </c>
      <c r="K12403">
        <v>0</v>
      </c>
    </row>
    <row r="12404" spans="1:11">
      <c r="B12404" t="s">
        <v>2042</v>
      </c>
      <c r="C12404" t="s">
        <v>2617</v>
      </c>
      <c r="D12404" t="s">
        <v>2029</v>
      </c>
      <c r="E12404">
        <v>5</v>
      </c>
      <c r="F12404" t="s">
        <v>2016</v>
      </c>
      <c r="G12404">
        <v>85</v>
      </c>
      <c r="H12404" t="s">
        <v>2020</v>
      </c>
      <c r="I12404">
        <v>43509</v>
      </c>
      <c r="J12404">
        <v>7</v>
      </c>
      <c r="K12404">
        <v>-22.75</v>
      </c>
    </row>
    <row r="12405" spans="1:11">
      <c r="B12405" t="s">
        <v>2813</v>
      </c>
      <c r="C12405" t="s">
        <v>4156</v>
      </c>
      <c r="D12405" t="s">
        <v>2026</v>
      </c>
      <c r="E12405">
        <v>5</v>
      </c>
      <c r="F12405" t="s">
        <v>2016</v>
      </c>
      <c r="G12405">
        <v>68</v>
      </c>
      <c r="H12405" t="s">
        <v>2017</v>
      </c>
      <c r="I12405">
        <v>43508</v>
      </c>
      <c r="J12405">
        <v>5</v>
      </c>
      <c r="K12405">
        <v>-13.3</v>
      </c>
    </row>
    <row r="12406" spans="1:11">
      <c r="B12406" t="s">
        <v>2067</v>
      </c>
      <c r="C12406" t="s">
        <v>2170</v>
      </c>
      <c r="D12406" t="s">
        <v>3104</v>
      </c>
      <c r="E12406">
        <v>5</v>
      </c>
      <c r="F12406" t="s">
        <v>2016</v>
      </c>
      <c r="G12406">
        <v>68</v>
      </c>
      <c r="H12406" t="s">
        <v>2020</v>
      </c>
      <c r="I12406">
        <v>43507</v>
      </c>
      <c r="J12406">
        <v>7</v>
      </c>
      <c r="K12406">
        <v>-22.75</v>
      </c>
    </row>
    <row r="12407" spans="1:11">
      <c r="B12407" t="s">
        <v>2027</v>
      </c>
      <c r="C12407" t="s">
        <v>3952</v>
      </c>
      <c r="D12407" t="s">
        <v>2029</v>
      </c>
      <c r="E12407">
        <v>5</v>
      </c>
      <c r="F12407" t="s">
        <v>2016</v>
      </c>
      <c r="G12407">
        <v>68</v>
      </c>
      <c r="H12407" t="s">
        <v>2017</v>
      </c>
      <c r="I12407">
        <v>43507</v>
      </c>
      <c r="J12407">
        <v>7</v>
      </c>
      <c r="K12407">
        <v>-22.75</v>
      </c>
    </row>
    <row r="12408" spans="1:11">
      <c r="B12408" t="s">
        <v>2621</v>
      </c>
      <c r="C12408" t="s">
        <v>2622</v>
      </c>
      <c r="D12408" t="s">
        <v>2044</v>
      </c>
      <c r="E12408">
        <v>3</v>
      </c>
      <c r="F12408" t="s">
        <v>2016</v>
      </c>
      <c r="G12408" t="s">
        <v>2030</v>
      </c>
      <c r="H12408" t="s">
        <v>2017</v>
      </c>
      <c r="I12408">
        <v>43507</v>
      </c>
      <c r="J12408">
        <v>2</v>
      </c>
      <c r="K12408">
        <v>0</v>
      </c>
    </row>
    <row r="12409" spans="1:11">
      <c r="B12409" t="s">
        <v>2049</v>
      </c>
      <c r="C12409" t="s">
        <v>3945</v>
      </c>
      <c r="D12409" t="s">
        <v>2015</v>
      </c>
      <c r="E12409">
        <v>3</v>
      </c>
      <c r="F12409" t="s">
        <v>2016</v>
      </c>
      <c r="G12409">
        <v>59</v>
      </c>
      <c r="H12409" t="s">
        <v>2017</v>
      </c>
      <c r="I12409">
        <v>43506</v>
      </c>
      <c r="J12409">
        <v>9</v>
      </c>
      <c r="K12409">
        <v>-24.21</v>
      </c>
    </row>
    <row r="12410" spans="1:11">
      <c r="B12410" t="s">
        <v>2120</v>
      </c>
      <c r="C12410" t="s">
        <v>4219</v>
      </c>
      <c r="D12410" t="s">
        <v>2044</v>
      </c>
      <c r="E12410">
        <v>3</v>
      </c>
      <c r="F12410" t="s">
        <v>2016</v>
      </c>
      <c r="G12410">
        <v>57</v>
      </c>
      <c r="H12410" t="s">
        <v>2020</v>
      </c>
      <c r="I12410">
        <v>43504</v>
      </c>
      <c r="J12410">
        <v>3</v>
      </c>
      <c r="K12410">
        <v>-5.36</v>
      </c>
    </row>
    <row r="12411" spans="1:11">
      <c r="B12411" t="s">
        <v>2024</v>
      </c>
      <c r="C12411" t="s">
        <v>3681</v>
      </c>
      <c r="D12411" t="s">
        <v>2026</v>
      </c>
      <c r="E12411">
        <v>5</v>
      </c>
      <c r="F12411" t="s">
        <v>2016</v>
      </c>
      <c r="G12411">
        <v>70</v>
      </c>
      <c r="H12411" t="s">
        <v>2017</v>
      </c>
      <c r="I12411">
        <v>43501</v>
      </c>
      <c r="J12411">
        <v>7</v>
      </c>
      <c r="K12411">
        <v>-22.75</v>
      </c>
    </row>
    <row r="12412" spans="1:11">
      <c r="B12412" t="s">
        <v>2031</v>
      </c>
      <c r="C12412" t="s">
        <v>4155</v>
      </c>
      <c r="D12412" t="s">
        <v>2076</v>
      </c>
      <c r="E12412">
        <v>3</v>
      </c>
      <c r="F12412" t="s">
        <v>2016</v>
      </c>
      <c r="G12412">
        <v>57</v>
      </c>
      <c r="H12412" t="s">
        <v>2133</v>
      </c>
      <c r="I12412">
        <v>43500</v>
      </c>
      <c r="J12412">
        <v>2</v>
      </c>
      <c r="K12412">
        <v>0</v>
      </c>
    </row>
    <row r="12413" spans="1:11">
      <c r="B12413" t="s">
        <v>2037</v>
      </c>
      <c r="C12413" t="s">
        <v>3996</v>
      </c>
      <c r="D12413" t="s">
        <v>2026</v>
      </c>
      <c r="E12413">
        <v>5</v>
      </c>
      <c r="F12413" t="s">
        <v>2016</v>
      </c>
      <c r="G12413">
        <v>66</v>
      </c>
      <c r="H12413" t="s">
        <v>2020</v>
      </c>
      <c r="I12413">
        <v>43500</v>
      </c>
      <c r="J12413">
        <v>7</v>
      </c>
      <c r="K12413">
        <v>-22.75</v>
      </c>
    </row>
    <row r="12414" spans="1:11">
      <c r="B12414" t="s">
        <v>2033</v>
      </c>
      <c r="C12414" t="s">
        <v>3947</v>
      </c>
      <c r="D12414" t="s">
        <v>2044</v>
      </c>
      <c r="E12414">
        <v>3</v>
      </c>
      <c r="F12414" t="s">
        <v>2088</v>
      </c>
      <c r="G12414">
        <v>53</v>
      </c>
      <c r="H12414" t="s">
        <v>2036</v>
      </c>
      <c r="I12414">
        <v>43497</v>
      </c>
      <c r="J12414">
        <v>8</v>
      </c>
      <c r="K12414">
        <v>-23.84</v>
      </c>
    </row>
    <row r="12415" spans="1:11">
      <c r="B12415" t="s">
        <v>2086</v>
      </c>
      <c r="C12415" t="s">
        <v>2630</v>
      </c>
      <c r="D12415" t="s">
        <v>2076</v>
      </c>
      <c r="E12415">
        <v>3</v>
      </c>
      <c r="F12415" t="s">
        <v>2088</v>
      </c>
      <c r="G12415">
        <v>57</v>
      </c>
      <c r="H12415" t="s">
        <v>2017</v>
      </c>
      <c r="I12415">
        <v>43497</v>
      </c>
      <c r="J12415">
        <v>8</v>
      </c>
      <c r="K12415">
        <v>-23.84</v>
      </c>
    </row>
    <row r="12416" spans="1:11">
      <c r="B12416" t="s">
        <v>2063</v>
      </c>
      <c r="C12416" t="s">
        <v>3950</v>
      </c>
      <c r="D12416" t="s">
        <v>2162</v>
      </c>
      <c r="E12416">
        <v>3</v>
      </c>
      <c r="F12416" t="s">
        <v>2016</v>
      </c>
      <c r="G12416">
        <v>58</v>
      </c>
      <c r="H12416" t="s">
        <v>2017</v>
      </c>
      <c r="I12416">
        <v>43497</v>
      </c>
      <c r="J12416">
        <v>2</v>
      </c>
      <c r="K12416">
        <v>0</v>
      </c>
    </row>
    <row r="12417" spans="2:11">
      <c r="B12417" t="s">
        <v>2157</v>
      </c>
      <c r="C12417" t="s">
        <v>4220</v>
      </c>
      <c r="D12417" t="s">
        <v>2026</v>
      </c>
      <c r="E12417">
        <v>5</v>
      </c>
      <c r="F12417" t="s">
        <v>2016</v>
      </c>
      <c r="G12417">
        <v>60</v>
      </c>
      <c r="H12417" t="s">
        <v>2020</v>
      </c>
      <c r="I12417">
        <v>43497</v>
      </c>
      <c r="J12417">
        <v>7</v>
      </c>
      <c r="K12417">
        <v>-22.75</v>
      </c>
    </row>
    <row r="12418" spans="2:11">
      <c r="B12418" t="s">
        <v>106</v>
      </c>
      <c r="C12418" t="s">
        <v>2627</v>
      </c>
      <c r="D12418" t="s">
        <v>2229</v>
      </c>
      <c r="E12418">
        <v>5</v>
      </c>
      <c r="F12418" t="s">
        <v>2016</v>
      </c>
      <c r="G12418">
        <v>70</v>
      </c>
      <c r="H12418" t="s">
        <v>2020</v>
      </c>
      <c r="I12418">
        <v>43496</v>
      </c>
      <c r="J12418">
        <v>7</v>
      </c>
      <c r="K12418">
        <v>-22.75</v>
      </c>
    </row>
    <row r="12419" spans="2:11">
      <c r="B12419" t="s">
        <v>2134</v>
      </c>
      <c r="C12419" t="s">
        <v>2592</v>
      </c>
      <c r="D12419" t="s">
        <v>2162</v>
      </c>
      <c r="E12419">
        <v>3</v>
      </c>
      <c r="F12419" t="s">
        <v>2016</v>
      </c>
      <c r="G12419">
        <v>63</v>
      </c>
      <c r="H12419" t="s">
        <v>2020</v>
      </c>
      <c r="I12419">
        <v>43496</v>
      </c>
      <c r="J12419">
        <v>6</v>
      </c>
      <c r="K12419">
        <v>-18.66</v>
      </c>
    </row>
    <row r="12420" spans="2:11">
      <c r="B12420" t="s">
        <v>2051</v>
      </c>
      <c r="C12420" t="s">
        <v>2624</v>
      </c>
      <c r="D12420" t="s">
        <v>2076</v>
      </c>
      <c r="E12420">
        <v>3</v>
      </c>
      <c r="F12420" t="s">
        <v>2016</v>
      </c>
      <c r="G12420">
        <v>63</v>
      </c>
      <c r="H12420" t="s">
        <v>2017</v>
      </c>
      <c r="I12420">
        <v>43496</v>
      </c>
      <c r="J12420">
        <v>1</v>
      </c>
      <c r="K12420">
        <v>18.760000000000002</v>
      </c>
    </row>
    <row r="12421" spans="2:11">
      <c r="B12421" t="s">
        <v>2054</v>
      </c>
      <c r="C12421" t="s">
        <v>3949</v>
      </c>
      <c r="D12421" t="s">
        <v>2056</v>
      </c>
      <c r="E12421">
        <v>4</v>
      </c>
      <c r="F12421" t="s">
        <v>2016</v>
      </c>
      <c r="G12421">
        <v>70</v>
      </c>
      <c r="H12421" t="s">
        <v>2020</v>
      </c>
      <c r="I12421">
        <v>43496</v>
      </c>
      <c r="J12421">
        <v>7</v>
      </c>
      <c r="K12421">
        <v>-22.75</v>
      </c>
    </row>
    <row r="12422" spans="2:11">
      <c r="B12422" t="s">
        <v>2825</v>
      </c>
      <c r="C12422" t="s">
        <v>4230</v>
      </c>
      <c r="D12422" t="s">
        <v>2035</v>
      </c>
      <c r="E12422">
        <v>5</v>
      </c>
      <c r="F12422" t="s">
        <v>2016</v>
      </c>
      <c r="G12422">
        <v>90</v>
      </c>
      <c r="H12422" t="s">
        <v>2020</v>
      </c>
      <c r="I12422">
        <v>43496</v>
      </c>
      <c r="J12422">
        <v>7</v>
      </c>
      <c r="K12422">
        <v>-22.75</v>
      </c>
    </row>
    <row r="12423" spans="2:11">
      <c r="B12423" t="s">
        <v>4231</v>
      </c>
      <c r="C12423" t="s">
        <v>4232</v>
      </c>
      <c r="D12423" t="s">
        <v>2026</v>
      </c>
      <c r="E12423">
        <v>5</v>
      </c>
      <c r="F12423" t="s">
        <v>2016</v>
      </c>
      <c r="G12423">
        <v>62</v>
      </c>
      <c r="H12423" t="s">
        <v>2020</v>
      </c>
      <c r="I12423">
        <v>43496</v>
      </c>
      <c r="J12423" t="s">
        <v>2030</v>
      </c>
      <c r="K12423" t="s">
        <v>2030</v>
      </c>
    </row>
    <row r="12424" spans="2:11">
      <c r="B12424" t="s">
        <v>2021</v>
      </c>
      <c r="C12424" t="s">
        <v>4157</v>
      </c>
      <c r="D12424" t="s">
        <v>2166</v>
      </c>
      <c r="E12424">
        <v>5</v>
      </c>
      <c r="F12424" t="s">
        <v>2016</v>
      </c>
      <c r="G12424">
        <v>75</v>
      </c>
      <c r="H12424" t="s">
        <v>2020</v>
      </c>
      <c r="I12424">
        <v>43479</v>
      </c>
      <c r="J12424">
        <v>7</v>
      </c>
      <c r="K12424">
        <v>-22.75</v>
      </c>
    </row>
    <row r="12425" spans="2:11">
      <c r="B12425" t="s">
        <v>2083</v>
      </c>
      <c r="C12425" t="s">
        <v>2084</v>
      </c>
      <c r="D12425" t="s">
        <v>2184</v>
      </c>
      <c r="E12425">
        <v>1</v>
      </c>
      <c r="F12425" t="s">
        <v>2016</v>
      </c>
      <c r="G12425" t="s">
        <v>2030</v>
      </c>
      <c r="H12425" t="s">
        <v>2017</v>
      </c>
      <c r="I12425">
        <v>43425</v>
      </c>
      <c r="J12425" t="s">
        <v>2030</v>
      </c>
      <c r="K12425" t="s">
        <v>2030</v>
      </c>
    </row>
    <row r="12426" spans="2:11">
      <c r="B12426" t="s">
        <v>3289</v>
      </c>
      <c r="C12426" t="s">
        <v>2095</v>
      </c>
      <c r="D12426" t="s">
        <v>2026</v>
      </c>
      <c r="E12426">
        <v>5</v>
      </c>
      <c r="F12426" t="s">
        <v>2123</v>
      </c>
      <c r="G12426">
        <v>65</v>
      </c>
      <c r="H12426" t="s">
        <v>2017</v>
      </c>
      <c r="I12426">
        <v>43398</v>
      </c>
      <c r="J12426" t="s">
        <v>2030</v>
      </c>
      <c r="K12426" t="s">
        <v>2030</v>
      </c>
    </row>
    <row r="12427" spans="2:11">
      <c r="B12427" t="s">
        <v>2111</v>
      </c>
      <c r="C12427" t="s">
        <v>2832</v>
      </c>
      <c r="D12427" t="s">
        <v>2026</v>
      </c>
      <c r="E12427">
        <v>5</v>
      </c>
      <c r="F12427" t="s">
        <v>2016</v>
      </c>
      <c r="G12427" t="s">
        <v>2030</v>
      </c>
      <c r="H12427" t="s">
        <v>2017</v>
      </c>
      <c r="I12427">
        <v>43133</v>
      </c>
      <c r="J12427">
        <v>7</v>
      </c>
      <c r="K12427">
        <v>-22.75</v>
      </c>
    </row>
    <row r="12428" spans="2:11">
      <c r="B12428" t="s">
        <v>2109</v>
      </c>
      <c r="C12428" t="s">
        <v>3174</v>
      </c>
      <c r="D12428" t="s">
        <v>2026</v>
      </c>
      <c r="E12428">
        <v>5</v>
      </c>
      <c r="F12428" t="s">
        <v>2016</v>
      </c>
      <c r="G12428" t="s">
        <v>2030</v>
      </c>
      <c r="H12428" t="s">
        <v>2017</v>
      </c>
      <c r="I12428">
        <v>42997</v>
      </c>
      <c r="J12428">
        <v>7</v>
      </c>
      <c r="K12428">
        <v>-22.75</v>
      </c>
    </row>
    <row r="12501" spans="1:11">
      <c r="A12501" t="s">
        <v>1138</v>
      </c>
      <c r="B12501" t="s">
        <v>2174</v>
      </c>
      <c r="C12501" t="s">
        <v>2456</v>
      </c>
      <c r="D12501" t="s">
        <v>2015</v>
      </c>
      <c r="E12501">
        <v>3</v>
      </c>
      <c r="F12501" t="s">
        <v>2016</v>
      </c>
      <c r="G12501">
        <v>49</v>
      </c>
      <c r="H12501" t="s">
        <v>2017</v>
      </c>
      <c r="I12501">
        <v>43511</v>
      </c>
      <c r="J12501">
        <v>7</v>
      </c>
      <c r="K12501">
        <v>0</v>
      </c>
    </row>
    <row r="12502" spans="1:11">
      <c r="B12502" t="s">
        <v>2267</v>
      </c>
      <c r="C12502" t="s">
        <v>3568</v>
      </c>
      <c r="D12502" t="s">
        <v>2029</v>
      </c>
      <c r="E12502">
        <v>5</v>
      </c>
      <c r="F12502" t="s">
        <v>2016</v>
      </c>
      <c r="G12502">
        <v>46</v>
      </c>
      <c r="H12502" t="s">
        <v>2017</v>
      </c>
      <c r="I12502">
        <v>43511</v>
      </c>
      <c r="J12502" t="s">
        <v>2030</v>
      </c>
      <c r="K12502" t="s">
        <v>2030</v>
      </c>
    </row>
    <row r="12503" spans="1:11">
      <c r="B12503" t="s">
        <v>2042</v>
      </c>
      <c r="C12503" t="s">
        <v>2458</v>
      </c>
      <c r="D12503" t="s">
        <v>2044</v>
      </c>
      <c r="E12503">
        <v>3</v>
      </c>
      <c r="F12503" t="s">
        <v>2016</v>
      </c>
      <c r="G12503">
        <v>52</v>
      </c>
      <c r="H12503" t="s">
        <v>2020</v>
      </c>
      <c r="I12503">
        <v>43510</v>
      </c>
      <c r="J12503">
        <v>7</v>
      </c>
      <c r="K12503">
        <v>0</v>
      </c>
    </row>
    <row r="12504" spans="1:11">
      <c r="B12504" t="s">
        <v>2027</v>
      </c>
      <c r="C12504" t="s">
        <v>3569</v>
      </c>
      <c r="D12504" t="s">
        <v>2029</v>
      </c>
      <c r="E12504">
        <v>5</v>
      </c>
      <c r="F12504" t="s">
        <v>2016</v>
      </c>
      <c r="G12504">
        <v>52</v>
      </c>
      <c r="H12504" t="s">
        <v>2017</v>
      </c>
      <c r="I12504">
        <v>43508</v>
      </c>
      <c r="J12504" t="s">
        <v>2030</v>
      </c>
      <c r="K12504" t="s">
        <v>2030</v>
      </c>
    </row>
    <row r="12505" spans="1:11">
      <c r="B12505" t="s">
        <v>2039</v>
      </c>
      <c r="C12505" t="s">
        <v>3051</v>
      </c>
      <c r="D12505" t="s">
        <v>2076</v>
      </c>
      <c r="E12505">
        <v>3</v>
      </c>
      <c r="F12505" t="s">
        <v>2016</v>
      </c>
      <c r="G12505" t="s">
        <v>2030</v>
      </c>
      <c r="H12505" t="s">
        <v>2017</v>
      </c>
      <c r="I12505">
        <v>43507</v>
      </c>
      <c r="J12505">
        <v>7</v>
      </c>
      <c r="K12505">
        <v>0</v>
      </c>
    </row>
    <row r="12506" spans="1:11">
      <c r="B12506" t="s">
        <v>2234</v>
      </c>
      <c r="C12506" t="s">
        <v>3381</v>
      </c>
      <c r="D12506" t="s">
        <v>2026</v>
      </c>
      <c r="E12506">
        <v>5</v>
      </c>
      <c r="F12506" t="s">
        <v>2016</v>
      </c>
      <c r="G12506">
        <v>52</v>
      </c>
      <c r="H12506" t="s">
        <v>2020</v>
      </c>
      <c r="I12506">
        <v>43507</v>
      </c>
      <c r="J12506" t="s">
        <v>2030</v>
      </c>
      <c r="K12506" t="s">
        <v>2030</v>
      </c>
    </row>
    <row r="12507" spans="1:11">
      <c r="B12507" t="s">
        <v>2051</v>
      </c>
      <c r="C12507" t="s">
        <v>3378</v>
      </c>
      <c r="D12507" t="s">
        <v>2076</v>
      </c>
      <c r="E12507">
        <v>3</v>
      </c>
      <c r="F12507" t="s">
        <v>2016</v>
      </c>
      <c r="G12507">
        <v>51</v>
      </c>
      <c r="H12507" t="s">
        <v>2017</v>
      </c>
      <c r="I12507">
        <v>43507</v>
      </c>
      <c r="J12507">
        <v>6</v>
      </c>
      <c r="K12507">
        <v>9.1</v>
      </c>
    </row>
    <row r="12508" spans="1:11">
      <c r="B12508" t="s">
        <v>2451</v>
      </c>
      <c r="C12508" t="s">
        <v>3570</v>
      </c>
      <c r="D12508" t="s">
        <v>2026</v>
      </c>
      <c r="E12508">
        <v>5</v>
      </c>
      <c r="F12508" t="s">
        <v>2016</v>
      </c>
      <c r="G12508" t="s">
        <v>2030</v>
      </c>
      <c r="H12508" t="s">
        <v>2017</v>
      </c>
      <c r="I12508">
        <v>43504</v>
      </c>
      <c r="J12508">
        <v>1</v>
      </c>
      <c r="K12508">
        <v>37.57</v>
      </c>
    </row>
    <row r="12509" spans="1:11">
      <c r="B12509" t="s">
        <v>2463</v>
      </c>
      <c r="C12509" t="s">
        <v>3571</v>
      </c>
      <c r="D12509" t="s">
        <v>2035</v>
      </c>
      <c r="E12509">
        <v>5</v>
      </c>
      <c r="F12509" t="s">
        <v>2016</v>
      </c>
      <c r="G12509">
        <v>48</v>
      </c>
      <c r="H12509" t="s">
        <v>2020</v>
      </c>
      <c r="I12509">
        <v>43504</v>
      </c>
      <c r="J12509">
        <v>1</v>
      </c>
      <c r="K12509">
        <v>37.57</v>
      </c>
    </row>
    <row r="12510" spans="1:11">
      <c r="B12510" t="s">
        <v>106</v>
      </c>
      <c r="C12510" t="s">
        <v>2465</v>
      </c>
      <c r="D12510" t="s">
        <v>2440</v>
      </c>
      <c r="E12510">
        <v>5</v>
      </c>
      <c r="F12510" t="s">
        <v>2016</v>
      </c>
      <c r="G12510">
        <v>56</v>
      </c>
      <c r="H12510" t="s">
        <v>2020</v>
      </c>
      <c r="I12510">
        <v>43503</v>
      </c>
      <c r="J12510" t="s">
        <v>2030</v>
      </c>
      <c r="K12510" t="s">
        <v>2030</v>
      </c>
    </row>
    <row r="12511" spans="1:11">
      <c r="B12511" t="s">
        <v>2063</v>
      </c>
      <c r="C12511" t="s">
        <v>3572</v>
      </c>
      <c r="D12511" t="s">
        <v>2035</v>
      </c>
      <c r="E12511">
        <v>5</v>
      </c>
      <c r="F12511" t="s">
        <v>2016</v>
      </c>
      <c r="G12511">
        <v>50</v>
      </c>
      <c r="H12511" t="s">
        <v>2017</v>
      </c>
      <c r="I12511">
        <v>43503</v>
      </c>
      <c r="J12511" t="s">
        <v>2030</v>
      </c>
      <c r="K12511" t="s">
        <v>2030</v>
      </c>
    </row>
    <row r="12512" spans="1:11">
      <c r="B12512" t="s">
        <v>2083</v>
      </c>
      <c r="C12512" t="s">
        <v>2084</v>
      </c>
      <c r="D12512" t="s">
        <v>2026</v>
      </c>
      <c r="E12512">
        <v>5</v>
      </c>
      <c r="F12512" t="s">
        <v>2016</v>
      </c>
      <c r="G12512" t="s">
        <v>2030</v>
      </c>
      <c r="H12512" t="s">
        <v>2017</v>
      </c>
      <c r="I12512">
        <v>43503</v>
      </c>
      <c r="J12512">
        <v>5</v>
      </c>
      <c r="K12512">
        <v>13.44</v>
      </c>
    </row>
    <row r="12513" spans="2:11">
      <c r="B12513" t="s">
        <v>2077</v>
      </c>
      <c r="C12513" t="s">
        <v>3573</v>
      </c>
      <c r="D12513" t="s">
        <v>2029</v>
      </c>
      <c r="E12513">
        <v>5</v>
      </c>
      <c r="F12513" t="s">
        <v>2016</v>
      </c>
      <c r="G12513">
        <v>52</v>
      </c>
      <c r="H12513" t="s">
        <v>2020</v>
      </c>
      <c r="I12513">
        <v>43502</v>
      </c>
      <c r="J12513" t="s">
        <v>2030</v>
      </c>
      <c r="K12513" t="s">
        <v>2030</v>
      </c>
    </row>
    <row r="12514" spans="2:11">
      <c r="B12514" t="s">
        <v>2260</v>
      </c>
      <c r="C12514" t="s">
        <v>2469</v>
      </c>
      <c r="D12514" t="s">
        <v>2035</v>
      </c>
      <c r="E12514">
        <v>5</v>
      </c>
      <c r="F12514" t="s">
        <v>2016</v>
      </c>
      <c r="G12514">
        <v>51</v>
      </c>
      <c r="H12514" t="s">
        <v>2020</v>
      </c>
      <c r="I12514">
        <v>43502</v>
      </c>
      <c r="J12514">
        <v>1</v>
      </c>
      <c r="K12514">
        <v>37.57</v>
      </c>
    </row>
    <row r="12515" spans="2:11">
      <c r="B12515" t="s">
        <v>2461</v>
      </c>
      <c r="C12515" t="s">
        <v>2462</v>
      </c>
      <c r="D12515" t="s">
        <v>2026</v>
      </c>
      <c r="E12515">
        <v>5</v>
      </c>
      <c r="F12515" t="s">
        <v>2016</v>
      </c>
      <c r="G12515">
        <v>52</v>
      </c>
      <c r="H12515" t="s">
        <v>2020</v>
      </c>
      <c r="I12515">
        <v>43502</v>
      </c>
      <c r="J12515">
        <v>1</v>
      </c>
      <c r="K12515">
        <v>37.57</v>
      </c>
    </row>
    <row r="12516" spans="2:11">
      <c r="B12516" t="s">
        <v>2321</v>
      </c>
      <c r="C12516" t="s">
        <v>3574</v>
      </c>
      <c r="D12516" t="s">
        <v>2026</v>
      </c>
      <c r="E12516">
        <v>5</v>
      </c>
      <c r="F12516" t="s">
        <v>2016</v>
      </c>
      <c r="G12516">
        <v>51</v>
      </c>
      <c r="H12516" t="s">
        <v>2020</v>
      </c>
      <c r="I12516">
        <v>43500</v>
      </c>
      <c r="J12516">
        <v>2</v>
      </c>
      <c r="K12516">
        <v>36.21</v>
      </c>
    </row>
    <row r="12517" spans="2:11">
      <c r="B12517" t="s">
        <v>2049</v>
      </c>
      <c r="C12517" t="s">
        <v>3376</v>
      </c>
      <c r="D12517" t="s">
        <v>2015</v>
      </c>
      <c r="E12517">
        <v>3</v>
      </c>
      <c r="F12517" t="s">
        <v>2016</v>
      </c>
      <c r="G12517">
        <v>49</v>
      </c>
      <c r="H12517" t="s">
        <v>2017</v>
      </c>
      <c r="I12517">
        <v>43500</v>
      </c>
      <c r="J12517">
        <v>7</v>
      </c>
      <c r="K12517">
        <v>0</v>
      </c>
    </row>
    <row r="12518" spans="2:11">
      <c r="B12518" t="s">
        <v>2069</v>
      </c>
      <c r="C12518" t="s">
        <v>3388</v>
      </c>
      <c r="D12518" t="s">
        <v>2071</v>
      </c>
      <c r="E12518">
        <v>3</v>
      </c>
      <c r="F12518" t="s">
        <v>2016</v>
      </c>
      <c r="G12518" t="s">
        <v>2030</v>
      </c>
      <c r="H12518" t="s">
        <v>2017</v>
      </c>
      <c r="I12518">
        <v>43499</v>
      </c>
      <c r="J12518" t="s">
        <v>2030</v>
      </c>
      <c r="K12518" t="s">
        <v>2030</v>
      </c>
    </row>
    <row r="12519" spans="2:11">
      <c r="B12519" t="s">
        <v>2094</v>
      </c>
      <c r="C12519" t="s">
        <v>2095</v>
      </c>
      <c r="D12519" t="s">
        <v>2076</v>
      </c>
      <c r="E12519">
        <v>3</v>
      </c>
      <c r="F12519" t="s">
        <v>2088</v>
      </c>
      <c r="G12519" t="s">
        <v>2030</v>
      </c>
      <c r="H12519" t="s">
        <v>2017</v>
      </c>
      <c r="I12519">
        <v>43494</v>
      </c>
      <c r="J12519" t="s">
        <v>2030</v>
      </c>
      <c r="K12519" t="s">
        <v>2030</v>
      </c>
    </row>
    <row r="12520" spans="2:11">
      <c r="B12520" t="s">
        <v>2067</v>
      </c>
      <c r="C12520" t="s">
        <v>2466</v>
      </c>
      <c r="D12520" t="s">
        <v>2252</v>
      </c>
      <c r="E12520">
        <v>3</v>
      </c>
      <c r="F12520" t="s">
        <v>2016</v>
      </c>
      <c r="G12520">
        <v>50</v>
      </c>
      <c r="H12520" t="s">
        <v>2020</v>
      </c>
      <c r="I12520">
        <v>43490</v>
      </c>
      <c r="J12520">
        <v>4</v>
      </c>
      <c r="K12520">
        <v>23.97</v>
      </c>
    </row>
    <row r="12521" spans="2:11">
      <c r="B12521" t="s">
        <v>2792</v>
      </c>
      <c r="C12521" t="s">
        <v>3575</v>
      </c>
      <c r="D12521" t="s">
        <v>2053</v>
      </c>
      <c r="E12521">
        <v>1</v>
      </c>
      <c r="F12521" t="s">
        <v>2088</v>
      </c>
      <c r="G12521">
        <v>47.7</v>
      </c>
      <c r="H12521" t="s">
        <v>2020</v>
      </c>
      <c r="I12521">
        <v>43489</v>
      </c>
      <c r="J12521">
        <v>8</v>
      </c>
      <c r="K12521">
        <v>-3.07</v>
      </c>
    </row>
    <row r="12522" spans="2:11">
      <c r="B12522" t="s">
        <v>2151</v>
      </c>
      <c r="C12522" t="s">
        <v>3576</v>
      </c>
      <c r="D12522" t="s">
        <v>2179</v>
      </c>
      <c r="E12522" t="s">
        <v>2030</v>
      </c>
      <c r="F12522" t="s">
        <v>2016</v>
      </c>
      <c r="G12522" t="s">
        <v>2030</v>
      </c>
      <c r="H12522" t="s">
        <v>2017</v>
      </c>
      <c r="I12522">
        <v>43440</v>
      </c>
      <c r="J12522" t="s">
        <v>2030</v>
      </c>
      <c r="K12522" t="s">
        <v>2030</v>
      </c>
    </row>
    <row r="12523" spans="2:11">
      <c r="B12523" t="s">
        <v>2024</v>
      </c>
      <c r="C12523" t="s">
        <v>3440</v>
      </c>
      <c r="D12523" t="s">
        <v>2076</v>
      </c>
      <c r="E12523">
        <v>3</v>
      </c>
      <c r="F12523" t="s">
        <v>2016</v>
      </c>
      <c r="G12523" t="s">
        <v>2030</v>
      </c>
      <c r="H12523" t="s">
        <v>2017</v>
      </c>
      <c r="I12523">
        <v>43334</v>
      </c>
      <c r="J12523">
        <v>7</v>
      </c>
      <c r="K12523">
        <v>0</v>
      </c>
    </row>
    <row r="12524" spans="2:11">
      <c r="B12524" t="s">
        <v>2411</v>
      </c>
      <c r="C12524" t="s">
        <v>3577</v>
      </c>
      <c r="D12524" t="s">
        <v>2104</v>
      </c>
      <c r="E12524" t="s">
        <v>2030</v>
      </c>
      <c r="F12524" t="s">
        <v>2016</v>
      </c>
      <c r="G12524" t="s">
        <v>2030</v>
      </c>
      <c r="H12524" t="s">
        <v>2017</v>
      </c>
      <c r="I12524">
        <v>43303</v>
      </c>
      <c r="J12524" t="s">
        <v>2030</v>
      </c>
      <c r="K12524" t="s">
        <v>2030</v>
      </c>
    </row>
    <row r="12525" spans="2:11">
      <c r="B12525" t="s">
        <v>2033</v>
      </c>
      <c r="C12525" t="s">
        <v>2467</v>
      </c>
      <c r="D12525" t="s">
        <v>2398</v>
      </c>
      <c r="E12525" t="s">
        <v>2030</v>
      </c>
      <c r="F12525" t="s">
        <v>2016</v>
      </c>
      <c r="G12525" t="s">
        <v>2030</v>
      </c>
      <c r="H12525" t="s">
        <v>2017</v>
      </c>
      <c r="I12525">
        <v>42717</v>
      </c>
      <c r="J12525" t="s">
        <v>2030</v>
      </c>
      <c r="K12525" t="s">
        <v>2030</v>
      </c>
    </row>
    <row r="12526" spans="2:11">
      <c r="B12526" t="s">
        <v>2021</v>
      </c>
      <c r="C12526" t="s">
        <v>2472</v>
      </c>
      <c r="D12526" t="s">
        <v>2104</v>
      </c>
      <c r="E12526" t="s">
        <v>2030</v>
      </c>
      <c r="F12526" t="s">
        <v>2016</v>
      </c>
      <c r="G12526" t="s">
        <v>2030</v>
      </c>
      <c r="H12526" t="s">
        <v>2017</v>
      </c>
      <c r="I12526">
        <v>42713</v>
      </c>
      <c r="J12526" t="s">
        <v>2030</v>
      </c>
      <c r="K12526" t="s">
        <v>2030</v>
      </c>
    </row>
    <row r="12601" spans="1:11">
      <c r="A12601" t="s">
        <v>1139</v>
      </c>
      <c r="B12601" t="s">
        <v>2074</v>
      </c>
      <c r="C12601" t="s">
        <v>3167</v>
      </c>
      <c r="D12601" t="s">
        <v>2076</v>
      </c>
      <c r="E12601">
        <v>3</v>
      </c>
      <c r="F12601" t="s">
        <v>2016</v>
      </c>
      <c r="G12601">
        <v>45</v>
      </c>
      <c r="H12601" t="s">
        <v>2020</v>
      </c>
      <c r="I12601">
        <v>43511</v>
      </c>
      <c r="J12601">
        <v>4</v>
      </c>
      <c r="K12601">
        <v>0</v>
      </c>
    </row>
    <row r="12602" spans="1:11">
      <c r="B12602" t="s">
        <v>2247</v>
      </c>
      <c r="C12602" t="s">
        <v>3166</v>
      </c>
      <c r="D12602" t="s">
        <v>2035</v>
      </c>
      <c r="E12602">
        <v>5</v>
      </c>
      <c r="F12602" t="s">
        <v>2016</v>
      </c>
      <c r="G12602">
        <v>53</v>
      </c>
      <c r="H12602" t="s">
        <v>2020</v>
      </c>
      <c r="I12602">
        <v>43511</v>
      </c>
      <c r="J12602">
        <v>2</v>
      </c>
      <c r="K12602">
        <v>11.83</v>
      </c>
    </row>
    <row r="12603" spans="1:11">
      <c r="B12603" t="s">
        <v>2274</v>
      </c>
      <c r="C12603" t="s">
        <v>3165</v>
      </c>
      <c r="D12603" t="s">
        <v>2026</v>
      </c>
      <c r="E12603">
        <v>5</v>
      </c>
      <c r="F12603" t="s">
        <v>2016</v>
      </c>
      <c r="G12603" t="s">
        <v>2030</v>
      </c>
      <c r="H12603" t="s">
        <v>2017</v>
      </c>
      <c r="I12603">
        <v>43509</v>
      </c>
      <c r="J12603">
        <v>2</v>
      </c>
      <c r="K12603">
        <v>11.83</v>
      </c>
    </row>
    <row r="12604" spans="1:11">
      <c r="B12604" t="s">
        <v>2234</v>
      </c>
      <c r="C12604" t="s">
        <v>2623</v>
      </c>
      <c r="D12604" t="s">
        <v>2026</v>
      </c>
      <c r="E12604">
        <v>5</v>
      </c>
      <c r="F12604" t="s">
        <v>2016</v>
      </c>
      <c r="G12604">
        <v>51</v>
      </c>
      <c r="H12604" t="s">
        <v>2020</v>
      </c>
      <c r="I12604">
        <v>43508</v>
      </c>
      <c r="J12604">
        <v>2</v>
      </c>
      <c r="K12604">
        <v>11.83</v>
      </c>
    </row>
    <row r="12605" spans="1:11">
      <c r="B12605" t="s">
        <v>2024</v>
      </c>
      <c r="C12605" t="s">
        <v>2660</v>
      </c>
      <c r="D12605" t="s">
        <v>2076</v>
      </c>
      <c r="E12605">
        <v>3</v>
      </c>
      <c r="F12605" t="s">
        <v>2016</v>
      </c>
      <c r="G12605" t="s">
        <v>2030</v>
      </c>
      <c r="H12605" t="s">
        <v>2017</v>
      </c>
      <c r="I12605">
        <v>43507</v>
      </c>
      <c r="J12605" t="s">
        <v>2030</v>
      </c>
      <c r="K12605" t="s">
        <v>2030</v>
      </c>
    </row>
    <row r="12606" spans="1:11">
      <c r="B12606" t="s">
        <v>2086</v>
      </c>
      <c r="C12606" t="s">
        <v>2630</v>
      </c>
      <c r="D12606" t="s">
        <v>2026</v>
      </c>
      <c r="E12606">
        <v>5</v>
      </c>
      <c r="F12606" t="s">
        <v>2016</v>
      </c>
      <c r="G12606">
        <v>51</v>
      </c>
      <c r="H12606" t="s">
        <v>2017</v>
      </c>
      <c r="I12606">
        <v>43507</v>
      </c>
      <c r="J12606">
        <v>3</v>
      </c>
      <c r="K12606">
        <v>8.14</v>
      </c>
    </row>
    <row r="12607" spans="1:11">
      <c r="B12607" t="s">
        <v>2151</v>
      </c>
      <c r="C12607" t="s">
        <v>3002</v>
      </c>
      <c r="D12607" t="s">
        <v>2026</v>
      </c>
      <c r="E12607">
        <v>5</v>
      </c>
      <c r="F12607" t="s">
        <v>2016</v>
      </c>
      <c r="G12607">
        <v>47</v>
      </c>
      <c r="H12607" t="s">
        <v>2020</v>
      </c>
      <c r="I12607">
        <v>43501</v>
      </c>
      <c r="J12607" t="s">
        <v>2030</v>
      </c>
      <c r="K12607" t="s">
        <v>2030</v>
      </c>
    </row>
    <row r="12608" spans="1:11">
      <c r="B12608" t="s">
        <v>2682</v>
      </c>
      <c r="C12608" t="s">
        <v>3168</v>
      </c>
      <c r="D12608" t="s">
        <v>2076</v>
      </c>
      <c r="E12608">
        <v>3</v>
      </c>
      <c r="F12608" t="s">
        <v>2016</v>
      </c>
      <c r="G12608">
        <v>48</v>
      </c>
      <c r="H12608" t="s">
        <v>2017</v>
      </c>
      <c r="I12608">
        <v>43497</v>
      </c>
      <c r="J12608" t="s">
        <v>2030</v>
      </c>
      <c r="K12608" t="s">
        <v>2030</v>
      </c>
    </row>
    <row r="12609" spans="2:11">
      <c r="B12609" t="s">
        <v>2083</v>
      </c>
      <c r="C12609" t="s">
        <v>2084</v>
      </c>
      <c r="D12609" t="s">
        <v>2035</v>
      </c>
      <c r="E12609">
        <v>5</v>
      </c>
      <c r="F12609" t="s">
        <v>2016</v>
      </c>
      <c r="G12609" t="s">
        <v>2030</v>
      </c>
      <c r="H12609" t="s">
        <v>2017</v>
      </c>
      <c r="I12609">
        <v>43497</v>
      </c>
      <c r="J12609">
        <v>1</v>
      </c>
      <c r="K12609">
        <v>14.13</v>
      </c>
    </row>
    <row r="12610" spans="2:11">
      <c r="B12610" t="s">
        <v>2174</v>
      </c>
      <c r="C12610" t="s">
        <v>2626</v>
      </c>
      <c r="D12610" t="s">
        <v>2029</v>
      </c>
      <c r="E12610">
        <v>5</v>
      </c>
      <c r="F12610" t="s">
        <v>2016</v>
      </c>
      <c r="G12610">
        <v>50</v>
      </c>
      <c r="H12610" t="s">
        <v>2017</v>
      </c>
      <c r="I12610">
        <v>43496</v>
      </c>
      <c r="J12610">
        <v>2</v>
      </c>
      <c r="K12610">
        <v>11.83</v>
      </c>
    </row>
    <row r="12611" spans="2:11">
      <c r="B12611" t="s">
        <v>106</v>
      </c>
      <c r="C12611" t="s">
        <v>3169</v>
      </c>
      <c r="D12611" t="s">
        <v>2114</v>
      </c>
      <c r="E12611">
        <v>3</v>
      </c>
      <c r="F12611" t="s">
        <v>2016</v>
      </c>
      <c r="G12611">
        <v>47</v>
      </c>
      <c r="H12611" t="s">
        <v>2020</v>
      </c>
      <c r="I12611">
        <v>43496</v>
      </c>
      <c r="J12611" t="s">
        <v>2030</v>
      </c>
      <c r="K12611" t="s">
        <v>2030</v>
      </c>
    </row>
    <row r="12612" spans="2:11">
      <c r="B12612" t="s">
        <v>2027</v>
      </c>
      <c r="C12612" t="s">
        <v>2629</v>
      </c>
      <c r="D12612" t="s">
        <v>2029</v>
      </c>
      <c r="E12612">
        <v>5</v>
      </c>
      <c r="F12612" t="s">
        <v>2016</v>
      </c>
      <c r="G12612">
        <v>50</v>
      </c>
      <c r="H12612" t="s">
        <v>2017</v>
      </c>
      <c r="I12612">
        <v>43496</v>
      </c>
      <c r="J12612">
        <v>2</v>
      </c>
      <c r="K12612">
        <v>11.83</v>
      </c>
    </row>
    <row r="12613" spans="2:11">
      <c r="B12613" t="s">
        <v>2033</v>
      </c>
      <c r="C12613" t="s">
        <v>2847</v>
      </c>
      <c r="D12613" t="s">
        <v>2035</v>
      </c>
      <c r="E12613">
        <v>5</v>
      </c>
      <c r="F12613" t="s">
        <v>2016</v>
      </c>
      <c r="G12613">
        <v>46</v>
      </c>
      <c r="H12613" t="s">
        <v>2036</v>
      </c>
      <c r="I12613">
        <v>43496</v>
      </c>
      <c r="J12613">
        <v>2</v>
      </c>
      <c r="K12613">
        <v>11.83</v>
      </c>
    </row>
    <row r="12614" spans="2:11">
      <c r="B12614" t="s">
        <v>2079</v>
      </c>
      <c r="C12614" t="s">
        <v>3170</v>
      </c>
      <c r="D12614" t="s">
        <v>2029</v>
      </c>
      <c r="E12614">
        <v>5</v>
      </c>
      <c r="F12614" t="s">
        <v>2016</v>
      </c>
      <c r="G12614">
        <v>53</v>
      </c>
      <c r="H12614" t="s">
        <v>2017</v>
      </c>
      <c r="I12614">
        <v>43496</v>
      </c>
      <c r="J12614">
        <v>2</v>
      </c>
      <c r="K12614">
        <v>11.83</v>
      </c>
    </row>
    <row r="12615" spans="2:11">
      <c r="B12615" t="s">
        <v>2063</v>
      </c>
      <c r="C12615" t="s">
        <v>3171</v>
      </c>
      <c r="D12615" t="s">
        <v>2035</v>
      </c>
      <c r="E12615">
        <v>5</v>
      </c>
      <c r="F12615" t="s">
        <v>2016</v>
      </c>
      <c r="G12615">
        <v>49</v>
      </c>
      <c r="H12615" t="s">
        <v>2017</v>
      </c>
      <c r="I12615">
        <v>43496</v>
      </c>
      <c r="J12615">
        <v>2</v>
      </c>
      <c r="K12615">
        <v>11.83</v>
      </c>
    </row>
    <row r="12616" spans="2:11">
      <c r="B12616" t="s">
        <v>2021</v>
      </c>
      <c r="C12616" t="s">
        <v>2985</v>
      </c>
      <c r="D12616" t="s">
        <v>3042</v>
      </c>
      <c r="E12616">
        <v>5</v>
      </c>
      <c r="F12616" t="s">
        <v>2016</v>
      </c>
      <c r="G12616">
        <v>56</v>
      </c>
      <c r="H12616" t="s">
        <v>2020</v>
      </c>
      <c r="I12616">
        <v>43495</v>
      </c>
      <c r="J12616">
        <v>2</v>
      </c>
      <c r="K12616">
        <v>11.83</v>
      </c>
    </row>
    <row r="12617" spans="2:11">
      <c r="B12617" t="s">
        <v>2051</v>
      </c>
      <c r="C12617" t="s">
        <v>3173</v>
      </c>
      <c r="D12617" t="s">
        <v>2026</v>
      </c>
      <c r="E12617">
        <v>5</v>
      </c>
      <c r="F12617" t="s">
        <v>2016</v>
      </c>
      <c r="G12617">
        <v>52</v>
      </c>
      <c r="H12617" t="s">
        <v>2017</v>
      </c>
      <c r="I12617">
        <v>43495</v>
      </c>
      <c r="J12617">
        <v>2</v>
      </c>
      <c r="K12617">
        <v>11.83</v>
      </c>
    </row>
    <row r="12618" spans="2:11">
      <c r="B12618" t="s">
        <v>2198</v>
      </c>
      <c r="C12618" t="s">
        <v>2901</v>
      </c>
      <c r="D12618" t="s">
        <v>2035</v>
      </c>
      <c r="E12618">
        <v>5</v>
      </c>
      <c r="F12618" t="s">
        <v>2016</v>
      </c>
      <c r="G12618">
        <v>48</v>
      </c>
      <c r="H12618" t="s">
        <v>2020</v>
      </c>
      <c r="I12618">
        <v>43495</v>
      </c>
      <c r="J12618">
        <v>2</v>
      </c>
      <c r="K12618">
        <v>11.83</v>
      </c>
    </row>
    <row r="12619" spans="2:11">
      <c r="B12619" t="s">
        <v>2094</v>
      </c>
      <c r="C12619" t="s">
        <v>2095</v>
      </c>
      <c r="D12619" t="s">
        <v>2053</v>
      </c>
      <c r="E12619">
        <v>1</v>
      </c>
      <c r="F12619" t="s">
        <v>2088</v>
      </c>
      <c r="G12619" t="s">
        <v>2030</v>
      </c>
      <c r="H12619" t="s">
        <v>2017</v>
      </c>
      <c r="I12619">
        <v>43494</v>
      </c>
      <c r="J12619" t="s">
        <v>2030</v>
      </c>
      <c r="K12619" t="s">
        <v>2030</v>
      </c>
    </row>
    <row r="12620" spans="2:11">
      <c r="B12620" t="s">
        <v>2111</v>
      </c>
      <c r="C12620" t="s">
        <v>2338</v>
      </c>
      <c r="D12620" t="s">
        <v>2026</v>
      </c>
      <c r="E12620">
        <v>5</v>
      </c>
      <c r="F12620" t="s">
        <v>2016</v>
      </c>
      <c r="G12620" t="s">
        <v>2030</v>
      </c>
      <c r="H12620" t="s">
        <v>2017</v>
      </c>
      <c r="I12620">
        <v>42747</v>
      </c>
      <c r="J12620">
        <v>2</v>
      </c>
      <c r="K12620">
        <v>11.83</v>
      </c>
    </row>
    <row r="12621" spans="2:11">
      <c r="B12621" t="s">
        <v>2326</v>
      </c>
      <c r="C12621" t="s">
        <v>2327</v>
      </c>
      <c r="D12621" t="s">
        <v>3488</v>
      </c>
      <c r="E12621">
        <v>3</v>
      </c>
      <c r="F12621" t="s">
        <v>2016</v>
      </c>
      <c r="G12621" t="s">
        <v>2030</v>
      </c>
      <c r="H12621" t="s">
        <v>2017</v>
      </c>
      <c r="I12621">
        <v>42474</v>
      </c>
      <c r="J12621">
        <v>4</v>
      </c>
      <c r="K12621">
        <v>0</v>
      </c>
    </row>
    <row r="12701" spans="1:11">
      <c r="A12701" t="s">
        <v>1140</v>
      </c>
      <c r="B12701" t="s">
        <v>2247</v>
      </c>
      <c r="C12701" t="s">
        <v>3001</v>
      </c>
      <c r="D12701" t="s">
        <v>2035</v>
      </c>
      <c r="E12701">
        <v>5</v>
      </c>
      <c r="F12701" t="s">
        <v>2016</v>
      </c>
      <c r="G12701">
        <v>91</v>
      </c>
      <c r="H12701" t="s">
        <v>2020</v>
      </c>
      <c r="I12701">
        <v>43511</v>
      </c>
      <c r="J12701" t="s">
        <v>2030</v>
      </c>
      <c r="K12701" t="s">
        <v>2030</v>
      </c>
    </row>
    <row r="12702" spans="1:11">
      <c r="B12702" t="s">
        <v>2094</v>
      </c>
      <c r="C12702" t="s">
        <v>2095</v>
      </c>
      <c r="D12702" t="s">
        <v>2026</v>
      </c>
      <c r="E12702">
        <v>5</v>
      </c>
      <c r="F12702" t="s">
        <v>2085</v>
      </c>
      <c r="G12702">
        <v>90</v>
      </c>
      <c r="H12702" t="s">
        <v>2017</v>
      </c>
      <c r="I12702">
        <v>43510</v>
      </c>
      <c r="J12702" t="s">
        <v>2030</v>
      </c>
      <c r="K12702" t="s">
        <v>2030</v>
      </c>
    </row>
    <row r="12703" spans="1:11">
      <c r="B12703" t="s">
        <v>2063</v>
      </c>
      <c r="C12703" t="s">
        <v>4225</v>
      </c>
      <c r="D12703" t="s">
        <v>2184</v>
      </c>
      <c r="E12703">
        <v>1</v>
      </c>
      <c r="F12703" t="s">
        <v>2016</v>
      </c>
      <c r="G12703">
        <v>67</v>
      </c>
      <c r="H12703" t="s">
        <v>2017</v>
      </c>
      <c r="I12703">
        <v>43510</v>
      </c>
      <c r="J12703" t="s">
        <v>2030</v>
      </c>
      <c r="K12703" t="s">
        <v>2030</v>
      </c>
    </row>
    <row r="12704" spans="1:11">
      <c r="B12704" t="s">
        <v>2274</v>
      </c>
      <c r="C12704" t="s">
        <v>3165</v>
      </c>
      <c r="D12704" t="s">
        <v>2026</v>
      </c>
      <c r="E12704">
        <v>5</v>
      </c>
      <c r="F12704" t="s">
        <v>2016</v>
      </c>
      <c r="G12704" t="s">
        <v>2030</v>
      </c>
      <c r="H12704" t="s">
        <v>2017</v>
      </c>
      <c r="I12704">
        <v>43509</v>
      </c>
      <c r="J12704">
        <v>10</v>
      </c>
      <c r="K12704">
        <v>-14.96</v>
      </c>
    </row>
    <row r="12705" spans="2:11">
      <c r="B12705" t="s">
        <v>2037</v>
      </c>
      <c r="C12705" t="s">
        <v>4224</v>
      </c>
      <c r="D12705" t="s">
        <v>2076</v>
      </c>
      <c r="E12705">
        <v>3</v>
      </c>
      <c r="F12705" t="s">
        <v>2016</v>
      </c>
      <c r="G12705">
        <v>80</v>
      </c>
      <c r="H12705" t="s">
        <v>2020</v>
      </c>
      <c r="I12705">
        <v>43508</v>
      </c>
      <c r="J12705">
        <v>13</v>
      </c>
      <c r="K12705">
        <v>-21.19</v>
      </c>
    </row>
    <row r="12706" spans="2:11">
      <c r="B12706" t="s">
        <v>2024</v>
      </c>
      <c r="C12706" t="s">
        <v>3004</v>
      </c>
      <c r="D12706" t="s">
        <v>2026</v>
      </c>
      <c r="E12706">
        <v>5</v>
      </c>
      <c r="F12706" t="s">
        <v>2016</v>
      </c>
      <c r="G12706">
        <v>86</v>
      </c>
      <c r="H12706" t="s">
        <v>2017</v>
      </c>
      <c r="I12706">
        <v>43507</v>
      </c>
      <c r="J12706">
        <v>4</v>
      </c>
      <c r="K12706">
        <v>2.6</v>
      </c>
    </row>
    <row r="12707" spans="2:11">
      <c r="B12707" t="s">
        <v>2033</v>
      </c>
      <c r="C12707" t="s">
        <v>4412</v>
      </c>
      <c r="D12707" t="s">
        <v>2044</v>
      </c>
      <c r="E12707">
        <v>3</v>
      </c>
      <c r="F12707" t="s">
        <v>2016</v>
      </c>
      <c r="G12707">
        <v>80</v>
      </c>
      <c r="H12707" t="s">
        <v>2020</v>
      </c>
      <c r="I12707">
        <v>43507</v>
      </c>
      <c r="J12707">
        <v>11</v>
      </c>
      <c r="K12707">
        <v>-16.62</v>
      </c>
    </row>
    <row r="12708" spans="2:11">
      <c r="B12708" t="s">
        <v>2079</v>
      </c>
      <c r="C12708" t="s">
        <v>3219</v>
      </c>
      <c r="D12708" t="s">
        <v>2029</v>
      </c>
      <c r="E12708">
        <v>5</v>
      </c>
      <c r="F12708" t="s">
        <v>2016</v>
      </c>
      <c r="G12708">
        <v>100</v>
      </c>
      <c r="H12708" t="s">
        <v>2017</v>
      </c>
      <c r="I12708">
        <v>43504</v>
      </c>
      <c r="J12708">
        <v>10</v>
      </c>
      <c r="K12708">
        <v>-14.96</v>
      </c>
    </row>
    <row r="12709" spans="2:11">
      <c r="B12709" t="s">
        <v>2051</v>
      </c>
      <c r="C12709" t="s">
        <v>3006</v>
      </c>
      <c r="D12709" t="s">
        <v>2026</v>
      </c>
      <c r="E12709">
        <v>5</v>
      </c>
      <c r="F12709" t="s">
        <v>2016</v>
      </c>
      <c r="G12709">
        <v>102</v>
      </c>
      <c r="H12709" t="s">
        <v>2017</v>
      </c>
      <c r="I12709">
        <v>43504</v>
      </c>
      <c r="J12709">
        <v>2</v>
      </c>
      <c r="K12709">
        <v>11.16</v>
      </c>
    </row>
    <row r="12710" spans="2:11">
      <c r="B12710" t="s">
        <v>2081</v>
      </c>
      <c r="C12710" t="s">
        <v>4413</v>
      </c>
      <c r="D12710" t="s">
        <v>2029</v>
      </c>
      <c r="E12710">
        <v>5</v>
      </c>
      <c r="F12710" t="s">
        <v>2016</v>
      </c>
      <c r="G12710">
        <v>92</v>
      </c>
      <c r="H12710" t="s">
        <v>2017</v>
      </c>
      <c r="I12710">
        <v>43504</v>
      </c>
      <c r="J12710">
        <v>10</v>
      </c>
      <c r="K12710">
        <v>-14.96</v>
      </c>
    </row>
    <row r="12711" spans="2:11">
      <c r="B12711" t="s">
        <v>4414</v>
      </c>
      <c r="C12711" t="s">
        <v>4415</v>
      </c>
      <c r="D12711" t="s">
        <v>2076</v>
      </c>
      <c r="E12711">
        <v>3</v>
      </c>
      <c r="F12711" t="s">
        <v>2016</v>
      </c>
      <c r="G12711">
        <v>88</v>
      </c>
      <c r="H12711" t="s">
        <v>2020</v>
      </c>
      <c r="I12711">
        <v>43504</v>
      </c>
      <c r="J12711">
        <v>3</v>
      </c>
      <c r="K12711">
        <v>8.0500000000000007</v>
      </c>
    </row>
    <row r="12712" spans="2:11">
      <c r="B12712" t="s">
        <v>106</v>
      </c>
      <c r="C12712" t="s">
        <v>3800</v>
      </c>
      <c r="D12712" t="s">
        <v>2440</v>
      </c>
      <c r="E12712">
        <v>5</v>
      </c>
      <c r="F12712" t="s">
        <v>2016</v>
      </c>
      <c r="G12712">
        <v>80</v>
      </c>
      <c r="H12712" t="s">
        <v>2020</v>
      </c>
      <c r="I12712">
        <v>43503</v>
      </c>
      <c r="J12712" t="s">
        <v>2030</v>
      </c>
      <c r="K12712" t="s">
        <v>2030</v>
      </c>
    </row>
    <row r="12713" spans="2:11">
      <c r="B12713" t="s">
        <v>2074</v>
      </c>
      <c r="C12713" t="s">
        <v>3167</v>
      </c>
      <c r="D12713" t="s">
        <v>2026</v>
      </c>
      <c r="E12713">
        <v>5</v>
      </c>
      <c r="F12713" t="s">
        <v>2016</v>
      </c>
      <c r="G12713">
        <v>97</v>
      </c>
      <c r="H12713" t="s">
        <v>2020</v>
      </c>
      <c r="I12713">
        <v>43503</v>
      </c>
      <c r="J12713">
        <v>10</v>
      </c>
      <c r="K12713">
        <v>-14.96</v>
      </c>
    </row>
    <row r="12714" spans="2:11">
      <c r="B12714" t="s">
        <v>2049</v>
      </c>
      <c r="C12714" t="s">
        <v>3220</v>
      </c>
      <c r="D12714" t="s">
        <v>2015</v>
      </c>
      <c r="E12714">
        <v>3</v>
      </c>
      <c r="F12714" t="s">
        <v>2016</v>
      </c>
      <c r="G12714">
        <v>80</v>
      </c>
      <c r="H12714" t="s">
        <v>2020</v>
      </c>
      <c r="I12714">
        <v>43503</v>
      </c>
      <c r="J12714">
        <v>11</v>
      </c>
      <c r="K12714">
        <v>-16.62</v>
      </c>
    </row>
    <row r="12715" spans="2:11">
      <c r="B12715" t="s">
        <v>2198</v>
      </c>
      <c r="C12715" t="s">
        <v>2901</v>
      </c>
      <c r="D12715" t="s">
        <v>2035</v>
      </c>
      <c r="E12715">
        <v>5</v>
      </c>
      <c r="F12715" t="s">
        <v>2016</v>
      </c>
      <c r="G12715">
        <v>100</v>
      </c>
      <c r="H12715" t="s">
        <v>2020</v>
      </c>
      <c r="I12715">
        <v>43503</v>
      </c>
      <c r="J12715">
        <v>10</v>
      </c>
      <c r="K12715">
        <v>-14.96</v>
      </c>
    </row>
    <row r="12716" spans="2:11">
      <c r="B12716" t="s">
        <v>4226</v>
      </c>
      <c r="C12716" t="s">
        <v>4227</v>
      </c>
      <c r="D12716" t="s">
        <v>2076</v>
      </c>
      <c r="E12716">
        <v>3</v>
      </c>
      <c r="F12716" t="s">
        <v>2016</v>
      </c>
      <c r="G12716" t="s">
        <v>2030</v>
      </c>
      <c r="H12716" t="s">
        <v>2017</v>
      </c>
      <c r="I12716">
        <v>43503</v>
      </c>
      <c r="J12716">
        <v>5</v>
      </c>
      <c r="K12716">
        <v>0</v>
      </c>
    </row>
    <row r="12717" spans="2:11">
      <c r="B12717" t="s">
        <v>2027</v>
      </c>
      <c r="C12717" t="s">
        <v>4416</v>
      </c>
      <c r="D12717" t="s">
        <v>2041</v>
      </c>
      <c r="E12717">
        <v>1</v>
      </c>
      <c r="F12717" t="s">
        <v>2016</v>
      </c>
      <c r="G12717">
        <v>74</v>
      </c>
      <c r="H12717" t="s">
        <v>2017</v>
      </c>
      <c r="I12717">
        <v>43474</v>
      </c>
      <c r="J12717">
        <v>7</v>
      </c>
      <c r="K12717">
        <v>-12.79</v>
      </c>
    </row>
    <row r="12718" spans="2:11">
      <c r="B12718" t="s">
        <v>2021</v>
      </c>
      <c r="C12718" t="s">
        <v>3224</v>
      </c>
      <c r="D12718" t="s">
        <v>2023</v>
      </c>
      <c r="E12718">
        <v>5</v>
      </c>
      <c r="F12718" t="s">
        <v>2016</v>
      </c>
      <c r="G12718">
        <v>94</v>
      </c>
      <c r="H12718" t="s">
        <v>2020</v>
      </c>
      <c r="I12718">
        <v>43473</v>
      </c>
      <c r="J12718">
        <v>10</v>
      </c>
      <c r="K12718">
        <v>-14.96</v>
      </c>
    </row>
    <row r="12719" spans="2:11">
      <c r="B12719" t="s">
        <v>2792</v>
      </c>
      <c r="C12719" t="s">
        <v>4098</v>
      </c>
      <c r="D12719" t="s">
        <v>2076</v>
      </c>
      <c r="E12719">
        <v>3</v>
      </c>
      <c r="F12719" t="s">
        <v>2016</v>
      </c>
      <c r="G12719">
        <v>95</v>
      </c>
      <c r="H12719" t="s">
        <v>2020</v>
      </c>
      <c r="I12719">
        <v>43395</v>
      </c>
      <c r="J12719">
        <v>12</v>
      </c>
      <c r="K12719">
        <v>-17.7</v>
      </c>
    </row>
    <row r="12720" spans="2:11">
      <c r="B12720" t="s">
        <v>2083</v>
      </c>
      <c r="C12720" t="s">
        <v>2084</v>
      </c>
      <c r="D12720" t="s">
        <v>2035</v>
      </c>
      <c r="E12720">
        <v>5</v>
      </c>
      <c r="F12720" t="s">
        <v>2085</v>
      </c>
      <c r="G12720" t="s">
        <v>2030</v>
      </c>
      <c r="H12720" t="s">
        <v>2017</v>
      </c>
      <c r="I12720">
        <v>43342</v>
      </c>
      <c r="J12720">
        <v>1</v>
      </c>
      <c r="K12720">
        <v>21.68</v>
      </c>
    </row>
    <row r="12721" spans="2:11">
      <c r="B12721" t="s">
        <v>2111</v>
      </c>
      <c r="C12721" t="s">
        <v>2338</v>
      </c>
      <c r="D12721" t="s">
        <v>2026</v>
      </c>
      <c r="E12721">
        <v>5</v>
      </c>
      <c r="F12721" t="s">
        <v>2016</v>
      </c>
      <c r="G12721" t="s">
        <v>2030</v>
      </c>
      <c r="H12721" t="s">
        <v>2017</v>
      </c>
      <c r="I12721">
        <v>43214</v>
      </c>
      <c r="J12721">
        <v>10</v>
      </c>
      <c r="K12721">
        <v>-14.96</v>
      </c>
    </row>
    <row r="12722" spans="2:11">
      <c r="B12722" t="s">
        <v>2326</v>
      </c>
      <c r="C12722" t="s">
        <v>2327</v>
      </c>
      <c r="D12722" t="s">
        <v>2029</v>
      </c>
      <c r="E12722">
        <v>5</v>
      </c>
      <c r="F12722" t="s">
        <v>2085</v>
      </c>
      <c r="G12722" t="s">
        <v>2030</v>
      </c>
      <c r="H12722" t="s">
        <v>2017</v>
      </c>
      <c r="I12722">
        <v>42474</v>
      </c>
      <c r="J12722">
        <v>10</v>
      </c>
      <c r="K12722">
        <v>-14.96</v>
      </c>
    </row>
    <row r="12801" spans="1:11">
      <c r="A12801" t="s">
        <v>1141</v>
      </c>
      <c r="B12801" t="s">
        <v>2159</v>
      </c>
      <c r="C12801" t="s">
        <v>3110</v>
      </c>
      <c r="D12801" t="s">
        <v>2029</v>
      </c>
      <c r="E12801">
        <v>5</v>
      </c>
      <c r="F12801" t="s">
        <v>2016</v>
      </c>
      <c r="G12801">
        <v>290</v>
      </c>
      <c r="H12801" t="s">
        <v>2017</v>
      </c>
      <c r="I12801">
        <v>43511</v>
      </c>
      <c r="J12801">
        <v>3</v>
      </c>
      <c r="K12801">
        <v>27.83</v>
      </c>
    </row>
    <row r="12802" spans="1:11">
      <c r="B12802" t="s">
        <v>2049</v>
      </c>
      <c r="C12802" t="s">
        <v>3445</v>
      </c>
      <c r="D12802" t="s">
        <v>2015</v>
      </c>
      <c r="E12802">
        <v>3</v>
      </c>
      <c r="F12802" t="s">
        <v>2088</v>
      </c>
      <c r="G12802">
        <v>280</v>
      </c>
      <c r="H12802" t="s">
        <v>2017</v>
      </c>
      <c r="I12802">
        <v>43511</v>
      </c>
      <c r="J12802">
        <v>3</v>
      </c>
      <c r="K12802">
        <v>27.83</v>
      </c>
    </row>
    <row r="12803" spans="1:11">
      <c r="B12803" t="s">
        <v>2274</v>
      </c>
      <c r="C12803" t="s">
        <v>2791</v>
      </c>
      <c r="D12803" t="s">
        <v>2026</v>
      </c>
      <c r="E12803">
        <v>5</v>
      </c>
      <c r="F12803" t="s">
        <v>2016</v>
      </c>
      <c r="G12803" t="s">
        <v>2030</v>
      </c>
      <c r="H12803" t="s">
        <v>2017</v>
      </c>
      <c r="I12803">
        <v>43509</v>
      </c>
      <c r="J12803">
        <v>7</v>
      </c>
      <c r="K12803">
        <v>2.44</v>
      </c>
    </row>
    <row r="12804" spans="1:11">
      <c r="B12804" t="s">
        <v>2094</v>
      </c>
      <c r="C12804" t="s">
        <v>2095</v>
      </c>
      <c r="D12804" t="s">
        <v>2076</v>
      </c>
      <c r="E12804">
        <v>3</v>
      </c>
      <c r="F12804" t="s">
        <v>2085</v>
      </c>
      <c r="G12804" t="s">
        <v>2030</v>
      </c>
      <c r="H12804" t="s">
        <v>2017</v>
      </c>
      <c r="I12804">
        <v>43509</v>
      </c>
      <c r="J12804" t="s">
        <v>2030</v>
      </c>
      <c r="K12804" t="s">
        <v>2030</v>
      </c>
    </row>
    <row r="12805" spans="1:11">
      <c r="B12805" t="s">
        <v>2063</v>
      </c>
      <c r="C12805" t="s">
        <v>3471</v>
      </c>
      <c r="D12805" t="s">
        <v>2035</v>
      </c>
      <c r="E12805">
        <v>5</v>
      </c>
      <c r="F12805" t="s">
        <v>2016</v>
      </c>
      <c r="G12805">
        <v>304</v>
      </c>
      <c r="H12805" t="s">
        <v>2017</v>
      </c>
      <c r="I12805">
        <v>43509</v>
      </c>
      <c r="J12805">
        <v>3</v>
      </c>
      <c r="K12805">
        <v>27.83</v>
      </c>
    </row>
    <row r="12806" spans="1:11">
      <c r="B12806" t="s">
        <v>2077</v>
      </c>
      <c r="C12806" t="s">
        <v>3111</v>
      </c>
      <c r="D12806" t="s">
        <v>2029</v>
      </c>
      <c r="E12806">
        <v>5</v>
      </c>
      <c r="F12806" t="s">
        <v>2016</v>
      </c>
      <c r="G12806">
        <v>300</v>
      </c>
      <c r="H12806" t="s">
        <v>2017</v>
      </c>
      <c r="I12806">
        <v>43505</v>
      </c>
      <c r="J12806">
        <v>3</v>
      </c>
      <c r="K12806">
        <v>27.83</v>
      </c>
    </row>
    <row r="12807" spans="1:11">
      <c r="B12807" t="s">
        <v>2134</v>
      </c>
      <c r="C12807" t="s">
        <v>4306</v>
      </c>
      <c r="D12807" t="s">
        <v>2162</v>
      </c>
      <c r="E12807">
        <v>3</v>
      </c>
      <c r="F12807" t="s">
        <v>2016</v>
      </c>
      <c r="G12807">
        <v>278</v>
      </c>
      <c r="H12807" t="s">
        <v>2017</v>
      </c>
      <c r="I12807">
        <v>43495</v>
      </c>
      <c r="J12807" t="s">
        <v>2030</v>
      </c>
      <c r="K12807" t="s">
        <v>2030</v>
      </c>
    </row>
    <row r="12808" spans="1:11">
      <c r="B12808" t="s">
        <v>3430</v>
      </c>
      <c r="C12808" t="s">
        <v>4185</v>
      </c>
      <c r="D12808" t="s">
        <v>2026</v>
      </c>
      <c r="E12808">
        <v>5</v>
      </c>
      <c r="F12808" t="s">
        <v>2016</v>
      </c>
      <c r="G12808">
        <v>296</v>
      </c>
      <c r="H12808" t="s">
        <v>2017</v>
      </c>
      <c r="I12808">
        <v>43492</v>
      </c>
      <c r="J12808">
        <v>3</v>
      </c>
      <c r="K12808">
        <v>27.83</v>
      </c>
    </row>
    <row r="12809" spans="1:11">
      <c r="B12809" t="s">
        <v>2027</v>
      </c>
      <c r="C12809" t="s">
        <v>2891</v>
      </c>
      <c r="D12809" t="s">
        <v>2029</v>
      </c>
      <c r="E12809">
        <v>5</v>
      </c>
      <c r="F12809" t="s">
        <v>2016</v>
      </c>
      <c r="G12809">
        <v>300</v>
      </c>
      <c r="H12809" t="s">
        <v>2017</v>
      </c>
      <c r="I12809">
        <v>43490</v>
      </c>
      <c r="J12809">
        <v>6</v>
      </c>
      <c r="K12809">
        <v>7.59</v>
      </c>
    </row>
    <row r="12810" spans="1:11">
      <c r="B12810" t="s">
        <v>2037</v>
      </c>
      <c r="C12810" t="s">
        <v>2489</v>
      </c>
      <c r="D12810" t="s">
        <v>2026</v>
      </c>
      <c r="E12810">
        <v>5</v>
      </c>
      <c r="F12810" t="s">
        <v>2016</v>
      </c>
      <c r="G12810">
        <v>315</v>
      </c>
      <c r="H12810" t="s">
        <v>2017</v>
      </c>
      <c r="I12810">
        <v>43490</v>
      </c>
      <c r="J12810">
        <v>3</v>
      </c>
      <c r="K12810">
        <v>27.83</v>
      </c>
    </row>
    <row r="12811" spans="1:11">
      <c r="B12811" t="s">
        <v>106</v>
      </c>
      <c r="C12811" t="s">
        <v>2884</v>
      </c>
      <c r="D12811" t="s">
        <v>2723</v>
      </c>
      <c r="E12811">
        <v>3</v>
      </c>
      <c r="F12811" t="s">
        <v>2016</v>
      </c>
      <c r="G12811">
        <v>282</v>
      </c>
      <c r="H12811" t="s">
        <v>2020</v>
      </c>
      <c r="I12811">
        <v>43489</v>
      </c>
      <c r="J12811">
        <v>8</v>
      </c>
      <c r="K12811">
        <v>0</v>
      </c>
    </row>
    <row r="12812" spans="1:11">
      <c r="B12812" t="s">
        <v>2033</v>
      </c>
      <c r="C12812" t="s">
        <v>2485</v>
      </c>
      <c r="D12812" t="s">
        <v>2044</v>
      </c>
      <c r="E12812">
        <v>3</v>
      </c>
      <c r="F12812" t="s">
        <v>2016</v>
      </c>
      <c r="G12812">
        <v>275</v>
      </c>
      <c r="H12812" t="s">
        <v>2020</v>
      </c>
      <c r="I12812">
        <v>43489</v>
      </c>
      <c r="J12812">
        <v>8</v>
      </c>
      <c r="K12812">
        <v>0</v>
      </c>
    </row>
    <row r="12813" spans="1:11">
      <c r="B12813" t="s">
        <v>2074</v>
      </c>
      <c r="C12813" t="s">
        <v>3450</v>
      </c>
      <c r="D12813" t="s">
        <v>2026</v>
      </c>
      <c r="E12813">
        <v>5</v>
      </c>
      <c r="F12813" t="s">
        <v>2016</v>
      </c>
      <c r="G12813">
        <v>325</v>
      </c>
      <c r="H12813" t="s">
        <v>2020</v>
      </c>
      <c r="I12813">
        <v>43489</v>
      </c>
      <c r="J12813">
        <v>3</v>
      </c>
      <c r="K12813">
        <v>27.83</v>
      </c>
    </row>
    <row r="12814" spans="1:11">
      <c r="B12814" t="s">
        <v>2118</v>
      </c>
      <c r="C12814" t="s">
        <v>3451</v>
      </c>
      <c r="D12814" t="s">
        <v>2026</v>
      </c>
      <c r="E12814">
        <v>5</v>
      </c>
      <c r="F12814" t="s">
        <v>2016</v>
      </c>
      <c r="G12814">
        <v>290</v>
      </c>
      <c r="H12814" t="s">
        <v>2017</v>
      </c>
      <c r="I12814">
        <v>43489</v>
      </c>
      <c r="J12814">
        <v>1</v>
      </c>
      <c r="K12814">
        <v>32.75</v>
      </c>
    </row>
    <row r="12815" spans="1:11">
      <c r="B12815" t="s">
        <v>2151</v>
      </c>
      <c r="C12815" t="s">
        <v>3984</v>
      </c>
      <c r="D12815" t="s">
        <v>2044</v>
      </c>
      <c r="E12815">
        <v>3</v>
      </c>
      <c r="F12815" t="s">
        <v>2016</v>
      </c>
      <c r="G12815">
        <v>275</v>
      </c>
      <c r="H12815" t="s">
        <v>2020</v>
      </c>
      <c r="I12815">
        <v>43489</v>
      </c>
      <c r="J12815" t="s">
        <v>2030</v>
      </c>
      <c r="K12815" t="s">
        <v>2030</v>
      </c>
    </row>
    <row r="12816" spans="1:11">
      <c r="B12816" t="s">
        <v>2198</v>
      </c>
      <c r="C12816" t="s">
        <v>2841</v>
      </c>
      <c r="D12816" t="s">
        <v>2035</v>
      </c>
      <c r="E12816">
        <v>5</v>
      </c>
      <c r="F12816" t="s">
        <v>2016</v>
      </c>
      <c r="G12816">
        <v>310</v>
      </c>
      <c r="H12816" t="s">
        <v>2020</v>
      </c>
      <c r="I12816">
        <v>43489</v>
      </c>
      <c r="J12816">
        <v>3</v>
      </c>
      <c r="K12816">
        <v>27.83</v>
      </c>
    </row>
    <row r="12817" spans="2:11">
      <c r="B12817" t="s">
        <v>2079</v>
      </c>
      <c r="C12817" t="s">
        <v>3117</v>
      </c>
      <c r="D12817" t="s">
        <v>2015</v>
      </c>
      <c r="E12817">
        <v>3</v>
      </c>
      <c r="F12817" t="s">
        <v>2016</v>
      </c>
      <c r="G12817">
        <v>250</v>
      </c>
      <c r="H12817" t="s">
        <v>2017</v>
      </c>
      <c r="I12817">
        <v>43487</v>
      </c>
      <c r="J12817">
        <v>8</v>
      </c>
      <c r="K12817">
        <v>0</v>
      </c>
    </row>
    <row r="12818" spans="2:11">
      <c r="B12818" t="s">
        <v>2236</v>
      </c>
      <c r="C12818" t="s">
        <v>3446</v>
      </c>
      <c r="D12818" t="s">
        <v>2015</v>
      </c>
      <c r="E12818">
        <v>3</v>
      </c>
      <c r="F12818" t="s">
        <v>2016</v>
      </c>
      <c r="G12818" t="s">
        <v>2030</v>
      </c>
      <c r="H12818" t="s">
        <v>2017</v>
      </c>
      <c r="I12818">
        <v>43482</v>
      </c>
      <c r="J12818">
        <v>5</v>
      </c>
      <c r="K12818">
        <v>12.78</v>
      </c>
    </row>
    <row r="12819" spans="2:11">
      <c r="B12819" t="s">
        <v>2067</v>
      </c>
      <c r="C12819" t="s">
        <v>3980</v>
      </c>
      <c r="D12819" t="s">
        <v>2029</v>
      </c>
      <c r="E12819">
        <v>5</v>
      </c>
      <c r="F12819" t="s">
        <v>2016</v>
      </c>
      <c r="G12819">
        <v>288</v>
      </c>
      <c r="H12819" t="s">
        <v>2020</v>
      </c>
      <c r="I12819">
        <v>43479</v>
      </c>
      <c r="J12819">
        <v>3</v>
      </c>
      <c r="K12819">
        <v>27.83</v>
      </c>
    </row>
    <row r="12820" spans="2:11">
      <c r="B12820" t="s">
        <v>2065</v>
      </c>
      <c r="C12820" t="s">
        <v>3970</v>
      </c>
      <c r="D12820" t="s">
        <v>2026</v>
      </c>
      <c r="E12820">
        <v>5</v>
      </c>
      <c r="F12820" t="s">
        <v>2016</v>
      </c>
      <c r="G12820">
        <v>280</v>
      </c>
      <c r="H12820" t="s">
        <v>2020</v>
      </c>
      <c r="I12820">
        <v>43476</v>
      </c>
      <c r="J12820">
        <v>3</v>
      </c>
      <c r="K12820">
        <v>27.83</v>
      </c>
    </row>
    <row r="12821" spans="2:11">
      <c r="B12821" t="s">
        <v>2260</v>
      </c>
      <c r="C12821" t="s">
        <v>3447</v>
      </c>
      <c r="D12821" t="s">
        <v>2044</v>
      </c>
      <c r="E12821">
        <v>3</v>
      </c>
      <c r="F12821" t="s">
        <v>2123</v>
      </c>
      <c r="G12821">
        <v>250</v>
      </c>
      <c r="H12821" t="s">
        <v>2017</v>
      </c>
      <c r="I12821">
        <v>43474</v>
      </c>
      <c r="J12821" t="s">
        <v>2030</v>
      </c>
      <c r="K12821" t="s">
        <v>2030</v>
      </c>
    </row>
    <row r="12822" spans="2:11">
      <c r="B12822" t="s">
        <v>2069</v>
      </c>
      <c r="C12822" t="s">
        <v>4307</v>
      </c>
      <c r="D12822" t="s">
        <v>2035</v>
      </c>
      <c r="E12822">
        <v>5</v>
      </c>
      <c r="F12822" t="s">
        <v>2016</v>
      </c>
      <c r="G12822">
        <v>282</v>
      </c>
      <c r="H12822" t="s">
        <v>2017</v>
      </c>
      <c r="I12822">
        <v>43473</v>
      </c>
      <c r="J12822">
        <v>3</v>
      </c>
      <c r="K12822">
        <v>27.83</v>
      </c>
    </row>
    <row r="12823" spans="2:11">
      <c r="B12823" t="s">
        <v>2174</v>
      </c>
      <c r="C12823" t="s">
        <v>2800</v>
      </c>
      <c r="D12823" t="s">
        <v>2029</v>
      </c>
      <c r="E12823">
        <v>5</v>
      </c>
      <c r="F12823" t="s">
        <v>2016</v>
      </c>
      <c r="G12823">
        <v>300</v>
      </c>
      <c r="H12823" t="s">
        <v>2017</v>
      </c>
      <c r="I12823">
        <v>43472</v>
      </c>
      <c r="J12823">
        <v>3</v>
      </c>
      <c r="K12823">
        <v>27.83</v>
      </c>
    </row>
    <row r="12824" spans="2:11">
      <c r="B12824" t="s">
        <v>2120</v>
      </c>
      <c r="C12824" t="s">
        <v>4308</v>
      </c>
      <c r="D12824" t="s">
        <v>2026</v>
      </c>
      <c r="E12824">
        <v>5</v>
      </c>
      <c r="F12824" t="s">
        <v>2016</v>
      </c>
      <c r="G12824">
        <v>315</v>
      </c>
      <c r="H12824" t="s">
        <v>2020</v>
      </c>
      <c r="I12824">
        <v>43467</v>
      </c>
      <c r="J12824" t="s">
        <v>2030</v>
      </c>
      <c r="K12824" t="s">
        <v>2030</v>
      </c>
    </row>
    <row r="12825" spans="2:11">
      <c r="B12825" t="s">
        <v>2086</v>
      </c>
      <c r="C12825" t="s">
        <v>2087</v>
      </c>
      <c r="D12825" t="s">
        <v>2026</v>
      </c>
      <c r="E12825">
        <v>5</v>
      </c>
      <c r="F12825" t="s">
        <v>2085</v>
      </c>
      <c r="G12825">
        <v>260</v>
      </c>
      <c r="H12825" t="s">
        <v>2017</v>
      </c>
      <c r="I12825">
        <v>43461</v>
      </c>
      <c r="J12825">
        <v>2</v>
      </c>
      <c r="K12825">
        <v>29.54</v>
      </c>
    </row>
    <row r="12826" spans="2:11">
      <c r="B12826" t="s">
        <v>2024</v>
      </c>
      <c r="C12826" t="s">
        <v>3440</v>
      </c>
      <c r="D12826" t="s">
        <v>2026</v>
      </c>
      <c r="E12826">
        <v>5</v>
      </c>
      <c r="F12826" t="s">
        <v>2016</v>
      </c>
      <c r="G12826">
        <v>320</v>
      </c>
      <c r="H12826" t="s">
        <v>2017</v>
      </c>
      <c r="I12826">
        <v>43451</v>
      </c>
      <c r="J12826">
        <v>3</v>
      </c>
      <c r="K12826">
        <v>27.83</v>
      </c>
    </row>
    <row r="12827" spans="2:11">
      <c r="B12827" t="s">
        <v>2257</v>
      </c>
      <c r="C12827" t="s">
        <v>3114</v>
      </c>
      <c r="D12827" t="s">
        <v>2044</v>
      </c>
      <c r="E12827">
        <v>3</v>
      </c>
      <c r="F12827" t="s">
        <v>2016</v>
      </c>
      <c r="G12827">
        <v>270</v>
      </c>
      <c r="H12827" t="s">
        <v>2020</v>
      </c>
      <c r="I12827">
        <v>43448</v>
      </c>
      <c r="J12827" t="s">
        <v>2030</v>
      </c>
      <c r="K12827" t="s">
        <v>2030</v>
      </c>
    </row>
    <row r="12828" spans="2:11">
      <c r="B12828" t="s">
        <v>2045</v>
      </c>
      <c r="C12828" t="s">
        <v>3444</v>
      </c>
      <c r="D12828" t="s">
        <v>2015</v>
      </c>
      <c r="E12828">
        <v>3</v>
      </c>
      <c r="F12828" t="s">
        <v>2016</v>
      </c>
      <c r="G12828" t="s">
        <v>2030</v>
      </c>
      <c r="H12828" t="s">
        <v>2017</v>
      </c>
      <c r="I12828">
        <v>43448</v>
      </c>
      <c r="J12828">
        <v>8</v>
      </c>
      <c r="K12828">
        <v>0</v>
      </c>
    </row>
    <row r="12829" spans="2:11">
      <c r="B12829" t="s">
        <v>2051</v>
      </c>
      <c r="C12829" t="s">
        <v>4309</v>
      </c>
      <c r="D12829" t="s">
        <v>2026</v>
      </c>
      <c r="E12829">
        <v>5</v>
      </c>
      <c r="F12829" t="s">
        <v>2016</v>
      </c>
      <c r="G12829">
        <v>300</v>
      </c>
      <c r="H12829" t="s">
        <v>2017</v>
      </c>
      <c r="I12829">
        <v>43448</v>
      </c>
      <c r="J12829" t="s">
        <v>2030</v>
      </c>
      <c r="K12829" t="s">
        <v>2030</v>
      </c>
    </row>
    <row r="12830" spans="2:11">
      <c r="B12830" t="s">
        <v>2083</v>
      </c>
      <c r="C12830" t="s">
        <v>2084</v>
      </c>
      <c r="D12830" t="s">
        <v>2076</v>
      </c>
      <c r="E12830">
        <v>3</v>
      </c>
      <c r="F12830" t="s">
        <v>2088</v>
      </c>
      <c r="G12830" t="s">
        <v>2030</v>
      </c>
      <c r="H12830" t="s">
        <v>2017</v>
      </c>
      <c r="I12830">
        <v>43448</v>
      </c>
      <c r="J12830">
        <v>4</v>
      </c>
      <c r="K12830">
        <v>13.32</v>
      </c>
    </row>
    <row r="12831" spans="2:11">
      <c r="B12831" t="s">
        <v>2102</v>
      </c>
      <c r="C12831" t="s">
        <v>2842</v>
      </c>
      <c r="D12831" t="s">
        <v>2104</v>
      </c>
      <c r="E12831" t="s">
        <v>2030</v>
      </c>
      <c r="F12831" t="s">
        <v>2016</v>
      </c>
      <c r="G12831" t="s">
        <v>2030</v>
      </c>
      <c r="H12831" t="s">
        <v>2017</v>
      </c>
      <c r="I12831">
        <v>43423</v>
      </c>
      <c r="J12831" t="s">
        <v>2030</v>
      </c>
      <c r="K12831" t="s">
        <v>2030</v>
      </c>
    </row>
    <row r="12832" spans="2:11">
      <c r="B12832" t="s">
        <v>2021</v>
      </c>
      <c r="C12832" t="s">
        <v>2897</v>
      </c>
      <c r="D12832" t="s">
        <v>2216</v>
      </c>
      <c r="E12832">
        <v>3</v>
      </c>
      <c r="F12832" t="s">
        <v>2016</v>
      </c>
      <c r="G12832">
        <v>280</v>
      </c>
      <c r="H12832" t="s">
        <v>2020</v>
      </c>
      <c r="I12832">
        <v>43389</v>
      </c>
      <c r="J12832">
        <v>8</v>
      </c>
      <c r="K12832">
        <v>0</v>
      </c>
    </row>
    <row r="12833" spans="2:11">
      <c r="B12833" t="s">
        <v>2461</v>
      </c>
      <c r="C12833" t="s">
        <v>3452</v>
      </c>
      <c r="D12833" t="s">
        <v>2179</v>
      </c>
      <c r="E12833" t="s">
        <v>2030</v>
      </c>
      <c r="F12833" t="s">
        <v>2016</v>
      </c>
      <c r="G12833" t="s">
        <v>2030</v>
      </c>
      <c r="H12833" t="s">
        <v>2017</v>
      </c>
      <c r="I12833">
        <v>43264</v>
      </c>
      <c r="J12833" t="s">
        <v>2030</v>
      </c>
      <c r="K12833" t="s">
        <v>2030</v>
      </c>
    </row>
    <row r="12901" spans="1:11">
      <c r="A12901" t="s">
        <v>1142</v>
      </c>
      <c r="B12901" t="s">
        <v>2074</v>
      </c>
      <c r="C12901" t="s">
        <v>3555</v>
      </c>
      <c r="D12901" t="s">
        <v>2076</v>
      </c>
      <c r="E12901">
        <v>3</v>
      </c>
      <c r="F12901" t="s">
        <v>2016</v>
      </c>
      <c r="G12901">
        <v>195</v>
      </c>
      <c r="H12901" t="s">
        <v>2020</v>
      </c>
      <c r="I12901">
        <v>43511</v>
      </c>
      <c r="J12901">
        <v>2</v>
      </c>
      <c r="K12901">
        <v>0</v>
      </c>
    </row>
    <row r="12902" spans="1:11">
      <c r="B12902" t="s">
        <v>2047</v>
      </c>
      <c r="C12902" t="s">
        <v>2923</v>
      </c>
      <c r="D12902" t="s">
        <v>2026</v>
      </c>
      <c r="E12902">
        <v>5</v>
      </c>
      <c r="F12902" t="s">
        <v>2016</v>
      </c>
      <c r="G12902">
        <v>200</v>
      </c>
      <c r="H12902" t="s">
        <v>2020</v>
      </c>
      <c r="I12902">
        <v>43510</v>
      </c>
      <c r="J12902">
        <v>9</v>
      </c>
      <c r="K12902">
        <v>-24.18</v>
      </c>
    </row>
    <row r="12903" spans="1:11">
      <c r="B12903" t="s">
        <v>2274</v>
      </c>
      <c r="C12903" t="s">
        <v>2334</v>
      </c>
      <c r="D12903" t="s">
        <v>2076</v>
      </c>
      <c r="E12903">
        <v>3</v>
      </c>
      <c r="F12903" t="s">
        <v>2016</v>
      </c>
      <c r="G12903" t="s">
        <v>2030</v>
      </c>
      <c r="H12903" t="s">
        <v>2017</v>
      </c>
      <c r="I12903">
        <v>43509</v>
      </c>
      <c r="J12903">
        <v>2</v>
      </c>
      <c r="K12903">
        <v>0</v>
      </c>
    </row>
    <row r="12904" spans="1:11">
      <c r="B12904" t="s">
        <v>2139</v>
      </c>
      <c r="C12904" t="s">
        <v>2921</v>
      </c>
      <c r="D12904" t="s">
        <v>2044</v>
      </c>
      <c r="E12904">
        <v>3</v>
      </c>
      <c r="F12904" t="s">
        <v>2016</v>
      </c>
      <c r="G12904">
        <v>180</v>
      </c>
      <c r="H12904" t="s">
        <v>2020</v>
      </c>
      <c r="I12904">
        <v>43509</v>
      </c>
      <c r="J12904">
        <v>2</v>
      </c>
      <c r="K12904">
        <v>0</v>
      </c>
    </row>
    <row r="12905" spans="1:11">
      <c r="B12905" t="s">
        <v>2148</v>
      </c>
      <c r="C12905" t="s">
        <v>3556</v>
      </c>
      <c r="D12905" t="s">
        <v>2029</v>
      </c>
      <c r="E12905">
        <v>5</v>
      </c>
      <c r="F12905" t="s">
        <v>2016</v>
      </c>
      <c r="G12905">
        <v>220</v>
      </c>
      <c r="H12905" t="s">
        <v>2020</v>
      </c>
      <c r="I12905">
        <v>43509</v>
      </c>
      <c r="J12905" t="s">
        <v>2030</v>
      </c>
      <c r="K12905" t="s">
        <v>2030</v>
      </c>
    </row>
    <row r="12906" spans="1:11">
      <c r="B12906" t="s">
        <v>2079</v>
      </c>
      <c r="C12906" t="s">
        <v>2922</v>
      </c>
      <c r="D12906" t="s">
        <v>2029</v>
      </c>
      <c r="E12906">
        <v>5</v>
      </c>
      <c r="F12906" t="s">
        <v>2016</v>
      </c>
      <c r="G12906">
        <v>202</v>
      </c>
      <c r="H12906" t="s">
        <v>2017</v>
      </c>
      <c r="I12906">
        <v>43509</v>
      </c>
      <c r="J12906">
        <v>6</v>
      </c>
      <c r="K12906">
        <v>-13.52</v>
      </c>
    </row>
    <row r="12907" spans="1:11">
      <c r="B12907" t="s">
        <v>2049</v>
      </c>
      <c r="C12907" t="s">
        <v>2924</v>
      </c>
      <c r="D12907" t="s">
        <v>2029</v>
      </c>
      <c r="E12907">
        <v>5</v>
      </c>
      <c r="F12907" t="s">
        <v>2016</v>
      </c>
      <c r="G12907">
        <v>255</v>
      </c>
      <c r="H12907" t="s">
        <v>2020</v>
      </c>
      <c r="I12907">
        <v>43503</v>
      </c>
      <c r="J12907">
        <v>6</v>
      </c>
      <c r="K12907">
        <v>-13.52</v>
      </c>
    </row>
    <row r="12908" spans="1:11">
      <c r="B12908" t="s">
        <v>2024</v>
      </c>
      <c r="C12908" t="s">
        <v>3300</v>
      </c>
      <c r="D12908" t="s">
        <v>2076</v>
      </c>
      <c r="E12908">
        <v>3</v>
      </c>
      <c r="F12908" t="s">
        <v>2016</v>
      </c>
      <c r="G12908" t="s">
        <v>2030</v>
      </c>
      <c r="H12908" t="s">
        <v>2017</v>
      </c>
      <c r="I12908">
        <v>43502</v>
      </c>
      <c r="J12908">
        <v>2</v>
      </c>
      <c r="K12908">
        <v>0</v>
      </c>
    </row>
    <row r="12909" spans="1:11">
      <c r="B12909" t="s">
        <v>2094</v>
      </c>
      <c r="C12909" t="s">
        <v>2095</v>
      </c>
      <c r="D12909" t="s">
        <v>2076</v>
      </c>
      <c r="E12909">
        <v>3</v>
      </c>
      <c r="F12909" t="s">
        <v>2016</v>
      </c>
      <c r="G12909" t="s">
        <v>2030</v>
      </c>
      <c r="H12909" t="s">
        <v>2017</v>
      </c>
      <c r="I12909">
        <v>43502</v>
      </c>
      <c r="J12909" t="s">
        <v>2030</v>
      </c>
      <c r="K12909" t="s">
        <v>2030</v>
      </c>
    </row>
    <row r="12910" spans="1:11">
      <c r="B12910" t="s">
        <v>2067</v>
      </c>
      <c r="C12910" t="s">
        <v>2917</v>
      </c>
      <c r="D12910" t="s">
        <v>2252</v>
      </c>
      <c r="E12910">
        <v>3</v>
      </c>
      <c r="F12910" t="s">
        <v>2016</v>
      </c>
      <c r="G12910">
        <v>165</v>
      </c>
      <c r="H12910" t="s">
        <v>2020</v>
      </c>
      <c r="I12910">
        <v>43501</v>
      </c>
      <c r="J12910">
        <v>3</v>
      </c>
      <c r="K12910">
        <v>-10.23</v>
      </c>
    </row>
    <row r="12911" spans="1:11">
      <c r="B12911" t="s">
        <v>106</v>
      </c>
      <c r="C12911" t="s">
        <v>2926</v>
      </c>
      <c r="D12911" t="s">
        <v>2114</v>
      </c>
      <c r="E12911">
        <v>3</v>
      </c>
      <c r="F12911" t="s">
        <v>2016</v>
      </c>
      <c r="G12911">
        <v>156</v>
      </c>
      <c r="H12911" t="s">
        <v>2020</v>
      </c>
      <c r="I12911">
        <v>43497</v>
      </c>
      <c r="J12911">
        <v>5</v>
      </c>
      <c r="K12911">
        <v>-11.2</v>
      </c>
    </row>
    <row r="12912" spans="1:11">
      <c r="B12912" t="s">
        <v>2027</v>
      </c>
      <c r="C12912" t="s">
        <v>3557</v>
      </c>
      <c r="D12912" t="s">
        <v>2044</v>
      </c>
      <c r="E12912">
        <v>3</v>
      </c>
      <c r="F12912" t="s">
        <v>2088</v>
      </c>
      <c r="G12912">
        <v>161</v>
      </c>
      <c r="H12912" t="s">
        <v>2017</v>
      </c>
      <c r="I12912">
        <v>43496</v>
      </c>
      <c r="J12912">
        <v>4</v>
      </c>
      <c r="K12912">
        <v>-10.94</v>
      </c>
    </row>
    <row r="12913" spans="2:11">
      <c r="B12913" t="s">
        <v>2151</v>
      </c>
      <c r="C12913" t="s">
        <v>2337</v>
      </c>
      <c r="D12913" t="s">
        <v>2026</v>
      </c>
      <c r="E12913">
        <v>5</v>
      </c>
      <c r="F12913" t="s">
        <v>2016</v>
      </c>
      <c r="G12913">
        <v>229</v>
      </c>
      <c r="H12913" t="s">
        <v>2020</v>
      </c>
      <c r="I12913">
        <v>43495</v>
      </c>
      <c r="J12913" t="s">
        <v>2030</v>
      </c>
      <c r="K12913" t="s">
        <v>2030</v>
      </c>
    </row>
    <row r="12914" spans="2:11">
      <c r="B12914" t="s">
        <v>2451</v>
      </c>
      <c r="C12914" t="s">
        <v>2974</v>
      </c>
      <c r="D12914" t="s">
        <v>2026</v>
      </c>
      <c r="E12914">
        <v>5</v>
      </c>
      <c r="F12914" t="s">
        <v>2016</v>
      </c>
      <c r="G12914" t="s">
        <v>2030</v>
      </c>
      <c r="H12914" t="s">
        <v>2017</v>
      </c>
      <c r="I12914">
        <v>43495</v>
      </c>
      <c r="J12914">
        <v>6</v>
      </c>
      <c r="K12914">
        <v>-13.52</v>
      </c>
    </row>
    <row r="12915" spans="2:11">
      <c r="B12915" t="s">
        <v>2086</v>
      </c>
      <c r="C12915" t="s">
        <v>3558</v>
      </c>
      <c r="D12915" t="s">
        <v>2076</v>
      </c>
      <c r="E12915">
        <v>3</v>
      </c>
      <c r="F12915" t="s">
        <v>2016</v>
      </c>
      <c r="G12915">
        <v>142</v>
      </c>
      <c r="H12915" t="s">
        <v>2017</v>
      </c>
      <c r="I12915">
        <v>43495</v>
      </c>
      <c r="J12915">
        <v>2</v>
      </c>
      <c r="K12915">
        <v>0</v>
      </c>
    </row>
    <row r="12916" spans="2:11">
      <c r="B12916" t="s">
        <v>2033</v>
      </c>
      <c r="C12916" t="s">
        <v>2927</v>
      </c>
      <c r="D12916" t="s">
        <v>2035</v>
      </c>
      <c r="E12916">
        <v>5</v>
      </c>
      <c r="F12916" t="s">
        <v>2016</v>
      </c>
      <c r="G12916">
        <v>245</v>
      </c>
      <c r="H12916" t="s">
        <v>2036</v>
      </c>
      <c r="I12916">
        <v>43494</v>
      </c>
      <c r="J12916">
        <v>7</v>
      </c>
      <c r="K12916">
        <v>-13.81</v>
      </c>
    </row>
    <row r="12917" spans="2:11">
      <c r="B12917" t="s">
        <v>2232</v>
      </c>
      <c r="C12917" t="s">
        <v>3559</v>
      </c>
      <c r="D12917" t="s">
        <v>2015</v>
      </c>
      <c r="E12917">
        <v>3</v>
      </c>
      <c r="F12917" t="s">
        <v>2016</v>
      </c>
      <c r="G12917" t="s">
        <v>2030</v>
      </c>
      <c r="H12917" t="s">
        <v>2017</v>
      </c>
      <c r="I12917">
        <v>43494</v>
      </c>
      <c r="J12917">
        <v>2</v>
      </c>
      <c r="K12917">
        <v>0</v>
      </c>
    </row>
    <row r="12918" spans="2:11">
      <c r="B12918" t="s">
        <v>2072</v>
      </c>
      <c r="C12918" t="s">
        <v>2919</v>
      </c>
      <c r="D12918" t="s">
        <v>2029</v>
      </c>
      <c r="E12918">
        <v>5</v>
      </c>
      <c r="F12918" t="s">
        <v>2016</v>
      </c>
      <c r="G12918">
        <v>181</v>
      </c>
      <c r="H12918" t="s">
        <v>2020</v>
      </c>
      <c r="I12918">
        <v>43494</v>
      </c>
      <c r="J12918">
        <v>6</v>
      </c>
      <c r="K12918">
        <v>-13.52</v>
      </c>
    </row>
    <row r="12919" spans="2:11">
      <c r="B12919" t="s">
        <v>2077</v>
      </c>
      <c r="C12919" t="s">
        <v>2928</v>
      </c>
      <c r="D12919" t="s">
        <v>2029</v>
      </c>
      <c r="E12919">
        <v>5</v>
      </c>
      <c r="F12919" t="s">
        <v>2016</v>
      </c>
      <c r="G12919" t="s">
        <v>2030</v>
      </c>
      <c r="H12919" t="s">
        <v>2017</v>
      </c>
      <c r="I12919">
        <v>43494</v>
      </c>
      <c r="J12919">
        <v>7</v>
      </c>
      <c r="K12919">
        <v>-13.81</v>
      </c>
    </row>
    <row r="12920" spans="2:11">
      <c r="B12920" t="s">
        <v>2051</v>
      </c>
      <c r="C12920" t="s">
        <v>2920</v>
      </c>
      <c r="D12920" t="s">
        <v>2026</v>
      </c>
      <c r="E12920">
        <v>5</v>
      </c>
      <c r="F12920" t="s">
        <v>2016</v>
      </c>
      <c r="G12920">
        <v>240</v>
      </c>
      <c r="H12920" t="s">
        <v>2017</v>
      </c>
      <c r="I12920">
        <v>43494</v>
      </c>
      <c r="J12920">
        <v>6</v>
      </c>
      <c r="K12920">
        <v>-13.52</v>
      </c>
    </row>
    <row r="12921" spans="2:11">
      <c r="B12921" t="s">
        <v>2198</v>
      </c>
      <c r="C12921" t="s">
        <v>3560</v>
      </c>
      <c r="D12921" t="s">
        <v>2044</v>
      </c>
      <c r="E12921">
        <v>3</v>
      </c>
      <c r="F12921" t="s">
        <v>2016</v>
      </c>
      <c r="G12921">
        <v>161</v>
      </c>
      <c r="H12921" t="s">
        <v>2020</v>
      </c>
      <c r="I12921">
        <v>43494</v>
      </c>
      <c r="J12921">
        <v>2</v>
      </c>
      <c r="K12921">
        <v>0</v>
      </c>
    </row>
    <row r="12922" spans="2:11">
      <c r="B12922" t="s">
        <v>2083</v>
      </c>
      <c r="C12922" t="s">
        <v>2304</v>
      </c>
      <c r="D12922" t="s">
        <v>2035</v>
      </c>
      <c r="E12922">
        <v>5</v>
      </c>
      <c r="F12922" t="s">
        <v>2085</v>
      </c>
      <c r="G12922" t="s">
        <v>2030</v>
      </c>
      <c r="H12922" t="s">
        <v>2017</v>
      </c>
      <c r="I12922">
        <v>43404</v>
      </c>
      <c r="J12922">
        <v>1</v>
      </c>
      <c r="K12922">
        <v>1.81</v>
      </c>
    </row>
    <row r="12923" spans="2:11">
      <c r="B12923" t="s">
        <v>2931</v>
      </c>
      <c r="C12923" t="s">
        <v>2932</v>
      </c>
      <c r="D12923" t="s">
        <v>2104</v>
      </c>
      <c r="E12923" t="s">
        <v>2030</v>
      </c>
      <c r="F12923" t="s">
        <v>2016</v>
      </c>
      <c r="G12923" t="s">
        <v>2030</v>
      </c>
      <c r="H12923" t="s">
        <v>2017</v>
      </c>
      <c r="I12923">
        <v>42851</v>
      </c>
      <c r="J12923" t="s">
        <v>2030</v>
      </c>
      <c r="K12923" t="s">
        <v>2030</v>
      </c>
    </row>
    <row r="13001" spans="1:11">
      <c r="A13001" t="s">
        <v>1143</v>
      </c>
      <c r="B13001" t="s">
        <v>2174</v>
      </c>
      <c r="C13001" t="s">
        <v>4153</v>
      </c>
      <c r="D13001" t="s">
        <v>2015</v>
      </c>
      <c r="E13001">
        <v>3</v>
      </c>
      <c r="F13001" t="s">
        <v>2016</v>
      </c>
      <c r="G13001">
        <v>31</v>
      </c>
      <c r="H13001" t="s">
        <v>2017</v>
      </c>
      <c r="I13001">
        <v>43511</v>
      </c>
      <c r="J13001">
        <v>3</v>
      </c>
      <c r="K13001">
        <v>0</v>
      </c>
    </row>
    <row r="13002" spans="1:11">
      <c r="B13002" t="s">
        <v>2159</v>
      </c>
      <c r="C13002" t="s">
        <v>2169</v>
      </c>
      <c r="D13002" t="s">
        <v>2029</v>
      </c>
      <c r="E13002">
        <v>5</v>
      </c>
      <c r="F13002" t="s">
        <v>2016</v>
      </c>
      <c r="G13002">
        <v>30</v>
      </c>
      <c r="H13002" t="s">
        <v>2017</v>
      </c>
      <c r="I13002">
        <v>43511</v>
      </c>
      <c r="J13002">
        <v>5</v>
      </c>
      <c r="K13002">
        <v>-12.44</v>
      </c>
    </row>
    <row r="13003" spans="1:11">
      <c r="B13003" t="s">
        <v>2067</v>
      </c>
      <c r="C13003" t="s">
        <v>2170</v>
      </c>
      <c r="D13003" t="s">
        <v>2029</v>
      </c>
      <c r="E13003">
        <v>5</v>
      </c>
      <c r="F13003" t="s">
        <v>2016</v>
      </c>
      <c r="G13003">
        <v>30</v>
      </c>
      <c r="H13003" t="s">
        <v>2020</v>
      </c>
      <c r="I13003">
        <v>43507</v>
      </c>
      <c r="J13003">
        <v>5</v>
      </c>
      <c r="K13003">
        <v>-12.44</v>
      </c>
    </row>
    <row r="13004" spans="1:11">
      <c r="B13004" t="s">
        <v>2207</v>
      </c>
      <c r="C13004" t="s">
        <v>4216</v>
      </c>
      <c r="D13004" t="s">
        <v>2026</v>
      </c>
      <c r="E13004">
        <v>5</v>
      </c>
      <c r="F13004" t="s">
        <v>2016</v>
      </c>
      <c r="G13004">
        <v>31</v>
      </c>
      <c r="H13004" t="s">
        <v>2017</v>
      </c>
      <c r="I13004">
        <v>43504</v>
      </c>
      <c r="J13004">
        <v>1</v>
      </c>
      <c r="K13004">
        <v>17.71</v>
      </c>
    </row>
    <row r="13005" spans="1:11">
      <c r="B13005" t="s">
        <v>2037</v>
      </c>
      <c r="C13005" t="s">
        <v>3996</v>
      </c>
      <c r="D13005" t="s">
        <v>2026</v>
      </c>
      <c r="E13005">
        <v>5</v>
      </c>
      <c r="F13005" t="s">
        <v>2016</v>
      </c>
      <c r="G13005">
        <v>34</v>
      </c>
      <c r="H13005" t="s">
        <v>2020</v>
      </c>
      <c r="I13005">
        <v>43503</v>
      </c>
      <c r="J13005">
        <v>5</v>
      </c>
      <c r="K13005">
        <v>-12.44</v>
      </c>
    </row>
    <row r="13006" spans="1:11">
      <c r="B13006" t="s">
        <v>2081</v>
      </c>
      <c r="C13006" t="s">
        <v>4217</v>
      </c>
      <c r="D13006" t="s">
        <v>2029</v>
      </c>
      <c r="E13006">
        <v>5</v>
      </c>
      <c r="F13006" t="s">
        <v>2016</v>
      </c>
      <c r="G13006">
        <v>31</v>
      </c>
      <c r="H13006" t="s">
        <v>2017</v>
      </c>
      <c r="I13006">
        <v>43501</v>
      </c>
      <c r="J13006" t="s">
        <v>2030</v>
      </c>
      <c r="K13006" t="s">
        <v>2030</v>
      </c>
    </row>
    <row r="13007" spans="1:11">
      <c r="B13007" t="s">
        <v>2033</v>
      </c>
      <c r="C13007" t="s">
        <v>3947</v>
      </c>
      <c r="D13007" t="s">
        <v>2035</v>
      </c>
      <c r="E13007">
        <v>5</v>
      </c>
      <c r="F13007" t="s">
        <v>2016</v>
      </c>
      <c r="G13007">
        <v>30</v>
      </c>
      <c r="H13007" t="s">
        <v>2036</v>
      </c>
      <c r="I13007">
        <v>43496</v>
      </c>
      <c r="J13007">
        <v>4</v>
      </c>
      <c r="K13007">
        <v>-9.3800000000000008</v>
      </c>
    </row>
    <row r="13008" spans="1:11">
      <c r="B13008" t="s">
        <v>2063</v>
      </c>
      <c r="C13008" t="s">
        <v>3950</v>
      </c>
      <c r="D13008" t="s">
        <v>2162</v>
      </c>
      <c r="E13008">
        <v>3</v>
      </c>
      <c r="F13008" t="s">
        <v>2016</v>
      </c>
      <c r="G13008">
        <v>29</v>
      </c>
      <c r="H13008" t="s">
        <v>2017</v>
      </c>
      <c r="I13008">
        <v>43496</v>
      </c>
      <c r="J13008">
        <v>3</v>
      </c>
      <c r="K13008">
        <v>0</v>
      </c>
    </row>
    <row r="13009" spans="2:11">
      <c r="B13009" t="s">
        <v>106</v>
      </c>
      <c r="C13009" t="s">
        <v>2627</v>
      </c>
      <c r="D13009" t="s">
        <v>2723</v>
      </c>
      <c r="E13009">
        <v>3</v>
      </c>
      <c r="F13009" t="s">
        <v>2016</v>
      </c>
      <c r="G13009">
        <v>29</v>
      </c>
      <c r="H13009" t="s">
        <v>2020</v>
      </c>
      <c r="I13009">
        <v>43495</v>
      </c>
      <c r="J13009">
        <v>3</v>
      </c>
      <c r="K13009">
        <v>0</v>
      </c>
    </row>
    <row r="13010" spans="2:11">
      <c r="B13010" t="s">
        <v>2027</v>
      </c>
      <c r="C13010" t="s">
        <v>3952</v>
      </c>
      <c r="D13010" t="s">
        <v>2029</v>
      </c>
      <c r="E13010">
        <v>5</v>
      </c>
      <c r="F13010" t="s">
        <v>2016</v>
      </c>
      <c r="G13010">
        <v>34</v>
      </c>
      <c r="H13010" t="s">
        <v>2017</v>
      </c>
      <c r="I13010">
        <v>43495</v>
      </c>
      <c r="J13010">
        <v>5</v>
      </c>
      <c r="K13010">
        <v>-12.44</v>
      </c>
    </row>
    <row r="13011" spans="2:11">
      <c r="B13011" t="s">
        <v>2069</v>
      </c>
      <c r="C13011" t="s">
        <v>4218</v>
      </c>
      <c r="D13011" t="s">
        <v>2035</v>
      </c>
      <c r="E13011">
        <v>5</v>
      </c>
      <c r="F13011" t="s">
        <v>2016</v>
      </c>
      <c r="G13011">
        <v>30</v>
      </c>
      <c r="H13011" t="s">
        <v>2017</v>
      </c>
      <c r="I13011">
        <v>43495</v>
      </c>
      <c r="J13011">
        <v>5</v>
      </c>
      <c r="K13011">
        <v>-12.44</v>
      </c>
    </row>
    <row r="13012" spans="2:11">
      <c r="B13012" t="s">
        <v>2054</v>
      </c>
      <c r="C13012" t="s">
        <v>3949</v>
      </c>
      <c r="D13012" t="s">
        <v>2044</v>
      </c>
      <c r="E13012">
        <v>3</v>
      </c>
      <c r="F13012" t="s">
        <v>2016</v>
      </c>
      <c r="G13012">
        <v>27</v>
      </c>
      <c r="H13012" t="s">
        <v>2020</v>
      </c>
      <c r="I13012">
        <v>43495</v>
      </c>
      <c r="J13012">
        <v>3</v>
      </c>
      <c r="K13012">
        <v>0</v>
      </c>
    </row>
    <row r="13013" spans="2:11">
      <c r="B13013" t="s">
        <v>2120</v>
      </c>
      <c r="C13013" t="s">
        <v>4219</v>
      </c>
      <c r="D13013" t="s">
        <v>2044</v>
      </c>
      <c r="E13013">
        <v>3</v>
      </c>
      <c r="F13013" t="s">
        <v>2016</v>
      </c>
      <c r="G13013">
        <v>28</v>
      </c>
      <c r="H13013" t="s">
        <v>2020</v>
      </c>
      <c r="I13013">
        <v>43495</v>
      </c>
      <c r="J13013">
        <v>3</v>
      </c>
      <c r="K13013">
        <v>0</v>
      </c>
    </row>
    <row r="13014" spans="2:11">
      <c r="B13014" t="s">
        <v>2157</v>
      </c>
      <c r="C13014" t="s">
        <v>4220</v>
      </c>
      <c r="D13014" t="s">
        <v>2076</v>
      </c>
      <c r="E13014">
        <v>3</v>
      </c>
      <c r="F13014" t="s">
        <v>2016</v>
      </c>
      <c r="G13014">
        <v>28</v>
      </c>
      <c r="H13014" t="s">
        <v>2017</v>
      </c>
      <c r="I13014">
        <v>43495</v>
      </c>
      <c r="J13014">
        <v>3</v>
      </c>
      <c r="K13014">
        <v>0</v>
      </c>
    </row>
    <row r="13015" spans="2:11">
      <c r="B13015" t="s">
        <v>2083</v>
      </c>
      <c r="C13015" t="s">
        <v>2084</v>
      </c>
      <c r="D13015" t="s">
        <v>2184</v>
      </c>
      <c r="E13015">
        <v>1</v>
      </c>
      <c r="F13015" t="s">
        <v>2016</v>
      </c>
      <c r="G13015" t="s">
        <v>2030</v>
      </c>
      <c r="H13015" t="s">
        <v>2017</v>
      </c>
      <c r="I13015">
        <v>43424</v>
      </c>
      <c r="J13015" t="s">
        <v>2030</v>
      </c>
      <c r="K13015" t="s">
        <v>2030</v>
      </c>
    </row>
    <row r="13016" spans="2:11">
      <c r="B13016" t="s">
        <v>2021</v>
      </c>
      <c r="C13016" t="s">
        <v>4157</v>
      </c>
      <c r="D13016" t="s">
        <v>2216</v>
      </c>
      <c r="E13016">
        <v>3</v>
      </c>
      <c r="F13016" t="s">
        <v>2016</v>
      </c>
      <c r="G13016">
        <v>29</v>
      </c>
      <c r="H13016" t="s">
        <v>2020</v>
      </c>
      <c r="I13016">
        <v>43402</v>
      </c>
      <c r="J13016">
        <v>3</v>
      </c>
      <c r="K13016">
        <v>0</v>
      </c>
    </row>
    <row r="13101" spans="1:11">
      <c r="A13101" t="s">
        <v>1144</v>
      </c>
      <c r="B13101" t="s">
        <v>2371</v>
      </c>
      <c r="C13101" t="s">
        <v>4028</v>
      </c>
      <c r="D13101" t="s">
        <v>2035</v>
      </c>
      <c r="E13101">
        <v>5</v>
      </c>
      <c r="F13101" t="s">
        <v>2016</v>
      </c>
      <c r="G13101">
        <v>55</v>
      </c>
      <c r="H13101" t="s">
        <v>2017</v>
      </c>
      <c r="I13101">
        <v>43511</v>
      </c>
      <c r="J13101">
        <v>6</v>
      </c>
      <c r="K13101">
        <v>-1.52</v>
      </c>
    </row>
    <row r="13102" spans="1:11">
      <c r="B13102" t="s">
        <v>2072</v>
      </c>
      <c r="C13102" t="s">
        <v>4029</v>
      </c>
      <c r="D13102" t="s">
        <v>2189</v>
      </c>
      <c r="E13102">
        <v>5</v>
      </c>
      <c r="F13102" t="s">
        <v>2016</v>
      </c>
      <c r="G13102">
        <v>57</v>
      </c>
      <c r="H13102" t="s">
        <v>2020</v>
      </c>
      <c r="I13102">
        <v>43510</v>
      </c>
      <c r="J13102" t="s">
        <v>2030</v>
      </c>
      <c r="K13102" t="s">
        <v>2030</v>
      </c>
    </row>
    <row r="13103" spans="1:11">
      <c r="B13103" t="s">
        <v>2174</v>
      </c>
      <c r="C13103" t="s">
        <v>3527</v>
      </c>
      <c r="D13103" t="s">
        <v>2015</v>
      </c>
      <c r="E13103">
        <v>3</v>
      </c>
      <c r="F13103" t="s">
        <v>2016</v>
      </c>
      <c r="G13103">
        <v>57</v>
      </c>
      <c r="H13103" t="s">
        <v>2017</v>
      </c>
      <c r="I13103">
        <v>43506</v>
      </c>
      <c r="J13103">
        <v>5</v>
      </c>
      <c r="K13103">
        <v>0</v>
      </c>
    </row>
    <row r="13104" spans="1:11">
      <c r="B13104" t="s">
        <v>2077</v>
      </c>
      <c r="C13104" t="s">
        <v>3528</v>
      </c>
      <c r="D13104" t="s">
        <v>2227</v>
      </c>
      <c r="E13104">
        <v>3</v>
      </c>
      <c r="F13104" t="s">
        <v>2016</v>
      </c>
      <c r="G13104">
        <v>46</v>
      </c>
      <c r="H13104" t="s">
        <v>2020</v>
      </c>
      <c r="I13104">
        <v>43506</v>
      </c>
      <c r="J13104" t="s">
        <v>2030</v>
      </c>
      <c r="K13104" t="s">
        <v>2030</v>
      </c>
    </row>
    <row r="13105" spans="2:11">
      <c r="B13105" t="s">
        <v>2033</v>
      </c>
      <c r="C13105" t="s">
        <v>3541</v>
      </c>
      <c r="D13105" t="s">
        <v>2035</v>
      </c>
      <c r="E13105">
        <v>5</v>
      </c>
      <c r="F13105" t="s">
        <v>2016</v>
      </c>
      <c r="G13105">
        <v>54</v>
      </c>
      <c r="H13105" t="s">
        <v>2036</v>
      </c>
      <c r="I13105">
        <v>43503</v>
      </c>
      <c r="J13105">
        <v>4</v>
      </c>
      <c r="K13105">
        <v>8.83</v>
      </c>
    </row>
    <row r="13106" spans="2:11">
      <c r="B13106" t="s">
        <v>2079</v>
      </c>
      <c r="C13106" t="s">
        <v>3526</v>
      </c>
      <c r="D13106" t="s">
        <v>2029</v>
      </c>
      <c r="E13106">
        <v>5</v>
      </c>
      <c r="F13106" t="s">
        <v>2016</v>
      </c>
      <c r="G13106">
        <v>60</v>
      </c>
      <c r="H13106" t="s">
        <v>2017</v>
      </c>
      <c r="I13106">
        <v>43502</v>
      </c>
      <c r="J13106">
        <v>10</v>
      </c>
      <c r="K13106">
        <v>-15.28</v>
      </c>
    </row>
    <row r="13107" spans="2:11">
      <c r="B13107" t="s">
        <v>2374</v>
      </c>
      <c r="C13107" t="s">
        <v>4030</v>
      </c>
      <c r="D13107" t="s">
        <v>2035</v>
      </c>
      <c r="E13107">
        <v>5</v>
      </c>
      <c r="F13107" t="s">
        <v>2016</v>
      </c>
      <c r="G13107">
        <v>47</v>
      </c>
      <c r="H13107" t="s">
        <v>2017</v>
      </c>
      <c r="I13107">
        <v>43502</v>
      </c>
      <c r="J13107">
        <v>7</v>
      </c>
      <c r="K13107">
        <v>-1.65</v>
      </c>
    </row>
    <row r="13108" spans="2:11">
      <c r="B13108" t="s">
        <v>2074</v>
      </c>
      <c r="C13108" t="s">
        <v>3537</v>
      </c>
      <c r="D13108" t="s">
        <v>2026</v>
      </c>
      <c r="E13108">
        <v>5</v>
      </c>
      <c r="F13108" t="s">
        <v>2016</v>
      </c>
      <c r="G13108">
        <v>54</v>
      </c>
      <c r="H13108" t="s">
        <v>2017</v>
      </c>
      <c r="I13108">
        <v>43500</v>
      </c>
      <c r="J13108">
        <v>6</v>
      </c>
      <c r="K13108">
        <v>-1.52</v>
      </c>
    </row>
    <row r="13109" spans="2:11">
      <c r="B13109" t="s">
        <v>2031</v>
      </c>
      <c r="C13109" t="s">
        <v>3540</v>
      </c>
      <c r="D13109" t="s">
        <v>2076</v>
      </c>
      <c r="E13109">
        <v>3</v>
      </c>
      <c r="F13109" t="s">
        <v>2016</v>
      </c>
      <c r="G13109">
        <v>56</v>
      </c>
      <c r="H13109" t="s">
        <v>2017</v>
      </c>
      <c r="I13109">
        <v>43494</v>
      </c>
      <c r="J13109" t="s">
        <v>2030</v>
      </c>
      <c r="K13109" t="s">
        <v>2030</v>
      </c>
    </row>
    <row r="13110" spans="2:11">
      <c r="B13110" t="s">
        <v>2207</v>
      </c>
      <c r="C13110" t="s">
        <v>3538</v>
      </c>
      <c r="D13110" t="s">
        <v>2026</v>
      </c>
      <c r="E13110">
        <v>5</v>
      </c>
      <c r="F13110" t="s">
        <v>2085</v>
      </c>
      <c r="G13110">
        <v>48</v>
      </c>
      <c r="H13110" t="s">
        <v>2020</v>
      </c>
      <c r="I13110">
        <v>43494</v>
      </c>
      <c r="J13110">
        <v>3</v>
      </c>
      <c r="K13110">
        <v>11.21</v>
      </c>
    </row>
    <row r="13111" spans="2:11">
      <c r="B13111" t="s">
        <v>2352</v>
      </c>
      <c r="C13111" t="s">
        <v>3533</v>
      </c>
      <c r="D13111" t="s">
        <v>2026</v>
      </c>
      <c r="E13111">
        <v>5</v>
      </c>
      <c r="F13111" t="s">
        <v>2016</v>
      </c>
      <c r="G13111">
        <v>70</v>
      </c>
      <c r="H13111" t="s">
        <v>2017</v>
      </c>
      <c r="I13111">
        <v>43494</v>
      </c>
      <c r="J13111">
        <v>6</v>
      </c>
      <c r="K13111">
        <v>-1.52</v>
      </c>
    </row>
    <row r="13112" spans="2:11">
      <c r="B13112" t="s">
        <v>2267</v>
      </c>
      <c r="C13112" t="s">
        <v>3539</v>
      </c>
      <c r="D13112" t="s">
        <v>2273</v>
      </c>
      <c r="E13112">
        <v>3</v>
      </c>
      <c r="F13112" t="s">
        <v>2016</v>
      </c>
      <c r="G13112">
        <v>43</v>
      </c>
      <c r="H13112" t="s">
        <v>2017</v>
      </c>
      <c r="I13112">
        <v>43486</v>
      </c>
      <c r="J13112" t="s">
        <v>2030</v>
      </c>
      <c r="K13112" t="s">
        <v>2030</v>
      </c>
    </row>
    <row r="13113" spans="2:11">
      <c r="B13113" t="s">
        <v>2063</v>
      </c>
      <c r="C13113" t="s">
        <v>2725</v>
      </c>
      <c r="D13113" t="s">
        <v>2035</v>
      </c>
      <c r="E13113">
        <v>5</v>
      </c>
      <c r="F13113" t="s">
        <v>2016</v>
      </c>
      <c r="G13113">
        <v>55</v>
      </c>
      <c r="H13113" t="s">
        <v>2017</v>
      </c>
      <c r="I13113">
        <v>43481</v>
      </c>
      <c r="J13113">
        <v>11</v>
      </c>
      <c r="K13113">
        <v>-19.21</v>
      </c>
    </row>
    <row r="13114" spans="2:11">
      <c r="B13114" t="s">
        <v>2027</v>
      </c>
      <c r="C13114" t="s">
        <v>3530</v>
      </c>
      <c r="D13114" t="s">
        <v>2029</v>
      </c>
      <c r="E13114">
        <v>5</v>
      </c>
      <c r="F13114" t="s">
        <v>2016</v>
      </c>
      <c r="G13114">
        <v>60</v>
      </c>
      <c r="H13114" t="s">
        <v>2017</v>
      </c>
      <c r="I13114">
        <v>43480</v>
      </c>
      <c r="J13114" t="s">
        <v>2030</v>
      </c>
      <c r="K13114" t="s">
        <v>2030</v>
      </c>
    </row>
    <row r="13115" spans="2:11">
      <c r="B13115" t="s">
        <v>2047</v>
      </c>
      <c r="C13115" t="s">
        <v>3532</v>
      </c>
      <c r="D13115" t="s">
        <v>2044</v>
      </c>
      <c r="E13115">
        <v>3</v>
      </c>
      <c r="F13115" t="s">
        <v>2016</v>
      </c>
      <c r="G13115">
        <v>56</v>
      </c>
      <c r="H13115" t="s">
        <v>2017</v>
      </c>
      <c r="I13115">
        <v>43480</v>
      </c>
      <c r="J13115" t="s">
        <v>2030</v>
      </c>
      <c r="K13115" t="s">
        <v>2030</v>
      </c>
    </row>
    <row r="13116" spans="2:11">
      <c r="B13116" t="s">
        <v>2067</v>
      </c>
      <c r="C13116" t="s">
        <v>3724</v>
      </c>
      <c r="D13116" t="s">
        <v>2029</v>
      </c>
      <c r="E13116">
        <v>5</v>
      </c>
      <c r="F13116" t="s">
        <v>2016</v>
      </c>
      <c r="G13116">
        <v>60</v>
      </c>
      <c r="H13116" t="s">
        <v>2020</v>
      </c>
      <c r="I13116">
        <v>43479</v>
      </c>
      <c r="J13116">
        <v>6</v>
      </c>
      <c r="K13116">
        <v>-1.52</v>
      </c>
    </row>
    <row r="13117" spans="2:11">
      <c r="B13117" t="s">
        <v>2051</v>
      </c>
      <c r="C13117" t="s">
        <v>3362</v>
      </c>
      <c r="D13117" t="s">
        <v>2026</v>
      </c>
      <c r="E13117">
        <v>5</v>
      </c>
      <c r="F13117" t="s">
        <v>2016</v>
      </c>
      <c r="G13117">
        <v>52</v>
      </c>
      <c r="H13117" t="s">
        <v>2017</v>
      </c>
      <c r="I13117">
        <v>43469</v>
      </c>
      <c r="J13117">
        <v>1</v>
      </c>
      <c r="K13117">
        <v>23.82</v>
      </c>
    </row>
    <row r="13118" spans="2:11">
      <c r="B13118" t="s">
        <v>2037</v>
      </c>
      <c r="C13118" t="s">
        <v>3536</v>
      </c>
      <c r="D13118" t="s">
        <v>2026</v>
      </c>
      <c r="E13118">
        <v>5</v>
      </c>
      <c r="F13118" t="s">
        <v>2085</v>
      </c>
      <c r="G13118">
        <v>51</v>
      </c>
      <c r="H13118" t="s">
        <v>2020</v>
      </c>
      <c r="I13118">
        <v>43454</v>
      </c>
      <c r="J13118">
        <v>2</v>
      </c>
      <c r="K13118">
        <v>21.84</v>
      </c>
    </row>
    <row r="13119" spans="2:11">
      <c r="B13119" t="s">
        <v>2159</v>
      </c>
      <c r="C13119" t="s">
        <v>3529</v>
      </c>
      <c r="D13119" t="s">
        <v>2029</v>
      </c>
      <c r="E13119">
        <v>5</v>
      </c>
      <c r="F13119" t="s">
        <v>2016</v>
      </c>
      <c r="G13119">
        <v>67</v>
      </c>
      <c r="H13119" t="s">
        <v>2017</v>
      </c>
      <c r="I13119">
        <v>43412</v>
      </c>
      <c r="J13119">
        <v>6</v>
      </c>
      <c r="K13119">
        <v>-1.52</v>
      </c>
    </row>
    <row r="13120" spans="2:11">
      <c r="B13120" t="s">
        <v>2083</v>
      </c>
      <c r="C13120" t="s">
        <v>2084</v>
      </c>
      <c r="D13120" t="s">
        <v>2053</v>
      </c>
      <c r="E13120">
        <v>1</v>
      </c>
      <c r="F13120" t="s">
        <v>2016</v>
      </c>
      <c r="G13120" t="s">
        <v>2030</v>
      </c>
      <c r="H13120" t="s">
        <v>2017</v>
      </c>
      <c r="I13120">
        <v>43181</v>
      </c>
      <c r="J13120">
        <v>8</v>
      </c>
      <c r="K13120">
        <v>-5.03</v>
      </c>
    </row>
    <row r="13201" spans="1:11">
      <c r="A13201" t="s">
        <v>1145</v>
      </c>
      <c r="B13201" t="s">
        <v>2047</v>
      </c>
      <c r="C13201" t="s">
        <v>2356</v>
      </c>
      <c r="D13201" t="s">
        <v>2044</v>
      </c>
      <c r="E13201">
        <v>3</v>
      </c>
      <c r="F13201" t="s">
        <v>2016</v>
      </c>
      <c r="G13201">
        <v>110</v>
      </c>
      <c r="H13201" t="s">
        <v>2017</v>
      </c>
      <c r="I13201">
        <v>43511</v>
      </c>
      <c r="J13201" t="s">
        <v>2030</v>
      </c>
      <c r="K13201" t="s">
        <v>2030</v>
      </c>
    </row>
    <row r="13202" spans="1:11">
      <c r="B13202" t="s">
        <v>2067</v>
      </c>
      <c r="C13202" t="s">
        <v>2910</v>
      </c>
      <c r="D13202" t="s">
        <v>2029</v>
      </c>
      <c r="E13202">
        <v>5</v>
      </c>
      <c r="F13202" t="s">
        <v>2016</v>
      </c>
      <c r="G13202">
        <v>99</v>
      </c>
      <c r="H13202" t="s">
        <v>2020</v>
      </c>
      <c r="I13202">
        <v>43509</v>
      </c>
      <c r="J13202">
        <v>7</v>
      </c>
      <c r="K13202">
        <v>-6.05</v>
      </c>
    </row>
    <row r="13203" spans="1:11">
      <c r="B13203" t="s">
        <v>2027</v>
      </c>
      <c r="C13203" t="s">
        <v>3007</v>
      </c>
      <c r="D13203" t="s">
        <v>2029</v>
      </c>
      <c r="E13203">
        <v>5</v>
      </c>
      <c r="F13203" t="s">
        <v>2016</v>
      </c>
      <c r="G13203">
        <v>112</v>
      </c>
      <c r="H13203" t="s">
        <v>2017</v>
      </c>
      <c r="I13203">
        <v>43509</v>
      </c>
      <c r="J13203">
        <v>6</v>
      </c>
      <c r="K13203">
        <v>-5.4</v>
      </c>
    </row>
    <row r="13204" spans="1:11">
      <c r="B13204" t="s">
        <v>2274</v>
      </c>
      <c r="C13204" t="s">
        <v>3011</v>
      </c>
      <c r="D13204" t="s">
        <v>2026</v>
      </c>
      <c r="E13204">
        <v>5</v>
      </c>
      <c r="F13204" t="s">
        <v>2016</v>
      </c>
      <c r="G13204" t="s">
        <v>2030</v>
      </c>
      <c r="H13204" t="s">
        <v>2017</v>
      </c>
      <c r="I13204">
        <v>43509</v>
      </c>
      <c r="J13204">
        <v>10</v>
      </c>
      <c r="K13204">
        <v>-23.91</v>
      </c>
    </row>
    <row r="13205" spans="1:11">
      <c r="B13205" t="s">
        <v>2042</v>
      </c>
      <c r="C13205" t="s">
        <v>4213</v>
      </c>
      <c r="D13205" t="s">
        <v>2029</v>
      </c>
      <c r="E13205">
        <v>5</v>
      </c>
      <c r="F13205" t="s">
        <v>2016</v>
      </c>
      <c r="G13205">
        <v>110</v>
      </c>
      <c r="H13205" t="s">
        <v>2020</v>
      </c>
      <c r="I13205">
        <v>43508</v>
      </c>
      <c r="J13205">
        <v>2</v>
      </c>
      <c r="K13205">
        <v>3.31</v>
      </c>
    </row>
    <row r="13206" spans="1:11">
      <c r="B13206" t="s">
        <v>2374</v>
      </c>
      <c r="C13206" t="s">
        <v>4214</v>
      </c>
      <c r="D13206" t="s">
        <v>2035</v>
      </c>
      <c r="E13206">
        <v>5</v>
      </c>
      <c r="F13206" t="s">
        <v>2016</v>
      </c>
      <c r="G13206">
        <v>98</v>
      </c>
      <c r="H13206" t="s">
        <v>2017</v>
      </c>
      <c r="I13206">
        <v>43504</v>
      </c>
      <c r="J13206">
        <v>9</v>
      </c>
      <c r="K13206">
        <v>-21.71</v>
      </c>
    </row>
    <row r="13207" spans="1:11">
      <c r="B13207" t="s">
        <v>2352</v>
      </c>
      <c r="C13207" t="s">
        <v>4215</v>
      </c>
      <c r="D13207" t="s">
        <v>2076</v>
      </c>
      <c r="E13207">
        <v>3</v>
      </c>
      <c r="F13207" t="s">
        <v>2016</v>
      </c>
      <c r="G13207">
        <v>80</v>
      </c>
      <c r="H13207" t="s">
        <v>2017</v>
      </c>
      <c r="I13207">
        <v>43503</v>
      </c>
      <c r="J13207">
        <v>8</v>
      </c>
      <c r="K13207">
        <v>-10.72</v>
      </c>
    </row>
    <row r="13208" spans="1:11">
      <c r="B13208" t="s">
        <v>2024</v>
      </c>
      <c r="C13208" t="s">
        <v>3681</v>
      </c>
      <c r="D13208" t="s">
        <v>2026</v>
      </c>
      <c r="E13208">
        <v>5</v>
      </c>
      <c r="F13208" t="s">
        <v>2016</v>
      </c>
      <c r="G13208">
        <v>110</v>
      </c>
      <c r="H13208" t="s">
        <v>2017</v>
      </c>
      <c r="I13208">
        <v>43502</v>
      </c>
      <c r="J13208">
        <v>7</v>
      </c>
      <c r="K13208">
        <v>-6.05</v>
      </c>
    </row>
    <row r="13209" spans="1:11">
      <c r="B13209" t="s">
        <v>2094</v>
      </c>
      <c r="C13209" t="s">
        <v>2095</v>
      </c>
      <c r="D13209" t="s">
        <v>2076</v>
      </c>
      <c r="E13209">
        <v>3</v>
      </c>
      <c r="F13209" t="s">
        <v>2016</v>
      </c>
      <c r="G13209" t="s">
        <v>2030</v>
      </c>
      <c r="H13209" t="s">
        <v>2017</v>
      </c>
      <c r="I13209">
        <v>43500</v>
      </c>
      <c r="J13209" t="s">
        <v>2030</v>
      </c>
      <c r="K13209" t="s">
        <v>2030</v>
      </c>
    </row>
    <row r="13210" spans="1:11">
      <c r="B13210" t="s">
        <v>2079</v>
      </c>
      <c r="C13210" t="s">
        <v>3035</v>
      </c>
      <c r="D13210" t="s">
        <v>2029</v>
      </c>
      <c r="E13210">
        <v>5</v>
      </c>
      <c r="F13210" t="s">
        <v>2016</v>
      </c>
      <c r="G13210">
        <v>103</v>
      </c>
      <c r="H13210" t="s">
        <v>2017</v>
      </c>
      <c r="I13210">
        <v>43500</v>
      </c>
      <c r="J13210">
        <v>7</v>
      </c>
      <c r="K13210">
        <v>-6.05</v>
      </c>
    </row>
    <row r="13211" spans="1:11">
      <c r="B13211" t="s">
        <v>2198</v>
      </c>
      <c r="C13211" t="s">
        <v>3680</v>
      </c>
      <c r="D13211" t="s">
        <v>2035</v>
      </c>
      <c r="E13211">
        <v>5</v>
      </c>
      <c r="F13211" t="s">
        <v>2016</v>
      </c>
      <c r="G13211">
        <v>97</v>
      </c>
      <c r="H13211" t="s">
        <v>2017</v>
      </c>
      <c r="I13211">
        <v>43500</v>
      </c>
      <c r="J13211" t="s">
        <v>2030</v>
      </c>
      <c r="K13211" t="s">
        <v>2030</v>
      </c>
    </row>
    <row r="13212" spans="1:11">
      <c r="B13212" t="s">
        <v>2267</v>
      </c>
      <c r="C13212" t="s">
        <v>3683</v>
      </c>
      <c r="D13212" t="s">
        <v>2273</v>
      </c>
      <c r="E13212">
        <v>3</v>
      </c>
      <c r="F13212" t="s">
        <v>2016</v>
      </c>
      <c r="G13212">
        <v>96</v>
      </c>
      <c r="H13212" t="s">
        <v>2017</v>
      </c>
      <c r="I13212">
        <v>43500</v>
      </c>
      <c r="J13212" t="s">
        <v>2030</v>
      </c>
      <c r="K13212" t="s">
        <v>2030</v>
      </c>
    </row>
    <row r="13213" spans="1:11">
      <c r="B13213" t="s">
        <v>2021</v>
      </c>
      <c r="C13213" t="s">
        <v>3039</v>
      </c>
      <c r="D13213" t="s">
        <v>2216</v>
      </c>
      <c r="E13213">
        <v>3</v>
      </c>
      <c r="F13213" t="s">
        <v>2016</v>
      </c>
      <c r="G13213">
        <v>90</v>
      </c>
      <c r="H13213" t="s">
        <v>3135</v>
      </c>
      <c r="I13213">
        <v>43497</v>
      </c>
      <c r="J13213">
        <v>1</v>
      </c>
      <c r="K13213">
        <v>10.52</v>
      </c>
    </row>
    <row r="13214" spans="1:11">
      <c r="B13214" t="s">
        <v>2077</v>
      </c>
      <c r="C13214" t="s">
        <v>3685</v>
      </c>
      <c r="D13214" t="s">
        <v>2029</v>
      </c>
      <c r="E13214">
        <v>5</v>
      </c>
      <c r="F13214" t="s">
        <v>2016</v>
      </c>
      <c r="G13214">
        <v>135</v>
      </c>
      <c r="H13214" t="s">
        <v>2020</v>
      </c>
      <c r="I13214">
        <v>43497</v>
      </c>
      <c r="J13214">
        <v>7</v>
      </c>
      <c r="K13214">
        <v>-6.05</v>
      </c>
    </row>
    <row r="13215" spans="1:11">
      <c r="B13215" t="s">
        <v>2063</v>
      </c>
      <c r="C13215" t="s">
        <v>3024</v>
      </c>
      <c r="D13215" t="s">
        <v>2035</v>
      </c>
      <c r="E13215">
        <v>5</v>
      </c>
      <c r="F13215" t="s">
        <v>2016</v>
      </c>
      <c r="G13215">
        <v>151</v>
      </c>
      <c r="H13215" t="s">
        <v>2017</v>
      </c>
      <c r="I13215">
        <v>43497</v>
      </c>
      <c r="J13215">
        <v>7</v>
      </c>
      <c r="K13215">
        <v>-6.05</v>
      </c>
    </row>
    <row r="13216" spans="1:11">
      <c r="B13216" t="s">
        <v>106</v>
      </c>
      <c r="C13216" t="s">
        <v>3025</v>
      </c>
      <c r="D13216" t="s">
        <v>2229</v>
      </c>
      <c r="E13216">
        <v>5</v>
      </c>
      <c r="F13216" t="s">
        <v>2016</v>
      </c>
      <c r="G13216">
        <v>100</v>
      </c>
      <c r="H13216" t="s">
        <v>2020</v>
      </c>
      <c r="I13216">
        <v>43496</v>
      </c>
      <c r="J13216">
        <v>11</v>
      </c>
      <c r="K13216">
        <v>-24.54</v>
      </c>
    </row>
    <row r="13217" spans="2:11">
      <c r="B13217" t="s">
        <v>2033</v>
      </c>
      <c r="C13217" t="s">
        <v>3027</v>
      </c>
      <c r="D13217" t="s">
        <v>2044</v>
      </c>
      <c r="E13217">
        <v>3</v>
      </c>
      <c r="F13217" t="s">
        <v>2016</v>
      </c>
      <c r="G13217">
        <v>99</v>
      </c>
      <c r="H13217" t="s">
        <v>2036</v>
      </c>
      <c r="I13217">
        <v>43496</v>
      </c>
      <c r="J13217">
        <v>4</v>
      </c>
      <c r="K13217">
        <v>0</v>
      </c>
    </row>
    <row r="13218" spans="2:11">
      <c r="B13218" t="s">
        <v>2037</v>
      </c>
      <c r="C13218" t="s">
        <v>3536</v>
      </c>
      <c r="D13218" t="s">
        <v>2076</v>
      </c>
      <c r="E13218">
        <v>3</v>
      </c>
      <c r="F13218" t="s">
        <v>2016</v>
      </c>
      <c r="G13218">
        <v>90</v>
      </c>
      <c r="H13218" t="s">
        <v>2020</v>
      </c>
      <c r="I13218">
        <v>43496</v>
      </c>
      <c r="J13218" t="s">
        <v>2030</v>
      </c>
      <c r="K13218" t="s">
        <v>2030</v>
      </c>
    </row>
    <row r="13219" spans="2:11">
      <c r="B13219" t="s">
        <v>2072</v>
      </c>
      <c r="C13219" t="s">
        <v>3531</v>
      </c>
      <c r="D13219" t="s">
        <v>2029</v>
      </c>
      <c r="E13219">
        <v>5</v>
      </c>
      <c r="F13219" t="s">
        <v>2016</v>
      </c>
      <c r="G13219">
        <v>105</v>
      </c>
      <c r="H13219" t="s">
        <v>2020</v>
      </c>
      <c r="I13219">
        <v>43496</v>
      </c>
      <c r="J13219">
        <v>7</v>
      </c>
      <c r="K13219">
        <v>-6.05</v>
      </c>
    </row>
    <row r="13220" spans="2:11">
      <c r="B13220" t="s">
        <v>2049</v>
      </c>
      <c r="C13220" t="s">
        <v>3689</v>
      </c>
      <c r="D13220" t="s">
        <v>2029</v>
      </c>
      <c r="E13220">
        <v>5</v>
      </c>
      <c r="F13220" t="s">
        <v>2016</v>
      </c>
      <c r="G13220">
        <v>115</v>
      </c>
      <c r="H13220" t="s">
        <v>2017</v>
      </c>
      <c r="I13220">
        <v>43496</v>
      </c>
      <c r="J13220" t="s">
        <v>2030</v>
      </c>
      <c r="K13220" t="s">
        <v>2030</v>
      </c>
    </row>
    <row r="13221" spans="2:11">
      <c r="B13221" t="s">
        <v>2051</v>
      </c>
      <c r="C13221" t="s">
        <v>3687</v>
      </c>
      <c r="D13221" t="s">
        <v>2026</v>
      </c>
      <c r="E13221">
        <v>5</v>
      </c>
      <c r="F13221" t="s">
        <v>2016</v>
      </c>
      <c r="G13221">
        <v>106</v>
      </c>
      <c r="H13221" t="s">
        <v>2017</v>
      </c>
      <c r="I13221">
        <v>43496</v>
      </c>
      <c r="J13221">
        <v>5</v>
      </c>
      <c r="K13221">
        <v>-0.6</v>
      </c>
    </row>
    <row r="13222" spans="2:11">
      <c r="B13222" t="s">
        <v>2470</v>
      </c>
      <c r="C13222" t="s">
        <v>4411</v>
      </c>
      <c r="D13222" t="s">
        <v>2026</v>
      </c>
      <c r="E13222">
        <v>5</v>
      </c>
      <c r="F13222" t="s">
        <v>2016</v>
      </c>
      <c r="G13222" t="s">
        <v>2030</v>
      </c>
      <c r="H13222" t="s">
        <v>2017</v>
      </c>
      <c r="I13222">
        <v>43423</v>
      </c>
      <c r="J13222">
        <v>7</v>
      </c>
      <c r="K13222">
        <v>-6.05</v>
      </c>
    </row>
    <row r="13223" spans="2:11">
      <c r="B13223" t="s">
        <v>2083</v>
      </c>
      <c r="C13223" t="s">
        <v>2084</v>
      </c>
      <c r="D13223" t="s">
        <v>2076</v>
      </c>
      <c r="E13223">
        <v>3</v>
      </c>
      <c r="F13223" t="s">
        <v>2088</v>
      </c>
      <c r="G13223" t="s">
        <v>2030</v>
      </c>
      <c r="H13223" t="s">
        <v>2017</v>
      </c>
      <c r="I13223">
        <v>43411</v>
      </c>
      <c r="J13223">
        <v>3</v>
      </c>
      <c r="K13223">
        <v>1.32</v>
      </c>
    </row>
    <row r="13301" spans="1:11">
      <c r="A13301" t="s">
        <v>1146</v>
      </c>
      <c r="B13301" t="s">
        <v>2074</v>
      </c>
      <c r="C13301" t="s">
        <v>2770</v>
      </c>
      <c r="D13301" t="s">
        <v>2076</v>
      </c>
      <c r="E13301">
        <v>3</v>
      </c>
      <c r="F13301" t="s">
        <v>2016</v>
      </c>
      <c r="G13301">
        <v>500</v>
      </c>
      <c r="H13301" t="s">
        <v>2020</v>
      </c>
      <c r="I13301">
        <v>43511</v>
      </c>
      <c r="J13301">
        <v>9</v>
      </c>
      <c r="K13301">
        <v>-6.62</v>
      </c>
    </row>
    <row r="13302" spans="1:11">
      <c r="B13302" t="s">
        <v>2051</v>
      </c>
      <c r="C13302" t="s">
        <v>2115</v>
      </c>
      <c r="D13302" t="s">
        <v>2053</v>
      </c>
      <c r="E13302">
        <v>1</v>
      </c>
      <c r="F13302" t="s">
        <v>2016</v>
      </c>
      <c r="G13302">
        <v>500</v>
      </c>
      <c r="H13302" t="s">
        <v>2017</v>
      </c>
      <c r="I13302">
        <v>43511</v>
      </c>
      <c r="J13302">
        <v>11</v>
      </c>
      <c r="K13302">
        <v>-18.89</v>
      </c>
    </row>
    <row r="13303" spans="1:11">
      <c r="B13303" t="s">
        <v>2049</v>
      </c>
      <c r="C13303" t="s">
        <v>2779</v>
      </c>
      <c r="D13303" t="s">
        <v>2015</v>
      </c>
      <c r="E13303">
        <v>3</v>
      </c>
      <c r="F13303" t="s">
        <v>2016</v>
      </c>
      <c r="G13303">
        <v>575</v>
      </c>
      <c r="H13303" t="s">
        <v>2020</v>
      </c>
      <c r="I13303">
        <v>43510</v>
      </c>
      <c r="J13303">
        <v>15</v>
      </c>
      <c r="K13303">
        <v>-47.39</v>
      </c>
    </row>
    <row r="13304" spans="1:11">
      <c r="B13304" t="s">
        <v>2037</v>
      </c>
      <c r="C13304" t="s">
        <v>2767</v>
      </c>
      <c r="D13304" t="s">
        <v>2026</v>
      </c>
      <c r="E13304">
        <v>5</v>
      </c>
      <c r="F13304" t="s">
        <v>2016</v>
      </c>
      <c r="G13304">
        <v>600</v>
      </c>
      <c r="H13304" t="s">
        <v>2017</v>
      </c>
      <c r="I13304">
        <v>43509</v>
      </c>
      <c r="J13304">
        <v>5</v>
      </c>
      <c r="K13304">
        <v>39.72</v>
      </c>
    </row>
    <row r="13305" spans="1:11">
      <c r="B13305" t="s">
        <v>2094</v>
      </c>
      <c r="C13305" t="s">
        <v>2095</v>
      </c>
      <c r="D13305" t="s">
        <v>2076</v>
      </c>
      <c r="E13305">
        <v>3</v>
      </c>
      <c r="F13305" t="s">
        <v>2088</v>
      </c>
      <c r="G13305" t="s">
        <v>2030</v>
      </c>
      <c r="H13305" t="s">
        <v>2017</v>
      </c>
      <c r="I13305">
        <v>43507</v>
      </c>
      <c r="J13305" t="s">
        <v>2030</v>
      </c>
      <c r="K13305" t="s">
        <v>2030</v>
      </c>
    </row>
    <row r="13306" spans="1:11">
      <c r="B13306" t="s">
        <v>2198</v>
      </c>
      <c r="C13306" t="s">
        <v>3578</v>
      </c>
      <c r="D13306" t="s">
        <v>2035</v>
      </c>
      <c r="E13306">
        <v>5</v>
      </c>
      <c r="F13306" t="s">
        <v>2016</v>
      </c>
      <c r="G13306">
        <v>661</v>
      </c>
      <c r="H13306" t="s">
        <v>2020</v>
      </c>
      <c r="I13306">
        <v>43507</v>
      </c>
      <c r="J13306">
        <v>1</v>
      </c>
      <c r="K13306">
        <v>111.37</v>
      </c>
    </row>
    <row r="13307" spans="1:11">
      <c r="B13307" t="s">
        <v>2174</v>
      </c>
      <c r="C13307" t="s">
        <v>2771</v>
      </c>
      <c r="D13307" t="s">
        <v>2015</v>
      </c>
      <c r="E13307">
        <v>3</v>
      </c>
      <c r="F13307" t="s">
        <v>2016</v>
      </c>
      <c r="G13307">
        <v>540</v>
      </c>
      <c r="H13307" t="s">
        <v>2017</v>
      </c>
      <c r="I13307">
        <v>43503</v>
      </c>
      <c r="J13307">
        <v>8</v>
      </c>
      <c r="K13307">
        <v>0</v>
      </c>
    </row>
    <row r="13308" spans="1:11">
      <c r="B13308" t="s">
        <v>106</v>
      </c>
      <c r="C13308" t="s">
        <v>2772</v>
      </c>
      <c r="D13308" t="s">
        <v>2440</v>
      </c>
      <c r="E13308">
        <v>5</v>
      </c>
      <c r="F13308" t="s">
        <v>2016</v>
      </c>
      <c r="G13308">
        <v>617</v>
      </c>
      <c r="H13308" t="s">
        <v>2020</v>
      </c>
      <c r="I13308">
        <v>43503</v>
      </c>
      <c r="J13308">
        <v>7</v>
      </c>
      <c r="K13308">
        <v>15.21</v>
      </c>
    </row>
    <row r="13309" spans="1:11">
      <c r="B13309" t="s">
        <v>2024</v>
      </c>
      <c r="C13309" t="s">
        <v>2768</v>
      </c>
      <c r="D13309" t="s">
        <v>2026</v>
      </c>
      <c r="E13309">
        <v>5</v>
      </c>
      <c r="F13309" t="s">
        <v>2016</v>
      </c>
      <c r="G13309">
        <v>670</v>
      </c>
      <c r="H13309" t="s">
        <v>2017</v>
      </c>
      <c r="I13309">
        <v>43503</v>
      </c>
      <c r="J13309">
        <v>6</v>
      </c>
      <c r="K13309">
        <v>36.26</v>
      </c>
    </row>
    <row r="13310" spans="1:11">
      <c r="B13310" t="s">
        <v>2033</v>
      </c>
      <c r="C13310" t="s">
        <v>2769</v>
      </c>
      <c r="D13310" t="s">
        <v>2044</v>
      </c>
      <c r="E13310">
        <v>3</v>
      </c>
      <c r="F13310" t="s">
        <v>2016</v>
      </c>
      <c r="G13310">
        <v>550</v>
      </c>
      <c r="H13310" t="s">
        <v>2036</v>
      </c>
      <c r="I13310">
        <v>43503</v>
      </c>
      <c r="J13310">
        <v>8</v>
      </c>
      <c r="K13310">
        <v>0</v>
      </c>
    </row>
    <row r="13311" spans="1:11">
      <c r="B13311" t="s">
        <v>2134</v>
      </c>
      <c r="C13311" t="s">
        <v>3120</v>
      </c>
      <c r="D13311" t="s">
        <v>2162</v>
      </c>
      <c r="E13311">
        <v>3</v>
      </c>
      <c r="F13311" t="s">
        <v>2016</v>
      </c>
      <c r="G13311">
        <v>525</v>
      </c>
      <c r="H13311" t="s">
        <v>2020</v>
      </c>
      <c r="I13311">
        <v>43503</v>
      </c>
      <c r="J13311">
        <v>8</v>
      </c>
      <c r="K13311">
        <v>0</v>
      </c>
    </row>
    <row r="13312" spans="1:11">
      <c r="B13312" t="s">
        <v>2257</v>
      </c>
      <c r="C13312" t="s">
        <v>3579</v>
      </c>
      <c r="D13312" t="s">
        <v>2041</v>
      </c>
      <c r="E13312">
        <v>1</v>
      </c>
      <c r="F13312" t="s">
        <v>2016</v>
      </c>
      <c r="G13312">
        <v>500</v>
      </c>
      <c r="H13312" t="s">
        <v>2020</v>
      </c>
      <c r="I13312">
        <v>43503</v>
      </c>
      <c r="J13312">
        <v>12</v>
      </c>
      <c r="K13312">
        <v>-22.25</v>
      </c>
    </row>
    <row r="13313" spans="2:11">
      <c r="B13313" t="s">
        <v>2072</v>
      </c>
      <c r="C13313" t="s">
        <v>3580</v>
      </c>
      <c r="D13313" t="s">
        <v>2015</v>
      </c>
      <c r="E13313">
        <v>3</v>
      </c>
      <c r="F13313" t="s">
        <v>2016</v>
      </c>
      <c r="G13313" t="s">
        <v>2030</v>
      </c>
      <c r="H13313" t="s">
        <v>2017</v>
      </c>
      <c r="I13313">
        <v>43503</v>
      </c>
      <c r="J13313">
        <v>8</v>
      </c>
      <c r="K13313">
        <v>0</v>
      </c>
    </row>
    <row r="13314" spans="2:11">
      <c r="B13314" t="s">
        <v>2321</v>
      </c>
      <c r="C13314" t="s">
        <v>3581</v>
      </c>
      <c r="D13314" t="s">
        <v>2026</v>
      </c>
      <c r="E13314">
        <v>5</v>
      </c>
      <c r="F13314" t="s">
        <v>2016</v>
      </c>
      <c r="G13314">
        <v>630</v>
      </c>
      <c r="H13314" t="s">
        <v>2020</v>
      </c>
      <c r="I13314">
        <v>43503</v>
      </c>
      <c r="J13314" t="s">
        <v>2030</v>
      </c>
      <c r="K13314" t="s">
        <v>2030</v>
      </c>
    </row>
    <row r="13315" spans="2:11">
      <c r="B13315" t="s">
        <v>2777</v>
      </c>
      <c r="C13315" t="s">
        <v>2778</v>
      </c>
      <c r="D13315" t="s">
        <v>2041</v>
      </c>
      <c r="E13315">
        <v>1</v>
      </c>
      <c r="F13315" t="s">
        <v>2016</v>
      </c>
      <c r="G13315">
        <v>490</v>
      </c>
      <c r="H13315" t="s">
        <v>2017</v>
      </c>
      <c r="I13315">
        <v>43503</v>
      </c>
      <c r="J13315" t="s">
        <v>2030</v>
      </c>
      <c r="K13315" t="s">
        <v>2030</v>
      </c>
    </row>
    <row r="13316" spans="2:11">
      <c r="B13316" t="s">
        <v>3255</v>
      </c>
      <c r="C13316" t="s">
        <v>3582</v>
      </c>
      <c r="D13316" t="s">
        <v>2076</v>
      </c>
      <c r="E13316">
        <v>3</v>
      </c>
      <c r="F13316" t="s">
        <v>2016</v>
      </c>
      <c r="G13316">
        <v>540</v>
      </c>
      <c r="H13316" t="s">
        <v>2020</v>
      </c>
      <c r="I13316">
        <v>43503</v>
      </c>
      <c r="J13316">
        <v>3</v>
      </c>
      <c r="K13316">
        <v>68.28</v>
      </c>
    </row>
    <row r="13317" spans="2:11">
      <c r="B13317" t="s">
        <v>2203</v>
      </c>
      <c r="C13317" t="s">
        <v>2780</v>
      </c>
      <c r="D13317" t="s">
        <v>2044</v>
      </c>
      <c r="E13317">
        <v>3</v>
      </c>
      <c r="F13317" t="s">
        <v>2016</v>
      </c>
      <c r="G13317" t="s">
        <v>2030</v>
      </c>
      <c r="H13317" t="s">
        <v>2017</v>
      </c>
      <c r="I13317">
        <v>43503</v>
      </c>
      <c r="J13317">
        <v>8</v>
      </c>
      <c r="K13317">
        <v>0</v>
      </c>
    </row>
    <row r="13318" spans="2:11">
      <c r="B13318" t="s">
        <v>2063</v>
      </c>
      <c r="C13318" t="s">
        <v>2782</v>
      </c>
      <c r="D13318" t="s">
        <v>2162</v>
      </c>
      <c r="E13318">
        <v>3</v>
      </c>
      <c r="F13318" t="s">
        <v>2016</v>
      </c>
      <c r="G13318">
        <v>485</v>
      </c>
      <c r="H13318" t="s">
        <v>2017</v>
      </c>
      <c r="I13318">
        <v>43503</v>
      </c>
      <c r="J13318">
        <v>8</v>
      </c>
      <c r="K13318">
        <v>0</v>
      </c>
    </row>
    <row r="13319" spans="2:11">
      <c r="B13319" t="s">
        <v>2031</v>
      </c>
      <c r="C13319" t="s">
        <v>3583</v>
      </c>
      <c r="D13319" t="s">
        <v>2026</v>
      </c>
      <c r="E13319">
        <v>5</v>
      </c>
      <c r="F13319" t="s">
        <v>2016</v>
      </c>
      <c r="G13319">
        <v>635</v>
      </c>
      <c r="H13319" t="s">
        <v>2020</v>
      </c>
      <c r="I13319">
        <v>43502</v>
      </c>
      <c r="J13319">
        <v>1</v>
      </c>
      <c r="K13319">
        <v>111.37</v>
      </c>
    </row>
    <row r="13320" spans="2:11">
      <c r="B13320" t="s">
        <v>2159</v>
      </c>
      <c r="C13320" t="s">
        <v>2773</v>
      </c>
      <c r="D13320" t="s">
        <v>2029</v>
      </c>
      <c r="E13320">
        <v>5</v>
      </c>
      <c r="F13320" t="s">
        <v>2016</v>
      </c>
      <c r="G13320">
        <v>650</v>
      </c>
      <c r="H13320" t="s">
        <v>2020</v>
      </c>
      <c r="I13320">
        <v>43502</v>
      </c>
      <c r="J13320">
        <v>2</v>
      </c>
      <c r="K13320">
        <v>89.84</v>
      </c>
    </row>
    <row r="13321" spans="2:11">
      <c r="B13321" t="s">
        <v>2232</v>
      </c>
      <c r="C13321" t="s">
        <v>3584</v>
      </c>
      <c r="D13321" t="s">
        <v>2015</v>
      </c>
      <c r="E13321">
        <v>3</v>
      </c>
      <c r="F13321" t="s">
        <v>2016</v>
      </c>
      <c r="G13321" t="s">
        <v>2030</v>
      </c>
      <c r="H13321" t="s">
        <v>2017</v>
      </c>
      <c r="I13321">
        <v>43502</v>
      </c>
      <c r="J13321">
        <v>8</v>
      </c>
      <c r="K13321">
        <v>0</v>
      </c>
    </row>
    <row r="13322" spans="2:11">
      <c r="B13322" t="s">
        <v>2069</v>
      </c>
      <c r="C13322" t="s">
        <v>2774</v>
      </c>
      <c r="D13322" t="s">
        <v>2035</v>
      </c>
      <c r="E13322">
        <v>5</v>
      </c>
      <c r="F13322" t="s">
        <v>2016</v>
      </c>
      <c r="G13322">
        <v>625</v>
      </c>
      <c r="H13322" t="s">
        <v>2017</v>
      </c>
      <c r="I13322">
        <v>43502</v>
      </c>
      <c r="J13322" t="s">
        <v>2030</v>
      </c>
      <c r="K13322" t="s">
        <v>2030</v>
      </c>
    </row>
    <row r="13323" spans="2:11">
      <c r="B13323" t="s">
        <v>2045</v>
      </c>
      <c r="C13323" t="s">
        <v>2775</v>
      </c>
      <c r="D13323" t="s">
        <v>2041</v>
      </c>
      <c r="E13323">
        <v>1</v>
      </c>
      <c r="F13323" t="s">
        <v>2016</v>
      </c>
      <c r="G13323">
        <v>400</v>
      </c>
      <c r="H13323" t="s">
        <v>2020</v>
      </c>
      <c r="I13323">
        <v>43502</v>
      </c>
      <c r="J13323">
        <v>14</v>
      </c>
      <c r="K13323">
        <v>-35.549999999999997</v>
      </c>
    </row>
    <row r="13324" spans="2:11">
      <c r="B13324" t="s">
        <v>2047</v>
      </c>
      <c r="C13324" t="s">
        <v>2783</v>
      </c>
      <c r="D13324" t="s">
        <v>2041</v>
      </c>
      <c r="E13324">
        <v>1</v>
      </c>
      <c r="F13324" t="s">
        <v>2016</v>
      </c>
      <c r="G13324">
        <v>420</v>
      </c>
      <c r="H13324" t="s">
        <v>2020</v>
      </c>
      <c r="I13324">
        <v>43502</v>
      </c>
      <c r="J13324">
        <v>13</v>
      </c>
      <c r="K13324">
        <v>-33.39</v>
      </c>
    </row>
    <row r="13325" spans="2:11">
      <c r="B13325" t="s">
        <v>2079</v>
      </c>
      <c r="C13325" t="s">
        <v>2776</v>
      </c>
      <c r="D13325" t="s">
        <v>2015</v>
      </c>
      <c r="E13325">
        <v>3</v>
      </c>
      <c r="F13325" t="s">
        <v>2016</v>
      </c>
      <c r="G13325">
        <v>489</v>
      </c>
      <c r="H13325" t="s">
        <v>2017</v>
      </c>
      <c r="I13325">
        <v>43502</v>
      </c>
      <c r="J13325" t="s">
        <v>2030</v>
      </c>
      <c r="K13325" t="s">
        <v>2030</v>
      </c>
    </row>
    <row r="13326" spans="2:11">
      <c r="B13326" t="s">
        <v>2151</v>
      </c>
      <c r="C13326" t="s">
        <v>3520</v>
      </c>
      <c r="D13326" t="s">
        <v>2044</v>
      </c>
      <c r="E13326">
        <v>3</v>
      </c>
      <c r="F13326" t="s">
        <v>2016</v>
      </c>
      <c r="G13326" t="s">
        <v>2030</v>
      </c>
      <c r="H13326" t="s">
        <v>2017</v>
      </c>
      <c r="I13326">
        <v>43502</v>
      </c>
      <c r="J13326">
        <v>10</v>
      </c>
      <c r="K13326">
        <v>-18.440000000000001</v>
      </c>
    </row>
    <row r="13327" spans="2:11">
      <c r="B13327" t="s">
        <v>2411</v>
      </c>
      <c r="C13327" t="s">
        <v>2781</v>
      </c>
      <c r="D13327" t="s">
        <v>2026</v>
      </c>
      <c r="E13327">
        <v>5</v>
      </c>
      <c r="F13327" t="s">
        <v>2016</v>
      </c>
      <c r="G13327">
        <v>620</v>
      </c>
      <c r="H13327" t="s">
        <v>2020</v>
      </c>
      <c r="I13327">
        <v>43502</v>
      </c>
      <c r="J13327">
        <v>4</v>
      </c>
      <c r="K13327">
        <v>43.41</v>
      </c>
    </row>
    <row r="13328" spans="2:11">
      <c r="B13328" t="s">
        <v>2601</v>
      </c>
      <c r="C13328" t="s">
        <v>3585</v>
      </c>
      <c r="D13328" t="s">
        <v>2015</v>
      </c>
      <c r="E13328">
        <v>3</v>
      </c>
      <c r="F13328" t="s">
        <v>2016</v>
      </c>
      <c r="G13328">
        <v>600</v>
      </c>
      <c r="H13328" t="s">
        <v>2020</v>
      </c>
      <c r="I13328">
        <v>43502</v>
      </c>
      <c r="J13328">
        <v>8</v>
      </c>
      <c r="K13328">
        <v>0</v>
      </c>
    </row>
    <row r="13329" spans="2:11">
      <c r="B13329" t="s">
        <v>2091</v>
      </c>
      <c r="C13329" t="s">
        <v>2861</v>
      </c>
      <c r="D13329" t="s">
        <v>2093</v>
      </c>
      <c r="E13329" t="s">
        <v>2030</v>
      </c>
      <c r="F13329" t="s">
        <v>2016</v>
      </c>
      <c r="G13329" t="s">
        <v>2030</v>
      </c>
      <c r="H13329" t="s">
        <v>2017</v>
      </c>
      <c r="I13329">
        <v>43476</v>
      </c>
      <c r="J13329" t="s">
        <v>2030</v>
      </c>
      <c r="K13329" t="s">
        <v>2030</v>
      </c>
    </row>
    <row r="13330" spans="2:11">
      <c r="B13330" t="s">
        <v>2021</v>
      </c>
      <c r="C13330" t="s">
        <v>2784</v>
      </c>
      <c r="D13330" t="s">
        <v>2296</v>
      </c>
      <c r="E13330">
        <v>3</v>
      </c>
      <c r="F13330" t="s">
        <v>2016</v>
      </c>
      <c r="G13330">
        <v>473</v>
      </c>
      <c r="H13330" t="s">
        <v>2020</v>
      </c>
      <c r="I13330">
        <v>43476</v>
      </c>
      <c r="J13330">
        <v>8</v>
      </c>
      <c r="K13330">
        <v>0</v>
      </c>
    </row>
    <row r="13331" spans="2:11">
      <c r="B13331" t="s">
        <v>2083</v>
      </c>
      <c r="C13331" t="s">
        <v>2084</v>
      </c>
      <c r="D13331" t="s">
        <v>2053</v>
      </c>
      <c r="E13331">
        <v>1</v>
      </c>
      <c r="F13331" t="s">
        <v>2016</v>
      </c>
      <c r="G13331" t="s">
        <v>2030</v>
      </c>
      <c r="H13331" t="s">
        <v>2017</v>
      </c>
      <c r="I13331">
        <v>43181</v>
      </c>
      <c r="J13331">
        <v>16</v>
      </c>
      <c r="K13331">
        <v>-89.54</v>
      </c>
    </row>
    <row r="13332" spans="2:11">
      <c r="B13332" t="s">
        <v>2096</v>
      </c>
      <c r="C13332" t="s">
        <v>2097</v>
      </c>
      <c r="D13332" t="s">
        <v>2044</v>
      </c>
      <c r="E13332">
        <v>3</v>
      </c>
      <c r="F13332" t="s">
        <v>2016</v>
      </c>
      <c r="G13332" t="s">
        <v>2030</v>
      </c>
      <c r="H13332" t="s">
        <v>2017</v>
      </c>
      <c r="I13332">
        <v>42548</v>
      </c>
      <c r="J13332">
        <v>8</v>
      </c>
      <c r="K13332">
        <v>0</v>
      </c>
    </row>
    <row r="13401" spans="1:11">
      <c r="A13401" t="s">
        <v>1147</v>
      </c>
      <c r="B13401" t="s">
        <v>2151</v>
      </c>
      <c r="C13401" t="s">
        <v>2520</v>
      </c>
      <c r="D13401" t="s">
        <v>2179</v>
      </c>
      <c r="E13401" t="s">
        <v>2030</v>
      </c>
      <c r="F13401" t="s">
        <v>2016</v>
      </c>
      <c r="G13401" t="s">
        <v>2030</v>
      </c>
      <c r="H13401" t="s">
        <v>2017</v>
      </c>
      <c r="I13401">
        <v>43510</v>
      </c>
      <c r="J13401" t="s">
        <v>2030</v>
      </c>
      <c r="K13401" t="s">
        <v>2030</v>
      </c>
    </row>
    <row r="13402" spans="1:11">
      <c r="B13402" t="s">
        <v>2274</v>
      </c>
      <c r="C13402" t="s">
        <v>3310</v>
      </c>
      <c r="D13402" t="s">
        <v>2053</v>
      </c>
      <c r="E13402">
        <v>1</v>
      </c>
      <c r="F13402" t="s">
        <v>2016</v>
      </c>
      <c r="G13402" t="s">
        <v>2030</v>
      </c>
      <c r="H13402" t="s">
        <v>2017</v>
      </c>
      <c r="I13402">
        <v>43509</v>
      </c>
      <c r="J13402">
        <v>1</v>
      </c>
      <c r="K13402">
        <v>44.3</v>
      </c>
    </row>
    <row r="13403" spans="1:11">
      <c r="B13403" t="s">
        <v>2047</v>
      </c>
      <c r="C13403" t="s">
        <v>3312</v>
      </c>
      <c r="D13403" t="s">
        <v>2044</v>
      </c>
      <c r="E13403">
        <v>3</v>
      </c>
      <c r="F13403" t="s">
        <v>2016</v>
      </c>
      <c r="G13403">
        <v>15</v>
      </c>
      <c r="H13403" t="s">
        <v>2017</v>
      </c>
      <c r="I13403">
        <v>43509</v>
      </c>
      <c r="J13403">
        <v>4</v>
      </c>
      <c r="K13403">
        <v>0</v>
      </c>
    </row>
    <row r="13404" spans="1:11">
      <c r="B13404" t="s">
        <v>2094</v>
      </c>
      <c r="C13404" t="s">
        <v>2095</v>
      </c>
      <c r="D13404" t="s">
        <v>2053</v>
      </c>
      <c r="E13404">
        <v>1</v>
      </c>
      <c r="F13404" t="s">
        <v>2088</v>
      </c>
      <c r="G13404" t="s">
        <v>2030</v>
      </c>
      <c r="H13404" t="s">
        <v>2017</v>
      </c>
      <c r="I13404">
        <v>43509</v>
      </c>
      <c r="J13404" t="s">
        <v>2030</v>
      </c>
      <c r="K13404" t="s">
        <v>2030</v>
      </c>
    </row>
    <row r="13405" spans="1:11">
      <c r="B13405" t="s">
        <v>2077</v>
      </c>
      <c r="C13405" t="s">
        <v>2524</v>
      </c>
      <c r="D13405" t="s">
        <v>2227</v>
      </c>
      <c r="E13405">
        <v>3</v>
      </c>
      <c r="F13405" t="s">
        <v>2016</v>
      </c>
      <c r="G13405">
        <v>21</v>
      </c>
      <c r="H13405" t="s">
        <v>2020</v>
      </c>
      <c r="I13405">
        <v>43507</v>
      </c>
      <c r="J13405">
        <v>9</v>
      </c>
      <c r="K13405">
        <v>-82.17</v>
      </c>
    </row>
    <row r="13406" spans="1:11">
      <c r="B13406" t="s">
        <v>2079</v>
      </c>
      <c r="C13406" t="s">
        <v>3319</v>
      </c>
      <c r="D13406" t="s">
        <v>2015</v>
      </c>
      <c r="E13406">
        <v>3</v>
      </c>
      <c r="F13406" t="s">
        <v>2016</v>
      </c>
      <c r="G13406">
        <v>20</v>
      </c>
      <c r="H13406" t="s">
        <v>2017</v>
      </c>
      <c r="I13406">
        <v>43507</v>
      </c>
      <c r="J13406">
        <v>10</v>
      </c>
      <c r="K13406">
        <v>-84.23</v>
      </c>
    </row>
    <row r="13407" spans="1:11">
      <c r="B13407" t="s">
        <v>106</v>
      </c>
      <c r="C13407" t="s">
        <v>2527</v>
      </c>
      <c r="D13407" t="s">
        <v>2114</v>
      </c>
      <c r="E13407">
        <v>3</v>
      </c>
      <c r="F13407" t="s">
        <v>2016</v>
      </c>
      <c r="G13407">
        <v>17.5</v>
      </c>
      <c r="H13407" t="s">
        <v>2020</v>
      </c>
      <c r="I13407">
        <v>43501</v>
      </c>
      <c r="J13407">
        <v>6</v>
      </c>
      <c r="K13407">
        <v>-55.61</v>
      </c>
    </row>
    <row r="13408" spans="1:11">
      <c r="B13408" t="s">
        <v>2067</v>
      </c>
      <c r="C13408" t="s">
        <v>3315</v>
      </c>
      <c r="D13408" t="s">
        <v>2252</v>
      </c>
      <c r="E13408">
        <v>3</v>
      </c>
      <c r="F13408" t="s">
        <v>2016</v>
      </c>
      <c r="G13408">
        <v>16</v>
      </c>
      <c r="H13408" t="s">
        <v>2020</v>
      </c>
      <c r="I13408">
        <v>43501</v>
      </c>
      <c r="J13408">
        <v>4</v>
      </c>
      <c r="K13408">
        <v>0</v>
      </c>
    </row>
    <row r="13409" spans="2:11">
      <c r="B13409" t="s">
        <v>2267</v>
      </c>
      <c r="C13409" t="s">
        <v>2522</v>
      </c>
      <c r="D13409" t="s">
        <v>2029</v>
      </c>
      <c r="E13409">
        <v>5</v>
      </c>
      <c r="F13409" t="s">
        <v>2016</v>
      </c>
      <c r="G13409">
        <v>29</v>
      </c>
      <c r="H13409" t="s">
        <v>2017</v>
      </c>
      <c r="I13409">
        <v>43499</v>
      </c>
      <c r="J13409">
        <v>3</v>
      </c>
      <c r="K13409">
        <v>31.52</v>
      </c>
    </row>
    <row r="13410" spans="2:11">
      <c r="B13410" t="s">
        <v>2021</v>
      </c>
      <c r="C13410" t="s">
        <v>2526</v>
      </c>
      <c r="D13410" t="s">
        <v>2398</v>
      </c>
      <c r="E13410" t="s">
        <v>2030</v>
      </c>
      <c r="F13410" t="s">
        <v>2016</v>
      </c>
      <c r="G13410" t="s">
        <v>2030</v>
      </c>
      <c r="H13410" t="s">
        <v>2017</v>
      </c>
      <c r="I13410">
        <v>43494</v>
      </c>
      <c r="J13410" t="s">
        <v>2030</v>
      </c>
      <c r="K13410" t="s">
        <v>2030</v>
      </c>
    </row>
    <row r="13411" spans="2:11">
      <c r="B13411" t="s">
        <v>2051</v>
      </c>
      <c r="C13411" t="s">
        <v>2525</v>
      </c>
      <c r="D13411" t="s">
        <v>2076</v>
      </c>
      <c r="E13411">
        <v>3</v>
      </c>
      <c r="F13411" t="s">
        <v>2016</v>
      </c>
      <c r="G13411">
        <v>12.5</v>
      </c>
      <c r="H13411" t="s">
        <v>2017</v>
      </c>
      <c r="I13411">
        <v>43493</v>
      </c>
      <c r="J13411">
        <v>2</v>
      </c>
      <c r="K13411">
        <v>31.98</v>
      </c>
    </row>
    <row r="13412" spans="2:11">
      <c r="B13412" t="s">
        <v>2042</v>
      </c>
      <c r="C13412" t="s">
        <v>2523</v>
      </c>
      <c r="D13412" t="s">
        <v>2044</v>
      </c>
      <c r="E13412">
        <v>3</v>
      </c>
      <c r="F13412" t="s">
        <v>2016</v>
      </c>
      <c r="G13412">
        <v>11</v>
      </c>
      <c r="H13412" t="s">
        <v>2020</v>
      </c>
      <c r="I13412">
        <v>43490</v>
      </c>
      <c r="J13412">
        <v>8</v>
      </c>
      <c r="K13412">
        <v>-79.03</v>
      </c>
    </row>
    <row r="13413" spans="2:11">
      <c r="B13413" t="s">
        <v>2033</v>
      </c>
      <c r="C13413" t="s">
        <v>3317</v>
      </c>
      <c r="D13413" t="s">
        <v>2044</v>
      </c>
      <c r="E13413">
        <v>3</v>
      </c>
      <c r="F13413" t="s">
        <v>2016</v>
      </c>
      <c r="G13413">
        <v>11</v>
      </c>
      <c r="H13413" t="s">
        <v>2036</v>
      </c>
      <c r="I13413">
        <v>43489</v>
      </c>
      <c r="J13413">
        <v>8</v>
      </c>
      <c r="K13413">
        <v>-79.03</v>
      </c>
    </row>
    <row r="13414" spans="2:11">
      <c r="B13414" t="s">
        <v>2063</v>
      </c>
      <c r="C13414" t="s">
        <v>3320</v>
      </c>
      <c r="D13414" t="s">
        <v>2162</v>
      </c>
      <c r="E13414">
        <v>3</v>
      </c>
      <c r="F13414" t="s">
        <v>2016</v>
      </c>
      <c r="G13414">
        <v>7</v>
      </c>
      <c r="H13414" t="s">
        <v>2017</v>
      </c>
      <c r="I13414">
        <v>43482</v>
      </c>
      <c r="J13414" t="s">
        <v>2030</v>
      </c>
      <c r="K13414" t="s">
        <v>2030</v>
      </c>
    </row>
    <row r="13415" spans="2:11">
      <c r="B13415" t="s">
        <v>2024</v>
      </c>
      <c r="C13415" t="s">
        <v>3318</v>
      </c>
      <c r="D13415" t="s">
        <v>2053</v>
      </c>
      <c r="E13415">
        <v>1</v>
      </c>
      <c r="F13415" t="s">
        <v>2088</v>
      </c>
      <c r="G13415" t="s">
        <v>2030</v>
      </c>
      <c r="H13415" t="s">
        <v>2017</v>
      </c>
      <c r="I13415">
        <v>43480</v>
      </c>
      <c r="J13415">
        <v>11</v>
      </c>
      <c r="K13415">
        <v>-208.85</v>
      </c>
    </row>
    <row r="13416" spans="2:11">
      <c r="B13416" t="s">
        <v>2083</v>
      </c>
      <c r="C13416" t="s">
        <v>2084</v>
      </c>
      <c r="D13416" t="s">
        <v>2026</v>
      </c>
      <c r="E13416">
        <v>5</v>
      </c>
      <c r="F13416" t="s">
        <v>2016</v>
      </c>
      <c r="G13416" t="s">
        <v>2030</v>
      </c>
      <c r="H13416" t="s">
        <v>2017</v>
      </c>
      <c r="I13416">
        <v>43474</v>
      </c>
      <c r="J13416">
        <v>5</v>
      </c>
      <c r="K13416">
        <v>-44.8</v>
      </c>
    </row>
    <row r="13501" spans="1:11">
      <c r="A13501" t="s">
        <v>1148</v>
      </c>
      <c r="B13501" t="s">
        <v>2274</v>
      </c>
      <c r="C13501" t="s">
        <v>3294</v>
      </c>
      <c r="D13501" t="s">
        <v>2076</v>
      </c>
      <c r="E13501">
        <v>3</v>
      </c>
      <c r="F13501" t="s">
        <v>2016</v>
      </c>
      <c r="G13501" t="s">
        <v>2030</v>
      </c>
      <c r="H13501" t="s">
        <v>2017</v>
      </c>
      <c r="I13501">
        <v>43509</v>
      </c>
      <c r="J13501">
        <v>5</v>
      </c>
      <c r="K13501">
        <v>0</v>
      </c>
    </row>
    <row r="13502" spans="1:11">
      <c r="B13502" t="s">
        <v>2198</v>
      </c>
      <c r="C13502" t="s">
        <v>3680</v>
      </c>
      <c r="D13502" t="s">
        <v>2035</v>
      </c>
      <c r="E13502">
        <v>5</v>
      </c>
      <c r="F13502" t="s">
        <v>2016</v>
      </c>
      <c r="G13502">
        <v>45</v>
      </c>
      <c r="H13502" t="s">
        <v>2017</v>
      </c>
      <c r="I13502">
        <v>43507</v>
      </c>
      <c r="J13502" t="s">
        <v>2030</v>
      </c>
      <c r="K13502" t="s">
        <v>2030</v>
      </c>
    </row>
    <row r="13503" spans="1:11">
      <c r="B13503" t="s">
        <v>2094</v>
      </c>
      <c r="C13503" t="s">
        <v>2095</v>
      </c>
      <c r="D13503" t="s">
        <v>2076</v>
      </c>
      <c r="E13503">
        <v>3</v>
      </c>
      <c r="F13503" t="s">
        <v>2085</v>
      </c>
      <c r="G13503" t="s">
        <v>2030</v>
      </c>
      <c r="H13503" t="s">
        <v>2017</v>
      </c>
      <c r="I13503">
        <v>43504</v>
      </c>
      <c r="J13503" t="s">
        <v>2030</v>
      </c>
      <c r="K13503" t="s">
        <v>2030</v>
      </c>
    </row>
    <row r="13504" spans="1:11">
      <c r="B13504" t="s">
        <v>2037</v>
      </c>
      <c r="C13504" t="s">
        <v>3677</v>
      </c>
      <c r="D13504" t="s">
        <v>2076</v>
      </c>
      <c r="E13504">
        <v>3</v>
      </c>
      <c r="F13504" t="s">
        <v>2016</v>
      </c>
      <c r="G13504">
        <v>44.5</v>
      </c>
      <c r="H13504" t="s">
        <v>2020</v>
      </c>
      <c r="I13504">
        <v>43502</v>
      </c>
      <c r="J13504">
        <v>5</v>
      </c>
      <c r="K13504">
        <v>0</v>
      </c>
    </row>
    <row r="13505" spans="2:11">
      <c r="B13505" t="s">
        <v>2077</v>
      </c>
      <c r="C13505" t="s">
        <v>3685</v>
      </c>
      <c r="D13505" t="s">
        <v>2029</v>
      </c>
      <c r="E13505">
        <v>5</v>
      </c>
      <c r="F13505" t="s">
        <v>2016</v>
      </c>
      <c r="G13505">
        <v>54</v>
      </c>
      <c r="H13505" t="s">
        <v>2020</v>
      </c>
      <c r="I13505">
        <v>43502</v>
      </c>
      <c r="J13505">
        <v>2</v>
      </c>
      <c r="K13505">
        <v>12.31</v>
      </c>
    </row>
    <row r="13506" spans="2:11">
      <c r="B13506" t="s">
        <v>2267</v>
      </c>
      <c r="C13506" t="s">
        <v>3683</v>
      </c>
      <c r="D13506" t="s">
        <v>2273</v>
      </c>
      <c r="E13506">
        <v>3</v>
      </c>
      <c r="F13506" t="s">
        <v>2016</v>
      </c>
      <c r="G13506">
        <v>53</v>
      </c>
      <c r="H13506" t="s">
        <v>2017</v>
      </c>
      <c r="I13506">
        <v>43502</v>
      </c>
      <c r="J13506" t="s">
        <v>2030</v>
      </c>
      <c r="K13506" t="s">
        <v>2030</v>
      </c>
    </row>
    <row r="13507" spans="2:11">
      <c r="B13507" t="s">
        <v>2021</v>
      </c>
      <c r="C13507" t="s">
        <v>4222</v>
      </c>
      <c r="D13507" t="s">
        <v>2166</v>
      </c>
      <c r="E13507">
        <v>5</v>
      </c>
      <c r="F13507" t="s">
        <v>2016</v>
      </c>
      <c r="G13507">
        <v>60</v>
      </c>
      <c r="H13507" t="s">
        <v>2020</v>
      </c>
      <c r="I13507">
        <v>43501</v>
      </c>
      <c r="J13507">
        <v>4</v>
      </c>
      <c r="K13507">
        <v>1.9</v>
      </c>
    </row>
    <row r="13508" spans="2:11">
      <c r="B13508" t="s">
        <v>2072</v>
      </c>
      <c r="C13508" t="s">
        <v>3494</v>
      </c>
      <c r="D13508" t="s">
        <v>2029</v>
      </c>
      <c r="E13508">
        <v>5</v>
      </c>
      <c r="F13508" t="s">
        <v>2016</v>
      </c>
      <c r="G13508">
        <v>52</v>
      </c>
      <c r="H13508" t="s">
        <v>2017</v>
      </c>
      <c r="I13508">
        <v>43501</v>
      </c>
      <c r="J13508" t="s">
        <v>2030</v>
      </c>
      <c r="K13508" t="s">
        <v>2030</v>
      </c>
    </row>
    <row r="13509" spans="2:11">
      <c r="B13509" t="s">
        <v>2079</v>
      </c>
      <c r="C13509" t="s">
        <v>3035</v>
      </c>
      <c r="D13509" t="s">
        <v>2015</v>
      </c>
      <c r="E13509">
        <v>3</v>
      </c>
      <c r="F13509" t="s">
        <v>2016</v>
      </c>
      <c r="G13509">
        <v>41</v>
      </c>
      <c r="H13509" t="s">
        <v>2017</v>
      </c>
      <c r="I13509">
        <v>43501</v>
      </c>
      <c r="J13509" t="s">
        <v>2030</v>
      </c>
      <c r="K13509" t="s">
        <v>2030</v>
      </c>
    </row>
    <row r="13510" spans="2:11">
      <c r="B13510" t="s">
        <v>2049</v>
      </c>
      <c r="C13510" t="s">
        <v>3689</v>
      </c>
      <c r="D13510" t="s">
        <v>2015</v>
      </c>
      <c r="E13510">
        <v>3</v>
      </c>
      <c r="F13510" t="s">
        <v>2016</v>
      </c>
      <c r="G13510">
        <v>45</v>
      </c>
      <c r="H13510" t="s">
        <v>2017</v>
      </c>
      <c r="I13510">
        <v>43501</v>
      </c>
      <c r="J13510" t="s">
        <v>2030</v>
      </c>
      <c r="K13510" t="s">
        <v>2030</v>
      </c>
    </row>
    <row r="13511" spans="2:11">
      <c r="B13511" t="s">
        <v>2051</v>
      </c>
      <c r="C13511" t="s">
        <v>3687</v>
      </c>
      <c r="D13511" t="s">
        <v>2026</v>
      </c>
      <c r="E13511">
        <v>5</v>
      </c>
      <c r="F13511" t="s">
        <v>2016</v>
      </c>
      <c r="G13511">
        <v>52</v>
      </c>
      <c r="H13511" t="s">
        <v>2017</v>
      </c>
      <c r="I13511">
        <v>43501</v>
      </c>
      <c r="J13511">
        <v>1</v>
      </c>
      <c r="K13511">
        <v>12.69</v>
      </c>
    </row>
    <row r="13512" spans="2:11">
      <c r="B13512" t="s">
        <v>2024</v>
      </c>
      <c r="C13512" t="s">
        <v>3681</v>
      </c>
      <c r="D13512" t="s">
        <v>2026</v>
      </c>
      <c r="E13512">
        <v>5</v>
      </c>
      <c r="F13512" t="s">
        <v>2016</v>
      </c>
      <c r="G13512">
        <v>52</v>
      </c>
      <c r="H13512" t="s">
        <v>2017</v>
      </c>
      <c r="I13512">
        <v>43403</v>
      </c>
      <c r="J13512">
        <v>2</v>
      </c>
      <c r="K13512">
        <v>12.31</v>
      </c>
    </row>
    <row r="13513" spans="2:11">
      <c r="B13513" t="s">
        <v>2067</v>
      </c>
      <c r="C13513" t="s">
        <v>3684</v>
      </c>
      <c r="D13513" t="s">
        <v>3104</v>
      </c>
      <c r="E13513">
        <v>5</v>
      </c>
      <c r="F13513" t="s">
        <v>2016</v>
      </c>
      <c r="G13513">
        <v>52.7</v>
      </c>
      <c r="H13513" t="s">
        <v>2020</v>
      </c>
      <c r="I13513">
        <v>43319</v>
      </c>
      <c r="J13513">
        <v>3</v>
      </c>
      <c r="K13513">
        <v>11.05</v>
      </c>
    </row>
    <row r="13514" spans="2:11">
      <c r="B13514" t="s">
        <v>2083</v>
      </c>
      <c r="C13514" t="s">
        <v>2084</v>
      </c>
      <c r="D13514" t="s">
        <v>2076</v>
      </c>
      <c r="E13514">
        <v>3</v>
      </c>
      <c r="F13514" t="s">
        <v>2016</v>
      </c>
      <c r="G13514" t="s">
        <v>2030</v>
      </c>
      <c r="H13514" t="s">
        <v>2017</v>
      </c>
      <c r="I13514">
        <v>43217</v>
      </c>
      <c r="J13514">
        <v>5</v>
      </c>
      <c r="K13514">
        <v>0</v>
      </c>
    </row>
    <row r="13515" spans="2:11">
      <c r="B13515" t="s">
        <v>2111</v>
      </c>
      <c r="C13515" t="s">
        <v>2338</v>
      </c>
      <c r="D13515" t="s">
        <v>2026</v>
      </c>
      <c r="E13515">
        <v>5</v>
      </c>
      <c r="F13515" t="s">
        <v>2016</v>
      </c>
      <c r="G13515" t="s">
        <v>2030</v>
      </c>
      <c r="H13515" t="s">
        <v>2017</v>
      </c>
      <c r="I13515">
        <v>42949</v>
      </c>
      <c r="J13515">
        <v>2</v>
      </c>
      <c r="K13515">
        <v>12.31</v>
      </c>
    </row>
    <row r="13601" spans="1:11">
      <c r="A13601" t="s">
        <v>1149</v>
      </c>
      <c r="B13601" t="s">
        <v>2072</v>
      </c>
      <c r="C13601" t="s">
        <v>2887</v>
      </c>
      <c r="D13601" t="s">
        <v>2015</v>
      </c>
      <c r="E13601">
        <v>3</v>
      </c>
      <c r="F13601" t="s">
        <v>2016</v>
      </c>
      <c r="G13601" t="s">
        <v>2030</v>
      </c>
      <c r="H13601" t="s">
        <v>2017</v>
      </c>
      <c r="I13601">
        <v>43508</v>
      </c>
      <c r="J13601">
        <v>5</v>
      </c>
      <c r="K13601">
        <v>0</v>
      </c>
    </row>
    <row r="13602" spans="1:11">
      <c r="B13602" t="s">
        <v>2024</v>
      </c>
      <c r="C13602" t="s">
        <v>3440</v>
      </c>
      <c r="D13602" t="s">
        <v>2076</v>
      </c>
      <c r="E13602">
        <v>3</v>
      </c>
      <c r="F13602" t="s">
        <v>2016</v>
      </c>
      <c r="G13602" t="s">
        <v>2030</v>
      </c>
      <c r="H13602" t="s">
        <v>2017</v>
      </c>
      <c r="I13602">
        <v>43507</v>
      </c>
      <c r="J13602">
        <v>5</v>
      </c>
      <c r="K13602">
        <v>0</v>
      </c>
    </row>
    <row r="13603" spans="1:11">
      <c r="B13603" t="s">
        <v>2077</v>
      </c>
      <c r="C13603" t="s">
        <v>3461</v>
      </c>
      <c r="D13603" t="s">
        <v>2227</v>
      </c>
      <c r="E13603">
        <v>3</v>
      </c>
      <c r="F13603" t="s">
        <v>2016</v>
      </c>
      <c r="G13603">
        <v>22</v>
      </c>
      <c r="H13603" t="s">
        <v>2017</v>
      </c>
      <c r="I13603">
        <v>43505</v>
      </c>
      <c r="J13603">
        <v>5</v>
      </c>
      <c r="K13603">
        <v>0</v>
      </c>
    </row>
    <row r="13604" spans="1:11">
      <c r="B13604" t="s">
        <v>2094</v>
      </c>
      <c r="C13604" t="s">
        <v>2095</v>
      </c>
      <c r="D13604" t="s">
        <v>2026</v>
      </c>
      <c r="E13604">
        <v>5</v>
      </c>
      <c r="F13604" t="s">
        <v>2085</v>
      </c>
      <c r="G13604">
        <v>24</v>
      </c>
      <c r="H13604" t="s">
        <v>2017</v>
      </c>
      <c r="I13604">
        <v>43500</v>
      </c>
      <c r="J13604" t="s">
        <v>2030</v>
      </c>
      <c r="K13604" t="s">
        <v>2030</v>
      </c>
    </row>
    <row r="13605" spans="1:11">
      <c r="B13605" t="s">
        <v>2098</v>
      </c>
      <c r="C13605" t="s">
        <v>2099</v>
      </c>
      <c r="D13605" t="s">
        <v>2029</v>
      </c>
      <c r="E13605">
        <v>5</v>
      </c>
      <c r="F13605" t="s">
        <v>2016</v>
      </c>
      <c r="G13605">
        <v>27</v>
      </c>
      <c r="H13605" t="s">
        <v>2020</v>
      </c>
      <c r="I13605">
        <v>43500</v>
      </c>
      <c r="J13605">
        <v>6</v>
      </c>
      <c r="K13605">
        <v>-15.03</v>
      </c>
    </row>
    <row r="13606" spans="1:11">
      <c r="B13606" t="s">
        <v>2074</v>
      </c>
      <c r="C13606" t="s">
        <v>3473</v>
      </c>
      <c r="D13606" t="s">
        <v>2076</v>
      </c>
      <c r="E13606">
        <v>3</v>
      </c>
      <c r="F13606" t="s">
        <v>2016</v>
      </c>
      <c r="G13606">
        <v>22</v>
      </c>
      <c r="H13606" t="s">
        <v>2017</v>
      </c>
      <c r="I13606">
        <v>43499</v>
      </c>
      <c r="J13606">
        <v>5</v>
      </c>
      <c r="K13606">
        <v>0</v>
      </c>
    </row>
    <row r="13607" spans="1:11">
      <c r="B13607" t="s">
        <v>2411</v>
      </c>
      <c r="C13607" t="s">
        <v>3118</v>
      </c>
      <c r="D13607" t="s">
        <v>2044</v>
      </c>
      <c r="E13607">
        <v>3</v>
      </c>
      <c r="F13607" t="s">
        <v>2016</v>
      </c>
      <c r="G13607" t="s">
        <v>2030</v>
      </c>
      <c r="H13607" t="s">
        <v>2017</v>
      </c>
      <c r="I13607">
        <v>43499</v>
      </c>
      <c r="J13607">
        <v>4</v>
      </c>
      <c r="K13607">
        <v>5.64</v>
      </c>
    </row>
    <row r="13608" spans="1:11">
      <c r="B13608" t="s">
        <v>106</v>
      </c>
      <c r="C13608" t="s">
        <v>2884</v>
      </c>
      <c r="D13608" t="s">
        <v>2723</v>
      </c>
      <c r="E13608">
        <v>3</v>
      </c>
      <c r="F13608" t="s">
        <v>2016</v>
      </c>
      <c r="G13608">
        <v>23</v>
      </c>
      <c r="H13608" t="s">
        <v>2020</v>
      </c>
      <c r="I13608">
        <v>43497</v>
      </c>
      <c r="J13608">
        <v>5</v>
      </c>
      <c r="K13608">
        <v>0</v>
      </c>
    </row>
    <row r="13609" spans="1:11">
      <c r="B13609" t="s">
        <v>2021</v>
      </c>
      <c r="C13609" t="s">
        <v>3472</v>
      </c>
      <c r="D13609" t="s">
        <v>2216</v>
      </c>
      <c r="E13609">
        <v>3</v>
      </c>
      <c r="F13609" t="s">
        <v>2016</v>
      </c>
      <c r="G13609">
        <v>23</v>
      </c>
      <c r="H13609" t="s">
        <v>2020</v>
      </c>
      <c r="I13609">
        <v>43497</v>
      </c>
      <c r="J13609">
        <v>7</v>
      </c>
      <c r="K13609">
        <v>-19.09</v>
      </c>
    </row>
    <row r="13610" spans="1:11">
      <c r="B13610" t="s">
        <v>3081</v>
      </c>
      <c r="C13610" t="s">
        <v>3464</v>
      </c>
      <c r="D13610" t="s">
        <v>2044</v>
      </c>
      <c r="E13610">
        <v>3</v>
      </c>
      <c r="F13610" t="s">
        <v>2016</v>
      </c>
      <c r="G13610">
        <v>26</v>
      </c>
      <c r="H13610" t="s">
        <v>2020</v>
      </c>
      <c r="I13610">
        <v>43497</v>
      </c>
      <c r="J13610">
        <v>8</v>
      </c>
      <c r="K13610">
        <v>-29.34</v>
      </c>
    </row>
    <row r="13611" spans="1:11">
      <c r="B13611" t="s">
        <v>2037</v>
      </c>
      <c r="C13611" t="s">
        <v>3113</v>
      </c>
      <c r="D13611" t="s">
        <v>2076</v>
      </c>
      <c r="E13611">
        <v>3</v>
      </c>
      <c r="F13611" t="s">
        <v>2016</v>
      </c>
      <c r="G13611">
        <v>22</v>
      </c>
      <c r="H13611" t="s">
        <v>2020</v>
      </c>
      <c r="I13611">
        <v>43497</v>
      </c>
      <c r="J13611">
        <v>1</v>
      </c>
      <c r="K13611">
        <v>22.53</v>
      </c>
    </row>
    <row r="13612" spans="1:11">
      <c r="B13612" t="s">
        <v>2159</v>
      </c>
      <c r="C13612" t="s">
        <v>3465</v>
      </c>
      <c r="D13612" t="s">
        <v>2044</v>
      </c>
      <c r="E13612">
        <v>3</v>
      </c>
      <c r="F13612" t="s">
        <v>2016</v>
      </c>
      <c r="G13612">
        <v>25</v>
      </c>
      <c r="H13612" t="s">
        <v>2020</v>
      </c>
      <c r="I13612">
        <v>43497</v>
      </c>
      <c r="J13612" t="s">
        <v>2030</v>
      </c>
      <c r="K13612" t="s">
        <v>2030</v>
      </c>
    </row>
    <row r="13613" spans="1:11">
      <c r="B13613" t="s">
        <v>2257</v>
      </c>
      <c r="C13613" t="s">
        <v>3114</v>
      </c>
      <c r="D13613" t="s">
        <v>2044</v>
      </c>
      <c r="E13613">
        <v>3</v>
      </c>
      <c r="F13613" t="s">
        <v>2016</v>
      </c>
      <c r="G13613">
        <v>24</v>
      </c>
      <c r="H13613" t="s">
        <v>2020</v>
      </c>
      <c r="I13613">
        <v>43497</v>
      </c>
      <c r="J13613" t="s">
        <v>2030</v>
      </c>
      <c r="K13613" t="s">
        <v>2030</v>
      </c>
    </row>
    <row r="13614" spans="1:11">
      <c r="B13614" t="s">
        <v>2042</v>
      </c>
      <c r="C13614" t="s">
        <v>3443</v>
      </c>
      <c r="D13614" t="s">
        <v>2044</v>
      </c>
      <c r="E13614">
        <v>3</v>
      </c>
      <c r="F13614" t="s">
        <v>2016</v>
      </c>
      <c r="G13614">
        <v>25</v>
      </c>
      <c r="H13614" t="s">
        <v>2020</v>
      </c>
      <c r="I13614">
        <v>43497</v>
      </c>
      <c r="J13614">
        <v>8</v>
      </c>
      <c r="K13614">
        <v>-29.34</v>
      </c>
    </row>
    <row r="13615" spans="1:11">
      <c r="B13615" t="s">
        <v>2045</v>
      </c>
      <c r="C13615" t="s">
        <v>2836</v>
      </c>
      <c r="D13615" t="s">
        <v>2015</v>
      </c>
      <c r="E13615">
        <v>3</v>
      </c>
      <c r="F13615" t="s">
        <v>2016</v>
      </c>
      <c r="G13615" t="s">
        <v>2030</v>
      </c>
      <c r="H13615" t="s">
        <v>2017</v>
      </c>
      <c r="I13615">
        <v>43497</v>
      </c>
      <c r="J13615">
        <v>8</v>
      </c>
      <c r="K13615">
        <v>-29.34</v>
      </c>
    </row>
    <row r="13616" spans="1:11">
      <c r="B13616" t="s">
        <v>2236</v>
      </c>
      <c r="C13616" t="s">
        <v>3467</v>
      </c>
      <c r="D13616" t="s">
        <v>2015</v>
      </c>
      <c r="E13616">
        <v>3</v>
      </c>
      <c r="F13616" t="s">
        <v>2016</v>
      </c>
      <c r="G13616" t="s">
        <v>2030</v>
      </c>
      <c r="H13616" t="s">
        <v>2017</v>
      </c>
      <c r="I13616">
        <v>43497</v>
      </c>
      <c r="J13616">
        <v>5</v>
      </c>
      <c r="K13616">
        <v>0</v>
      </c>
    </row>
    <row r="13617" spans="2:11">
      <c r="B13617" t="s">
        <v>2051</v>
      </c>
      <c r="C13617" t="s">
        <v>3469</v>
      </c>
      <c r="D13617" t="s">
        <v>2053</v>
      </c>
      <c r="E13617">
        <v>1</v>
      </c>
      <c r="F13617" t="s">
        <v>2088</v>
      </c>
      <c r="G13617">
        <v>19</v>
      </c>
      <c r="H13617" t="s">
        <v>2017</v>
      </c>
      <c r="I13617">
        <v>43497</v>
      </c>
      <c r="J13617" t="s">
        <v>2030</v>
      </c>
      <c r="K13617" t="s">
        <v>2030</v>
      </c>
    </row>
    <row r="13618" spans="2:11">
      <c r="B13618" t="s">
        <v>2063</v>
      </c>
      <c r="C13618" t="s">
        <v>3471</v>
      </c>
      <c r="D13618" t="s">
        <v>2162</v>
      </c>
      <c r="E13618">
        <v>3</v>
      </c>
      <c r="F13618" t="s">
        <v>2016</v>
      </c>
      <c r="G13618">
        <v>24</v>
      </c>
      <c r="H13618" t="s">
        <v>2017</v>
      </c>
      <c r="I13618">
        <v>43497</v>
      </c>
      <c r="J13618">
        <v>8</v>
      </c>
      <c r="K13618">
        <v>-29.34</v>
      </c>
    </row>
    <row r="13619" spans="2:11">
      <c r="B13619" t="s">
        <v>2067</v>
      </c>
      <c r="C13619" t="s">
        <v>2839</v>
      </c>
      <c r="D13619" t="s">
        <v>2252</v>
      </c>
      <c r="E13619">
        <v>3</v>
      </c>
      <c r="F13619" t="s">
        <v>2016</v>
      </c>
      <c r="G13619">
        <v>22</v>
      </c>
      <c r="H13619" t="s">
        <v>2020</v>
      </c>
      <c r="I13619">
        <v>43496</v>
      </c>
      <c r="J13619">
        <v>5</v>
      </c>
      <c r="K13619">
        <v>0</v>
      </c>
    </row>
    <row r="13620" spans="2:11">
      <c r="B13620" t="s">
        <v>2027</v>
      </c>
      <c r="C13620" t="s">
        <v>2891</v>
      </c>
      <c r="D13620" t="s">
        <v>2044</v>
      </c>
      <c r="E13620">
        <v>3</v>
      </c>
      <c r="F13620" t="s">
        <v>2016</v>
      </c>
      <c r="G13620">
        <v>23</v>
      </c>
      <c r="H13620" t="s">
        <v>2017</v>
      </c>
      <c r="I13620">
        <v>43496</v>
      </c>
      <c r="J13620">
        <v>5</v>
      </c>
      <c r="K13620">
        <v>0</v>
      </c>
    </row>
    <row r="13621" spans="2:11">
      <c r="B13621" t="s">
        <v>2232</v>
      </c>
      <c r="C13621" t="s">
        <v>3466</v>
      </c>
      <c r="D13621" t="s">
        <v>2015</v>
      </c>
      <c r="E13621">
        <v>3</v>
      </c>
      <c r="F13621" t="s">
        <v>2016</v>
      </c>
      <c r="G13621" t="s">
        <v>2030</v>
      </c>
      <c r="H13621" t="s">
        <v>2017</v>
      </c>
      <c r="I13621">
        <v>43496</v>
      </c>
      <c r="J13621">
        <v>5</v>
      </c>
      <c r="K13621">
        <v>0</v>
      </c>
    </row>
    <row r="13622" spans="2:11">
      <c r="B13622" t="s">
        <v>2069</v>
      </c>
      <c r="C13622" t="s">
        <v>3449</v>
      </c>
      <c r="D13622" t="s">
        <v>2071</v>
      </c>
      <c r="E13622">
        <v>3</v>
      </c>
      <c r="F13622" t="s">
        <v>2016</v>
      </c>
      <c r="G13622" t="s">
        <v>2030</v>
      </c>
      <c r="H13622" t="s">
        <v>2017</v>
      </c>
      <c r="I13622">
        <v>43496</v>
      </c>
      <c r="J13622">
        <v>5</v>
      </c>
      <c r="K13622">
        <v>0</v>
      </c>
    </row>
    <row r="13623" spans="2:11">
      <c r="B13623" t="s">
        <v>2079</v>
      </c>
      <c r="C13623" t="s">
        <v>3117</v>
      </c>
      <c r="D13623" t="s">
        <v>2015</v>
      </c>
      <c r="E13623">
        <v>3</v>
      </c>
      <c r="F13623" t="s">
        <v>2016</v>
      </c>
      <c r="G13623">
        <v>22.5</v>
      </c>
      <c r="H13623" t="s">
        <v>2017</v>
      </c>
      <c r="I13623">
        <v>43496</v>
      </c>
      <c r="J13623">
        <v>5</v>
      </c>
      <c r="K13623">
        <v>0</v>
      </c>
    </row>
    <row r="13624" spans="2:11">
      <c r="B13624" t="s">
        <v>2198</v>
      </c>
      <c r="C13624" t="s">
        <v>3474</v>
      </c>
      <c r="D13624" t="s">
        <v>2044</v>
      </c>
      <c r="E13624">
        <v>3</v>
      </c>
      <c r="F13624" t="s">
        <v>2016</v>
      </c>
      <c r="G13624">
        <v>22</v>
      </c>
      <c r="H13624" t="s">
        <v>2020</v>
      </c>
      <c r="I13624">
        <v>43496</v>
      </c>
      <c r="J13624">
        <v>4</v>
      </c>
      <c r="K13624">
        <v>5.64</v>
      </c>
    </row>
    <row r="13625" spans="2:11">
      <c r="B13625" t="s">
        <v>2461</v>
      </c>
      <c r="C13625" t="s">
        <v>3452</v>
      </c>
      <c r="D13625" t="s">
        <v>2179</v>
      </c>
      <c r="E13625" t="s">
        <v>2030</v>
      </c>
      <c r="F13625" t="s">
        <v>2016</v>
      </c>
      <c r="G13625" t="s">
        <v>2030</v>
      </c>
      <c r="H13625" t="s">
        <v>2017</v>
      </c>
      <c r="I13625">
        <v>43264</v>
      </c>
      <c r="J13625" t="s">
        <v>2030</v>
      </c>
      <c r="K13625" t="s">
        <v>2030</v>
      </c>
    </row>
    <row r="13626" spans="2:11">
      <c r="B13626" t="s">
        <v>2083</v>
      </c>
      <c r="C13626" t="s">
        <v>2084</v>
      </c>
      <c r="D13626" t="s">
        <v>2026</v>
      </c>
      <c r="E13626">
        <v>5</v>
      </c>
      <c r="F13626" t="s">
        <v>2016</v>
      </c>
      <c r="G13626" t="s">
        <v>2030</v>
      </c>
      <c r="H13626" t="s">
        <v>2017</v>
      </c>
      <c r="I13626">
        <v>43234</v>
      </c>
      <c r="J13626">
        <v>2</v>
      </c>
      <c r="K13626">
        <v>20.25</v>
      </c>
    </row>
    <row r="13701" spans="1:11">
      <c r="A13701" t="s">
        <v>1150</v>
      </c>
      <c r="B13701" t="s">
        <v>2159</v>
      </c>
      <c r="C13701" t="s">
        <v>3544</v>
      </c>
      <c r="D13701" t="s">
        <v>2029</v>
      </c>
      <c r="E13701">
        <v>5</v>
      </c>
      <c r="F13701" t="s">
        <v>2016</v>
      </c>
      <c r="G13701">
        <v>90</v>
      </c>
      <c r="H13701" t="s">
        <v>2017</v>
      </c>
      <c r="I13701">
        <v>43509</v>
      </c>
      <c r="J13701">
        <v>2</v>
      </c>
      <c r="K13701">
        <v>99.57</v>
      </c>
    </row>
    <row r="13702" spans="1:11">
      <c r="B13702" t="s">
        <v>2049</v>
      </c>
      <c r="C13702" t="s">
        <v>3299</v>
      </c>
      <c r="D13702" t="s">
        <v>2029</v>
      </c>
      <c r="E13702">
        <v>5</v>
      </c>
      <c r="F13702" t="s">
        <v>2016</v>
      </c>
      <c r="G13702">
        <v>100</v>
      </c>
      <c r="H13702" t="s">
        <v>2017</v>
      </c>
      <c r="I13702">
        <v>43508</v>
      </c>
      <c r="J13702">
        <v>3</v>
      </c>
      <c r="K13702">
        <v>80.2</v>
      </c>
    </row>
    <row r="13703" spans="1:11">
      <c r="B13703" t="s">
        <v>2148</v>
      </c>
      <c r="C13703" t="s">
        <v>3545</v>
      </c>
      <c r="D13703" t="s">
        <v>2029</v>
      </c>
      <c r="E13703">
        <v>5</v>
      </c>
      <c r="F13703" t="s">
        <v>2016</v>
      </c>
      <c r="G13703">
        <v>105</v>
      </c>
      <c r="H13703" t="s">
        <v>2020</v>
      </c>
      <c r="I13703">
        <v>43501</v>
      </c>
      <c r="J13703">
        <v>3</v>
      </c>
      <c r="K13703">
        <v>80.2</v>
      </c>
    </row>
    <row r="13704" spans="1:11">
      <c r="B13704" t="s">
        <v>2134</v>
      </c>
      <c r="C13704" t="s">
        <v>3546</v>
      </c>
      <c r="D13704" t="s">
        <v>2162</v>
      </c>
      <c r="E13704">
        <v>3</v>
      </c>
      <c r="F13704" t="s">
        <v>2016</v>
      </c>
      <c r="G13704">
        <v>75</v>
      </c>
      <c r="H13704" t="s">
        <v>2017</v>
      </c>
      <c r="I13704">
        <v>43500</v>
      </c>
      <c r="J13704">
        <v>5</v>
      </c>
      <c r="K13704">
        <v>0</v>
      </c>
    </row>
    <row r="13705" spans="1:11">
      <c r="B13705" t="s">
        <v>2232</v>
      </c>
      <c r="C13705" t="s">
        <v>3301</v>
      </c>
      <c r="D13705" t="s">
        <v>2029</v>
      </c>
      <c r="E13705">
        <v>5</v>
      </c>
      <c r="F13705" t="s">
        <v>2016</v>
      </c>
      <c r="G13705" t="s">
        <v>2030</v>
      </c>
      <c r="H13705" t="s">
        <v>2017</v>
      </c>
      <c r="I13705">
        <v>43498</v>
      </c>
      <c r="J13705">
        <v>3</v>
      </c>
      <c r="K13705">
        <v>80.2</v>
      </c>
    </row>
    <row r="13706" spans="1:11">
      <c r="B13706" t="s">
        <v>2411</v>
      </c>
      <c r="C13706" t="s">
        <v>3078</v>
      </c>
      <c r="D13706" t="s">
        <v>2026</v>
      </c>
      <c r="E13706">
        <v>5</v>
      </c>
      <c r="F13706" t="s">
        <v>2016</v>
      </c>
      <c r="G13706">
        <v>95</v>
      </c>
      <c r="H13706" t="s">
        <v>2020</v>
      </c>
      <c r="I13706">
        <v>43487</v>
      </c>
      <c r="J13706">
        <v>1</v>
      </c>
      <c r="K13706">
        <v>119.18</v>
      </c>
    </row>
    <row r="13707" spans="1:11">
      <c r="B13707" t="s">
        <v>2037</v>
      </c>
      <c r="C13707" t="s">
        <v>3547</v>
      </c>
      <c r="D13707" t="s">
        <v>2026</v>
      </c>
      <c r="E13707">
        <v>5</v>
      </c>
      <c r="F13707" t="s">
        <v>2016</v>
      </c>
      <c r="G13707">
        <v>95</v>
      </c>
      <c r="H13707" t="s">
        <v>2017</v>
      </c>
      <c r="I13707">
        <v>43479</v>
      </c>
      <c r="J13707">
        <v>3</v>
      </c>
      <c r="K13707">
        <v>80.2</v>
      </c>
    </row>
    <row r="13708" spans="1:11">
      <c r="B13708" t="s">
        <v>2118</v>
      </c>
      <c r="C13708" t="s">
        <v>3307</v>
      </c>
      <c r="D13708" t="s">
        <v>2026</v>
      </c>
      <c r="E13708">
        <v>5</v>
      </c>
      <c r="F13708" t="s">
        <v>2016</v>
      </c>
      <c r="G13708">
        <v>95</v>
      </c>
      <c r="H13708" t="s">
        <v>2017</v>
      </c>
      <c r="I13708">
        <v>43479</v>
      </c>
      <c r="J13708">
        <v>3</v>
      </c>
      <c r="K13708">
        <v>80.2</v>
      </c>
    </row>
    <row r="13709" spans="1:11">
      <c r="B13709" t="s">
        <v>2129</v>
      </c>
      <c r="C13709" t="s">
        <v>3548</v>
      </c>
      <c r="D13709" t="s">
        <v>2026</v>
      </c>
      <c r="E13709">
        <v>5</v>
      </c>
      <c r="F13709" t="s">
        <v>2016</v>
      </c>
      <c r="G13709">
        <v>77</v>
      </c>
      <c r="H13709" t="s">
        <v>2020</v>
      </c>
      <c r="I13709">
        <v>43473</v>
      </c>
      <c r="J13709">
        <v>4</v>
      </c>
      <c r="K13709">
        <v>70.22</v>
      </c>
    </row>
    <row r="13710" spans="1:11">
      <c r="B13710" t="s">
        <v>2059</v>
      </c>
      <c r="C13710" t="s">
        <v>3549</v>
      </c>
      <c r="D13710" t="s">
        <v>2076</v>
      </c>
      <c r="E13710">
        <v>3</v>
      </c>
      <c r="F13710" t="s">
        <v>2016</v>
      </c>
      <c r="G13710" t="s">
        <v>2030</v>
      </c>
      <c r="H13710" t="s">
        <v>2017</v>
      </c>
      <c r="I13710">
        <v>43404</v>
      </c>
      <c r="J13710" t="s">
        <v>2030</v>
      </c>
      <c r="K13710" t="s">
        <v>2030</v>
      </c>
    </row>
    <row r="13711" spans="1:11">
      <c r="B13711" t="s">
        <v>2021</v>
      </c>
      <c r="C13711" t="s">
        <v>3550</v>
      </c>
      <c r="D13711" t="s">
        <v>2296</v>
      </c>
      <c r="E13711">
        <v>3</v>
      </c>
      <c r="F13711" t="s">
        <v>2016</v>
      </c>
      <c r="G13711">
        <v>75</v>
      </c>
      <c r="H13711" t="s">
        <v>2020</v>
      </c>
      <c r="I13711">
        <v>43342</v>
      </c>
      <c r="J13711">
        <v>5</v>
      </c>
      <c r="K13711">
        <v>0</v>
      </c>
    </row>
    <row r="13712" spans="1:11">
      <c r="B13712" t="s">
        <v>2083</v>
      </c>
      <c r="C13712" t="s">
        <v>2304</v>
      </c>
      <c r="D13712" t="s">
        <v>2053</v>
      </c>
      <c r="E13712">
        <v>1</v>
      </c>
      <c r="F13712" t="s">
        <v>2016</v>
      </c>
      <c r="G13712" t="s">
        <v>2030</v>
      </c>
      <c r="H13712" t="s">
        <v>2017</v>
      </c>
      <c r="I13712">
        <v>43182</v>
      </c>
      <c r="J13712">
        <v>6</v>
      </c>
      <c r="K13712">
        <v>-80.2</v>
      </c>
    </row>
    <row r="13801" spans="1:11">
      <c r="A13801" t="s">
        <v>1151</v>
      </c>
      <c r="B13801" t="s">
        <v>2131</v>
      </c>
      <c r="C13801" t="s">
        <v>4408</v>
      </c>
      <c r="D13801" t="s">
        <v>2026</v>
      </c>
      <c r="E13801">
        <v>5</v>
      </c>
      <c r="F13801" t="s">
        <v>2016</v>
      </c>
      <c r="G13801">
        <v>36</v>
      </c>
      <c r="H13801" t="s">
        <v>2133</v>
      </c>
      <c r="I13801">
        <v>43512</v>
      </c>
      <c r="J13801">
        <v>1</v>
      </c>
      <c r="K13801">
        <v>21.62</v>
      </c>
    </row>
    <row r="13802" spans="1:11">
      <c r="B13802" t="s">
        <v>2118</v>
      </c>
      <c r="C13802" t="s">
        <v>3451</v>
      </c>
      <c r="D13802" t="s">
        <v>2026</v>
      </c>
      <c r="E13802">
        <v>5</v>
      </c>
      <c r="F13802" t="s">
        <v>2016</v>
      </c>
      <c r="G13802">
        <v>35</v>
      </c>
      <c r="H13802" t="s">
        <v>2017</v>
      </c>
      <c r="I13802">
        <v>43510</v>
      </c>
      <c r="J13802">
        <v>7</v>
      </c>
      <c r="K13802">
        <v>-14.38</v>
      </c>
    </row>
    <row r="13803" spans="1:11">
      <c r="B13803" t="s">
        <v>2621</v>
      </c>
      <c r="C13803" t="s">
        <v>3966</v>
      </c>
      <c r="D13803" t="s">
        <v>2044</v>
      </c>
      <c r="E13803">
        <v>3</v>
      </c>
      <c r="F13803" t="s">
        <v>2016</v>
      </c>
      <c r="G13803" t="s">
        <v>2030</v>
      </c>
      <c r="H13803" t="s">
        <v>2017</v>
      </c>
      <c r="I13803">
        <v>43507</v>
      </c>
      <c r="J13803" t="s">
        <v>2030</v>
      </c>
      <c r="K13803" t="s">
        <v>2030</v>
      </c>
    </row>
    <row r="13804" spans="1:11">
      <c r="B13804" t="s">
        <v>2120</v>
      </c>
      <c r="C13804" t="s">
        <v>4308</v>
      </c>
      <c r="D13804" t="s">
        <v>2044</v>
      </c>
      <c r="E13804">
        <v>3</v>
      </c>
      <c r="F13804" t="s">
        <v>2016</v>
      </c>
      <c r="G13804">
        <v>25</v>
      </c>
      <c r="H13804" t="s">
        <v>2020</v>
      </c>
      <c r="I13804">
        <v>43502</v>
      </c>
      <c r="J13804">
        <v>2</v>
      </c>
      <c r="K13804">
        <v>20.89</v>
      </c>
    </row>
    <row r="13805" spans="1:11">
      <c r="B13805" t="s">
        <v>2051</v>
      </c>
      <c r="C13805" t="s">
        <v>2346</v>
      </c>
      <c r="D13805" t="s">
        <v>2053</v>
      </c>
      <c r="E13805">
        <v>1</v>
      </c>
      <c r="F13805" t="s">
        <v>2016</v>
      </c>
      <c r="G13805">
        <v>14</v>
      </c>
      <c r="H13805" t="s">
        <v>2017</v>
      </c>
      <c r="I13805">
        <v>43501</v>
      </c>
      <c r="J13805" t="s">
        <v>2030</v>
      </c>
      <c r="K13805" t="s">
        <v>2030</v>
      </c>
    </row>
    <row r="13806" spans="1:11">
      <c r="B13806" t="s">
        <v>2042</v>
      </c>
      <c r="C13806" t="s">
        <v>3443</v>
      </c>
      <c r="D13806" t="s">
        <v>2029</v>
      </c>
      <c r="E13806">
        <v>5</v>
      </c>
      <c r="F13806" t="s">
        <v>2016</v>
      </c>
      <c r="G13806">
        <v>31</v>
      </c>
      <c r="H13806" t="s">
        <v>2020</v>
      </c>
      <c r="I13806">
        <v>43494</v>
      </c>
      <c r="J13806">
        <v>7</v>
      </c>
      <c r="K13806">
        <v>-14.38</v>
      </c>
    </row>
    <row r="13807" spans="1:11">
      <c r="B13807" t="s">
        <v>2067</v>
      </c>
      <c r="C13807" t="s">
        <v>2414</v>
      </c>
      <c r="D13807" t="s">
        <v>2029</v>
      </c>
      <c r="E13807">
        <v>5</v>
      </c>
      <c r="F13807" t="s">
        <v>2016</v>
      </c>
      <c r="G13807">
        <v>37</v>
      </c>
      <c r="H13807" t="s">
        <v>2020</v>
      </c>
      <c r="I13807">
        <v>43493</v>
      </c>
      <c r="J13807">
        <v>8</v>
      </c>
      <c r="K13807">
        <v>-25.82</v>
      </c>
    </row>
    <row r="13808" spans="1:11">
      <c r="B13808" t="s">
        <v>2037</v>
      </c>
      <c r="C13808" t="s">
        <v>3113</v>
      </c>
      <c r="D13808" t="s">
        <v>2026</v>
      </c>
      <c r="E13808">
        <v>5</v>
      </c>
      <c r="F13808" t="s">
        <v>2016</v>
      </c>
      <c r="G13808">
        <v>37</v>
      </c>
      <c r="H13808" t="s">
        <v>2020</v>
      </c>
      <c r="I13808">
        <v>43493</v>
      </c>
      <c r="J13808">
        <v>6</v>
      </c>
      <c r="K13808">
        <v>-8.16</v>
      </c>
    </row>
    <row r="13809" spans="2:11">
      <c r="B13809" t="s">
        <v>2232</v>
      </c>
      <c r="C13809" t="s">
        <v>3112</v>
      </c>
      <c r="D13809" t="s">
        <v>2029</v>
      </c>
      <c r="E13809">
        <v>5</v>
      </c>
      <c r="F13809" t="s">
        <v>2016</v>
      </c>
      <c r="G13809" t="s">
        <v>2030</v>
      </c>
      <c r="H13809" t="s">
        <v>2017</v>
      </c>
      <c r="I13809">
        <v>43493</v>
      </c>
      <c r="J13809" t="s">
        <v>2030</v>
      </c>
      <c r="K13809" t="s">
        <v>2030</v>
      </c>
    </row>
    <row r="13810" spans="2:11">
      <c r="B13810" t="s">
        <v>2236</v>
      </c>
      <c r="C13810" t="s">
        <v>3446</v>
      </c>
      <c r="D13810" t="s">
        <v>2238</v>
      </c>
      <c r="E13810">
        <v>4</v>
      </c>
      <c r="F13810" t="s">
        <v>2016</v>
      </c>
      <c r="G13810">
        <v>37</v>
      </c>
      <c r="H13810" t="s">
        <v>2017</v>
      </c>
      <c r="I13810">
        <v>43493</v>
      </c>
      <c r="J13810" t="s">
        <v>2030</v>
      </c>
      <c r="K13810" t="s">
        <v>2030</v>
      </c>
    </row>
    <row r="13811" spans="2:11">
      <c r="B13811" t="s">
        <v>2198</v>
      </c>
      <c r="C13811" t="s">
        <v>2841</v>
      </c>
      <c r="D13811" t="s">
        <v>2035</v>
      </c>
      <c r="E13811">
        <v>5</v>
      </c>
      <c r="F13811" t="s">
        <v>2016</v>
      </c>
      <c r="G13811">
        <v>40</v>
      </c>
      <c r="H13811" t="s">
        <v>2020</v>
      </c>
      <c r="I13811">
        <v>43493</v>
      </c>
      <c r="J13811">
        <v>7</v>
      </c>
      <c r="K13811">
        <v>-14.38</v>
      </c>
    </row>
    <row r="13812" spans="2:11">
      <c r="B13812" t="s">
        <v>2069</v>
      </c>
      <c r="C13812" t="s">
        <v>3449</v>
      </c>
      <c r="D13812" t="s">
        <v>2035</v>
      </c>
      <c r="E13812">
        <v>5</v>
      </c>
      <c r="F13812" t="s">
        <v>2016</v>
      </c>
      <c r="G13812">
        <v>35</v>
      </c>
      <c r="H13812" t="s">
        <v>2017</v>
      </c>
      <c r="I13812">
        <v>43481</v>
      </c>
      <c r="J13812">
        <v>7</v>
      </c>
      <c r="K13812">
        <v>-14.38</v>
      </c>
    </row>
    <row r="13813" spans="2:11">
      <c r="B13813" t="s">
        <v>2033</v>
      </c>
      <c r="C13813" t="s">
        <v>3971</v>
      </c>
      <c r="D13813" t="s">
        <v>2035</v>
      </c>
      <c r="E13813">
        <v>5</v>
      </c>
      <c r="F13813" t="s">
        <v>2016</v>
      </c>
      <c r="G13813">
        <v>35</v>
      </c>
      <c r="H13813" t="s">
        <v>2020</v>
      </c>
      <c r="I13813">
        <v>43413</v>
      </c>
      <c r="J13813">
        <v>7</v>
      </c>
      <c r="K13813">
        <v>-14.38</v>
      </c>
    </row>
    <row r="13814" spans="2:11">
      <c r="B13814" t="s">
        <v>2021</v>
      </c>
      <c r="C13814" t="s">
        <v>2897</v>
      </c>
      <c r="D13814" t="s">
        <v>2216</v>
      </c>
      <c r="E13814">
        <v>3</v>
      </c>
      <c r="F13814" t="s">
        <v>2016</v>
      </c>
      <c r="G13814">
        <v>31</v>
      </c>
      <c r="H13814" t="s">
        <v>2020</v>
      </c>
      <c r="I13814">
        <v>43322</v>
      </c>
      <c r="J13814">
        <v>5</v>
      </c>
      <c r="K13814">
        <v>0</v>
      </c>
    </row>
    <row r="13815" spans="2:11">
      <c r="B13815" t="s">
        <v>2083</v>
      </c>
      <c r="C13815" t="s">
        <v>2084</v>
      </c>
      <c r="D13815" t="s">
        <v>2184</v>
      </c>
      <c r="E13815">
        <v>1</v>
      </c>
      <c r="F13815" t="s">
        <v>2123</v>
      </c>
      <c r="G13815" t="s">
        <v>2030</v>
      </c>
      <c r="H13815" t="s">
        <v>2017</v>
      </c>
      <c r="I13815">
        <v>43237</v>
      </c>
      <c r="J13815">
        <v>3</v>
      </c>
      <c r="K13815">
        <v>16.399999999999999</v>
      </c>
    </row>
    <row r="13816" spans="2:11">
      <c r="B13816" t="s">
        <v>4119</v>
      </c>
      <c r="C13816" t="s">
        <v>4208</v>
      </c>
      <c r="D13816" t="s">
        <v>2053</v>
      </c>
      <c r="E13816">
        <v>1</v>
      </c>
      <c r="F13816" t="s">
        <v>2123</v>
      </c>
      <c r="G13816">
        <v>22.9</v>
      </c>
      <c r="H13816" t="s">
        <v>2017</v>
      </c>
      <c r="I13816">
        <v>43204</v>
      </c>
      <c r="J13816">
        <v>4</v>
      </c>
      <c r="K13816">
        <v>14.87</v>
      </c>
    </row>
    <row r="13901" spans="1:11">
      <c r="A13901" t="s">
        <v>1152</v>
      </c>
      <c r="B13901" t="s">
        <v>2072</v>
      </c>
      <c r="C13901" t="s">
        <v>3807</v>
      </c>
      <c r="D13901" t="s">
        <v>2015</v>
      </c>
      <c r="E13901">
        <v>3</v>
      </c>
      <c r="F13901" t="s">
        <v>2016</v>
      </c>
      <c r="G13901" t="s">
        <v>2030</v>
      </c>
      <c r="H13901" t="s">
        <v>2017</v>
      </c>
      <c r="I13901">
        <v>43511</v>
      </c>
      <c r="J13901">
        <v>5</v>
      </c>
      <c r="K13901">
        <v>0</v>
      </c>
    </row>
    <row r="13902" spans="1:11">
      <c r="B13902" t="s">
        <v>2094</v>
      </c>
      <c r="C13902" t="s">
        <v>2095</v>
      </c>
      <c r="D13902" t="s">
        <v>2076</v>
      </c>
      <c r="E13902">
        <v>3</v>
      </c>
      <c r="F13902" t="s">
        <v>2016</v>
      </c>
      <c r="G13902" t="s">
        <v>2030</v>
      </c>
      <c r="H13902" t="s">
        <v>2017</v>
      </c>
      <c r="I13902">
        <v>43511</v>
      </c>
      <c r="J13902" t="s">
        <v>2030</v>
      </c>
      <c r="K13902" t="s">
        <v>2030</v>
      </c>
    </row>
    <row r="13903" spans="1:11">
      <c r="B13903" t="s">
        <v>2021</v>
      </c>
      <c r="C13903" t="s">
        <v>3671</v>
      </c>
      <c r="D13903" t="s">
        <v>2296</v>
      </c>
      <c r="E13903">
        <v>3</v>
      </c>
      <c r="F13903" t="s">
        <v>2016</v>
      </c>
      <c r="G13903">
        <v>29</v>
      </c>
      <c r="H13903" t="s">
        <v>2020</v>
      </c>
      <c r="I13903">
        <v>43510</v>
      </c>
      <c r="J13903">
        <v>8</v>
      </c>
      <c r="K13903">
        <v>-26.13</v>
      </c>
    </row>
    <row r="13904" spans="1:11">
      <c r="B13904" t="s">
        <v>2042</v>
      </c>
      <c r="C13904" t="s">
        <v>3665</v>
      </c>
      <c r="D13904" t="s">
        <v>2041</v>
      </c>
      <c r="E13904">
        <v>1</v>
      </c>
      <c r="F13904" t="s">
        <v>2016</v>
      </c>
      <c r="G13904">
        <v>26</v>
      </c>
      <c r="H13904" t="s">
        <v>2020</v>
      </c>
      <c r="I13904">
        <v>43510</v>
      </c>
      <c r="J13904">
        <v>4</v>
      </c>
      <c r="K13904">
        <v>2.74</v>
      </c>
    </row>
    <row r="13905" spans="2:11">
      <c r="B13905" t="s">
        <v>2151</v>
      </c>
      <c r="C13905" t="s">
        <v>3805</v>
      </c>
      <c r="D13905" t="s">
        <v>2026</v>
      </c>
      <c r="E13905">
        <v>5</v>
      </c>
      <c r="F13905" t="s">
        <v>2016</v>
      </c>
      <c r="G13905">
        <v>48</v>
      </c>
      <c r="H13905" t="s">
        <v>2020</v>
      </c>
      <c r="I13905">
        <v>43510</v>
      </c>
      <c r="J13905" t="s">
        <v>2030</v>
      </c>
      <c r="K13905" t="s">
        <v>2030</v>
      </c>
    </row>
    <row r="13906" spans="2:11">
      <c r="B13906" t="s">
        <v>2049</v>
      </c>
      <c r="C13906" t="s">
        <v>4001</v>
      </c>
      <c r="D13906" t="s">
        <v>2029</v>
      </c>
      <c r="E13906">
        <v>5</v>
      </c>
      <c r="F13906" t="s">
        <v>2016</v>
      </c>
      <c r="G13906">
        <v>57</v>
      </c>
      <c r="H13906" t="s">
        <v>2017</v>
      </c>
      <c r="I13906">
        <v>43510</v>
      </c>
      <c r="J13906">
        <v>7</v>
      </c>
      <c r="K13906">
        <v>-16.690000000000001</v>
      </c>
    </row>
    <row r="13907" spans="2:11">
      <c r="B13907" t="s">
        <v>2063</v>
      </c>
      <c r="C13907" t="s">
        <v>3572</v>
      </c>
      <c r="D13907" t="s">
        <v>2162</v>
      </c>
      <c r="E13907">
        <v>3</v>
      </c>
      <c r="F13907" t="s">
        <v>2088</v>
      </c>
      <c r="G13907">
        <v>31</v>
      </c>
      <c r="H13907" t="s">
        <v>2017</v>
      </c>
      <c r="I13907">
        <v>43510</v>
      </c>
      <c r="J13907">
        <v>10</v>
      </c>
      <c r="K13907">
        <v>-35</v>
      </c>
    </row>
    <row r="13908" spans="2:11">
      <c r="B13908" t="s">
        <v>106</v>
      </c>
      <c r="C13908" t="s">
        <v>2465</v>
      </c>
      <c r="D13908" t="s">
        <v>2114</v>
      </c>
      <c r="E13908">
        <v>3</v>
      </c>
      <c r="F13908" t="s">
        <v>2016</v>
      </c>
      <c r="G13908">
        <v>29</v>
      </c>
      <c r="H13908" t="s">
        <v>2020</v>
      </c>
      <c r="I13908">
        <v>43509</v>
      </c>
      <c r="J13908">
        <v>5</v>
      </c>
      <c r="K13908">
        <v>0</v>
      </c>
    </row>
    <row r="13909" spans="2:11">
      <c r="B13909" t="s">
        <v>2067</v>
      </c>
      <c r="C13909" t="s">
        <v>4002</v>
      </c>
      <c r="D13909" t="s">
        <v>2252</v>
      </c>
      <c r="E13909">
        <v>3</v>
      </c>
      <c r="F13909" t="s">
        <v>2016</v>
      </c>
      <c r="G13909">
        <v>40</v>
      </c>
      <c r="H13909" t="s">
        <v>2020</v>
      </c>
      <c r="I13909">
        <v>43509</v>
      </c>
      <c r="J13909" t="s">
        <v>2030</v>
      </c>
      <c r="K13909" t="s">
        <v>2030</v>
      </c>
    </row>
    <row r="13910" spans="2:11">
      <c r="B13910" t="s">
        <v>2027</v>
      </c>
      <c r="C13910" t="s">
        <v>3569</v>
      </c>
      <c r="D13910" t="s">
        <v>2041</v>
      </c>
      <c r="E13910">
        <v>1</v>
      </c>
      <c r="F13910" t="s">
        <v>2016</v>
      </c>
      <c r="G13910">
        <v>26</v>
      </c>
      <c r="H13910" t="s">
        <v>2017</v>
      </c>
      <c r="I13910">
        <v>43509</v>
      </c>
      <c r="J13910" t="s">
        <v>2030</v>
      </c>
      <c r="K13910" t="s">
        <v>2030</v>
      </c>
    </row>
    <row r="13911" spans="2:11">
      <c r="B13911" t="s">
        <v>2031</v>
      </c>
      <c r="C13911" t="s">
        <v>2885</v>
      </c>
      <c r="D13911" t="s">
        <v>2076</v>
      </c>
      <c r="E13911">
        <v>3</v>
      </c>
      <c r="F13911" t="s">
        <v>2016</v>
      </c>
      <c r="G13911">
        <v>30</v>
      </c>
      <c r="H13911" t="s">
        <v>2020</v>
      </c>
      <c r="I13911">
        <v>43509</v>
      </c>
      <c r="J13911">
        <v>5</v>
      </c>
      <c r="K13911">
        <v>0</v>
      </c>
    </row>
    <row r="13912" spans="2:11">
      <c r="B13912" t="s">
        <v>2033</v>
      </c>
      <c r="C13912" t="s">
        <v>3811</v>
      </c>
      <c r="D13912" t="s">
        <v>2035</v>
      </c>
      <c r="E13912">
        <v>5</v>
      </c>
      <c r="F13912" t="s">
        <v>2016</v>
      </c>
      <c r="G13912">
        <v>40</v>
      </c>
      <c r="H13912" t="s">
        <v>2036</v>
      </c>
      <c r="I13912">
        <v>43509</v>
      </c>
      <c r="J13912">
        <v>9</v>
      </c>
      <c r="K13912">
        <v>-32.369999999999997</v>
      </c>
    </row>
    <row r="13913" spans="2:11">
      <c r="B13913" t="s">
        <v>2077</v>
      </c>
      <c r="C13913" t="s">
        <v>3573</v>
      </c>
      <c r="D13913" t="s">
        <v>2029</v>
      </c>
      <c r="E13913">
        <v>5</v>
      </c>
      <c r="F13913" t="s">
        <v>2016</v>
      </c>
      <c r="G13913">
        <v>65</v>
      </c>
      <c r="H13913" t="s">
        <v>2020</v>
      </c>
      <c r="I13913">
        <v>43509</v>
      </c>
      <c r="J13913">
        <v>9</v>
      </c>
      <c r="K13913">
        <v>-32.369999999999997</v>
      </c>
    </row>
    <row r="13914" spans="2:11">
      <c r="B13914" t="s">
        <v>2051</v>
      </c>
      <c r="C13914" t="s">
        <v>3812</v>
      </c>
      <c r="D13914" t="s">
        <v>2026</v>
      </c>
      <c r="E13914">
        <v>5</v>
      </c>
      <c r="F13914" t="s">
        <v>2016</v>
      </c>
      <c r="G13914">
        <v>43</v>
      </c>
      <c r="H13914" t="s">
        <v>2017</v>
      </c>
      <c r="I13914">
        <v>43509</v>
      </c>
      <c r="J13914" t="s">
        <v>2030</v>
      </c>
      <c r="K13914" t="s">
        <v>2030</v>
      </c>
    </row>
    <row r="13915" spans="2:11">
      <c r="B13915" t="s">
        <v>2267</v>
      </c>
      <c r="C13915" t="s">
        <v>3568</v>
      </c>
      <c r="D13915" t="s">
        <v>2273</v>
      </c>
      <c r="E13915">
        <v>3</v>
      </c>
      <c r="F13915" t="s">
        <v>2016</v>
      </c>
      <c r="G13915">
        <v>34</v>
      </c>
      <c r="H13915" t="s">
        <v>2017</v>
      </c>
      <c r="I13915">
        <v>43509</v>
      </c>
      <c r="J13915" t="s">
        <v>2030</v>
      </c>
      <c r="K13915" t="s">
        <v>2030</v>
      </c>
    </row>
    <row r="13916" spans="2:11">
      <c r="B13916" t="s">
        <v>2858</v>
      </c>
      <c r="C13916" t="s">
        <v>3668</v>
      </c>
      <c r="D13916" t="s">
        <v>2026</v>
      </c>
      <c r="E13916">
        <v>5</v>
      </c>
      <c r="F13916" t="s">
        <v>2016</v>
      </c>
      <c r="G13916">
        <v>37</v>
      </c>
      <c r="H13916" t="s">
        <v>2020</v>
      </c>
      <c r="I13916">
        <v>43509</v>
      </c>
      <c r="J13916">
        <v>9</v>
      </c>
      <c r="K13916">
        <v>-32.369999999999997</v>
      </c>
    </row>
    <row r="13917" spans="2:11">
      <c r="B13917" t="s">
        <v>2461</v>
      </c>
      <c r="C13917" t="s">
        <v>3813</v>
      </c>
      <c r="D13917" t="s">
        <v>2044</v>
      </c>
      <c r="E13917">
        <v>3</v>
      </c>
      <c r="F13917" t="s">
        <v>2016</v>
      </c>
      <c r="G13917">
        <v>29</v>
      </c>
      <c r="H13917" t="s">
        <v>2020</v>
      </c>
      <c r="I13917">
        <v>43509</v>
      </c>
      <c r="J13917">
        <v>1</v>
      </c>
      <c r="K13917">
        <v>44.28</v>
      </c>
    </row>
    <row r="13918" spans="2:11">
      <c r="B13918" t="s">
        <v>3814</v>
      </c>
      <c r="C13918" t="s">
        <v>3815</v>
      </c>
      <c r="D13918" t="s">
        <v>2026</v>
      </c>
      <c r="E13918">
        <v>5</v>
      </c>
      <c r="F13918" t="s">
        <v>2016</v>
      </c>
      <c r="G13918">
        <v>60</v>
      </c>
      <c r="H13918" t="s">
        <v>2017</v>
      </c>
      <c r="I13918">
        <v>43509</v>
      </c>
      <c r="J13918">
        <v>9</v>
      </c>
      <c r="K13918">
        <v>-32.369999999999997</v>
      </c>
    </row>
    <row r="13919" spans="2:11">
      <c r="B13919" t="s">
        <v>2091</v>
      </c>
      <c r="C13919" t="s">
        <v>3391</v>
      </c>
      <c r="D13919" t="s">
        <v>2093</v>
      </c>
      <c r="E13919" t="s">
        <v>2030</v>
      </c>
      <c r="F13919" t="s">
        <v>2016</v>
      </c>
      <c r="G13919" t="s">
        <v>2030</v>
      </c>
      <c r="H13919" t="s">
        <v>2017</v>
      </c>
      <c r="I13919">
        <v>43495</v>
      </c>
      <c r="J13919" t="s">
        <v>2030</v>
      </c>
      <c r="K13919" t="s">
        <v>2030</v>
      </c>
    </row>
    <row r="13920" spans="2:11">
      <c r="B13920" t="s">
        <v>2813</v>
      </c>
      <c r="C13920" t="s">
        <v>3816</v>
      </c>
      <c r="D13920" t="s">
        <v>2122</v>
      </c>
      <c r="E13920">
        <v>2</v>
      </c>
      <c r="F13920" t="s">
        <v>2088</v>
      </c>
      <c r="G13920">
        <v>24</v>
      </c>
      <c r="H13920" t="s">
        <v>2017</v>
      </c>
      <c r="I13920">
        <v>43489</v>
      </c>
      <c r="J13920">
        <v>6</v>
      </c>
      <c r="K13920">
        <v>-2.59</v>
      </c>
    </row>
    <row r="13921" spans="2:11">
      <c r="B13921" t="s">
        <v>2057</v>
      </c>
      <c r="C13921" t="s">
        <v>3808</v>
      </c>
      <c r="D13921" t="s">
        <v>2026</v>
      </c>
      <c r="E13921">
        <v>5</v>
      </c>
      <c r="F13921" t="s">
        <v>2016</v>
      </c>
      <c r="G13921">
        <v>175</v>
      </c>
      <c r="H13921" t="s">
        <v>2017</v>
      </c>
      <c r="I13921">
        <v>43443</v>
      </c>
      <c r="J13921">
        <v>9</v>
      </c>
      <c r="K13921">
        <v>-32.369999999999997</v>
      </c>
    </row>
    <row r="13922" spans="2:11">
      <c r="B13922" t="s">
        <v>2083</v>
      </c>
      <c r="C13922" t="s">
        <v>2084</v>
      </c>
      <c r="D13922" t="s">
        <v>2053</v>
      </c>
      <c r="E13922">
        <v>1</v>
      </c>
      <c r="F13922" t="s">
        <v>2016</v>
      </c>
      <c r="G13922" t="s">
        <v>2030</v>
      </c>
      <c r="H13922" t="s">
        <v>2017</v>
      </c>
      <c r="I13922">
        <v>43372</v>
      </c>
      <c r="J13922">
        <v>3</v>
      </c>
      <c r="K13922">
        <v>23.7</v>
      </c>
    </row>
    <row r="13923" spans="2:11">
      <c r="B13923" t="s">
        <v>2069</v>
      </c>
      <c r="C13923" t="s">
        <v>3525</v>
      </c>
      <c r="D13923" t="s">
        <v>2179</v>
      </c>
      <c r="E13923" t="s">
        <v>2030</v>
      </c>
      <c r="F13923" t="s">
        <v>2016</v>
      </c>
      <c r="G13923" t="s">
        <v>2030</v>
      </c>
      <c r="H13923" t="s">
        <v>2017</v>
      </c>
      <c r="I13923">
        <v>42787</v>
      </c>
      <c r="J13923" t="s">
        <v>2030</v>
      </c>
      <c r="K13923" t="s">
        <v>2030</v>
      </c>
    </row>
    <row r="13924" spans="2:11">
      <c r="B13924" t="s">
        <v>2411</v>
      </c>
      <c r="C13924" t="s">
        <v>3817</v>
      </c>
      <c r="D13924" t="s">
        <v>2026</v>
      </c>
      <c r="E13924">
        <v>5</v>
      </c>
      <c r="F13924" t="s">
        <v>2016</v>
      </c>
      <c r="G13924">
        <v>90</v>
      </c>
      <c r="H13924" t="s">
        <v>2020</v>
      </c>
      <c r="I13924">
        <v>42691</v>
      </c>
      <c r="J13924">
        <v>9</v>
      </c>
      <c r="K13924">
        <v>-32.369999999999997</v>
      </c>
    </row>
    <row r="14001" spans="1:11">
      <c r="A14001" t="s">
        <v>1153</v>
      </c>
      <c r="B14001" t="s">
        <v>106</v>
      </c>
      <c r="C14001" t="s">
        <v>3635</v>
      </c>
      <c r="D14001" t="s">
        <v>2669</v>
      </c>
      <c r="E14001">
        <v>5</v>
      </c>
      <c r="F14001" t="s">
        <v>2016</v>
      </c>
      <c r="G14001">
        <v>265</v>
      </c>
      <c r="H14001" t="s">
        <v>2020</v>
      </c>
      <c r="I14001">
        <v>43511</v>
      </c>
      <c r="J14001">
        <v>1</v>
      </c>
      <c r="K14001">
        <v>22.82</v>
      </c>
    </row>
    <row r="14002" spans="1:11">
      <c r="B14002" t="s">
        <v>2027</v>
      </c>
      <c r="C14002" t="s">
        <v>4223</v>
      </c>
      <c r="D14002" t="s">
        <v>2029</v>
      </c>
      <c r="E14002">
        <v>5</v>
      </c>
      <c r="F14002" t="s">
        <v>2016</v>
      </c>
      <c r="G14002">
        <v>317</v>
      </c>
      <c r="H14002" t="s">
        <v>2017</v>
      </c>
      <c r="I14002">
        <v>43511</v>
      </c>
      <c r="J14002">
        <v>8</v>
      </c>
      <c r="K14002">
        <v>1.75</v>
      </c>
    </row>
    <row r="14003" spans="1:11">
      <c r="B14003" t="s">
        <v>2131</v>
      </c>
      <c r="C14003" t="s">
        <v>2191</v>
      </c>
      <c r="D14003" t="s">
        <v>2026</v>
      </c>
      <c r="E14003">
        <v>5</v>
      </c>
      <c r="F14003" t="s">
        <v>2016</v>
      </c>
      <c r="G14003">
        <v>320</v>
      </c>
      <c r="H14003" t="s">
        <v>2133</v>
      </c>
      <c r="I14003">
        <v>43511</v>
      </c>
      <c r="J14003">
        <v>12</v>
      </c>
      <c r="K14003">
        <v>-14.29</v>
      </c>
    </row>
    <row r="14004" spans="1:11">
      <c r="B14004" t="s">
        <v>2033</v>
      </c>
      <c r="C14004" t="s">
        <v>2192</v>
      </c>
      <c r="D14004" t="s">
        <v>2044</v>
      </c>
      <c r="E14004">
        <v>3</v>
      </c>
      <c r="F14004" t="s">
        <v>2016</v>
      </c>
      <c r="G14004">
        <v>285</v>
      </c>
      <c r="H14004" t="s">
        <v>2036</v>
      </c>
      <c r="I14004">
        <v>43511</v>
      </c>
      <c r="J14004">
        <v>9</v>
      </c>
      <c r="K14004">
        <v>0</v>
      </c>
    </row>
    <row r="14005" spans="1:11">
      <c r="B14005" t="s">
        <v>2039</v>
      </c>
      <c r="C14005" t="s">
        <v>2193</v>
      </c>
      <c r="D14005" t="s">
        <v>2026</v>
      </c>
      <c r="E14005">
        <v>5</v>
      </c>
      <c r="F14005" t="s">
        <v>2016</v>
      </c>
      <c r="G14005">
        <v>315</v>
      </c>
      <c r="H14005" t="s">
        <v>2020</v>
      </c>
      <c r="I14005">
        <v>43511</v>
      </c>
      <c r="J14005">
        <v>12</v>
      </c>
      <c r="K14005">
        <v>-14.29</v>
      </c>
    </row>
    <row r="14006" spans="1:11">
      <c r="B14006" t="s">
        <v>2042</v>
      </c>
      <c r="C14006" t="s">
        <v>2043</v>
      </c>
      <c r="D14006" t="s">
        <v>2029</v>
      </c>
      <c r="E14006">
        <v>5</v>
      </c>
      <c r="F14006" t="s">
        <v>2016</v>
      </c>
      <c r="G14006">
        <v>320</v>
      </c>
      <c r="H14006" t="s">
        <v>2020</v>
      </c>
      <c r="I14006">
        <v>43511</v>
      </c>
      <c r="J14006">
        <v>10</v>
      </c>
      <c r="K14006">
        <v>-0.5</v>
      </c>
    </row>
    <row r="14007" spans="1:11">
      <c r="B14007" t="s">
        <v>2049</v>
      </c>
      <c r="C14007" t="s">
        <v>3278</v>
      </c>
      <c r="D14007" t="s">
        <v>2029</v>
      </c>
      <c r="E14007">
        <v>5</v>
      </c>
      <c r="F14007" t="s">
        <v>2016</v>
      </c>
      <c r="G14007">
        <v>300</v>
      </c>
      <c r="H14007" t="s">
        <v>2020</v>
      </c>
      <c r="I14007">
        <v>43511</v>
      </c>
      <c r="J14007">
        <v>12</v>
      </c>
      <c r="K14007">
        <v>-14.29</v>
      </c>
    </row>
    <row r="14008" spans="1:11">
      <c r="B14008" t="s">
        <v>2236</v>
      </c>
      <c r="C14008" t="s">
        <v>3467</v>
      </c>
      <c r="D14008" t="s">
        <v>2238</v>
      </c>
      <c r="E14008">
        <v>4</v>
      </c>
      <c r="F14008" t="s">
        <v>2016</v>
      </c>
      <c r="G14008">
        <v>315</v>
      </c>
      <c r="H14008" t="s">
        <v>2020</v>
      </c>
      <c r="I14008">
        <v>43511</v>
      </c>
      <c r="J14008">
        <v>12</v>
      </c>
      <c r="K14008">
        <v>-14.29</v>
      </c>
    </row>
    <row r="14009" spans="1:11">
      <c r="B14009" t="s">
        <v>2051</v>
      </c>
      <c r="C14009" t="s">
        <v>3469</v>
      </c>
      <c r="D14009" t="s">
        <v>2076</v>
      </c>
      <c r="E14009">
        <v>3</v>
      </c>
      <c r="F14009" t="s">
        <v>2016</v>
      </c>
      <c r="G14009">
        <v>280</v>
      </c>
      <c r="H14009" t="s">
        <v>2017</v>
      </c>
      <c r="I14009">
        <v>43511</v>
      </c>
      <c r="J14009" t="s">
        <v>2030</v>
      </c>
      <c r="K14009" t="s">
        <v>2030</v>
      </c>
    </row>
    <row r="14010" spans="1:11">
      <c r="B14010" t="s">
        <v>2061</v>
      </c>
      <c r="C14010" t="s">
        <v>2194</v>
      </c>
      <c r="D14010" t="s">
        <v>2044</v>
      </c>
      <c r="E14010">
        <v>3</v>
      </c>
      <c r="F14010" t="s">
        <v>2016</v>
      </c>
      <c r="G14010">
        <v>275</v>
      </c>
      <c r="H14010" t="s">
        <v>2017</v>
      </c>
      <c r="I14010">
        <v>43511</v>
      </c>
      <c r="J14010">
        <v>9</v>
      </c>
      <c r="K14010">
        <v>0</v>
      </c>
    </row>
    <row r="14011" spans="1:11">
      <c r="B14011" t="s">
        <v>2120</v>
      </c>
      <c r="C14011" t="s">
        <v>2890</v>
      </c>
      <c r="D14011" t="s">
        <v>2026</v>
      </c>
      <c r="E14011">
        <v>5</v>
      </c>
      <c r="F14011" t="s">
        <v>2016</v>
      </c>
      <c r="G14011">
        <v>275</v>
      </c>
      <c r="H14011" t="s">
        <v>2020</v>
      </c>
      <c r="I14011">
        <v>43511</v>
      </c>
      <c r="J14011">
        <v>3</v>
      </c>
      <c r="K14011">
        <v>13.73</v>
      </c>
    </row>
    <row r="14012" spans="1:11">
      <c r="B14012" t="s">
        <v>2098</v>
      </c>
      <c r="C14012" t="s">
        <v>2099</v>
      </c>
      <c r="D14012" t="s">
        <v>2029</v>
      </c>
      <c r="E14012">
        <v>5</v>
      </c>
      <c r="F14012" t="s">
        <v>2016</v>
      </c>
      <c r="G14012">
        <v>320</v>
      </c>
      <c r="H14012" t="s">
        <v>2020</v>
      </c>
      <c r="I14012">
        <v>43511</v>
      </c>
      <c r="J14012">
        <v>12</v>
      </c>
      <c r="K14012">
        <v>-14.29</v>
      </c>
    </row>
    <row r="14013" spans="1:11">
      <c r="B14013" t="s">
        <v>2267</v>
      </c>
      <c r="C14013" t="s">
        <v>2560</v>
      </c>
      <c r="D14013" t="s">
        <v>2041</v>
      </c>
      <c r="E14013">
        <v>1</v>
      </c>
      <c r="F14013" t="s">
        <v>2016</v>
      </c>
      <c r="G14013">
        <v>225</v>
      </c>
      <c r="H14013" t="s">
        <v>2020</v>
      </c>
      <c r="I14013">
        <v>43511</v>
      </c>
      <c r="J14013" t="s">
        <v>2030</v>
      </c>
      <c r="K14013" t="s">
        <v>2030</v>
      </c>
    </row>
    <row r="14014" spans="1:11">
      <c r="B14014" t="s">
        <v>2174</v>
      </c>
      <c r="C14014" t="s">
        <v>3277</v>
      </c>
      <c r="D14014" t="s">
        <v>2029</v>
      </c>
      <c r="E14014">
        <v>5</v>
      </c>
      <c r="F14014" t="s">
        <v>2016</v>
      </c>
      <c r="G14014">
        <v>300</v>
      </c>
      <c r="H14014" t="s">
        <v>2017</v>
      </c>
      <c r="I14014">
        <v>43510</v>
      </c>
      <c r="J14014">
        <v>4</v>
      </c>
      <c r="K14014">
        <v>13</v>
      </c>
    </row>
    <row r="14015" spans="1:11">
      <c r="B14015" t="s">
        <v>2067</v>
      </c>
      <c r="C14015" t="s">
        <v>2068</v>
      </c>
      <c r="D14015" t="s">
        <v>2029</v>
      </c>
      <c r="E14015">
        <v>5</v>
      </c>
      <c r="F14015" t="s">
        <v>2016</v>
      </c>
      <c r="G14015">
        <v>300</v>
      </c>
      <c r="H14015" t="s">
        <v>2020</v>
      </c>
      <c r="I14015">
        <v>43510</v>
      </c>
      <c r="J14015">
        <v>12</v>
      </c>
      <c r="K14015">
        <v>-14.29</v>
      </c>
    </row>
    <row r="14016" spans="1:11">
      <c r="B14016" t="s">
        <v>2037</v>
      </c>
      <c r="C14016" t="s">
        <v>2201</v>
      </c>
      <c r="D14016" t="s">
        <v>2076</v>
      </c>
      <c r="E14016">
        <v>3</v>
      </c>
      <c r="F14016" t="s">
        <v>2016</v>
      </c>
      <c r="G14016">
        <v>240</v>
      </c>
      <c r="H14016" t="s">
        <v>2020</v>
      </c>
      <c r="I14016">
        <v>43510</v>
      </c>
      <c r="J14016">
        <v>9</v>
      </c>
      <c r="K14016">
        <v>0</v>
      </c>
    </row>
    <row r="14017" spans="2:11">
      <c r="B14017" t="s">
        <v>2232</v>
      </c>
      <c r="C14017" t="s">
        <v>3112</v>
      </c>
      <c r="D14017" t="s">
        <v>2029</v>
      </c>
      <c r="E14017">
        <v>5</v>
      </c>
      <c r="F14017" t="s">
        <v>2016</v>
      </c>
      <c r="G14017" t="s">
        <v>2030</v>
      </c>
      <c r="H14017" t="s">
        <v>2017</v>
      </c>
      <c r="I14017">
        <v>43510</v>
      </c>
      <c r="J14017">
        <v>12</v>
      </c>
      <c r="K14017">
        <v>-14.29</v>
      </c>
    </row>
    <row r="14018" spans="2:11">
      <c r="B14018" t="s">
        <v>2069</v>
      </c>
      <c r="C14018" t="s">
        <v>2840</v>
      </c>
      <c r="D14018" t="s">
        <v>2035</v>
      </c>
      <c r="E14018">
        <v>5</v>
      </c>
      <c r="F14018" t="s">
        <v>2016</v>
      </c>
      <c r="G14018">
        <v>320</v>
      </c>
      <c r="H14018" t="s">
        <v>2020</v>
      </c>
      <c r="I14018">
        <v>43510</v>
      </c>
      <c r="J14018">
        <v>12</v>
      </c>
      <c r="K14018">
        <v>-14.29</v>
      </c>
    </row>
    <row r="14019" spans="2:11">
      <c r="B14019" t="s">
        <v>2072</v>
      </c>
      <c r="C14019" t="s">
        <v>2188</v>
      </c>
      <c r="D14019" t="s">
        <v>2015</v>
      </c>
      <c r="E14019">
        <v>3</v>
      </c>
      <c r="F14019" t="s">
        <v>2016</v>
      </c>
      <c r="G14019" t="s">
        <v>2030</v>
      </c>
      <c r="H14019" t="s">
        <v>2017</v>
      </c>
      <c r="I14019">
        <v>43510</v>
      </c>
      <c r="J14019">
        <v>9</v>
      </c>
      <c r="K14019">
        <v>0</v>
      </c>
    </row>
    <row r="14020" spans="2:11">
      <c r="B14020" t="s">
        <v>2074</v>
      </c>
      <c r="C14020" t="s">
        <v>2196</v>
      </c>
      <c r="D14020" t="s">
        <v>2026</v>
      </c>
      <c r="E14020">
        <v>5</v>
      </c>
      <c r="F14020" t="s">
        <v>2016</v>
      </c>
      <c r="G14020">
        <v>294</v>
      </c>
      <c r="H14020" t="s">
        <v>2017</v>
      </c>
      <c r="I14020">
        <v>43510</v>
      </c>
      <c r="J14020" t="s">
        <v>2030</v>
      </c>
      <c r="K14020" t="s">
        <v>2030</v>
      </c>
    </row>
    <row r="14021" spans="2:11">
      <c r="B14021" t="s">
        <v>2045</v>
      </c>
      <c r="C14021" t="s">
        <v>3116</v>
      </c>
      <c r="D14021" t="s">
        <v>2029</v>
      </c>
      <c r="E14021">
        <v>5</v>
      </c>
      <c r="F14021" t="s">
        <v>2016</v>
      </c>
      <c r="G14021">
        <v>300</v>
      </c>
      <c r="H14021" t="s">
        <v>2020</v>
      </c>
      <c r="I14021">
        <v>43510</v>
      </c>
      <c r="J14021">
        <v>12</v>
      </c>
      <c r="K14021">
        <v>-14.29</v>
      </c>
    </row>
    <row r="14022" spans="2:11">
      <c r="B14022" t="s">
        <v>2079</v>
      </c>
      <c r="C14022" t="s">
        <v>2080</v>
      </c>
      <c r="D14022" t="s">
        <v>2015</v>
      </c>
      <c r="E14022">
        <v>3</v>
      </c>
      <c r="F14022" t="s">
        <v>2016</v>
      </c>
      <c r="G14022">
        <v>270</v>
      </c>
      <c r="H14022" t="s">
        <v>2017</v>
      </c>
      <c r="I14022">
        <v>43510</v>
      </c>
      <c r="J14022">
        <v>9</v>
      </c>
      <c r="K14022">
        <v>0</v>
      </c>
    </row>
    <row r="14023" spans="2:11">
      <c r="B14023" t="s">
        <v>2198</v>
      </c>
      <c r="C14023" t="s">
        <v>2895</v>
      </c>
      <c r="D14023" t="s">
        <v>2035</v>
      </c>
      <c r="E14023">
        <v>5</v>
      </c>
      <c r="F14023" t="s">
        <v>2016</v>
      </c>
      <c r="G14023">
        <v>340</v>
      </c>
      <c r="H14023" t="s">
        <v>2020</v>
      </c>
      <c r="I14023">
        <v>43510</v>
      </c>
      <c r="J14023" t="s">
        <v>2030</v>
      </c>
      <c r="K14023" t="s">
        <v>2030</v>
      </c>
    </row>
    <row r="14024" spans="2:11">
      <c r="B14024" t="s">
        <v>2021</v>
      </c>
      <c r="C14024" t="s">
        <v>2190</v>
      </c>
      <c r="D14024" t="s">
        <v>2166</v>
      </c>
      <c r="E14024">
        <v>5</v>
      </c>
      <c r="F14024" t="s">
        <v>2016</v>
      </c>
      <c r="G14024">
        <v>300</v>
      </c>
      <c r="H14024" t="s">
        <v>2020</v>
      </c>
      <c r="I14024">
        <v>43503</v>
      </c>
      <c r="J14024">
        <v>12</v>
      </c>
      <c r="K14024">
        <v>-14.29</v>
      </c>
    </row>
    <row r="14025" spans="2:11">
      <c r="B14025" t="s">
        <v>2094</v>
      </c>
      <c r="C14025" t="s">
        <v>2095</v>
      </c>
      <c r="D14025" t="s">
        <v>2076</v>
      </c>
      <c r="E14025">
        <v>3</v>
      </c>
      <c r="F14025" t="s">
        <v>2016</v>
      </c>
      <c r="G14025" t="s">
        <v>2030</v>
      </c>
      <c r="H14025" t="s">
        <v>2017</v>
      </c>
      <c r="I14025">
        <v>43500</v>
      </c>
      <c r="J14025" t="s">
        <v>2030</v>
      </c>
      <c r="K14025" t="s">
        <v>2030</v>
      </c>
    </row>
    <row r="14026" spans="2:11">
      <c r="B14026" t="s">
        <v>2024</v>
      </c>
      <c r="C14026" t="s">
        <v>2025</v>
      </c>
      <c r="D14026" t="s">
        <v>2026</v>
      </c>
      <c r="E14026">
        <v>5</v>
      </c>
      <c r="F14026" t="s">
        <v>2016</v>
      </c>
      <c r="G14026">
        <v>320</v>
      </c>
      <c r="H14026" t="s">
        <v>2017</v>
      </c>
      <c r="I14026">
        <v>43406</v>
      </c>
      <c r="J14026">
        <v>12</v>
      </c>
      <c r="K14026">
        <v>-14.29</v>
      </c>
    </row>
    <row r="14027" spans="2:11">
      <c r="B14027" t="s">
        <v>2451</v>
      </c>
      <c r="C14027" t="s">
        <v>3468</v>
      </c>
      <c r="D14027" t="s">
        <v>2076</v>
      </c>
      <c r="E14027">
        <v>3</v>
      </c>
      <c r="F14027" t="s">
        <v>2016</v>
      </c>
      <c r="G14027" t="s">
        <v>2030</v>
      </c>
      <c r="H14027" t="s">
        <v>2017</v>
      </c>
      <c r="I14027">
        <v>43406</v>
      </c>
      <c r="J14027">
        <v>13</v>
      </c>
      <c r="K14027">
        <v>-18.989999999999998</v>
      </c>
    </row>
    <row r="14028" spans="2:11">
      <c r="B14028" t="s">
        <v>2102</v>
      </c>
      <c r="C14028" t="s">
        <v>2103</v>
      </c>
      <c r="D14028" t="s">
        <v>2104</v>
      </c>
      <c r="E14028" t="s">
        <v>2030</v>
      </c>
      <c r="F14028" t="s">
        <v>2016</v>
      </c>
      <c r="G14028" t="s">
        <v>2030</v>
      </c>
      <c r="H14028" t="s">
        <v>2017</v>
      </c>
      <c r="I14028">
        <v>43377</v>
      </c>
      <c r="J14028" t="s">
        <v>2030</v>
      </c>
      <c r="K14028" t="s">
        <v>2030</v>
      </c>
    </row>
    <row r="14029" spans="2:11">
      <c r="B14029" t="s">
        <v>2618</v>
      </c>
      <c r="C14029" t="s">
        <v>3276</v>
      </c>
      <c r="D14029" t="s">
        <v>2053</v>
      </c>
      <c r="E14029">
        <v>1</v>
      </c>
      <c r="F14029" t="s">
        <v>2016</v>
      </c>
      <c r="G14029">
        <v>120</v>
      </c>
      <c r="H14029" t="s">
        <v>2017</v>
      </c>
      <c r="I14029">
        <v>43315</v>
      </c>
      <c r="J14029">
        <v>7</v>
      </c>
      <c r="K14029">
        <v>1.84</v>
      </c>
    </row>
    <row r="14030" spans="2:11">
      <c r="B14030" t="s">
        <v>2083</v>
      </c>
      <c r="C14030" t="s">
        <v>2084</v>
      </c>
      <c r="D14030" t="s">
        <v>2076</v>
      </c>
      <c r="E14030">
        <v>3</v>
      </c>
      <c r="F14030" t="s">
        <v>2016</v>
      </c>
      <c r="G14030" t="s">
        <v>2030</v>
      </c>
      <c r="H14030" t="s">
        <v>2017</v>
      </c>
      <c r="I14030">
        <v>43181</v>
      </c>
      <c r="J14030">
        <v>2</v>
      </c>
      <c r="K14030">
        <v>18.989999999999998</v>
      </c>
    </row>
    <row r="14101" spans="1:11">
      <c r="A14101" t="s">
        <v>1154</v>
      </c>
      <c r="B14101" t="s">
        <v>2083</v>
      </c>
      <c r="C14101" t="s">
        <v>2084</v>
      </c>
      <c r="D14101" t="s">
        <v>2184</v>
      </c>
      <c r="E14101">
        <v>1</v>
      </c>
      <c r="F14101" t="s">
        <v>2088</v>
      </c>
      <c r="G14101" t="s">
        <v>2030</v>
      </c>
      <c r="H14101" t="s">
        <v>2017</v>
      </c>
      <c r="I14101">
        <v>43449</v>
      </c>
      <c r="J14101">
        <v>1</v>
      </c>
      <c r="K14101">
        <v>-80.260000000000005</v>
      </c>
    </row>
    <row r="14201" spans="1:11">
      <c r="A14201" t="s">
        <v>1155</v>
      </c>
      <c r="B14201" t="s">
        <v>2031</v>
      </c>
      <c r="C14201" t="s">
        <v>3100</v>
      </c>
      <c r="D14201" t="s">
        <v>2076</v>
      </c>
      <c r="E14201">
        <v>3</v>
      </c>
      <c r="F14201" t="s">
        <v>2016</v>
      </c>
      <c r="G14201">
        <v>55</v>
      </c>
      <c r="H14201" t="s">
        <v>2020</v>
      </c>
      <c r="I14201">
        <v>43511</v>
      </c>
      <c r="J14201" t="s">
        <v>2030</v>
      </c>
      <c r="K14201" t="s">
        <v>2030</v>
      </c>
    </row>
    <row r="14202" spans="1:11">
      <c r="B14202" t="s">
        <v>2371</v>
      </c>
      <c r="C14202" t="s">
        <v>2911</v>
      </c>
      <c r="D14202" t="s">
        <v>2162</v>
      </c>
      <c r="E14202">
        <v>3</v>
      </c>
      <c r="F14202" t="s">
        <v>2016</v>
      </c>
      <c r="G14202">
        <v>46</v>
      </c>
      <c r="H14202" t="s">
        <v>2020</v>
      </c>
      <c r="I14202">
        <v>43511</v>
      </c>
      <c r="J14202">
        <v>6</v>
      </c>
      <c r="K14202">
        <v>-24.64</v>
      </c>
    </row>
    <row r="14203" spans="1:11">
      <c r="B14203" t="s">
        <v>2047</v>
      </c>
      <c r="C14203" t="s">
        <v>2356</v>
      </c>
      <c r="D14203" t="s">
        <v>2026</v>
      </c>
      <c r="E14203">
        <v>5</v>
      </c>
      <c r="F14203" t="s">
        <v>2016</v>
      </c>
      <c r="G14203">
        <v>55</v>
      </c>
      <c r="H14203" t="s">
        <v>2020</v>
      </c>
      <c r="I14203">
        <v>43511</v>
      </c>
      <c r="J14203" t="s">
        <v>2030</v>
      </c>
      <c r="K14203" t="s">
        <v>2030</v>
      </c>
    </row>
    <row r="14204" spans="1:11">
      <c r="B14204" t="s">
        <v>2352</v>
      </c>
      <c r="C14204" t="s">
        <v>2988</v>
      </c>
      <c r="D14204" t="s">
        <v>2026</v>
      </c>
      <c r="E14204">
        <v>5</v>
      </c>
      <c r="F14204" t="s">
        <v>2016</v>
      </c>
      <c r="G14204">
        <v>72</v>
      </c>
      <c r="H14204" t="s">
        <v>2017</v>
      </c>
      <c r="I14204">
        <v>43511</v>
      </c>
      <c r="J14204">
        <v>5</v>
      </c>
      <c r="K14204">
        <v>-22.79</v>
      </c>
    </row>
    <row r="14205" spans="1:11">
      <c r="B14205" t="s">
        <v>2274</v>
      </c>
      <c r="C14205" t="s">
        <v>3294</v>
      </c>
      <c r="D14205" t="s">
        <v>2076</v>
      </c>
      <c r="E14205">
        <v>3</v>
      </c>
      <c r="F14205" t="s">
        <v>2016</v>
      </c>
      <c r="G14205" t="s">
        <v>2030</v>
      </c>
      <c r="H14205" t="s">
        <v>2017</v>
      </c>
      <c r="I14205">
        <v>43509</v>
      </c>
      <c r="J14205">
        <v>1</v>
      </c>
      <c r="K14205">
        <v>0</v>
      </c>
    </row>
    <row r="14206" spans="1:11">
      <c r="B14206" t="s">
        <v>2033</v>
      </c>
      <c r="C14206" t="s">
        <v>2993</v>
      </c>
      <c r="D14206" t="s">
        <v>2035</v>
      </c>
      <c r="E14206">
        <v>5</v>
      </c>
      <c r="F14206" t="s">
        <v>2016</v>
      </c>
      <c r="G14206">
        <v>65</v>
      </c>
      <c r="H14206" t="s">
        <v>2036</v>
      </c>
      <c r="I14206">
        <v>43508</v>
      </c>
      <c r="J14206">
        <v>5</v>
      </c>
      <c r="K14206">
        <v>-22.79</v>
      </c>
    </row>
    <row r="14207" spans="1:11">
      <c r="B14207" t="s">
        <v>2174</v>
      </c>
      <c r="C14207" t="s">
        <v>2357</v>
      </c>
      <c r="D14207" t="s">
        <v>2029</v>
      </c>
      <c r="E14207">
        <v>5</v>
      </c>
      <c r="F14207" t="s">
        <v>2016</v>
      </c>
      <c r="G14207">
        <v>55</v>
      </c>
      <c r="H14207" t="s">
        <v>2017</v>
      </c>
      <c r="I14207">
        <v>43507</v>
      </c>
      <c r="J14207">
        <v>5</v>
      </c>
      <c r="K14207">
        <v>-22.79</v>
      </c>
    </row>
    <row r="14208" spans="1:11">
      <c r="B14208" t="s">
        <v>2077</v>
      </c>
      <c r="C14208" t="s">
        <v>2363</v>
      </c>
      <c r="D14208" t="s">
        <v>2029</v>
      </c>
      <c r="E14208">
        <v>5</v>
      </c>
      <c r="F14208" t="s">
        <v>2016</v>
      </c>
      <c r="G14208">
        <v>72</v>
      </c>
      <c r="H14208" t="s">
        <v>2020</v>
      </c>
      <c r="I14208">
        <v>43507</v>
      </c>
      <c r="J14208">
        <v>5</v>
      </c>
      <c r="K14208">
        <v>-22.79</v>
      </c>
    </row>
    <row r="14209" spans="2:11">
      <c r="B14209" t="s">
        <v>2061</v>
      </c>
      <c r="C14209" t="s">
        <v>2990</v>
      </c>
      <c r="D14209" t="s">
        <v>2026</v>
      </c>
      <c r="E14209">
        <v>5</v>
      </c>
      <c r="F14209" t="s">
        <v>2016</v>
      </c>
      <c r="G14209">
        <v>66</v>
      </c>
      <c r="H14209" t="s">
        <v>2017</v>
      </c>
      <c r="I14209">
        <v>43507</v>
      </c>
      <c r="J14209" t="s">
        <v>2030</v>
      </c>
      <c r="K14209" t="s">
        <v>2030</v>
      </c>
    </row>
    <row r="14210" spans="2:11">
      <c r="B14210" t="s">
        <v>2267</v>
      </c>
      <c r="C14210" t="s">
        <v>2369</v>
      </c>
      <c r="D14210" t="s">
        <v>2029</v>
      </c>
      <c r="E14210">
        <v>5</v>
      </c>
      <c r="F14210" t="s">
        <v>2016</v>
      </c>
      <c r="G14210">
        <v>66</v>
      </c>
      <c r="H14210" t="s">
        <v>2017</v>
      </c>
      <c r="I14210">
        <v>43506</v>
      </c>
      <c r="J14210">
        <v>7</v>
      </c>
      <c r="K14210">
        <v>-34.229999999999997</v>
      </c>
    </row>
    <row r="14211" spans="2:11">
      <c r="B14211" t="s">
        <v>2067</v>
      </c>
      <c r="C14211" t="s">
        <v>2991</v>
      </c>
      <c r="D14211" t="s">
        <v>2029</v>
      </c>
      <c r="E14211">
        <v>5</v>
      </c>
      <c r="F14211" t="s">
        <v>2016</v>
      </c>
      <c r="G14211">
        <v>74</v>
      </c>
      <c r="H14211" t="s">
        <v>2020</v>
      </c>
      <c r="I14211">
        <v>43503</v>
      </c>
      <c r="J14211">
        <v>5</v>
      </c>
      <c r="K14211">
        <v>-22.79</v>
      </c>
    </row>
    <row r="14212" spans="2:11">
      <c r="B14212" t="s">
        <v>2037</v>
      </c>
      <c r="C14212" t="s">
        <v>2377</v>
      </c>
      <c r="D14212" t="s">
        <v>2026</v>
      </c>
      <c r="E14212">
        <v>5</v>
      </c>
      <c r="F14212" t="s">
        <v>2016</v>
      </c>
      <c r="G14212">
        <v>79</v>
      </c>
      <c r="H14212" t="s">
        <v>2020</v>
      </c>
      <c r="I14212">
        <v>43503</v>
      </c>
      <c r="J14212">
        <v>5</v>
      </c>
      <c r="K14212">
        <v>-22.79</v>
      </c>
    </row>
    <row r="14213" spans="2:11">
      <c r="B14213" t="s">
        <v>2614</v>
      </c>
      <c r="C14213" t="s">
        <v>2992</v>
      </c>
      <c r="D14213" t="s">
        <v>2026</v>
      </c>
      <c r="E14213">
        <v>5</v>
      </c>
      <c r="F14213" t="s">
        <v>2016</v>
      </c>
      <c r="G14213">
        <v>80</v>
      </c>
      <c r="H14213" t="s">
        <v>2020</v>
      </c>
      <c r="I14213">
        <v>43503</v>
      </c>
      <c r="J14213">
        <v>5</v>
      </c>
      <c r="K14213">
        <v>-22.79</v>
      </c>
    </row>
    <row r="14214" spans="2:11">
      <c r="B14214" t="s">
        <v>2042</v>
      </c>
      <c r="C14214" t="s">
        <v>2989</v>
      </c>
      <c r="D14214" t="s">
        <v>2029</v>
      </c>
      <c r="E14214">
        <v>5</v>
      </c>
      <c r="F14214" t="s">
        <v>2016</v>
      </c>
      <c r="G14214">
        <v>66</v>
      </c>
      <c r="H14214" t="s">
        <v>2020</v>
      </c>
      <c r="I14214">
        <v>43503</v>
      </c>
      <c r="J14214">
        <v>5</v>
      </c>
      <c r="K14214">
        <v>-22.79</v>
      </c>
    </row>
    <row r="14215" spans="2:11">
      <c r="B14215" t="s">
        <v>2051</v>
      </c>
      <c r="C14215" t="s">
        <v>3099</v>
      </c>
      <c r="D14215" t="s">
        <v>2026</v>
      </c>
      <c r="E14215">
        <v>5</v>
      </c>
      <c r="F14215" t="s">
        <v>2016</v>
      </c>
      <c r="G14215">
        <v>55</v>
      </c>
      <c r="H14215" t="s">
        <v>2017</v>
      </c>
      <c r="I14215">
        <v>43503</v>
      </c>
      <c r="J14215">
        <v>2</v>
      </c>
      <c r="K14215">
        <v>-4.3600000000000003</v>
      </c>
    </row>
    <row r="14216" spans="2:11">
      <c r="B14216" t="s">
        <v>2792</v>
      </c>
      <c r="C14216" t="s">
        <v>3290</v>
      </c>
      <c r="D14216" t="s">
        <v>2026</v>
      </c>
      <c r="E14216">
        <v>5</v>
      </c>
      <c r="F14216" t="s">
        <v>2016</v>
      </c>
      <c r="G14216">
        <v>58</v>
      </c>
      <c r="H14216" t="s">
        <v>2020</v>
      </c>
      <c r="I14216">
        <v>43502</v>
      </c>
      <c r="J14216">
        <v>5</v>
      </c>
      <c r="K14216">
        <v>-22.79</v>
      </c>
    </row>
    <row r="14217" spans="2:11">
      <c r="B14217" t="s">
        <v>2021</v>
      </c>
      <c r="C14217" t="s">
        <v>2995</v>
      </c>
      <c r="D14217" t="s">
        <v>2166</v>
      </c>
      <c r="E14217">
        <v>5</v>
      </c>
      <c r="F14217" t="s">
        <v>2016</v>
      </c>
      <c r="G14217">
        <v>67.5</v>
      </c>
      <c r="H14217" t="s">
        <v>2020</v>
      </c>
      <c r="I14217">
        <v>43502</v>
      </c>
      <c r="J14217">
        <v>5</v>
      </c>
      <c r="K14217">
        <v>-22.79</v>
      </c>
    </row>
    <row r="14218" spans="2:11">
      <c r="B14218" t="s">
        <v>2027</v>
      </c>
      <c r="C14218" t="s">
        <v>2994</v>
      </c>
      <c r="D14218" t="s">
        <v>2029</v>
      </c>
      <c r="E14218">
        <v>5</v>
      </c>
      <c r="F14218" t="s">
        <v>2016</v>
      </c>
      <c r="G14218">
        <v>67</v>
      </c>
      <c r="H14218" t="s">
        <v>2017</v>
      </c>
      <c r="I14218">
        <v>43502</v>
      </c>
      <c r="J14218">
        <v>5</v>
      </c>
      <c r="K14218">
        <v>-22.79</v>
      </c>
    </row>
    <row r="14219" spans="2:11">
      <c r="B14219" t="s">
        <v>2393</v>
      </c>
      <c r="C14219" t="s">
        <v>2998</v>
      </c>
      <c r="D14219" t="s">
        <v>2362</v>
      </c>
      <c r="E14219">
        <v>5</v>
      </c>
      <c r="F14219" t="s">
        <v>2016</v>
      </c>
      <c r="G14219">
        <v>73</v>
      </c>
      <c r="H14219" t="s">
        <v>2020</v>
      </c>
      <c r="I14219">
        <v>43502</v>
      </c>
      <c r="J14219">
        <v>5</v>
      </c>
      <c r="K14219">
        <v>-22.79</v>
      </c>
    </row>
    <row r="14220" spans="2:11">
      <c r="B14220" t="s">
        <v>2072</v>
      </c>
      <c r="C14220" t="s">
        <v>2385</v>
      </c>
      <c r="D14220" t="s">
        <v>2015</v>
      </c>
      <c r="E14220">
        <v>3</v>
      </c>
      <c r="F14220" t="s">
        <v>2016</v>
      </c>
      <c r="G14220" t="s">
        <v>2030</v>
      </c>
      <c r="H14220" t="s">
        <v>2017</v>
      </c>
      <c r="I14220">
        <v>43502</v>
      </c>
      <c r="J14220">
        <v>1</v>
      </c>
      <c r="K14220">
        <v>0</v>
      </c>
    </row>
    <row r="14221" spans="2:11">
      <c r="B14221" t="s">
        <v>2996</v>
      </c>
      <c r="C14221" t="s">
        <v>2997</v>
      </c>
      <c r="D14221" t="s">
        <v>2035</v>
      </c>
      <c r="E14221">
        <v>5</v>
      </c>
      <c r="F14221" t="s">
        <v>2016</v>
      </c>
      <c r="G14221">
        <v>70</v>
      </c>
      <c r="H14221" t="s">
        <v>2020</v>
      </c>
      <c r="I14221">
        <v>43502</v>
      </c>
      <c r="J14221">
        <v>5</v>
      </c>
      <c r="K14221">
        <v>-22.79</v>
      </c>
    </row>
    <row r="14222" spans="2:11">
      <c r="B14222" t="s">
        <v>2260</v>
      </c>
      <c r="C14222" t="s">
        <v>3734</v>
      </c>
      <c r="D14222" t="s">
        <v>2035</v>
      </c>
      <c r="E14222">
        <v>5</v>
      </c>
      <c r="F14222" t="s">
        <v>2016</v>
      </c>
      <c r="G14222">
        <v>75</v>
      </c>
      <c r="H14222" t="s">
        <v>2020</v>
      </c>
      <c r="I14222">
        <v>43502</v>
      </c>
      <c r="J14222">
        <v>5</v>
      </c>
      <c r="K14222">
        <v>-22.79</v>
      </c>
    </row>
    <row r="14223" spans="2:11">
      <c r="B14223" t="s">
        <v>2198</v>
      </c>
      <c r="C14223" t="s">
        <v>2387</v>
      </c>
      <c r="D14223" t="s">
        <v>2035</v>
      </c>
      <c r="E14223">
        <v>5</v>
      </c>
      <c r="F14223" t="s">
        <v>2016</v>
      </c>
      <c r="G14223">
        <v>62</v>
      </c>
      <c r="H14223" t="s">
        <v>2020</v>
      </c>
      <c r="I14223">
        <v>43502</v>
      </c>
      <c r="J14223" t="s">
        <v>2030</v>
      </c>
      <c r="K14223" t="s">
        <v>2030</v>
      </c>
    </row>
    <row r="14224" spans="2:11">
      <c r="B14224" t="s">
        <v>2388</v>
      </c>
      <c r="C14224" t="s">
        <v>2389</v>
      </c>
      <c r="D14224" t="s">
        <v>2570</v>
      </c>
      <c r="E14224">
        <v>4</v>
      </c>
      <c r="F14224" t="s">
        <v>2016</v>
      </c>
      <c r="G14224">
        <v>75</v>
      </c>
      <c r="H14224" t="s">
        <v>2017</v>
      </c>
      <c r="I14224">
        <v>43501</v>
      </c>
      <c r="J14224">
        <v>5</v>
      </c>
      <c r="K14224">
        <v>-22.79</v>
      </c>
    </row>
    <row r="14225" spans="2:11">
      <c r="B14225" t="s">
        <v>2074</v>
      </c>
      <c r="C14225" t="s">
        <v>3164</v>
      </c>
      <c r="D14225" t="s">
        <v>2026</v>
      </c>
      <c r="E14225">
        <v>5</v>
      </c>
      <c r="F14225" t="s">
        <v>2016</v>
      </c>
      <c r="G14225">
        <v>80</v>
      </c>
      <c r="H14225" t="s">
        <v>2020</v>
      </c>
      <c r="I14225">
        <v>43501</v>
      </c>
      <c r="J14225">
        <v>5</v>
      </c>
      <c r="K14225">
        <v>-22.79</v>
      </c>
    </row>
    <row r="14226" spans="2:11">
      <c r="B14226" t="s">
        <v>2049</v>
      </c>
      <c r="C14226" t="s">
        <v>2395</v>
      </c>
      <c r="D14226" t="s">
        <v>2029</v>
      </c>
      <c r="E14226">
        <v>5</v>
      </c>
      <c r="F14226" t="s">
        <v>2016</v>
      </c>
      <c r="G14226">
        <v>75</v>
      </c>
      <c r="H14226" t="s">
        <v>2017</v>
      </c>
      <c r="I14226">
        <v>43501</v>
      </c>
      <c r="J14226" t="s">
        <v>2030</v>
      </c>
      <c r="K14226" t="s">
        <v>2030</v>
      </c>
    </row>
    <row r="14227" spans="2:11">
      <c r="B14227" t="s">
        <v>2207</v>
      </c>
      <c r="C14227" t="s">
        <v>3292</v>
      </c>
      <c r="D14227" t="s">
        <v>2026</v>
      </c>
      <c r="E14227">
        <v>5</v>
      </c>
      <c r="F14227" t="s">
        <v>2016</v>
      </c>
      <c r="G14227">
        <v>75</v>
      </c>
      <c r="H14227" t="s">
        <v>2017</v>
      </c>
      <c r="I14227">
        <v>43501</v>
      </c>
      <c r="J14227" t="s">
        <v>2030</v>
      </c>
      <c r="K14227" t="s">
        <v>2030</v>
      </c>
    </row>
    <row r="14228" spans="2:11">
      <c r="B14228" t="s">
        <v>2054</v>
      </c>
      <c r="C14228" t="s">
        <v>2370</v>
      </c>
      <c r="D14228" t="s">
        <v>2056</v>
      </c>
      <c r="E14228">
        <v>4</v>
      </c>
      <c r="F14228" t="s">
        <v>2016</v>
      </c>
      <c r="G14228">
        <v>62</v>
      </c>
      <c r="H14228" t="s">
        <v>2020</v>
      </c>
      <c r="I14228">
        <v>43501</v>
      </c>
      <c r="J14228">
        <v>5</v>
      </c>
      <c r="K14228">
        <v>-22.79</v>
      </c>
    </row>
    <row r="14229" spans="2:11">
      <c r="B14229" t="s">
        <v>2094</v>
      </c>
      <c r="C14229" t="s">
        <v>2095</v>
      </c>
      <c r="D14229" t="s">
        <v>2053</v>
      </c>
      <c r="E14229">
        <v>1</v>
      </c>
      <c r="F14229" t="s">
        <v>2016</v>
      </c>
      <c r="G14229" t="s">
        <v>2030</v>
      </c>
      <c r="H14229" t="s">
        <v>2017</v>
      </c>
      <c r="I14229">
        <v>43495</v>
      </c>
      <c r="J14229" t="s">
        <v>2030</v>
      </c>
      <c r="K14229" t="s">
        <v>2030</v>
      </c>
    </row>
    <row r="14230" spans="2:11">
      <c r="B14230" t="s">
        <v>2079</v>
      </c>
      <c r="C14230" t="s">
        <v>2384</v>
      </c>
      <c r="D14230" t="s">
        <v>2029</v>
      </c>
      <c r="E14230">
        <v>5</v>
      </c>
      <c r="F14230" t="s">
        <v>2016</v>
      </c>
      <c r="G14230">
        <v>75</v>
      </c>
      <c r="H14230" t="s">
        <v>2017</v>
      </c>
      <c r="I14230">
        <v>43489</v>
      </c>
      <c r="J14230" t="s">
        <v>2030</v>
      </c>
      <c r="K14230" t="s">
        <v>2030</v>
      </c>
    </row>
    <row r="14231" spans="2:11">
      <c r="B14231" t="s">
        <v>2151</v>
      </c>
      <c r="C14231" t="s">
        <v>3098</v>
      </c>
      <c r="D14231" t="s">
        <v>2026</v>
      </c>
      <c r="E14231">
        <v>5</v>
      </c>
      <c r="F14231" t="s">
        <v>2016</v>
      </c>
      <c r="G14231">
        <v>76</v>
      </c>
      <c r="H14231" t="s">
        <v>2020</v>
      </c>
      <c r="I14231">
        <v>43487</v>
      </c>
      <c r="J14231">
        <v>5</v>
      </c>
      <c r="K14231">
        <v>-22.79</v>
      </c>
    </row>
    <row r="14232" spans="2:11">
      <c r="B14232" t="s">
        <v>106</v>
      </c>
      <c r="C14232" t="s">
        <v>3291</v>
      </c>
      <c r="D14232" t="s">
        <v>2723</v>
      </c>
      <c r="E14232">
        <v>3</v>
      </c>
      <c r="F14232" t="s">
        <v>2016</v>
      </c>
      <c r="G14232">
        <v>66</v>
      </c>
      <c r="H14232" t="s">
        <v>2020</v>
      </c>
      <c r="I14232">
        <v>43474</v>
      </c>
      <c r="J14232" t="s">
        <v>2030</v>
      </c>
      <c r="K14232" t="s">
        <v>2030</v>
      </c>
    </row>
    <row r="14233" spans="2:11">
      <c r="B14233" t="s">
        <v>2083</v>
      </c>
      <c r="C14233" t="s">
        <v>2084</v>
      </c>
      <c r="D14233" t="s">
        <v>2035</v>
      </c>
      <c r="E14233">
        <v>5</v>
      </c>
      <c r="F14233" t="s">
        <v>2016</v>
      </c>
      <c r="G14233" t="s">
        <v>2030</v>
      </c>
      <c r="H14233" t="s">
        <v>2017</v>
      </c>
      <c r="I14233">
        <v>43414</v>
      </c>
      <c r="J14233">
        <v>3</v>
      </c>
      <c r="K14233">
        <v>-10.88</v>
      </c>
    </row>
    <row r="14234" spans="2:11">
      <c r="B14234" t="s">
        <v>2063</v>
      </c>
      <c r="C14234" t="s">
        <v>2386</v>
      </c>
      <c r="D14234" t="s">
        <v>2179</v>
      </c>
      <c r="E14234" t="s">
        <v>2030</v>
      </c>
      <c r="F14234" t="s">
        <v>2016</v>
      </c>
      <c r="G14234" t="s">
        <v>2030</v>
      </c>
      <c r="H14234" t="s">
        <v>2017</v>
      </c>
      <c r="I14234">
        <v>43412</v>
      </c>
      <c r="J14234" t="s">
        <v>2030</v>
      </c>
      <c r="K14234" t="s">
        <v>2030</v>
      </c>
    </row>
    <row r="14235" spans="2:11">
      <c r="B14235" t="s">
        <v>2024</v>
      </c>
      <c r="C14235" t="s">
        <v>3681</v>
      </c>
      <c r="D14235" t="s">
        <v>2026</v>
      </c>
      <c r="E14235">
        <v>5</v>
      </c>
      <c r="F14235" t="s">
        <v>2016</v>
      </c>
      <c r="G14235">
        <v>83</v>
      </c>
      <c r="H14235" t="s">
        <v>2017</v>
      </c>
      <c r="I14235">
        <v>43406</v>
      </c>
      <c r="J14235">
        <v>5</v>
      </c>
      <c r="K14235">
        <v>-22.79</v>
      </c>
    </row>
    <row r="14236" spans="2:11">
      <c r="B14236" t="s">
        <v>2111</v>
      </c>
      <c r="C14236" t="s">
        <v>2112</v>
      </c>
      <c r="D14236" t="s">
        <v>2026</v>
      </c>
      <c r="E14236">
        <v>5</v>
      </c>
      <c r="F14236" t="s">
        <v>2016</v>
      </c>
      <c r="G14236" t="s">
        <v>2030</v>
      </c>
      <c r="H14236" t="s">
        <v>2017</v>
      </c>
      <c r="I14236">
        <v>43138</v>
      </c>
      <c r="J14236">
        <v>5</v>
      </c>
      <c r="K14236">
        <v>-22.79</v>
      </c>
    </row>
    <row r="14301" spans="1:11">
      <c r="A14301" t="s">
        <v>1156</v>
      </c>
      <c r="B14301" t="s">
        <v>2037</v>
      </c>
      <c r="C14301" t="s">
        <v>3420</v>
      </c>
      <c r="D14301" t="s">
        <v>2026</v>
      </c>
      <c r="E14301">
        <v>5</v>
      </c>
      <c r="F14301" t="s">
        <v>2016</v>
      </c>
      <c r="G14301">
        <v>5</v>
      </c>
      <c r="H14301" t="s">
        <v>2020</v>
      </c>
      <c r="I14301">
        <v>43511</v>
      </c>
      <c r="J14301">
        <v>7</v>
      </c>
      <c r="K14301">
        <v>-49.3</v>
      </c>
    </row>
    <row r="14302" spans="1:11">
      <c r="B14302" t="s">
        <v>2049</v>
      </c>
      <c r="C14302" t="s">
        <v>3405</v>
      </c>
      <c r="D14302" t="s">
        <v>2015</v>
      </c>
      <c r="E14302">
        <v>3</v>
      </c>
      <c r="F14302" t="s">
        <v>2016</v>
      </c>
      <c r="G14302">
        <v>4</v>
      </c>
      <c r="H14302" t="s">
        <v>2017</v>
      </c>
      <c r="I14302">
        <v>43510</v>
      </c>
      <c r="J14302">
        <v>10</v>
      </c>
      <c r="K14302">
        <v>-54.37</v>
      </c>
    </row>
    <row r="14303" spans="1:11">
      <c r="B14303" t="s">
        <v>2267</v>
      </c>
      <c r="C14303" t="s">
        <v>3421</v>
      </c>
      <c r="D14303" t="s">
        <v>2029</v>
      </c>
      <c r="E14303">
        <v>5</v>
      </c>
      <c r="F14303" t="s">
        <v>2016</v>
      </c>
      <c r="G14303">
        <v>6</v>
      </c>
      <c r="H14303" t="s">
        <v>2017</v>
      </c>
      <c r="I14303">
        <v>43509</v>
      </c>
      <c r="J14303" t="s">
        <v>2030</v>
      </c>
      <c r="K14303" t="s">
        <v>2030</v>
      </c>
    </row>
    <row r="14304" spans="1:11">
      <c r="B14304" t="s">
        <v>2079</v>
      </c>
      <c r="C14304" t="s">
        <v>3394</v>
      </c>
      <c r="D14304" t="s">
        <v>2029</v>
      </c>
      <c r="E14304">
        <v>5</v>
      </c>
      <c r="F14304" t="s">
        <v>2016</v>
      </c>
      <c r="G14304">
        <v>5</v>
      </c>
      <c r="H14304" t="s">
        <v>2017</v>
      </c>
      <c r="I14304">
        <v>43508</v>
      </c>
      <c r="J14304">
        <v>6</v>
      </c>
      <c r="K14304">
        <v>-48.5</v>
      </c>
    </row>
    <row r="14305" spans="2:11">
      <c r="B14305" t="s">
        <v>2207</v>
      </c>
      <c r="C14305" t="s">
        <v>3413</v>
      </c>
      <c r="D14305" t="s">
        <v>2026</v>
      </c>
      <c r="E14305">
        <v>5</v>
      </c>
      <c r="F14305" t="s">
        <v>2016</v>
      </c>
      <c r="G14305">
        <v>10</v>
      </c>
      <c r="H14305" t="s">
        <v>2017</v>
      </c>
      <c r="I14305">
        <v>43504</v>
      </c>
      <c r="J14305">
        <v>7</v>
      </c>
      <c r="K14305">
        <v>-49.3</v>
      </c>
    </row>
    <row r="14306" spans="2:11">
      <c r="B14306" t="s">
        <v>2352</v>
      </c>
      <c r="C14306" t="s">
        <v>3403</v>
      </c>
      <c r="D14306" t="s">
        <v>2026</v>
      </c>
      <c r="E14306">
        <v>5</v>
      </c>
      <c r="F14306" t="s">
        <v>2016</v>
      </c>
      <c r="G14306" t="s">
        <v>2030</v>
      </c>
      <c r="H14306" t="s">
        <v>2017</v>
      </c>
      <c r="I14306">
        <v>43504</v>
      </c>
      <c r="J14306" t="s">
        <v>2030</v>
      </c>
      <c r="K14306" t="s">
        <v>2030</v>
      </c>
    </row>
    <row r="14307" spans="2:11">
      <c r="B14307" t="s">
        <v>2094</v>
      </c>
      <c r="C14307" t="s">
        <v>2095</v>
      </c>
      <c r="D14307" t="s">
        <v>2053</v>
      </c>
      <c r="E14307">
        <v>1</v>
      </c>
      <c r="F14307" t="s">
        <v>2088</v>
      </c>
      <c r="G14307" t="s">
        <v>2030</v>
      </c>
      <c r="H14307" t="s">
        <v>2017</v>
      </c>
      <c r="I14307">
        <v>43501</v>
      </c>
      <c r="J14307" t="s">
        <v>2030</v>
      </c>
      <c r="K14307" t="s">
        <v>2030</v>
      </c>
    </row>
    <row r="14308" spans="2:11">
      <c r="B14308" t="s">
        <v>2388</v>
      </c>
      <c r="C14308" t="s">
        <v>3422</v>
      </c>
      <c r="D14308" t="s">
        <v>2026</v>
      </c>
      <c r="E14308">
        <v>5</v>
      </c>
      <c r="F14308" t="s">
        <v>2016</v>
      </c>
      <c r="G14308">
        <v>7.1</v>
      </c>
      <c r="H14308" t="s">
        <v>2017</v>
      </c>
      <c r="I14308">
        <v>43497</v>
      </c>
      <c r="J14308">
        <v>7</v>
      </c>
      <c r="K14308">
        <v>-49.3</v>
      </c>
    </row>
    <row r="14309" spans="2:11">
      <c r="B14309" t="s">
        <v>2371</v>
      </c>
      <c r="C14309" t="s">
        <v>3400</v>
      </c>
      <c r="D14309" t="s">
        <v>2035</v>
      </c>
      <c r="E14309">
        <v>5</v>
      </c>
      <c r="F14309" t="s">
        <v>2016</v>
      </c>
      <c r="G14309">
        <v>4</v>
      </c>
      <c r="H14309" t="s">
        <v>2017</v>
      </c>
      <c r="I14309">
        <v>43494</v>
      </c>
      <c r="J14309">
        <v>7</v>
      </c>
      <c r="K14309">
        <v>-49.3</v>
      </c>
    </row>
    <row r="14310" spans="2:11">
      <c r="B14310" t="s">
        <v>2134</v>
      </c>
      <c r="C14310" t="s">
        <v>3732</v>
      </c>
      <c r="D14310" t="s">
        <v>2162</v>
      </c>
      <c r="E14310">
        <v>3</v>
      </c>
      <c r="F14310" t="s">
        <v>2016</v>
      </c>
      <c r="G14310">
        <v>3</v>
      </c>
      <c r="H14310" t="s">
        <v>2017</v>
      </c>
      <c r="I14310">
        <v>43494</v>
      </c>
      <c r="J14310">
        <v>2</v>
      </c>
      <c r="K14310">
        <v>0</v>
      </c>
    </row>
    <row r="14311" spans="2:11">
      <c r="B14311" t="s">
        <v>2033</v>
      </c>
      <c r="C14311" t="s">
        <v>3404</v>
      </c>
      <c r="D14311" t="s">
        <v>2184</v>
      </c>
      <c r="E14311">
        <v>1</v>
      </c>
      <c r="F14311" t="s">
        <v>2016</v>
      </c>
      <c r="G14311" t="s">
        <v>2030</v>
      </c>
      <c r="H14311" t="s">
        <v>2017</v>
      </c>
      <c r="I14311">
        <v>43490</v>
      </c>
      <c r="J14311">
        <v>3</v>
      </c>
      <c r="K14311">
        <v>-13.45</v>
      </c>
    </row>
    <row r="14312" spans="2:11">
      <c r="B14312" t="s">
        <v>2198</v>
      </c>
      <c r="C14312" t="s">
        <v>4353</v>
      </c>
      <c r="D14312" t="s">
        <v>2044</v>
      </c>
      <c r="E14312">
        <v>3</v>
      </c>
      <c r="F14312" t="s">
        <v>2016</v>
      </c>
      <c r="G14312">
        <v>2.75</v>
      </c>
      <c r="H14312" t="s">
        <v>2020</v>
      </c>
      <c r="I14312">
        <v>43482</v>
      </c>
      <c r="J14312" t="s">
        <v>2030</v>
      </c>
      <c r="K14312" t="s">
        <v>2030</v>
      </c>
    </row>
    <row r="14313" spans="2:11">
      <c r="B14313" t="s">
        <v>2174</v>
      </c>
      <c r="C14313" t="s">
        <v>3408</v>
      </c>
      <c r="D14313" t="s">
        <v>2015</v>
      </c>
      <c r="E14313">
        <v>3</v>
      </c>
      <c r="F14313" t="s">
        <v>2016</v>
      </c>
      <c r="G14313">
        <v>3.5</v>
      </c>
      <c r="H14313" t="s">
        <v>2017</v>
      </c>
      <c r="I14313">
        <v>43475</v>
      </c>
      <c r="J14313">
        <v>2</v>
      </c>
      <c r="K14313">
        <v>0</v>
      </c>
    </row>
    <row r="14314" spans="2:11">
      <c r="B14314" t="s">
        <v>2027</v>
      </c>
      <c r="C14314" t="s">
        <v>3399</v>
      </c>
      <c r="D14314" t="s">
        <v>2029</v>
      </c>
      <c r="E14314">
        <v>5</v>
      </c>
      <c r="F14314" t="s">
        <v>2016</v>
      </c>
      <c r="G14314">
        <v>4</v>
      </c>
      <c r="H14314" t="s">
        <v>2017</v>
      </c>
      <c r="I14314">
        <v>43475</v>
      </c>
      <c r="J14314">
        <v>7</v>
      </c>
      <c r="K14314">
        <v>-49.3</v>
      </c>
    </row>
    <row r="14315" spans="2:11">
      <c r="B14315" t="s">
        <v>106</v>
      </c>
      <c r="C14315" t="s">
        <v>3429</v>
      </c>
      <c r="D14315" t="s">
        <v>2229</v>
      </c>
      <c r="E14315">
        <v>5</v>
      </c>
      <c r="F14315" t="s">
        <v>2016</v>
      </c>
      <c r="G14315">
        <v>6</v>
      </c>
      <c r="H14315" t="s">
        <v>2020</v>
      </c>
      <c r="I14315">
        <v>43474</v>
      </c>
      <c r="J14315">
        <v>5</v>
      </c>
      <c r="K14315">
        <v>-47.77</v>
      </c>
    </row>
    <row r="14316" spans="2:11">
      <c r="B14316" t="s">
        <v>2072</v>
      </c>
      <c r="C14316" t="s">
        <v>3425</v>
      </c>
      <c r="D14316" t="s">
        <v>2015</v>
      </c>
      <c r="E14316">
        <v>3</v>
      </c>
      <c r="F14316" t="s">
        <v>2016</v>
      </c>
      <c r="G14316" t="s">
        <v>2030</v>
      </c>
      <c r="H14316" t="s">
        <v>2017</v>
      </c>
      <c r="I14316">
        <v>43474</v>
      </c>
      <c r="J14316">
        <v>11</v>
      </c>
      <c r="K14316">
        <v>-57.7</v>
      </c>
    </row>
    <row r="14317" spans="2:11">
      <c r="B14317" t="s">
        <v>2051</v>
      </c>
      <c r="C14317" t="s">
        <v>3410</v>
      </c>
      <c r="D14317" t="s">
        <v>2026</v>
      </c>
      <c r="E14317">
        <v>5</v>
      </c>
      <c r="F14317" t="s">
        <v>2016</v>
      </c>
      <c r="G14317">
        <v>5.5</v>
      </c>
      <c r="H14317" t="s">
        <v>2017</v>
      </c>
      <c r="I14317">
        <v>43474</v>
      </c>
      <c r="J14317">
        <v>4</v>
      </c>
      <c r="K14317">
        <v>-26.58</v>
      </c>
    </row>
    <row r="14318" spans="2:11">
      <c r="B14318" t="s">
        <v>2054</v>
      </c>
      <c r="C14318" t="s">
        <v>2824</v>
      </c>
      <c r="D14318" t="s">
        <v>2044</v>
      </c>
      <c r="E14318">
        <v>3</v>
      </c>
      <c r="F14318" t="s">
        <v>2088</v>
      </c>
      <c r="G14318">
        <v>2.5</v>
      </c>
      <c r="H14318" t="s">
        <v>2020</v>
      </c>
      <c r="I14318">
        <v>43474</v>
      </c>
      <c r="J14318">
        <v>9</v>
      </c>
      <c r="K14318">
        <v>-53.11</v>
      </c>
    </row>
    <row r="14319" spans="2:11">
      <c r="B14319" t="s">
        <v>2067</v>
      </c>
      <c r="C14319" t="s">
        <v>3428</v>
      </c>
      <c r="D14319" t="s">
        <v>2029</v>
      </c>
      <c r="E14319">
        <v>5</v>
      </c>
      <c r="F14319" t="s">
        <v>2016</v>
      </c>
      <c r="G14319">
        <v>12</v>
      </c>
      <c r="H14319" t="s">
        <v>2020</v>
      </c>
      <c r="I14319">
        <v>43473</v>
      </c>
      <c r="J14319">
        <v>7</v>
      </c>
      <c r="K14319">
        <v>-49.3</v>
      </c>
    </row>
    <row r="14320" spans="2:11">
      <c r="B14320" t="s">
        <v>2077</v>
      </c>
      <c r="C14320" t="s">
        <v>3401</v>
      </c>
      <c r="D14320" t="s">
        <v>2029</v>
      </c>
      <c r="E14320">
        <v>5</v>
      </c>
      <c r="F14320" t="s">
        <v>2016</v>
      </c>
      <c r="G14320">
        <v>10</v>
      </c>
      <c r="H14320" t="s">
        <v>2020</v>
      </c>
      <c r="I14320">
        <v>43473</v>
      </c>
      <c r="J14320">
        <v>7</v>
      </c>
      <c r="K14320">
        <v>-49.3</v>
      </c>
    </row>
    <row r="14321" spans="2:11">
      <c r="B14321" t="s">
        <v>2792</v>
      </c>
      <c r="C14321" t="s">
        <v>3409</v>
      </c>
      <c r="D14321" t="s">
        <v>2026</v>
      </c>
      <c r="E14321">
        <v>5</v>
      </c>
      <c r="F14321" t="s">
        <v>2016</v>
      </c>
      <c r="G14321">
        <v>3.5</v>
      </c>
      <c r="H14321" t="s">
        <v>2020</v>
      </c>
      <c r="I14321">
        <v>43453</v>
      </c>
      <c r="J14321">
        <v>8</v>
      </c>
      <c r="K14321">
        <v>-50.8</v>
      </c>
    </row>
    <row r="14322" spans="2:11">
      <c r="B14322" t="s">
        <v>2031</v>
      </c>
      <c r="C14322" t="s">
        <v>3424</v>
      </c>
      <c r="D14322" t="s">
        <v>2026</v>
      </c>
      <c r="E14322">
        <v>5</v>
      </c>
      <c r="F14322" t="s">
        <v>2016</v>
      </c>
      <c r="G14322">
        <v>10</v>
      </c>
      <c r="H14322" t="s">
        <v>2020</v>
      </c>
      <c r="I14322">
        <v>43411</v>
      </c>
      <c r="J14322">
        <v>7</v>
      </c>
      <c r="K14322">
        <v>-49.3</v>
      </c>
    </row>
    <row r="14323" spans="2:11">
      <c r="B14323" t="s">
        <v>2024</v>
      </c>
      <c r="C14323" t="s">
        <v>3004</v>
      </c>
      <c r="D14323" t="s">
        <v>2076</v>
      </c>
      <c r="E14323">
        <v>3</v>
      </c>
      <c r="F14323" t="s">
        <v>2016</v>
      </c>
      <c r="G14323" t="s">
        <v>2030</v>
      </c>
      <c r="H14323" t="s">
        <v>2017</v>
      </c>
      <c r="I14323">
        <v>43405</v>
      </c>
      <c r="J14323">
        <v>2</v>
      </c>
      <c r="K14323">
        <v>0</v>
      </c>
    </row>
    <row r="14324" spans="2:11">
      <c r="B14324" t="s">
        <v>2083</v>
      </c>
      <c r="C14324" t="s">
        <v>2084</v>
      </c>
      <c r="D14324" t="s">
        <v>2076</v>
      </c>
      <c r="E14324">
        <v>3</v>
      </c>
      <c r="F14324" t="s">
        <v>2085</v>
      </c>
      <c r="G14324" t="s">
        <v>2030</v>
      </c>
      <c r="H14324" t="s">
        <v>2017</v>
      </c>
      <c r="I14324">
        <v>43385</v>
      </c>
      <c r="J14324">
        <v>1</v>
      </c>
      <c r="K14324">
        <v>16.350000000000001</v>
      </c>
    </row>
    <row r="14325" spans="2:11">
      <c r="B14325" t="s">
        <v>2393</v>
      </c>
      <c r="C14325" t="s">
        <v>3418</v>
      </c>
      <c r="D14325" t="s">
        <v>2179</v>
      </c>
      <c r="E14325" t="s">
        <v>2030</v>
      </c>
      <c r="F14325" t="s">
        <v>2016</v>
      </c>
      <c r="G14325" t="s">
        <v>2030</v>
      </c>
      <c r="H14325" t="s">
        <v>2017</v>
      </c>
      <c r="I14325">
        <v>43286</v>
      </c>
      <c r="J14325" t="s">
        <v>2030</v>
      </c>
      <c r="K14325" t="s">
        <v>2030</v>
      </c>
    </row>
    <row r="14401" spans="1:11">
      <c r="A14401" t="s">
        <v>1157</v>
      </c>
      <c r="B14401" t="s">
        <v>2411</v>
      </c>
      <c r="C14401" t="s">
        <v>3968</v>
      </c>
      <c r="D14401" t="s">
        <v>2026</v>
      </c>
      <c r="E14401">
        <v>5</v>
      </c>
      <c r="F14401" t="s">
        <v>2016</v>
      </c>
      <c r="G14401">
        <v>60</v>
      </c>
      <c r="H14401" t="s">
        <v>2020</v>
      </c>
      <c r="I14401">
        <v>43506</v>
      </c>
      <c r="J14401">
        <v>4</v>
      </c>
      <c r="K14401">
        <v>9.24</v>
      </c>
    </row>
    <row r="14402" spans="1:11">
      <c r="B14402" t="s">
        <v>2079</v>
      </c>
      <c r="C14402" t="s">
        <v>2080</v>
      </c>
      <c r="D14402" t="s">
        <v>2029</v>
      </c>
      <c r="E14402">
        <v>5</v>
      </c>
      <c r="F14402" t="s">
        <v>2016</v>
      </c>
      <c r="G14402">
        <v>70</v>
      </c>
      <c r="H14402" t="s">
        <v>2017</v>
      </c>
      <c r="I14402">
        <v>43504</v>
      </c>
      <c r="J14402">
        <v>1</v>
      </c>
      <c r="K14402">
        <v>54.02</v>
      </c>
    </row>
    <row r="14403" spans="1:11">
      <c r="B14403" t="s">
        <v>2067</v>
      </c>
      <c r="C14403" t="s">
        <v>2839</v>
      </c>
      <c r="D14403" t="s">
        <v>2029</v>
      </c>
      <c r="E14403">
        <v>5</v>
      </c>
      <c r="F14403" t="s">
        <v>2016</v>
      </c>
      <c r="G14403">
        <v>64</v>
      </c>
      <c r="H14403" t="s">
        <v>2020</v>
      </c>
      <c r="I14403">
        <v>43502</v>
      </c>
      <c r="J14403">
        <v>1</v>
      </c>
      <c r="K14403">
        <v>54.02</v>
      </c>
    </row>
    <row r="14404" spans="1:11">
      <c r="B14404" t="s">
        <v>2039</v>
      </c>
      <c r="C14404" t="s">
        <v>3442</v>
      </c>
      <c r="D14404" t="s">
        <v>2026</v>
      </c>
      <c r="E14404">
        <v>5</v>
      </c>
      <c r="F14404" t="s">
        <v>2016</v>
      </c>
      <c r="G14404">
        <v>76</v>
      </c>
      <c r="H14404" t="s">
        <v>2020</v>
      </c>
      <c r="I14404">
        <v>43502</v>
      </c>
      <c r="J14404">
        <v>1</v>
      </c>
      <c r="K14404">
        <v>54.02</v>
      </c>
    </row>
    <row r="14405" spans="1:11">
      <c r="B14405" t="s">
        <v>106</v>
      </c>
      <c r="C14405" t="s">
        <v>3105</v>
      </c>
      <c r="D14405" t="s">
        <v>2440</v>
      </c>
      <c r="E14405">
        <v>5</v>
      </c>
      <c r="F14405" t="s">
        <v>2016</v>
      </c>
      <c r="G14405">
        <v>58</v>
      </c>
      <c r="H14405" t="s">
        <v>2020</v>
      </c>
      <c r="I14405">
        <v>43501</v>
      </c>
      <c r="J14405">
        <v>3</v>
      </c>
      <c r="K14405">
        <v>10.029999999999999</v>
      </c>
    </row>
    <row r="14406" spans="1:11">
      <c r="B14406" t="s">
        <v>2054</v>
      </c>
      <c r="C14406" t="s">
        <v>3563</v>
      </c>
      <c r="D14406" t="s">
        <v>4096</v>
      </c>
      <c r="E14406">
        <v>2</v>
      </c>
      <c r="F14406" t="s">
        <v>2016</v>
      </c>
      <c r="G14406">
        <v>33</v>
      </c>
      <c r="H14406" t="s">
        <v>2020</v>
      </c>
      <c r="I14406">
        <v>43499</v>
      </c>
      <c r="J14406">
        <v>5</v>
      </c>
      <c r="K14406">
        <v>-26.49</v>
      </c>
    </row>
    <row r="14407" spans="1:11">
      <c r="B14407" t="s">
        <v>2094</v>
      </c>
      <c r="C14407" t="s">
        <v>2095</v>
      </c>
      <c r="D14407" t="s">
        <v>2026</v>
      </c>
      <c r="E14407">
        <v>5</v>
      </c>
      <c r="F14407" t="s">
        <v>2085</v>
      </c>
      <c r="G14407">
        <v>56</v>
      </c>
      <c r="H14407" t="s">
        <v>2020</v>
      </c>
      <c r="I14407">
        <v>43497</v>
      </c>
      <c r="J14407" t="s">
        <v>2030</v>
      </c>
      <c r="K14407" t="s">
        <v>2030</v>
      </c>
    </row>
    <row r="14408" spans="1:11">
      <c r="B14408" t="s">
        <v>2074</v>
      </c>
      <c r="C14408" t="s">
        <v>3115</v>
      </c>
      <c r="D14408" t="s">
        <v>2026</v>
      </c>
      <c r="E14408">
        <v>5</v>
      </c>
      <c r="F14408" t="s">
        <v>2016</v>
      </c>
      <c r="G14408">
        <v>55</v>
      </c>
      <c r="H14408" t="s">
        <v>2020</v>
      </c>
      <c r="I14408">
        <v>43496</v>
      </c>
      <c r="J14408">
        <v>4</v>
      </c>
      <c r="K14408">
        <v>9.24</v>
      </c>
    </row>
    <row r="14409" spans="1:11">
      <c r="B14409" t="s">
        <v>2232</v>
      </c>
      <c r="C14409" t="s">
        <v>3112</v>
      </c>
      <c r="D14409" t="s">
        <v>2029</v>
      </c>
      <c r="E14409">
        <v>5</v>
      </c>
      <c r="F14409" t="s">
        <v>2016</v>
      </c>
      <c r="G14409" t="s">
        <v>2030</v>
      </c>
      <c r="H14409" t="s">
        <v>2017</v>
      </c>
      <c r="I14409">
        <v>43493</v>
      </c>
      <c r="J14409">
        <v>1</v>
      </c>
      <c r="K14409">
        <v>54.02</v>
      </c>
    </row>
    <row r="14410" spans="1:11">
      <c r="B14410" t="s">
        <v>2037</v>
      </c>
      <c r="C14410" t="s">
        <v>3113</v>
      </c>
      <c r="D14410" t="s">
        <v>2076</v>
      </c>
      <c r="E14410">
        <v>3</v>
      </c>
      <c r="F14410" t="s">
        <v>2016</v>
      </c>
      <c r="G14410">
        <v>48</v>
      </c>
      <c r="H14410" t="s">
        <v>2017</v>
      </c>
      <c r="I14410">
        <v>43490</v>
      </c>
      <c r="J14410">
        <v>2</v>
      </c>
      <c r="K14410">
        <v>53.91</v>
      </c>
    </row>
    <row r="14411" spans="1:11">
      <c r="B14411" t="s">
        <v>2159</v>
      </c>
      <c r="C14411" t="s">
        <v>3465</v>
      </c>
      <c r="D14411" t="s">
        <v>2029</v>
      </c>
      <c r="E14411">
        <v>5</v>
      </c>
      <c r="F14411" t="s">
        <v>2016</v>
      </c>
      <c r="G14411">
        <v>58</v>
      </c>
      <c r="H14411" t="s">
        <v>2017</v>
      </c>
      <c r="I14411">
        <v>43488</v>
      </c>
      <c r="J14411" t="s">
        <v>2030</v>
      </c>
      <c r="K14411" t="s">
        <v>2030</v>
      </c>
    </row>
    <row r="14412" spans="1:11">
      <c r="B14412" t="s">
        <v>2069</v>
      </c>
      <c r="C14412" t="s">
        <v>2840</v>
      </c>
      <c r="D14412" t="s">
        <v>2035</v>
      </c>
      <c r="E14412">
        <v>5</v>
      </c>
      <c r="F14412" t="s">
        <v>2016</v>
      </c>
      <c r="G14412">
        <v>68</v>
      </c>
      <c r="H14412" t="s">
        <v>2017</v>
      </c>
      <c r="I14412">
        <v>43482</v>
      </c>
      <c r="J14412">
        <v>1</v>
      </c>
      <c r="K14412">
        <v>54.02</v>
      </c>
    </row>
    <row r="14413" spans="1:11">
      <c r="B14413" t="s">
        <v>3255</v>
      </c>
      <c r="C14413" t="s">
        <v>3973</v>
      </c>
      <c r="D14413" t="s">
        <v>2026</v>
      </c>
      <c r="E14413">
        <v>5</v>
      </c>
      <c r="F14413" t="s">
        <v>2016</v>
      </c>
      <c r="G14413">
        <v>72</v>
      </c>
      <c r="H14413" t="s">
        <v>2020</v>
      </c>
      <c r="I14413">
        <v>43479</v>
      </c>
      <c r="J14413">
        <v>1</v>
      </c>
      <c r="K14413">
        <v>54.02</v>
      </c>
    </row>
    <row r="14414" spans="1:11">
      <c r="B14414" t="s">
        <v>2267</v>
      </c>
      <c r="C14414" t="s">
        <v>2560</v>
      </c>
      <c r="D14414" t="s">
        <v>2029</v>
      </c>
      <c r="E14414">
        <v>5</v>
      </c>
      <c r="F14414" t="s">
        <v>2016</v>
      </c>
      <c r="G14414">
        <v>55</v>
      </c>
      <c r="H14414" t="s">
        <v>2017</v>
      </c>
      <c r="I14414">
        <v>43472</v>
      </c>
      <c r="J14414" t="s">
        <v>2030</v>
      </c>
      <c r="K14414" t="s">
        <v>2030</v>
      </c>
    </row>
    <row r="14415" spans="1:11">
      <c r="B14415" t="s">
        <v>2198</v>
      </c>
      <c r="C14415" t="s">
        <v>3474</v>
      </c>
      <c r="D14415" t="s">
        <v>2035</v>
      </c>
      <c r="E14415">
        <v>5</v>
      </c>
      <c r="F14415" t="s">
        <v>2016</v>
      </c>
      <c r="G14415">
        <v>65</v>
      </c>
      <c r="H14415" t="s">
        <v>2020</v>
      </c>
      <c r="I14415">
        <v>43440</v>
      </c>
      <c r="J14415">
        <v>1</v>
      </c>
      <c r="K14415">
        <v>54.02</v>
      </c>
    </row>
    <row r="14416" spans="1:11">
      <c r="B14416" t="s">
        <v>2083</v>
      </c>
      <c r="C14416" t="s">
        <v>2084</v>
      </c>
      <c r="D14416" t="s">
        <v>2053</v>
      </c>
      <c r="E14416">
        <v>1</v>
      </c>
      <c r="F14416" t="s">
        <v>2016</v>
      </c>
      <c r="G14416" t="s">
        <v>2030</v>
      </c>
      <c r="H14416" t="s">
        <v>2017</v>
      </c>
      <c r="I14416">
        <v>43433</v>
      </c>
      <c r="J14416">
        <v>6</v>
      </c>
      <c r="K14416">
        <v>-54.02</v>
      </c>
    </row>
    <row r="14417" spans="2:11">
      <c r="B14417" t="s">
        <v>2033</v>
      </c>
      <c r="C14417" t="s">
        <v>3971</v>
      </c>
      <c r="D14417" t="s">
        <v>2044</v>
      </c>
      <c r="E14417">
        <v>3</v>
      </c>
      <c r="F14417" t="s">
        <v>2016</v>
      </c>
      <c r="G14417">
        <v>52</v>
      </c>
      <c r="H14417" t="s">
        <v>2020</v>
      </c>
      <c r="I14417">
        <v>43432</v>
      </c>
      <c r="J14417">
        <v>7</v>
      </c>
      <c r="K14417">
        <v>-74.67</v>
      </c>
    </row>
    <row r="14418" spans="2:11">
      <c r="B14418" t="s">
        <v>2072</v>
      </c>
      <c r="C14418" t="s">
        <v>2188</v>
      </c>
      <c r="D14418" t="s">
        <v>2029</v>
      </c>
      <c r="E14418">
        <v>5</v>
      </c>
      <c r="F14418" t="s">
        <v>2016</v>
      </c>
      <c r="G14418">
        <v>53</v>
      </c>
      <c r="H14418" t="s">
        <v>2020</v>
      </c>
      <c r="I14418">
        <v>43432</v>
      </c>
      <c r="J14418">
        <v>1</v>
      </c>
      <c r="K14418">
        <v>54.02</v>
      </c>
    </row>
    <row r="14419" spans="2:11">
      <c r="B14419" t="s">
        <v>2236</v>
      </c>
      <c r="C14419" t="s">
        <v>3467</v>
      </c>
      <c r="D14419" t="s">
        <v>2238</v>
      </c>
      <c r="E14419">
        <v>4</v>
      </c>
      <c r="F14419" t="s">
        <v>2016</v>
      </c>
      <c r="G14419">
        <v>60</v>
      </c>
      <c r="H14419" t="s">
        <v>2020</v>
      </c>
      <c r="I14419">
        <v>43432</v>
      </c>
      <c r="J14419">
        <v>1</v>
      </c>
      <c r="K14419">
        <v>54.02</v>
      </c>
    </row>
    <row r="14420" spans="2:11">
      <c r="B14420" t="s">
        <v>2098</v>
      </c>
      <c r="C14420" t="s">
        <v>2099</v>
      </c>
      <c r="D14420" t="s">
        <v>2029</v>
      </c>
      <c r="E14420">
        <v>5</v>
      </c>
      <c r="F14420" t="s">
        <v>2016</v>
      </c>
      <c r="G14420">
        <v>70</v>
      </c>
      <c r="H14420" t="s">
        <v>2020</v>
      </c>
      <c r="I14420">
        <v>43432</v>
      </c>
      <c r="J14420">
        <v>1</v>
      </c>
      <c r="K14420">
        <v>54.02</v>
      </c>
    </row>
    <row r="14421" spans="2:11">
      <c r="B14421" t="s">
        <v>2045</v>
      </c>
      <c r="C14421" t="s">
        <v>3116</v>
      </c>
      <c r="D14421" t="s">
        <v>2029</v>
      </c>
      <c r="E14421">
        <v>5</v>
      </c>
      <c r="F14421" t="s">
        <v>2016</v>
      </c>
      <c r="G14421">
        <v>70</v>
      </c>
      <c r="H14421" t="s">
        <v>2020</v>
      </c>
      <c r="I14421">
        <v>43431</v>
      </c>
      <c r="J14421">
        <v>1</v>
      </c>
      <c r="K14421">
        <v>54.02</v>
      </c>
    </row>
    <row r="14422" spans="2:11">
      <c r="B14422" t="s">
        <v>2021</v>
      </c>
      <c r="C14422" t="s">
        <v>2190</v>
      </c>
      <c r="D14422" t="s">
        <v>2166</v>
      </c>
      <c r="E14422">
        <v>5</v>
      </c>
      <c r="F14422" t="s">
        <v>2016</v>
      </c>
      <c r="G14422">
        <v>62</v>
      </c>
      <c r="H14422" t="s">
        <v>2020</v>
      </c>
      <c r="I14422">
        <v>43245</v>
      </c>
      <c r="J14422">
        <v>1</v>
      </c>
      <c r="K14422">
        <v>54.02</v>
      </c>
    </row>
    <row r="14501" spans="1:11">
      <c r="A14501" t="s">
        <v>1158</v>
      </c>
      <c r="B14501" t="s">
        <v>3599</v>
      </c>
      <c r="C14501" t="s">
        <v>3693</v>
      </c>
      <c r="D14501" t="s">
        <v>2044</v>
      </c>
      <c r="E14501">
        <v>3</v>
      </c>
      <c r="F14501" t="s">
        <v>2016</v>
      </c>
      <c r="G14501">
        <v>16.91</v>
      </c>
      <c r="H14501" t="s">
        <v>2020</v>
      </c>
      <c r="I14501">
        <v>43511</v>
      </c>
      <c r="J14501">
        <v>15</v>
      </c>
      <c r="K14501">
        <v>-32.51</v>
      </c>
    </row>
    <row r="14502" spans="1:11">
      <c r="B14502" t="s">
        <v>3694</v>
      </c>
      <c r="C14502" t="s">
        <v>3695</v>
      </c>
      <c r="D14502" t="s">
        <v>2076</v>
      </c>
      <c r="E14502">
        <v>3</v>
      </c>
      <c r="F14502" t="s">
        <v>2088</v>
      </c>
      <c r="G14502">
        <v>16.12</v>
      </c>
      <c r="H14502" t="s">
        <v>2020</v>
      </c>
      <c r="I14502">
        <v>43511</v>
      </c>
      <c r="J14502">
        <v>18</v>
      </c>
      <c r="K14502">
        <v>-37.36</v>
      </c>
    </row>
    <row r="14503" spans="1:11">
      <c r="B14503" t="s">
        <v>3606</v>
      </c>
      <c r="C14503" t="s">
        <v>3696</v>
      </c>
      <c r="D14503" t="s">
        <v>2122</v>
      </c>
      <c r="E14503">
        <v>2</v>
      </c>
      <c r="F14503" t="s">
        <v>2016</v>
      </c>
      <c r="G14503">
        <v>14.09</v>
      </c>
      <c r="H14503" t="s">
        <v>2017</v>
      </c>
      <c r="I14503">
        <v>43511</v>
      </c>
      <c r="J14503">
        <v>2</v>
      </c>
      <c r="K14503">
        <v>34.08</v>
      </c>
    </row>
    <row r="14504" spans="1:11">
      <c r="B14504" t="s">
        <v>3697</v>
      </c>
      <c r="C14504" t="s">
        <v>3698</v>
      </c>
      <c r="D14504" t="s">
        <v>2044</v>
      </c>
      <c r="E14504">
        <v>3</v>
      </c>
      <c r="F14504" t="s">
        <v>2016</v>
      </c>
      <c r="G14504">
        <v>18.04</v>
      </c>
      <c r="H14504" t="s">
        <v>2020</v>
      </c>
      <c r="I14504">
        <v>43511</v>
      </c>
      <c r="J14504">
        <v>16</v>
      </c>
      <c r="K14504">
        <v>-33.32</v>
      </c>
    </row>
    <row r="14505" spans="1:11">
      <c r="B14505" t="s">
        <v>3699</v>
      </c>
      <c r="C14505" t="s">
        <v>3700</v>
      </c>
      <c r="D14505" t="s">
        <v>2026</v>
      </c>
      <c r="E14505">
        <v>5</v>
      </c>
      <c r="F14505" t="s">
        <v>2016</v>
      </c>
      <c r="G14505">
        <v>30.44</v>
      </c>
      <c r="H14505" t="s">
        <v>2017</v>
      </c>
      <c r="I14505">
        <v>43511</v>
      </c>
      <c r="J14505" t="s">
        <v>2030</v>
      </c>
      <c r="K14505" t="s">
        <v>2030</v>
      </c>
    </row>
    <row r="14506" spans="1:11">
      <c r="B14506" t="s">
        <v>3701</v>
      </c>
      <c r="C14506" t="s">
        <v>3702</v>
      </c>
      <c r="D14506" t="s">
        <v>2736</v>
      </c>
      <c r="E14506">
        <v>4</v>
      </c>
      <c r="F14506" t="s">
        <v>2016</v>
      </c>
      <c r="G14506">
        <v>17.13</v>
      </c>
      <c r="H14506" t="s">
        <v>3135</v>
      </c>
      <c r="I14506">
        <v>43511</v>
      </c>
      <c r="J14506">
        <v>9</v>
      </c>
      <c r="K14506">
        <v>-23.35</v>
      </c>
    </row>
    <row r="14507" spans="1:11">
      <c r="B14507" t="s">
        <v>2792</v>
      </c>
      <c r="C14507" t="s">
        <v>3703</v>
      </c>
      <c r="D14507" t="s">
        <v>2026</v>
      </c>
      <c r="E14507">
        <v>5</v>
      </c>
      <c r="F14507" t="s">
        <v>2016</v>
      </c>
      <c r="G14507">
        <v>18.61</v>
      </c>
      <c r="H14507" t="s">
        <v>2020</v>
      </c>
      <c r="I14507">
        <v>43509</v>
      </c>
      <c r="J14507">
        <v>3</v>
      </c>
      <c r="K14507">
        <v>17.350000000000001</v>
      </c>
    </row>
    <row r="14508" spans="1:11">
      <c r="B14508" t="s">
        <v>2726</v>
      </c>
      <c r="C14508" t="s">
        <v>3704</v>
      </c>
      <c r="D14508" t="s">
        <v>2044</v>
      </c>
      <c r="E14508">
        <v>3</v>
      </c>
      <c r="F14508" t="s">
        <v>2016</v>
      </c>
      <c r="G14508">
        <v>16.350000000000001</v>
      </c>
      <c r="H14508" t="s">
        <v>2017</v>
      </c>
      <c r="I14508">
        <v>43509</v>
      </c>
      <c r="J14508">
        <v>4</v>
      </c>
      <c r="K14508">
        <v>0</v>
      </c>
    </row>
    <row r="14509" spans="1:11">
      <c r="B14509" t="s">
        <v>3620</v>
      </c>
      <c r="C14509" t="s">
        <v>3705</v>
      </c>
      <c r="D14509" t="s">
        <v>2041</v>
      </c>
      <c r="E14509">
        <v>1</v>
      </c>
      <c r="F14509" t="s">
        <v>2088</v>
      </c>
      <c r="G14509">
        <v>15.22</v>
      </c>
      <c r="H14509" t="s">
        <v>2020</v>
      </c>
      <c r="I14509">
        <v>43509</v>
      </c>
      <c r="J14509">
        <v>6</v>
      </c>
      <c r="K14509">
        <v>-15.84</v>
      </c>
    </row>
    <row r="14510" spans="1:11">
      <c r="B14510" t="s">
        <v>3706</v>
      </c>
      <c r="C14510" t="s">
        <v>3707</v>
      </c>
      <c r="D14510" t="s">
        <v>2076</v>
      </c>
      <c r="E14510">
        <v>3</v>
      </c>
      <c r="F14510" t="s">
        <v>2016</v>
      </c>
      <c r="G14510">
        <v>18.600000000000001</v>
      </c>
      <c r="H14510" t="s">
        <v>2017</v>
      </c>
      <c r="I14510">
        <v>43507</v>
      </c>
      <c r="J14510">
        <v>4</v>
      </c>
      <c r="K14510">
        <v>0</v>
      </c>
    </row>
    <row r="14511" spans="1:11">
      <c r="B14511" t="s">
        <v>3593</v>
      </c>
      <c r="C14511" t="s">
        <v>3594</v>
      </c>
      <c r="D14511" t="s">
        <v>2076</v>
      </c>
      <c r="E14511">
        <v>3</v>
      </c>
      <c r="F14511" t="s">
        <v>2088</v>
      </c>
      <c r="G14511" t="s">
        <v>2030</v>
      </c>
      <c r="H14511" t="s">
        <v>2017</v>
      </c>
      <c r="I14511">
        <v>43507</v>
      </c>
      <c r="J14511">
        <v>19</v>
      </c>
      <c r="K14511">
        <v>-42.29</v>
      </c>
    </row>
    <row r="14512" spans="1:11">
      <c r="B14512" t="s">
        <v>2470</v>
      </c>
      <c r="C14512" t="s">
        <v>3708</v>
      </c>
      <c r="D14512" t="s">
        <v>2053</v>
      </c>
      <c r="E14512">
        <v>1</v>
      </c>
      <c r="F14512" t="s">
        <v>2016</v>
      </c>
      <c r="G14512" t="s">
        <v>2030</v>
      </c>
      <c r="H14512" t="s">
        <v>2017</v>
      </c>
      <c r="I14512">
        <v>43507</v>
      </c>
      <c r="J14512">
        <v>1</v>
      </c>
      <c r="K14512">
        <v>34.549999999999997</v>
      </c>
    </row>
    <row r="14513" spans="2:11">
      <c r="B14513" t="s">
        <v>2081</v>
      </c>
      <c r="C14513" t="s">
        <v>3709</v>
      </c>
      <c r="D14513" t="s">
        <v>2029</v>
      </c>
      <c r="E14513">
        <v>5</v>
      </c>
      <c r="F14513" t="s">
        <v>2016</v>
      </c>
      <c r="G14513">
        <v>18.03</v>
      </c>
      <c r="H14513" t="s">
        <v>2017</v>
      </c>
      <c r="I14513">
        <v>43507</v>
      </c>
      <c r="J14513">
        <v>5</v>
      </c>
      <c r="K14513">
        <v>-15.46</v>
      </c>
    </row>
    <row r="14514" spans="2:11">
      <c r="B14514" t="s">
        <v>3610</v>
      </c>
      <c r="C14514" t="s">
        <v>3710</v>
      </c>
      <c r="D14514" t="s">
        <v>2076</v>
      </c>
      <c r="E14514">
        <v>3</v>
      </c>
      <c r="F14514" t="s">
        <v>2088</v>
      </c>
      <c r="G14514">
        <v>15.86</v>
      </c>
      <c r="H14514" t="s">
        <v>3135</v>
      </c>
      <c r="I14514">
        <v>43504</v>
      </c>
      <c r="J14514" t="s">
        <v>2030</v>
      </c>
      <c r="K14514" t="s">
        <v>2030</v>
      </c>
    </row>
    <row r="14515" spans="2:11">
      <c r="B14515" t="s">
        <v>106</v>
      </c>
      <c r="C14515" t="s">
        <v>3711</v>
      </c>
      <c r="D14515" t="s">
        <v>2669</v>
      </c>
      <c r="E14515">
        <v>5</v>
      </c>
      <c r="F14515" t="s">
        <v>2016</v>
      </c>
      <c r="G14515">
        <v>25</v>
      </c>
      <c r="H14515" t="s">
        <v>2020</v>
      </c>
      <c r="I14515">
        <v>43504</v>
      </c>
      <c r="J14515">
        <v>17</v>
      </c>
      <c r="K14515">
        <v>-34.08</v>
      </c>
    </row>
    <row r="14516" spans="2:11">
      <c r="B14516" t="s">
        <v>3712</v>
      </c>
      <c r="C14516" t="s">
        <v>3713</v>
      </c>
      <c r="D14516" t="s">
        <v>2044</v>
      </c>
      <c r="E14516">
        <v>3</v>
      </c>
      <c r="F14516" t="s">
        <v>2016</v>
      </c>
      <c r="G14516">
        <v>16.2</v>
      </c>
      <c r="H14516" t="s">
        <v>2017</v>
      </c>
      <c r="I14516">
        <v>43504</v>
      </c>
      <c r="J14516" t="s">
        <v>2030</v>
      </c>
      <c r="K14516" t="s">
        <v>2030</v>
      </c>
    </row>
    <row r="14517" spans="2:11">
      <c r="B14517" t="s">
        <v>2063</v>
      </c>
      <c r="C14517" t="s">
        <v>2675</v>
      </c>
      <c r="D14517" t="s">
        <v>2162</v>
      </c>
      <c r="E14517">
        <v>3</v>
      </c>
      <c r="F14517" t="s">
        <v>2088</v>
      </c>
      <c r="G14517">
        <v>17</v>
      </c>
      <c r="H14517" t="s">
        <v>2017</v>
      </c>
      <c r="I14517">
        <v>43504</v>
      </c>
      <c r="J14517">
        <v>16</v>
      </c>
      <c r="K14517">
        <v>-33.32</v>
      </c>
    </row>
    <row r="14518" spans="2:11">
      <c r="B14518" t="s">
        <v>2267</v>
      </c>
      <c r="C14518" t="s">
        <v>2677</v>
      </c>
      <c r="D14518" t="s">
        <v>2273</v>
      </c>
      <c r="E14518">
        <v>3</v>
      </c>
      <c r="F14518" t="s">
        <v>2016</v>
      </c>
      <c r="G14518">
        <v>15.86</v>
      </c>
      <c r="H14518" t="s">
        <v>2017</v>
      </c>
      <c r="I14518">
        <v>43504</v>
      </c>
      <c r="J14518" t="s">
        <v>2030</v>
      </c>
      <c r="K14518" t="s">
        <v>2030</v>
      </c>
    </row>
    <row r="14519" spans="2:11">
      <c r="B14519" t="s">
        <v>2033</v>
      </c>
      <c r="C14519" t="s">
        <v>3714</v>
      </c>
      <c r="D14519" t="s">
        <v>2398</v>
      </c>
      <c r="E14519" t="s">
        <v>2030</v>
      </c>
      <c r="F14519" t="s">
        <v>2016</v>
      </c>
      <c r="G14519" t="s">
        <v>2030</v>
      </c>
      <c r="H14519" t="s">
        <v>2017</v>
      </c>
      <c r="I14519">
        <v>43503</v>
      </c>
      <c r="J14519" t="s">
        <v>2030</v>
      </c>
      <c r="K14519" t="s">
        <v>2030</v>
      </c>
    </row>
    <row r="14520" spans="2:11">
      <c r="B14520" t="s">
        <v>2037</v>
      </c>
      <c r="C14520" t="s">
        <v>3715</v>
      </c>
      <c r="D14520" t="s">
        <v>2026</v>
      </c>
      <c r="E14520">
        <v>5</v>
      </c>
      <c r="F14520" t="s">
        <v>2016</v>
      </c>
      <c r="G14520">
        <v>18.16</v>
      </c>
      <c r="H14520" t="s">
        <v>2020</v>
      </c>
      <c r="I14520">
        <v>43503</v>
      </c>
      <c r="J14520">
        <v>17</v>
      </c>
      <c r="K14520">
        <v>-21.44</v>
      </c>
    </row>
    <row r="14521" spans="2:11">
      <c r="B14521" t="s">
        <v>2077</v>
      </c>
      <c r="C14521" t="s">
        <v>3716</v>
      </c>
      <c r="D14521" t="s">
        <v>2227</v>
      </c>
      <c r="E14521">
        <v>3</v>
      </c>
      <c r="F14521" t="s">
        <v>2016</v>
      </c>
      <c r="G14521">
        <v>17.02</v>
      </c>
      <c r="H14521" t="s">
        <v>2020</v>
      </c>
      <c r="I14521">
        <v>43503</v>
      </c>
      <c r="J14521" t="s">
        <v>2030</v>
      </c>
      <c r="K14521" t="s">
        <v>2030</v>
      </c>
    </row>
    <row r="14522" spans="2:11">
      <c r="B14522" t="s">
        <v>2051</v>
      </c>
      <c r="C14522" t="s">
        <v>3234</v>
      </c>
      <c r="D14522" t="s">
        <v>2026</v>
      </c>
      <c r="E14522">
        <v>5</v>
      </c>
      <c r="F14522" t="s">
        <v>2016</v>
      </c>
      <c r="G14522">
        <v>29</v>
      </c>
      <c r="H14522" t="s">
        <v>2017</v>
      </c>
      <c r="I14522">
        <v>43503</v>
      </c>
      <c r="J14522">
        <v>13</v>
      </c>
      <c r="K14522">
        <v>-29.11</v>
      </c>
    </row>
    <row r="14523" spans="2:11">
      <c r="B14523" t="s">
        <v>2813</v>
      </c>
      <c r="C14523" t="s">
        <v>3717</v>
      </c>
      <c r="D14523" t="s">
        <v>2076</v>
      </c>
      <c r="E14523">
        <v>3</v>
      </c>
      <c r="F14523" t="s">
        <v>2016</v>
      </c>
      <c r="G14523">
        <v>18.2</v>
      </c>
      <c r="H14523" t="s">
        <v>2017</v>
      </c>
      <c r="I14523">
        <v>43433</v>
      </c>
      <c r="J14523" t="s">
        <v>2030</v>
      </c>
      <c r="K14523" t="s">
        <v>2030</v>
      </c>
    </row>
    <row r="14524" spans="2:11">
      <c r="B14524" t="s">
        <v>2083</v>
      </c>
      <c r="C14524" t="s">
        <v>2084</v>
      </c>
      <c r="D14524" t="s">
        <v>2026</v>
      </c>
      <c r="E14524">
        <v>5</v>
      </c>
      <c r="F14524" t="s">
        <v>2016</v>
      </c>
      <c r="G14524" t="s">
        <v>2030</v>
      </c>
      <c r="H14524" t="s">
        <v>2017</v>
      </c>
      <c r="I14524">
        <v>43426</v>
      </c>
      <c r="J14524">
        <v>14</v>
      </c>
      <c r="K14524">
        <v>-29.65</v>
      </c>
    </row>
    <row r="14525" spans="2:11">
      <c r="B14525" t="s">
        <v>2682</v>
      </c>
      <c r="C14525" t="s">
        <v>3718</v>
      </c>
      <c r="D14525" t="s">
        <v>2076</v>
      </c>
      <c r="E14525">
        <v>3</v>
      </c>
      <c r="F14525" t="s">
        <v>2016</v>
      </c>
      <c r="G14525">
        <v>15.95</v>
      </c>
      <c r="H14525" t="s">
        <v>2017</v>
      </c>
      <c r="I14525">
        <v>43412</v>
      </c>
      <c r="J14525">
        <v>4</v>
      </c>
      <c r="K14525">
        <v>0</v>
      </c>
    </row>
    <row r="14526" spans="2:11">
      <c r="B14526" t="s">
        <v>3628</v>
      </c>
      <c r="C14526" t="s">
        <v>3719</v>
      </c>
      <c r="D14526" t="s">
        <v>2053</v>
      </c>
      <c r="E14526">
        <v>1</v>
      </c>
      <c r="F14526" t="s">
        <v>2088</v>
      </c>
      <c r="G14526">
        <v>7.45</v>
      </c>
      <c r="H14526" t="s">
        <v>2017</v>
      </c>
      <c r="I14526">
        <v>42748</v>
      </c>
      <c r="J14526">
        <v>2</v>
      </c>
      <c r="K14526">
        <v>34.08</v>
      </c>
    </row>
    <row r="14527" spans="2:11">
      <c r="B14527" t="s">
        <v>3660</v>
      </c>
      <c r="C14527" t="s">
        <v>3661</v>
      </c>
      <c r="D14527" t="s">
        <v>2093</v>
      </c>
      <c r="E14527" t="s">
        <v>2030</v>
      </c>
      <c r="F14527" t="s">
        <v>2016</v>
      </c>
      <c r="G14527">
        <v>12.67</v>
      </c>
      <c r="H14527" t="s">
        <v>2020</v>
      </c>
      <c r="I14527">
        <v>42718</v>
      </c>
      <c r="J14527" t="s">
        <v>2030</v>
      </c>
      <c r="K14527" t="s">
        <v>2030</v>
      </c>
    </row>
    <row r="14601" spans="1:11">
      <c r="A14601" t="s">
        <v>1159</v>
      </c>
      <c r="B14601" t="s">
        <v>2047</v>
      </c>
      <c r="C14601" t="s">
        <v>2356</v>
      </c>
      <c r="D14601" t="s">
        <v>2026</v>
      </c>
      <c r="E14601">
        <v>5</v>
      </c>
      <c r="F14601" t="s">
        <v>2016</v>
      </c>
      <c r="G14601">
        <v>94</v>
      </c>
      <c r="H14601" t="s">
        <v>2017</v>
      </c>
      <c r="I14601">
        <v>43511</v>
      </c>
      <c r="J14601" t="s">
        <v>2030</v>
      </c>
      <c r="K14601" t="s">
        <v>2030</v>
      </c>
    </row>
    <row r="14602" spans="1:11">
      <c r="B14602" t="s">
        <v>2067</v>
      </c>
      <c r="C14602" t="s">
        <v>2910</v>
      </c>
      <c r="D14602" t="s">
        <v>2029</v>
      </c>
      <c r="E14602">
        <v>5</v>
      </c>
      <c r="F14602" t="s">
        <v>2016</v>
      </c>
      <c r="G14602">
        <v>71</v>
      </c>
      <c r="H14602" t="s">
        <v>2020</v>
      </c>
      <c r="I14602">
        <v>43509</v>
      </c>
      <c r="J14602">
        <v>4</v>
      </c>
      <c r="K14602">
        <v>-1.36</v>
      </c>
    </row>
    <row r="14603" spans="1:11">
      <c r="B14603" t="s">
        <v>2027</v>
      </c>
      <c r="C14603" t="s">
        <v>3007</v>
      </c>
      <c r="D14603" t="s">
        <v>2029</v>
      </c>
      <c r="E14603">
        <v>5</v>
      </c>
      <c r="F14603" t="s">
        <v>2016</v>
      </c>
      <c r="G14603">
        <v>100</v>
      </c>
      <c r="H14603" t="s">
        <v>2017</v>
      </c>
      <c r="I14603">
        <v>43509</v>
      </c>
      <c r="J14603">
        <v>5</v>
      </c>
      <c r="K14603">
        <v>-1.44</v>
      </c>
    </row>
    <row r="14604" spans="1:11">
      <c r="B14604" t="s">
        <v>2274</v>
      </c>
      <c r="C14604" t="s">
        <v>3011</v>
      </c>
      <c r="D14604" t="s">
        <v>2026</v>
      </c>
      <c r="E14604">
        <v>5</v>
      </c>
      <c r="F14604" t="s">
        <v>2016</v>
      </c>
      <c r="G14604" t="s">
        <v>2030</v>
      </c>
      <c r="H14604" t="s">
        <v>2017</v>
      </c>
      <c r="I14604">
        <v>43509</v>
      </c>
      <c r="J14604">
        <v>4</v>
      </c>
      <c r="K14604">
        <v>-1.36</v>
      </c>
    </row>
    <row r="14605" spans="1:11">
      <c r="B14605" t="s">
        <v>2079</v>
      </c>
      <c r="C14605" t="s">
        <v>3035</v>
      </c>
      <c r="D14605" t="s">
        <v>2029</v>
      </c>
      <c r="E14605">
        <v>5</v>
      </c>
      <c r="F14605" t="s">
        <v>2016</v>
      </c>
      <c r="G14605">
        <v>96</v>
      </c>
      <c r="H14605" t="s">
        <v>2017</v>
      </c>
      <c r="I14605">
        <v>43509</v>
      </c>
      <c r="J14605">
        <v>6</v>
      </c>
      <c r="K14605">
        <v>-14.25</v>
      </c>
    </row>
    <row r="14606" spans="1:11">
      <c r="B14606" t="s">
        <v>2042</v>
      </c>
      <c r="C14606" t="s">
        <v>4213</v>
      </c>
      <c r="D14606" t="s">
        <v>2029</v>
      </c>
      <c r="E14606">
        <v>5</v>
      </c>
      <c r="F14606" t="s">
        <v>2016</v>
      </c>
      <c r="G14606">
        <v>90</v>
      </c>
      <c r="H14606" t="s">
        <v>2020</v>
      </c>
      <c r="I14606">
        <v>43508</v>
      </c>
      <c r="J14606" t="s">
        <v>2030</v>
      </c>
      <c r="K14606" t="s">
        <v>2030</v>
      </c>
    </row>
    <row r="14607" spans="1:11">
      <c r="B14607" t="s">
        <v>2094</v>
      </c>
      <c r="C14607" t="s">
        <v>2095</v>
      </c>
      <c r="D14607" t="s">
        <v>2076</v>
      </c>
      <c r="E14607">
        <v>3</v>
      </c>
      <c r="F14607" t="s">
        <v>2016</v>
      </c>
      <c r="G14607" t="s">
        <v>2030</v>
      </c>
      <c r="H14607" t="s">
        <v>2017</v>
      </c>
      <c r="I14607">
        <v>43507</v>
      </c>
      <c r="J14607" t="s">
        <v>2030</v>
      </c>
      <c r="K14607" t="s">
        <v>2030</v>
      </c>
    </row>
    <row r="14608" spans="1:11">
      <c r="B14608" t="s">
        <v>2021</v>
      </c>
      <c r="C14608" t="s">
        <v>3039</v>
      </c>
      <c r="D14608" t="s">
        <v>2166</v>
      </c>
      <c r="E14608">
        <v>5</v>
      </c>
      <c r="F14608" t="s">
        <v>2016</v>
      </c>
      <c r="G14608">
        <v>86</v>
      </c>
      <c r="H14608" t="s">
        <v>3135</v>
      </c>
      <c r="I14608">
        <v>43504</v>
      </c>
      <c r="J14608" t="s">
        <v>2030</v>
      </c>
      <c r="K14608" t="s">
        <v>2030</v>
      </c>
    </row>
    <row r="14609" spans="2:11">
      <c r="B14609" t="s">
        <v>2063</v>
      </c>
      <c r="C14609" t="s">
        <v>3024</v>
      </c>
      <c r="D14609" t="s">
        <v>2035</v>
      </c>
      <c r="E14609">
        <v>5</v>
      </c>
      <c r="F14609" t="s">
        <v>2016</v>
      </c>
      <c r="G14609">
        <v>124</v>
      </c>
      <c r="H14609" t="s">
        <v>2017</v>
      </c>
      <c r="I14609">
        <v>43504</v>
      </c>
      <c r="J14609" t="s">
        <v>2030</v>
      </c>
      <c r="K14609" t="s">
        <v>2030</v>
      </c>
    </row>
    <row r="14610" spans="2:11">
      <c r="B14610" t="s">
        <v>2374</v>
      </c>
      <c r="C14610" t="s">
        <v>4214</v>
      </c>
      <c r="D14610" t="s">
        <v>2026</v>
      </c>
      <c r="E14610">
        <v>5</v>
      </c>
      <c r="F14610" t="s">
        <v>2016</v>
      </c>
      <c r="G14610">
        <v>107</v>
      </c>
      <c r="H14610" t="s">
        <v>2017</v>
      </c>
      <c r="I14610">
        <v>43504</v>
      </c>
      <c r="J14610">
        <v>4</v>
      </c>
      <c r="K14610">
        <v>-1.36</v>
      </c>
    </row>
    <row r="14611" spans="2:11">
      <c r="B14611" t="s">
        <v>106</v>
      </c>
      <c r="C14611" t="s">
        <v>3025</v>
      </c>
      <c r="D14611" t="s">
        <v>2229</v>
      </c>
      <c r="E14611">
        <v>5</v>
      </c>
      <c r="F14611" t="s">
        <v>2016</v>
      </c>
      <c r="G14611">
        <v>85</v>
      </c>
      <c r="H14611" t="s">
        <v>2020</v>
      </c>
      <c r="I14611">
        <v>43503</v>
      </c>
      <c r="J14611">
        <v>4</v>
      </c>
      <c r="K14611">
        <v>-1.36</v>
      </c>
    </row>
    <row r="14612" spans="2:11">
      <c r="B14612" t="s">
        <v>2033</v>
      </c>
      <c r="C14612" t="s">
        <v>3027</v>
      </c>
      <c r="D14612" t="s">
        <v>2035</v>
      </c>
      <c r="E14612">
        <v>5</v>
      </c>
      <c r="F14612" t="s">
        <v>2016</v>
      </c>
      <c r="G14612">
        <v>93</v>
      </c>
      <c r="H14612" t="s">
        <v>2036</v>
      </c>
      <c r="I14612">
        <v>43503</v>
      </c>
      <c r="J14612">
        <v>4</v>
      </c>
      <c r="K14612">
        <v>-1.36</v>
      </c>
    </row>
    <row r="14613" spans="2:11">
      <c r="B14613" t="s">
        <v>2072</v>
      </c>
      <c r="C14613" t="s">
        <v>3531</v>
      </c>
      <c r="D14613" t="s">
        <v>2189</v>
      </c>
      <c r="E14613">
        <v>5</v>
      </c>
      <c r="F14613" t="s">
        <v>2016</v>
      </c>
      <c r="G14613">
        <v>100</v>
      </c>
      <c r="H14613" t="s">
        <v>2020</v>
      </c>
      <c r="I14613">
        <v>43503</v>
      </c>
      <c r="J14613">
        <v>4</v>
      </c>
      <c r="K14613">
        <v>-1.36</v>
      </c>
    </row>
    <row r="14614" spans="2:11">
      <c r="B14614" t="s">
        <v>2077</v>
      </c>
      <c r="C14614" t="s">
        <v>3685</v>
      </c>
      <c r="D14614" t="s">
        <v>2029</v>
      </c>
      <c r="E14614">
        <v>5</v>
      </c>
      <c r="F14614" t="s">
        <v>2016</v>
      </c>
      <c r="G14614">
        <v>95</v>
      </c>
      <c r="H14614" t="s">
        <v>2020</v>
      </c>
      <c r="I14614">
        <v>43503</v>
      </c>
      <c r="J14614">
        <v>4</v>
      </c>
      <c r="K14614">
        <v>-1.36</v>
      </c>
    </row>
    <row r="14615" spans="2:11">
      <c r="B14615" t="s">
        <v>2049</v>
      </c>
      <c r="C14615" t="s">
        <v>3689</v>
      </c>
      <c r="D14615" t="s">
        <v>2029</v>
      </c>
      <c r="E14615">
        <v>5</v>
      </c>
      <c r="F14615" t="s">
        <v>2016</v>
      </c>
      <c r="G14615">
        <v>94</v>
      </c>
      <c r="H14615" t="s">
        <v>2020</v>
      </c>
      <c r="I14615">
        <v>43503</v>
      </c>
      <c r="J14615" t="s">
        <v>2030</v>
      </c>
      <c r="K14615" t="s">
        <v>2030</v>
      </c>
    </row>
    <row r="14616" spans="2:11">
      <c r="B14616" t="s">
        <v>2198</v>
      </c>
      <c r="C14616" t="s">
        <v>3680</v>
      </c>
      <c r="D14616" t="s">
        <v>2035</v>
      </c>
      <c r="E14616">
        <v>5</v>
      </c>
      <c r="F14616" t="s">
        <v>2016</v>
      </c>
      <c r="G14616">
        <v>72</v>
      </c>
      <c r="H14616" t="s">
        <v>2020</v>
      </c>
      <c r="I14616">
        <v>43503</v>
      </c>
      <c r="J14616" t="s">
        <v>2030</v>
      </c>
      <c r="K14616" t="s">
        <v>2030</v>
      </c>
    </row>
    <row r="14617" spans="2:11">
      <c r="B14617" t="s">
        <v>2352</v>
      </c>
      <c r="C14617" t="s">
        <v>4215</v>
      </c>
      <c r="D14617" t="s">
        <v>2026</v>
      </c>
      <c r="E14617">
        <v>5</v>
      </c>
      <c r="F14617" t="s">
        <v>2016</v>
      </c>
      <c r="G14617">
        <v>85</v>
      </c>
      <c r="H14617" t="s">
        <v>2017</v>
      </c>
      <c r="I14617">
        <v>43503</v>
      </c>
      <c r="J14617">
        <v>2</v>
      </c>
      <c r="K14617">
        <v>2.1800000000000002</v>
      </c>
    </row>
    <row r="14618" spans="2:11">
      <c r="B14618" t="s">
        <v>2267</v>
      </c>
      <c r="C14618" t="s">
        <v>3683</v>
      </c>
      <c r="D14618" t="s">
        <v>2029</v>
      </c>
      <c r="E14618">
        <v>5</v>
      </c>
      <c r="F14618" t="s">
        <v>2016</v>
      </c>
      <c r="G14618">
        <v>102</v>
      </c>
      <c r="H14618" t="s">
        <v>2017</v>
      </c>
      <c r="I14618">
        <v>43503</v>
      </c>
      <c r="J14618" t="s">
        <v>2030</v>
      </c>
      <c r="K14618" t="s">
        <v>2030</v>
      </c>
    </row>
    <row r="14619" spans="2:11">
      <c r="B14619" t="s">
        <v>2037</v>
      </c>
      <c r="C14619" t="s">
        <v>3536</v>
      </c>
      <c r="D14619" t="s">
        <v>2026</v>
      </c>
      <c r="E14619">
        <v>5</v>
      </c>
      <c r="F14619" t="s">
        <v>2016</v>
      </c>
      <c r="G14619">
        <v>95</v>
      </c>
      <c r="H14619" t="s">
        <v>2020</v>
      </c>
      <c r="I14619">
        <v>43496</v>
      </c>
      <c r="J14619" t="s">
        <v>2030</v>
      </c>
      <c r="K14619" t="s">
        <v>2030</v>
      </c>
    </row>
    <row r="14620" spans="2:11">
      <c r="B14620" t="s">
        <v>2051</v>
      </c>
      <c r="C14620" t="s">
        <v>3687</v>
      </c>
      <c r="D14620" t="s">
        <v>2026</v>
      </c>
      <c r="E14620">
        <v>5</v>
      </c>
      <c r="F14620" t="s">
        <v>2016</v>
      </c>
      <c r="G14620">
        <v>89</v>
      </c>
      <c r="H14620" t="s">
        <v>2017</v>
      </c>
      <c r="I14620">
        <v>43483</v>
      </c>
      <c r="J14620">
        <v>1</v>
      </c>
      <c r="K14620">
        <v>5.61</v>
      </c>
    </row>
    <row r="14621" spans="2:11">
      <c r="B14621" t="s">
        <v>2083</v>
      </c>
      <c r="C14621" t="s">
        <v>2084</v>
      </c>
      <c r="D14621" t="s">
        <v>2184</v>
      </c>
      <c r="E14621">
        <v>1</v>
      </c>
      <c r="F14621" t="s">
        <v>2088</v>
      </c>
      <c r="G14621" t="s">
        <v>2030</v>
      </c>
      <c r="H14621" t="s">
        <v>2017</v>
      </c>
      <c r="I14621">
        <v>43470</v>
      </c>
      <c r="J14621">
        <v>3</v>
      </c>
      <c r="K14621">
        <v>0.12</v>
      </c>
    </row>
    <row r="14622" spans="2:11">
      <c r="B14622" t="s">
        <v>2111</v>
      </c>
      <c r="C14622" t="s">
        <v>2112</v>
      </c>
      <c r="D14622" t="s">
        <v>2026</v>
      </c>
      <c r="E14622">
        <v>5</v>
      </c>
      <c r="F14622" t="s">
        <v>2016</v>
      </c>
      <c r="G14622" t="s">
        <v>2030</v>
      </c>
      <c r="H14622" t="s">
        <v>2017</v>
      </c>
      <c r="I14622">
        <v>43132</v>
      </c>
      <c r="J14622">
        <v>4</v>
      </c>
      <c r="K14622">
        <v>-1.36</v>
      </c>
    </row>
    <row r="14623" spans="2:11">
      <c r="B14623" t="s">
        <v>3127</v>
      </c>
      <c r="C14623" t="s">
        <v>3850</v>
      </c>
      <c r="D14623" t="s">
        <v>2026</v>
      </c>
      <c r="E14623">
        <v>5</v>
      </c>
      <c r="F14623" t="s">
        <v>2016</v>
      </c>
      <c r="G14623">
        <v>65</v>
      </c>
      <c r="H14623" t="s">
        <v>2017</v>
      </c>
      <c r="I14623">
        <v>43017</v>
      </c>
      <c r="J14623">
        <v>4</v>
      </c>
      <c r="K14623">
        <v>-1.36</v>
      </c>
    </row>
    <row r="14701" spans="1:11">
      <c r="A14701" t="s">
        <v>1160</v>
      </c>
      <c r="B14701" t="s">
        <v>2203</v>
      </c>
      <c r="C14701" t="s">
        <v>3205</v>
      </c>
      <c r="D14701" t="s">
        <v>2044</v>
      </c>
      <c r="E14701">
        <v>3</v>
      </c>
      <c r="F14701" t="s">
        <v>2016</v>
      </c>
      <c r="G14701" t="s">
        <v>2030</v>
      </c>
      <c r="H14701" t="s">
        <v>2017</v>
      </c>
      <c r="I14701">
        <v>43511</v>
      </c>
      <c r="J14701" t="s">
        <v>2030</v>
      </c>
      <c r="K14701" t="s">
        <v>2030</v>
      </c>
    </row>
    <row r="14702" spans="1:11">
      <c r="B14702" t="s">
        <v>2174</v>
      </c>
      <c r="C14702" t="s">
        <v>3277</v>
      </c>
      <c r="D14702" t="s">
        <v>2015</v>
      </c>
      <c r="E14702">
        <v>3</v>
      </c>
      <c r="F14702" t="s">
        <v>2016</v>
      </c>
      <c r="G14702">
        <v>43</v>
      </c>
      <c r="H14702" t="s">
        <v>2017</v>
      </c>
      <c r="I14702">
        <v>43509</v>
      </c>
      <c r="J14702">
        <v>1</v>
      </c>
      <c r="K14702">
        <v>0</v>
      </c>
    </row>
    <row r="14703" spans="1:11">
      <c r="B14703" t="s">
        <v>2069</v>
      </c>
      <c r="C14703" t="s">
        <v>2070</v>
      </c>
      <c r="D14703" t="s">
        <v>2071</v>
      </c>
      <c r="E14703">
        <v>3</v>
      </c>
      <c r="F14703" t="s">
        <v>2016</v>
      </c>
      <c r="G14703" t="s">
        <v>2030</v>
      </c>
      <c r="H14703" t="s">
        <v>2017</v>
      </c>
      <c r="I14703">
        <v>43508</v>
      </c>
      <c r="J14703">
        <v>1</v>
      </c>
      <c r="K14703">
        <v>0</v>
      </c>
    </row>
    <row r="14704" spans="1:11">
      <c r="B14704" t="s">
        <v>2047</v>
      </c>
      <c r="C14704" t="s">
        <v>2048</v>
      </c>
      <c r="D14704" t="s">
        <v>2044</v>
      </c>
      <c r="E14704">
        <v>3</v>
      </c>
      <c r="F14704" t="s">
        <v>2016</v>
      </c>
      <c r="G14704">
        <v>47</v>
      </c>
      <c r="H14704" t="s">
        <v>2017</v>
      </c>
      <c r="I14704">
        <v>43506</v>
      </c>
      <c r="J14704">
        <v>4</v>
      </c>
      <c r="K14704">
        <v>-29.32</v>
      </c>
    </row>
    <row r="14705" spans="2:11">
      <c r="B14705" t="s">
        <v>2411</v>
      </c>
      <c r="C14705" t="s">
        <v>3968</v>
      </c>
      <c r="D14705" t="s">
        <v>2026</v>
      </c>
      <c r="E14705">
        <v>5</v>
      </c>
      <c r="F14705" t="s">
        <v>2016</v>
      </c>
      <c r="G14705">
        <v>70</v>
      </c>
      <c r="H14705" t="s">
        <v>2020</v>
      </c>
      <c r="I14705">
        <v>43506</v>
      </c>
      <c r="J14705">
        <v>6</v>
      </c>
      <c r="K14705">
        <v>-41.69</v>
      </c>
    </row>
    <row r="14706" spans="2:11">
      <c r="B14706" t="s">
        <v>2077</v>
      </c>
      <c r="C14706" t="s">
        <v>2078</v>
      </c>
      <c r="D14706" t="s">
        <v>2041</v>
      </c>
      <c r="E14706">
        <v>1</v>
      </c>
      <c r="F14706" t="s">
        <v>2016</v>
      </c>
      <c r="G14706">
        <v>30</v>
      </c>
      <c r="H14706" t="s">
        <v>2020</v>
      </c>
      <c r="I14706">
        <v>43505</v>
      </c>
      <c r="J14706">
        <v>13</v>
      </c>
      <c r="K14706">
        <v>-53.08</v>
      </c>
    </row>
    <row r="14707" spans="2:11">
      <c r="B14707" t="s">
        <v>2079</v>
      </c>
      <c r="C14707" t="s">
        <v>2080</v>
      </c>
      <c r="D14707" t="s">
        <v>2029</v>
      </c>
      <c r="E14707">
        <v>5</v>
      </c>
      <c r="F14707" t="s">
        <v>2016</v>
      </c>
      <c r="G14707">
        <v>65</v>
      </c>
      <c r="H14707" t="s">
        <v>2017</v>
      </c>
      <c r="I14707">
        <v>43504</v>
      </c>
      <c r="J14707">
        <v>6</v>
      </c>
      <c r="K14707">
        <v>-41.69</v>
      </c>
    </row>
    <row r="14708" spans="2:11">
      <c r="B14708" t="s">
        <v>2049</v>
      </c>
      <c r="C14708" t="s">
        <v>4026</v>
      </c>
      <c r="D14708" t="s">
        <v>2015</v>
      </c>
      <c r="E14708">
        <v>3</v>
      </c>
      <c r="F14708" t="s">
        <v>2016</v>
      </c>
      <c r="G14708">
        <v>44</v>
      </c>
      <c r="H14708" t="s">
        <v>2017</v>
      </c>
      <c r="I14708">
        <v>43503</v>
      </c>
      <c r="J14708">
        <v>3</v>
      </c>
      <c r="K14708">
        <v>-23.44</v>
      </c>
    </row>
    <row r="14709" spans="2:11">
      <c r="B14709" t="s">
        <v>2100</v>
      </c>
      <c r="C14709" t="s">
        <v>2101</v>
      </c>
      <c r="D14709" t="s">
        <v>2026</v>
      </c>
      <c r="E14709">
        <v>5</v>
      </c>
      <c r="F14709" t="s">
        <v>2016</v>
      </c>
      <c r="G14709" t="s">
        <v>2030</v>
      </c>
      <c r="H14709" t="s">
        <v>2017</v>
      </c>
      <c r="I14709">
        <v>43503</v>
      </c>
      <c r="J14709" t="s">
        <v>2030</v>
      </c>
      <c r="K14709" t="s">
        <v>2030</v>
      </c>
    </row>
    <row r="14710" spans="2:11">
      <c r="B14710" t="s">
        <v>2159</v>
      </c>
      <c r="C14710" t="s">
        <v>2349</v>
      </c>
      <c r="D14710" t="s">
        <v>2029</v>
      </c>
      <c r="E14710">
        <v>5</v>
      </c>
      <c r="F14710" t="s">
        <v>2016</v>
      </c>
      <c r="G14710">
        <v>50</v>
      </c>
      <c r="H14710" t="s">
        <v>2020</v>
      </c>
      <c r="I14710">
        <v>43501</v>
      </c>
      <c r="J14710">
        <v>14</v>
      </c>
      <c r="K14710">
        <v>-53.69</v>
      </c>
    </row>
    <row r="14711" spans="2:11">
      <c r="B14711" t="s">
        <v>2042</v>
      </c>
      <c r="C14711" t="s">
        <v>2043</v>
      </c>
      <c r="D14711" t="s">
        <v>2044</v>
      </c>
      <c r="E14711">
        <v>3</v>
      </c>
      <c r="F14711" t="s">
        <v>2016</v>
      </c>
      <c r="G14711">
        <v>50</v>
      </c>
      <c r="H14711" t="s">
        <v>2020</v>
      </c>
      <c r="I14711">
        <v>43500</v>
      </c>
      <c r="J14711">
        <v>1</v>
      </c>
      <c r="K14711">
        <v>0</v>
      </c>
    </row>
    <row r="14712" spans="2:11">
      <c r="B14712" t="s">
        <v>2054</v>
      </c>
      <c r="C14712" t="s">
        <v>3563</v>
      </c>
      <c r="D14712" t="s">
        <v>2044</v>
      </c>
      <c r="E14712">
        <v>3</v>
      </c>
      <c r="F14712" t="s">
        <v>2016</v>
      </c>
      <c r="G14712">
        <v>40</v>
      </c>
      <c r="H14712" t="s">
        <v>2020</v>
      </c>
      <c r="I14712">
        <v>43499</v>
      </c>
      <c r="J14712">
        <v>9</v>
      </c>
      <c r="K14712">
        <v>-44.85</v>
      </c>
    </row>
    <row r="14713" spans="2:11">
      <c r="B14713" t="s">
        <v>2074</v>
      </c>
      <c r="C14713" t="s">
        <v>2075</v>
      </c>
      <c r="D14713" t="s">
        <v>2026</v>
      </c>
      <c r="E14713">
        <v>5</v>
      </c>
      <c r="F14713" t="s">
        <v>2016</v>
      </c>
      <c r="G14713">
        <v>48</v>
      </c>
      <c r="H14713" t="s">
        <v>2020</v>
      </c>
      <c r="I14713">
        <v>43495</v>
      </c>
      <c r="J14713">
        <v>7</v>
      </c>
      <c r="K14713">
        <v>-42.36</v>
      </c>
    </row>
    <row r="14714" spans="2:11">
      <c r="B14714" t="s">
        <v>2094</v>
      </c>
      <c r="C14714" t="s">
        <v>2095</v>
      </c>
      <c r="D14714" t="s">
        <v>2053</v>
      </c>
      <c r="E14714">
        <v>1</v>
      </c>
      <c r="F14714" t="s">
        <v>2088</v>
      </c>
      <c r="G14714" t="s">
        <v>2030</v>
      </c>
      <c r="H14714" t="s">
        <v>2017</v>
      </c>
      <c r="I14714">
        <v>43494</v>
      </c>
      <c r="J14714" t="s">
        <v>2030</v>
      </c>
      <c r="K14714" t="s">
        <v>2030</v>
      </c>
    </row>
    <row r="14715" spans="2:11">
      <c r="B14715" t="s">
        <v>2051</v>
      </c>
      <c r="C14715" t="s">
        <v>3861</v>
      </c>
      <c r="D14715" t="s">
        <v>2026</v>
      </c>
      <c r="E14715">
        <v>5</v>
      </c>
      <c r="F14715" t="s">
        <v>2016</v>
      </c>
      <c r="G14715">
        <v>67</v>
      </c>
      <c r="H14715" t="s">
        <v>2017</v>
      </c>
      <c r="I14715">
        <v>43493</v>
      </c>
      <c r="J14715" t="s">
        <v>2030</v>
      </c>
      <c r="K14715" t="s">
        <v>2030</v>
      </c>
    </row>
    <row r="14716" spans="2:11">
      <c r="B14716" t="s">
        <v>106</v>
      </c>
      <c r="C14716" t="s">
        <v>2018</v>
      </c>
      <c r="D14716" t="s">
        <v>2019</v>
      </c>
      <c r="E14716">
        <v>3</v>
      </c>
      <c r="F14716" t="s">
        <v>2016</v>
      </c>
      <c r="G14716">
        <v>47</v>
      </c>
      <c r="H14716" t="s">
        <v>2020</v>
      </c>
      <c r="I14716">
        <v>43490</v>
      </c>
      <c r="J14716">
        <v>1</v>
      </c>
      <c r="K14716">
        <v>0</v>
      </c>
    </row>
    <row r="14717" spans="2:11">
      <c r="B14717" t="s">
        <v>2021</v>
      </c>
      <c r="C14717" t="s">
        <v>2555</v>
      </c>
      <c r="D14717" t="s">
        <v>2296</v>
      </c>
      <c r="E14717">
        <v>3</v>
      </c>
      <c r="F14717" t="s">
        <v>2016</v>
      </c>
      <c r="G14717">
        <v>42</v>
      </c>
      <c r="H14717" t="s">
        <v>2020</v>
      </c>
      <c r="I14717">
        <v>43490</v>
      </c>
      <c r="J14717">
        <v>1</v>
      </c>
      <c r="K14717">
        <v>0</v>
      </c>
    </row>
    <row r="14718" spans="2:11">
      <c r="B14718" t="s">
        <v>2024</v>
      </c>
      <c r="C14718" t="s">
        <v>2025</v>
      </c>
      <c r="D14718" t="s">
        <v>2026</v>
      </c>
      <c r="E14718">
        <v>5</v>
      </c>
      <c r="F14718" t="s">
        <v>2016</v>
      </c>
      <c r="G14718">
        <v>70</v>
      </c>
      <c r="H14718" t="s">
        <v>2017</v>
      </c>
      <c r="I14718">
        <v>43490</v>
      </c>
      <c r="J14718">
        <v>6</v>
      </c>
      <c r="K14718">
        <v>-41.69</v>
      </c>
    </row>
    <row r="14719" spans="2:11">
      <c r="B14719" t="s">
        <v>2033</v>
      </c>
      <c r="C14719" t="s">
        <v>2034</v>
      </c>
      <c r="D14719" t="s">
        <v>2044</v>
      </c>
      <c r="E14719">
        <v>3</v>
      </c>
      <c r="F14719" t="s">
        <v>2016</v>
      </c>
      <c r="G14719">
        <v>50</v>
      </c>
      <c r="H14719" t="s">
        <v>2036</v>
      </c>
      <c r="I14719">
        <v>43490</v>
      </c>
      <c r="J14719">
        <v>8</v>
      </c>
      <c r="K14719">
        <v>-44.7</v>
      </c>
    </row>
    <row r="14720" spans="2:11">
      <c r="B14720" t="s">
        <v>2321</v>
      </c>
      <c r="C14720" t="s">
        <v>3769</v>
      </c>
      <c r="D14720" t="s">
        <v>2076</v>
      </c>
      <c r="E14720">
        <v>3</v>
      </c>
      <c r="F14720" t="s">
        <v>2016</v>
      </c>
      <c r="G14720">
        <v>39</v>
      </c>
      <c r="H14720" t="s">
        <v>2020</v>
      </c>
      <c r="I14720">
        <v>43490</v>
      </c>
      <c r="J14720">
        <v>11</v>
      </c>
      <c r="K14720">
        <v>-49.83</v>
      </c>
    </row>
    <row r="14721" spans="2:11">
      <c r="B14721" t="s">
        <v>2129</v>
      </c>
      <c r="C14721" t="s">
        <v>2130</v>
      </c>
      <c r="D14721" t="s">
        <v>2026</v>
      </c>
      <c r="E14721">
        <v>5</v>
      </c>
      <c r="F14721" t="s">
        <v>2016</v>
      </c>
      <c r="G14721">
        <v>59</v>
      </c>
      <c r="H14721" t="s">
        <v>2020</v>
      </c>
      <c r="I14721">
        <v>43490</v>
      </c>
      <c r="J14721">
        <v>5</v>
      </c>
      <c r="K14721">
        <v>-35.880000000000003</v>
      </c>
    </row>
    <row r="14722" spans="2:11">
      <c r="B14722" t="s">
        <v>3255</v>
      </c>
      <c r="C14722" t="s">
        <v>3973</v>
      </c>
      <c r="D14722" t="s">
        <v>2026</v>
      </c>
      <c r="E14722">
        <v>5</v>
      </c>
      <c r="F14722" t="s">
        <v>2016</v>
      </c>
      <c r="G14722">
        <v>126</v>
      </c>
      <c r="H14722" t="s">
        <v>2020</v>
      </c>
      <c r="I14722">
        <v>43490</v>
      </c>
      <c r="J14722">
        <v>6</v>
      </c>
      <c r="K14722">
        <v>-41.69</v>
      </c>
    </row>
    <row r="14723" spans="2:11">
      <c r="B14723" t="s">
        <v>2553</v>
      </c>
      <c r="C14723" t="s">
        <v>2554</v>
      </c>
      <c r="D14723" t="s">
        <v>2076</v>
      </c>
      <c r="E14723">
        <v>3</v>
      </c>
      <c r="F14723" t="s">
        <v>2016</v>
      </c>
      <c r="G14723" t="s">
        <v>2030</v>
      </c>
      <c r="H14723" t="s">
        <v>2017</v>
      </c>
      <c r="I14723">
        <v>43490</v>
      </c>
      <c r="J14723">
        <v>2</v>
      </c>
      <c r="K14723">
        <v>-14.85</v>
      </c>
    </row>
    <row r="14724" spans="2:11">
      <c r="B14724" t="s">
        <v>2059</v>
      </c>
      <c r="C14724" t="s">
        <v>4027</v>
      </c>
      <c r="D14724" t="s">
        <v>2076</v>
      </c>
      <c r="E14724">
        <v>3</v>
      </c>
      <c r="F14724" t="s">
        <v>2016</v>
      </c>
      <c r="G14724" t="s">
        <v>2030</v>
      </c>
      <c r="H14724" t="s">
        <v>2017</v>
      </c>
      <c r="I14724">
        <v>43490</v>
      </c>
      <c r="J14724">
        <v>10</v>
      </c>
      <c r="K14724">
        <v>-46.65</v>
      </c>
    </row>
    <row r="14725" spans="2:11">
      <c r="B14725" t="s">
        <v>2098</v>
      </c>
      <c r="C14725" t="s">
        <v>2099</v>
      </c>
      <c r="D14725" t="s">
        <v>2029</v>
      </c>
      <c r="E14725">
        <v>5</v>
      </c>
      <c r="F14725" t="s">
        <v>2016</v>
      </c>
      <c r="G14725">
        <v>60</v>
      </c>
      <c r="H14725" t="s">
        <v>2020</v>
      </c>
      <c r="I14725">
        <v>43490</v>
      </c>
      <c r="J14725">
        <v>6</v>
      </c>
      <c r="K14725">
        <v>-41.69</v>
      </c>
    </row>
    <row r="14726" spans="2:11">
      <c r="B14726" t="s">
        <v>2083</v>
      </c>
      <c r="C14726" t="s">
        <v>2084</v>
      </c>
      <c r="D14726" t="s">
        <v>2026</v>
      </c>
      <c r="E14726">
        <v>5</v>
      </c>
      <c r="F14726" t="s">
        <v>2016</v>
      </c>
      <c r="G14726" t="s">
        <v>2030</v>
      </c>
      <c r="H14726" t="s">
        <v>2017</v>
      </c>
      <c r="I14726">
        <v>43181</v>
      </c>
      <c r="J14726">
        <v>6</v>
      </c>
      <c r="K14726">
        <v>-41.69</v>
      </c>
    </row>
    <row r="14727" spans="2:11">
      <c r="B14727" t="s">
        <v>2107</v>
      </c>
      <c r="C14727" t="s">
        <v>2108</v>
      </c>
      <c r="D14727" t="s">
        <v>2570</v>
      </c>
      <c r="E14727">
        <v>4</v>
      </c>
      <c r="F14727" t="s">
        <v>2088</v>
      </c>
      <c r="G14727">
        <v>84.11</v>
      </c>
      <c r="H14727" t="s">
        <v>2017</v>
      </c>
      <c r="I14727">
        <v>42767</v>
      </c>
      <c r="J14727">
        <v>6</v>
      </c>
      <c r="K14727">
        <v>-41.69</v>
      </c>
    </row>
    <row r="14728" spans="2:11">
      <c r="B14728" t="s">
        <v>2096</v>
      </c>
      <c r="C14728" t="s">
        <v>2097</v>
      </c>
      <c r="D14728" t="s">
        <v>2026</v>
      </c>
      <c r="E14728">
        <v>5</v>
      </c>
      <c r="F14728" t="s">
        <v>2016</v>
      </c>
      <c r="G14728" t="s">
        <v>2030</v>
      </c>
      <c r="H14728" t="s">
        <v>2017</v>
      </c>
      <c r="I14728">
        <v>42614</v>
      </c>
      <c r="J14728">
        <v>6</v>
      </c>
      <c r="K14728">
        <v>-41.69</v>
      </c>
    </row>
    <row r="14801" spans="1:11">
      <c r="A14801" t="s">
        <v>1161</v>
      </c>
      <c r="B14801" t="s">
        <v>2274</v>
      </c>
      <c r="C14801" t="s">
        <v>2791</v>
      </c>
      <c r="D14801" t="s">
        <v>2026</v>
      </c>
      <c r="E14801">
        <v>5</v>
      </c>
      <c r="F14801" t="s">
        <v>2016</v>
      </c>
      <c r="G14801" t="s">
        <v>2030</v>
      </c>
      <c r="H14801" t="s">
        <v>2017</v>
      </c>
      <c r="I14801">
        <v>43509</v>
      </c>
      <c r="J14801">
        <v>4</v>
      </c>
      <c r="K14801">
        <v>3.39</v>
      </c>
    </row>
    <row r="14802" spans="1:11">
      <c r="B14802" t="s">
        <v>2094</v>
      </c>
      <c r="C14802" t="s">
        <v>2095</v>
      </c>
      <c r="D14802" t="s">
        <v>2076</v>
      </c>
      <c r="E14802">
        <v>3</v>
      </c>
      <c r="F14802" t="s">
        <v>2016</v>
      </c>
      <c r="G14802" t="s">
        <v>2030</v>
      </c>
      <c r="H14802" t="s">
        <v>2017</v>
      </c>
      <c r="I14802">
        <v>43508</v>
      </c>
      <c r="J14802" t="s">
        <v>2030</v>
      </c>
      <c r="K14802" t="s">
        <v>2030</v>
      </c>
    </row>
    <row r="14803" spans="1:11">
      <c r="B14803" t="s">
        <v>2031</v>
      </c>
      <c r="C14803" t="s">
        <v>2415</v>
      </c>
      <c r="D14803" t="s">
        <v>2026</v>
      </c>
      <c r="E14803">
        <v>5</v>
      </c>
      <c r="F14803" t="s">
        <v>2016</v>
      </c>
      <c r="G14803">
        <v>2400</v>
      </c>
      <c r="H14803" t="s">
        <v>2017</v>
      </c>
      <c r="I14803">
        <v>43507</v>
      </c>
      <c r="J14803">
        <v>4</v>
      </c>
      <c r="K14803">
        <v>3.39</v>
      </c>
    </row>
    <row r="14804" spans="1:11">
      <c r="B14804" t="s">
        <v>2072</v>
      </c>
      <c r="C14804" t="s">
        <v>3045</v>
      </c>
      <c r="D14804" t="s">
        <v>2029</v>
      </c>
      <c r="E14804">
        <v>5</v>
      </c>
      <c r="F14804" t="s">
        <v>2016</v>
      </c>
      <c r="G14804">
        <v>2160</v>
      </c>
      <c r="H14804" t="s">
        <v>2017</v>
      </c>
      <c r="I14804">
        <v>43507</v>
      </c>
      <c r="J14804">
        <v>4</v>
      </c>
      <c r="K14804">
        <v>3.39</v>
      </c>
    </row>
    <row r="14805" spans="1:11">
      <c r="B14805" t="s">
        <v>2074</v>
      </c>
      <c r="C14805" t="s">
        <v>3046</v>
      </c>
      <c r="D14805" t="s">
        <v>2076</v>
      </c>
      <c r="E14805">
        <v>3</v>
      </c>
      <c r="F14805" t="s">
        <v>2016</v>
      </c>
      <c r="G14805">
        <v>2150</v>
      </c>
      <c r="H14805" t="s">
        <v>2017</v>
      </c>
      <c r="I14805">
        <v>43507</v>
      </c>
      <c r="J14805">
        <v>3</v>
      </c>
      <c r="K14805">
        <v>3.86</v>
      </c>
    </row>
    <row r="14806" spans="1:11">
      <c r="B14806" t="s">
        <v>2049</v>
      </c>
      <c r="C14806" t="s">
        <v>3047</v>
      </c>
      <c r="D14806" t="s">
        <v>2029</v>
      </c>
      <c r="E14806">
        <v>5</v>
      </c>
      <c r="F14806" t="s">
        <v>2016</v>
      </c>
      <c r="G14806">
        <v>2200</v>
      </c>
      <c r="H14806" t="s">
        <v>2017</v>
      </c>
      <c r="I14806">
        <v>43507</v>
      </c>
      <c r="J14806">
        <v>4</v>
      </c>
      <c r="K14806">
        <v>3.39</v>
      </c>
    </row>
    <row r="14807" spans="1:11">
      <c r="B14807" t="s">
        <v>2077</v>
      </c>
      <c r="C14807" t="s">
        <v>3049</v>
      </c>
      <c r="D14807" t="s">
        <v>2227</v>
      </c>
      <c r="E14807">
        <v>3</v>
      </c>
      <c r="F14807" t="s">
        <v>2016</v>
      </c>
      <c r="G14807">
        <v>1830</v>
      </c>
      <c r="H14807" t="s">
        <v>2017</v>
      </c>
      <c r="I14807">
        <v>43505</v>
      </c>
      <c r="J14807" t="s">
        <v>2030</v>
      </c>
      <c r="K14807" t="s">
        <v>2030</v>
      </c>
    </row>
    <row r="14808" spans="1:11">
      <c r="B14808" t="s">
        <v>2198</v>
      </c>
      <c r="C14808" t="s">
        <v>2487</v>
      </c>
      <c r="D14808" t="s">
        <v>2035</v>
      </c>
      <c r="E14808">
        <v>5</v>
      </c>
      <c r="F14808" t="s">
        <v>2016</v>
      </c>
      <c r="G14808">
        <v>2100</v>
      </c>
      <c r="H14808" t="s">
        <v>2020</v>
      </c>
      <c r="I14808">
        <v>43504</v>
      </c>
      <c r="J14808">
        <v>4</v>
      </c>
      <c r="K14808">
        <v>3.39</v>
      </c>
    </row>
    <row r="14809" spans="1:11">
      <c r="B14809" t="s">
        <v>2033</v>
      </c>
      <c r="C14809" t="s">
        <v>2405</v>
      </c>
      <c r="D14809" t="s">
        <v>2044</v>
      </c>
      <c r="E14809">
        <v>3</v>
      </c>
      <c r="F14809" t="s">
        <v>2016</v>
      </c>
      <c r="G14809">
        <v>2120</v>
      </c>
      <c r="H14809" t="s">
        <v>2017</v>
      </c>
      <c r="I14809">
        <v>43501</v>
      </c>
      <c r="J14809">
        <v>6</v>
      </c>
      <c r="K14809">
        <v>1.47</v>
      </c>
    </row>
    <row r="14810" spans="1:11">
      <c r="B14810" t="s">
        <v>2151</v>
      </c>
      <c r="C14810" t="s">
        <v>3055</v>
      </c>
      <c r="D14810" t="s">
        <v>2044</v>
      </c>
      <c r="E14810">
        <v>3</v>
      </c>
      <c r="F14810" t="s">
        <v>2016</v>
      </c>
      <c r="G14810" t="s">
        <v>2030</v>
      </c>
      <c r="H14810" t="s">
        <v>2017</v>
      </c>
      <c r="I14810">
        <v>43501</v>
      </c>
      <c r="J14810">
        <v>7</v>
      </c>
      <c r="K14810">
        <v>0</v>
      </c>
    </row>
    <row r="14811" spans="1:11">
      <c r="B14811" t="s">
        <v>2079</v>
      </c>
      <c r="C14811" t="s">
        <v>3054</v>
      </c>
      <c r="D14811" t="s">
        <v>2029</v>
      </c>
      <c r="E14811">
        <v>5</v>
      </c>
      <c r="F14811" t="s">
        <v>2016</v>
      </c>
      <c r="G14811">
        <v>2150</v>
      </c>
      <c r="H14811" t="s">
        <v>2017</v>
      </c>
      <c r="I14811">
        <v>43497</v>
      </c>
      <c r="J14811" t="s">
        <v>2030</v>
      </c>
      <c r="K14811" t="s">
        <v>2030</v>
      </c>
    </row>
    <row r="14812" spans="1:11">
      <c r="B14812" t="s">
        <v>2083</v>
      </c>
      <c r="C14812" t="s">
        <v>2084</v>
      </c>
      <c r="D14812" t="s">
        <v>2035</v>
      </c>
      <c r="E14812">
        <v>5</v>
      </c>
      <c r="F14812" t="s">
        <v>2016</v>
      </c>
      <c r="G14812" t="s">
        <v>2030</v>
      </c>
      <c r="H14812" t="s">
        <v>2017</v>
      </c>
      <c r="I14812">
        <v>43495</v>
      </c>
      <c r="J14812">
        <v>9</v>
      </c>
      <c r="K14812">
        <v>-7.26</v>
      </c>
    </row>
    <row r="14813" spans="1:11">
      <c r="B14813" t="s">
        <v>2045</v>
      </c>
      <c r="C14813" t="s">
        <v>3052</v>
      </c>
      <c r="D14813" t="s">
        <v>2029</v>
      </c>
      <c r="E14813">
        <v>5</v>
      </c>
      <c r="F14813" t="s">
        <v>2016</v>
      </c>
      <c r="G14813">
        <v>2200</v>
      </c>
      <c r="H14813" t="s">
        <v>2020</v>
      </c>
      <c r="I14813">
        <v>43494</v>
      </c>
      <c r="J14813">
        <v>4</v>
      </c>
      <c r="K14813">
        <v>3.39</v>
      </c>
    </row>
    <row r="14814" spans="1:11">
      <c r="B14814" t="s">
        <v>2601</v>
      </c>
      <c r="C14814" t="s">
        <v>2602</v>
      </c>
      <c r="D14814" t="s">
        <v>2029</v>
      </c>
      <c r="E14814">
        <v>5</v>
      </c>
      <c r="F14814" t="s">
        <v>2016</v>
      </c>
      <c r="G14814">
        <v>2100</v>
      </c>
      <c r="H14814" t="s">
        <v>2017</v>
      </c>
      <c r="I14814">
        <v>43494</v>
      </c>
      <c r="J14814" t="s">
        <v>2030</v>
      </c>
      <c r="K14814" t="s">
        <v>2030</v>
      </c>
    </row>
    <row r="14815" spans="1:11">
      <c r="B14815" t="s">
        <v>2027</v>
      </c>
      <c r="C14815" t="s">
        <v>3050</v>
      </c>
      <c r="D14815" t="s">
        <v>2029</v>
      </c>
      <c r="E14815">
        <v>5</v>
      </c>
      <c r="F14815" t="s">
        <v>2016</v>
      </c>
      <c r="G14815">
        <v>2250</v>
      </c>
      <c r="H14815" t="s">
        <v>2017</v>
      </c>
      <c r="I14815">
        <v>43493</v>
      </c>
      <c r="J14815">
        <v>11</v>
      </c>
      <c r="K14815">
        <v>-10.07</v>
      </c>
    </row>
    <row r="14816" spans="1:11">
      <c r="B14816" t="s">
        <v>2051</v>
      </c>
      <c r="C14816" t="s">
        <v>3048</v>
      </c>
      <c r="D14816" t="s">
        <v>2026</v>
      </c>
      <c r="E14816">
        <v>5</v>
      </c>
      <c r="F14816" t="s">
        <v>2016</v>
      </c>
      <c r="G14816">
        <v>2300</v>
      </c>
      <c r="H14816" t="s">
        <v>2017</v>
      </c>
      <c r="I14816">
        <v>43487</v>
      </c>
      <c r="J14816">
        <v>2</v>
      </c>
      <c r="K14816">
        <v>8.1</v>
      </c>
    </row>
    <row r="14817" spans="2:11">
      <c r="B14817" t="s">
        <v>2063</v>
      </c>
      <c r="C14817" t="s">
        <v>2490</v>
      </c>
      <c r="D14817" t="s">
        <v>2035</v>
      </c>
      <c r="E14817">
        <v>5</v>
      </c>
      <c r="F14817" t="s">
        <v>2016</v>
      </c>
      <c r="G14817">
        <v>2270</v>
      </c>
      <c r="H14817" t="s">
        <v>2017</v>
      </c>
      <c r="I14817">
        <v>43480</v>
      </c>
      <c r="J14817">
        <v>4</v>
      </c>
      <c r="K14817">
        <v>3.39</v>
      </c>
    </row>
    <row r="14818" spans="2:11">
      <c r="B14818" t="s">
        <v>2086</v>
      </c>
      <c r="C14818" t="s">
        <v>2087</v>
      </c>
      <c r="D14818" t="s">
        <v>2026</v>
      </c>
      <c r="E14818">
        <v>5</v>
      </c>
      <c r="F14818" t="s">
        <v>2016</v>
      </c>
      <c r="G14818">
        <v>2100</v>
      </c>
      <c r="H14818" t="s">
        <v>2017</v>
      </c>
      <c r="I14818">
        <v>43476</v>
      </c>
      <c r="J14818">
        <v>4</v>
      </c>
      <c r="K14818">
        <v>3.39</v>
      </c>
    </row>
    <row r="14819" spans="2:11">
      <c r="B14819" t="s">
        <v>2047</v>
      </c>
      <c r="C14819" t="s">
        <v>3053</v>
      </c>
      <c r="D14819" t="s">
        <v>2026</v>
      </c>
      <c r="E14819">
        <v>5</v>
      </c>
      <c r="F14819" t="s">
        <v>2016</v>
      </c>
      <c r="G14819">
        <v>2450</v>
      </c>
      <c r="H14819" t="s">
        <v>2017</v>
      </c>
      <c r="I14819">
        <v>43475</v>
      </c>
      <c r="J14819">
        <v>10</v>
      </c>
      <c r="K14819">
        <v>-9.86</v>
      </c>
    </row>
    <row r="14820" spans="2:11">
      <c r="B14820" t="s">
        <v>106</v>
      </c>
      <c r="C14820" t="s">
        <v>2401</v>
      </c>
      <c r="D14820" t="s">
        <v>2114</v>
      </c>
      <c r="E14820">
        <v>3</v>
      </c>
      <c r="F14820" t="s">
        <v>2088</v>
      </c>
      <c r="G14820">
        <v>2050</v>
      </c>
      <c r="H14820" t="s">
        <v>2020</v>
      </c>
      <c r="I14820">
        <v>43474</v>
      </c>
      <c r="J14820">
        <v>12</v>
      </c>
      <c r="K14820">
        <v>-11.8</v>
      </c>
    </row>
    <row r="14821" spans="2:11">
      <c r="B14821" t="s">
        <v>2037</v>
      </c>
      <c r="C14821" t="s">
        <v>2489</v>
      </c>
      <c r="D14821" t="s">
        <v>2076</v>
      </c>
      <c r="E14821">
        <v>3</v>
      </c>
      <c r="F14821" t="s">
        <v>2088</v>
      </c>
      <c r="G14821">
        <v>1940</v>
      </c>
      <c r="H14821" t="s">
        <v>2020</v>
      </c>
      <c r="I14821">
        <v>43474</v>
      </c>
      <c r="J14821">
        <v>12</v>
      </c>
      <c r="K14821">
        <v>-11.8</v>
      </c>
    </row>
    <row r="14822" spans="2:11">
      <c r="B14822" t="s">
        <v>2067</v>
      </c>
      <c r="C14822" t="s">
        <v>2414</v>
      </c>
      <c r="D14822" t="s">
        <v>2029</v>
      </c>
      <c r="E14822">
        <v>5</v>
      </c>
      <c r="F14822" t="s">
        <v>2016</v>
      </c>
      <c r="G14822">
        <v>2425</v>
      </c>
      <c r="H14822" t="s">
        <v>2020</v>
      </c>
      <c r="I14822">
        <v>43473</v>
      </c>
      <c r="J14822">
        <v>4</v>
      </c>
      <c r="K14822">
        <v>3.39</v>
      </c>
    </row>
    <row r="14823" spans="2:11">
      <c r="B14823" t="s">
        <v>2131</v>
      </c>
      <c r="C14823" t="s">
        <v>2404</v>
      </c>
      <c r="D14823" t="s">
        <v>2044</v>
      </c>
      <c r="E14823">
        <v>3</v>
      </c>
      <c r="F14823" t="s">
        <v>2016</v>
      </c>
      <c r="G14823">
        <v>2000</v>
      </c>
      <c r="H14823" t="s">
        <v>2133</v>
      </c>
      <c r="I14823">
        <v>43473</v>
      </c>
      <c r="J14823">
        <v>7</v>
      </c>
      <c r="K14823">
        <v>0</v>
      </c>
    </row>
    <row r="14824" spans="2:11">
      <c r="B14824" t="s">
        <v>2257</v>
      </c>
      <c r="C14824" t="s">
        <v>2681</v>
      </c>
      <c r="D14824" t="s">
        <v>2029</v>
      </c>
      <c r="E14824">
        <v>5</v>
      </c>
      <c r="F14824" t="s">
        <v>2016</v>
      </c>
      <c r="G14824">
        <v>2100</v>
      </c>
      <c r="H14824" t="s">
        <v>2020</v>
      </c>
      <c r="I14824">
        <v>43473</v>
      </c>
      <c r="J14824">
        <v>8</v>
      </c>
      <c r="K14824">
        <v>-6.48</v>
      </c>
    </row>
    <row r="14825" spans="2:11">
      <c r="B14825" t="s">
        <v>2021</v>
      </c>
      <c r="C14825" t="s">
        <v>2402</v>
      </c>
      <c r="D14825" t="s">
        <v>2216</v>
      </c>
      <c r="E14825">
        <v>3</v>
      </c>
      <c r="F14825" t="s">
        <v>2016</v>
      </c>
      <c r="G14825">
        <v>1750</v>
      </c>
      <c r="H14825" t="s">
        <v>2020</v>
      </c>
      <c r="I14825">
        <v>43469</v>
      </c>
      <c r="J14825">
        <v>7</v>
      </c>
      <c r="K14825">
        <v>0</v>
      </c>
    </row>
    <row r="14826" spans="2:11">
      <c r="B14826" t="s">
        <v>2096</v>
      </c>
      <c r="C14826" t="s">
        <v>2097</v>
      </c>
      <c r="D14826" t="s">
        <v>2189</v>
      </c>
      <c r="E14826">
        <v>5</v>
      </c>
      <c r="F14826" t="s">
        <v>2016</v>
      </c>
      <c r="G14826" t="s">
        <v>2030</v>
      </c>
      <c r="H14826" t="s">
        <v>2017</v>
      </c>
      <c r="I14826">
        <v>43458</v>
      </c>
      <c r="J14826">
        <v>4</v>
      </c>
      <c r="K14826">
        <v>3.39</v>
      </c>
    </row>
    <row r="14827" spans="2:11">
      <c r="B14827" t="s">
        <v>2470</v>
      </c>
      <c r="C14827" t="s">
        <v>3062</v>
      </c>
      <c r="D14827" t="s">
        <v>2026</v>
      </c>
      <c r="E14827">
        <v>5</v>
      </c>
      <c r="F14827" t="s">
        <v>2016</v>
      </c>
      <c r="G14827" t="s">
        <v>2030</v>
      </c>
      <c r="H14827" t="s">
        <v>2017</v>
      </c>
      <c r="I14827">
        <v>43453</v>
      </c>
      <c r="J14827">
        <v>4</v>
      </c>
      <c r="K14827">
        <v>3.39</v>
      </c>
    </row>
    <row r="14828" spans="2:11">
      <c r="B14828" t="s">
        <v>2054</v>
      </c>
      <c r="C14828" t="s">
        <v>3056</v>
      </c>
      <c r="D14828" t="s">
        <v>2056</v>
      </c>
      <c r="E14828">
        <v>4</v>
      </c>
      <c r="F14828" t="s">
        <v>2016</v>
      </c>
      <c r="G14828">
        <v>2300</v>
      </c>
      <c r="H14828" t="s">
        <v>2020</v>
      </c>
      <c r="I14828">
        <v>43441</v>
      </c>
      <c r="J14828">
        <v>4</v>
      </c>
      <c r="K14828">
        <v>3.39</v>
      </c>
    </row>
    <row r="14829" spans="2:11">
      <c r="B14829" t="s">
        <v>3058</v>
      </c>
      <c r="C14829" t="s">
        <v>3059</v>
      </c>
      <c r="D14829" t="s">
        <v>2076</v>
      </c>
      <c r="E14829">
        <v>3</v>
      </c>
      <c r="F14829" t="s">
        <v>2016</v>
      </c>
      <c r="G14829">
        <v>1935</v>
      </c>
      <c r="H14829" t="s">
        <v>2020</v>
      </c>
      <c r="I14829">
        <v>43417</v>
      </c>
      <c r="J14829">
        <v>7</v>
      </c>
      <c r="K14829">
        <v>0</v>
      </c>
    </row>
    <row r="14830" spans="2:11">
      <c r="B14830" t="s">
        <v>2024</v>
      </c>
      <c r="C14830" t="s">
        <v>2768</v>
      </c>
      <c r="D14830" t="s">
        <v>2026</v>
      </c>
      <c r="E14830">
        <v>5</v>
      </c>
      <c r="F14830" t="s">
        <v>2016</v>
      </c>
      <c r="G14830">
        <v>2520</v>
      </c>
      <c r="H14830" t="s">
        <v>2017</v>
      </c>
      <c r="I14830">
        <v>43413</v>
      </c>
      <c r="J14830">
        <v>11</v>
      </c>
      <c r="K14830">
        <v>-10.07</v>
      </c>
    </row>
    <row r="14831" spans="2:11">
      <c r="B14831" t="s">
        <v>2042</v>
      </c>
      <c r="C14831" t="s">
        <v>2689</v>
      </c>
      <c r="D14831" t="s">
        <v>2029</v>
      </c>
      <c r="E14831">
        <v>5</v>
      </c>
      <c r="F14831" t="s">
        <v>2016</v>
      </c>
      <c r="G14831">
        <v>2500</v>
      </c>
      <c r="H14831" t="s">
        <v>2020</v>
      </c>
      <c r="I14831">
        <v>43411</v>
      </c>
      <c r="J14831">
        <v>4</v>
      </c>
      <c r="K14831">
        <v>3.39</v>
      </c>
    </row>
    <row r="14832" spans="2:11">
      <c r="B14832" t="s">
        <v>2236</v>
      </c>
      <c r="C14832" t="s">
        <v>2408</v>
      </c>
      <c r="D14832" t="s">
        <v>2238</v>
      </c>
      <c r="E14832">
        <v>4</v>
      </c>
      <c r="F14832" t="s">
        <v>2016</v>
      </c>
      <c r="G14832">
        <v>2240</v>
      </c>
      <c r="H14832" t="s">
        <v>2020</v>
      </c>
      <c r="I14832">
        <v>43411</v>
      </c>
      <c r="J14832">
        <v>4</v>
      </c>
      <c r="K14832">
        <v>3.39</v>
      </c>
    </row>
    <row r="14833" spans="2:11">
      <c r="B14833" t="s">
        <v>3060</v>
      </c>
      <c r="C14833" t="s">
        <v>3061</v>
      </c>
      <c r="D14833" t="s">
        <v>2026</v>
      </c>
      <c r="E14833">
        <v>5</v>
      </c>
      <c r="F14833" t="s">
        <v>2016</v>
      </c>
      <c r="G14833">
        <v>2275</v>
      </c>
      <c r="H14833" t="s">
        <v>2020</v>
      </c>
      <c r="I14833">
        <v>43411</v>
      </c>
      <c r="J14833">
        <v>4</v>
      </c>
      <c r="K14833">
        <v>3.39</v>
      </c>
    </row>
    <row r="14834" spans="2:11">
      <c r="B14834" t="s">
        <v>2039</v>
      </c>
      <c r="C14834" t="s">
        <v>3051</v>
      </c>
      <c r="D14834" t="s">
        <v>2026</v>
      </c>
      <c r="E14834">
        <v>5</v>
      </c>
      <c r="F14834" t="s">
        <v>2016</v>
      </c>
      <c r="G14834">
        <v>2500</v>
      </c>
      <c r="H14834" t="s">
        <v>2020</v>
      </c>
      <c r="I14834">
        <v>43410</v>
      </c>
      <c r="J14834">
        <v>4</v>
      </c>
      <c r="K14834">
        <v>3.39</v>
      </c>
    </row>
    <row r="14835" spans="2:11">
      <c r="B14835" t="s">
        <v>2260</v>
      </c>
      <c r="C14835" t="s">
        <v>3057</v>
      </c>
      <c r="D14835" t="s">
        <v>2035</v>
      </c>
      <c r="E14835">
        <v>5</v>
      </c>
      <c r="F14835" t="s">
        <v>2016</v>
      </c>
      <c r="G14835">
        <v>2350</v>
      </c>
      <c r="H14835" t="s">
        <v>2020</v>
      </c>
      <c r="I14835">
        <v>43410</v>
      </c>
      <c r="J14835">
        <v>4</v>
      </c>
      <c r="K14835">
        <v>3.39</v>
      </c>
    </row>
    <row r="14836" spans="2:11">
      <c r="B14836" t="s">
        <v>2059</v>
      </c>
      <c r="C14836" t="s">
        <v>2410</v>
      </c>
      <c r="D14836" t="s">
        <v>2076</v>
      </c>
      <c r="E14836">
        <v>3</v>
      </c>
      <c r="F14836" t="s">
        <v>2016</v>
      </c>
      <c r="G14836" t="s">
        <v>2030</v>
      </c>
      <c r="H14836" t="s">
        <v>2017</v>
      </c>
      <c r="I14836">
        <v>43410</v>
      </c>
      <c r="J14836">
        <v>1</v>
      </c>
      <c r="K14836">
        <v>12.44</v>
      </c>
    </row>
    <row r="14837" spans="2:11">
      <c r="B14837" t="s">
        <v>3063</v>
      </c>
      <c r="C14837" t="s">
        <v>3064</v>
      </c>
      <c r="D14837" t="s">
        <v>2026</v>
      </c>
      <c r="E14837">
        <v>5</v>
      </c>
      <c r="F14837" t="s">
        <v>2016</v>
      </c>
      <c r="G14837">
        <v>1750</v>
      </c>
      <c r="H14837" t="s">
        <v>2017</v>
      </c>
      <c r="I14837">
        <v>42765</v>
      </c>
      <c r="J14837">
        <v>4</v>
      </c>
      <c r="K14837">
        <v>3.39</v>
      </c>
    </row>
    <row r="14901" spans="1:11">
      <c r="A14901" t="s">
        <v>1162</v>
      </c>
      <c r="B14901" t="s">
        <v>2051</v>
      </c>
      <c r="C14901" t="s">
        <v>3561</v>
      </c>
      <c r="D14901" t="s">
        <v>2026</v>
      </c>
      <c r="E14901">
        <v>5</v>
      </c>
      <c r="F14901" t="s">
        <v>2016</v>
      </c>
      <c r="G14901">
        <v>23</v>
      </c>
      <c r="H14901" t="s">
        <v>2017</v>
      </c>
      <c r="I14901">
        <v>43405</v>
      </c>
      <c r="J14901">
        <v>1</v>
      </c>
      <c r="K14901">
        <v>-34.53</v>
      </c>
    </row>
    <row r="15001" spans="1:11">
      <c r="A15001" t="s">
        <v>1163</v>
      </c>
      <c r="B15001" t="s">
        <v>2049</v>
      </c>
      <c r="C15001" t="s">
        <v>3630</v>
      </c>
      <c r="D15001" t="s">
        <v>2015</v>
      </c>
      <c r="E15001">
        <v>3</v>
      </c>
      <c r="F15001" t="s">
        <v>2016</v>
      </c>
      <c r="G15001">
        <v>99</v>
      </c>
      <c r="H15001" t="s">
        <v>2017</v>
      </c>
      <c r="I15001">
        <v>43511</v>
      </c>
      <c r="J15001">
        <v>6</v>
      </c>
      <c r="K15001">
        <v>0</v>
      </c>
    </row>
    <row r="15002" spans="1:11">
      <c r="B15002" t="s">
        <v>2267</v>
      </c>
      <c r="C15002" t="s">
        <v>2821</v>
      </c>
      <c r="D15002" t="s">
        <v>2273</v>
      </c>
      <c r="E15002">
        <v>3</v>
      </c>
      <c r="F15002" t="s">
        <v>2016</v>
      </c>
      <c r="G15002" t="s">
        <v>2030</v>
      </c>
      <c r="H15002" t="s">
        <v>2017</v>
      </c>
      <c r="I15002">
        <v>43511</v>
      </c>
      <c r="J15002">
        <v>6</v>
      </c>
      <c r="K15002">
        <v>0</v>
      </c>
    </row>
    <row r="15003" spans="1:11">
      <c r="B15003" t="s">
        <v>2042</v>
      </c>
      <c r="C15003" t="s">
        <v>3649</v>
      </c>
      <c r="D15003" t="s">
        <v>2029</v>
      </c>
      <c r="E15003">
        <v>5</v>
      </c>
      <c r="F15003" t="s">
        <v>2016</v>
      </c>
      <c r="G15003">
        <v>111</v>
      </c>
      <c r="H15003" t="s">
        <v>2020</v>
      </c>
      <c r="I15003">
        <v>43509</v>
      </c>
      <c r="J15003">
        <v>3</v>
      </c>
      <c r="K15003">
        <v>13.21</v>
      </c>
    </row>
    <row r="15004" spans="1:11">
      <c r="B15004" t="s">
        <v>2054</v>
      </c>
      <c r="C15004" t="s">
        <v>3650</v>
      </c>
      <c r="D15004" t="s">
        <v>2044</v>
      </c>
      <c r="E15004">
        <v>3</v>
      </c>
      <c r="F15004" t="s">
        <v>2016</v>
      </c>
      <c r="G15004">
        <v>96</v>
      </c>
      <c r="H15004" t="s">
        <v>2020</v>
      </c>
      <c r="I15004">
        <v>43504</v>
      </c>
      <c r="J15004" t="s">
        <v>2030</v>
      </c>
      <c r="K15004" t="s">
        <v>2030</v>
      </c>
    </row>
    <row r="15005" spans="1:11">
      <c r="B15005" t="s">
        <v>2157</v>
      </c>
      <c r="C15005" t="s">
        <v>3651</v>
      </c>
      <c r="D15005" t="s">
        <v>2026</v>
      </c>
      <c r="E15005">
        <v>5</v>
      </c>
      <c r="F15005" t="s">
        <v>2123</v>
      </c>
      <c r="G15005">
        <v>103</v>
      </c>
      <c r="H15005" t="s">
        <v>2017</v>
      </c>
      <c r="I15005">
        <v>43500</v>
      </c>
      <c r="J15005" t="s">
        <v>2030</v>
      </c>
      <c r="K15005" t="s">
        <v>2030</v>
      </c>
    </row>
    <row r="15006" spans="1:11">
      <c r="B15006" t="s">
        <v>2083</v>
      </c>
      <c r="C15006" t="s">
        <v>2084</v>
      </c>
      <c r="D15006" t="s">
        <v>2076</v>
      </c>
      <c r="E15006">
        <v>3</v>
      </c>
      <c r="F15006" t="s">
        <v>2085</v>
      </c>
      <c r="G15006" t="s">
        <v>2030</v>
      </c>
      <c r="H15006" t="s">
        <v>2017</v>
      </c>
      <c r="I15006">
        <v>43496</v>
      </c>
      <c r="J15006" t="s">
        <v>2030</v>
      </c>
      <c r="K15006" t="s">
        <v>2030</v>
      </c>
    </row>
    <row r="15007" spans="1:11">
      <c r="B15007" t="s">
        <v>2094</v>
      </c>
      <c r="C15007" t="s">
        <v>2095</v>
      </c>
      <c r="D15007" t="s">
        <v>2026</v>
      </c>
      <c r="E15007">
        <v>5</v>
      </c>
      <c r="F15007" t="s">
        <v>2016</v>
      </c>
      <c r="G15007">
        <v>95</v>
      </c>
      <c r="H15007" t="s">
        <v>2020</v>
      </c>
      <c r="I15007">
        <v>43495</v>
      </c>
      <c r="J15007" t="s">
        <v>2030</v>
      </c>
      <c r="K15007" t="s">
        <v>2030</v>
      </c>
    </row>
    <row r="15008" spans="1:11">
      <c r="B15008" t="s">
        <v>2024</v>
      </c>
      <c r="C15008" t="s">
        <v>2768</v>
      </c>
      <c r="D15008" t="s">
        <v>2026</v>
      </c>
      <c r="E15008">
        <v>5</v>
      </c>
      <c r="F15008" t="s">
        <v>2123</v>
      </c>
      <c r="G15008">
        <v>101</v>
      </c>
      <c r="H15008" t="s">
        <v>2017</v>
      </c>
      <c r="I15008">
        <v>43494</v>
      </c>
      <c r="J15008" t="s">
        <v>2030</v>
      </c>
      <c r="K15008" t="s">
        <v>2030</v>
      </c>
    </row>
    <row r="15009" spans="2:11">
      <c r="B15009" t="s">
        <v>2033</v>
      </c>
      <c r="C15009" t="s">
        <v>3652</v>
      </c>
      <c r="D15009" t="s">
        <v>2035</v>
      </c>
      <c r="E15009">
        <v>5</v>
      </c>
      <c r="F15009" t="s">
        <v>2016</v>
      </c>
      <c r="G15009">
        <v>101</v>
      </c>
      <c r="H15009" t="s">
        <v>2036</v>
      </c>
      <c r="I15009">
        <v>43493</v>
      </c>
      <c r="J15009">
        <v>1</v>
      </c>
      <c r="K15009">
        <v>37.159999999999997</v>
      </c>
    </row>
    <row r="15010" spans="2:11">
      <c r="B15010" t="s">
        <v>2234</v>
      </c>
      <c r="C15010" t="s">
        <v>3653</v>
      </c>
      <c r="D15010" t="s">
        <v>2026</v>
      </c>
      <c r="E15010">
        <v>5</v>
      </c>
      <c r="F15010" t="s">
        <v>2016</v>
      </c>
      <c r="G15010">
        <v>109</v>
      </c>
      <c r="H15010" t="s">
        <v>2017</v>
      </c>
      <c r="I15010">
        <v>43488</v>
      </c>
      <c r="J15010">
        <v>2</v>
      </c>
      <c r="K15010">
        <v>32.32</v>
      </c>
    </row>
    <row r="15011" spans="2:11">
      <c r="B15011" t="s">
        <v>106</v>
      </c>
      <c r="C15011" t="s">
        <v>2205</v>
      </c>
      <c r="D15011" t="s">
        <v>2114</v>
      </c>
      <c r="E15011">
        <v>3</v>
      </c>
      <c r="F15011" t="s">
        <v>2016</v>
      </c>
      <c r="G15011">
        <v>101</v>
      </c>
      <c r="H15011" t="s">
        <v>2020</v>
      </c>
      <c r="I15011">
        <v>43482</v>
      </c>
      <c r="J15011">
        <v>6</v>
      </c>
      <c r="K15011">
        <v>0</v>
      </c>
    </row>
    <row r="15012" spans="2:11">
      <c r="B15012" t="s">
        <v>2072</v>
      </c>
      <c r="C15012" t="s">
        <v>3658</v>
      </c>
      <c r="D15012" t="s">
        <v>2015</v>
      </c>
      <c r="E15012">
        <v>3</v>
      </c>
      <c r="F15012" t="s">
        <v>2016</v>
      </c>
      <c r="G15012" t="s">
        <v>2030</v>
      </c>
      <c r="H15012" t="s">
        <v>2017</v>
      </c>
      <c r="I15012">
        <v>43482</v>
      </c>
      <c r="J15012">
        <v>6</v>
      </c>
      <c r="K15012">
        <v>0</v>
      </c>
    </row>
    <row r="15013" spans="2:11">
      <c r="B15013" t="s">
        <v>2382</v>
      </c>
      <c r="C15013" t="s">
        <v>3655</v>
      </c>
      <c r="D15013" t="s">
        <v>2041</v>
      </c>
      <c r="E15013">
        <v>1</v>
      </c>
      <c r="F15013" t="s">
        <v>2016</v>
      </c>
      <c r="G15013">
        <v>78</v>
      </c>
      <c r="H15013" t="s">
        <v>2020</v>
      </c>
      <c r="I15013">
        <v>43482</v>
      </c>
      <c r="J15013">
        <v>7</v>
      </c>
      <c r="K15013">
        <v>-5.43</v>
      </c>
    </row>
    <row r="15014" spans="2:11">
      <c r="B15014" t="s">
        <v>2134</v>
      </c>
      <c r="C15014" t="s">
        <v>2516</v>
      </c>
      <c r="D15014" t="s">
        <v>2035</v>
      </c>
      <c r="E15014">
        <v>5</v>
      </c>
      <c r="F15014" t="s">
        <v>2016</v>
      </c>
      <c r="G15014">
        <v>112</v>
      </c>
      <c r="H15014" t="s">
        <v>2017</v>
      </c>
      <c r="I15014">
        <v>43481</v>
      </c>
      <c r="J15014">
        <v>5</v>
      </c>
      <c r="K15014">
        <v>1.4</v>
      </c>
    </row>
    <row r="15015" spans="2:11">
      <c r="B15015" t="s">
        <v>2074</v>
      </c>
      <c r="C15015" t="s">
        <v>2820</v>
      </c>
      <c r="D15015" t="s">
        <v>2026</v>
      </c>
      <c r="E15015">
        <v>5</v>
      </c>
      <c r="F15015" t="s">
        <v>2016</v>
      </c>
      <c r="G15015">
        <v>120</v>
      </c>
      <c r="H15015" t="s">
        <v>2020</v>
      </c>
      <c r="I15015">
        <v>43481</v>
      </c>
      <c r="J15015">
        <v>2</v>
      </c>
      <c r="K15015">
        <v>32.32</v>
      </c>
    </row>
    <row r="15016" spans="2:11">
      <c r="B15016" t="s">
        <v>2051</v>
      </c>
      <c r="C15016" t="s">
        <v>3656</v>
      </c>
      <c r="D15016" t="s">
        <v>2076</v>
      </c>
      <c r="E15016">
        <v>3</v>
      </c>
      <c r="F15016" t="s">
        <v>2016</v>
      </c>
      <c r="G15016">
        <v>87</v>
      </c>
      <c r="H15016" t="s">
        <v>2017</v>
      </c>
      <c r="I15016">
        <v>43481</v>
      </c>
      <c r="J15016" t="s">
        <v>2030</v>
      </c>
      <c r="K15016" t="s">
        <v>2030</v>
      </c>
    </row>
    <row r="15017" spans="2:11">
      <c r="B15017" t="s">
        <v>2063</v>
      </c>
      <c r="C15017" t="s">
        <v>2506</v>
      </c>
      <c r="D15017" t="s">
        <v>2035</v>
      </c>
      <c r="E15017">
        <v>5</v>
      </c>
      <c r="F15017" t="s">
        <v>2016</v>
      </c>
      <c r="G15017">
        <v>100</v>
      </c>
      <c r="H15017" t="s">
        <v>2017</v>
      </c>
      <c r="I15017">
        <v>43481</v>
      </c>
      <c r="J15017">
        <v>2</v>
      </c>
      <c r="K15017">
        <v>32.32</v>
      </c>
    </row>
    <row r="15018" spans="2:11">
      <c r="B15018" t="s">
        <v>2027</v>
      </c>
      <c r="C15018" t="s">
        <v>3654</v>
      </c>
      <c r="D15018" t="s">
        <v>2029</v>
      </c>
      <c r="E15018">
        <v>5</v>
      </c>
      <c r="F15018" t="s">
        <v>2016</v>
      </c>
      <c r="G15018">
        <v>113</v>
      </c>
      <c r="H15018" t="s">
        <v>2017</v>
      </c>
      <c r="I15018">
        <v>43480</v>
      </c>
      <c r="J15018" t="s">
        <v>2030</v>
      </c>
      <c r="K15018" t="s">
        <v>2030</v>
      </c>
    </row>
    <row r="15019" spans="2:11">
      <c r="B15019" t="s">
        <v>2077</v>
      </c>
      <c r="C15019" t="s">
        <v>3659</v>
      </c>
      <c r="D15019" t="s">
        <v>2227</v>
      </c>
      <c r="E15019">
        <v>3</v>
      </c>
      <c r="F15019" t="s">
        <v>2016</v>
      </c>
      <c r="G15019">
        <v>110</v>
      </c>
      <c r="H15019" t="s">
        <v>2020</v>
      </c>
      <c r="I15019">
        <v>43480</v>
      </c>
      <c r="J15019">
        <v>6</v>
      </c>
      <c r="K15019">
        <v>0</v>
      </c>
    </row>
    <row r="15020" spans="2:11">
      <c r="B15020" t="s">
        <v>2091</v>
      </c>
      <c r="C15020" t="s">
        <v>2690</v>
      </c>
      <c r="D15020" t="s">
        <v>2093</v>
      </c>
      <c r="E15020" t="s">
        <v>2030</v>
      </c>
      <c r="F15020" t="s">
        <v>2016</v>
      </c>
      <c r="G15020" t="s">
        <v>2030</v>
      </c>
      <c r="H15020" t="s">
        <v>2017</v>
      </c>
      <c r="I15020">
        <v>43476</v>
      </c>
      <c r="J15020" t="s">
        <v>2030</v>
      </c>
      <c r="K15020" t="s">
        <v>2030</v>
      </c>
    </row>
    <row r="15021" spans="2:11">
      <c r="B15021" t="s">
        <v>2021</v>
      </c>
      <c r="C15021" t="s">
        <v>3657</v>
      </c>
      <c r="D15021" t="s">
        <v>2216</v>
      </c>
      <c r="E15021">
        <v>3</v>
      </c>
      <c r="F15021" t="s">
        <v>2016</v>
      </c>
      <c r="G15021">
        <v>113</v>
      </c>
      <c r="H15021" t="s">
        <v>2020</v>
      </c>
      <c r="I15021">
        <v>43443</v>
      </c>
      <c r="J15021" t="s">
        <v>2030</v>
      </c>
      <c r="K15021" t="s">
        <v>2030</v>
      </c>
    </row>
    <row r="15022" spans="2:11">
      <c r="B15022" t="s">
        <v>3660</v>
      </c>
      <c r="C15022" t="s">
        <v>3661</v>
      </c>
      <c r="D15022" t="s">
        <v>2093</v>
      </c>
      <c r="E15022" t="s">
        <v>2030</v>
      </c>
      <c r="F15022" t="s">
        <v>2016</v>
      </c>
      <c r="G15022">
        <v>64.23</v>
      </c>
      <c r="H15022" t="s">
        <v>2020</v>
      </c>
      <c r="I15022">
        <v>43027</v>
      </c>
      <c r="J15022" t="s">
        <v>2030</v>
      </c>
      <c r="K15022" t="s">
        <v>2030</v>
      </c>
    </row>
    <row r="15023" spans="2:11">
      <c r="B15023" t="s">
        <v>2786</v>
      </c>
      <c r="C15023" t="s">
        <v>2095</v>
      </c>
      <c r="D15023" t="s">
        <v>2843</v>
      </c>
      <c r="E15023">
        <v>4</v>
      </c>
      <c r="F15023" t="s">
        <v>2123</v>
      </c>
      <c r="G15023">
        <v>72</v>
      </c>
      <c r="H15023" t="s">
        <v>2017</v>
      </c>
      <c r="I15023">
        <v>42443</v>
      </c>
      <c r="J15023">
        <v>2</v>
      </c>
      <c r="K15023">
        <v>32.32</v>
      </c>
    </row>
    <row r="15101" spans="1:11">
      <c r="A15101" t="s">
        <v>1164</v>
      </c>
      <c r="B15101" t="s">
        <v>2274</v>
      </c>
      <c r="C15101" t="s">
        <v>2275</v>
      </c>
      <c r="D15101" t="s">
        <v>2076</v>
      </c>
      <c r="E15101">
        <v>3</v>
      </c>
      <c r="F15101" t="s">
        <v>2016</v>
      </c>
      <c r="G15101" t="s">
        <v>2030</v>
      </c>
      <c r="H15101" t="s">
        <v>2017</v>
      </c>
      <c r="I15101">
        <v>43509</v>
      </c>
      <c r="J15101">
        <v>12</v>
      </c>
      <c r="K15101">
        <v>-9.3000000000000007</v>
      </c>
    </row>
    <row r="15102" spans="1:11">
      <c r="B15102" t="s">
        <v>2094</v>
      </c>
      <c r="C15102" t="s">
        <v>2095</v>
      </c>
      <c r="D15102" t="s">
        <v>2076</v>
      </c>
      <c r="E15102">
        <v>3</v>
      </c>
      <c r="F15102" t="s">
        <v>2016</v>
      </c>
      <c r="G15102" t="s">
        <v>2030</v>
      </c>
      <c r="H15102" t="s">
        <v>2017</v>
      </c>
      <c r="I15102">
        <v>43508</v>
      </c>
      <c r="J15102" t="s">
        <v>2030</v>
      </c>
      <c r="K15102" t="s">
        <v>2030</v>
      </c>
    </row>
    <row r="15103" spans="1:11">
      <c r="B15103" t="s">
        <v>2277</v>
      </c>
      <c r="C15103" t="s">
        <v>2760</v>
      </c>
      <c r="D15103" t="s">
        <v>2015</v>
      </c>
      <c r="E15103">
        <v>3</v>
      </c>
      <c r="F15103" t="s">
        <v>2016</v>
      </c>
      <c r="G15103">
        <v>58</v>
      </c>
      <c r="H15103" t="s">
        <v>2017</v>
      </c>
      <c r="I15103">
        <v>43504</v>
      </c>
      <c r="J15103">
        <v>6</v>
      </c>
      <c r="K15103">
        <v>0</v>
      </c>
    </row>
    <row r="15104" spans="1:11">
      <c r="B15104" t="s">
        <v>2198</v>
      </c>
      <c r="C15104" t="s">
        <v>2644</v>
      </c>
      <c r="D15104" t="s">
        <v>2035</v>
      </c>
      <c r="E15104">
        <v>5</v>
      </c>
      <c r="F15104" t="s">
        <v>2016</v>
      </c>
      <c r="G15104">
        <v>63</v>
      </c>
      <c r="H15104" t="s">
        <v>2017</v>
      </c>
      <c r="I15104">
        <v>43504</v>
      </c>
      <c r="J15104">
        <v>10</v>
      </c>
      <c r="K15104">
        <v>-4.32</v>
      </c>
    </row>
    <row r="15105" spans="2:11">
      <c r="B15105" t="s">
        <v>2159</v>
      </c>
      <c r="C15105" t="s">
        <v>2765</v>
      </c>
      <c r="D15105" t="s">
        <v>2044</v>
      </c>
      <c r="E15105">
        <v>3</v>
      </c>
      <c r="F15105" t="s">
        <v>2016</v>
      </c>
      <c r="G15105">
        <v>55</v>
      </c>
      <c r="H15105" t="s">
        <v>2017</v>
      </c>
      <c r="I15105">
        <v>43503</v>
      </c>
      <c r="J15105">
        <v>3</v>
      </c>
      <c r="K15105">
        <v>2.71</v>
      </c>
    </row>
    <row r="15106" spans="2:11">
      <c r="B15106" t="s">
        <v>2077</v>
      </c>
      <c r="C15106" t="s">
        <v>2226</v>
      </c>
      <c r="D15106" t="s">
        <v>2227</v>
      </c>
      <c r="E15106">
        <v>3</v>
      </c>
      <c r="F15106" t="s">
        <v>2016</v>
      </c>
      <c r="G15106">
        <v>52</v>
      </c>
      <c r="H15106" t="s">
        <v>2017</v>
      </c>
      <c r="I15106">
        <v>43503</v>
      </c>
      <c r="J15106">
        <v>6</v>
      </c>
      <c r="K15106">
        <v>0</v>
      </c>
    </row>
    <row r="15107" spans="2:11">
      <c r="B15107" t="s">
        <v>2042</v>
      </c>
      <c r="C15107" t="s">
        <v>2763</v>
      </c>
      <c r="D15107" t="s">
        <v>2029</v>
      </c>
      <c r="E15107">
        <v>5</v>
      </c>
      <c r="F15107" t="s">
        <v>2016</v>
      </c>
      <c r="G15107">
        <v>61</v>
      </c>
      <c r="H15107" t="s">
        <v>2020</v>
      </c>
      <c r="I15107">
        <v>43502</v>
      </c>
      <c r="J15107">
        <v>9</v>
      </c>
      <c r="K15107">
        <v>-3</v>
      </c>
    </row>
    <row r="15108" spans="2:11">
      <c r="B15108" t="s">
        <v>2257</v>
      </c>
      <c r="C15108" t="s">
        <v>2530</v>
      </c>
      <c r="D15108" t="s">
        <v>2044</v>
      </c>
      <c r="E15108">
        <v>3</v>
      </c>
      <c r="F15108" t="s">
        <v>2016</v>
      </c>
      <c r="G15108">
        <v>48</v>
      </c>
      <c r="H15108" t="s">
        <v>2020</v>
      </c>
      <c r="I15108">
        <v>43501</v>
      </c>
      <c r="J15108">
        <v>6</v>
      </c>
      <c r="K15108">
        <v>0</v>
      </c>
    </row>
    <row r="15109" spans="2:11">
      <c r="B15109" t="s">
        <v>2033</v>
      </c>
      <c r="C15109" t="s">
        <v>2271</v>
      </c>
      <c r="D15109" t="s">
        <v>2184</v>
      </c>
      <c r="E15109">
        <v>1</v>
      </c>
      <c r="F15109" t="s">
        <v>2016</v>
      </c>
      <c r="G15109">
        <v>51.5</v>
      </c>
      <c r="H15109" t="s">
        <v>2036</v>
      </c>
      <c r="I15109">
        <v>43496</v>
      </c>
      <c r="J15109">
        <v>2</v>
      </c>
      <c r="K15109">
        <v>4.32</v>
      </c>
    </row>
    <row r="15110" spans="2:11">
      <c r="B15110" t="s">
        <v>2037</v>
      </c>
      <c r="C15110" t="s">
        <v>2286</v>
      </c>
      <c r="D15110" t="s">
        <v>2076</v>
      </c>
      <c r="E15110">
        <v>3</v>
      </c>
      <c r="F15110" t="s">
        <v>2016</v>
      </c>
      <c r="G15110">
        <v>51</v>
      </c>
      <c r="H15110" t="s">
        <v>2017</v>
      </c>
      <c r="I15110">
        <v>43495</v>
      </c>
      <c r="J15110">
        <v>13</v>
      </c>
      <c r="K15110">
        <v>-12.52</v>
      </c>
    </row>
    <row r="15111" spans="2:11">
      <c r="B15111" t="s">
        <v>2051</v>
      </c>
      <c r="C15111" t="s">
        <v>2290</v>
      </c>
      <c r="D15111" t="s">
        <v>2076</v>
      </c>
      <c r="E15111">
        <v>3</v>
      </c>
      <c r="F15111" t="s">
        <v>2016</v>
      </c>
      <c r="G15111">
        <v>54</v>
      </c>
      <c r="H15111" t="s">
        <v>2017</v>
      </c>
      <c r="I15111">
        <v>43495</v>
      </c>
      <c r="J15111">
        <v>1</v>
      </c>
      <c r="K15111">
        <v>10.220000000000001</v>
      </c>
    </row>
    <row r="15112" spans="2:11">
      <c r="B15112" t="s">
        <v>2067</v>
      </c>
      <c r="C15112" t="s">
        <v>2281</v>
      </c>
      <c r="D15112" t="s">
        <v>2029</v>
      </c>
      <c r="E15112">
        <v>5</v>
      </c>
      <c r="F15112" t="s">
        <v>2016</v>
      </c>
      <c r="G15112">
        <v>61</v>
      </c>
      <c r="H15112" t="s">
        <v>2020</v>
      </c>
      <c r="I15112">
        <v>43490</v>
      </c>
      <c r="J15112">
        <v>10</v>
      </c>
      <c r="K15112">
        <v>-4.32</v>
      </c>
    </row>
    <row r="15113" spans="2:11">
      <c r="B15113" t="s">
        <v>2045</v>
      </c>
      <c r="C15113" t="s">
        <v>3281</v>
      </c>
      <c r="D15113" t="s">
        <v>2029</v>
      </c>
      <c r="E15113">
        <v>5</v>
      </c>
      <c r="F15113" t="s">
        <v>2016</v>
      </c>
      <c r="G15113">
        <v>58</v>
      </c>
      <c r="H15113" t="s">
        <v>2020</v>
      </c>
      <c r="I15113">
        <v>43489</v>
      </c>
      <c r="J15113">
        <v>8</v>
      </c>
      <c r="K15113">
        <v>-2.21</v>
      </c>
    </row>
    <row r="15114" spans="2:11">
      <c r="B15114" t="s">
        <v>2134</v>
      </c>
      <c r="C15114" t="s">
        <v>2762</v>
      </c>
      <c r="D15114" t="s">
        <v>2162</v>
      </c>
      <c r="E15114">
        <v>3</v>
      </c>
      <c r="F15114" t="s">
        <v>2016</v>
      </c>
      <c r="G15114" t="s">
        <v>2030</v>
      </c>
      <c r="H15114" t="s">
        <v>2017</v>
      </c>
      <c r="I15114">
        <v>43487</v>
      </c>
      <c r="J15114">
        <v>6</v>
      </c>
      <c r="K15114">
        <v>0</v>
      </c>
    </row>
    <row r="15115" spans="2:11">
      <c r="B15115" t="s">
        <v>2024</v>
      </c>
      <c r="C15115" t="s">
        <v>2243</v>
      </c>
      <c r="D15115" t="s">
        <v>2026</v>
      </c>
      <c r="E15115">
        <v>5</v>
      </c>
      <c r="F15115" t="s">
        <v>2016</v>
      </c>
      <c r="G15115">
        <v>61</v>
      </c>
      <c r="H15115" t="s">
        <v>2017</v>
      </c>
      <c r="I15115">
        <v>43483</v>
      </c>
      <c r="J15115">
        <v>10</v>
      </c>
      <c r="K15115">
        <v>-4.32</v>
      </c>
    </row>
    <row r="15116" spans="2:11">
      <c r="B15116" t="s">
        <v>2027</v>
      </c>
      <c r="C15116" t="s">
        <v>2276</v>
      </c>
      <c r="D15116" t="s">
        <v>2044</v>
      </c>
      <c r="E15116">
        <v>3</v>
      </c>
      <c r="F15116" t="s">
        <v>2016</v>
      </c>
      <c r="G15116">
        <v>55</v>
      </c>
      <c r="H15116" t="s">
        <v>2017</v>
      </c>
      <c r="I15116">
        <v>43482</v>
      </c>
      <c r="J15116">
        <v>6</v>
      </c>
      <c r="K15116">
        <v>0</v>
      </c>
    </row>
    <row r="15117" spans="2:11">
      <c r="B15117" t="s">
        <v>2072</v>
      </c>
      <c r="C15117" t="s">
        <v>2287</v>
      </c>
      <c r="D15117" t="s">
        <v>2015</v>
      </c>
      <c r="E15117">
        <v>3</v>
      </c>
      <c r="F15117" t="s">
        <v>2016</v>
      </c>
      <c r="G15117" t="s">
        <v>2030</v>
      </c>
      <c r="H15117" t="s">
        <v>2017</v>
      </c>
      <c r="I15117">
        <v>43482</v>
      </c>
      <c r="J15117">
        <v>6</v>
      </c>
      <c r="K15117">
        <v>0</v>
      </c>
    </row>
    <row r="15118" spans="2:11">
      <c r="B15118" t="s">
        <v>2220</v>
      </c>
      <c r="C15118" t="s">
        <v>3283</v>
      </c>
      <c r="D15118" t="s">
        <v>2076</v>
      </c>
      <c r="E15118">
        <v>3</v>
      </c>
      <c r="F15118" t="s">
        <v>2016</v>
      </c>
      <c r="G15118">
        <v>52</v>
      </c>
      <c r="H15118" t="s">
        <v>2020</v>
      </c>
      <c r="I15118">
        <v>43481</v>
      </c>
      <c r="J15118">
        <v>6</v>
      </c>
      <c r="K15118">
        <v>0</v>
      </c>
    </row>
    <row r="15119" spans="2:11">
      <c r="B15119" t="s">
        <v>2079</v>
      </c>
      <c r="C15119" t="s">
        <v>2282</v>
      </c>
      <c r="D15119" t="s">
        <v>2015</v>
      </c>
      <c r="E15119">
        <v>3</v>
      </c>
      <c r="F15119" t="s">
        <v>2016</v>
      </c>
      <c r="G15119">
        <v>55</v>
      </c>
      <c r="H15119" t="s">
        <v>2017</v>
      </c>
      <c r="I15119">
        <v>43481</v>
      </c>
      <c r="J15119">
        <v>6</v>
      </c>
      <c r="K15119">
        <v>0</v>
      </c>
    </row>
    <row r="15120" spans="2:11">
      <c r="B15120" t="s">
        <v>2063</v>
      </c>
      <c r="C15120" t="s">
        <v>2291</v>
      </c>
      <c r="D15120" t="s">
        <v>2035</v>
      </c>
      <c r="E15120">
        <v>5</v>
      </c>
      <c r="F15120" t="s">
        <v>2016</v>
      </c>
      <c r="G15120">
        <v>64</v>
      </c>
      <c r="H15120" t="s">
        <v>2017</v>
      </c>
      <c r="I15120">
        <v>43481</v>
      </c>
      <c r="J15120">
        <v>10</v>
      </c>
      <c r="K15120">
        <v>-4.32</v>
      </c>
    </row>
    <row r="15121" spans="2:11">
      <c r="B15121" t="s">
        <v>2283</v>
      </c>
      <c r="C15121" t="s">
        <v>2284</v>
      </c>
      <c r="D15121" t="s">
        <v>2189</v>
      </c>
      <c r="E15121">
        <v>5</v>
      </c>
      <c r="F15121" t="s">
        <v>2016</v>
      </c>
      <c r="G15121">
        <v>61</v>
      </c>
      <c r="H15121" t="s">
        <v>2017</v>
      </c>
      <c r="I15121">
        <v>43481</v>
      </c>
      <c r="J15121">
        <v>11</v>
      </c>
      <c r="K15121">
        <v>-4.99</v>
      </c>
    </row>
    <row r="15122" spans="2:11">
      <c r="B15122" t="s">
        <v>106</v>
      </c>
      <c r="C15122" t="s">
        <v>2228</v>
      </c>
      <c r="D15122" t="s">
        <v>3093</v>
      </c>
      <c r="E15122">
        <v>1</v>
      </c>
      <c r="F15122" t="s">
        <v>2016</v>
      </c>
      <c r="G15122">
        <v>53</v>
      </c>
      <c r="H15122" t="s">
        <v>2020</v>
      </c>
      <c r="I15122">
        <v>43473</v>
      </c>
      <c r="J15122">
        <v>2</v>
      </c>
      <c r="K15122">
        <v>4.32</v>
      </c>
    </row>
    <row r="15123" spans="2:11">
      <c r="B15123" t="s">
        <v>2021</v>
      </c>
      <c r="C15123" t="s">
        <v>3282</v>
      </c>
      <c r="D15123" t="s">
        <v>2216</v>
      </c>
      <c r="E15123">
        <v>3</v>
      </c>
      <c r="F15123" t="s">
        <v>2016</v>
      </c>
      <c r="G15123">
        <v>53</v>
      </c>
      <c r="H15123" t="s">
        <v>2020</v>
      </c>
      <c r="I15123">
        <v>43472</v>
      </c>
      <c r="J15123">
        <v>6</v>
      </c>
      <c r="K15123">
        <v>0</v>
      </c>
    </row>
    <row r="15124" spans="2:11">
      <c r="B15124" t="s">
        <v>2120</v>
      </c>
      <c r="C15124" t="s">
        <v>2245</v>
      </c>
      <c r="D15124" t="s">
        <v>2044</v>
      </c>
      <c r="E15124">
        <v>3</v>
      </c>
      <c r="F15124" t="s">
        <v>2016</v>
      </c>
      <c r="G15124">
        <v>54</v>
      </c>
      <c r="H15124" t="s">
        <v>2020</v>
      </c>
      <c r="I15124">
        <v>43444</v>
      </c>
      <c r="J15124">
        <v>6</v>
      </c>
      <c r="K15124">
        <v>0</v>
      </c>
    </row>
    <row r="15125" spans="2:11">
      <c r="B15125" t="s">
        <v>2083</v>
      </c>
      <c r="C15125" t="s">
        <v>2084</v>
      </c>
      <c r="D15125" t="s">
        <v>2035</v>
      </c>
      <c r="E15125">
        <v>5</v>
      </c>
      <c r="F15125" t="s">
        <v>2016</v>
      </c>
      <c r="G15125" t="s">
        <v>2030</v>
      </c>
      <c r="H15125" t="s">
        <v>2017</v>
      </c>
      <c r="I15125">
        <v>43393</v>
      </c>
      <c r="J15125">
        <v>7</v>
      </c>
      <c r="K15125">
        <v>-1.03</v>
      </c>
    </row>
    <row r="15201" spans="1:11">
      <c r="A15201" t="s">
        <v>1165</v>
      </c>
      <c r="B15201" t="s">
        <v>106</v>
      </c>
      <c r="C15201" t="s">
        <v>4016</v>
      </c>
      <c r="D15201" t="s">
        <v>2669</v>
      </c>
      <c r="E15201">
        <v>5</v>
      </c>
      <c r="F15201" t="s">
        <v>2016</v>
      </c>
      <c r="G15201">
        <v>19</v>
      </c>
      <c r="H15201" t="s">
        <v>2020</v>
      </c>
      <c r="I15201">
        <v>43511</v>
      </c>
      <c r="J15201">
        <v>2</v>
      </c>
      <c r="K15201">
        <v>11.24</v>
      </c>
    </row>
    <row r="15202" spans="1:11">
      <c r="B15202" t="s">
        <v>2067</v>
      </c>
      <c r="C15202" t="s">
        <v>2672</v>
      </c>
      <c r="D15202" t="s">
        <v>2029</v>
      </c>
      <c r="E15202">
        <v>5</v>
      </c>
      <c r="F15202" t="s">
        <v>2016</v>
      </c>
      <c r="G15202">
        <v>17</v>
      </c>
      <c r="H15202" t="s">
        <v>2020</v>
      </c>
      <c r="I15202">
        <v>43511</v>
      </c>
      <c r="J15202">
        <v>4</v>
      </c>
      <c r="K15202">
        <v>6.65</v>
      </c>
    </row>
    <row r="15203" spans="1:11">
      <c r="B15203" t="s">
        <v>2069</v>
      </c>
      <c r="C15203" t="s">
        <v>2673</v>
      </c>
      <c r="D15203" t="s">
        <v>2071</v>
      </c>
      <c r="E15203">
        <v>3</v>
      </c>
      <c r="F15203" t="s">
        <v>2016</v>
      </c>
      <c r="G15203" t="s">
        <v>2030</v>
      </c>
      <c r="H15203" t="s">
        <v>2017</v>
      </c>
      <c r="I15203">
        <v>43511</v>
      </c>
      <c r="J15203" t="s">
        <v>2030</v>
      </c>
      <c r="K15203" t="s">
        <v>2030</v>
      </c>
    </row>
    <row r="15204" spans="1:11">
      <c r="B15204" t="s">
        <v>2234</v>
      </c>
      <c r="C15204" t="s">
        <v>2674</v>
      </c>
      <c r="D15204" t="s">
        <v>2044</v>
      </c>
      <c r="E15204">
        <v>3</v>
      </c>
      <c r="F15204" t="s">
        <v>2016</v>
      </c>
      <c r="G15204">
        <v>12</v>
      </c>
      <c r="H15204" t="s">
        <v>2020</v>
      </c>
      <c r="I15204">
        <v>43511</v>
      </c>
      <c r="J15204" t="s">
        <v>2030</v>
      </c>
      <c r="K15204" t="s">
        <v>2030</v>
      </c>
    </row>
    <row r="15205" spans="1:11">
      <c r="B15205" t="s">
        <v>2063</v>
      </c>
      <c r="C15205" t="s">
        <v>2675</v>
      </c>
      <c r="D15205" t="s">
        <v>2035</v>
      </c>
      <c r="E15205">
        <v>5</v>
      </c>
      <c r="F15205" t="s">
        <v>2016</v>
      </c>
      <c r="G15205">
        <v>15</v>
      </c>
      <c r="H15205" t="s">
        <v>2017</v>
      </c>
      <c r="I15205">
        <v>43511</v>
      </c>
      <c r="J15205">
        <v>4</v>
      </c>
      <c r="K15205">
        <v>6.65</v>
      </c>
    </row>
    <row r="15206" spans="1:11">
      <c r="B15206" t="s">
        <v>2094</v>
      </c>
      <c r="C15206" t="s">
        <v>2095</v>
      </c>
      <c r="D15206" t="s">
        <v>2026</v>
      </c>
      <c r="E15206">
        <v>5</v>
      </c>
      <c r="F15206" t="s">
        <v>2016</v>
      </c>
      <c r="G15206">
        <v>16</v>
      </c>
      <c r="H15206" t="s">
        <v>2020</v>
      </c>
      <c r="I15206">
        <v>43510</v>
      </c>
      <c r="J15206" t="s">
        <v>2030</v>
      </c>
      <c r="K15206" t="s">
        <v>2030</v>
      </c>
    </row>
    <row r="15207" spans="1:11">
      <c r="B15207" t="s">
        <v>2033</v>
      </c>
      <c r="C15207" t="s">
        <v>2676</v>
      </c>
      <c r="D15207" t="s">
        <v>2035</v>
      </c>
      <c r="E15207">
        <v>5</v>
      </c>
      <c r="F15207" t="s">
        <v>2016</v>
      </c>
      <c r="G15207">
        <v>20</v>
      </c>
      <c r="H15207" t="s">
        <v>2020</v>
      </c>
      <c r="I15207">
        <v>43488</v>
      </c>
      <c r="J15207">
        <v>4</v>
      </c>
      <c r="K15207">
        <v>6.65</v>
      </c>
    </row>
    <row r="15208" spans="1:11">
      <c r="B15208" t="s">
        <v>2267</v>
      </c>
      <c r="C15208" t="s">
        <v>2677</v>
      </c>
      <c r="D15208" t="s">
        <v>2029</v>
      </c>
      <c r="E15208">
        <v>5</v>
      </c>
      <c r="F15208" t="s">
        <v>2016</v>
      </c>
      <c r="G15208">
        <v>26</v>
      </c>
      <c r="H15208" t="s">
        <v>2017</v>
      </c>
      <c r="I15208">
        <v>43441</v>
      </c>
      <c r="J15208" t="s">
        <v>2030</v>
      </c>
      <c r="K15208" t="s">
        <v>2030</v>
      </c>
    </row>
    <row r="15209" spans="1:11">
      <c r="B15209" t="s">
        <v>2136</v>
      </c>
      <c r="C15209" t="s">
        <v>2678</v>
      </c>
      <c r="D15209" t="s">
        <v>2053</v>
      </c>
      <c r="E15209">
        <v>1</v>
      </c>
      <c r="F15209" t="s">
        <v>2016</v>
      </c>
      <c r="G15209">
        <v>10</v>
      </c>
      <c r="H15209" t="s">
        <v>2020</v>
      </c>
      <c r="I15209">
        <v>43431</v>
      </c>
      <c r="J15209">
        <v>6</v>
      </c>
      <c r="K15209">
        <v>-6.65</v>
      </c>
    </row>
    <row r="15210" spans="1:11">
      <c r="B15210" t="s">
        <v>2083</v>
      </c>
      <c r="C15210" t="s">
        <v>2084</v>
      </c>
      <c r="D15210" t="s">
        <v>2076</v>
      </c>
      <c r="E15210">
        <v>3</v>
      </c>
      <c r="F15210" t="s">
        <v>2088</v>
      </c>
      <c r="G15210" t="s">
        <v>2030</v>
      </c>
      <c r="H15210" t="s">
        <v>2017</v>
      </c>
      <c r="I15210">
        <v>43229</v>
      </c>
      <c r="J15210">
        <v>5</v>
      </c>
      <c r="K15210">
        <v>0.4</v>
      </c>
    </row>
    <row r="15301" spans="1:11">
      <c r="A15301" t="s">
        <v>1166</v>
      </c>
      <c r="B15301" t="s">
        <v>2601</v>
      </c>
      <c r="C15301" t="s">
        <v>2651</v>
      </c>
      <c r="D15301" t="s">
        <v>2029</v>
      </c>
      <c r="E15301">
        <v>5</v>
      </c>
      <c r="F15301" t="s">
        <v>2016</v>
      </c>
      <c r="G15301">
        <v>126</v>
      </c>
      <c r="H15301" t="s">
        <v>2017</v>
      </c>
      <c r="I15301">
        <v>43511</v>
      </c>
      <c r="J15301">
        <v>3</v>
      </c>
      <c r="K15301">
        <v>10.17</v>
      </c>
    </row>
    <row r="15302" spans="1:11">
      <c r="B15302" t="s">
        <v>2777</v>
      </c>
      <c r="C15302" t="s">
        <v>3041</v>
      </c>
      <c r="D15302" t="s">
        <v>2076</v>
      </c>
      <c r="E15302">
        <v>3</v>
      </c>
      <c r="F15302" t="s">
        <v>2016</v>
      </c>
      <c r="G15302">
        <v>99</v>
      </c>
      <c r="H15302" t="s">
        <v>2017</v>
      </c>
      <c r="I15302">
        <v>43510</v>
      </c>
      <c r="J15302">
        <v>6</v>
      </c>
      <c r="K15302">
        <v>5.77</v>
      </c>
    </row>
    <row r="15303" spans="1:11">
      <c r="B15303" t="s">
        <v>2203</v>
      </c>
      <c r="C15303" t="s">
        <v>2546</v>
      </c>
      <c r="D15303" t="s">
        <v>2026</v>
      </c>
      <c r="E15303">
        <v>5</v>
      </c>
      <c r="F15303" t="s">
        <v>2016</v>
      </c>
      <c r="G15303">
        <v>110</v>
      </c>
      <c r="H15303" t="s">
        <v>2020</v>
      </c>
      <c r="I15303">
        <v>43510</v>
      </c>
      <c r="J15303">
        <v>3</v>
      </c>
      <c r="K15303">
        <v>10.17</v>
      </c>
    </row>
    <row r="15304" spans="1:11">
      <c r="B15304" t="s">
        <v>2274</v>
      </c>
      <c r="C15304" t="s">
        <v>2457</v>
      </c>
      <c r="D15304" t="s">
        <v>2026</v>
      </c>
      <c r="E15304">
        <v>5</v>
      </c>
      <c r="F15304" t="s">
        <v>2016</v>
      </c>
      <c r="G15304" t="s">
        <v>2030</v>
      </c>
      <c r="H15304" t="s">
        <v>2017</v>
      </c>
      <c r="I15304">
        <v>43509</v>
      </c>
      <c r="J15304">
        <v>3</v>
      </c>
      <c r="K15304">
        <v>10.17</v>
      </c>
    </row>
    <row r="15305" spans="1:11">
      <c r="B15305" t="s">
        <v>2063</v>
      </c>
      <c r="C15305" t="s">
        <v>2266</v>
      </c>
      <c r="D15305" t="s">
        <v>2162</v>
      </c>
      <c r="E15305">
        <v>3</v>
      </c>
      <c r="F15305" t="s">
        <v>2016</v>
      </c>
      <c r="G15305">
        <v>105</v>
      </c>
      <c r="H15305" t="s">
        <v>2017</v>
      </c>
      <c r="I15305">
        <v>43509</v>
      </c>
      <c r="J15305">
        <v>7</v>
      </c>
      <c r="K15305">
        <v>2.02</v>
      </c>
    </row>
    <row r="15306" spans="1:11">
      <c r="B15306" t="s">
        <v>2094</v>
      </c>
      <c r="C15306" t="s">
        <v>2095</v>
      </c>
      <c r="D15306" t="s">
        <v>2076</v>
      </c>
      <c r="E15306">
        <v>3</v>
      </c>
      <c r="F15306" t="s">
        <v>2088</v>
      </c>
      <c r="G15306" t="s">
        <v>2030</v>
      </c>
      <c r="H15306" t="s">
        <v>2017</v>
      </c>
      <c r="I15306">
        <v>43508</v>
      </c>
      <c r="J15306" t="s">
        <v>2030</v>
      </c>
      <c r="K15306" t="s">
        <v>2030</v>
      </c>
    </row>
    <row r="15307" spans="1:11">
      <c r="B15307" t="s">
        <v>2247</v>
      </c>
      <c r="C15307" t="s">
        <v>2248</v>
      </c>
      <c r="D15307" t="s">
        <v>2035</v>
      </c>
      <c r="E15307">
        <v>5</v>
      </c>
      <c r="F15307" t="s">
        <v>2016</v>
      </c>
      <c r="G15307">
        <v>100</v>
      </c>
      <c r="H15307" t="s">
        <v>2020</v>
      </c>
      <c r="I15307">
        <v>43506</v>
      </c>
      <c r="J15307">
        <v>3</v>
      </c>
      <c r="K15307">
        <v>10.17</v>
      </c>
    </row>
    <row r="15308" spans="1:11">
      <c r="B15308" t="s">
        <v>2257</v>
      </c>
      <c r="C15308" t="s">
        <v>2258</v>
      </c>
      <c r="D15308" t="s">
        <v>2044</v>
      </c>
      <c r="E15308">
        <v>3</v>
      </c>
      <c r="F15308" t="s">
        <v>2016</v>
      </c>
      <c r="G15308">
        <v>95</v>
      </c>
      <c r="H15308" t="s">
        <v>2020</v>
      </c>
      <c r="I15308">
        <v>43504</v>
      </c>
      <c r="J15308">
        <v>8</v>
      </c>
      <c r="K15308">
        <v>0</v>
      </c>
    </row>
    <row r="15309" spans="1:11">
      <c r="B15309" t="s">
        <v>2045</v>
      </c>
      <c r="C15309" t="s">
        <v>2249</v>
      </c>
      <c r="D15309" t="s">
        <v>2029</v>
      </c>
      <c r="E15309">
        <v>5</v>
      </c>
      <c r="F15309" t="s">
        <v>2016</v>
      </c>
      <c r="G15309">
        <v>125</v>
      </c>
      <c r="H15309" t="s">
        <v>2020</v>
      </c>
      <c r="I15309">
        <v>43504</v>
      </c>
      <c r="J15309">
        <v>3</v>
      </c>
      <c r="K15309">
        <v>10.17</v>
      </c>
    </row>
    <row r="15310" spans="1:11">
      <c r="B15310" t="s">
        <v>2151</v>
      </c>
      <c r="C15310" t="s">
        <v>2655</v>
      </c>
      <c r="D15310" t="s">
        <v>2026</v>
      </c>
      <c r="E15310">
        <v>5</v>
      </c>
      <c r="F15310" t="s">
        <v>2016</v>
      </c>
      <c r="G15310">
        <v>110</v>
      </c>
      <c r="H15310" t="s">
        <v>2020</v>
      </c>
      <c r="I15310">
        <v>43502</v>
      </c>
      <c r="J15310">
        <v>3</v>
      </c>
      <c r="K15310">
        <v>10.17</v>
      </c>
    </row>
    <row r="15311" spans="1:11">
      <c r="B15311" t="s">
        <v>2037</v>
      </c>
      <c r="C15311" t="s">
        <v>3551</v>
      </c>
      <c r="D15311" t="s">
        <v>2026</v>
      </c>
      <c r="E15311">
        <v>5</v>
      </c>
      <c r="F15311" t="s">
        <v>2016</v>
      </c>
      <c r="G15311">
        <v>119</v>
      </c>
      <c r="H15311" t="s">
        <v>2020</v>
      </c>
      <c r="I15311">
        <v>43499</v>
      </c>
      <c r="J15311" t="s">
        <v>2030</v>
      </c>
      <c r="K15311" t="s">
        <v>2030</v>
      </c>
    </row>
    <row r="15312" spans="1:11">
      <c r="B15312" t="s">
        <v>2074</v>
      </c>
      <c r="C15312" t="s">
        <v>3552</v>
      </c>
      <c r="D15312" t="s">
        <v>2076</v>
      </c>
      <c r="E15312">
        <v>3</v>
      </c>
      <c r="F15312" t="s">
        <v>2016</v>
      </c>
      <c r="G15312">
        <v>96</v>
      </c>
      <c r="H15312" t="s">
        <v>2020</v>
      </c>
      <c r="I15312">
        <v>43497</v>
      </c>
      <c r="J15312">
        <v>12</v>
      </c>
      <c r="K15312">
        <v>-9.39</v>
      </c>
    </row>
    <row r="15313" spans="2:11">
      <c r="B15313" t="s">
        <v>2079</v>
      </c>
      <c r="C15313" t="s">
        <v>2254</v>
      </c>
      <c r="D15313" t="s">
        <v>2029</v>
      </c>
      <c r="E15313">
        <v>5</v>
      </c>
      <c r="F15313" t="s">
        <v>2016</v>
      </c>
      <c r="G15313">
        <v>110</v>
      </c>
      <c r="H15313" t="s">
        <v>2017</v>
      </c>
      <c r="I15313">
        <v>43493</v>
      </c>
      <c r="J15313">
        <v>1</v>
      </c>
      <c r="K15313">
        <v>26.06</v>
      </c>
    </row>
    <row r="15314" spans="2:11">
      <c r="B15314" t="s">
        <v>2031</v>
      </c>
      <c r="C15314" t="s">
        <v>3553</v>
      </c>
      <c r="D15314" t="s">
        <v>2026</v>
      </c>
      <c r="E15314">
        <v>5</v>
      </c>
      <c r="F15314" t="s">
        <v>2016</v>
      </c>
      <c r="G15314">
        <v>128</v>
      </c>
      <c r="H15314" t="s">
        <v>2020</v>
      </c>
      <c r="I15314">
        <v>43489</v>
      </c>
      <c r="J15314">
        <v>10</v>
      </c>
      <c r="K15314">
        <v>-8.2899999999999991</v>
      </c>
    </row>
    <row r="15315" spans="2:11">
      <c r="B15315" t="s">
        <v>2321</v>
      </c>
      <c r="C15315" t="s">
        <v>2967</v>
      </c>
      <c r="D15315" t="s">
        <v>2076</v>
      </c>
      <c r="E15315">
        <v>3</v>
      </c>
      <c r="F15315" t="s">
        <v>2088</v>
      </c>
      <c r="G15315">
        <v>99</v>
      </c>
      <c r="H15315" t="s">
        <v>2017</v>
      </c>
      <c r="I15315">
        <v>43488</v>
      </c>
      <c r="J15315">
        <v>9</v>
      </c>
      <c r="K15315">
        <v>-1.56</v>
      </c>
    </row>
    <row r="15316" spans="2:11">
      <c r="B15316" t="s">
        <v>2067</v>
      </c>
      <c r="C15316" t="s">
        <v>2251</v>
      </c>
      <c r="D15316" t="s">
        <v>2029</v>
      </c>
      <c r="E15316">
        <v>5</v>
      </c>
      <c r="F15316" t="s">
        <v>2016</v>
      </c>
      <c r="G15316">
        <v>108</v>
      </c>
      <c r="H15316" t="s">
        <v>2020</v>
      </c>
      <c r="I15316">
        <v>43487</v>
      </c>
      <c r="J15316">
        <v>3</v>
      </c>
      <c r="K15316">
        <v>10.17</v>
      </c>
    </row>
    <row r="15317" spans="2:11">
      <c r="B15317" t="s">
        <v>2069</v>
      </c>
      <c r="C15317" t="s">
        <v>3043</v>
      </c>
      <c r="D15317" t="s">
        <v>2035</v>
      </c>
      <c r="E15317">
        <v>5</v>
      </c>
      <c r="F15317" t="s">
        <v>2016</v>
      </c>
      <c r="G15317">
        <v>115</v>
      </c>
      <c r="H15317" t="s">
        <v>2017</v>
      </c>
      <c r="I15317">
        <v>43475</v>
      </c>
      <c r="J15317">
        <v>3</v>
      </c>
      <c r="K15317">
        <v>10.17</v>
      </c>
    </row>
    <row r="15318" spans="2:11">
      <c r="B15318" t="s">
        <v>2267</v>
      </c>
      <c r="C15318" t="s">
        <v>2854</v>
      </c>
      <c r="D15318" t="s">
        <v>2029</v>
      </c>
      <c r="E15318">
        <v>5</v>
      </c>
      <c r="F15318" t="s">
        <v>2016</v>
      </c>
      <c r="G15318">
        <v>125</v>
      </c>
      <c r="H15318" t="s">
        <v>2017</v>
      </c>
      <c r="I15318">
        <v>43474</v>
      </c>
      <c r="J15318">
        <v>3</v>
      </c>
      <c r="K15318">
        <v>10.17</v>
      </c>
    </row>
    <row r="15319" spans="2:11">
      <c r="B15319" t="s">
        <v>2159</v>
      </c>
      <c r="C15319" t="s">
        <v>2658</v>
      </c>
      <c r="D15319" t="s">
        <v>2029</v>
      </c>
      <c r="E15319">
        <v>5</v>
      </c>
      <c r="F15319" t="s">
        <v>2016</v>
      </c>
      <c r="G15319">
        <v>120</v>
      </c>
      <c r="H15319" t="s">
        <v>2017</v>
      </c>
      <c r="I15319">
        <v>43469</v>
      </c>
      <c r="J15319">
        <v>3</v>
      </c>
      <c r="K15319">
        <v>10.17</v>
      </c>
    </row>
    <row r="15320" spans="2:11">
      <c r="B15320" t="s">
        <v>2198</v>
      </c>
      <c r="C15320" t="s">
        <v>3044</v>
      </c>
      <c r="D15320" t="s">
        <v>2044</v>
      </c>
      <c r="E15320">
        <v>3</v>
      </c>
      <c r="F15320" t="s">
        <v>2016</v>
      </c>
      <c r="G15320">
        <v>97</v>
      </c>
      <c r="H15320" t="s">
        <v>2017</v>
      </c>
      <c r="I15320">
        <v>43454</v>
      </c>
      <c r="J15320">
        <v>8</v>
      </c>
      <c r="K15320">
        <v>0</v>
      </c>
    </row>
    <row r="15321" spans="2:11">
      <c r="B15321" t="s">
        <v>2072</v>
      </c>
      <c r="C15321" t="s">
        <v>3554</v>
      </c>
      <c r="D15321" t="s">
        <v>2029</v>
      </c>
      <c r="E15321">
        <v>5</v>
      </c>
      <c r="F15321" t="s">
        <v>2016</v>
      </c>
      <c r="G15321">
        <v>110</v>
      </c>
      <c r="H15321" t="s">
        <v>2020</v>
      </c>
      <c r="I15321">
        <v>43451</v>
      </c>
      <c r="J15321">
        <v>3</v>
      </c>
      <c r="K15321">
        <v>10.17</v>
      </c>
    </row>
    <row r="15322" spans="2:11">
      <c r="B15322" t="s">
        <v>2451</v>
      </c>
      <c r="C15322" t="s">
        <v>2548</v>
      </c>
      <c r="D15322" t="s">
        <v>2026</v>
      </c>
      <c r="E15322">
        <v>5</v>
      </c>
      <c r="F15322" t="s">
        <v>2016</v>
      </c>
      <c r="G15322" t="s">
        <v>2030</v>
      </c>
      <c r="H15322" t="s">
        <v>2017</v>
      </c>
      <c r="I15322">
        <v>43448</v>
      </c>
      <c r="J15322">
        <v>2</v>
      </c>
      <c r="K15322">
        <v>22.71</v>
      </c>
    </row>
    <row r="15323" spans="2:11">
      <c r="B15323" t="s">
        <v>2051</v>
      </c>
      <c r="C15323" t="s">
        <v>2969</v>
      </c>
      <c r="D15323" t="s">
        <v>2076</v>
      </c>
      <c r="E15323">
        <v>3</v>
      </c>
      <c r="F15323" t="s">
        <v>2016</v>
      </c>
      <c r="G15323">
        <v>98</v>
      </c>
      <c r="H15323" t="s">
        <v>2017</v>
      </c>
      <c r="I15323">
        <v>43448</v>
      </c>
      <c r="J15323">
        <v>8</v>
      </c>
      <c r="K15323">
        <v>0</v>
      </c>
    </row>
    <row r="15324" spans="2:11">
      <c r="B15324" t="s">
        <v>2083</v>
      </c>
      <c r="C15324" t="s">
        <v>2084</v>
      </c>
      <c r="D15324" t="s">
        <v>2184</v>
      </c>
      <c r="E15324">
        <v>1</v>
      </c>
      <c r="F15324" t="s">
        <v>2088</v>
      </c>
      <c r="G15324" t="s">
        <v>2030</v>
      </c>
      <c r="H15324" t="s">
        <v>2017</v>
      </c>
      <c r="I15324">
        <v>43448</v>
      </c>
      <c r="J15324">
        <v>11</v>
      </c>
      <c r="K15324">
        <v>-8.6199999999999992</v>
      </c>
    </row>
    <row r="15325" spans="2:11">
      <c r="B15325" t="s">
        <v>106</v>
      </c>
      <c r="C15325" t="s">
        <v>2250</v>
      </c>
      <c r="D15325" t="s">
        <v>2440</v>
      </c>
      <c r="E15325">
        <v>5</v>
      </c>
      <c r="F15325" t="s">
        <v>2016</v>
      </c>
      <c r="G15325">
        <v>110</v>
      </c>
      <c r="H15325" t="s">
        <v>2020</v>
      </c>
      <c r="I15325">
        <v>43447</v>
      </c>
      <c r="J15325">
        <v>3</v>
      </c>
      <c r="K15325">
        <v>10.17</v>
      </c>
    </row>
    <row r="15326" spans="2:11">
      <c r="B15326" t="s">
        <v>2024</v>
      </c>
      <c r="C15326" t="s">
        <v>2660</v>
      </c>
      <c r="D15326" t="s">
        <v>2026</v>
      </c>
      <c r="E15326">
        <v>5</v>
      </c>
      <c r="F15326" t="s">
        <v>2016</v>
      </c>
      <c r="G15326">
        <v>110</v>
      </c>
      <c r="H15326" t="s">
        <v>2017</v>
      </c>
      <c r="I15326">
        <v>43447</v>
      </c>
      <c r="J15326">
        <v>3</v>
      </c>
      <c r="K15326">
        <v>10.17</v>
      </c>
    </row>
    <row r="15327" spans="2:11">
      <c r="B15327" t="s">
        <v>2033</v>
      </c>
      <c r="C15327" t="s">
        <v>2246</v>
      </c>
      <c r="D15327" t="s">
        <v>2044</v>
      </c>
      <c r="E15327">
        <v>3</v>
      </c>
      <c r="F15327" t="s">
        <v>2016</v>
      </c>
      <c r="G15327">
        <v>104</v>
      </c>
      <c r="H15327" t="s">
        <v>2020</v>
      </c>
      <c r="I15327">
        <v>43447</v>
      </c>
      <c r="J15327">
        <v>8</v>
      </c>
      <c r="K15327">
        <v>0</v>
      </c>
    </row>
    <row r="15328" spans="2:11">
      <c r="B15328" t="s">
        <v>2027</v>
      </c>
      <c r="C15328" t="s">
        <v>2253</v>
      </c>
      <c r="D15328" t="s">
        <v>2044</v>
      </c>
      <c r="E15328">
        <v>3</v>
      </c>
      <c r="F15328" t="s">
        <v>2016</v>
      </c>
      <c r="G15328">
        <v>99</v>
      </c>
      <c r="H15328" t="s">
        <v>2017</v>
      </c>
      <c r="I15328">
        <v>43446</v>
      </c>
      <c r="J15328">
        <v>4</v>
      </c>
      <c r="K15328">
        <v>7.18</v>
      </c>
    </row>
    <row r="15329" spans="2:11">
      <c r="B15329" t="s">
        <v>2091</v>
      </c>
      <c r="C15329" t="s">
        <v>2664</v>
      </c>
      <c r="D15329" t="s">
        <v>2093</v>
      </c>
      <c r="E15329" t="s">
        <v>2030</v>
      </c>
      <c r="F15329" t="s">
        <v>2016</v>
      </c>
      <c r="G15329" t="s">
        <v>2030</v>
      </c>
      <c r="H15329" t="s">
        <v>2017</v>
      </c>
      <c r="I15329">
        <v>43445</v>
      </c>
      <c r="J15329" t="s">
        <v>2030</v>
      </c>
      <c r="K15329" t="s">
        <v>2030</v>
      </c>
    </row>
    <row r="15330" spans="2:11">
      <c r="B15330" t="s">
        <v>2260</v>
      </c>
      <c r="C15330" t="s">
        <v>2261</v>
      </c>
      <c r="D15330" t="s">
        <v>2044</v>
      </c>
      <c r="E15330">
        <v>3</v>
      </c>
      <c r="F15330" t="s">
        <v>2016</v>
      </c>
      <c r="G15330">
        <v>100</v>
      </c>
      <c r="H15330" t="s">
        <v>2020</v>
      </c>
      <c r="I15330">
        <v>43427</v>
      </c>
      <c r="J15330">
        <v>8</v>
      </c>
      <c r="K15330">
        <v>0</v>
      </c>
    </row>
    <row r="15401" spans="1:11">
      <c r="A15401" t="s">
        <v>1167</v>
      </c>
      <c r="B15401" t="s">
        <v>2352</v>
      </c>
      <c r="C15401" t="s">
        <v>2988</v>
      </c>
      <c r="D15401" t="s">
        <v>2026</v>
      </c>
      <c r="E15401">
        <v>5</v>
      </c>
      <c r="F15401" t="s">
        <v>2016</v>
      </c>
      <c r="G15401">
        <v>43</v>
      </c>
      <c r="H15401" t="s">
        <v>2017</v>
      </c>
      <c r="I15401">
        <v>43511</v>
      </c>
      <c r="J15401">
        <v>2</v>
      </c>
      <c r="K15401">
        <v>-17.48</v>
      </c>
    </row>
    <row r="15402" spans="1:11">
      <c r="B15402" t="s">
        <v>2274</v>
      </c>
      <c r="C15402" t="s">
        <v>3294</v>
      </c>
      <c r="D15402" t="s">
        <v>2026</v>
      </c>
      <c r="E15402">
        <v>5</v>
      </c>
      <c r="F15402" t="s">
        <v>2016</v>
      </c>
      <c r="G15402" t="s">
        <v>2030</v>
      </c>
      <c r="H15402" t="s">
        <v>2017</v>
      </c>
      <c r="I15402">
        <v>43509</v>
      </c>
      <c r="J15402">
        <v>2</v>
      </c>
      <c r="K15402">
        <v>-17.48</v>
      </c>
    </row>
    <row r="15403" spans="1:11">
      <c r="B15403" t="s">
        <v>2051</v>
      </c>
      <c r="C15403" t="s">
        <v>3099</v>
      </c>
      <c r="D15403" t="s">
        <v>2076</v>
      </c>
      <c r="E15403">
        <v>3</v>
      </c>
      <c r="F15403" t="s">
        <v>2088</v>
      </c>
      <c r="G15403">
        <v>30</v>
      </c>
      <c r="H15403" t="s">
        <v>2017</v>
      </c>
      <c r="I15403">
        <v>43509</v>
      </c>
      <c r="J15403" t="s">
        <v>2030</v>
      </c>
      <c r="K15403" t="s">
        <v>2030</v>
      </c>
    </row>
    <row r="15404" spans="1:11">
      <c r="B15404" t="s">
        <v>2047</v>
      </c>
      <c r="C15404" t="s">
        <v>2356</v>
      </c>
      <c r="D15404" t="s">
        <v>2044</v>
      </c>
      <c r="E15404">
        <v>3</v>
      </c>
      <c r="F15404" t="s">
        <v>2016</v>
      </c>
      <c r="G15404">
        <v>29</v>
      </c>
      <c r="H15404" t="s">
        <v>2017</v>
      </c>
      <c r="I15404">
        <v>43508</v>
      </c>
      <c r="J15404" t="s">
        <v>2030</v>
      </c>
      <c r="K15404" t="s">
        <v>2030</v>
      </c>
    </row>
    <row r="15405" spans="1:11">
      <c r="B15405" t="s">
        <v>2174</v>
      </c>
      <c r="C15405" t="s">
        <v>2357</v>
      </c>
      <c r="D15405" t="s">
        <v>2029</v>
      </c>
      <c r="E15405">
        <v>5</v>
      </c>
      <c r="F15405" t="s">
        <v>2016</v>
      </c>
      <c r="G15405">
        <v>35</v>
      </c>
      <c r="H15405" t="s">
        <v>2017</v>
      </c>
      <c r="I15405">
        <v>43507</v>
      </c>
      <c r="J15405">
        <v>2</v>
      </c>
      <c r="K15405">
        <v>-17.48</v>
      </c>
    </row>
    <row r="15406" spans="1:11">
      <c r="B15406" t="s">
        <v>2360</v>
      </c>
      <c r="C15406" t="s">
        <v>3865</v>
      </c>
      <c r="D15406" t="s">
        <v>2252</v>
      </c>
      <c r="E15406">
        <v>3</v>
      </c>
      <c r="F15406" t="s">
        <v>2016</v>
      </c>
      <c r="G15406">
        <v>30</v>
      </c>
      <c r="H15406" t="s">
        <v>2017</v>
      </c>
      <c r="I15406">
        <v>43507</v>
      </c>
      <c r="J15406">
        <v>1</v>
      </c>
      <c r="K15406">
        <v>0</v>
      </c>
    </row>
    <row r="15407" spans="1:11">
      <c r="B15407" t="s">
        <v>2061</v>
      </c>
      <c r="C15407" t="s">
        <v>2990</v>
      </c>
      <c r="D15407" t="s">
        <v>2026</v>
      </c>
      <c r="E15407">
        <v>5</v>
      </c>
      <c r="F15407" t="s">
        <v>2016</v>
      </c>
      <c r="G15407">
        <v>33</v>
      </c>
      <c r="H15407" t="s">
        <v>2017</v>
      </c>
      <c r="I15407">
        <v>43507</v>
      </c>
      <c r="J15407" t="s">
        <v>2030</v>
      </c>
      <c r="K15407" t="s">
        <v>2030</v>
      </c>
    </row>
    <row r="15408" spans="1:11">
      <c r="B15408" t="s">
        <v>2367</v>
      </c>
      <c r="C15408" t="s">
        <v>2368</v>
      </c>
      <c r="D15408" t="s">
        <v>2015</v>
      </c>
      <c r="E15408">
        <v>3</v>
      </c>
      <c r="F15408" t="s">
        <v>2016</v>
      </c>
      <c r="G15408">
        <v>27</v>
      </c>
      <c r="H15408" t="s">
        <v>2020</v>
      </c>
      <c r="I15408">
        <v>43507</v>
      </c>
      <c r="J15408" t="s">
        <v>2030</v>
      </c>
      <c r="K15408" t="s">
        <v>2030</v>
      </c>
    </row>
    <row r="15409" spans="2:11">
      <c r="B15409" t="s">
        <v>2267</v>
      </c>
      <c r="C15409" t="s">
        <v>2369</v>
      </c>
      <c r="D15409" t="s">
        <v>2273</v>
      </c>
      <c r="E15409">
        <v>3</v>
      </c>
      <c r="F15409" t="s">
        <v>2016</v>
      </c>
      <c r="G15409">
        <v>35</v>
      </c>
      <c r="H15409" t="s">
        <v>2017</v>
      </c>
      <c r="I15409">
        <v>43506</v>
      </c>
      <c r="J15409">
        <v>8</v>
      </c>
      <c r="K15409">
        <v>-36.11</v>
      </c>
    </row>
    <row r="15410" spans="2:11">
      <c r="B15410" t="s">
        <v>2033</v>
      </c>
      <c r="C15410" t="s">
        <v>2993</v>
      </c>
      <c r="D15410" t="s">
        <v>2044</v>
      </c>
      <c r="E15410">
        <v>3</v>
      </c>
      <c r="F15410" t="s">
        <v>2016</v>
      </c>
      <c r="G15410">
        <v>34</v>
      </c>
      <c r="H15410" t="s">
        <v>2020</v>
      </c>
      <c r="I15410">
        <v>43504</v>
      </c>
      <c r="J15410">
        <v>3</v>
      </c>
      <c r="K15410">
        <v>-21.26</v>
      </c>
    </row>
    <row r="15411" spans="2:11">
      <c r="B15411" t="s">
        <v>2054</v>
      </c>
      <c r="C15411" t="s">
        <v>2370</v>
      </c>
      <c r="D15411" t="s">
        <v>2056</v>
      </c>
      <c r="E15411">
        <v>4</v>
      </c>
      <c r="F15411" t="s">
        <v>2016</v>
      </c>
      <c r="G15411">
        <v>32</v>
      </c>
      <c r="H15411" t="s">
        <v>2020</v>
      </c>
      <c r="I15411">
        <v>43504</v>
      </c>
      <c r="J15411">
        <v>2</v>
      </c>
      <c r="K15411">
        <v>-17.48</v>
      </c>
    </row>
    <row r="15412" spans="2:11">
      <c r="B15412" t="s">
        <v>2067</v>
      </c>
      <c r="C15412" t="s">
        <v>2991</v>
      </c>
      <c r="D15412" t="s">
        <v>2029</v>
      </c>
      <c r="E15412">
        <v>5</v>
      </c>
      <c r="F15412" t="s">
        <v>2016</v>
      </c>
      <c r="G15412">
        <v>39</v>
      </c>
      <c r="H15412" t="s">
        <v>2020</v>
      </c>
      <c r="I15412">
        <v>43503</v>
      </c>
      <c r="J15412">
        <v>2</v>
      </c>
      <c r="K15412">
        <v>-17.48</v>
      </c>
    </row>
    <row r="15413" spans="2:11">
      <c r="B15413" t="s">
        <v>2063</v>
      </c>
      <c r="C15413" t="s">
        <v>2386</v>
      </c>
      <c r="D15413" t="s">
        <v>2162</v>
      </c>
      <c r="E15413">
        <v>3</v>
      </c>
      <c r="F15413" t="s">
        <v>2016</v>
      </c>
      <c r="G15413">
        <v>31</v>
      </c>
      <c r="H15413" t="s">
        <v>2017</v>
      </c>
      <c r="I15413">
        <v>43503</v>
      </c>
      <c r="J15413" t="s">
        <v>2030</v>
      </c>
      <c r="K15413" t="s">
        <v>2030</v>
      </c>
    </row>
    <row r="15414" spans="2:11">
      <c r="B15414" t="s">
        <v>2371</v>
      </c>
      <c r="C15414" t="s">
        <v>2911</v>
      </c>
      <c r="D15414" t="s">
        <v>2162</v>
      </c>
      <c r="E15414">
        <v>3</v>
      </c>
      <c r="F15414" t="s">
        <v>2016</v>
      </c>
      <c r="G15414">
        <v>24</v>
      </c>
      <c r="H15414" t="s">
        <v>2017</v>
      </c>
      <c r="I15414">
        <v>43502</v>
      </c>
      <c r="J15414">
        <v>6</v>
      </c>
      <c r="K15414">
        <v>-27.07</v>
      </c>
    </row>
    <row r="15415" spans="2:11">
      <c r="B15415" t="s">
        <v>2074</v>
      </c>
      <c r="C15415" t="s">
        <v>2376</v>
      </c>
      <c r="D15415" t="s">
        <v>2026</v>
      </c>
      <c r="E15415">
        <v>5</v>
      </c>
      <c r="F15415" t="s">
        <v>2016</v>
      </c>
      <c r="G15415">
        <v>47</v>
      </c>
      <c r="H15415" t="s">
        <v>2017</v>
      </c>
      <c r="I15415">
        <v>43500</v>
      </c>
      <c r="J15415">
        <v>2</v>
      </c>
      <c r="K15415">
        <v>-17.48</v>
      </c>
    </row>
    <row r="15416" spans="2:11">
      <c r="B15416" t="s">
        <v>2094</v>
      </c>
      <c r="C15416" t="s">
        <v>2095</v>
      </c>
      <c r="D15416" t="s">
        <v>2076</v>
      </c>
      <c r="E15416">
        <v>3</v>
      </c>
      <c r="F15416" t="s">
        <v>2085</v>
      </c>
      <c r="G15416" t="s">
        <v>2030</v>
      </c>
      <c r="H15416" t="s">
        <v>2017</v>
      </c>
      <c r="I15416">
        <v>43500</v>
      </c>
      <c r="J15416" t="s">
        <v>2030</v>
      </c>
      <c r="K15416" t="s">
        <v>2030</v>
      </c>
    </row>
    <row r="15417" spans="2:11">
      <c r="B15417" t="s">
        <v>2077</v>
      </c>
      <c r="C15417" t="s">
        <v>2363</v>
      </c>
      <c r="D15417" t="s">
        <v>2227</v>
      </c>
      <c r="E15417">
        <v>3</v>
      </c>
      <c r="F15417" t="s">
        <v>2016</v>
      </c>
      <c r="G15417">
        <v>40</v>
      </c>
      <c r="H15417" t="s">
        <v>2017</v>
      </c>
      <c r="I15417">
        <v>43499</v>
      </c>
      <c r="J15417">
        <v>4</v>
      </c>
      <c r="K15417">
        <v>-23.95</v>
      </c>
    </row>
    <row r="15418" spans="2:11">
      <c r="B15418" t="s">
        <v>2037</v>
      </c>
      <c r="C15418" t="s">
        <v>2377</v>
      </c>
      <c r="D15418" t="s">
        <v>2026</v>
      </c>
      <c r="E15418">
        <v>5</v>
      </c>
      <c r="F15418" t="s">
        <v>2016</v>
      </c>
      <c r="G15418">
        <v>37</v>
      </c>
      <c r="H15418" t="s">
        <v>2020</v>
      </c>
      <c r="I15418">
        <v>43495</v>
      </c>
      <c r="J15418">
        <v>2</v>
      </c>
      <c r="K15418">
        <v>-17.48</v>
      </c>
    </row>
    <row r="15419" spans="2:11">
      <c r="B15419" t="s">
        <v>106</v>
      </c>
      <c r="C15419" t="s">
        <v>3291</v>
      </c>
      <c r="D15419" t="s">
        <v>2723</v>
      </c>
      <c r="E15419">
        <v>3</v>
      </c>
      <c r="F15419" t="s">
        <v>2016</v>
      </c>
      <c r="G15419">
        <v>33</v>
      </c>
      <c r="H15419" t="s">
        <v>2020</v>
      </c>
      <c r="I15419">
        <v>43494</v>
      </c>
      <c r="J15419" t="s">
        <v>2030</v>
      </c>
      <c r="K15419" t="s">
        <v>2030</v>
      </c>
    </row>
    <row r="15420" spans="2:11">
      <c r="B15420" t="s">
        <v>2134</v>
      </c>
      <c r="C15420" t="s">
        <v>2379</v>
      </c>
      <c r="D15420" t="s">
        <v>2035</v>
      </c>
      <c r="E15420">
        <v>5</v>
      </c>
      <c r="F15420" t="s">
        <v>2016</v>
      </c>
      <c r="G15420">
        <v>46</v>
      </c>
      <c r="H15420" t="s">
        <v>2017</v>
      </c>
      <c r="I15420">
        <v>43494</v>
      </c>
      <c r="J15420" t="s">
        <v>2030</v>
      </c>
      <c r="K15420" t="s">
        <v>2030</v>
      </c>
    </row>
    <row r="15421" spans="2:11">
      <c r="B15421" t="s">
        <v>2207</v>
      </c>
      <c r="C15421" t="s">
        <v>3292</v>
      </c>
      <c r="D15421" t="s">
        <v>2026</v>
      </c>
      <c r="E15421">
        <v>5</v>
      </c>
      <c r="F15421" t="s">
        <v>2016</v>
      </c>
      <c r="G15421">
        <v>40</v>
      </c>
      <c r="H15421" t="s">
        <v>2017</v>
      </c>
      <c r="I15421">
        <v>43494</v>
      </c>
      <c r="J15421" t="s">
        <v>2030</v>
      </c>
      <c r="K15421" t="s">
        <v>2030</v>
      </c>
    </row>
    <row r="15422" spans="2:11">
      <c r="B15422" t="s">
        <v>2072</v>
      </c>
      <c r="C15422" t="s">
        <v>2385</v>
      </c>
      <c r="D15422" t="s">
        <v>2015</v>
      </c>
      <c r="E15422">
        <v>3</v>
      </c>
      <c r="F15422" t="s">
        <v>2016</v>
      </c>
      <c r="G15422" t="s">
        <v>2030</v>
      </c>
      <c r="H15422" t="s">
        <v>2017</v>
      </c>
      <c r="I15422">
        <v>43488</v>
      </c>
      <c r="J15422">
        <v>1</v>
      </c>
      <c r="K15422">
        <v>0</v>
      </c>
    </row>
    <row r="15423" spans="2:11">
      <c r="B15423" t="s">
        <v>2042</v>
      </c>
      <c r="C15423" t="s">
        <v>2989</v>
      </c>
      <c r="D15423" t="s">
        <v>2029</v>
      </c>
      <c r="E15423">
        <v>5</v>
      </c>
      <c r="F15423" t="s">
        <v>2016</v>
      </c>
      <c r="G15423">
        <v>33</v>
      </c>
      <c r="H15423" t="s">
        <v>2020</v>
      </c>
      <c r="I15423">
        <v>43483</v>
      </c>
      <c r="J15423">
        <v>2</v>
      </c>
      <c r="K15423">
        <v>-17.48</v>
      </c>
    </row>
    <row r="15424" spans="2:11">
      <c r="B15424" t="s">
        <v>2198</v>
      </c>
      <c r="C15424" t="s">
        <v>2387</v>
      </c>
      <c r="D15424" t="s">
        <v>2035</v>
      </c>
      <c r="E15424">
        <v>5</v>
      </c>
      <c r="F15424" t="s">
        <v>2016</v>
      </c>
      <c r="G15424">
        <v>35</v>
      </c>
      <c r="H15424" t="s">
        <v>2020</v>
      </c>
      <c r="I15424">
        <v>43474</v>
      </c>
      <c r="J15424" t="s">
        <v>2030</v>
      </c>
      <c r="K15424" t="s">
        <v>2030</v>
      </c>
    </row>
    <row r="15425" spans="2:11">
      <c r="B15425" t="s">
        <v>2388</v>
      </c>
      <c r="C15425" t="s">
        <v>2389</v>
      </c>
      <c r="D15425" t="s">
        <v>2076</v>
      </c>
      <c r="E15425">
        <v>3</v>
      </c>
      <c r="F15425" t="s">
        <v>2088</v>
      </c>
      <c r="G15425">
        <v>50</v>
      </c>
      <c r="H15425" t="s">
        <v>2017</v>
      </c>
      <c r="I15425">
        <v>43473</v>
      </c>
      <c r="J15425">
        <v>5</v>
      </c>
      <c r="K15425">
        <v>-25.81</v>
      </c>
    </row>
    <row r="15426" spans="2:11">
      <c r="B15426" t="s">
        <v>2021</v>
      </c>
      <c r="C15426" t="s">
        <v>2995</v>
      </c>
      <c r="D15426" t="s">
        <v>2216</v>
      </c>
      <c r="E15426">
        <v>3</v>
      </c>
      <c r="F15426" t="s">
        <v>2016</v>
      </c>
      <c r="G15426">
        <v>32</v>
      </c>
      <c r="H15426" t="s">
        <v>2020</v>
      </c>
      <c r="I15426">
        <v>43471</v>
      </c>
      <c r="J15426">
        <v>1</v>
      </c>
      <c r="K15426">
        <v>0</v>
      </c>
    </row>
    <row r="15427" spans="2:11">
      <c r="B15427" t="s">
        <v>2027</v>
      </c>
      <c r="C15427" t="s">
        <v>2994</v>
      </c>
      <c r="D15427" t="s">
        <v>2029</v>
      </c>
      <c r="E15427">
        <v>5</v>
      </c>
      <c r="F15427" t="s">
        <v>2016</v>
      </c>
      <c r="G15427">
        <v>33</v>
      </c>
      <c r="H15427" t="s">
        <v>2017</v>
      </c>
      <c r="I15427">
        <v>43468</v>
      </c>
      <c r="J15427">
        <v>2</v>
      </c>
      <c r="K15427">
        <v>-17.48</v>
      </c>
    </row>
    <row r="15428" spans="2:11">
      <c r="B15428" t="s">
        <v>2996</v>
      </c>
      <c r="C15428" t="s">
        <v>2997</v>
      </c>
      <c r="D15428" t="s">
        <v>2044</v>
      </c>
      <c r="E15428">
        <v>3</v>
      </c>
      <c r="F15428" t="s">
        <v>2016</v>
      </c>
      <c r="G15428">
        <v>38</v>
      </c>
      <c r="H15428" t="s">
        <v>2020</v>
      </c>
      <c r="I15428">
        <v>43467</v>
      </c>
      <c r="J15428">
        <v>1</v>
      </c>
      <c r="K15428">
        <v>0</v>
      </c>
    </row>
    <row r="15429" spans="2:11">
      <c r="B15429" t="s">
        <v>2393</v>
      </c>
      <c r="C15429" t="s">
        <v>2998</v>
      </c>
      <c r="D15429" t="s">
        <v>2362</v>
      </c>
      <c r="E15429">
        <v>5</v>
      </c>
      <c r="F15429" t="s">
        <v>2016</v>
      </c>
      <c r="G15429">
        <v>49</v>
      </c>
      <c r="H15429" t="s">
        <v>2017</v>
      </c>
      <c r="I15429">
        <v>43454</v>
      </c>
      <c r="J15429">
        <v>2</v>
      </c>
      <c r="K15429">
        <v>-17.48</v>
      </c>
    </row>
    <row r="15430" spans="2:11">
      <c r="B15430" t="s">
        <v>2792</v>
      </c>
      <c r="C15430" t="s">
        <v>3290</v>
      </c>
      <c r="D15430" t="s">
        <v>2026</v>
      </c>
      <c r="E15430">
        <v>5</v>
      </c>
      <c r="F15430" t="s">
        <v>2016</v>
      </c>
      <c r="G15430">
        <v>30</v>
      </c>
      <c r="H15430" t="s">
        <v>2020</v>
      </c>
      <c r="I15430">
        <v>43452</v>
      </c>
      <c r="J15430">
        <v>2</v>
      </c>
      <c r="K15430">
        <v>-17.48</v>
      </c>
    </row>
    <row r="15431" spans="2:11">
      <c r="B15431" t="s">
        <v>2049</v>
      </c>
      <c r="C15431" t="s">
        <v>2395</v>
      </c>
      <c r="D15431" t="s">
        <v>2015</v>
      </c>
      <c r="E15431">
        <v>3</v>
      </c>
      <c r="F15431" t="s">
        <v>2016</v>
      </c>
      <c r="G15431">
        <v>30</v>
      </c>
      <c r="H15431" t="s">
        <v>2017</v>
      </c>
      <c r="I15431">
        <v>43437</v>
      </c>
      <c r="J15431" t="s">
        <v>2030</v>
      </c>
      <c r="K15431" t="s">
        <v>2030</v>
      </c>
    </row>
    <row r="15432" spans="2:11">
      <c r="B15432" t="s">
        <v>2151</v>
      </c>
      <c r="C15432" t="s">
        <v>3098</v>
      </c>
      <c r="D15432" t="s">
        <v>2026</v>
      </c>
      <c r="E15432">
        <v>5</v>
      </c>
      <c r="F15432" t="s">
        <v>2016</v>
      </c>
      <c r="G15432">
        <v>51</v>
      </c>
      <c r="H15432" t="s">
        <v>2020</v>
      </c>
      <c r="I15432">
        <v>43418</v>
      </c>
      <c r="J15432">
        <v>2</v>
      </c>
      <c r="K15432">
        <v>-17.48</v>
      </c>
    </row>
    <row r="15433" spans="2:11">
      <c r="B15433" t="s">
        <v>2024</v>
      </c>
      <c r="C15433" t="s">
        <v>3681</v>
      </c>
      <c r="D15433" t="s">
        <v>2026</v>
      </c>
      <c r="E15433">
        <v>5</v>
      </c>
      <c r="F15433" t="s">
        <v>2016</v>
      </c>
      <c r="G15433">
        <v>51</v>
      </c>
      <c r="H15433" t="s">
        <v>2017</v>
      </c>
      <c r="I15433">
        <v>43417</v>
      </c>
      <c r="J15433">
        <v>2</v>
      </c>
      <c r="K15433">
        <v>-17.48</v>
      </c>
    </row>
    <row r="15434" spans="2:11">
      <c r="B15434" t="s">
        <v>2083</v>
      </c>
      <c r="C15434" t="s">
        <v>2084</v>
      </c>
      <c r="D15434" t="s">
        <v>2035</v>
      </c>
      <c r="E15434">
        <v>5</v>
      </c>
      <c r="F15434" t="s">
        <v>2085</v>
      </c>
      <c r="G15434" t="s">
        <v>2030</v>
      </c>
      <c r="H15434" t="s">
        <v>2017</v>
      </c>
      <c r="I15434">
        <v>43313</v>
      </c>
      <c r="J15434">
        <v>9</v>
      </c>
      <c r="K15434">
        <v>-56.07</v>
      </c>
    </row>
    <row r="15435" spans="2:11">
      <c r="B15435" t="s">
        <v>2111</v>
      </c>
      <c r="C15435" t="s">
        <v>2112</v>
      </c>
      <c r="D15435" t="s">
        <v>2026</v>
      </c>
      <c r="E15435">
        <v>5</v>
      </c>
      <c r="F15435" t="s">
        <v>2016</v>
      </c>
      <c r="G15435" t="s">
        <v>2030</v>
      </c>
      <c r="H15435" t="s">
        <v>2017</v>
      </c>
      <c r="I15435">
        <v>42432</v>
      </c>
      <c r="J15435">
        <v>2</v>
      </c>
      <c r="K15435">
        <v>-17.48</v>
      </c>
    </row>
    <row r="15436" spans="2:11">
      <c r="B15436" t="s">
        <v>2091</v>
      </c>
      <c r="C15436" t="s">
        <v>4417</v>
      </c>
      <c r="D15436" t="s">
        <v>2093</v>
      </c>
      <c r="E15436" t="s">
        <v>2030</v>
      </c>
      <c r="F15436" t="s">
        <v>2016</v>
      </c>
      <c r="G15436" t="s">
        <v>2030</v>
      </c>
      <c r="H15436" t="s">
        <v>2017</v>
      </c>
      <c r="I15436">
        <v>42353</v>
      </c>
      <c r="J15436" t="s">
        <v>2030</v>
      </c>
      <c r="K15436" t="s">
        <v>2030</v>
      </c>
    </row>
    <row r="15501" spans="1:11">
      <c r="A15501" t="s">
        <v>1168</v>
      </c>
      <c r="B15501" t="s">
        <v>2069</v>
      </c>
      <c r="C15501" t="s">
        <v>2342</v>
      </c>
      <c r="D15501" t="s">
        <v>2071</v>
      </c>
      <c r="E15501">
        <v>3</v>
      </c>
      <c r="F15501" t="s">
        <v>2016</v>
      </c>
      <c r="G15501" t="s">
        <v>2030</v>
      </c>
      <c r="H15501" t="s">
        <v>2017</v>
      </c>
      <c r="I15501">
        <v>43511</v>
      </c>
      <c r="J15501" t="s">
        <v>2030</v>
      </c>
      <c r="K15501" t="s">
        <v>2030</v>
      </c>
    </row>
    <row r="15502" spans="1:11">
      <c r="B15502" t="s">
        <v>2274</v>
      </c>
      <c r="C15502" t="s">
        <v>2307</v>
      </c>
      <c r="D15502" t="s">
        <v>2026</v>
      </c>
      <c r="E15502">
        <v>5</v>
      </c>
      <c r="F15502" t="s">
        <v>2016</v>
      </c>
      <c r="G15502" t="s">
        <v>2030</v>
      </c>
      <c r="H15502" t="s">
        <v>2017</v>
      </c>
      <c r="I15502">
        <v>43509</v>
      </c>
      <c r="J15502" t="s">
        <v>2030</v>
      </c>
      <c r="K15502" t="s">
        <v>2030</v>
      </c>
    </row>
    <row r="15503" spans="1:11">
      <c r="B15503" t="s">
        <v>2081</v>
      </c>
      <c r="C15503" t="s">
        <v>4113</v>
      </c>
      <c r="D15503" t="s">
        <v>2044</v>
      </c>
      <c r="E15503">
        <v>3</v>
      </c>
      <c r="F15503" t="s">
        <v>2016</v>
      </c>
      <c r="G15503">
        <v>103</v>
      </c>
      <c r="H15503" t="s">
        <v>2017</v>
      </c>
      <c r="I15503">
        <v>43507</v>
      </c>
      <c r="J15503">
        <v>5</v>
      </c>
      <c r="K15503">
        <v>0</v>
      </c>
    </row>
    <row r="15504" spans="1:11">
      <c r="B15504" t="s">
        <v>2047</v>
      </c>
      <c r="C15504" t="s">
        <v>2048</v>
      </c>
      <c r="D15504" t="s">
        <v>2044</v>
      </c>
      <c r="E15504">
        <v>3</v>
      </c>
      <c r="F15504" t="s">
        <v>2016</v>
      </c>
      <c r="G15504">
        <v>103</v>
      </c>
      <c r="H15504" t="s">
        <v>2017</v>
      </c>
      <c r="I15504">
        <v>43506</v>
      </c>
      <c r="J15504">
        <v>5</v>
      </c>
      <c r="K15504">
        <v>0</v>
      </c>
    </row>
    <row r="15505" spans="2:11">
      <c r="B15505" t="s">
        <v>2077</v>
      </c>
      <c r="C15505" t="s">
        <v>2078</v>
      </c>
      <c r="D15505" t="s">
        <v>2227</v>
      </c>
      <c r="E15505">
        <v>3</v>
      </c>
      <c r="F15505" t="s">
        <v>2016</v>
      </c>
      <c r="G15505">
        <v>105</v>
      </c>
      <c r="H15505" t="s">
        <v>2020</v>
      </c>
      <c r="I15505">
        <v>43505</v>
      </c>
      <c r="J15505">
        <v>5</v>
      </c>
      <c r="K15505">
        <v>0</v>
      </c>
    </row>
    <row r="15506" spans="2:11">
      <c r="B15506" t="s">
        <v>106</v>
      </c>
      <c r="C15506" t="s">
        <v>2018</v>
      </c>
      <c r="D15506" t="s">
        <v>2019</v>
      </c>
      <c r="E15506">
        <v>3</v>
      </c>
      <c r="F15506" t="s">
        <v>2016</v>
      </c>
      <c r="G15506">
        <v>100</v>
      </c>
      <c r="H15506" t="s">
        <v>2020</v>
      </c>
      <c r="I15506">
        <v>43502</v>
      </c>
      <c r="J15506">
        <v>5</v>
      </c>
      <c r="K15506">
        <v>0</v>
      </c>
    </row>
    <row r="15507" spans="2:11">
      <c r="B15507" t="s">
        <v>2027</v>
      </c>
      <c r="C15507" t="s">
        <v>2028</v>
      </c>
      <c r="D15507" t="s">
        <v>2029</v>
      </c>
      <c r="E15507">
        <v>5</v>
      </c>
      <c r="F15507" t="s">
        <v>2016</v>
      </c>
      <c r="G15507">
        <v>125</v>
      </c>
      <c r="H15507" t="s">
        <v>2017</v>
      </c>
      <c r="I15507">
        <v>43502</v>
      </c>
      <c r="J15507">
        <v>2</v>
      </c>
      <c r="K15507">
        <v>5.71</v>
      </c>
    </row>
    <row r="15508" spans="2:11">
      <c r="B15508" t="s">
        <v>2037</v>
      </c>
      <c r="C15508" t="s">
        <v>2038</v>
      </c>
      <c r="D15508" t="s">
        <v>2026</v>
      </c>
      <c r="E15508">
        <v>5</v>
      </c>
      <c r="F15508" t="s">
        <v>2016</v>
      </c>
      <c r="G15508">
        <v>137</v>
      </c>
      <c r="H15508" t="s">
        <v>2020</v>
      </c>
      <c r="I15508">
        <v>43502</v>
      </c>
      <c r="J15508">
        <v>2</v>
      </c>
      <c r="K15508">
        <v>5.71</v>
      </c>
    </row>
    <row r="15509" spans="2:11">
      <c r="B15509" t="s">
        <v>2174</v>
      </c>
      <c r="C15509" t="s">
        <v>2014</v>
      </c>
      <c r="D15509" t="s">
        <v>2029</v>
      </c>
      <c r="E15509">
        <v>5</v>
      </c>
      <c r="F15509" t="s">
        <v>2016</v>
      </c>
      <c r="G15509">
        <v>120</v>
      </c>
      <c r="H15509" t="s">
        <v>2017</v>
      </c>
      <c r="I15509">
        <v>43501</v>
      </c>
      <c r="J15509">
        <v>2</v>
      </c>
      <c r="K15509">
        <v>5.71</v>
      </c>
    </row>
    <row r="15510" spans="2:11">
      <c r="B15510" t="s">
        <v>2031</v>
      </c>
      <c r="C15510" t="s">
        <v>2032</v>
      </c>
      <c r="D15510" t="s">
        <v>2076</v>
      </c>
      <c r="E15510">
        <v>3</v>
      </c>
      <c r="F15510" t="s">
        <v>2016</v>
      </c>
      <c r="G15510">
        <v>103</v>
      </c>
      <c r="H15510" t="s">
        <v>2020</v>
      </c>
      <c r="I15510">
        <v>43501</v>
      </c>
      <c r="J15510">
        <v>5</v>
      </c>
      <c r="K15510">
        <v>0</v>
      </c>
    </row>
    <row r="15511" spans="2:11">
      <c r="B15511" t="s">
        <v>2033</v>
      </c>
      <c r="C15511" t="s">
        <v>2034</v>
      </c>
      <c r="D15511" t="s">
        <v>2035</v>
      </c>
      <c r="E15511">
        <v>5</v>
      </c>
      <c r="F15511" t="s">
        <v>2016</v>
      </c>
      <c r="G15511">
        <v>118</v>
      </c>
      <c r="H15511" t="s">
        <v>2036</v>
      </c>
      <c r="I15511">
        <v>43501</v>
      </c>
      <c r="J15511">
        <v>2</v>
      </c>
      <c r="K15511">
        <v>5.71</v>
      </c>
    </row>
    <row r="15512" spans="2:11">
      <c r="B15512" t="s">
        <v>2074</v>
      </c>
      <c r="C15512" t="s">
        <v>2343</v>
      </c>
      <c r="D15512" t="s">
        <v>2076</v>
      </c>
      <c r="E15512">
        <v>3</v>
      </c>
      <c r="F15512" t="s">
        <v>2016</v>
      </c>
      <c r="G15512">
        <v>95</v>
      </c>
      <c r="H15512" t="s">
        <v>2482</v>
      </c>
      <c r="I15512">
        <v>43501</v>
      </c>
      <c r="J15512">
        <v>5</v>
      </c>
      <c r="K15512">
        <v>0</v>
      </c>
    </row>
    <row r="15513" spans="2:11">
      <c r="B15513" t="s">
        <v>2051</v>
      </c>
      <c r="C15513" t="s">
        <v>2346</v>
      </c>
      <c r="D15513" t="s">
        <v>2076</v>
      </c>
      <c r="E15513">
        <v>3</v>
      </c>
      <c r="F15513" t="s">
        <v>2016</v>
      </c>
      <c r="G15513">
        <v>106</v>
      </c>
      <c r="H15513" t="s">
        <v>2017</v>
      </c>
      <c r="I15513">
        <v>43501</v>
      </c>
      <c r="J15513">
        <v>1</v>
      </c>
      <c r="K15513">
        <v>16.68</v>
      </c>
    </row>
    <row r="15514" spans="2:11">
      <c r="B15514" t="s">
        <v>2203</v>
      </c>
      <c r="C15514" t="s">
        <v>2562</v>
      </c>
      <c r="D15514" t="s">
        <v>2026</v>
      </c>
      <c r="E15514">
        <v>5</v>
      </c>
      <c r="F15514" t="s">
        <v>2016</v>
      </c>
      <c r="G15514">
        <v>109</v>
      </c>
      <c r="H15514" t="s">
        <v>2020</v>
      </c>
      <c r="I15514">
        <v>43501</v>
      </c>
      <c r="J15514">
        <v>6</v>
      </c>
      <c r="K15514">
        <v>-1.67</v>
      </c>
    </row>
    <row r="15515" spans="2:11">
      <c r="B15515" t="s">
        <v>2045</v>
      </c>
      <c r="C15515" t="s">
        <v>2046</v>
      </c>
      <c r="D15515" t="s">
        <v>2029</v>
      </c>
      <c r="E15515">
        <v>5</v>
      </c>
      <c r="F15515" t="s">
        <v>2016</v>
      </c>
      <c r="G15515">
        <v>120</v>
      </c>
      <c r="H15515" t="s">
        <v>2020</v>
      </c>
      <c r="I15515">
        <v>43495</v>
      </c>
      <c r="J15515">
        <v>2</v>
      </c>
      <c r="K15515">
        <v>5.71</v>
      </c>
    </row>
    <row r="15516" spans="2:11">
      <c r="B15516" t="s">
        <v>2094</v>
      </c>
      <c r="C15516" t="s">
        <v>2095</v>
      </c>
      <c r="D15516" t="s">
        <v>2053</v>
      </c>
      <c r="E15516">
        <v>1</v>
      </c>
      <c r="F15516" t="s">
        <v>2016</v>
      </c>
      <c r="G15516" t="s">
        <v>2030</v>
      </c>
      <c r="H15516" t="s">
        <v>2017</v>
      </c>
      <c r="I15516">
        <v>43493</v>
      </c>
      <c r="J15516" t="s">
        <v>2030</v>
      </c>
      <c r="K15516" t="s">
        <v>2030</v>
      </c>
    </row>
    <row r="15517" spans="2:11">
      <c r="B15517" t="s">
        <v>2054</v>
      </c>
      <c r="C15517" t="s">
        <v>2055</v>
      </c>
      <c r="D15517" t="s">
        <v>2056</v>
      </c>
      <c r="E15517">
        <v>4</v>
      </c>
      <c r="F15517" t="s">
        <v>2016</v>
      </c>
      <c r="G15517">
        <v>112</v>
      </c>
      <c r="H15517" t="s">
        <v>2020</v>
      </c>
      <c r="I15517">
        <v>43493</v>
      </c>
      <c r="J15517">
        <v>2</v>
      </c>
      <c r="K15517">
        <v>5.71</v>
      </c>
    </row>
    <row r="15518" spans="2:11">
      <c r="B15518" t="s">
        <v>2260</v>
      </c>
      <c r="C15518" t="s">
        <v>3371</v>
      </c>
      <c r="D15518" t="s">
        <v>2035</v>
      </c>
      <c r="E15518">
        <v>5</v>
      </c>
      <c r="F15518" t="s">
        <v>2016</v>
      </c>
      <c r="G15518">
        <v>120</v>
      </c>
      <c r="H15518" t="s">
        <v>2020</v>
      </c>
      <c r="I15518">
        <v>43490</v>
      </c>
      <c r="J15518" t="s">
        <v>2030</v>
      </c>
      <c r="K15518" t="s">
        <v>2030</v>
      </c>
    </row>
    <row r="15519" spans="2:11">
      <c r="B15519" t="s">
        <v>2021</v>
      </c>
      <c r="C15519" t="s">
        <v>2022</v>
      </c>
      <c r="D15519" t="s">
        <v>2296</v>
      </c>
      <c r="E15519">
        <v>3</v>
      </c>
      <c r="F15519" t="s">
        <v>2016</v>
      </c>
      <c r="G15519">
        <v>85</v>
      </c>
      <c r="H15519" t="s">
        <v>2020</v>
      </c>
      <c r="I15519">
        <v>43489</v>
      </c>
      <c r="J15519">
        <v>3</v>
      </c>
      <c r="K15519">
        <v>3.71</v>
      </c>
    </row>
    <row r="15520" spans="2:11">
      <c r="B15520" t="s">
        <v>2024</v>
      </c>
      <c r="C15520" t="s">
        <v>2025</v>
      </c>
      <c r="D15520" t="s">
        <v>2026</v>
      </c>
      <c r="E15520">
        <v>5</v>
      </c>
      <c r="F15520" t="s">
        <v>2016</v>
      </c>
      <c r="G15520">
        <v>120</v>
      </c>
      <c r="H15520" t="s">
        <v>2017</v>
      </c>
      <c r="I15520">
        <v>43489</v>
      </c>
      <c r="J15520">
        <v>2</v>
      </c>
      <c r="K15520">
        <v>5.71</v>
      </c>
    </row>
    <row r="15521" spans="2:11">
      <c r="B15521" t="s">
        <v>2042</v>
      </c>
      <c r="C15521" t="s">
        <v>2043</v>
      </c>
      <c r="D15521" t="s">
        <v>2044</v>
      </c>
      <c r="E15521">
        <v>3</v>
      </c>
      <c r="F15521" t="s">
        <v>2016</v>
      </c>
      <c r="G15521">
        <v>100</v>
      </c>
      <c r="H15521" t="s">
        <v>2020</v>
      </c>
      <c r="I15521">
        <v>43489</v>
      </c>
      <c r="J15521">
        <v>5</v>
      </c>
      <c r="K15521">
        <v>0</v>
      </c>
    </row>
    <row r="15522" spans="2:11">
      <c r="B15522" t="s">
        <v>2321</v>
      </c>
      <c r="C15522" t="s">
        <v>2347</v>
      </c>
      <c r="D15522" t="s">
        <v>2026</v>
      </c>
      <c r="E15522">
        <v>5</v>
      </c>
      <c r="F15522" t="s">
        <v>2016</v>
      </c>
      <c r="G15522">
        <v>120</v>
      </c>
      <c r="H15522" t="s">
        <v>2020</v>
      </c>
      <c r="I15522">
        <v>43489</v>
      </c>
      <c r="J15522" t="s">
        <v>2030</v>
      </c>
      <c r="K15522" t="s">
        <v>2030</v>
      </c>
    </row>
    <row r="15523" spans="2:11">
      <c r="B15523" t="s">
        <v>2086</v>
      </c>
      <c r="C15523" t="s">
        <v>2087</v>
      </c>
      <c r="D15523" t="s">
        <v>2076</v>
      </c>
      <c r="E15523">
        <v>3</v>
      </c>
      <c r="F15523" t="s">
        <v>2016</v>
      </c>
      <c r="G15523">
        <v>96</v>
      </c>
      <c r="H15523" t="s">
        <v>2017</v>
      </c>
      <c r="I15523">
        <v>43489</v>
      </c>
      <c r="J15523">
        <v>4</v>
      </c>
      <c r="K15523">
        <v>3.01</v>
      </c>
    </row>
    <row r="15524" spans="2:11">
      <c r="B15524" t="s">
        <v>2063</v>
      </c>
      <c r="C15524" t="s">
        <v>2064</v>
      </c>
      <c r="D15524" t="s">
        <v>2162</v>
      </c>
      <c r="E15524">
        <v>3</v>
      </c>
      <c r="F15524" t="s">
        <v>2016</v>
      </c>
      <c r="G15524">
        <v>105</v>
      </c>
      <c r="H15524" t="s">
        <v>2017</v>
      </c>
      <c r="I15524">
        <v>43489</v>
      </c>
      <c r="J15524">
        <v>5</v>
      </c>
      <c r="K15524">
        <v>0</v>
      </c>
    </row>
    <row r="15525" spans="2:11">
      <c r="B15525" t="s">
        <v>2159</v>
      </c>
      <c r="C15525" t="s">
        <v>2349</v>
      </c>
      <c r="D15525" t="s">
        <v>2044</v>
      </c>
      <c r="E15525">
        <v>3</v>
      </c>
      <c r="F15525" t="s">
        <v>2016</v>
      </c>
      <c r="G15525">
        <v>97</v>
      </c>
      <c r="H15525" t="s">
        <v>2020</v>
      </c>
      <c r="I15525">
        <v>43488</v>
      </c>
      <c r="J15525">
        <v>5</v>
      </c>
      <c r="K15525">
        <v>0</v>
      </c>
    </row>
    <row r="15526" spans="2:11">
      <c r="B15526" t="s">
        <v>2072</v>
      </c>
      <c r="C15526" t="s">
        <v>2073</v>
      </c>
      <c r="D15526" t="s">
        <v>2015</v>
      </c>
      <c r="E15526">
        <v>3</v>
      </c>
      <c r="F15526" t="s">
        <v>2016</v>
      </c>
      <c r="G15526" t="s">
        <v>2030</v>
      </c>
      <c r="H15526" t="s">
        <v>2017</v>
      </c>
      <c r="I15526">
        <v>43488</v>
      </c>
      <c r="J15526">
        <v>5</v>
      </c>
      <c r="K15526">
        <v>0</v>
      </c>
    </row>
    <row r="15527" spans="2:11">
      <c r="B15527" t="s">
        <v>2100</v>
      </c>
      <c r="C15527" t="s">
        <v>2101</v>
      </c>
      <c r="D15527" t="s">
        <v>2076</v>
      </c>
      <c r="E15527">
        <v>3</v>
      </c>
      <c r="F15527" t="s">
        <v>2016</v>
      </c>
      <c r="G15527" t="s">
        <v>2030</v>
      </c>
      <c r="H15527" t="s">
        <v>2017</v>
      </c>
      <c r="I15527">
        <v>43488</v>
      </c>
      <c r="J15527" t="s">
        <v>2030</v>
      </c>
      <c r="K15527" t="s">
        <v>2030</v>
      </c>
    </row>
    <row r="15528" spans="2:11">
      <c r="B15528" t="s">
        <v>2091</v>
      </c>
      <c r="C15528" t="s">
        <v>2092</v>
      </c>
      <c r="D15528" t="s">
        <v>2093</v>
      </c>
      <c r="E15528" t="s">
        <v>2030</v>
      </c>
      <c r="F15528" t="s">
        <v>2016</v>
      </c>
      <c r="G15528" t="s">
        <v>2030</v>
      </c>
      <c r="H15528" t="s">
        <v>2017</v>
      </c>
      <c r="I15528">
        <v>43482</v>
      </c>
      <c r="J15528" t="s">
        <v>2030</v>
      </c>
      <c r="K15528" t="s">
        <v>2030</v>
      </c>
    </row>
    <row r="15529" spans="2:11">
      <c r="B15529" t="s">
        <v>2065</v>
      </c>
      <c r="C15529" t="s">
        <v>2066</v>
      </c>
      <c r="D15529" t="s">
        <v>2026</v>
      </c>
      <c r="E15529">
        <v>5</v>
      </c>
      <c r="F15529" t="s">
        <v>2016</v>
      </c>
      <c r="G15529">
        <v>120</v>
      </c>
      <c r="H15529" t="s">
        <v>2020</v>
      </c>
      <c r="I15529">
        <v>43423</v>
      </c>
      <c r="J15529">
        <v>2</v>
      </c>
      <c r="K15529">
        <v>5.71</v>
      </c>
    </row>
    <row r="15530" spans="2:11">
      <c r="B15530" t="s">
        <v>2083</v>
      </c>
      <c r="C15530" t="s">
        <v>2084</v>
      </c>
      <c r="D15530" t="s">
        <v>2076</v>
      </c>
      <c r="E15530">
        <v>3</v>
      </c>
      <c r="F15530" t="s">
        <v>2088</v>
      </c>
      <c r="G15530" t="s">
        <v>2030</v>
      </c>
      <c r="H15530" t="s">
        <v>2017</v>
      </c>
      <c r="I15530">
        <v>43384</v>
      </c>
      <c r="J15530">
        <v>7</v>
      </c>
      <c r="K15530">
        <v>-3.72</v>
      </c>
    </row>
    <row r="15601" spans="1:11">
      <c r="A15601" t="s">
        <v>1169</v>
      </c>
      <c r="B15601" t="s">
        <v>2037</v>
      </c>
      <c r="C15601" t="s">
        <v>3501</v>
      </c>
      <c r="D15601" t="s">
        <v>2026</v>
      </c>
      <c r="E15601">
        <v>5</v>
      </c>
      <c r="F15601" t="s">
        <v>2016</v>
      </c>
      <c r="G15601">
        <v>70</v>
      </c>
      <c r="H15601" t="s">
        <v>2020</v>
      </c>
      <c r="I15601">
        <v>43510</v>
      </c>
      <c r="J15601">
        <v>5</v>
      </c>
      <c r="K15601">
        <v>-6.87</v>
      </c>
    </row>
    <row r="15602" spans="1:11">
      <c r="B15602" t="s">
        <v>2174</v>
      </c>
      <c r="C15602" t="s">
        <v>3432</v>
      </c>
      <c r="D15602" t="s">
        <v>2015</v>
      </c>
      <c r="E15602">
        <v>3</v>
      </c>
      <c r="F15602" t="s">
        <v>2016</v>
      </c>
      <c r="G15602">
        <v>65</v>
      </c>
      <c r="H15602" t="s">
        <v>2017</v>
      </c>
      <c r="I15602">
        <v>43507</v>
      </c>
      <c r="J15602">
        <v>2</v>
      </c>
      <c r="K15602">
        <v>0</v>
      </c>
    </row>
    <row r="15603" spans="1:11">
      <c r="B15603" t="s">
        <v>2042</v>
      </c>
      <c r="C15603" t="s">
        <v>3433</v>
      </c>
      <c r="D15603" t="s">
        <v>2029</v>
      </c>
      <c r="E15603">
        <v>5</v>
      </c>
      <c r="F15603" t="s">
        <v>2016</v>
      </c>
      <c r="G15603">
        <v>75</v>
      </c>
      <c r="H15603" t="s">
        <v>2020</v>
      </c>
      <c r="I15603">
        <v>43507</v>
      </c>
      <c r="J15603">
        <v>6</v>
      </c>
      <c r="K15603">
        <v>-7.72</v>
      </c>
    </row>
    <row r="15604" spans="1:11">
      <c r="B15604" t="s">
        <v>2049</v>
      </c>
      <c r="C15604" t="s">
        <v>3502</v>
      </c>
      <c r="D15604" t="s">
        <v>2029</v>
      </c>
      <c r="E15604">
        <v>5</v>
      </c>
      <c r="F15604" t="s">
        <v>2016</v>
      </c>
      <c r="G15604">
        <v>65</v>
      </c>
      <c r="H15604" t="s">
        <v>2017</v>
      </c>
      <c r="I15604">
        <v>43507</v>
      </c>
      <c r="J15604" t="s">
        <v>2030</v>
      </c>
      <c r="K15604" t="s">
        <v>2030</v>
      </c>
    </row>
    <row r="15605" spans="1:11">
      <c r="B15605" t="s">
        <v>2094</v>
      </c>
      <c r="C15605" t="s">
        <v>2095</v>
      </c>
      <c r="D15605" t="s">
        <v>2076</v>
      </c>
      <c r="E15605">
        <v>3</v>
      </c>
      <c r="F15605" t="s">
        <v>2085</v>
      </c>
      <c r="G15605" t="s">
        <v>2030</v>
      </c>
      <c r="H15605" t="s">
        <v>2017</v>
      </c>
      <c r="I15605">
        <v>43502</v>
      </c>
      <c r="J15605" t="s">
        <v>2030</v>
      </c>
      <c r="K15605" t="s">
        <v>2030</v>
      </c>
    </row>
    <row r="15606" spans="1:11">
      <c r="B15606" t="s">
        <v>2207</v>
      </c>
      <c r="C15606" t="s">
        <v>3503</v>
      </c>
      <c r="D15606" t="s">
        <v>2026</v>
      </c>
      <c r="E15606">
        <v>5</v>
      </c>
      <c r="F15606" t="s">
        <v>2016</v>
      </c>
      <c r="G15606">
        <v>75</v>
      </c>
      <c r="H15606" t="s">
        <v>2017</v>
      </c>
      <c r="I15606">
        <v>43501</v>
      </c>
      <c r="J15606" t="s">
        <v>2030</v>
      </c>
      <c r="K15606" t="s">
        <v>2030</v>
      </c>
    </row>
    <row r="15607" spans="1:11">
      <c r="B15607" t="s">
        <v>106</v>
      </c>
      <c r="C15607" t="s">
        <v>3340</v>
      </c>
      <c r="D15607" t="s">
        <v>2114</v>
      </c>
      <c r="E15607">
        <v>3</v>
      </c>
      <c r="F15607" t="s">
        <v>2016</v>
      </c>
      <c r="G15607">
        <v>65</v>
      </c>
      <c r="H15607" t="s">
        <v>2020</v>
      </c>
      <c r="I15607">
        <v>43500</v>
      </c>
      <c r="J15607">
        <v>2</v>
      </c>
      <c r="K15607">
        <v>0</v>
      </c>
    </row>
    <row r="15608" spans="1:11">
      <c r="B15608" t="s">
        <v>2021</v>
      </c>
      <c r="C15608" t="s">
        <v>2215</v>
      </c>
      <c r="D15608" t="s">
        <v>2166</v>
      </c>
      <c r="E15608">
        <v>5</v>
      </c>
      <c r="F15608" t="s">
        <v>2016</v>
      </c>
      <c r="G15608">
        <v>72</v>
      </c>
      <c r="H15608" t="s">
        <v>2020</v>
      </c>
      <c r="I15608">
        <v>43495</v>
      </c>
      <c r="J15608">
        <v>4</v>
      </c>
      <c r="K15608">
        <v>-6.51</v>
      </c>
    </row>
    <row r="15609" spans="1:11">
      <c r="B15609" t="s">
        <v>2024</v>
      </c>
      <c r="C15609" t="s">
        <v>3004</v>
      </c>
      <c r="D15609" t="s">
        <v>2026</v>
      </c>
      <c r="E15609">
        <v>5</v>
      </c>
      <c r="F15609" t="s">
        <v>2016</v>
      </c>
      <c r="G15609">
        <v>65</v>
      </c>
      <c r="H15609" t="s">
        <v>2017</v>
      </c>
      <c r="I15609">
        <v>43495</v>
      </c>
      <c r="J15609">
        <v>5</v>
      </c>
      <c r="K15609">
        <v>-6.87</v>
      </c>
    </row>
    <row r="15610" spans="1:11">
      <c r="B15610" t="s">
        <v>2051</v>
      </c>
      <c r="C15610" t="s">
        <v>2213</v>
      </c>
      <c r="D15610" t="s">
        <v>2053</v>
      </c>
      <c r="E15610">
        <v>1</v>
      </c>
      <c r="F15610" t="s">
        <v>2016</v>
      </c>
      <c r="G15610">
        <v>50</v>
      </c>
      <c r="H15610" t="s">
        <v>2017</v>
      </c>
      <c r="I15610">
        <v>43495</v>
      </c>
      <c r="J15610">
        <v>1</v>
      </c>
      <c r="K15610">
        <v>11.51</v>
      </c>
    </row>
    <row r="15611" spans="1:11">
      <c r="B15611" t="s">
        <v>2203</v>
      </c>
      <c r="C15611" t="s">
        <v>2204</v>
      </c>
      <c r="D15611" t="s">
        <v>2026</v>
      </c>
      <c r="E15611">
        <v>5</v>
      </c>
      <c r="F15611" t="s">
        <v>2016</v>
      </c>
      <c r="G15611">
        <v>72</v>
      </c>
      <c r="H15611" t="s">
        <v>2020</v>
      </c>
      <c r="I15611">
        <v>43495</v>
      </c>
      <c r="J15611">
        <v>5</v>
      </c>
      <c r="K15611">
        <v>-6.87</v>
      </c>
    </row>
    <row r="15612" spans="1:11">
      <c r="B15612" t="s">
        <v>2027</v>
      </c>
      <c r="C15612" t="s">
        <v>2212</v>
      </c>
      <c r="D15612" t="s">
        <v>2029</v>
      </c>
      <c r="E15612">
        <v>5</v>
      </c>
      <c r="F15612" t="s">
        <v>2016</v>
      </c>
      <c r="G15612">
        <v>70</v>
      </c>
      <c r="H15612" t="s">
        <v>2017</v>
      </c>
      <c r="I15612">
        <v>43494</v>
      </c>
      <c r="J15612">
        <v>3</v>
      </c>
      <c r="K15612">
        <v>-1.04</v>
      </c>
    </row>
    <row r="15613" spans="1:11">
      <c r="B15613" t="s">
        <v>2033</v>
      </c>
      <c r="C15613" t="s">
        <v>3342</v>
      </c>
      <c r="D15613" t="s">
        <v>2035</v>
      </c>
      <c r="E15613">
        <v>5</v>
      </c>
      <c r="F15613" t="s">
        <v>2016</v>
      </c>
      <c r="G15613">
        <v>83</v>
      </c>
      <c r="H15613" t="s">
        <v>2036</v>
      </c>
      <c r="I15613">
        <v>43494</v>
      </c>
      <c r="J15613">
        <v>5</v>
      </c>
      <c r="K15613">
        <v>-6.87</v>
      </c>
    </row>
    <row r="15614" spans="1:11">
      <c r="B15614" t="s">
        <v>2069</v>
      </c>
      <c r="C15614" t="s">
        <v>3504</v>
      </c>
      <c r="D15614" t="s">
        <v>2035</v>
      </c>
      <c r="E15614">
        <v>5</v>
      </c>
      <c r="F15614" t="s">
        <v>2016</v>
      </c>
      <c r="G15614">
        <v>70</v>
      </c>
      <c r="H15614" t="s">
        <v>2020</v>
      </c>
      <c r="I15614">
        <v>43494</v>
      </c>
      <c r="J15614">
        <v>7</v>
      </c>
      <c r="K15614">
        <v>-9.59</v>
      </c>
    </row>
    <row r="15615" spans="1:11">
      <c r="B15615" t="s">
        <v>2083</v>
      </c>
      <c r="C15615" t="s">
        <v>2084</v>
      </c>
      <c r="D15615" t="s">
        <v>2026</v>
      </c>
      <c r="E15615">
        <v>5</v>
      </c>
      <c r="F15615" t="s">
        <v>2016</v>
      </c>
      <c r="G15615" t="s">
        <v>2030</v>
      </c>
      <c r="H15615" t="s">
        <v>2017</v>
      </c>
      <c r="I15615">
        <v>43433</v>
      </c>
      <c r="J15615" t="s">
        <v>2030</v>
      </c>
      <c r="K15615" t="s">
        <v>2030</v>
      </c>
    </row>
    <row r="15701" spans="1:11">
      <c r="A15701" t="s">
        <v>1170</v>
      </c>
      <c r="B15701" t="s">
        <v>2079</v>
      </c>
      <c r="C15701" t="s">
        <v>3526</v>
      </c>
      <c r="D15701" t="s">
        <v>2029</v>
      </c>
      <c r="E15701">
        <v>5</v>
      </c>
      <c r="F15701" t="s">
        <v>2016</v>
      </c>
      <c r="G15701">
        <v>26</v>
      </c>
      <c r="H15701" t="s">
        <v>2017</v>
      </c>
      <c r="I15701">
        <v>43511</v>
      </c>
      <c r="J15701">
        <v>2</v>
      </c>
      <c r="K15701">
        <v>13.89</v>
      </c>
    </row>
    <row r="15702" spans="1:11">
      <c r="B15702" t="s">
        <v>2174</v>
      </c>
      <c r="C15702" t="s">
        <v>3527</v>
      </c>
      <c r="D15702" t="s">
        <v>2029</v>
      </c>
      <c r="E15702">
        <v>5</v>
      </c>
      <c r="F15702" t="s">
        <v>2016</v>
      </c>
      <c r="G15702">
        <v>29</v>
      </c>
      <c r="H15702" t="s">
        <v>2017</v>
      </c>
      <c r="I15702">
        <v>43506</v>
      </c>
      <c r="J15702">
        <v>2</v>
      </c>
      <c r="K15702">
        <v>13.89</v>
      </c>
    </row>
    <row r="15703" spans="1:11">
      <c r="B15703" t="s">
        <v>2077</v>
      </c>
      <c r="C15703" t="s">
        <v>3528</v>
      </c>
      <c r="D15703" t="s">
        <v>2227</v>
      </c>
      <c r="E15703">
        <v>3</v>
      </c>
      <c r="F15703" t="s">
        <v>2016</v>
      </c>
      <c r="G15703">
        <v>25</v>
      </c>
      <c r="H15703" t="s">
        <v>2020</v>
      </c>
      <c r="I15703">
        <v>43506</v>
      </c>
      <c r="J15703" t="s">
        <v>2030</v>
      </c>
      <c r="K15703" t="s">
        <v>2030</v>
      </c>
    </row>
    <row r="15704" spans="1:11">
      <c r="B15704" t="s">
        <v>2083</v>
      </c>
      <c r="C15704" t="s">
        <v>2084</v>
      </c>
      <c r="D15704" t="s">
        <v>2035</v>
      </c>
      <c r="E15704">
        <v>5</v>
      </c>
      <c r="F15704" t="s">
        <v>2085</v>
      </c>
      <c r="G15704" t="s">
        <v>2030</v>
      </c>
      <c r="H15704" t="s">
        <v>2017</v>
      </c>
      <c r="I15704">
        <v>43504</v>
      </c>
      <c r="J15704">
        <v>11</v>
      </c>
      <c r="K15704">
        <v>-3.53</v>
      </c>
    </row>
    <row r="15705" spans="1:11">
      <c r="B15705" t="s">
        <v>2159</v>
      </c>
      <c r="C15705" t="s">
        <v>3529</v>
      </c>
      <c r="D15705" t="s">
        <v>2044</v>
      </c>
      <c r="E15705">
        <v>3</v>
      </c>
      <c r="F15705" t="s">
        <v>2016</v>
      </c>
      <c r="G15705">
        <v>25</v>
      </c>
      <c r="H15705" t="s">
        <v>2017</v>
      </c>
      <c r="I15705">
        <v>43503</v>
      </c>
      <c r="J15705">
        <v>10</v>
      </c>
      <c r="K15705">
        <v>0</v>
      </c>
    </row>
    <row r="15706" spans="1:11">
      <c r="B15706" t="s">
        <v>2027</v>
      </c>
      <c r="C15706" t="s">
        <v>3530</v>
      </c>
      <c r="D15706" t="s">
        <v>2029</v>
      </c>
      <c r="E15706">
        <v>5</v>
      </c>
      <c r="F15706" t="s">
        <v>2016</v>
      </c>
      <c r="G15706">
        <v>30</v>
      </c>
      <c r="H15706" t="s">
        <v>2017</v>
      </c>
      <c r="I15706">
        <v>43502</v>
      </c>
      <c r="J15706" t="s">
        <v>2030</v>
      </c>
      <c r="K15706" t="s">
        <v>2030</v>
      </c>
    </row>
    <row r="15707" spans="1:11">
      <c r="B15707" t="s">
        <v>2072</v>
      </c>
      <c r="C15707" t="s">
        <v>3531</v>
      </c>
      <c r="D15707" t="s">
        <v>2189</v>
      </c>
      <c r="E15707">
        <v>5</v>
      </c>
      <c r="F15707" t="s">
        <v>2016</v>
      </c>
      <c r="G15707">
        <v>29</v>
      </c>
      <c r="H15707" t="s">
        <v>2017</v>
      </c>
      <c r="I15707">
        <v>43502</v>
      </c>
      <c r="J15707" t="s">
        <v>2030</v>
      </c>
      <c r="K15707" t="s">
        <v>2030</v>
      </c>
    </row>
    <row r="15708" spans="1:11">
      <c r="B15708" t="s">
        <v>2047</v>
      </c>
      <c r="C15708" t="s">
        <v>3532</v>
      </c>
      <c r="D15708" t="s">
        <v>2026</v>
      </c>
      <c r="E15708">
        <v>5</v>
      </c>
      <c r="F15708" t="s">
        <v>2016</v>
      </c>
      <c r="G15708">
        <v>30</v>
      </c>
      <c r="H15708" t="s">
        <v>2017</v>
      </c>
      <c r="I15708">
        <v>43502</v>
      </c>
      <c r="J15708" t="s">
        <v>2030</v>
      </c>
      <c r="K15708" t="s">
        <v>2030</v>
      </c>
    </row>
    <row r="15709" spans="1:11">
      <c r="B15709" t="s">
        <v>2051</v>
      </c>
      <c r="C15709" t="s">
        <v>3362</v>
      </c>
      <c r="D15709" t="s">
        <v>2026</v>
      </c>
      <c r="E15709">
        <v>5</v>
      </c>
      <c r="F15709" t="s">
        <v>2016</v>
      </c>
      <c r="G15709">
        <v>29.5</v>
      </c>
      <c r="H15709" t="s">
        <v>2017</v>
      </c>
      <c r="I15709">
        <v>43502</v>
      </c>
      <c r="J15709">
        <v>4</v>
      </c>
      <c r="K15709">
        <v>12.79</v>
      </c>
    </row>
    <row r="15710" spans="1:11">
      <c r="B15710" t="s">
        <v>2352</v>
      </c>
      <c r="C15710" t="s">
        <v>3533</v>
      </c>
      <c r="D15710" t="s">
        <v>2026</v>
      </c>
      <c r="E15710">
        <v>5</v>
      </c>
      <c r="F15710" t="s">
        <v>2085</v>
      </c>
      <c r="G15710">
        <v>29</v>
      </c>
      <c r="H15710" t="s">
        <v>2017</v>
      </c>
      <c r="I15710">
        <v>43502</v>
      </c>
      <c r="J15710" t="s">
        <v>2030</v>
      </c>
      <c r="K15710" t="s">
        <v>2030</v>
      </c>
    </row>
    <row r="15711" spans="1:11">
      <c r="B15711" t="s">
        <v>2374</v>
      </c>
      <c r="C15711" t="s">
        <v>3534</v>
      </c>
      <c r="D15711" t="s">
        <v>2035</v>
      </c>
      <c r="E15711">
        <v>5</v>
      </c>
      <c r="F15711" t="s">
        <v>2016</v>
      </c>
      <c r="G15711">
        <v>29</v>
      </c>
      <c r="H15711" t="s">
        <v>2017</v>
      </c>
      <c r="I15711">
        <v>43502</v>
      </c>
      <c r="J15711">
        <v>9</v>
      </c>
      <c r="K15711">
        <v>1.5</v>
      </c>
    </row>
    <row r="15712" spans="1:11">
      <c r="B15712" t="s">
        <v>2067</v>
      </c>
      <c r="C15712" t="s">
        <v>3535</v>
      </c>
      <c r="D15712" t="s">
        <v>2252</v>
      </c>
      <c r="E15712">
        <v>3</v>
      </c>
      <c r="F15712" t="s">
        <v>2016</v>
      </c>
      <c r="G15712">
        <v>29</v>
      </c>
      <c r="H15712" t="s">
        <v>2020</v>
      </c>
      <c r="I15712">
        <v>43501</v>
      </c>
      <c r="J15712">
        <v>10</v>
      </c>
      <c r="K15712">
        <v>0</v>
      </c>
    </row>
    <row r="15713" spans="2:11">
      <c r="B15713" t="s">
        <v>2037</v>
      </c>
      <c r="C15713" t="s">
        <v>3536</v>
      </c>
      <c r="D15713" t="s">
        <v>2026</v>
      </c>
      <c r="E15713">
        <v>5</v>
      </c>
      <c r="F15713" t="s">
        <v>2016</v>
      </c>
      <c r="G15713">
        <v>26</v>
      </c>
      <c r="H15713" t="s">
        <v>2020</v>
      </c>
      <c r="I15713">
        <v>43501</v>
      </c>
      <c r="J15713">
        <v>1</v>
      </c>
      <c r="K15713">
        <v>23.32</v>
      </c>
    </row>
    <row r="15714" spans="2:11">
      <c r="B15714" t="s">
        <v>2388</v>
      </c>
      <c r="C15714" t="s">
        <v>3396</v>
      </c>
      <c r="D15714" t="s">
        <v>2026</v>
      </c>
      <c r="E15714">
        <v>5</v>
      </c>
      <c r="F15714" t="s">
        <v>2016</v>
      </c>
      <c r="G15714">
        <v>31</v>
      </c>
      <c r="H15714" t="s">
        <v>2020</v>
      </c>
      <c r="I15714">
        <v>43501</v>
      </c>
      <c r="J15714" t="s">
        <v>2030</v>
      </c>
      <c r="K15714" t="s">
        <v>2030</v>
      </c>
    </row>
    <row r="15715" spans="2:11">
      <c r="B15715" t="s">
        <v>2074</v>
      </c>
      <c r="C15715" t="s">
        <v>3537</v>
      </c>
      <c r="D15715" t="s">
        <v>2026</v>
      </c>
      <c r="E15715">
        <v>5</v>
      </c>
      <c r="F15715" t="s">
        <v>2016</v>
      </c>
      <c r="G15715">
        <v>26</v>
      </c>
      <c r="H15715" t="s">
        <v>2020</v>
      </c>
      <c r="I15715">
        <v>43501</v>
      </c>
      <c r="J15715">
        <v>3</v>
      </c>
      <c r="K15715">
        <v>13.16</v>
      </c>
    </row>
    <row r="15716" spans="2:11">
      <c r="B15716" t="s">
        <v>2207</v>
      </c>
      <c r="C15716" t="s">
        <v>3538</v>
      </c>
      <c r="D15716" t="s">
        <v>2026</v>
      </c>
      <c r="E15716">
        <v>5</v>
      </c>
      <c r="F15716" t="s">
        <v>2016</v>
      </c>
      <c r="G15716">
        <v>28</v>
      </c>
      <c r="H15716" t="s">
        <v>2020</v>
      </c>
      <c r="I15716">
        <v>43501</v>
      </c>
      <c r="J15716" t="s">
        <v>2030</v>
      </c>
      <c r="K15716" t="s">
        <v>2030</v>
      </c>
    </row>
    <row r="15717" spans="2:11">
      <c r="B15717" t="s">
        <v>2063</v>
      </c>
      <c r="C15717" t="s">
        <v>2725</v>
      </c>
      <c r="D15717" t="s">
        <v>2162</v>
      </c>
      <c r="E15717">
        <v>3</v>
      </c>
      <c r="F15717" t="s">
        <v>2016</v>
      </c>
      <c r="G15717">
        <v>26</v>
      </c>
      <c r="H15717" t="s">
        <v>2017</v>
      </c>
      <c r="I15717">
        <v>43501</v>
      </c>
      <c r="J15717">
        <v>10</v>
      </c>
      <c r="K15717">
        <v>0</v>
      </c>
    </row>
    <row r="15718" spans="2:11">
      <c r="B15718" t="s">
        <v>2267</v>
      </c>
      <c r="C15718" t="s">
        <v>3539</v>
      </c>
      <c r="D15718" t="s">
        <v>2273</v>
      </c>
      <c r="E15718">
        <v>3</v>
      </c>
      <c r="F15718" t="s">
        <v>2016</v>
      </c>
      <c r="G15718">
        <v>25</v>
      </c>
      <c r="H15718" t="s">
        <v>2017</v>
      </c>
      <c r="I15718">
        <v>43501</v>
      </c>
      <c r="J15718">
        <v>5</v>
      </c>
      <c r="K15718">
        <v>12.73</v>
      </c>
    </row>
    <row r="15719" spans="2:11">
      <c r="B15719" t="s">
        <v>2031</v>
      </c>
      <c r="C15719" t="s">
        <v>3540</v>
      </c>
      <c r="D15719" t="s">
        <v>2026</v>
      </c>
      <c r="E15719">
        <v>5</v>
      </c>
      <c r="F15719" t="s">
        <v>2016</v>
      </c>
      <c r="G15719">
        <v>29</v>
      </c>
      <c r="H15719" t="s">
        <v>2017</v>
      </c>
      <c r="I15719">
        <v>43494</v>
      </c>
      <c r="J15719">
        <v>7</v>
      </c>
      <c r="K15719">
        <v>10.36</v>
      </c>
    </row>
    <row r="15720" spans="2:11">
      <c r="B15720" t="s">
        <v>2094</v>
      </c>
      <c r="C15720" t="s">
        <v>2095</v>
      </c>
      <c r="D15720" t="s">
        <v>2076</v>
      </c>
      <c r="E15720">
        <v>3</v>
      </c>
      <c r="F15720" t="s">
        <v>2016</v>
      </c>
      <c r="G15720" t="s">
        <v>2030</v>
      </c>
      <c r="H15720" t="s">
        <v>2017</v>
      </c>
      <c r="I15720">
        <v>43482</v>
      </c>
      <c r="J15720" t="s">
        <v>2030</v>
      </c>
      <c r="K15720" t="s">
        <v>2030</v>
      </c>
    </row>
    <row r="15721" spans="2:11">
      <c r="B15721" t="s">
        <v>2033</v>
      </c>
      <c r="C15721" t="s">
        <v>3541</v>
      </c>
      <c r="D15721" t="s">
        <v>2035</v>
      </c>
      <c r="E15721">
        <v>5</v>
      </c>
      <c r="F15721" t="s">
        <v>2016</v>
      </c>
      <c r="G15721">
        <v>31</v>
      </c>
      <c r="H15721" t="s">
        <v>2020</v>
      </c>
      <c r="I15721">
        <v>43423</v>
      </c>
      <c r="J15721">
        <v>2</v>
      </c>
      <c r="K15721">
        <v>13.89</v>
      </c>
    </row>
    <row r="15801" spans="1:11">
      <c r="A15801" t="s">
        <v>1171</v>
      </c>
      <c r="B15801" t="s">
        <v>2074</v>
      </c>
      <c r="C15801" t="s">
        <v>3046</v>
      </c>
      <c r="D15801" t="s">
        <v>2026</v>
      </c>
      <c r="E15801">
        <v>5</v>
      </c>
      <c r="F15801" t="s">
        <v>2016</v>
      </c>
      <c r="G15801">
        <v>16</v>
      </c>
      <c r="H15801" t="s">
        <v>2017</v>
      </c>
      <c r="I15801">
        <v>43507</v>
      </c>
      <c r="J15801">
        <v>2</v>
      </c>
      <c r="K15801">
        <v>26.9</v>
      </c>
    </row>
    <row r="15802" spans="1:11">
      <c r="B15802" t="s">
        <v>106</v>
      </c>
      <c r="C15802" t="s">
        <v>4018</v>
      </c>
      <c r="D15802" t="s">
        <v>2440</v>
      </c>
      <c r="E15802">
        <v>5</v>
      </c>
      <c r="F15802" t="s">
        <v>2016</v>
      </c>
      <c r="G15802">
        <v>18</v>
      </c>
      <c r="H15802" t="s">
        <v>2020</v>
      </c>
      <c r="I15802">
        <v>43496</v>
      </c>
      <c r="J15802">
        <v>1</v>
      </c>
      <c r="K15802">
        <v>40.39</v>
      </c>
    </row>
    <row r="15803" spans="1:11">
      <c r="B15803" t="s">
        <v>2726</v>
      </c>
      <c r="C15803" t="s">
        <v>2727</v>
      </c>
      <c r="D15803" t="s">
        <v>2026</v>
      </c>
      <c r="E15803">
        <v>5</v>
      </c>
      <c r="F15803" t="s">
        <v>2016</v>
      </c>
      <c r="G15803">
        <v>18.5</v>
      </c>
      <c r="H15803" t="s">
        <v>2017</v>
      </c>
      <c r="I15803">
        <v>43495</v>
      </c>
      <c r="J15803">
        <v>2</v>
      </c>
      <c r="K15803">
        <v>26.9</v>
      </c>
    </row>
    <row r="15804" spans="1:11">
      <c r="B15804" t="s">
        <v>2027</v>
      </c>
      <c r="C15804" t="s">
        <v>4019</v>
      </c>
      <c r="D15804" t="s">
        <v>2029</v>
      </c>
      <c r="E15804">
        <v>5</v>
      </c>
      <c r="F15804" t="s">
        <v>2016</v>
      </c>
      <c r="G15804">
        <v>17.5</v>
      </c>
      <c r="H15804" t="s">
        <v>2017</v>
      </c>
      <c r="I15804">
        <v>43482</v>
      </c>
      <c r="J15804">
        <v>2</v>
      </c>
      <c r="K15804">
        <v>26.9</v>
      </c>
    </row>
    <row r="15805" spans="1:11">
      <c r="B15805" t="s">
        <v>4020</v>
      </c>
      <c r="C15805" t="s">
        <v>4021</v>
      </c>
      <c r="D15805" t="s">
        <v>2162</v>
      </c>
      <c r="E15805">
        <v>3</v>
      </c>
      <c r="F15805" t="s">
        <v>2016</v>
      </c>
      <c r="G15805">
        <v>14.2</v>
      </c>
      <c r="H15805" t="s">
        <v>2017</v>
      </c>
      <c r="I15805">
        <v>43430</v>
      </c>
      <c r="J15805" t="s">
        <v>2030</v>
      </c>
      <c r="K15805" t="s">
        <v>2030</v>
      </c>
    </row>
    <row r="15806" spans="1:11">
      <c r="B15806" t="s">
        <v>2042</v>
      </c>
      <c r="C15806" t="s">
        <v>4022</v>
      </c>
      <c r="D15806" t="s">
        <v>2029</v>
      </c>
      <c r="E15806">
        <v>5</v>
      </c>
      <c r="F15806" t="s">
        <v>2016</v>
      </c>
      <c r="G15806">
        <v>17.5</v>
      </c>
      <c r="H15806" t="s">
        <v>2020</v>
      </c>
      <c r="I15806">
        <v>43426</v>
      </c>
      <c r="J15806" t="s">
        <v>2030</v>
      </c>
      <c r="K15806" t="s">
        <v>2030</v>
      </c>
    </row>
    <row r="15807" spans="1:11">
      <c r="B15807" t="s">
        <v>2021</v>
      </c>
      <c r="C15807" t="s">
        <v>4023</v>
      </c>
      <c r="D15807" t="s">
        <v>2023</v>
      </c>
      <c r="E15807">
        <v>5</v>
      </c>
      <c r="F15807" t="s">
        <v>2016</v>
      </c>
      <c r="G15807">
        <v>20</v>
      </c>
      <c r="H15807" t="s">
        <v>2020</v>
      </c>
      <c r="I15807">
        <v>43425</v>
      </c>
      <c r="J15807">
        <v>2</v>
      </c>
      <c r="K15807">
        <v>26.9</v>
      </c>
    </row>
    <row r="15808" spans="1:11">
      <c r="B15808" t="s">
        <v>2049</v>
      </c>
      <c r="C15808" t="s">
        <v>2407</v>
      </c>
      <c r="D15808" t="s">
        <v>2029</v>
      </c>
      <c r="E15808">
        <v>5</v>
      </c>
      <c r="F15808" t="s">
        <v>2016</v>
      </c>
      <c r="G15808">
        <v>20</v>
      </c>
      <c r="H15808" t="s">
        <v>2020</v>
      </c>
      <c r="I15808">
        <v>43425</v>
      </c>
      <c r="J15808">
        <v>2</v>
      </c>
      <c r="K15808">
        <v>26.9</v>
      </c>
    </row>
    <row r="15809" spans="2:11">
      <c r="B15809" t="s">
        <v>2198</v>
      </c>
      <c r="C15809" t="s">
        <v>2487</v>
      </c>
      <c r="D15809" t="s">
        <v>2035</v>
      </c>
      <c r="E15809">
        <v>5</v>
      </c>
      <c r="F15809" t="s">
        <v>2016</v>
      </c>
      <c r="G15809">
        <v>18</v>
      </c>
      <c r="H15809" t="s">
        <v>2020</v>
      </c>
      <c r="I15809">
        <v>43425</v>
      </c>
      <c r="J15809">
        <v>2</v>
      </c>
      <c r="K15809">
        <v>26.9</v>
      </c>
    </row>
    <row r="15901" spans="1:11">
      <c r="A15901" t="s">
        <v>1172</v>
      </c>
      <c r="B15901" t="s">
        <v>106</v>
      </c>
      <c r="C15901" t="s">
        <v>3065</v>
      </c>
      <c r="D15901" t="s">
        <v>2723</v>
      </c>
      <c r="E15901">
        <v>3</v>
      </c>
      <c r="F15901" t="s">
        <v>2016</v>
      </c>
      <c r="G15901">
        <v>97</v>
      </c>
      <c r="H15901" t="s">
        <v>2020</v>
      </c>
      <c r="I15901">
        <v>43511</v>
      </c>
      <c r="J15901">
        <v>9</v>
      </c>
      <c r="K15901">
        <v>0</v>
      </c>
    </row>
    <row r="15902" spans="1:11">
      <c r="B15902" t="s">
        <v>2027</v>
      </c>
      <c r="C15902" t="s">
        <v>3483</v>
      </c>
      <c r="D15902" t="s">
        <v>2029</v>
      </c>
      <c r="E15902">
        <v>5</v>
      </c>
      <c r="F15902" t="s">
        <v>2016</v>
      </c>
      <c r="G15902">
        <v>109</v>
      </c>
      <c r="H15902" t="s">
        <v>2017</v>
      </c>
      <c r="I15902">
        <v>43511</v>
      </c>
      <c r="J15902" t="s">
        <v>2030</v>
      </c>
      <c r="K15902" t="s">
        <v>2030</v>
      </c>
    </row>
    <row r="15903" spans="1:11">
      <c r="B15903" t="s">
        <v>2031</v>
      </c>
      <c r="C15903" t="s">
        <v>4391</v>
      </c>
      <c r="D15903" t="s">
        <v>2026</v>
      </c>
      <c r="E15903">
        <v>5</v>
      </c>
      <c r="F15903" t="s">
        <v>2016</v>
      </c>
      <c r="G15903">
        <v>110</v>
      </c>
      <c r="H15903" t="s">
        <v>2020</v>
      </c>
      <c r="I15903">
        <v>43511</v>
      </c>
      <c r="J15903">
        <v>3</v>
      </c>
      <c r="K15903">
        <v>13.76</v>
      </c>
    </row>
    <row r="15904" spans="1:11">
      <c r="B15904" t="s">
        <v>2045</v>
      </c>
      <c r="C15904" t="s">
        <v>4126</v>
      </c>
      <c r="D15904" t="s">
        <v>2029</v>
      </c>
      <c r="E15904">
        <v>5</v>
      </c>
      <c r="F15904" t="s">
        <v>2016</v>
      </c>
      <c r="G15904">
        <v>104</v>
      </c>
      <c r="H15904" t="s">
        <v>2020</v>
      </c>
      <c r="I15904">
        <v>43511</v>
      </c>
      <c r="J15904">
        <v>3</v>
      </c>
      <c r="K15904">
        <v>13.76</v>
      </c>
    </row>
    <row r="15905" spans="2:11">
      <c r="B15905" t="s">
        <v>2151</v>
      </c>
      <c r="C15905" t="s">
        <v>3480</v>
      </c>
      <c r="D15905" t="s">
        <v>2044</v>
      </c>
      <c r="E15905">
        <v>3</v>
      </c>
      <c r="F15905" t="s">
        <v>2016</v>
      </c>
      <c r="G15905" t="s">
        <v>2030</v>
      </c>
      <c r="H15905" t="s">
        <v>2017</v>
      </c>
      <c r="I15905">
        <v>43511</v>
      </c>
      <c r="J15905">
        <v>9</v>
      </c>
      <c r="K15905">
        <v>0</v>
      </c>
    </row>
    <row r="15906" spans="2:11">
      <c r="B15906" t="s">
        <v>2049</v>
      </c>
      <c r="C15906" t="s">
        <v>3486</v>
      </c>
      <c r="D15906" t="s">
        <v>2029</v>
      </c>
      <c r="E15906">
        <v>5</v>
      </c>
      <c r="F15906" t="s">
        <v>2016</v>
      </c>
      <c r="G15906">
        <v>99</v>
      </c>
      <c r="H15906" t="s">
        <v>2020</v>
      </c>
      <c r="I15906">
        <v>43511</v>
      </c>
      <c r="J15906">
        <v>3</v>
      </c>
      <c r="K15906">
        <v>13.76</v>
      </c>
    </row>
    <row r="15907" spans="2:11">
      <c r="B15907" t="s">
        <v>2067</v>
      </c>
      <c r="C15907" t="s">
        <v>3304</v>
      </c>
      <c r="D15907" t="s">
        <v>2029</v>
      </c>
      <c r="E15907">
        <v>5</v>
      </c>
      <c r="F15907" t="s">
        <v>2016</v>
      </c>
      <c r="G15907">
        <v>109</v>
      </c>
      <c r="H15907" t="s">
        <v>2020</v>
      </c>
      <c r="I15907">
        <v>43510</v>
      </c>
      <c r="J15907">
        <v>3</v>
      </c>
      <c r="K15907">
        <v>13.76</v>
      </c>
    </row>
    <row r="15908" spans="2:11">
      <c r="B15908" t="s">
        <v>2033</v>
      </c>
      <c r="C15908" t="s">
        <v>3481</v>
      </c>
      <c r="D15908" t="s">
        <v>2035</v>
      </c>
      <c r="E15908">
        <v>5</v>
      </c>
      <c r="F15908" t="s">
        <v>2016</v>
      </c>
      <c r="G15908">
        <v>109</v>
      </c>
      <c r="H15908" t="s">
        <v>2036</v>
      </c>
      <c r="I15908">
        <v>43510</v>
      </c>
      <c r="J15908">
        <v>7</v>
      </c>
      <c r="K15908">
        <v>1.67</v>
      </c>
    </row>
    <row r="15909" spans="2:11">
      <c r="B15909" t="s">
        <v>2470</v>
      </c>
      <c r="C15909" t="s">
        <v>4392</v>
      </c>
      <c r="D15909" t="s">
        <v>2026</v>
      </c>
      <c r="E15909">
        <v>5</v>
      </c>
      <c r="F15909" t="s">
        <v>2085</v>
      </c>
      <c r="G15909" t="s">
        <v>2030</v>
      </c>
      <c r="H15909" t="s">
        <v>2017</v>
      </c>
      <c r="I15909">
        <v>43510</v>
      </c>
      <c r="J15909">
        <v>8</v>
      </c>
      <c r="K15909">
        <v>1.1399999999999999</v>
      </c>
    </row>
    <row r="15910" spans="2:11">
      <c r="B15910" t="s">
        <v>2186</v>
      </c>
      <c r="C15910" t="s">
        <v>3080</v>
      </c>
      <c r="D15910" t="s">
        <v>2015</v>
      </c>
      <c r="E15910">
        <v>3</v>
      </c>
      <c r="F15910" t="s">
        <v>2016</v>
      </c>
      <c r="G15910">
        <v>84</v>
      </c>
      <c r="H15910" t="s">
        <v>2020</v>
      </c>
      <c r="I15910">
        <v>43510</v>
      </c>
      <c r="J15910">
        <v>9</v>
      </c>
      <c r="K15910">
        <v>0</v>
      </c>
    </row>
    <row r="15911" spans="2:11">
      <c r="B15911" t="s">
        <v>2274</v>
      </c>
      <c r="C15911" t="s">
        <v>3365</v>
      </c>
      <c r="D15911" t="s">
        <v>2026</v>
      </c>
      <c r="E15911">
        <v>5</v>
      </c>
      <c r="F15911" t="s">
        <v>2016</v>
      </c>
      <c r="G15911" t="s">
        <v>2030</v>
      </c>
      <c r="H15911" t="s">
        <v>2017</v>
      </c>
      <c r="I15911">
        <v>43509</v>
      </c>
      <c r="J15911">
        <v>3</v>
      </c>
      <c r="K15911">
        <v>13.76</v>
      </c>
    </row>
    <row r="15912" spans="2:11">
      <c r="B15912" t="s">
        <v>2148</v>
      </c>
      <c r="C15912" t="s">
        <v>3484</v>
      </c>
      <c r="D15912" t="s">
        <v>2015</v>
      </c>
      <c r="E15912">
        <v>3</v>
      </c>
      <c r="F15912" t="s">
        <v>2016</v>
      </c>
      <c r="G15912">
        <v>100</v>
      </c>
      <c r="H15912" t="s">
        <v>2017</v>
      </c>
      <c r="I15912">
        <v>43509</v>
      </c>
      <c r="J15912">
        <v>9</v>
      </c>
      <c r="K15912">
        <v>0</v>
      </c>
    </row>
    <row r="15913" spans="2:11">
      <c r="B15913" t="s">
        <v>2232</v>
      </c>
      <c r="C15913" t="s">
        <v>4419</v>
      </c>
      <c r="D15913" t="s">
        <v>2015</v>
      </c>
      <c r="E15913">
        <v>3</v>
      </c>
      <c r="F15913" t="s">
        <v>2016</v>
      </c>
      <c r="G15913" t="s">
        <v>2030</v>
      </c>
      <c r="H15913" t="s">
        <v>2017</v>
      </c>
      <c r="I15913">
        <v>43508</v>
      </c>
      <c r="J15913" t="s">
        <v>2030</v>
      </c>
      <c r="K15913" t="s">
        <v>2030</v>
      </c>
    </row>
    <row r="15914" spans="2:11">
      <c r="B15914" t="s">
        <v>2411</v>
      </c>
      <c r="C15914" t="s">
        <v>3078</v>
      </c>
      <c r="D15914" t="s">
        <v>2026</v>
      </c>
      <c r="E15914">
        <v>5</v>
      </c>
      <c r="F15914" t="s">
        <v>2016</v>
      </c>
      <c r="G15914">
        <v>100</v>
      </c>
      <c r="H15914" t="s">
        <v>2020</v>
      </c>
      <c r="I15914">
        <v>43507</v>
      </c>
      <c r="J15914">
        <v>5</v>
      </c>
      <c r="K15914">
        <v>7.25</v>
      </c>
    </row>
    <row r="15915" spans="2:11">
      <c r="B15915" t="s">
        <v>2039</v>
      </c>
      <c r="C15915" t="s">
        <v>3302</v>
      </c>
      <c r="D15915" t="s">
        <v>2189</v>
      </c>
      <c r="E15915">
        <v>5</v>
      </c>
      <c r="F15915" t="s">
        <v>2016</v>
      </c>
      <c r="G15915">
        <v>117</v>
      </c>
      <c r="H15915" t="s">
        <v>2020</v>
      </c>
      <c r="I15915">
        <v>43500</v>
      </c>
      <c r="J15915">
        <v>3</v>
      </c>
      <c r="K15915">
        <v>13.76</v>
      </c>
    </row>
    <row r="15916" spans="2:11">
      <c r="B15916" t="s">
        <v>2077</v>
      </c>
      <c r="C15916" t="s">
        <v>3071</v>
      </c>
      <c r="D15916" t="s">
        <v>2029</v>
      </c>
      <c r="E15916">
        <v>5</v>
      </c>
      <c r="F15916" t="s">
        <v>2016</v>
      </c>
      <c r="G15916">
        <v>95.5</v>
      </c>
      <c r="H15916" t="s">
        <v>2020</v>
      </c>
      <c r="I15916">
        <v>43500</v>
      </c>
      <c r="J15916">
        <v>3</v>
      </c>
      <c r="K15916">
        <v>13.76</v>
      </c>
    </row>
    <row r="15917" spans="2:11">
      <c r="B15917" t="s">
        <v>2198</v>
      </c>
      <c r="C15917" t="s">
        <v>3933</v>
      </c>
      <c r="D15917" t="s">
        <v>2035</v>
      </c>
      <c r="E15917">
        <v>5</v>
      </c>
      <c r="F15917" t="s">
        <v>2016</v>
      </c>
      <c r="G15917">
        <v>105</v>
      </c>
      <c r="H15917" t="s">
        <v>2020</v>
      </c>
      <c r="I15917">
        <v>43497</v>
      </c>
      <c r="J15917">
        <v>2</v>
      </c>
      <c r="K15917">
        <v>15.39</v>
      </c>
    </row>
    <row r="15918" spans="2:11">
      <c r="B15918" t="s">
        <v>2037</v>
      </c>
      <c r="C15918" t="s">
        <v>3306</v>
      </c>
      <c r="D15918" t="s">
        <v>2026</v>
      </c>
      <c r="E15918">
        <v>5</v>
      </c>
      <c r="F15918" t="s">
        <v>2016</v>
      </c>
      <c r="G15918">
        <v>109</v>
      </c>
      <c r="H15918" t="s">
        <v>2020</v>
      </c>
      <c r="I15918">
        <v>43495</v>
      </c>
      <c r="J15918">
        <v>3</v>
      </c>
      <c r="K15918">
        <v>13.76</v>
      </c>
    </row>
    <row r="15919" spans="2:11">
      <c r="B15919" t="s">
        <v>2094</v>
      </c>
      <c r="C15919" t="s">
        <v>2095</v>
      </c>
      <c r="D15919" t="s">
        <v>2076</v>
      </c>
      <c r="E15919">
        <v>3</v>
      </c>
      <c r="F15919" t="s">
        <v>2016</v>
      </c>
      <c r="G15919" t="s">
        <v>2030</v>
      </c>
      <c r="H15919" t="s">
        <v>2017</v>
      </c>
      <c r="I15919">
        <v>43493</v>
      </c>
      <c r="J15919" t="s">
        <v>2030</v>
      </c>
      <c r="K15919" t="s">
        <v>2030</v>
      </c>
    </row>
    <row r="15920" spans="2:11">
      <c r="B15920" t="s">
        <v>2079</v>
      </c>
      <c r="C15920" t="s">
        <v>3067</v>
      </c>
      <c r="D15920" t="s">
        <v>2015</v>
      </c>
      <c r="E15920">
        <v>3</v>
      </c>
      <c r="F15920" t="s">
        <v>2016</v>
      </c>
      <c r="G15920">
        <v>101</v>
      </c>
      <c r="H15920" t="s">
        <v>2017</v>
      </c>
      <c r="I15920">
        <v>43493</v>
      </c>
      <c r="J15920">
        <v>9</v>
      </c>
      <c r="K15920">
        <v>0</v>
      </c>
    </row>
    <row r="15921" spans="2:11">
      <c r="B15921" t="s">
        <v>2072</v>
      </c>
      <c r="C15921" t="s">
        <v>3305</v>
      </c>
      <c r="D15921" t="s">
        <v>2029</v>
      </c>
      <c r="E15921">
        <v>5</v>
      </c>
      <c r="F15921" t="s">
        <v>2016</v>
      </c>
      <c r="G15921">
        <v>104</v>
      </c>
      <c r="H15921" t="s">
        <v>2020</v>
      </c>
      <c r="I15921">
        <v>43487</v>
      </c>
      <c r="J15921" t="s">
        <v>2030</v>
      </c>
      <c r="K15921" t="s">
        <v>2030</v>
      </c>
    </row>
    <row r="15922" spans="2:11">
      <c r="B15922" t="s">
        <v>2063</v>
      </c>
      <c r="C15922" t="s">
        <v>3482</v>
      </c>
      <c r="D15922" t="s">
        <v>2035</v>
      </c>
      <c r="E15922">
        <v>5</v>
      </c>
      <c r="F15922" t="s">
        <v>2016</v>
      </c>
      <c r="G15922">
        <v>104</v>
      </c>
      <c r="H15922" t="s">
        <v>2017</v>
      </c>
      <c r="I15922">
        <v>43487</v>
      </c>
      <c r="J15922" t="s">
        <v>2030</v>
      </c>
      <c r="K15922" t="s">
        <v>2030</v>
      </c>
    </row>
    <row r="15923" spans="2:11">
      <c r="B15923" t="s">
        <v>2074</v>
      </c>
      <c r="C15923" t="s">
        <v>3077</v>
      </c>
      <c r="D15923" t="s">
        <v>2076</v>
      </c>
      <c r="E15923">
        <v>3</v>
      </c>
      <c r="F15923" t="s">
        <v>2016</v>
      </c>
      <c r="G15923">
        <v>95</v>
      </c>
      <c r="H15923" t="s">
        <v>2017</v>
      </c>
      <c r="I15923">
        <v>43486</v>
      </c>
      <c r="J15923">
        <v>9</v>
      </c>
      <c r="K15923">
        <v>0</v>
      </c>
    </row>
    <row r="15924" spans="2:11">
      <c r="B15924" t="s">
        <v>2174</v>
      </c>
      <c r="C15924" t="s">
        <v>3485</v>
      </c>
      <c r="D15924" t="s">
        <v>2029</v>
      </c>
      <c r="E15924">
        <v>5</v>
      </c>
      <c r="F15924" t="s">
        <v>2016</v>
      </c>
      <c r="G15924">
        <v>107</v>
      </c>
      <c r="H15924" t="s">
        <v>2017</v>
      </c>
      <c r="I15924">
        <v>43485</v>
      </c>
      <c r="J15924">
        <v>3</v>
      </c>
      <c r="K15924">
        <v>13.76</v>
      </c>
    </row>
    <row r="15925" spans="2:11">
      <c r="B15925" t="s">
        <v>2021</v>
      </c>
      <c r="C15925" t="s">
        <v>3075</v>
      </c>
      <c r="D15925" t="s">
        <v>2216</v>
      </c>
      <c r="E15925">
        <v>3</v>
      </c>
      <c r="F15925" t="s">
        <v>2016</v>
      </c>
      <c r="G15925">
        <v>98</v>
      </c>
      <c r="H15925" t="s">
        <v>2020</v>
      </c>
      <c r="I15925">
        <v>43473</v>
      </c>
      <c r="J15925">
        <v>9</v>
      </c>
      <c r="K15925">
        <v>0</v>
      </c>
    </row>
    <row r="15926" spans="2:11">
      <c r="B15926" t="s">
        <v>2051</v>
      </c>
      <c r="C15926" t="s">
        <v>2975</v>
      </c>
      <c r="D15926" t="s">
        <v>2026</v>
      </c>
      <c r="E15926">
        <v>5</v>
      </c>
      <c r="F15926" t="s">
        <v>2016</v>
      </c>
      <c r="G15926">
        <v>110</v>
      </c>
      <c r="H15926" t="s">
        <v>2017</v>
      </c>
      <c r="I15926">
        <v>43451</v>
      </c>
      <c r="J15926">
        <v>1</v>
      </c>
      <c r="K15926">
        <v>18.13</v>
      </c>
    </row>
    <row r="15927" spans="2:11">
      <c r="B15927" t="s">
        <v>2024</v>
      </c>
      <c r="C15927" t="s">
        <v>3300</v>
      </c>
      <c r="D15927" t="s">
        <v>2026</v>
      </c>
      <c r="E15927">
        <v>5</v>
      </c>
      <c r="F15927" t="s">
        <v>2016</v>
      </c>
      <c r="G15927">
        <v>120</v>
      </c>
      <c r="H15927" t="s">
        <v>2017</v>
      </c>
      <c r="I15927">
        <v>43431</v>
      </c>
      <c r="J15927" t="s">
        <v>2030</v>
      </c>
      <c r="K15927" t="s">
        <v>2030</v>
      </c>
    </row>
    <row r="15928" spans="2:11">
      <c r="B15928" t="s">
        <v>2086</v>
      </c>
      <c r="C15928" t="s">
        <v>3558</v>
      </c>
      <c r="D15928" t="s">
        <v>2076</v>
      </c>
      <c r="E15928">
        <v>3</v>
      </c>
      <c r="F15928" t="s">
        <v>2016</v>
      </c>
      <c r="G15928">
        <v>93</v>
      </c>
      <c r="H15928" t="s">
        <v>2017</v>
      </c>
      <c r="I15928">
        <v>43425</v>
      </c>
      <c r="J15928">
        <v>9</v>
      </c>
      <c r="K15928">
        <v>0</v>
      </c>
    </row>
    <row r="15929" spans="2:11">
      <c r="B15929" t="s">
        <v>2111</v>
      </c>
      <c r="C15929" t="s">
        <v>4420</v>
      </c>
      <c r="D15929" t="s">
        <v>2026</v>
      </c>
      <c r="E15929">
        <v>5</v>
      </c>
      <c r="F15929" t="s">
        <v>2123</v>
      </c>
      <c r="G15929" t="s">
        <v>2030</v>
      </c>
      <c r="H15929" t="s">
        <v>2017</v>
      </c>
      <c r="I15929">
        <v>43417</v>
      </c>
      <c r="J15929" t="s">
        <v>2030</v>
      </c>
      <c r="K15929" t="s">
        <v>2030</v>
      </c>
    </row>
    <row r="15930" spans="2:11">
      <c r="B15930" t="s">
        <v>2083</v>
      </c>
      <c r="C15930" t="s">
        <v>2304</v>
      </c>
      <c r="D15930" t="s">
        <v>2076</v>
      </c>
      <c r="E15930">
        <v>3</v>
      </c>
      <c r="F15930" t="s">
        <v>2016</v>
      </c>
      <c r="G15930" t="s">
        <v>2030</v>
      </c>
      <c r="H15930" t="s">
        <v>2017</v>
      </c>
      <c r="I15930">
        <v>43181</v>
      </c>
      <c r="J15930">
        <v>6</v>
      </c>
      <c r="K15930">
        <v>3.07</v>
      </c>
    </row>
    <row r="16001" spans="1:11">
      <c r="A16001" t="s">
        <v>1173</v>
      </c>
      <c r="B16001" t="s">
        <v>2033</v>
      </c>
      <c r="C16001" t="s">
        <v>4074</v>
      </c>
      <c r="D16001" t="s">
        <v>2035</v>
      </c>
      <c r="E16001">
        <v>5</v>
      </c>
      <c r="F16001" t="s">
        <v>2016</v>
      </c>
      <c r="G16001">
        <v>7</v>
      </c>
      <c r="H16001" t="s">
        <v>2020</v>
      </c>
      <c r="I16001">
        <v>43480</v>
      </c>
      <c r="J16001" t="s">
        <v>2030</v>
      </c>
      <c r="K16001" t="s">
        <v>2030</v>
      </c>
    </row>
    <row r="16002" spans="1:11">
      <c r="B16002" t="s">
        <v>2021</v>
      </c>
      <c r="C16002" t="s">
        <v>3273</v>
      </c>
      <c r="D16002" t="s">
        <v>2296</v>
      </c>
      <c r="E16002">
        <v>3</v>
      </c>
      <c r="F16002" t="s">
        <v>2088</v>
      </c>
      <c r="G16002">
        <v>9.3000000000000007</v>
      </c>
      <c r="H16002" t="s">
        <v>2020</v>
      </c>
      <c r="I16002">
        <v>43455</v>
      </c>
      <c r="J16002" t="s">
        <v>2030</v>
      </c>
      <c r="K16002" t="s">
        <v>2030</v>
      </c>
    </row>
    <row r="16003" spans="1:11">
      <c r="B16003" t="s">
        <v>106</v>
      </c>
      <c r="C16003" t="s">
        <v>4299</v>
      </c>
      <c r="D16003" t="s">
        <v>2229</v>
      </c>
      <c r="E16003">
        <v>5</v>
      </c>
      <c r="F16003" t="s">
        <v>2016</v>
      </c>
      <c r="G16003">
        <v>14</v>
      </c>
      <c r="H16003" t="s">
        <v>2020</v>
      </c>
      <c r="I16003">
        <v>43440</v>
      </c>
      <c r="J16003" t="s">
        <v>2030</v>
      </c>
      <c r="K16003" t="s">
        <v>2030</v>
      </c>
    </row>
    <row r="16004" spans="1:11">
      <c r="B16004" t="s">
        <v>2083</v>
      </c>
      <c r="C16004" t="s">
        <v>2084</v>
      </c>
      <c r="D16004" t="s">
        <v>2053</v>
      </c>
      <c r="E16004">
        <v>1</v>
      </c>
      <c r="F16004" t="s">
        <v>2123</v>
      </c>
      <c r="G16004" t="s">
        <v>2030</v>
      </c>
      <c r="H16004" t="s">
        <v>2017</v>
      </c>
      <c r="I16004">
        <v>43306</v>
      </c>
      <c r="J16004" t="s">
        <v>2030</v>
      </c>
      <c r="K16004" t="s">
        <v>2030</v>
      </c>
    </row>
    <row r="16101" spans="1:11">
      <c r="A16101" t="s">
        <v>1174</v>
      </c>
      <c r="B16101" t="s">
        <v>2069</v>
      </c>
      <c r="C16101" t="s">
        <v>2342</v>
      </c>
      <c r="D16101" t="s">
        <v>2035</v>
      </c>
      <c r="E16101">
        <v>5</v>
      </c>
      <c r="F16101" t="s">
        <v>2016</v>
      </c>
      <c r="G16101">
        <v>110</v>
      </c>
      <c r="H16101" t="s">
        <v>2017</v>
      </c>
      <c r="I16101">
        <v>43511</v>
      </c>
      <c r="J16101">
        <v>1</v>
      </c>
      <c r="K16101">
        <v>80.599999999999994</v>
      </c>
    </row>
    <row r="16102" spans="1:11">
      <c r="B16102" t="s">
        <v>2065</v>
      </c>
      <c r="C16102" t="s">
        <v>2066</v>
      </c>
      <c r="D16102" t="s">
        <v>2026</v>
      </c>
      <c r="E16102">
        <v>5</v>
      </c>
      <c r="F16102" t="s">
        <v>2016</v>
      </c>
      <c r="G16102">
        <v>105</v>
      </c>
      <c r="H16102" t="s">
        <v>2020</v>
      </c>
      <c r="I16102">
        <v>43509</v>
      </c>
      <c r="J16102">
        <v>2</v>
      </c>
      <c r="K16102">
        <v>62.16</v>
      </c>
    </row>
    <row r="16103" spans="1:11">
      <c r="B16103" t="s">
        <v>2051</v>
      </c>
      <c r="C16103" t="s">
        <v>2052</v>
      </c>
      <c r="D16103" t="s">
        <v>2053</v>
      </c>
      <c r="E16103">
        <v>1</v>
      </c>
      <c r="F16103" t="s">
        <v>2016</v>
      </c>
      <c r="G16103">
        <v>80</v>
      </c>
      <c r="H16103" t="s">
        <v>2017</v>
      </c>
      <c r="I16103">
        <v>43507</v>
      </c>
      <c r="J16103">
        <v>9</v>
      </c>
      <c r="K16103">
        <v>-51.39</v>
      </c>
    </row>
    <row r="16104" spans="1:11">
      <c r="B16104" t="s">
        <v>2047</v>
      </c>
      <c r="C16104" t="s">
        <v>2048</v>
      </c>
      <c r="D16104" t="s">
        <v>2026</v>
      </c>
      <c r="E16104">
        <v>5</v>
      </c>
      <c r="F16104" t="s">
        <v>2016</v>
      </c>
      <c r="G16104">
        <v>107</v>
      </c>
      <c r="H16104" t="s">
        <v>2017</v>
      </c>
      <c r="I16104">
        <v>43506</v>
      </c>
      <c r="J16104">
        <v>6</v>
      </c>
      <c r="K16104">
        <v>29.77</v>
      </c>
    </row>
    <row r="16105" spans="1:11">
      <c r="B16105" t="s">
        <v>2077</v>
      </c>
      <c r="C16105" t="s">
        <v>2078</v>
      </c>
      <c r="D16105" t="s">
        <v>2029</v>
      </c>
      <c r="E16105">
        <v>5</v>
      </c>
      <c r="F16105" t="s">
        <v>2016</v>
      </c>
      <c r="G16105">
        <v>110</v>
      </c>
      <c r="H16105" t="s">
        <v>2020</v>
      </c>
      <c r="I16105">
        <v>43505</v>
      </c>
      <c r="J16105">
        <v>1</v>
      </c>
      <c r="K16105">
        <v>80.599999999999994</v>
      </c>
    </row>
    <row r="16106" spans="1:11">
      <c r="B16106" t="s">
        <v>2021</v>
      </c>
      <c r="C16106" t="s">
        <v>2022</v>
      </c>
      <c r="D16106" t="s">
        <v>2023</v>
      </c>
      <c r="E16106">
        <v>5</v>
      </c>
      <c r="F16106" t="s">
        <v>2016</v>
      </c>
      <c r="G16106">
        <v>122</v>
      </c>
      <c r="H16106" t="s">
        <v>2020</v>
      </c>
      <c r="I16106">
        <v>43500</v>
      </c>
      <c r="J16106">
        <v>1</v>
      </c>
      <c r="K16106">
        <v>80.599999999999994</v>
      </c>
    </row>
    <row r="16107" spans="1:11">
      <c r="B16107" t="s">
        <v>2159</v>
      </c>
      <c r="C16107" t="s">
        <v>2349</v>
      </c>
      <c r="D16107" t="s">
        <v>2029</v>
      </c>
      <c r="E16107">
        <v>5</v>
      </c>
      <c r="F16107" t="s">
        <v>2016</v>
      </c>
      <c r="G16107">
        <v>105</v>
      </c>
      <c r="H16107" t="s">
        <v>2020</v>
      </c>
      <c r="I16107">
        <v>43495</v>
      </c>
      <c r="J16107">
        <v>3</v>
      </c>
      <c r="K16107">
        <v>56.12</v>
      </c>
    </row>
    <row r="16108" spans="1:11">
      <c r="B16108" t="s">
        <v>2094</v>
      </c>
      <c r="C16108" t="s">
        <v>2095</v>
      </c>
      <c r="D16108" t="s">
        <v>2026</v>
      </c>
      <c r="E16108">
        <v>5</v>
      </c>
      <c r="F16108" t="s">
        <v>2085</v>
      </c>
      <c r="G16108">
        <v>122</v>
      </c>
      <c r="H16108" t="s">
        <v>2020</v>
      </c>
      <c r="I16108">
        <v>43493</v>
      </c>
      <c r="J16108" t="s">
        <v>2030</v>
      </c>
      <c r="K16108" t="s">
        <v>2030</v>
      </c>
    </row>
    <row r="16109" spans="1:11">
      <c r="B16109" t="s">
        <v>2054</v>
      </c>
      <c r="C16109" t="s">
        <v>2055</v>
      </c>
      <c r="D16109" t="s">
        <v>2056</v>
      </c>
      <c r="E16109">
        <v>4</v>
      </c>
      <c r="F16109" t="s">
        <v>2016</v>
      </c>
      <c r="G16109">
        <v>110</v>
      </c>
      <c r="H16109" t="s">
        <v>2020</v>
      </c>
      <c r="I16109">
        <v>43493</v>
      </c>
      <c r="J16109">
        <v>5</v>
      </c>
      <c r="K16109">
        <v>43.25</v>
      </c>
    </row>
    <row r="16110" spans="1:11">
      <c r="B16110" t="s">
        <v>2174</v>
      </c>
      <c r="C16110" t="s">
        <v>2014</v>
      </c>
      <c r="D16110" t="s">
        <v>2029</v>
      </c>
      <c r="E16110">
        <v>5</v>
      </c>
      <c r="F16110" t="s">
        <v>2016</v>
      </c>
      <c r="G16110">
        <v>100</v>
      </c>
      <c r="H16110" t="s">
        <v>2017</v>
      </c>
      <c r="I16110">
        <v>43492</v>
      </c>
      <c r="J16110">
        <v>1</v>
      </c>
      <c r="K16110">
        <v>80.599999999999994</v>
      </c>
    </row>
    <row r="16111" spans="1:11">
      <c r="B16111" t="s">
        <v>2024</v>
      </c>
      <c r="C16111" t="s">
        <v>2025</v>
      </c>
      <c r="D16111" t="s">
        <v>2026</v>
      </c>
      <c r="E16111">
        <v>5</v>
      </c>
      <c r="F16111" t="s">
        <v>2016</v>
      </c>
      <c r="G16111">
        <v>130</v>
      </c>
      <c r="H16111" t="s">
        <v>2017</v>
      </c>
      <c r="I16111">
        <v>43490</v>
      </c>
      <c r="J16111">
        <v>1</v>
      </c>
      <c r="K16111">
        <v>80.599999999999994</v>
      </c>
    </row>
    <row r="16112" spans="1:11">
      <c r="B16112" t="s">
        <v>106</v>
      </c>
      <c r="C16112" t="s">
        <v>2018</v>
      </c>
      <c r="D16112" t="s">
        <v>2669</v>
      </c>
      <c r="E16112">
        <v>5</v>
      </c>
      <c r="F16112" t="s">
        <v>2016</v>
      </c>
      <c r="G16112">
        <v>101</v>
      </c>
      <c r="H16112" t="s">
        <v>2020</v>
      </c>
      <c r="I16112">
        <v>43489</v>
      </c>
      <c r="J16112">
        <v>1</v>
      </c>
      <c r="K16112">
        <v>80.599999999999994</v>
      </c>
    </row>
    <row r="16113" spans="2:11">
      <c r="B16113" t="s">
        <v>2031</v>
      </c>
      <c r="C16113" t="s">
        <v>2032</v>
      </c>
      <c r="D16113" t="s">
        <v>2076</v>
      </c>
      <c r="E16113">
        <v>3</v>
      </c>
      <c r="F16113" t="s">
        <v>2016</v>
      </c>
      <c r="G16113">
        <v>102</v>
      </c>
      <c r="H16113" t="s">
        <v>2020</v>
      </c>
      <c r="I16113">
        <v>43489</v>
      </c>
      <c r="J16113">
        <v>8</v>
      </c>
      <c r="K16113">
        <v>0</v>
      </c>
    </row>
    <row r="16114" spans="2:11">
      <c r="B16114" t="s">
        <v>2033</v>
      </c>
      <c r="C16114" t="s">
        <v>2034</v>
      </c>
      <c r="D16114" t="s">
        <v>2184</v>
      </c>
      <c r="E16114">
        <v>1</v>
      </c>
      <c r="F16114" t="s">
        <v>2016</v>
      </c>
      <c r="G16114">
        <v>88</v>
      </c>
      <c r="H16114" t="s">
        <v>2036</v>
      </c>
      <c r="I16114">
        <v>43489</v>
      </c>
      <c r="J16114">
        <v>11</v>
      </c>
      <c r="K16114">
        <v>-83.1</v>
      </c>
    </row>
    <row r="16115" spans="2:11">
      <c r="B16115" t="s">
        <v>2037</v>
      </c>
      <c r="C16115" t="s">
        <v>2038</v>
      </c>
      <c r="D16115" t="s">
        <v>2026</v>
      </c>
      <c r="E16115">
        <v>5</v>
      </c>
      <c r="F16115" t="s">
        <v>2016</v>
      </c>
      <c r="G16115">
        <v>105</v>
      </c>
      <c r="H16115" t="s">
        <v>2020</v>
      </c>
      <c r="I16115">
        <v>43489</v>
      </c>
      <c r="J16115">
        <v>1</v>
      </c>
      <c r="K16115">
        <v>80.599999999999994</v>
      </c>
    </row>
    <row r="16116" spans="2:11">
      <c r="B16116" t="s">
        <v>2039</v>
      </c>
      <c r="C16116" t="s">
        <v>3542</v>
      </c>
      <c r="D16116" t="s">
        <v>2026</v>
      </c>
      <c r="E16116">
        <v>5</v>
      </c>
      <c r="F16116" t="s">
        <v>2016</v>
      </c>
      <c r="G16116">
        <v>110</v>
      </c>
      <c r="H16116" t="s">
        <v>2020</v>
      </c>
      <c r="I16116">
        <v>43489</v>
      </c>
      <c r="J16116" t="s">
        <v>2030</v>
      </c>
      <c r="K16116" t="s">
        <v>2030</v>
      </c>
    </row>
    <row r="16117" spans="2:11">
      <c r="B16117" t="s">
        <v>2232</v>
      </c>
      <c r="C16117" t="s">
        <v>3543</v>
      </c>
      <c r="D16117" t="s">
        <v>2015</v>
      </c>
      <c r="E16117">
        <v>3</v>
      </c>
      <c r="F16117" t="s">
        <v>2016</v>
      </c>
      <c r="G16117" t="s">
        <v>2030</v>
      </c>
      <c r="H16117" t="s">
        <v>2017</v>
      </c>
      <c r="I16117">
        <v>43489</v>
      </c>
      <c r="J16117" t="s">
        <v>2030</v>
      </c>
      <c r="K16117" t="s">
        <v>2030</v>
      </c>
    </row>
    <row r="16118" spans="2:11">
      <c r="B16118" t="s">
        <v>2072</v>
      </c>
      <c r="C16118" t="s">
        <v>2073</v>
      </c>
      <c r="D16118" t="s">
        <v>2015</v>
      </c>
      <c r="E16118">
        <v>3</v>
      </c>
      <c r="F16118" t="s">
        <v>2016</v>
      </c>
      <c r="G16118" t="s">
        <v>2030</v>
      </c>
      <c r="H16118" t="s">
        <v>2017</v>
      </c>
      <c r="I16118">
        <v>43489</v>
      </c>
      <c r="J16118">
        <v>8</v>
      </c>
      <c r="K16118">
        <v>0</v>
      </c>
    </row>
    <row r="16119" spans="2:11">
      <c r="B16119" t="s">
        <v>2042</v>
      </c>
      <c r="C16119" t="s">
        <v>2043</v>
      </c>
      <c r="D16119" t="s">
        <v>2044</v>
      </c>
      <c r="E16119">
        <v>3</v>
      </c>
      <c r="F16119" t="s">
        <v>2016</v>
      </c>
      <c r="G16119">
        <v>90</v>
      </c>
      <c r="H16119" t="s">
        <v>2020</v>
      </c>
      <c r="I16119">
        <v>43489</v>
      </c>
      <c r="J16119">
        <v>8</v>
      </c>
      <c r="K16119">
        <v>0</v>
      </c>
    </row>
    <row r="16120" spans="2:11">
      <c r="B16120" t="s">
        <v>2061</v>
      </c>
      <c r="C16120" t="s">
        <v>2062</v>
      </c>
      <c r="D16120" t="s">
        <v>2044</v>
      </c>
      <c r="E16120">
        <v>3</v>
      </c>
      <c r="F16120" t="s">
        <v>2016</v>
      </c>
      <c r="G16120">
        <v>95</v>
      </c>
      <c r="H16120" t="s">
        <v>2020</v>
      </c>
      <c r="I16120">
        <v>43489</v>
      </c>
      <c r="J16120">
        <v>8</v>
      </c>
      <c r="K16120">
        <v>0</v>
      </c>
    </row>
    <row r="16121" spans="2:11">
      <c r="B16121" t="s">
        <v>2063</v>
      </c>
      <c r="C16121" t="s">
        <v>2064</v>
      </c>
      <c r="D16121" t="s">
        <v>2162</v>
      </c>
      <c r="E16121">
        <v>3</v>
      </c>
      <c r="F16121" t="s">
        <v>2016</v>
      </c>
      <c r="G16121">
        <v>95</v>
      </c>
      <c r="H16121" t="s">
        <v>2017</v>
      </c>
      <c r="I16121">
        <v>43489</v>
      </c>
      <c r="J16121">
        <v>8</v>
      </c>
      <c r="K16121">
        <v>0</v>
      </c>
    </row>
    <row r="16122" spans="2:11">
      <c r="B16122" t="s">
        <v>2027</v>
      </c>
      <c r="C16122" t="s">
        <v>2028</v>
      </c>
      <c r="D16122" t="s">
        <v>2029</v>
      </c>
      <c r="E16122">
        <v>5</v>
      </c>
      <c r="F16122" t="s">
        <v>2016</v>
      </c>
      <c r="G16122">
        <v>110</v>
      </c>
      <c r="H16122" t="s">
        <v>2017</v>
      </c>
      <c r="I16122">
        <v>43488</v>
      </c>
      <c r="J16122">
        <v>1</v>
      </c>
      <c r="K16122">
        <v>80.599999999999994</v>
      </c>
    </row>
    <row r="16123" spans="2:11">
      <c r="B16123" t="s">
        <v>2049</v>
      </c>
      <c r="C16123" t="s">
        <v>2050</v>
      </c>
      <c r="D16123" t="s">
        <v>2015</v>
      </c>
      <c r="E16123">
        <v>3</v>
      </c>
      <c r="F16123" t="s">
        <v>2016</v>
      </c>
      <c r="G16123">
        <v>105</v>
      </c>
      <c r="H16123" t="s">
        <v>2017</v>
      </c>
      <c r="I16123">
        <v>43488</v>
      </c>
      <c r="J16123" t="s">
        <v>2030</v>
      </c>
      <c r="K16123" t="s">
        <v>2030</v>
      </c>
    </row>
    <row r="16124" spans="2:11">
      <c r="B16124" t="s">
        <v>2100</v>
      </c>
      <c r="C16124" t="s">
        <v>2101</v>
      </c>
      <c r="D16124" t="s">
        <v>2026</v>
      </c>
      <c r="E16124">
        <v>5</v>
      </c>
      <c r="F16124" t="s">
        <v>2016</v>
      </c>
      <c r="G16124" t="s">
        <v>2030</v>
      </c>
      <c r="H16124" t="s">
        <v>2017</v>
      </c>
      <c r="I16124">
        <v>43488</v>
      </c>
      <c r="J16124" t="s">
        <v>2030</v>
      </c>
      <c r="K16124" t="s">
        <v>2030</v>
      </c>
    </row>
    <row r="16125" spans="2:11">
      <c r="B16125" t="s">
        <v>2102</v>
      </c>
      <c r="C16125" t="s">
        <v>2103</v>
      </c>
      <c r="D16125" t="s">
        <v>2026</v>
      </c>
      <c r="E16125">
        <v>5</v>
      </c>
      <c r="F16125" t="s">
        <v>2016</v>
      </c>
      <c r="G16125" t="s">
        <v>2030</v>
      </c>
      <c r="H16125" t="s">
        <v>2017</v>
      </c>
      <c r="I16125">
        <v>43371</v>
      </c>
      <c r="J16125" t="s">
        <v>2030</v>
      </c>
      <c r="K16125" t="s">
        <v>2030</v>
      </c>
    </row>
    <row r="16126" spans="2:11">
      <c r="B16126" t="s">
        <v>2083</v>
      </c>
      <c r="C16126" t="s">
        <v>2084</v>
      </c>
      <c r="D16126" t="s">
        <v>2076</v>
      </c>
      <c r="E16126">
        <v>3</v>
      </c>
      <c r="F16126" t="s">
        <v>2088</v>
      </c>
      <c r="G16126" t="s">
        <v>2030</v>
      </c>
      <c r="H16126" t="s">
        <v>2017</v>
      </c>
      <c r="I16126">
        <v>43369</v>
      </c>
      <c r="J16126">
        <v>7</v>
      </c>
      <c r="K16126">
        <v>17.66</v>
      </c>
    </row>
    <row r="16127" spans="2:11">
      <c r="B16127" t="s">
        <v>2618</v>
      </c>
      <c r="C16127" t="s">
        <v>3276</v>
      </c>
      <c r="D16127" t="s">
        <v>2053</v>
      </c>
      <c r="E16127">
        <v>1</v>
      </c>
      <c r="F16127" t="s">
        <v>2016</v>
      </c>
      <c r="G16127">
        <v>51.5</v>
      </c>
      <c r="H16127" t="s">
        <v>2020</v>
      </c>
      <c r="I16127">
        <v>43217</v>
      </c>
      <c r="J16127">
        <v>10</v>
      </c>
      <c r="K16127">
        <v>-80.599999999999994</v>
      </c>
    </row>
    <row r="16128" spans="2:11">
      <c r="B16128" t="s">
        <v>2091</v>
      </c>
      <c r="C16128" t="s">
        <v>3508</v>
      </c>
      <c r="D16128" t="s">
        <v>2093</v>
      </c>
      <c r="E16128" t="s">
        <v>2030</v>
      </c>
      <c r="F16128" t="s">
        <v>2016</v>
      </c>
      <c r="G16128" t="s">
        <v>2030</v>
      </c>
      <c r="H16128" t="s">
        <v>2017</v>
      </c>
      <c r="I16128">
        <v>42843</v>
      </c>
      <c r="J16128" t="s">
        <v>2030</v>
      </c>
      <c r="K16128" t="s">
        <v>2030</v>
      </c>
    </row>
    <row r="16201" spans="1:11">
      <c r="A16201" t="s">
        <v>1175</v>
      </c>
      <c r="B16201" t="s">
        <v>2021</v>
      </c>
      <c r="C16201" t="s">
        <v>3671</v>
      </c>
      <c r="D16201" t="s">
        <v>2296</v>
      </c>
      <c r="E16201">
        <v>3</v>
      </c>
      <c r="F16201" t="s">
        <v>2016</v>
      </c>
      <c r="G16201">
        <v>22</v>
      </c>
      <c r="H16201" t="s">
        <v>2020</v>
      </c>
      <c r="I16201">
        <v>43510</v>
      </c>
      <c r="J16201" t="s">
        <v>2030</v>
      </c>
      <c r="K16201" t="s">
        <v>2030</v>
      </c>
    </row>
    <row r="16202" spans="1:11">
      <c r="B16202" t="s">
        <v>2067</v>
      </c>
      <c r="C16202" t="s">
        <v>4201</v>
      </c>
      <c r="D16202" t="s">
        <v>2029</v>
      </c>
      <c r="E16202">
        <v>5</v>
      </c>
      <c r="F16202" t="s">
        <v>2016</v>
      </c>
      <c r="G16202">
        <v>59</v>
      </c>
      <c r="H16202" t="s">
        <v>2020</v>
      </c>
      <c r="I16202">
        <v>43504</v>
      </c>
      <c r="J16202">
        <v>2</v>
      </c>
      <c r="K16202">
        <v>19.57</v>
      </c>
    </row>
    <row r="16203" spans="1:11">
      <c r="B16203" t="s">
        <v>2063</v>
      </c>
      <c r="C16203" t="s">
        <v>4202</v>
      </c>
      <c r="D16203" t="s">
        <v>2162</v>
      </c>
      <c r="E16203">
        <v>3</v>
      </c>
      <c r="F16203" t="s">
        <v>2016</v>
      </c>
      <c r="G16203">
        <v>23</v>
      </c>
      <c r="H16203" t="s">
        <v>2017</v>
      </c>
      <c r="I16203">
        <v>43497</v>
      </c>
      <c r="J16203">
        <v>3</v>
      </c>
      <c r="K16203">
        <v>0</v>
      </c>
    </row>
    <row r="16204" spans="1:11">
      <c r="B16204" t="s">
        <v>2037</v>
      </c>
      <c r="C16204" t="s">
        <v>4203</v>
      </c>
      <c r="D16204" t="s">
        <v>2026</v>
      </c>
      <c r="E16204">
        <v>5</v>
      </c>
      <c r="F16204" t="s">
        <v>2016</v>
      </c>
      <c r="G16204">
        <v>36</v>
      </c>
      <c r="H16204" t="s">
        <v>2017</v>
      </c>
      <c r="I16204">
        <v>43488</v>
      </c>
      <c r="J16204">
        <v>1</v>
      </c>
      <c r="K16204">
        <v>619.63</v>
      </c>
    </row>
    <row r="16205" spans="1:11">
      <c r="B16205" t="s">
        <v>106</v>
      </c>
      <c r="C16205" t="s">
        <v>3806</v>
      </c>
      <c r="D16205" t="s">
        <v>2114</v>
      </c>
      <c r="E16205">
        <v>3</v>
      </c>
      <c r="F16205" t="s">
        <v>2016</v>
      </c>
      <c r="G16205">
        <v>28</v>
      </c>
      <c r="H16205" t="s">
        <v>2020</v>
      </c>
      <c r="I16205">
        <v>43476</v>
      </c>
      <c r="J16205">
        <v>7</v>
      </c>
      <c r="K16205">
        <v>-730.84</v>
      </c>
    </row>
    <row r="16206" spans="1:11">
      <c r="B16206" t="s">
        <v>2072</v>
      </c>
      <c r="C16206" t="s">
        <v>3807</v>
      </c>
      <c r="D16206" t="s">
        <v>2041</v>
      </c>
      <c r="E16206">
        <v>1</v>
      </c>
      <c r="F16206" t="s">
        <v>2016</v>
      </c>
      <c r="G16206" t="s">
        <v>2030</v>
      </c>
      <c r="H16206" t="s">
        <v>2017</v>
      </c>
      <c r="I16206">
        <v>43444</v>
      </c>
      <c r="J16206">
        <v>6</v>
      </c>
      <c r="K16206">
        <v>-619.63</v>
      </c>
    </row>
    <row r="16207" spans="1:11">
      <c r="B16207" t="s">
        <v>2083</v>
      </c>
      <c r="C16207" t="s">
        <v>2084</v>
      </c>
      <c r="D16207" t="s">
        <v>2053</v>
      </c>
      <c r="E16207">
        <v>1</v>
      </c>
      <c r="F16207" t="s">
        <v>2016</v>
      </c>
      <c r="G16207" t="s">
        <v>2030</v>
      </c>
      <c r="H16207" t="s">
        <v>2017</v>
      </c>
      <c r="I16207">
        <v>43420</v>
      </c>
      <c r="J16207">
        <v>5</v>
      </c>
      <c r="K16207">
        <v>-413.33</v>
      </c>
    </row>
    <row r="16208" spans="1:11">
      <c r="B16208" t="s">
        <v>2033</v>
      </c>
      <c r="C16208" t="s">
        <v>3811</v>
      </c>
      <c r="D16208" t="s">
        <v>2044</v>
      </c>
      <c r="E16208">
        <v>3</v>
      </c>
      <c r="F16208" t="s">
        <v>2016</v>
      </c>
      <c r="G16208">
        <v>27</v>
      </c>
      <c r="H16208" t="s">
        <v>2020</v>
      </c>
      <c r="I16208">
        <v>43404</v>
      </c>
      <c r="J16208">
        <v>4</v>
      </c>
      <c r="K16208">
        <v>-45.79</v>
      </c>
    </row>
    <row r="16209" spans="2:11">
      <c r="B16209" t="s">
        <v>2049</v>
      </c>
      <c r="C16209" t="s">
        <v>4204</v>
      </c>
      <c r="D16209" t="s">
        <v>2104</v>
      </c>
      <c r="E16209" t="s">
        <v>2030</v>
      </c>
      <c r="F16209" t="s">
        <v>2016</v>
      </c>
      <c r="G16209" t="s">
        <v>2030</v>
      </c>
      <c r="H16209" t="s">
        <v>2017</v>
      </c>
      <c r="I16209">
        <v>43222</v>
      </c>
      <c r="J16209" t="s">
        <v>2030</v>
      </c>
      <c r="K16209" t="s">
        <v>2030</v>
      </c>
    </row>
    <row r="16301" spans="1:11">
      <c r="A16301" t="s">
        <v>1176</v>
      </c>
      <c r="B16301" t="s">
        <v>2067</v>
      </c>
      <c r="C16301" t="s">
        <v>3724</v>
      </c>
      <c r="D16301" t="s">
        <v>2029</v>
      </c>
      <c r="E16301">
        <v>5</v>
      </c>
      <c r="F16301" t="s">
        <v>2016</v>
      </c>
      <c r="G16301">
        <v>34</v>
      </c>
      <c r="H16301" t="s">
        <v>2020</v>
      </c>
      <c r="I16301">
        <v>43511</v>
      </c>
      <c r="J16301">
        <v>7</v>
      </c>
      <c r="K16301">
        <v>-4.26</v>
      </c>
    </row>
    <row r="16302" spans="1:11">
      <c r="B16302" t="s">
        <v>2072</v>
      </c>
      <c r="C16302" t="s">
        <v>3531</v>
      </c>
      <c r="D16302" t="s">
        <v>2029</v>
      </c>
      <c r="E16302">
        <v>5</v>
      </c>
      <c r="F16302" t="s">
        <v>2016</v>
      </c>
      <c r="G16302">
        <v>32</v>
      </c>
      <c r="H16302" t="s">
        <v>2017</v>
      </c>
      <c r="I16302">
        <v>43511</v>
      </c>
      <c r="J16302" t="s">
        <v>2030</v>
      </c>
      <c r="K16302" t="s">
        <v>2030</v>
      </c>
    </row>
    <row r="16303" spans="1:11">
      <c r="B16303" t="s">
        <v>2047</v>
      </c>
      <c r="C16303" t="s">
        <v>3532</v>
      </c>
      <c r="D16303" t="s">
        <v>2026</v>
      </c>
      <c r="E16303">
        <v>5</v>
      </c>
      <c r="F16303" t="s">
        <v>2016</v>
      </c>
      <c r="G16303">
        <v>32</v>
      </c>
      <c r="H16303" t="s">
        <v>2017</v>
      </c>
      <c r="I16303">
        <v>43511</v>
      </c>
      <c r="J16303" t="s">
        <v>2030</v>
      </c>
      <c r="K16303" t="s">
        <v>2030</v>
      </c>
    </row>
    <row r="16304" spans="1:11">
      <c r="B16304" t="s">
        <v>2079</v>
      </c>
      <c r="C16304" t="s">
        <v>4024</v>
      </c>
      <c r="D16304" t="s">
        <v>2029</v>
      </c>
      <c r="E16304">
        <v>5</v>
      </c>
      <c r="F16304" t="s">
        <v>2016</v>
      </c>
      <c r="G16304">
        <v>30</v>
      </c>
      <c r="H16304" t="s">
        <v>2020</v>
      </c>
      <c r="I16304">
        <v>43511</v>
      </c>
      <c r="J16304">
        <v>7</v>
      </c>
      <c r="K16304">
        <v>-4.26</v>
      </c>
    </row>
    <row r="16305" spans="2:11">
      <c r="B16305" t="s">
        <v>2074</v>
      </c>
      <c r="C16305" t="s">
        <v>3537</v>
      </c>
      <c r="D16305" t="s">
        <v>2026</v>
      </c>
      <c r="E16305">
        <v>5</v>
      </c>
      <c r="F16305" t="s">
        <v>2016</v>
      </c>
      <c r="G16305">
        <v>30</v>
      </c>
      <c r="H16305" t="s">
        <v>2020</v>
      </c>
      <c r="I16305">
        <v>43510</v>
      </c>
      <c r="J16305" t="s">
        <v>2030</v>
      </c>
      <c r="K16305" t="s">
        <v>2030</v>
      </c>
    </row>
    <row r="16306" spans="2:11">
      <c r="B16306" t="s">
        <v>2077</v>
      </c>
      <c r="C16306" t="s">
        <v>3892</v>
      </c>
      <c r="D16306" t="s">
        <v>2029</v>
      </c>
      <c r="E16306">
        <v>5</v>
      </c>
      <c r="F16306" t="s">
        <v>2016</v>
      </c>
      <c r="G16306">
        <v>31</v>
      </c>
      <c r="H16306" t="s">
        <v>2020</v>
      </c>
      <c r="I16306">
        <v>43510</v>
      </c>
      <c r="J16306" t="s">
        <v>2030</v>
      </c>
      <c r="K16306" t="s">
        <v>2030</v>
      </c>
    </row>
    <row r="16307" spans="2:11">
      <c r="B16307" t="s">
        <v>2051</v>
      </c>
      <c r="C16307" t="s">
        <v>3362</v>
      </c>
      <c r="D16307" t="s">
        <v>2076</v>
      </c>
      <c r="E16307">
        <v>3</v>
      </c>
      <c r="F16307" t="s">
        <v>2016</v>
      </c>
      <c r="G16307">
        <v>28</v>
      </c>
      <c r="H16307" t="s">
        <v>2017</v>
      </c>
      <c r="I16307">
        <v>43510</v>
      </c>
      <c r="J16307">
        <v>2</v>
      </c>
      <c r="K16307">
        <v>25</v>
      </c>
    </row>
    <row r="16308" spans="2:11">
      <c r="B16308" t="s">
        <v>2267</v>
      </c>
      <c r="C16308" t="s">
        <v>3786</v>
      </c>
      <c r="D16308" t="s">
        <v>2029</v>
      </c>
      <c r="E16308">
        <v>5</v>
      </c>
      <c r="F16308" t="s">
        <v>2016</v>
      </c>
      <c r="G16308">
        <v>30</v>
      </c>
      <c r="H16308" t="s">
        <v>2017</v>
      </c>
      <c r="I16308">
        <v>43510</v>
      </c>
      <c r="J16308">
        <v>7</v>
      </c>
      <c r="K16308">
        <v>-4.26</v>
      </c>
    </row>
    <row r="16309" spans="2:11">
      <c r="B16309" t="s">
        <v>2174</v>
      </c>
      <c r="C16309" t="s">
        <v>3527</v>
      </c>
      <c r="D16309" t="s">
        <v>2029</v>
      </c>
      <c r="E16309">
        <v>5</v>
      </c>
      <c r="F16309" t="s">
        <v>2016</v>
      </c>
      <c r="G16309">
        <v>38</v>
      </c>
      <c r="H16309" t="s">
        <v>2017</v>
      </c>
      <c r="I16309">
        <v>43509</v>
      </c>
      <c r="J16309">
        <v>7</v>
      </c>
      <c r="K16309">
        <v>-4.26</v>
      </c>
    </row>
    <row r="16310" spans="2:11">
      <c r="B16310" t="s">
        <v>2027</v>
      </c>
      <c r="C16310" t="s">
        <v>3530</v>
      </c>
      <c r="D16310" t="s">
        <v>2029</v>
      </c>
      <c r="E16310">
        <v>5</v>
      </c>
      <c r="F16310" t="s">
        <v>2016</v>
      </c>
      <c r="G16310">
        <v>35</v>
      </c>
      <c r="H16310" t="s">
        <v>2017</v>
      </c>
      <c r="I16310">
        <v>43509</v>
      </c>
      <c r="J16310" t="s">
        <v>2030</v>
      </c>
      <c r="K16310" t="s">
        <v>2030</v>
      </c>
    </row>
    <row r="16311" spans="2:11">
      <c r="B16311" t="s">
        <v>2274</v>
      </c>
      <c r="C16311" t="s">
        <v>3011</v>
      </c>
      <c r="D16311" t="s">
        <v>2076</v>
      </c>
      <c r="E16311">
        <v>3</v>
      </c>
      <c r="F16311" t="s">
        <v>2016</v>
      </c>
      <c r="G16311" t="s">
        <v>2030</v>
      </c>
      <c r="H16311" t="s">
        <v>2017</v>
      </c>
      <c r="I16311">
        <v>43509</v>
      </c>
      <c r="J16311" t="s">
        <v>2030</v>
      </c>
      <c r="K16311" t="s">
        <v>2030</v>
      </c>
    </row>
    <row r="16312" spans="2:11">
      <c r="B16312" t="s">
        <v>2037</v>
      </c>
      <c r="C16312" t="s">
        <v>3536</v>
      </c>
      <c r="D16312" t="s">
        <v>2026</v>
      </c>
      <c r="E16312">
        <v>5</v>
      </c>
      <c r="F16312" t="s">
        <v>2016</v>
      </c>
      <c r="G16312">
        <v>32</v>
      </c>
      <c r="H16312" t="s">
        <v>2020</v>
      </c>
      <c r="I16312">
        <v>43509</v>
      </c>
      <c r="J16312">
        <v>7</v>
      </c>
      <c r="K16312">
        <v>-4.26</v>
      </c>
    </row>
    <row r="16313" spans="2:11">
      <c r="B16313" t="s">
        <v>2207</v>
      </c>
      <c r="C16313" t="s">
        <v>3538</v>
      </c>
      <c r="D16313" t="s">
        <v>2026</v>
      </c>
      <c r="E16313">
        <v>5</v>
      </c>
      <c r="F16313" t="s">
        <v>2016</v>
      </c>
      <c r="G16313">
        <v>30</v>
      </c>
      <c r="H16313" t="s">
        <v>2017</v>
      </c>
      <c r="I16313">
        <v>43509</v>
      </c>
      <c r="J16313" t="s">
        <v>2030</v>
      </c>
      <c r="K16313" t="s">
        <v>2030</v>
      </c>
    </row>
    <row r="16314" spans="2:11">
      <c r="B16314" t="s">
        <v>2063</v>
      </c>
      <c r="C16314" t="s">
        <v>2725</v>
      </c>
      <c r="D16314" t="s">
        <v>2035</v>
      </c>
      <c r="E16314">
        <v>5</v>
      </c>
      <c r="F16314" t="s">
        <v>2016</v>
      </c>
      <c r="G16314">
        <v>31</v>
      </c>
      <c r="H16314" t="s">
        <v>2017</v>
      </c>
      <c r="I16314">
        <v>43509</v>
      </c>
      <c r="J16314">
        <v>3</v>
      </c>
      <c r="K16314">
        <v>5.45</v>
      </c>
    </row>
    <row r="16315" spans="2:11">
      <c r="B16315" t="s">
        <v>2374</v>
      </c>
      <c r="C16315" t="s">
        <v>3534</v>
      </c>
      <c r="D16315" t="s">
        <v>2035</v>
      </c>
      <c r="E16315">
        <v>5</v>
      </c>
      <c r="F16315" t="s">
        <v>2016</v>
      </c>
      <c r="G16315">
        <v>32</v>
      </c>
      <c r="H16315" t="s">
        <v>2017</v>
      </c>
      <c r="I16315">
        <v>43502</v>
      </c>
      <c r="J16315">
        <v>1</v>
      </c>
      <c r="K16315">
        <v>27.86</v>
      </c>
    </row>
    <row r="16316" spans="2:11">
      <c r="B16316" t="s">
        <v>2094</v>
      </c>
      <c r="C16316" t="s">
        <v>2095</v>
      </c>
      <c r="D16316" t="s">
        <v>2026</v>
      </c>
      <c r="E16316">
        <v>5</v>
      </c>
      <c r="F16316" t="s">
        <v>2085</v>
      </c>
      <c r="G16316">
        <v>30</v>
      </c>
      <c r="H16316" t="s">
        <v>2020</v>
      </c>
      <c r="I16316">
        <v>43494</v>
      </c>
      <c r="J16316" t="s">
        <v>2030</v>
      </c>
      <c r="K16316" t="s">
        <v>2030</v>
      </c>
    </row>
    <row r="16317" spans="2:11">
      <c r="B16317" t="s">
        <v>2352</v>
      </c>
      <c r="C16317" t="s">
        <v>3533</v>
      </c>
      <c r="D16317" t="s">
        <v>2076</v>
      </c>
      <c r="E16317">
        <v>3</v>
      </c>
      <c r="F16317" t="s">
        <v>2016</v>
      </c>
      <c r="G16317">
        <v>34</v>
      </c>
      <c r="H16317" t="s">
        <v>2017</v>
      </c>
      <c r="I16317">
        <v>43494</v>
      </c>
      <c r="J16317">
        <v>5</v>
      </c>
      <c r="K16317">
        <v>0</v>
      </c>
    </row>
    <row r="16318" spans="2:11">
      <c r="B16318" t="s">
        <v>2033</v>
      </c>
      <c r="C16318" t="s">
        <v>3541</v>
      </c>
      <c r="D16318" t="s">
        <v>2035</v>
      </c>
      <c r="E16318">
        <v>5</v>
      </c>
      <c r="F16318" t="s">
        <v>2016</v>
      </c>
      <c r="G16318">
        <v>33</v>
      </c>
      <c r="H16318" t="s">
        <v>2020</v>
      </c>
      <c r="I16318">
        <v>43473</v>
      </c>
      <c r="J16318">
        <v>4</v>
      </c>
      <c r="K16318">
        <v>1.25</v>
      </c>
    </row>
    <row r="16319" spans="2:11">
      <c r="B16319" t="s">
        <v>2021</v>
      </c>
      <c r="C16319" t="s">
        <v>2526</v>
      </c>
      <c r="D16319" t="s">
        <v>2216</v>
      </c>
      <c r="E16319">
        <v>3</v>
      </c>
      <c r="F16319" t="s">
        <v>2016</v>
      </c>
      <c r="G16319">
        <v>28</v>
      </c>
      <c r="H16319" t="s">
        <v>2020</v>
      </c>
      <c r="I16319">
        <v>43467</v>
      </c>
      <c r="J16319" t="s">
        <v>2030</v>
      </c>
      <c r="K16319" t="s">
        <v>2030</v>
      </c>
    </row>
    <row r="16320" spans="2:11">
      <c r="B16320" t="s">
        <v>2024</v>
      </c>
      <c r="C16320" t="s">
        <v>3681</v>
      </c>
      <c r="D16320" t="s">
        <v>2026</v>
      </c>
      <c r="E16320">
        <v>5</v>
      </c>
      <c r="F16320" t="s">
        <v>2016</v>
      </c>
      <c r="G16320">
        <v>36</v>
      </c>
      <c r="H16320" t="s">
        <v>2017</v>
      </c>
      <c r="I16320">
        <v>43342</v>
      </c>
      <c r="J16320">
        <v>7</v>
      </c>
      <c r="K16320">
        <v>-4.26</v>
      </c>
    </row>
    <row r="16321" spans="2:11">
      <c r="B16321" t="s">
        <v>2083</v>
      </c>
      <c r="C16321" t="s">
        <v>2084</v>
      </c>
      <c r="D16321" t="s">
        <v>2053</v>
      </c>
      <c r="E16321">
        <v>1</v>
      </c>
      <c r="F16321" t="s">
        <v>2016</v>
      </c>
      <c r="G16321" t="s">
        <v>2030</v>
      </c>
      <c r="H16321" t="s">
        <v>2017</v>
      </c>
      <c r="I16321">
        <v>43181</v>
      </c>
      <c r="J16321">
        <v>6</v>
      </c>
      <c r="K16321">
        <v>-0.74</v>
      </c>
    </row>
    <row r="16401" spans="1:11">
      <c r="A16401" t="s">
        <v>1177</v>
      </c>
      <c r="B16401" t="s">
        <v>2174</v>
      </c>
      <c r="C16401" t="s">
        <v>2014</v>
      </c>
      <c r="D16401" t="s">
        <v>2029</v>
      </c>
      <c r="E16401">
        <v>5</v>
      </c>
      <c r="F16401" t="s">
        <v>2016</v>
      </c>
      <c r="G16401">
        <v>22</v>
      </c>
      <c r="H16401" t="s">
        <v>2017</v>
      </c>
      <c r="I16401">
        <v>43509</v>
      </c>
      <c r="J16401">
        <v>4</v>
      </c>
      <c r="K16401">
        <v>4.3499999999999996</v>
      </c>
    </row>
    <row r="16402" spans="1:11">
      <c r="B16402" t="s">
        <v>2094</v>
      </c>
      <c r="C16402" t="s">
        <v>2095</v>
      </c>
      <c r="D16402" t="s">
        <v>2076</v>
      </c>
      <c r="E16402">
        <v>3</v>
      </c>
      <c r="F16402" t="s">
        <v>2088</v>
      </c>
      <c r="G16402" t="s">
        <v>2030</v>
      </c>
      <c r="H16402" t="s">
        <v>2017</v>
      </c>
      <c r="I16402">
        <v>43509</v>
      </c>
      <c r="J16402" t="s">
        <v>2030</v>
      </c>
      <c r="K16402" t="s">
        <v>2030</v>
      </c>
    </row>
    <row r="16403" spans="1:11">
      <c r="B16403" t="s">
        <v>2077</v>
      </c>
      <c r="C16403" t="s">
        <v>2078</v>
      </c>
      <c r="D16403" t="s">
        <v>2029</v>
      </c>
      <c r="E16403">
        <v>5</v>
      </c>
      <c r="F16403" t="s">
        <v>2016</v>
      </c>
      <c r="G16403">
        <v>22</v>
      </c>
      <c r="H16403" t="s">
        <v>2020</v>
      </c>
      <c r="I16403">
        <v>43505</v>
      </c>
      <c r="J16403" t="s">
        <v>2030</v>
      </c>
      <c r="K16403" t="s">
        <v>2030</v>
      </c>
    </row>
    <row r="16404" spans="1:11">
      <c r="B16404" t="s">
        <v>106</v>
      </c>
      <c r="C16404" t="s">
        <v>2018</v>
      </c>
      <c r="D16404" t="s">
        <v>2019</v>
      </c>
      <c r="E16404">
        <v>3</v>
      </c>
      <c r="F16404" t="s">
        <v>2016</v>
      </c>
      <c r="G16404">
        <v>19</v>
      </c>
      <c r="H16404" t="s">
        <v>2020</v>
      </c>
      <c r="I16404">
        <v>43503</v>
      </c>
      <c r="J16404">
        <v>5</v>
      </c>
      <c r="K16404">
        <v>0</v>
      </c>
    </row>
    <row r="16405" spans="1:11">
      <c r="B16405" t="s">
        <v>2033</v>
      </c>
      <c r="C16405" t="s">
        <v>2034</v>
      </c>
      <c r="D16405" t="s">
        <v>2035</v>
      </c>
      <c r="E16405">
        <v>5</v>
      </c>
      <c r="F16405" t="s">
        <v>2016</v>
      </c>
      <c r="G16405">
        <v>24</v>
      </c>
      <c r="H16405" t="s">
        <v>2020</v>
      </c>
      <c r="I16405">
        <v>43503</v>
      </c>
      <c r="J16405" t="s">
        <v>2030</v>
      </c>
      <c r="K16405" t="s">
        <v>2030</v>
      </c>
    </row>
    <row r="16406" spans="1:11">
      <c r="B16406" t="s">
        <v>2039</v>
      </c>
      <c r="C16406" t="s">
        <v>3542</v>
      </c>
      <c r="D16406" t="s">
        <v>2026</v>
      </c>
      <c r="E16406">
        <v>5</v>
      </c>
      <c r="F16406" t="s">
        <v>2016</v>
      </c>
      <c r="G16406">
        <v>23</v>
      </c>
      <c r="H16406" t="s">
        <v>2020</v>
      </c>
      <c r="I16406">
        <v>43503</v>
      </c>
      <c r="J16406">
        <v>9</v>
      </c>
      <c r="K16406">
        <v>-16.11</v>
      </c>
    </row>
    <row r="16407" spans="1:11">
      <c r="B16407" t="s">
        <v>2042</v>
      </c>
      <c r="C16407" t="s">
        <v>2043</v>
      </c>
      <c r="D16407" t="s">
        <v>2044</v>
      </c>
      <c r="E16407">
        <v>3</v>
      </c>
      <c r="F16407" t="s">
        <v>2016</v>
      </c>
      <c r="G16407">
        <v>18</v>
      </c>
      <c r="H16407" t="s">
        <v>2020</v>
      </c>
      <c r="I16407">
        <v>43503</v>
      </c>
      <c r="J16407">
        <v>5</v>
      </c>
      <c r="K16407">
        <v>0</v>
      </c>
    </row>
    <row r="16408" spans="1:11">
      <c r="B16408" t="s">
        <v>2045</v>
      </c>
      <c r="C16408" t="s">
        <v>2046</v>
      </c>
      <c r="D16408" t="s">
        <v>2029</v>
      </c>
      <c r="E16408">
        <v>5</v>
      </c>
      <c r="F16408" t="s">
        <v>2016</v>
      </c>
      <c r="G16408">
        <v>26</v>
      </c>
      <c r="H16408" t="s">
        <v>2020</v>
      </c>
      <c r="I16408">
        <v>43503</v>
      </c>
      <c r="J16408">
        <v>9</v>
      </c>
      <c r="K16408">
        <v>-16.11</v>
      </c>
    </row>
    <row r="16409" spans="1:11">
      <c r="B16409" t="s">
        <v>2049</v>
      </c>
      <c r="C16409" t="s">
        <v>4026</v>
      </c>
      <c r="D16409" t="s">
        <v>2029</v>
      </c>
      <c r="E16409">
        <v>5</v>
      </c>
      <c r="F16409" t="s">
        <v>2016</v>
      </c>
      <c r="G16409">
        <v>21</v>
      </c>
      <c r="H16409" t="s">
        <v>2017</v>
      </c>
      <c r="I16409">
        <v>43503</v>
      </c>
      <c r="J16409">
        <v>9</v>
      </c>
      <c r="K16409">
        <v>-16.11</v>
      </c>
    </row>
    <row r="16410" spans="1:11">
      <c r="B16410" t="s">
        <v>2129</v>
      </c>
      <c r="C16410" t="s">
        <v>2130</v>
      </c>
      <c r="D16410" t="s">
        <v>2076</v>
      </c>
      <c r="E16410">
        <v>3</v>
      </c>
      <c r="F16410" t="s">
        <v>2088</v>
      </c>
      <c r="G16410">
        <v>19</v>
      </c>
      <c r="H16410" t="s">
        <v>2020</v>
      </c>
      <c r="I16410">
        <v>43503</v>
      </c>
      <c r="J16410">
        <v>10</v>
      </c>
      <c r="K16410">
        <v>-18.34</v>
      </c>
    </row>
    <row r="16411" spans="1:11">
      <c r="B16411" t="s">
        <v>2054</v>
      </c>
      <c r="C16411" t="s">
        <v>2055</v>
      </c>
      <c r="D16411" t="s">
        <v>2056</v>
      </c>
      <c r="E16411">
        <v>4</v>
      </c>
      <c r="F16411" t="s">
        <v>2016</v>
      </c>
      <c r="G16411">
        <v>22</v>
      </c>
      <c r="H16411" t="s">
        <v>2020</v>
      </c>
      <c r="I16411">
        <v>43503</v>
      </c>
      <c r="J16411">
        <v>9</v>
      </c>
      <c r="K16411">
        <v>-16.11</v>
      </c>
    </row>
    <row r="16412" spans="1:11">
      <c r="B16412" t="s">
        <v>2059</v>
      </c>
      <c r="C16412" t="s">
        <v>2060</v>
      </c>
      <c r="D16412" t="s">
        <v>2026</v>
      </c>
      <c r="E16412">
        <v>5</v>
      </c>
      <c r="F16412" t="s">
        <v>2016</v>
      </c>
      <c r="G16412">
        <v>25</v>
      </c>
      <c r="H16412" t="s">
        <v>2017</v>
      </c>
      <c r="I16412">
        <v>43503</v>
      </c>
      <c r="J16412">
        <v>9</v>
      </c>
      <c r="K16412">
        <v>-16.11</v>
      </c>
    </row>
    <row r="16413" spans="1:11">
      <c r="B16413" t="s">
        <v>2061</v>
      </c>
      <c r="C16413" t="s">
        <v>2062</v>
      </c>
      <c r="D16413" t="s">
        <v>2026</v>
      </c>
      <c r="E16413">
        <v>5</v>
      </c>
      <c r="F16413" t="s">
        <v>2016</v>
      </c>
      <c r="G16413">
        <v>25</v>
      </c>
      <c r="H16413" t="s">
        <v>2020</v>
      </c>
      <c r="I16413">
        <v>43503</v>
      </c>
      <c r="J16413">
        <v>9</v>
      </c>
      <c r="K16413">
        <v>-16.11</v>
      </c>
    </row>
    <row r="16414" spans="1:11">
      <c r="B16414" t="s">
        <v>2063</v>
      </c>
      <c r="C16414" t="s">
        <v>2064</v>
      </c>
      <c r="D16414" t="s">
        <v>2035</v>
      </c>
      <c r="E16414">
        <v>5</v>
      </c>
      <c r="F16414" t="s">
        <v>2016</v>
      </c>
      <c r="G16414">
        <v>23</v>
      </c>
      <c r="H16414" t="s">
        <v>2017</v>
      </c>
      <c r="I16414">
        <v>43503</v>
      </c>
      <c r="J16414">
        <v>9</v>
      </c>
      <c r="K16414">
        <v>-16.11</v>
      </c>
    </row>
    <row r="16415" spans="1:11">
      <c r="B16415" t="s">
        <v>2136</v>
      </c>
      <c r="C16415" t="s">
        <v>3565</v>
      </c>
      <c r="D16415" t="s">
        <v>2026</v>
      </c>
      <c r="E16415">
        <v>5</v>
      </c>
      <c r="F16415" t="s">
        <v>2016</v>
      </c>
      <c r="G16415">
        <v>25</v>
      </c>
      <c r="H16415" t="s">
        <v>2020</v>
      </c>
      <c r="I16415">
        <v>43503</v>
      </c>
      <c r="J16415">
        <v>9</v>
      </c>
      <c r="K16415">
        <v>-16.11</v>
      </c>
    </row>
    <row r="16416" spans="1:11">
      <c r="B16416" t="s">
        <v>2100</v>
      </c>
      <c r="C16416" t="s">
        <v>2101</v>
      </c>
      <c r="D16416" t="s">
        <v>2076</v>
      </c>
      <c r="E16416">
        <v>3</v>
      </c>
      <c r="F16416" t="s">
        <v>2016</v>
      </c>
      <c r="G16416" t="s">
        <v>2030</v>
      </c>
      <c r="H16416" t="s">
        <v>2017</v>
      </c>
      <c r="I16416">
        <v>43503</v>
      </c>
      <c r="J16416" t="s">
        <v>2030</v>
      </c>
      <c r="K16416" t="s">
        <v>2030</v>
      </c>
    </row>
    <row r="16417" spans="2:11">
      <c r="B16417" t="s">
        <v>2021</v>
      </c>
      <c r="C16417" t="s">
        <v>2555</v>
      </c>
      <c r="D16417" t="s">
        <v>2023</v>
      </c>
      <c r="E16417">
        <v>5</v>
      </c>
      <c r="F16417" t="s">
        <v>2016</v>
      </c>
      <c r="G16417">
        <v>20</v>
      </c>
      <c r="H16417" t="s">
        <v>2020</v>
      </c>
      <c r="I16417">
        <v>43502</v>
      </c>
      <c r="J16417" t="s">
        <v>2030</v>
      </c>
      <c r="K16417" t="s">
        <v>2030</v>
      </c>
    </row>
    <row r="16418" spans="2:11">
      <c r="B16418" t="s">
        <v>2027</v>
      </c>
      <c r="C16418" t="s">
        <v>2028</v>
      </c>
      <c r="D16418" t="s">
        <v>2029</v>
      </c>
      <c r="E16418">
        <v>5</v>
      </c>
      <c r="F16418" t="s">
        <v>2016</v>
      </c>
      <c r="G16418">
        <v>30</v>
      </c>
      <c r="H16418" t="s">
        <v>2017</v>
      </c>
      <c r="I16418">
        <v>43502</v>
      </c>
      <c r="J16418">
        <v>9</v>
      </c>
      <c r="K16418">
        <v>-16.11</v>
      </c>
    </row>
    <row r="16419" spans="2:11">
      <c r="B16419" t="s">
        <v>2037</v>
      </c>
      <c r="C16419" t="s">
        <v>2038</v>
      </c>
      <c r="D16419" t="s">
        <v>2026</v>
      </c>
      <c r="E16419">
        <v>5</v>
      </c>
      <c r="F16419" t="s">
        <v>2016</v>
      </c>
      <c r="G16419">
        <v>23</v>
      </c>
      <c r="H16419" t="s">
        <v>2020</v>
      </c>
      <c r="I16419">
        <v>43502</v>
      </c>
      <c r="J16419">
        <v>9</v>
      </c>
      <c r="K16419">
        <v>-16.11</v>
      </c>
    </row>
    <row r="16420" spans="2:11">
      <c r="B16420" t="s">
        <v>2074</v>
      </c>
      <c r="C16420" t="s">
        <v>2075</v>
      </c>
      <c r="D16420" t="s">
        <v>2026</v>
      </c>
      <c r="E16420">
        <v>5</v>
      </c>
      <c r="F16420" t="s">
        <v>2016</v>
      </c>
      <c r="G16420">
        <v>20</v>
      </c>
      <c r="H16420" t="s">
        <v>2020</v>
      </c>
      <c r="I16420">
        <v>43502</v>
      </c>
      <c r="J16420">
        <v>3</v>
      </c>
      <c r="K16420">
        <v>6.71</v>
      </c>
    </row>
    <row r="16421" spans="2:11">
      <c r="B16421" t="s">
        <v>2051</v>
      </c>
      <c r="C16421" t="s">
        <v>3861</v>
      </c>
      <c r="D16421" t="s">
        <v>2076</v>
      </c>
      <c r="E16421">
        <v>3</v>
      </c>
      <c r="F16421" t="s">
        <v>2016</v>
      </c>
      <c r="G16421">
        <v>21</v>
      </c>
      <c r="H16421" t="s">
        <v>2017</v>
      </c>
      <c r="I16421">
        <v>43502</v>
      </c>
      <c r="J16421" t="s">
        <v>2030</v>
      </c>
      <c r="K16421" t="s">
        <v>2030</v>
      </c>
    </row>
    <row r="16422" spans="2:11">
      <c r="B16422" t="s">
        <v>2198</v>
      </c>
      <c r="C16422" t="s">
        <v>2345</v>
      </c>
      <c r="D16422" t="s">
        <v>2035</v>
      </c>
      <c r="E16422">
        <v>5</v>
      </c>
      <c r="F16422" t="s">
        <v>2016</v>
      </c>
      <c r="G16422">
        <v>23</v>
      </c>
      <c r="H16422" t="s">
        <v>2020</v>
      </c>
      <c r="I16422">
        <v>43502</v>
      </c>
      <c r="J16422">
        <v>9</v>
      </c>
      <c r="K16422">
        <v>-16.11</v>
      </c>
    </row>
    <row r="16423" spans="2:11">
      <c r="B16423" t="s">
        <v>2083</v>
      </c>
      <c r="C16423" t="s">
        <v>2084</v>
      </c>
      <c r="D16423" t="s">
        <v>2053</v>
      </c>
      <c r="E16423">
        <v>1</v>
      </c>
      <c r="F16423" t="s">
        <v>2016</v>
      </c>
      <c r="G16423" t="s">
        <v>2030</v>
      </c>
      <c r="H16423" t="s">
        <v>2017</v>
      </c>
      <c r="I16423">
        <v>43477</v>
      </c>
      <c r="J16423">
        <v>2</v>
      </c>
      <c r="K16423">
        <v>14.67</v>
      </c>
    </row>
    <row r="16424" spans="2:11">
      <c r="B16424" t="s">
        <v>2065</v>
      </c>
      <c r="C16424" t="s">
        <v>2066</v>
      </c>
      <c r="D16424" t="s">
        <v>2026</v>
      </c>
      <c r="E16424">
        <v>5</v>
      </c>
      <c r="F16424" t="s">
        <v>2016</v>
      </c>
      <c r="G16424">
        <v>26</v>
      </c>
      <c r="H16424" t="s">
        <v>2020</v>
      </c>
      <c r="I16424">
        <v>43474</v>
      </c>
      <c r="J16424">
        <v>7</v>
      </c>
      <c r="K16424">
        <v>-6.86</v>
      </c>
    </row>
    <row r="16425" spans="2:11">
      <c r="B16425" t="s">
        <v>2024</v>
      </c>
      <c r="C16425" t="s">
        <v>2025</v>
      </c>
      <c r="D16425" t="s">
        <v>2026</v>
      </c>
      <c r="E16425">
        <v>5</v>
      </c>
      <c r="F16425" t="s">
        <v>2016</v>
      </c>
      <c r="G16425">
        <v>24</v>
      </c>
      <c r="H16425" t="s">
        <v>2017</v>
      </c>
      <c r="I16425">
        <v>43441</v>
      </c>
      <c r="J16425">
        <v>11</v>
      </c>
      <c r="K16425">
        <v>-19.48</v>
      </c>
    </row>
    <row r="16426" spans="2:11">
      <c r="B16426" t="s">
        <v>2102</v>
      </c>
      <c r="C16426" t="s">
        <v>2103</v>
      </c>
      <c r="D16426" t="s">
        <v>2104</v>
      </c>
      <c r="E16426" t="s">
        <v>2030</v>
      </c>
      <c r="F16426" t="s">
        <v>2016</v>
      </c>
      <c r="G16426" t="s">
        <v>2030</v>
      </c>
      <c r="H16426" t="s">
        <v>2017</v>
      </c>
      <c r="I16426">
        <v>43277</v>
      </c>
      <c r="J16426" t="s">
        <v>2030</v>
      </c>
      <c r="K16426" t="s">
        <v>2030</v>
      </c>
    </row>
    <row r="16427" spans="2:11">
      <c r="B16427" t="s">
        <v>2786</v>
      </c>
      <c r="C16427" t="s">
        <v>2095</v>
      </c>
      <c r="D16427" t="s">
        <v>2843</v>
      </c>
      <c r="E16427">
        <v>4</v>
      </c>
      <c r="F16427" t="s">
        <v>2123</v>
      </c>
      <c r="G16427">
        <v>14</v>
      </c>
      <c r="H16427" t="s">
        <v>2017</v>
      </c>
      <c r="I16427">
        <v>42492</v>
      </c>
      <c r="J16427">
        <v>9</v>
      </c>
      <c r="K16427">
        <v>-16.11</v>
      </c>
    </row>
    <row r="16501" spans="1:11">
      <c r="A16501" t="s">
        <v>1178</v>
      </c>
      <c r="B16501" t="s">
        <v>106</v>
      </c>
      <c r="C16501" t="s">
        <v>3509</v>
      </c>
      <c r="D16501" t="s">
        <v>3510</v>
      </c>
      <c r="E16501">
        <v>3</v>
      </c>
      <c r="F16501" t="s">
        <v>2016</v>
      </c>
      <c r="G16501">
        <v>10.25</v>
      </c>
      <c r="H16501" t="s">
        <v>2020</v>
      </c>
      <c r="I16501">
        <v>43510</v>
      </c>
      <c r="J16501">
        <v>3</v>
      </c>
      <c r="K16501">
        <v>11.39</v>
      </c>
    </row>
    <row r="16502" spans="1:11">
      <c r="B16502" t="s">
        <v>2051</v>
      </c>
      <c r="C16502" t="s">
        <v>2239</v>
      </c>
      <c r="D16502" t="s">
        <v>2053</v>
      </c>
      <c r="E16502">
        <v>1</v>
      </c>
      <c r="F16502" t="s">
        <v>2016</v>
      </c>
      <c r="G16502">
        <v>6.3</v>
      </c>
      <c r="H16502" t="s">
        <v>2017</v>
      </c>
      <c r="I16502">
        <v>43504</v>
      </c>
      <c r="J16502">
        <v>6</v>
      </c>
      <c r="K16502">
        <v>-42.55</v>
      </c>
    </row>
    <row r="16503" spans="1:11">
      <c r="B16503" t="s">
        <v>2033</v>
      </c>
      <c r="C16503" t="s">
        <v>3511</v>
      </c>
      <c r="D16503" t="s">
        <v>2035</v>
      </c>
      <c r="E16503">
        <v>5</v>
      </c>
      <c r="F16503" t="s">
        <v>2016</v>
      </c>
      <c r="G16503">
        <v>11.5</v>
      </c>
      <c r="H16503" t="s">
        <v>2036</v>
      </c>
      <c r="I16503">
        <v>43497</v>
      </c>
      <c r="J16503">
        <v>2</v>
      </c>
      <c r="K16503">
        <v>18.170000000000002</v>
      </c>
    </row>
    <row r="16504" spans="1:11">
      <c r="B16504" t="s">
        <v>2595</v>
      </c>
      <c r="C16504" t="s">
        <v>3512</v>
      </c>
      <c r="D16504" t="s">
        <v>2252</v>
      </c>
      <c r="E16504">
        <v>3</v>
      </c>
      <c r="F16504" t="s">
        <v>2016</v>
      </c>
      <c r="G16504">
        <v>11</v>
      </c>
      <c r="H16504" t="s">
        <v>2020</v>
      </c>
      <c r="I16504">
        <v>43497</v>
      </c>
      <c r="J16504">
        <v>4</v>
      </c>
      <c r="K16504">
        <v>0</v>
      </c>
    </row>
    <row r="16505" spans="1:11">
      <c r="B16505" t="s">
        <v>3513</v>
      </c>
      <c r="C16505" t="s">
        <v>3514</v>
      </c>
      <c r="D16505" t="s">
        <v>2029</v>
      </c>
      <c r="E16505">
        <v>5</v>
      </c>
      <c r="F16505" t="s">
        <v>2016</v>
      </c>
      <c r="G16505">
        <v>14.2</v>
      </c>
      <c r="H16505" t="s">
        <v>2017</v>
      </c>
      <c r="I16505">
        <v>43497</v>
      </c>
      <c r="J16505">
        <v>2</v>
      </c>
      <c r="K16505">
        <v>18.170000000000002</v>
      </c>
    </row>
    <row r="16506" spans="1:11">
      <c r="B16506" t="s">
        <v>3515</v>
      </c>
      <c r="C16506" t="s">
        <v>3516</v>
      </c>
      <c r="D16506" t="s">
        <v>2026</v>
      </c>
      <c r="E16506">
        <v>5</v>
      </c>
      <c r="F16506" t="s">
        <v>2016</v>
      </c>
      <c r="G16506">
        <v>8.7799999999999994</v>
      </c>
      <c r="H16506" t="s">
        <v>2020</v>
      </c>
      <c r="I16506">
        <v>43497</v>
      </c>
      <c r="J16506">
        <v>2</v>
      </c>
      <c r="K16506">
        <v>18.170000000000002</v>
      </c>
    </row>
    <row r="16507" spans="1:11">
      <c r="B16507" t="s">
        <v>3517</v>
      </c>
      <c r="C16507" t="s">
        <v>3518</v>
      </c>
      <c r="D16507" t="s">
        <v>2026</v>
      </c>
      <c r="E16507">
        <v>5</v>
      </c>
      <c r="F16507" t="s">
        <v>2016</v>
      </c>
      <c r="G16507">
        <v>11.3</v>
      </c>
      <c r="H16507" t="s">
        <v>2017</v>
      </c>
      <c r="I16507">
        <v>43446</v>
      </c>
      <c r="J16507">
        <v>1</v>
      </c>
      <c r="K16507">
        <v>66.94</v>
      </c>
    </row>
    <row r="16508" spans="1:11">
      <c r="B16508" t="s">
        <v>2813</v>
      </c>
      <c r="C16508" t="s">
        <v>3519</v>
      </c>
      <c r="D16508" t="s">
        <v>2122</v>
      </c>
      <c r="E16508">
        <v>2</v>
      </c>
      <c r="F16508" t="s">
        <v>2088</v>
      </c>
      <c r="G16508">
        <v>8.1999999999999993</v>
      </c>
      <c r="H16508" t="s">
        <v>2017</v>
      </c>
      <c r="I16508">
        <v>43444</v>
      </c>
      <c r="J16508">
        <v>5</v>
      </c>
      <c r="K16508">
        <v>-34.15</v>
      </c>
    </row>
    <row r="16509" spans="1:11">
      <c r="B16509" t="s">
        <v>2083</v>
      </c>
      <c r="C16509" t="s">
        <v>2084</v>
      </c>
      <c r="D16509" t="s">
        <v>2184</v>
      </c>
      <c r="E16509">
        <v>1</v>
      </c>
      <c r="F16509" t="s">
        <v>2088</v>
      </c>
      <c r="G16509" t="s">
        <v>2030</v>
      </c>
      <c r="H16509" t="s">
        <v>2017</v>
      </c>
      <c r="I16509">
        <v>43350</v>
      </c>
      <c r="J16509" t="s">
        <v>2030</v>
      </c>
      <c r="K16509" t="s">
        <v>2030</v>
      </c>
    </row>
    <row r="16510" spans="1:11">
      <c r="B16510" t="s">
        <v>2109</v>
      </c>
      <c r="C16510" t="s">
        <v>2110</v>
      </c>
      <c r="D16510" t="s">
        <v>2076</v>
      </c>
      <c r="E16510">
        <v>3</v>
      </c>
      <c r="F16510" t="s">
        <v>2016</v>
      </c>
      <c r="G16510" t="s">
        <v>2030</v>
      </c>
      <c r="H16510" t="s">
        <v>2017</v>
      </c>
      <c r="I16510">
        <v>43091</v>
      </c>
      <c r="J16510">
        <v>4</v>
      </c>
      <c r="K16510">
        <v>0</v>
      </c>
    </row>
    <row r="16601" spans="1:11">
      <c r="A16601" t="s">
        <v>1179</v>
      </c>
      <c r="B16601" t="s">
        <v>2151</v>
      </c>
      <c r="C16601" t="s">
        <v>2300</v>
      </c>
      <c r="D16601" t="s">
        <v>2026</v>
      </c>
      <c r="E16601">
        <v>5</v>
      </c>
      <c r="F16601" t="s">
        <v>2016</v>
      </c>
      <c r="G16601">
        <v>16</v>
      </c>
      <c r="H16601" t="s">
        <v>2020</v>
      </c>
      <c r="I16601">
        <v>43510</v>
      </c>
      <c r="J16601" t="s">
        <v>2030</v>
      </c>
      <c r="K16601" t="s">
        <v>2030</v>
      </c>
    </row>
    <row r="16602" spans="1:11">
      <c r="B16602" t="s">
        <v>2083</v>
      </c>
      <c r="C16602" t="s">
        <v>2304</v>
      </c>
      <c r="D16602" t="s">
        <v>2184</v>
      </c>
      <c r="E16602">
        <v>1</v>
      </c>
      <c r="F16602" t="s">
        <v>2088</v>
      </c>
      <c r="G16602" t="s">
        <v>2030</v>
      </c>
      <c r="H16602" t="s">
        <v>2017</v>
      </c>
      <c r="I16602">
        <v>43508</v>
      </c>
      <c r="J16602">
        <v>2</v>
      </c>
      <c r="K16602">
        <v>43.6</v>
      </c>
    </row>
    <row r="16603" spans="1:11">
      <c r="B16603" t="s">
        <v>2142</v>
      </c>
      <c r="C16603" t="s">
        <v>2143</v>
      </c>
      <c r="D16603" t="s">
        <v>2026</v>
      </c>
      <c r="E16603">
        <v>5</v>
      </c>
      <c r="F16603" t="s">
        <v>2016</v>
      </c>
      <c r="G16603">
        <v>18</v>
      </c>
      <c r="H16603" t="s">
        <v>2020</v>
      </c>
      <c r="I16603">
        <v>43507</v>
      </c>
      <c r="J16603">
        <v>4</v>
      </c>
      <c r="K16603">
        <v>-46.95</v>
      </c>
    </row>
    <row r="16604" spans="1:11">
      <c r="B16604" t="s">
        <v>2067</v>
      </c>
      <c r="C16604" t="s">
        <v>2610</v>
      </c>
      <c r="D16604" t="s">
        <v>2029</v>
      </c>
      <c r="E16604">
        <v>5</v>
      </c>
      <c r="F16604" t="s">
        <v>2016</v>
      </c>
      <c r="G16604">
        <v>16</v>
      </c>
      <c r="H16604" t="s">
        <v>2020</v>
      </c>
      <c r="I16604">
        <v>43506</v>
      </c>
      <c r="J16604">
        <v>4</v>
      </c>
      <c r="K16604">
        <v>-46.95</v>
      </c>
    </row>
    <row r="16605" spans="1:11">
      <c r="B16605" t="s">
        <v>2033</v>
      </c>
      <c r="C16605" t="s">
        <v>2329</v>
      </c>
      <c r="D16605" t="s">
        <v>2044</v>
      </c>
      <c r="E16605">
        <v>3</v>
      </c>
      <c r="F16605" t="s">
        <v>2016</v>
      </c>
      <c r="G16605">
        <v>8</v>
      </c>
      <c r="H16605" t="s">
        <v>2036</v>
      </c>
      <c r="I16605">
        <v>43504</v>
      </c>
      <c r="J16605">
        <v>3</v>
      </c>
      <c r="K16605">
        <v>0</v>
      </c>
    </row>
    <row r="16606" spans="1:11">
      <c r="B16606" t="s">
        <v>2037</v>
      </c>
      <c r="C16606" t="s">
        <v>2936</v>
      </c>
      <c r="D16606" t="s">
        <v>2026</v>
      </c>
      <c r="E16606">
        <v>5</v>
      </c>
      <c r="F16606" t="s">
        <v>2016</v>
      </c>
      <c r="G16606">
        <v>14</v>
      </c>
      <c r="H16606" t="s">
        <v>2020</v>
      </c>
      <c r="I16606">
        <v>43504</v>
      </c>
      <c r="J16606">
        <v>4</v>
      </c>
      <c r="K16606">
        <v>-46.95</v>
      </c>
    </row>
    <row r="16607" spans="1:11">
      <c r="B16607" t="s">
        <v>2232</v>
      </c>
      <c r="C16607" t="s">
        <v>2496</v>
      </c>
      <c r="D16607" t="s">
        <v>2029</v>
      </c>
      <c r="E16607">
        <v>5</v>
      </c>
      <c r="F16607" t="s">
        <v>2016</v>
      </c>
      <c r="G16607" t="s">
        <v>2030</v>
      </c>
      <c r="H16607" t="s">
        <v>2017</v>
      </c>
      <c r="I16607">
        <v>43504</v>
      </c>
      <c r="J16607">
        <v>4</v>
      </c>
      <c r="K16607">
        <v>-46.95</v>
      </c>
    </row>
    <row r="16608" spans="1:11">
      <c r="B16608" t="s">
        <v>2148</v>
      </c>
      <c r="C16608" t="s">
        <v>4300</v>
      </c>
      <c r="D16608" t="s">
        <v>2029</v>
      </c>
      <c r="E16608">
        <v>5</v>
      </c>
      <c r="F16608" t="s">
        <v>2016</v>
      </c>
      <c r="G16608">
        <v>15</v>
      </c>
      <c r="H16608" t="s">
        <v>2020</v>
      </c>
      <c r="I16608">
        <v>43504</v>
      </c>
      <c r="J16608">
        <v>5</v>
      </c>
      <c r="K16608">
        <v>-56.37</v>
      </c>
    </row>
    <row r="16609" spans="2:11">
      <c r="B16609" t="s">
        <v>2118</v>
      </c>
      <c r="C16609" t="s">
        <v>4245</v>
      </c>
      <c r="D16609" t="s">
        <v>2026</v>
      </c>
      <c r="E16609">
        <v>5</v>
      </c>
      <c r="F16609" t="s">
        <v>2016</v>
      </c>
      <c r="G16609">
        <v>20</v>
      </c>
      <c r="H16609" t="s">
        <v>2020</v>
      </c>
      <c r="I16609">
        <v>43504</v>
      </c>
      <c r="J16609">
        <v>4</v>
      </c>
      <c r="K16609">
        <v>-46.95</v>
      </c>
    </row>
    <row r="16610" spans="2:11">
      <c r="B16610" t="s">
        <v>2049</v>
      </c>
      <c r="C16610" t="s">
        <v>2698</v>
      </c>
      <c r="D16610" t="s">
        <v>2015</v>
      </c>
      <c r="E16610">
        <v>3</v>
      </c>
      <c r="F16610" t="s">
        <v>2016</v>
      </c>
      <c r="G16610" t="s">
        <v>2030</v>
      </c>
      <c r="H16610" t="s">
        <v>2017</v>
      </c>
      <c r="I16610">
        <v>43504</v>
      </c>
      <c r="J16610">
        <v>3</v>
      </c>
      <c r="K16610">
        <v>0</v>
      </c>
    </row>
    <row r="16611" spans="2:11">
      <c r="B16611" t="s">
        <v>2198</v>
      </c>
      <c r="C16611" t="s">
        <v>4032</v>
      </c>
      <c r="D16611" t="s">
        <v>2035</v>
      </c>
      <c r="E16611">
        <v>5</v>
      </c>
      <c r="F16611" t="s">
        <v>2016</v>
      </c>
      <c r="G16611">
        <v>13</v>
      </c>
      <c r="H16611" t="s">
        <v>2020</v>
      </c>
      <c r="I16611">
        <v>43504</v>
      </c>
      <c r="J16611" t="s">
        <v>2030</v>
      </c>
      <c r="K16611" t="s">
        <v>2030</v>
      </c>
    </row>
    <row r="16612" spans="2:11">
      <c r="B16612" t="s">
        <v>2094</v>
      </c>
      <c r="C16612" t="s">
        <v>2095</v>
      </c>
      <c r="D16612" t="s">
        <v>2076</v>
      </c>
      <c r="E16612">
        <v>3</v>
      </c>
      <c r="F16612" t="s">
        <v>2016</v>
      </c>
      <c r="G16612" t="s">
        <v>2030</v>
      </c>
      <c r="H16612" t="s">
        <v>2017</v>
      </c>
      <c r="I16612">
        <v>43493</v>
      </c>
      <c r="J16612" t="s">
        <v>2030</v>
      </c>
      <c r="K16612" t="s">
        <v>2030</v>
      </c>
    </row>
    <row r="16613" spans="2:11">
      <c r="B16613" t="s">
        <v>106</v>
      </c>
      <c r="C16613" t="s">
        <v>2439</v>
      </c>
      <c r="D16613" t="s">
        <v>2432</v>
      </c>
      <c r="E16613">
        <v>1</v>
      </c>
      <c r="F16613" t="s">
        <v>2016</v>
      </c>
      <c r="G16613">
        <v>3</v>
      </c>
      <c r="H16613" t="s">
        <v>2020</v>
      </c>
      <c r="I16613">
        <v>43436</v>
      </c>
      <c r="J16613">
        <v>1</v>
      </c>
      <c r="K16613">
        <v>46.95</v>
      </c>
    </row>
    <row r="16701" spans="1:11">
      <c r="A16701" t="s">
        <v>1180</v>
      </c>
      <c r="B16701" t="s">
        <v>2174</v>
      </c>
      <c r="C16701" t="s">
        <v>3363</v>
      </c>
      <c r="D16701" t="s">
        <v>2029</v>
      </c>
      <c r="E16701">
        <v>5</v>
      </c>
      <c r="F16701" t="s">
        <v>2016</v>
      </c>
      <c r="G16701">
        <v>310</v>
      </c>
      <c r="H16701" t="s">
        <v>2017</v>
      </c>
      <c r="I16701">
        <v>43511</v>
      </c>
      <c r="J16701">
        <v>1</v>
      </c>
      <c r="K16701">
        <v>21.57</v>
      </c>
    </row>
    <row r="16702" spans="1:11">
      <c r="B16702" t="s">
        <v>2045</v>
      </c>
      <c r="C16702" t="s">
        <v>3364</v>
      </c>
      <c r="D16702" t="s">
        <v>2029</v>
      </c>
      <c r="E16702">
        <v>5</v>
      </c>
      <c r="F16702" t="s">
        <v>2016</v>
      </c>
      <c r="G16702">
        <v>305</v>
      </c>
      <c r="H16702" t="s">
        <v>2020</v>
      </c>
      <c r="I16702">
        <v>43511</v>
      </c>
      <c r="J16702">
        <v>1</v>
      </c>
      <c r="K16702">
        <v>21.57</v>
      </c>
    </row>
    <row r="16703" spans="1:11">
      <c r="B16703" t="s">
        <v>2094</v>
      </c>
      <c r="C16703" t="s">
        <v>2095</v>
      </c>
      <c r="D16703" t="s">
        <v>2026</v>
      </c>
      <c r="E16703">
        <v>5</v>
      </c>
      <c r="F16703" t="s">
        <v>2016</v>
      </c>
      <c r="G16703">
        <v>295</v>
      </c>
      <c r="H16703" t="s">
        <v>2017</v>
      </c>
      <c r="I16703">
        <v>43511</v>
      </c>
      <c r="J16703" t="s">
        <v>2030</v>
      </c>
      <c r="K16703" t="s">
        <v>2030</v>
      </c>
    </row>
    <row r="16704" spans="1:11">
      <c r="B16704" t="s">
        <v>2079</v>
      </c>
      <c r="C16704" t="s">
        <v>2426</v>
      </c>
      <c r="D16704" t="s">
        <v>2029</v>
      </c>
      <c r="E16704">
        <v>5</v>
      </c>
      <c r="F16704" t="s">
        <v>2016</v>
      </c>
      <c r="G16704">
        <v>297</v>
      </c>
      <c r="H16704" t="s">
        <v>2017</v>
      </c>
      <c r="I16704">
        <v>43511</v>
      </c>
      <c r="J16704">
        <v>1</v>
      </c>
      <c r="K16704">
        <v>21.57</v>
      </c>
    </row>
    <row r="16705" spans="2:11">
      <c r="B16705" t="s">
        <v>2083</v>
      </c>
      <c r="C16705" t="s">
        <v>2084</v>
      </c>
      <c r="D16705" t="s">
        <v>2076</v>
      </c>
      <c r="E16705">
        <v>3</v>
      </c>
      <c r="F16705" t="s">
        <v>2085</v>
      </c>
      <c r="G16705" t="s">
        <v>2030</v>
      </c>
      <c r="H16705" t="s">
        <v>2017</v>
      </c>
      <c r="I16705">
        <v>43511</v>
      </c>
      <c r="J16705">
        <v>4</v>
      </c>
      <c r="K16705">
        <v>-11.84</v>
      </c>
    </row>
    <row r="16706" spans="2:11">
      <c r="B16706" t="s">
        <v>2134</v>
      </c>
      <c r="C16706" t="s">
        <v>2419</v>
      </c>
      <c r="D16706" t="s">
        <v>2035</v>
      </c>
      <c r="E16706">
        <v>5</v>
      </c>
      <c r="F16706" t="s">
        <v>2016</v>
      </c>
      <c r="G16706">
        <v>294</v>
      </c>
      <c r="H16706" t="s">
        <v>2020</v>
      </c>
      <c r="I16706">
        <v>43509</v>
      </c>
      <c r="J16706" t="s">
        <v>2030</v>
      </c>
      <c r="K16706" t="s">
        <v>2030</v>
      </c>
    </row>
    <row r="16707" spans="2:11">
      <c r="B16707" t="s">
        <v>2139</v>
      </c>
      <c r="C16707" t="s">
        <v>2865</v>
      </c>
      <c r="D16707" t="s">
        <v>2035</v>
      </c>
      <c r="E16707">
        <v>5</v>
      </c>
      <c r="F16707" t="s">
        <v>2016</v>
      </c>
      <c r="G16707">
        <v>310</v>
      </c>
      <c r="H16707" t="s">
        <v>2017</v>
      </c>
      <c r="I16707">
        <v>43508</v>
      </c>
      <c r="J16707">
        <v>1</v>
      </c>
      <c r="K16707">
        <v>21.57</v>
      </c>
    </row>
    <row r="16708" spans="2:11">
      <c r="B16708" t="s">
        <v>2067</v>
      </c>
      <c r="C16708" t="s">
        <v>2418</v>
      </c>
      <c r="D16708" t="s">
        <v>2029</v>
      </c>
      <c r="E16708">
        <v>5</v>
      </c>
      <c r="F16708" t="s">
        <v>2016</v>
      </c>
      <c r="G16708">
        <v>308</v>
      </c>
      <c r="H16708" t="s">
        <v>2020</v>
      </c>
      <c r="I16708">
        <v>43507</v>
      </c>
      <c r="J16708">
        <v>1</v>
      </c>
      <c r="K16708">
        <v>21.57</v>
      </c>
    </row>
    <row r="16709" spans="2:11">
      <c r="B16709" t="s">
        <v>2148</v>
      </c>
      <c r="C16709" t="s">
        <v>2423</v>
      </c>
      <c r="D16709" t="s">
        <v>2029</v>
      </c>
      <c r="E16709">
        <v>5</v>
      </c>
      <c r="F16709" t="s">
        <v>2016</v>
      </c>
      <c r="G16709">
        <v>345</v>
      </c>
      <c r="H16709" t="s">
        <v>2020</v>
      </c>
      <c r="I16709">
        <v>43507</v>
      </c>
      <c r="J16709">
        <v>1</v>
      </c>
      <c r="K16709">
        <v>21.57</v>
      </c>
    </row>
    <row r="16710" spans="2:11">
      <c r="B16710" t="s">
        <v>2027</v>
      </c>
      <c r="C16710" t="s">
        <v>2435</v>
      </c>
      <c r="D16710" t="s">
        <v>2029</v>
      </c>
      <c r="E16710">
        <v>5</v>
      </c>
      <c r="F16710" t="s">
        <v>2016</v>
      </c>
      <c r="G16710">
        <v>310</v>
      </c>
      <c r="H16710" t="s">
        <v>2017</v>
      </c>
      <c r="I16710">
        <v>43504</v>
      </c>
      <c r="J16710">
        <v>1</v>
      </c>
      <c r="K16710">
        <v>21.57</v>
      </c>
    </row>
    <row r="16711" spans="2:11">
      <c r="B16711" t="s">
        <v>2198</v>
      </c>
      <c r="C16711" t="s">
        <v>2420</v>
      </c>
      <c r="D16711" t="s">
        <v>2035</v>
      </c>
      <c r="E16711">
        <v>5</v>
      </c>
      <c r="F16711" t="s">
        <v>2016</v>
      </c>
      <c r="G16711">
        <v>312</v>
      </c>
      <c r="H16711" t="s">
        <v>2017</v>
      </c>
      <c r="I16711">
        <v>43503</v>
      </c>
      <c r="J16711">
        <v>1</v>
      </c>
      <c r="K16711">
        <v>21.57</v>
      </c>
    </row>
    <row r="16712" spans="2:11">
      <c r="B16712" t="s">
        <v>2031</v>
      </c>
      <c r="C16712" t="s">
        <v>2427</v>
      </c>
      <c r="D16712" t="s">
        <v>2026</v>
      </c>
      <c r="E16712">
        <v>5</v>
      </c>
      <c r="F16712" t="s">
        <v>2016</v>
      </c>
      <c r="G16712">
        <v>330</v>
      </c>
      <c r="H16712" t="s">
        <v>2017</v>
      </c>
      <c r="I16712">
        <v>43501</v>
      </c>
      <c r="J16712" t="s">
        <v>2030</v>
      </c>
      <c r="K16712" t="s">
        <v>2030</v>
      </c>
    </row>
    <row r="16713" spans="2:11">
      <c r="B16713" t="s">
        <v>2049</v>
      </c>
      <c r="C16713" t="s">
        <v>2868</v>
      </c>
      <c r="D16713" t="s">
        <v>2029</v>
      </c>
      <c r="E16713">
        <v>5</v>
      </c>
      <c r="F16713" t="s">
        <v>2016</v>
      </c>
      <c r="G16713">
        <v>308</v>
      </c>
      <c r="H16713" t="s">
        <v>2017</v>
      </c>
      <c r="I16713">
        <v>43500</v>
      </c>
      <c r="J16713" t="s">
        <v>2030</v>
      </c>
      <c r="K16713" t="s">
        <v>2030</v>
      </c>
    </row>
    <row r="16714" spans="2:11">
      <c r="B16714" t="s">
        <v>2267</v>
      </c>
      <c r="C16714" t="s">
        <v>2422</v>
      </c>
      <c r="D16714" t="s">
        <v>2029</v>
      </c>
      <c r="E16714">
        <v>5</v>
      </c>
      <c r="F16714" t="s">
        <v>2016</v>
      </c>
      <c r="G16714">
        <v>276</v>
      </c>
      <c r="H16714" t="s">
        <v>2017</v>
      </c>
      <c r="I16714">
        <v>43500</v>
      </c>
      <c r="J16714">
        <v>1</v>
      </c>
      <c r="K16714">
        <v>21.57</v>
      </c>
    </row>
    <row r="16715" spans="2:11">
      <c r="B16715" t="s">
        <v>2051</v>
      </c>
      <c r="C16715" t="s">
        <v>2421</v>
      </c>
      <c r="D16715" t="s">
        <v>2053</v>
      </c>
      <c r="E16715">
        <v>1</v>
      </c>
      <c r="F16715" t="s">
        <v>2016</v>
      </c>
      <c r="G16715">
        <v>218</v>
      </c>
      <c r="H16715" t="s">
        <v>2017</v>
      </c>
      <c r="I16715">
        <v>43497</v>
      </c>
      <c r="J16715" t="s">
        <v>2030</v>
      </c>
      <c r="K16715" t="s">
        <v>2030</v>
      </c>
    </row>
    <row r="16716" spans="2:11">
      <c r="B16716" t="s">
        <v>2063</v>
      </c>
      <c r="C16716" t="s">
        <v>2430</v>
      </c>
      <c r="D16716" t="s">
        <v>2035</v>
      </c>
      <c r="E16716">
        <v>5</v>
      </c>
      <c r="F16716" t="s">
        <v>2016</v>
      </c>
      <c r="G16716">
        <v>290</v>
      </c>
      <c r="H16716" t="s">
        <v>2017</v>
      </c>
      <c r="I16716">
        <v>43494</v>
      </c>
      <c r="J16716">
        <v>2</v>
      </c>
      <c r="K16716">
        <v>20.9</v>
      </c>
    </row>
    <row r="16717" spans="2:11">
      <c r="B16717" t="s">
        <v>2037</v>
      </c>
      <c r="C16717" t="s">
        <v>3366</v>
      </c>
      <c r="D16717" t="s">
        <v>2026</v>
      </c>
      <c r="E16717">
        <v>5</v>
      </c>
      <c r="F16717" t="s">
        <v>2016</v>
      </c>
      <c r="G16717">
        <v>300</v>
      </c>
      <c r="H16717" t="s">
        <v>2020</v>
      </c>
      <c r="I16717">
        <v>43490</v>
      </c>
      <c r="J16717">
        <v>1</v>
      </c>
      <c r="K16717">
        <v>21.57</v>
      </c>
    </row>
    <row r="16718" spans="2:11">
      <c r="B16718" t="s">
        <v>106</v>
      </c>
      <c r="C16718" t="s">
        <v>2431</v>
      </c>
      <c r="D16718" t="s">
        <v>2440</v>
      </c>
      <c r="E16718">
        <v>5</v>
      </c>
      <c r="F16718" t="s">
        <v>2016</v>
      </c>
      <c r="G16718">
        <v>315</v>
      </c>
      <c r="H16718" t="s">
        <v>2020</v>
      </c>
      <c r="I16718">
        <v>43489</v>
      </c>
      <c r="J16718">
        <v>1</v>
      </c>
      <c r="K16718">
        <v>21.57</v>
      </c>
    </row>
    <row r="16719" spans="2:11">
      <c r="B16719" t="s">
        <v>2428</v>
      </c>
      <c r="C16719" t="s">
        <v>2429</v>
      </c>
      <c r="D16719" t="s">
        <v>2026</v>
      </c>
      <c r="E16719">
        <v>5</v>
      </c>
      <c r="F16719" t="s">
        <v>2016</v>
      </c>
      <c r="G16719">
        <v>322</v>
      </c>
      <c r="H16719" t="s">
        <v>2020</v>
      </c>
      <c r="I16719">
        <v>43489</v>
      </c>
      <c r="J16719">
        <v>1</v>
      </c>
      <c r="K16719">
        <v>21.57</v>
      </c>
    </row>
    <row r="16720" spans="2:11">
      <c r="B16720" t="s">
        <v>2033</v>
      </c>
      <c r="C16720" t="s">
        <v>2436</v>
      </c>
      <c r="D16720" t="s">
        <v>2035</v>
      </c>
      <c r="E16720">
        <v>5</v>
      </c>
      <c r="F16720" t="s">
        <v>2016</v>
      </c>
      <c r="G16720">
        <v>301</v>
      </c>
      <c r="H16720" t="s">
        <v>2036</v>
      </c>
      <c r="I16720">
        <v>43488</v>
      </c>
      <c r="J16720">
        <v>1</v>
      </c>
      <c r="K16720">
        <v>21.57</v>
      </c>
    </row>
    <row r="16721" spans="2:11">
      <c r="B16721" t="s">
        <v>2024</v>
      </c>
      <c r="C16721" t="s">
        <v>3300</v>
      </c>
      <c r="D16721" t="s">
        <v>2026</v>
      </c>
      <c r="E16721">
        <v>5</v>
      </c>
      <c r="F16721" t="s">
        <v>2016</v>
      </c>
      <c r="G16721">
        <v>295</v>
      </c>
      <c r="H16721" t="s">
        <v>2017</v>
      </c>
      <c r="I16721">
        <v>43482</v>
      </c>
      <c r="J16721">
        <v>1</v>
      </c>
      <c r="K16721">
        <v>21.57</v>
      </c>
    </row>
    <row r="16722" spans="2:11">
      <c r="B16722" t="s">
        <v>2072</v>
      </c>
      <c r="C16722" t="s">
        <v>2437</v>
      </c>
      <c r="D16722" t="s">
        <v>2189</v>
      </c>
      <c r="E16722">
        <v>5</v>
      </c>
      <c r="F16722" t="s">
        <v>2016</v>
      </c>
      <c r="G16722">
        <v>310</v>
      </c>
      <c r="H16722" t="s">
        <v>2020</v>
      </c>
      <c r="I16722">
        <v>43482</v>
      </c>
      <c r="J16722" t="s">
        <v>2030</v>
      </c>
      <c r="K16722" t="s">
        <v>2030</v>
      </c>
    </row>
    <row r="16723" spans="2:11">
      <c r="B16723" t="s">
        <v>2021</v>
      </c>
      <c r="C16723" t="s">
        <v>2433</v>
      </c>
      <c r="D16723" t="s">
        <v>2166</v>
      </c>
      <c r="E16723">
        <v>5</v>
      </c>
      <c r="F16723" t="s">
        <v>2016</v>
      </c>
      <c r="G16723">
        <v>295</v>
      </c>
      <c r="H16723" t="s">
        <v>2020</v>
      </c>
      <c r="I16723">
        <v>43480</v>
      </c>
      <c r="J16723">
        <v>1</v>
      </c>
      <c r="K16723">
        <v>21.57</v>
      </c>
    </row>
    <row r="16724" spans="2:11">
      <c r="B16724" t="s">
        <v>2077</v>
      </c>
      <c r="C16724" t="s">
        <v>3367</v>
      </c>
      <c r="D16724" t="s">
        <v>2029</v>
      </c>
      <c r="E16724">
        <v>5</v>
      </c>
      <c r="F16724" t="s">
        <v>2016</v>
      </c>
      <c r="G16724">
        <v>295</v>
      </c>
      <c r="H16724" t="s">
        <v>2020</v>
      </c>
      <c r="I16724">
        <v>43480</v>
      </c>
      <c r="J16724">
        <v>1</v>
      </c>
      <c r="K16724">
        <v>21.57</v>
      </c>
    </row>
    <row r="16725" spans="2:11">
      <c r="B16725" t="s">
        <v>2109</v>
      </c>
      <c r="C16725" t="s">
        <v>2110</v>
      </c>
      <c r="D16725" t="s">
        <v>2026</v>
      </c>
      <c r="E16725">
        <v>5</v>
      </c>
      <c r="F16725" t="s">
        <v>2123</v>
      </c>
      <c r="G16725" t="s">
        <v>2030</v>
      </c>
      <c r="H16725" t="s">
        <v>2017</v>
      </c>
      <c r="I16725">
        <v>43263</v>
      </c>
      <c r="J16725" t="s">
        <v>2030</v>
      </c>
      <c r="K16725" t="s">
        <v>2030</v>
      </c>
    </row>
    <row r="16726" spans="2:11">
      <c r="B16726" t="s">
        <v>2111</v>
      </c>
      <c r="C16726" t="s">
        <v>2930</v>
      </c>
      <c r="D16726" t="s">
        <v>2026</v>
      </c>
      <c r="E16726">
        <v>5</v>
      </c>
      <c r="F16726" t="s">
        <v>2016</v>
      </c>
      <c r="G16726" t="s">
        <v>2030</v>
      </c>
      <c r="H16726" t="s">
        <v>2017</v>
      </c>
      <c r="I16726">
        <v>43213</v>
      </c>
      <c r="J16726">
        <v>1</v>
      </c>
      <c r="K16726">
        <v>21.57</v>
      </c>
    </row>
    <row r="16801" spans="1:11">
      <c r="A16801" t="s">
        <v>1181</v>
      </c>
      <c r="B16801" t="s">
        <v>2045</v>
      </c>
      <c r="C16801" t="s">
        <v>2883</v>
      </c>
      <c r="D16801" t="s">
        <v>2015</v>
      </c>
      <c r="E16801">
        <v>3</v>
      </c>
      <c r="F16801" t="s">
        <v>2016</v>
      </c>
      <c r="G16801" t="s">
        <v>2030</v>
      </c>
      <c r="H16801" t="s">
        <v>2017</v>
      </c>
      <c r="I16801">
        <v>43511</v>
      </c>
      <c r="J16801">
        <v>7</v>
      </c>
      <c r="K16801">
        <v>-10.09</v>
      </c>
    </row>
    <row r="16802" spans="1:11">
      <c r="B16802" t="s">
        <v>2051</v>
      </c>
      <c r="C16802" t="s">
        <v>3812</v>
      </c>
      <c r="D16802" t="s">
        <v>2026</v>
      </c>
      <c r="E16802">
        <v>5</v>
      </c>
      <c r="F16802" t="s">
        <v>2016</v>
      </c>
      <c r="G16802">
        <v>45</v>
      </c>
      <c r="H16802" t="s">
        <v>2017</v>
      </c>
      <c r="I16802">
        <v>43511</v>
      </c>
      <c r="J16802" t="s">
        <v>2030</v>
      </c>
      <c r="K16802" t="s">
        <v>2030</v>
      </c>
    </row>
    <row r="16803" spans="1:11">
      <c r="B16803" t="s">
        <v>2267</v>
      </c>
      <c r="C16803" t="s">
        <v>3568</v>
      </c>
      <c r="D16803" t="s">
        <v>2029</v>
      </c>
      <c r="E16803">
        <v>5</v>
      </c>
      <c r="F16803" t="s">
        <v>2016</v>
      </c>
      <c r="G16803">
        <v>49</v>
      </c>
      <c r="H16803" t="s">
        <v>2017</v>
      </c>
      <c r="I16803">
        <v>43511</v>
      </c>
      <c r="J16803" t="s">
        <v>2030</v>
      </c>
      <c r="K16803" t="s">
        <v>2030</v>
      </c>
    </row>
    <row r="16804" spans="1:11">
      <c r="B16804" t="s">
        <v>2063</v>
      </c>
      <c r="C16804" t="s">
        <v>3572</v>
      </c>
      <c r="D16804" t="s">
        <v>2035</v>
      </c>
      <c r="E16804">
        <v>5</v>
      </c>
      <c r="F16804" t="s">
        <v>2016</v>
      </c>
      <c r="G16804">
        <v>44</v>
      </c>
      <c r="H16804" t="s">
        <v>2017</v>
      </c>
      <c r="I16804">
        <v>43510</v>
      </c>
      <c r="J16804" t="s">
        <v>2030</v>
      </c>
      <c r="K16804" t="s">
        <v>2030</v>
      </c>
    </row>
    <row r="16805" spans="1:11">
      <c r="B16805" t="s">
        <v>106</v>
      </c>
      <c r="C16805" t="s">
        <v>2465</v>
      </c>
      <c r="D16805" t="s">
        <v>2440</v>
      </c>
      <c r="E16805">
        <v>5</v>
      </c>
      <c r="F16805" t="s">
        <v>2016</v>
      </c>
      <c r="G16805">
        <v>46</v>
      </c>
      <c r="H16805" t="s">
        <v>2020</v>
      </c>
      <c r="I16805">
        <v>43509</v>
      </c>
      <c r="J16805" t="s">
        <v>2030</v>
      </c>
      <c r="K16805" t="s">
        <v>2030</v>
      </c>
    </row>
    <row r="16806" spans="1:11">
      <c r="B16806" t="s">
        <v>2274</v>
      </c>
      <c r="C16806" t="s">
        <v>4037</v>
      </c>
      <c r="D16806" t="s">
        <v>2026</v>
      </c>
      <c r="E16806">
        <v>5</v>
      </c>
      <c r="F16806" t="s">
        <v>2016</v>
      </c>
      <c r="G16806" t="s">
        <v>2030</v>
      </c>
      <c r="H16806" t="s">
        <v>2017</v>
      </c>
      <c r="I16806">
        <v>43509</v>
      </c>
      <c r="J16806">
        <v>4</v>
      </c>
      <c r="K16806">
        <v>-3.64</v>
      </c>
    </row>
    <row r="16807" spans="1:11">
      <c r="B16807" t="s">
        <v>2151</v>
      </c>
      <c r="C16807" t="s">
        <v>3805</v>
      </c>
      <c r="D16807" t="s">
        <v>2044</v>
      </c>
      <c r="E16807">
        <v>3</v>
      </c>
      <c r="F16807" t="s">
        <v>2016</v>
      </c>
      <c r="G16807">
        <v>39</v>
      </c>
      <c r="H16807" t="s">
        <v>2017</v>
      </c>
      <c r="I16807">
        <v>43509</v>
      </c>
      <c r="J16807" t="s">
        <v>2030</v>
      </c>
      <c r="K16807" t="s">
        <v>2030</v>
      </c>
    </row>
    <row r="16808" spans="1:11">
      <c r="B16808" t="s">
        <v>2021</v>
      </c>
      <c r="C16808" t="s">
        <v>3671</v>
      </c>
      <c r="D16808" t="s">
        <v>2296</v>
      </c>
      <c r="E16808">
        <v>3</v>
      </c>
      <c r="F16808" t="s">
        <v>2016</v>
      </c>
      <c r="G16808">
        <v>40</v>
      </c>
      <c r="H16808" t="s">
        <v>2020</v>
      </c>
      <c r="I16808">
        <v>43507</v>
      </c>
      <c r="J16808" t="s">
        <v>2030</v>
      </c>
      <c r="K16808" t="s">
        <v>2030</v>
      </c>
    </row>
    <row r="16809" spans="1:11">
      <c r="B16809" t="s">
        <v>2159</v>
      </c>
      <c r="C16809" t="s">
        <v>2834</v>
      </c>
      <c r="D16809" t="s">
        <v>2029</v>
      </c>
      <c r="E16809">
        <v>5</v>
      </c>
      <c r="F16809" t="s">
        <v>2016</v>
      </c>
      <c r="G16809">
        <v>41</v>
      </c>
      <c r="H16809" t="s">
        <v>2020</v>
      </c>
      <c r="I16809">
        <v>43507</v>
      </c>
      <c r="J16809">
        <v>4</v>
      </c>
      <c r="K16809">
        <v>-3.64</v>
      </c>
    </row>
    <row r="16810" spans="1:11">
      <c r="B16810" t="s">
        <v>2094</v>
      </c>
      <c r="C16810" t="s">
        <v>2095</v>
      </c>
      <c r="D16810" t="s">
        <v>2076</v>
      </c>
      <c r="E16810">
        <v>3</v>
      </c>
      <c r="F16810" t="s">
        <v>2088</v>
      </c>
      <c r="G16810" t="s">
        <v>2030</v>
      </c>
      <c r="H16810" t="s">
        <v>2017</v>
      </c>
      <c r="I16810">
        <v>43504</v>
      </c>
      <c r="J16810" t="s">
        <v>2030</v>
      </c>
      <c r="K16810" t="s">
        <v>2030</v>
      </c>
    </row>
    <row r="16811" spans="1:11">
      <c r="B16811" t="s">
        <v>2077</v>
      </c>
      <c r="C16811" t="s">
        <v>3573</v>
      </c>
      <c r="D16811" t="s">
        <v>2029</v>
      </c>
      <c r="E16811">
        <v>5</v>
      </c>
      <c r="F16811" t="s">
        <v>2016</v>
      </c>
      <c r="G16811">
        <v>44</v>
      </c>
      <c r="H16811" t="s">
        <v>2017</v>
      </c>
      <c r="I16811">
        <v>43503</v>
      </c>
      <c r="J16811" t="s">
        <v>2030</v>
      </c>
      <c r="K16811" t="s">
        <v>2030</v>
      </c>
    </row>
    <row r="16812" spans="1:11">
      <c r="B16812" t="s">
        <v>2027</v>
      </c>
      <c r="C16812" t="s">
        <v>3569</v>
      </c>
      <c r="D16812" t="s">
        <v>2029</v>
      </c>
      <c r="E16812">
        <v>5</v>
      </c>
      <c r="F16812" t="s">
        <v>2016</v>
      </c>
      <c r="G16812">
        <v>44</v>
      </c>
      <c r="H16812" t="s">
        <v>2017</v>
      </c>
      <c r="I16812">
        <v>43502</v>
      </c>
      <c r="J16812" t="s">
        <v>2030</v>
      </c>
      <c r="K16812" t="s">
        <v>2030</v>
      </c>
    </row>
    <row r="16813" spans="1:11">
      <c r="B16813" t="s">
        <v>2390</v>
      </c>
      <c r="C16813" t="s">
        <v>4038</v>
      </c>
      <c r="D16813" t="s">
        <v>2026</v>
      </c>
      <c r="E16813">
        <v>5</v>
      </c>
      <c r="F16813" t="s">
        <v>2016</v>
      </c>
      <c r="G16813">
        <v>48</v>
      </c>
      <c r="H16813" t="s">
        <v>2020</v>
      </c>
      <c r="I16813">
        <v>43502</v>
      </c>
      <c r="J16813">
        <v>4</v>
      </c>
      <c r="K16813">
        <v>-3.64</v>
      </c>
    </row>
    <row r="16814" spans="1:11">
      <c r="B16814" t="s">
        <v>2033</v>
      </c>
      <c r="C16814" t="s">
        <v>3811</v>
      </c>
      <c r="D16814" t="s">
        <v>2035</v>
      </c>
      <c r="E16814">
        <v>5</v>
      </c>
      <c r="F16814" t="s">
        <v>2016</v>
      </c>
      <c r="G16814">
        <v>44</v>
      </c>
      <c r="H16814" t="s">
        <v>2036</v>
      </c>
      <c r="I16814">
        <v>43501</v>
      </c>
      <c r="J16814" t="s">
        <v>2030</v>
      </c>
      <c r="K16814" t="s">
        <v>2030</v>
      </c>
    </row>
    <row r="16815" spans="1:11">
      <c r="B16815" t="s">
        <v>2595</v>
      </c>
      <c r="C16815" t="s">
        <v>4039</v>
      </c>
      <c r="D16815" t="s">
        <v>2362</v>
      </c>
      <c r="E16815">
        <v>5</v>
      </c>
      <c r="F16815" t="s">
        <v>2016</v>
      </c>
      <c r="G16815">
        <v>48</v>
      </c>
      <c r="H16815" t="s">
        <v>2020</v>
      </c>
      <c r="I16815">
        <v>43501</v>
      </c>
      <c r="J16815">
        <v>4</v>
      </c>
      <c r="K16815">
        <v>-3.64</v>
      </c>
    </row>
    <row r="16816" spans="1:11">
      <c r="B16816" t="s">
        <v>2260</v>
      </c>
      <c r="C16816" t="s">
        <v>2469</v>
      </c>
      <c r="D16816" t="s">
        <v>2035</v>
      </c>
      <c r="E16816">
        <v>5</v>
      </c>
      <c r="F16816" t="s">
        <v>2016</v>
      </c>
      <c r="G16816">
        <v>42</v>
      </c>
      <c r="H16816" t="s">
        <v>2020</v>
      </c>
      <c r="I16816">
        <v>43497</v>
      </c>
      <c r="J16816">
        <v>9</v>
      </c>
      <c r="K16816">
        <v>-15.14</v>
      </c>
    </row>
    <row r="16817" spans="2:11">
      <c r="B16817" t="s">
        <v>2057</v>
      </c>
      <c r="C16817" t="s">
        <v>3808</v>
      </c>
      <c r="D16817" t="s">
        <v>2026</v>
      </c>
      <c r="E16817">
        <v>5</v>
      </c>
      <c r="F16817" t="s">
        <v>2016</v>
      </c>
      <c r="G16817">
        <v>49</v>
      </c>
      <c r="H16817" t="s">
        <v>2017</v>
      </c>
      <c r="I16817">
        <v>43493</v>
      </c>
      <c r="J16817">
        <v>4</v>
      </c>
      <c r="K16817">
        <v>-3.64</v>
      </c>
    </row>
    <row r="16818" spans="2:11">
      <c r="B16818" t="s">
        <v>2858</v>
      </c>
      <c r="C16818" t="s">
        <v>3668</v>
      </c>
      <c r="D16818" t="s">
        <v>2026</v>
      </c>
      <c r="E16818">
        <v>5</v>
      </c>
      <c r="F16818" t="s">
        <v>2016</v>
      </c>
      <c r="G16818">
        <v>45</v>
      </c>
      <c r="H16818" t="s">
        <v>2020</v>
      </c>
      <c r="I16818">
        <v>43493</v>
      </c>
      <c r="J16818">
        <v>4</v>
      </c>
      <c r="K16818">
        <v>-3.64</v>
      </c>
    </row>
    <row r="16819" spans="2:11">
      <c r="B16819" t="s">
        <v>2067</v>
      </c>
      <c r="C16819" t="s">
        <v>2466</v>
      </c>
      <c r="D16819" t="s">
        <v>2029</v>
      </c>
      <c r="E16819">
        <v>5</v>
      </c>
      <c r="F16819" t="s">
        <v>2016</v>
      </c>
      <c r="G16819">
        <v>45</v>
      </c>
      <c r="H16819" t="s">
        <v>2020</v>
      </c>
      <c r="I16819">
        <v>43492</v>
      </c>
      <c r="J16819" t="s">
        <v>2030</v>
      </c>
      <c r="K16819" t="s">
        <v>2030</v>
      </c>
    </row>
    <row r="16820" spans="2:11">
      <c r="B16820" t="s">
        <v>2024</v>
      </c>
      <c r="C16820" t="s">
        <v>3440</v>
      </c>
      <c r="D16820" t="s">
        <v>2026</v>
      </c>
      <c r="E16820">
        <v>5</v>
      </c>
      <c r="F16820" t="s">
        <v>2016</v>
      </c>
      <c r="G16820">
        <v>48</v>
      </c>
      <c r="H16820" t="s">
        <v>2017</v>
      </c>
      <c r="I16820">
        <v>43490</v>
      </c>
      <c r="J16820">
        <v>4</v>
      </c>
      <c r="K16820">
        <v>-3.64</v>
      </c>
    </row>
    <row r="16821" spans="2:11">
      <c r="B16821" t="s">
        <v>2072</v>
      </c>
      <c r="C16821" t="s">
        <v>4003</v>
      </c>
      <c r="D16821" t="s">
        <v>2029</v>
      </c>
      <c r="E16821">
        <v>5</v>
      </c>
      <c r="F16821" t="s">
        <v>2016</v>
      </c>
      <c r="G16821">
        <v>42</v>
      </c>
      <c r="H16821" t="s">
        <v>2020</v>
      </c>
      <c r="I16821">
        <v>43490</v>
      </c>
      <c r="J16821">
        <v>5</v>
      </c>
      <c r="K16821">
        <v>-9.5299999999999994</v>
      </c>
    </row>
    <row r="16822" spans="2:11">
      <c r="B16822" t="s">
        <v>2042</v>
      </c>
      <c r="C16822" t="s">
        <v>3665</v>
      </c>
      <c r="D16822" t="s">
        <v>2044</v>
      </c>
      <c r="E16822">
        <v>3</v>
      </c>
      <c r="F16822" t="s">
        <v>2016</v>
      </c>
      <c r="G16822">
        <v>41</v>
      </c>
      <c r="H16822" t="s">
        <v>2020</v>
      </c>
      <c r="I16822">
        <v>43490</v>
      </c>
      <c r="J16822">
        <v>6</v>
      </c>
      <c r="K16822">
        <v>-9.66</v>
      </c>
    </row>
    <row r="16823" spans="2:11">
      <c r="B16823" t="s">
        <v>2813</v>
      </c>
      <c r="C16823" t="s">
        <v>3816</v>
      </c>
      <c r="D16823" t="s">
        <v>2026</v>
      </c>
      <c r="E16823">
        <v>5</v>
      </c>
      <c r="F16823" t="s">
        <v>2016</v>
      </c>
      <c r="G16823">
        <v>45</v>
      </c>
      <c r="H16823" t="s">
        <v>2017</v>
      </c>
      <c r="I16823">
        <v>43489</v>
      </c>
      <c r="J16823">
        <v>4</v>
      </c>
      <c r="K16823">
        <v>-3.64</v>
      </c>
    </row>
    <row r="16824" spans="2:11">
      <c r="B16824" t="s">
        <v>2049</v>
      </c>
      <c r="C16824" t="s">
        <v>4001</v>
      </c>
      <c r="D16824" t="s">
        <v>2015</v>
      </c>
      <c r="E16824">
        <v>3</v>
      </c>
      <c r="F16824" t="s">
        <v>2016</v>
      </c>
      <c r="G16824">
        <v>41</v>
      </c>
      <c r="H16824" t="s">
        <v>2017</v>
      </c>
      <c r="I16824">
        <v>43489</v>
      </c>
      <c r="J16824">
        <v>3</v>
      </c>
      <c r="K16824">
        <v>0</v>
      </c>
    </row>
    <row r="16825" spans="2:11">
      <c r="B16825" t="s">
        <v>2086</v>
      </c>
      <c r="C16825" t="s">
        <v>4040</v>
      </c>
      <c r="D16825" t="s">
        <v>2076</v>
      </c>
      <c r="E16825">
        <v>3</v>
      </c>
      <c r="F16825" t="s">
        <v>2016</v>
      </c>
      <c r="G16825">
        <v>38</v>
      </c>
      <c r="H16825" t="s">
        <v>2017</v>
      </c>
      <c r="I16825">
        <v>43489</v>
      </c>
      <c r="J16825">
        <v>8</v>
      </c>
      <c r="K16825">
        <v>-13.33</v>
      </c>
    </row>
    <row r="16826" spans="2:11">
      <c r="B16826" t="s">
        <v>2083</v>
      </c>
      <c r="C16826" t="s">
        <v>2084</v>
      </c>
      <c r="D16826" t="s">
        <v>2076</v>
      </c>
      <c r="E16826">
        <v>3</v>
      </c>
      <c r="F16826" t="s">
        <v>2088</v>
      </c>
      <c r="G16826" t="s">
        <v>2030</v>
      </c>
      <c r="H16826" t="s">
        <v>2017</v>
      </c>
      <c r="I16826">
        <v>43489</v>
      </c>
      <c r="J16826">
        <v>2</v>
      </c>
      <c r="K16826">
        <v>10.95</v>
      </c>
    </row>
    <row r="16827" spans="2:11">
      <c r="B16827" t="s">
        <v>2031</v>
      </c>
      <c r="C16827" t="s">
        <v>2885</v>
      </c>
      <c r="D16827" t="s">
        <v>2026</v>
      </c>
      <c r="E16827">
        <v>5</v>
      </c>
      <c r="F16827" t="s">
        <v>2016</v>
      </c>
      <c r="G16827">
        <v>47</v>
      </c>
      <c r="H16827" t="s">
        <v>2020</v>
      </c>
      <c r="I16827">
        <v>43488</v>
      </c>
      <c r="J16827">
        <v>4</v>
      </c>
      <c r="K16827">
        <v>-3.64</v>
      </c>
    </row>
    <row r="16828" spans="2:11">
      <c r="B16828" t="s">
        <v>2069</v>
      </c>
      <c r="C16828" t="s">
        <v>2886</v>
      </c>
      <c r="D16828" t="s">
        <v>2035</v>
      </c>
      <c r="E16828">
        <v>5</v>
      </c>
      <c r="F16828" t="s">
        <v>2016</v>
      </c>
      <c r="G16828">
        <v>43</v>
      </c>
      <c r="H16828" t="s">
        <v>2017</v>
      </c>
      <c r="I16828">
        <v>43488</v>
      </c>
      <c r="J16828">
        <v>1</v>
      </c>
      <c r="K16828">
        <v>17.98</v>
      </c>
    </row>
    <row r="16829" spans="2:11">
      <c r="B16829" t="s">
        <v>2234</v>
      </c>
      <c r="C16829" t="s">
        <v>3381</v>
      </c>
      <c r="D16829" t="s">
        <v>2026</v>
      </c>
      <c r="E16829">
        <v>5</v>
      </c>
      <c r="F16829" t="s">
        <v>2016</v>
      </c>
      <c r="G16829">
        <v>49</v>
      </c>
      <c r="H16829" t="s">
        <v>2020</v>
      </c>
      <c r="I16829">
        <v>43488</v>
      </c>
      <c r="J16829">
        <v>4</v>
      </c>
      <c r="K16829">
        <v>-3.64</v>
      </c>
    </row>
    <row r="16830" spans="2:11">
      <c r="B16830" t="s">
        <v>2120</v>
      </c>
      <c r="C16830" t="s">
        <v>2890</v>
      </c>
      <c r="D16830" t="s">
        <v>2044</v>
      </c>
      <c r="E16830">
        <v>3</v>
      </c>
      <c r="F16830" t="s">
        <v>2016</v>
      </c>
      <c r="G16830">
        <v>41</v>
      </c>
      <c r="H16830" t="s">
        <v>2017</v>
      </c>
      <c r="I16830">
        <v>43488</v>
      </c>
      <c r="J16830">
        <v>3</v>
      </c>
      <c r="K16830">
        <v>0</v>
      </c>
    </row>
    <row r="16831" spans="2:11">
      <c r="B16831" t="s">
        <v>2461</v>
      </c>
      <c r="C16831" t="s">
        <v>3813</v>
      </c>
      <c r="D16831" t="s">
        <v>2044</v>
      </c>
      <c r="E16831">
        <v>3</v>
      </c>
      <c r="F16831" t="s">
        <v>2016</v>
      </c>
      <c r="G16831">
        <v>41</v>
      </c>
      <c r="H16831" t="s">
        <v>2020</v>
      </c>
      <c r="I16831">
        <v>43488</v>
      </c>
      <c r="J16831">
        <v>7</v>
      </c>
      <c r="K16831">
        <v>-10.09</v>
      </c>
    </row>
    <row r="16832" spans="2:11">
      <c r="B16832" t="s">
        <v>3814</v>
      </c>
      <c r="C16832" t="s">
        <v>3815</v>
      </c>
      <c r="D16832" t="s">
        <v>2026</v>
      </c>
      <c r="E16832">
        <v>5</v>
      </c>
      <c r="F16832" t="s">
        <v>2016</v>
      </c>
      <c r="G16832">
        <v>43</v>
      </c>
      <c r="H16832" t="s">
        <v>2020</v>
      </c>
      <c r="I16832">
        <v>43488</v>
      </c>
      <c r="J16832">
        <v>4</v>
      </c>
      <c r="K16832">
        <v>-3.64</v>
      </c>
    </row>
    <row r="16833" spans="2:11">
      <c r="B16833" t="s">
        <v>2091</v>
      </c>
      <c r="C16833" t="s">
        <v>3391</v>
      </c>
      <c r="D16833" t="s">
        <v>2093</v>
      </c>
      <c r="E16833" t="s">
        <v>2030</v>
      </c>
      <c r="F16833" t="s">
        <v>2016</v>
      </c>
      <c r="G16833" t="s">
        <v>2030</v>
      </c>
      <c r="H16833" t="s">
        <v>2017</v>
      </c>
      <c r="I16833">
        <v>43483</v>
      </c>
      <c r="J16833" t="s">
        <v>2030</v>
      </c>
      <c r="K16833" t="s">
        <v>2030</v>
      </c>
    </row>
    <row r="16834" spans="2:11">
      <c r="B16834" t="s">
        <v>2111</v>
      </c>
      <c r="C16834" t="s">
        <v>2112</v>
      </c>
      <c r="D16834" t="s">
        <v>2026</v>
      </c>
      <c r="E16834">
        <v>5</v>
      </c>
      <c r="F16834" t="s">
        <v>2123</v>
      </c>
      <c r="G16834" t="s">
        <v>2030</v>
      </c>
      <c r="H16834" t="s">
        <v>2017</v>
      </c>
      <c r="I16834">
        <v>43347</v>
      </c>
      <c r="J16834" t="s">
        <v>2030</v>
      </c>
      <c r="K16834" t="s">
        <v>2030</v>
      </c>
    </row>
    <row r="16901" spans="1:11">
      <c r="A16901" t="s">
        <v>1182</v>
      </c>
      <c r="B16901" t="s">
        <v>2037</v>
      </c>
      <c r="C16901" t="s">
        <v>3201</v>
      </c>
      <c r="D16901" t="s">
        <v>2026</v>
      </c>
      <c r="E16901">
        <v>5</v>
      </c>
      <c r="F16901" t="s">
        <v>2016</v>
      </c>
      <c r="G16901">
        <v>120</v>
      </c>
      <c r="H16901" t="s">
        <v>2020</v>
      </c>
      <c r="I16901">
        <v>43509</v>
      </c>
      <c r="J16901">
        <v>6</v>
      </c>
      <c r="K16901">
        <v>-8.81</v>
      </c>
    </row>
    <row r="16902" spans="1:11">
      <c r="B16902" t="s">
        <v>2079</v>
      </c>
      <c r="C16902" t="s">
        <v>2688</v>
      </c>
      <c r="D16902" t="s">
        <v>2015</v>
      </c>
      <c r="E16902">
        <v>3</v>
      </c>
      <c r="F16902" t="s">
        <v>2016</v>
      </c>
      <c r="G16902">
        <v>90</v>
      </c>
      <c r="H16902" t="s">
        <v>2017</v>
      </c>
      <c r="I16902">
        <v>43509</v>
      </c>
      <c r="J16902">
        <v>5</v>
      </c>
      <c r="K16902">
        <v>0</v>
      </c>
    </row>
    <row r="16903" spans="1:11">
      <c r="B16903" t="s">
        <v>2174</v>
      </c>
      <c r="C16903" t="s">
        <v>3377</v>
      </c>
      <c r="D16903" t="s">
        <v>2041</v>
      </c>
      <c r="E16903">
        <v>1</v>
      </c>
      <c r="F16903" t="s">
        <v>2016</v>
      </c>
      <c r="G16903">
        <v>76</v>
      </c>
      <c r="H16903" t="s">
        <v>2017</v>
      </c>
      <c r="I16903">
        <v>43507</v>
      </c>
      <c r="J16903">
        <v>4</v>
      </c>
      <c r="K16903">
        <v>6.57</v>
      </c>
    </row>
    <row r="16904" spans="1:11">
      <c r="B16904" t="s">
        <v>2131</v>
      </c>
      <c r="C16904" t="s">
        <v>2980</v>
      </c>
      <c r="D16904" t="s">
        <v>2026</v>
      </c>
      <c r="E16904">
        <v>5</v>
      </c>
      <c r="F16904" t="s">
        <v>2016</v>
      </c>
      <c r="G16904">
        <v>103</v>
      </c>
      <c r="H16904" t="s">
        <v>2133</v>
      </c>
      <c r="I16904">
        <v>43507</v>
      </c>
      <c r="J16904">
        <v>6</v>
      </c>
      <c r="K16904">
        <v>-8.81</v>
      </c>
    </row>
    <row r="16905" spans="1:11">
      <c r="B16905" t="s">
        <v>2031</v>
      </c>
      <c r="C16905" t="s">
        <v>2684</v>
      </c>
      <c r="D16905" t="s">
        <v>2076</v>
      </c>
      <c r="E16905">
        <v>3</v>
      </c>
      <c r="F16905" t="s">
        <v>2016</v>
      </c>
      <c r="G16905">
        <v>88</v>
      </c>
      <c r="H16905" t="s">
        <v>2017</v>
      </c>
      <c r="I16905">
        <v>43507</v>
      </c>
      <c r="J16905">
        <v>5</v>
      </c>
      <c r="K16905">
        <v>0</v>
      </c>
    </row>
    <row r="16906" spans="1:11">
      <c r="B16906" t="s">
        <v>2074</v>
      </c>
      <c r="C16906" t="s">
        <v>3375</v>
      </c>
      <c r="D16906" t="s">
        <v>2076</v>
      </c>
      <c r="E16906">
        <v>3</v>
      </c>
      <c r="F16906" t="s">
        <v>2016</v>
      </c>
      <c r="G16906">
        <v>96</v>
      </c>
      <c r="H16906" t="s">
        <v>2017</v>
      </c>
      <c r="I16906">
        <v>43507</v>
      </c>
      <c r="J16906">
        <v>5</v>
      </c>
      <c r="K16906">
        <v>0</v>
      </c>
    </row>
    <row r="16907" spans="1:11">
      <c r="B16907" t="s">
        <v>2621</v>
      </c>
      <c r="C16907" t="s">
        <v>2653</v>
      </c>
      <c r="D16907" t="s">
        <v>2026</v>
      </c>
      <c r="E16907">
        <v>5</v>
      </c>
      <c r="F16907" t="s">
        <v>2085</v>
      </c>
      <c r="G16907">
        <v>109</v>
      </c>
      <c r="H16907" t="s">
        <v>2017</v>
      </c>
      <c r="I16907">
        <v>43507</v>
      </c>
      <c r="J16907">
        <v>3</v>
      </c>
      <c r="K16907">
        <v>15.26</v>
      </c>
    </row>
    <row r="16908" spans="1:11">
      <c r="B16908" t="s">
        <v>2061</v>
      </c>
      <c r="C16908" t="s">
        <v>3384</v>
      </c>
      <c r="D16908" t="s">
        <v>2026</v>
      </c>
      <c r="E16908">
        <v>5</v>
      </c>
      <c r="F16908" t="s">
        <v>2016</v>
      </c>
      <c r="G16908">
        <v>102</v>
      </c>
      <c r="H16908" t="s">
        <v>2020</v>
      </c>
      <c r="I16908">
        <v>43507</v>
      </c>
      <c r="J16908">
        <v>7</v>
      </c>
      <c r="K16908">
        <v>-11.26</v>
      </c>
    </row>
    <row r="16909" spans="1:11">
      <c r="B16909" t="s">
        <v>2063</v>
      </c>
      <c r="C16909" t="s">
        <v>3507</v>
      </c>
      <c r="D16909" t="s">
        <v>2035</v>
      </c>
      <c r="E16909">
        <v>5</v>
      </c>
      <c r="F16909" t="s">
        <v>2016</v>
      </c>
      <c r="G16909">
        <v>105</v>
      </c>
      <c r="H16909" t="s">
        <v>2017</v>
      </c>
      <c r="I16909">
        <v>43507</v>
      </c>
      <c r="J16909">
        <v>6</v>
      </c>
      <c r="K16909">
        <v>-8.81</v>
      </c>
    </row>
    <row r="16910" spans="1:11">
      <c r="B16910" t="s">
        <v>2247</v>
      </c>
      <c r="C16910" t="s">
        <v>3385</v>
      </c>
      <c r="D16910" t="s">
        <v>2035</v>
      </c>
      <c r="E16910">
        <v>5</v>
      </c>
      <c r="F16910" t="s">
        <v>2016</v>
      </c>
      <c r="G16910">
        <v>110</v>
      </c>
      <c r="H16910" t="s">
        <v>2020</v>
      </c>
      <c r="I16910">
        <v>43507</v>
      </c>
      <c r="J16910" t="s">
        <v>2030</v>
      </c>
      <c r="K16910" t="s">
        <v>2030</v>
      </c>
    </row>
    <row r="16911" spans="1:11">
      <c r="B16911" t="s">
        <v>2021</v>
      </c>
      <c r="C16911" t="s">
        <v>3156</v>
      </c>
      <c r="D16911" t="s">
        <v>2023</v>
      </c>
      <c r="E16911">
        <v>5</v>
      </c>
      <c r="F16911" t="s">
        <v>2016</v>
      </c>
      <c r="G16911">
        <v>102</v>
      </c>
      <c r="H16911" t="s">
        <v>2020</v>
      </c>
      <c r="I16911">
        <v>43506</v>
      </c>
      <c r="J16911">
        <v>6</v>
      </c>
      <c r="K16911">
        <v>-8.81</v>
      </c>
    </row>
    <row r="16912" spans="1:11">
      <c r="B16912" t="s">
        <v>2069</v>
      </c>
      <c r="C16912" t="s">
        <v>2686</v>
      </c>
      <c r="D16912" t="s">
        <v>2035</v>
      </c>
      <c r="E16912">
        <v>5</v>
      </c>
      <c r="F16912" t="s">
        <v>2016</v>
      </c>
      <c r="G16912">
        <v>110</v>
      </c>
      <c r="H16912" t="s">
        <v>2017</v>
      </c>
      <c r="I16912">
        <v>43504</v>
      </c>
      <c r="J16912">
        <v>6</v>
      </c>
      <c r="K16912">
        <v>-8.81</v>
      </c>
    </row>
    <row r="16913" spans="2:11">
      <c r="B16913" t="s">
        <v>2051</v>
      </c>
      <c r="C16913" t="s">
        <v>2969</v>
      </c>
      <c r="D16913" t="s">
        <v>2076</v>
      </c>
      <c r="E16913">
        <v>3</v>
      </c>
      <c r="F16913" t="s">
        <v>2016</v>
      </c>
      <c r="G16913">
        <v>92</v>
      </c>
      <c r="H16913" t="s">
        <v>2017</v>
      </c>
      <c r="I16913">
        <v>43504</v>
      </c>
      <c r="J16913">
        <v>2</v>
      </c>
      <c r="K16913">
        <v>21.68</v>
      </c>
    </row>
    <row r="16914" spans="2:11">
      <c r="B16914" t="s">
        <v>2094</v>
      </c>
      <c r="C16914" t="s">
        <v>2095</v>
      </c>
      <c r="D16914" t="s">
        <v>2053</v>
      </c>
      <c r="E16914">
        <v>1</v>
      </c>
      <c r="F16914" t="s">
        <v>2016</v>
      </c>
      <c r="G16914" t="s">
        <v>2030</v>
      </c>
      <c r="H16914" t="s">
        <v>2017</v>
      </c>
      <c r="I16914">
        <v>43486</v>
      </c>
      <c r="J16914" t="s">
        <v>2030</v>
      </c>
      <c r="K16914" t="s">
        <v>2030</v>
      </c>
    </row>
    <row r="16915" spans="2:11">
      <c r="B16915" t="s">
        <v>2083</v>
      </c>
      <c r="C16915" t="s">
        <v>2084</v>
      </c>
      <c r="D16915" t="s">
        <v>2184</v>
      </c>
      <c r="E16915">
        <v>1</v>
      </c>
      <c r="F16915" t="s">
        <v>2088</v>
      </c>
      <c r="G16915" t="s">
        <v>2030</v>
      </c>
      <c r="H16915" t="s">
        <v>2017</v>
      </c>
      <c r="I16915">
        <v>43420</v>
      </c>
      <c r="J16915">
        <v>1</v>
      </c>
      <c r="K16915">
        <v>22.95</v>
      </c>
    </row>
    <row r="16916" spans="2:11">
      <c r="B16916" t="s">
        <v>2024</v>
      </c>
      <c r="C16916" t="s">
        <v>2768</v>
      </c>
      <c r="D16916" t="s">
        <v>2026</v>
      </c>
      <c r="E16916">
        <v>5</v>
      </c>
      <c r="F16916" t="s">
        <v>2016</v>
      </c>
      <c r="G16916">
        <v>110</v>
      </c>
      <c r="H16916" t="s">
        <v>2017</v>
      </c>
      <c r="I16916">
        <v>43403</v>
      </c>
      <c r="J16916">
        <v>6</v>
      </c>
      <c r="K16916">
        <v>-8.81</v>
      </c>
    </row>
    <row r="16917" spans="2:11">
      <c r="B16917" t="s">
        <v>2091</v>
      </c>
      <c r="C16917" t="s">
        <v>3508</v>
      </c>
      <c r="D16917" t="s">
        <v>2093</v>
      </c>
      <c r="E16917" t="s">
        <v>2030</v>
      </c>
      <c r="F16917" t="s">
        <v>2016</v>
      </c>
      <c r="G16917" t="s">
        <v>2030</v>
      </c>
      <c r="H16917" t="s">
        <v>2017</v>
      </c>
      <c r="I16917">
        <v>43385</v>
      </c>
      <c r="J16917" t="s">
        <v>2030</v>
      </c>
      <c r="K16917" t="s">
        <v>2030</v>
      </c>
    </row>
    <row r="16918" spans="2:11">
      <c r="B16918" t="s">
        <v>2111</v>
      </c>
      <c r="C16918" t="s">
        <v>2862</v>
      </c>
      <c r="D16918" t="s">
        <v>2026</v>
      </c>
      <c r="E16918">
        <v>5</v>
      </c>
      <c r="F16918" t="s">
        <v>2016</v>
      </c>
      <c r="G16918" t="s">
        <v>2030</v>
      </c>
      <c r="H16918" t="s">
        <v>2017</v>
      </c>
      <c r="I16918">
        <v>43214</v>
      </c>
      <c r="J16918">
        <v>6</v>
      </c>
      <c r="K16918">
        <v>-8.81</v>
      </c>
    </row>
    <row r="17001" spans="1:11">
      <c r="A17001" t="s">
        <v>1183</v>
      </c>
      <c r="B17001" t="s">
        <v>2174</v>
      </c>
      <c r="C17001" t="s">
        <v>2456</v>
      </c>
      <c r="D17001" t="s">
        <v>2015</v>
      </c>
      <c r="E17001">
        <v>3</v>
      </c>
      <c r="F17001" t="s">
        <v>2016</v>
      </c>
      <c r="G17001">
        <v>24</v>
      </c>
      <c r="H17001" t="s">
        <v>2017</v>
      </c>
      <c r="I17001">
        <v>43511</v>
      </c>
      <c r="J17001">
        <v>6</v>
      </c>
      <c r="K17001">
        <v>-33.53</v>
      </c>
    </row>
    <row r="17002" spans="1:11">
      <c r="B17002" t="s">
        <v>2232</v>
      </c>
      <c r="C17002" t="s">
        <v>4167</v>
      </c>
      <c r="D17002" t="s">
        <v>2029</v>
      </c>
      <c r="E17002">
        <v>5</v>
      </c>
      <c r="F17002" t="s">
        <v>2016</v>
      </c>
      <c r="G17002" t="s">
        <v>2030</v>
      </c>
      <c r="H17002" t="s">
        <v>2017</v>
      </c>
      <c r="I17002">
        <v>43507</v>
      </c>
      <c r="J17002">
        <v>5</v>
      </c>
      <c r="K17002">
        <v>-17.79</v>
      </c>
    </row>
    <row r="17003" spans="1:11">
      <c r="B17003" t="s">
        <v>2463</v>
      </c>
      <c r="C17003" t="s">
        <v>3571</v>
      </c>
      <c r="D17003" t="s">
        <v>2184</v>
      </c>
      <c r="E17003">
        <v>1</v>
      </c>
      <c r="F17003" t="s">
        <v>2016</v>
      </c>
      <c r="G17003">
        <v>24.5</v>
      </c>
      <c r="H17003" t="s">
        <v>2020</v>
      </c>
      <c r="I17003">
        <v>43504</v>
      </c>
      <c r="J17003">
        <v>2</v>
      </c>
      <c r="K17003">
        <v>17.79</v>
      </c>
    </row>
    <row r="17004" spans="1:11">
      <c r="B17004" t="s">
        <v>2079</v>
      </c>
      <c r="C17004" t="s">
        <v>4259</v>
      </c>
      <c r="D17004" t="s">
        <v>2029</v>
      </c>
      <c r="E17004">
        <v>5</v>
      </c>
      <c r="F17004" t="s">
        <v>2016</v>
      </c>
      <c r="G17004">
        <v>34</v>
      </c>
      <c r="H17004" t="s">
        <v>2017</v>
      </c>
      <c r="I17004">
        <v>43501</v>
      </c>
      <c r="J17004">
        <v>5</v>
      </c>
      <c r="K17004">
        <v>-17.79</v>
      </c>
    </row>
    <row r="17005" spans="1:11">
      <c r="B17005" t="s">
        <v>2063</v>
      </c>
      <c r="C17005" t="s">
        <v>4261</v>
      </c>
      <c r="D17005" t="s">
        <v>2162</v>
      </c>
      <c r="E17005">
        <v>3</v>
      </c>
      <c r="F17005" t="s">
        <v>2016</v>
      </c>
      <c r="G17005">
        <v>27</v>
      </c>
      <c r="H17005" t="s">
        <v>2017</v>
      </c>
      <c r="I17005">
        <v>43494</v>
      </c>
      <c r="J17005">
        <v>1</v>
      </c>
      <c r="K17005">
        <v>20.76</v>
      </c>
    </row>
    <row r="17006" spans="1:11">
      <c r="B17006" t="s">
        <v>2094</v>
      </c>
      <c r="C17006" t="s">
        <v>2095</v>
      </c>
      <c r="D17006" t="s">
        <v>2076</v>
      </c>
      <c r="E17006">
        <v>3</v>
      </c>
      <c r="F17006" t="s">
        <v>2016</v>
      </c>
      <c r="G17006" t="s">
        <v>2030</v>
      </c>
      <c r="H17006" t="s">
        <v>2017</v>
      </c>
      <c r="I17006">
        <v>43486</v>
      </c>
      <c r="J17006" t="s">
        <v>2030</v>
      </c>
      <c r="K17006" t="s">
        <v>2030</v>
      </c>
    </row>
    <row r="17007" spans="1:11">
      <c r="B17007" t="s">
        <v>106</v>
      </c>
      <c r="C17007" t="s">
        <v>4262</v>
      </c>
      <c r="D17007" t="s">
        <v>2440</v>
      </c>
      <c r="E17007">
        <v>5</v>
      </c>
      <c r="F17007" t="s">
        <v>2016</v>
      </c>
      <c r="G17007">
        <v>26</v>
      </c>
      <c r="H17007" t="s">
        <v>2020</v>
      </c>
      <c r="I17007">
        <v>43473</v>
      </c>
      <c r="J17007">
        <v>5</v>
      </c>
      <c r="K17007">
        <v>-17.79</v>
      </c>
    </row>
    <row r="17008" spans="1:11">
      <c r="B17008" t="s">
        <v>2031</v>
      </c>
      <c r="C17008" t="s">
        <v>4089</v>
      </c>
      <c r="D17008" t="s">
        <v>2026</v>
      </c>
      <c r="E17008">
        <v>5</v>
      </c>
      <c r="F17008" t="s">
        <v>2016</v>
      </c>
      <c r="G17008">
        <v>27</v>
      </c>
      <c r="H17008" t="s">
        <v>2020</v>
      </c>
      <c r="I17008">
        <v>43473</v>
      </c>
      <c r="J17008">
        <v>5</v>
      </c>
      <c r="K17008">
        <v>-17.79</v>
      </c>
    </row>
    <row r="17009" spans="2:11">
      <c r="B17009" t="s">
        <v>2159</v>
      </c>
      <c r="C17009" t="s">
        <v>4406</v>
      </c>
      <c r="D17009" t="s">
        <v>2029</v>
      </c>
      <c r="E17009">
        <v>5</v>
      </c>
      <c r="F17009" t="s">
        <v>2016</v>
      </c>
      <c r="G17009">
        <v>28</v>
      </c>
      <c r="H17009" t="s">
        <v>2020</v>
      </c>
      <c r="I17009">
        <v>43472</v>
      </c>
      <c r="J17009">
        <v>5</v>
      </c>
      <c r="K17009">
        <v>-17.79</v>
      </c>
    </row>
    <row r="17010" spans="2:11">
      <c r="B17010" t="s">
        <v>2027</v>
      </c>
      <c r="C17010" t="s">
        <v>4364</v>
      </c>
      <c r="D17010" t="s">
        <v>2044</v>
      </c>
      <c r="E17010">
        <v>3</v>
      </c>
      <c r="F17010" t="s">
        <v>2016</v>
      </c>
      <c r="G17010">
        <v>29</v>
      </c>
      <c r="H17010" t="s">
        <v>2017</v>
      </c>
      <c r="I17010">
        <v>43441</v>
      </c>
      <c r="J17010" t="s">
        <v>2030</v>
      </c>
      <c r="K17010" t="s">
        <v>2030</v>
      </c>
    </row>
    <row r="17011" spans="2:11">
      <c r="B17011" t="s">
        <v>2083</v>
      </c>
      <c r="C17011" t="s">
        <v>2084</v>
      </c>
      <c r="D17011" t="s">
        <v>2053</v>
      </c>
      <c r="E17011">
        <v>1</v>
      </c>
      <c r="F17011" t="s">
        <v>2016</v>
      </c>
      <c r="G17011" t="s">
        <v>2030</v>
      </c>
      <c r="H17011" t="s">
        <v>2017</v>
      </c>
      <c r="I17011">
        <v>43433</v>
      </c>
      <c r="J17011" t="s">
        <v>2030</v>
      </c>
      <c r="K17011" t="s">
        <v>2030</v>
      </c>
    </row>
    <row r="17012" spans="2:11">
      <c r="B17012" t="s">
        <v>2042</v>
      </c>
      <c r="C17012" t="s">
        <v>2458</v>
      </c>
      <c r="D17012" t="s">
        <v>2029</v>
      </c>
      <c r="E17012">
        <v>5</v>
      </c>
      <c r="F17012" t="s">
        <v>2016</v>
      </c>
      <c r="G17012">
        <v>34</v>
      </c>
      <c r="H17012" t="s">
        <v>2020</v>
      </c>
      <c r="I17012">
        <v>43424</v>
      </c>
      <c r="J17012">
        <v>4</v>
      </c>
      <c r="K17012">
        <v>3.75</v>
      </c>
    </row>
    <row r="17013" spans="2:11">
      <c r="B17013" t="s">
        <v>2033</v>
      </c>
      <c r="C17013" t="s">
        <v>4407</v>
      </c>
      <c r="D17013" t="s">
        <v>2035</v>
      </c>
      <c r="E17013">
        <v>5</v>
      </c>
      <c r="F17013" t="s">
        <v>2016</v>
      </c>
      <c r="G17013">
        <v>32</v>
      </c>
      <c r="H17013" t="s">
        <v>2020</v>
      </c>
      <c r="I17013">
        <v>43398</v>
      </c>
      <c r="J17013">
        <v>5</v>
      </c>
      <c r="K17013">
        <v>-17.79</v>
      </c>
    </row>
    <row r="17014" spans="2:11">
      <c r="B17014" t="s">
        <v>2037</v>
      </c>
      <c r="C17014" t="s">
        <v>2803</v>
      </c>
      <c r="D17014" t="s">
        <v>2026</v>
      </c>
      <c r="E17014">
        <v>5</v>
      </c>
      <c r="F17014" t="s">
        <v>2016</v>
      </c>
      <c r="G17014">
        <v>29</v>
      </c>
      <c r="H17014" t="s">
        <v>2020</v>
      </c>
      <c r="I17014">
        <v>43398</v>
      </c>
      <c r="J17014">
        <v>5</v>
      </c>
      <c r="K17014">
        <v>-17.79</v>
      </c>
    </row>
    <row r="17015" spans="2:11">
      <c r="B17015" t="s">
        <v>2039</v>
      </c>
      <c r="C17015" t="s">
        <v>3051</v>
      </c>
      <c r="D17015" t="s">
        <v>2026</v>
      </c>
      <c r="E17015">
        <v>5</v>
      </c>
      <c r="F17015" t="s">
        <v>2016</v>
      </c>
      <c r="G17015">
        <v>30</v>
      </c>
      <c r="H17015" t="s">
        <v>2020</v>
      </c>
      <c r="I17015">
        <v>43398</v>
      </c>
      <c r="J17015">
        <v>5</v>
      </c>
      <c r="K17015">
        <v>-17.79</v>
      </c>
    </row>
    <row r="17016" spans="2:11">
      <c r="B17016" t="s">
        <v>2021</v>
      </c>
      <c r="C17016" t="s">
        <v>4263</v>
      </c>
      <c r="D17016" t="s">
        <v>2216</v>
      </c>
      <c r="E17016">
        <v>3</v>
      </c>
      <c r="F17016" t="s">
        <v>2085</v>
      </c>
      <c r="G17016">
        <v>25</v>
      </c>
      <c r="H17016" t="s">
        <v>2020</v>
      </c>
      <c r="I17016">
        <v>43335</v>
      </c>
      <c r="J17016">
        <v>3</v>
      </c>
      <c r="K17016">
        <v>11.51</v>
      </c>
    </row>
    <row r="17101" spans="1:11">
      <c r="A17101" t="s">
        <v>1184</v>
      </c>
      <c r="B17101" t="s">
        <v>2067</v>
      </c>
      <c r="C17101" t="s">
        <v>2610</v>
      </c>
      <c r="D17101" t="s">
        <v>2252</v>
      </c>
      <c r="E17101">
        <v>3</v>
      </c>
      <c r="F17101" t="s">
        <v>2016</v>
      </c>
      <c r="G17101">
        <v>192</v>
      </c>
      <c r="H17101" t="s">
        <v>2020</v>
      </c>
      <c r="I17101">
        <v>43511</v>
      </c>
      <c r="J17101">
        <v>5</v>
      </c>
      <c r="K17101">
        <v>0</v>
      </c>
    </row>
    <row r="17102" spans="1:11">
      <c r="B17102" t="s">
        <v>2159</v>
      </c>
      <c r="C17102" t="s">
        <v>3247</v>
      </c>
      <c r="D17102" t="s">
        <v>2044</v>
      </c>
      <c r="E17102">
        <v>3</v>
      </c>
      <c r="F17102" t="s">
        <v>2016</v>
      </c>
      <c r="G17102">
        <v>179</v>
      </c>
      <c r="H17102" t="s">
        <v>2020</v>
      </c>
      <c r="I17102">
        <v>43511</v>
      </c>
      <c r="J17102">
        <v>5</v>
      </c>
      <c r="K17102">
        <v>0</v>
      </c>
    </row>
    <row r="17103" spans="1:11">
      <c r="B17103" t="s">
        <v>2148</v>
      </c>
      <c r="C17103" t="s">
        <v>3252</v>
      </c>
      <c r="D17103" t="s">
        <v>2015</v>
      </c>
      <c r="E17103">
        <v>3</v>
      </c>
      <c r="F17103" t="s">
        <v>2016</v>
      </c>
      <c r="G17103">
        <v>192</v>
      </c>
      <c r="H17103" t="s">
        <v>2017</v>
      </c>
      <c r="I17103">
        <v>43511</v>
      </c>
      <c r="J17103">
        <v>5</v>
      </c>
      <c r="K17103">
        <v>0</v>
      </c>
    </row>
    <row r="17104" spans="1:11">
      <c r="B17104" t="s">
        <v>2047</v>
      </c>
      <c r="C17104" t="s">
        <v>3963</v>
      </c>
      <c r="D17104" t="s">
        <v>2026</v>
      </c>
      <c r="E17104">
        <v>5</v>
      </c>
      <c r="F17104" t="s">
        <v>2016</v>
      </c>
      <c r="G17104">
        <v>211</v>
      </c>
      <c r="H17104" t="s">
        <v>2020</v>
      </c>
      <c r="I17104">
        <v>43511</v>
      </c>
      <c r="J17104">
        <v>3</v>
      </c>
      <c r="K17104">
        <v>5.58</v>
      </c>
    </row>
    <row r="17105" spans="2:11">
      <c r="B17105" t="s">
        <v>2051</v>
      </c>
      <c r="C17105" t="s">
        <v>2500</v>
      </c>
      <c r="D17105" t="s">
        <v>2076</v>
      </c>
      <c r="E17105">
        <v>3</v>
      </c>
      <c r="F17105" t="s">
        <v>2016</v>
      </c>
      <c r="G17105">
        <v>205</v>
      </c>
      <c r="H17105" t="s">
        <v>2017</v>
      </c>
      <c r="I17105">
        <v>43511</v>
      </c>
      <c r="J17105">
        <v>1</v>
      </c>
      <c r="K17105">
        <v>10.28</v>
      </c>
    </row>
    <row r="17106" spans="2:11">
      <c r="B17106" t="s">
        <v>2274</v>
      </c>
      <c r="C17106" t="s">
        <v>2334</v>
      </c>
      <c r="D17106" t="s">
        <v>2076</v>
      </c>
      <c r="E17106">
        <v>3</v>
      </c>
      <c r="F17106" t="s">
        <v>2016</v>
      </c>
      <c r="G17106" t="s">
        <v>2030</v>
      </c>
      <c r="H17106" t="s">
        <v>2017</v>
      </c>
      <c r="I17106">
        <v>43509</v>
      </c>
      <c r="J17106">
        <v>5</v>
      </c>
      <c r="K17106">
        <v>0</v>
      </c>
    </row>
    <row r="17107" spans="2:11">
      <c r="B17107" t="s">
        <v>2079</v>
      </c>
      <c r="C17107" t="s">
        <v>2138</v>
      </c>
      <c r="D17107" t="s">
        <v>2015</v>
      </c>
      <c r="E17107">
        <v>3</v>
      </c>
      <c r="F17107" t="s">
        <v>2016</v>
      </c>
      <c r="G17107">
        <v>197</v>
      </c>
      <c r="H17107" t="s">
        <v>2017</v>
      </c>
      <c r="I17107">
        <v>43509</v>
      </c>
      <c r="J17107">
        <v>5</v>
      </c>
      <c r="K17107">
        <v>0</v>
      </c>
    </row>
    <row r="17108" spans="2:11">
      <c r="B17108" t="s">
        <v>2037</v>
      </c>
      <c r="C17108" t="s">
        <v>2608</v>
      </c>
      <c r="D17108" t="s">
        <v>2026</v>
      </c>
      <c r="E17108">
        <v>5</v>
      </c>
      <c r="F17108" t="s">
        <v>2016</v>
      </c>
      <c r="G17108">
        <v>230</v>
      </c>
      <c r="H17108" t="s">
        <v>2020</v>
      </c>
      <c r="I17108">
        <v>43504</v>
      </c>
      <c r="J17108">
        <v>3</v>
      </c>
      <c r="K17108">
        <v>5.58</v>
      </c>
    </row>
    <row r="17109" spans="2:11">
      <c r="B17109" t="s">
        <v>3616</v>
      </c>
      <c r="C17109" t="s">
        <v>4301</v>
      </c>
      <c r="D17109" t="s">
        <v>2076</v>
      </c>
      <c r="E17109">
        <v>3</v>
      </c>
      <c r="F17109" t="s">
        <v>2016</v>
      </c>
      <c r="G17109">
        <v>200</v>
      </c>
      <c r="H17109" t="s">
        <v>3135</v>
      </c>
      <c r="I17109">
        <v>43500</v>
      </c>
      <c r="J17109" t="s">
        <v>2030</v>
      </c>
      <c r="K17109" t="s">
        <v>2030</v>
      </c>
    </row>
    <row r="17110" spans="2:11">
      <c r="B17110" t="s">
        <v>2198</v>
      </c>
      <c r="C17110" t="s">
        <v>3860</v>
      </c>
      <c r="D17110" t="s">
        <v>2035</v>
      </c>
      <c r="E17110">
        <v>5</v>
      </c>
      <c r="F17110" t="s">
        <v>2016</v>
      </c>
      <c r="G17110">
        <v>210</v>
      </c>
      <c r="H17110" t="s">
        <v>2020</v>
      </c>
      <c r="I17110">
        <v>43497</v>
      </c>
      <c r="J17110">
        <v>3</v>
      </c>
      <c r="K17110">
        <v>5.58</v>
      </c>
    </row>
    <row r="17111" spans="2:11">
      <c r="B17111" t="s">
        <v>2086</v>
      </c>
      <c r="C17111" t="s">
        <v>3558</v>
      </c>
      <c r="D17111" t="s">
        <v>2026</v>
      </c>
      <c r="E17111">
        <v>5</v>
      </c>
      <c r="F17111" t="s">
        <v>2016</v>
      </c>
      <c r="G17111">
        <v>205</v>
      </c>
      <c r="H17111" t="s">
        <v>2017</v>
      </c>
      <c r="I17111">
        <v>43496</v>
      </c>
      <c r="J17111">
        <v>3</v>
      </c>
      <c r="K17111">
        <v>5.58</v>
      </c>
    </row>
    <row r="17112" spans="2:11">
      <c r="B17112" t="s">
        <v>106</v>
      </c>
      <c r="C17112" t="s">
        <v>2439</v>
      </c>
      <c r="D17112" t="s">
        <v>2440</v>
      </c>
      <c r="E17112">
        <v>5</v>
      </c>
      <c r="F17112" t="s">
        <v>2016</v>
      </c>
      <c r="G17112">
        <v>215</v>
      </c>
      <c r="H17112" t="s">
        <v>2020</v>
      </c>
      <c r="I17112">
        <v>43495</v>
      </c>
      <c r="J17112">
        <v>3</v>
      </c>
      <c r="K17112">
        <v>5.58</v>
      </c>
    </row>
    <row r="17113" spans="2:11">
      <c r="B17113" t="s">
        <v>2021</v>
      </c>
      <c r="C17113" t="s">
        <v>3257</v>
      </c>
      <c r="D17113" t="s">
        <v>2023</v>
      </c>
      <c r="E17113">
        <v>5</v>
      </c>
      <c r="F17113" t="s">
        <v>2016</v>
      </c>
      <c r="G17113">
        <v>227</v>
      </c>
      <c r="H17113" t="s">
        <v>2020</v>
      </c>
      <c r="I17113">
        <v>43495</v>
      </c>
      <c r="J17113">
        <v>3</v>
      </c>
      <c r="K17113">
        <v>5.58</v>
      </c>
    </row>
    <row r="17114" spans="2:11">
      <c r="B17114" t="s">
        <v>2232</v>
      </c>
      <c r="C17114" t="s">
        <v>3964</v>
      </c>
      <c r="D17114" t="s">
        <v>2015</v>
      </c>
      <c r="E17114">
        <v>3</v>
      </c>
      <c r="F17114" t="s">
        <v>2016</v>
      </c>
      <c r="G17114" t="s">
        <v>2030</v>
      </c>
      <c r="H17114" t="s">
        <v>2017</v>
      </c>
      <c r="I17114">
        <v>43495</v>
      </c>
      <c r="J17114">
        <v>5</v>
      </c>
      <c r="K17114">
        <v>0</v>
      </c>
    </row>
    <row r="17115" spans="2:11">
      <c r="B17115" t="s">
        <v>2139</v>
      </c>
      <c r="C17115" t="s">
        <v>2332</v>
      </c>
      <c r="D17115" t="s">
        <v>2044</v>
      </c>
      <c r="E17115">
        <v>3</v>
      </c>
      <c r="F17115" t="s">
        <v>2016</v>
      </c>
      <c r="G17115">
        <v>221</v>
      </c>
      <c r="H17115" t="s">
        <v>2020</v>
      </c>
      <c r="I17115">
        <v>43495</v>
      </c>
      <c r="J17115" t="s">
        <v>2030</v>
      </c>
      <c r="K17115" t="s">
        <v>2030</v>
      </c>
    </row>
    <row r="17116" spans="2:11">
      <c r="B17116" t="s">
        <v>2451</v>
      </c>
      <c r="C17116" t="s">
        <v>4237</v>
      </c>
      <c r="D17116" t="s">
        <v>2076</v>
      </c>
      <c r="E17116">
        <v>3</v>
      </c>
      <c r="F17116" t="s">
        <v>2016</v>
      </c>
      <c r="G17116" t="s">
        <v>2030</v>
      </c>
      <c r="H17116" t="s">
        <v>2017</v>
      </c>
      <c r="I17116">
        <v>43495</v>
      </c>
      <c r="J17116">
        <v>5</v>
      </c>
      <c r="K17116">
        <v>0</v>
      </c>
    </row>
    <row r="17117" spans="2:11">
      <c r="B17117" t="s">
        <v>2063</v>
      </c>
      <c r="C17117" t="s">
        <v>2612</v>
      </c>
      <c r="D17117" t="s">
        <v>2162</v>
      </c>
      <c r="E17117">
        <v>3</v>
      </c>
      <c r="F17117" t="s">
        <v>2016</v>
      </c>
      <c r="G17117">
        <v>195</v>
      </c>
      <c r="H17117" t="s">
        <v>2017</v>
      </c>
      <c r="I17117">
        <v>43495</v>
      </c>
      <c r="J17117">
        <v>5</v>
      </c>
      <c r="K17117">
        <v>0</v>
      </c>
    </row>
    <row r="17118" spans="2:11">
      <c r="B17118" t="s">
        <v>2033</v>
      </c>
      <c r="C17118" t="s">
        <v>3259</v>
      </c>
      <c r="D17118" t="s">
        <v>2044</v>
      </c>
      <c r="E17118">
        <v>3</v>
      </c>
      <c r="F17118" t="s">
        <v>2016</v>
      </c>
      <c r="G17118">
        <v>190</v>
      </c>
      <c r="H17118" t="s">
        <v>2036</v>
      </c>
      <c r="I17118">
        <v>43494</v>
      </c>
      <c r="J17118">
        <v>5</v>
      </c>
      <c r="K17118">
        <v>0</v>
      </c>
    </row>
    <row r="17119" spans="2:11">
      <c r="B17119" t="s">
        <v>2077</v>
      </c>
      <c r="C17119" t="s">
        <v>2928</v>
      </c>
      <c r="D17119" t="s">
        <v>2227</v>
      </c>
      <c r="E17119">
        <v>3</v>
      </c>
      <c r="F17119" t="s">
        <v>2016</v>
      </c>
      <c r="G17119" t="s">
        <v>2030</v>
      </c>
      <c r="H17119" t="s">
        <v>2017</v>
      </c>
      <c r="I17119">
        <v>43494</v>
      </c>
      <c r="J17119">
        <v>2</v>
      </c>
      <c r="K17119">
        <v>6.78</v>
      </c>
    </row>
    <row r="17120" spans="2:11">
      <c r="B17120" t="s">
        <v>2045</v>
      </c>
      <c r="C17120" t="s">
        <v>2442</v>
      </c>
      <c r="D17120" t="s">
        <v>2029</v>
      </c>
      <c r="E17120">
        <v>5</v>
      </c>
      <c r="F17120" t="s">
        <v>2016</v>
      </c>
      <c r="G17120">
        <v>224</v>
      </c>
      <c r="H17120" t="s">
        <v>2020</v>
      </c>
      <c r="I17120">
        <v>43494</v>
      </c>
      <c r="J17120" t="s">
        <v>2030</v>
      </c>
      <c r="K17120" t="s">
        <v>2030</v>
      </c>
    </row>
    <row r="17121" spans="2:11">
      <c r="B17121" t="s">
        <v>2049</v>
      </c>
      <c r="C17121" t="s">
        <v>3261</v>
      </c>
      <c r="D17121" t="s">
        <v>2029</v>
      </c>
      <c r="E17121">
        <v>5</v>
      </c>
      <c r="F17121" t="s">
        <v>2016</v>
      </c>
      <c r="G17121">
        <v>205</v>
      </c>
      <c r="H17121" t="s">
        <v>2017</v>
      </c>
      <c r="I17121">
        <v>43494</v>
      </c>
      <c r="J17121" t="s">
        <v>2030</v>
      </c>
      <c r="K17121" t="s">
        <v>2030</v>
      </c>
    </row>
    <row r="17122" spans="2:11">
      <c r="B17122" t="s">
        <v>2094</v>
      </c>
      <c r="C17122" t="s">
        <v>2095</v>
      </c>
      <c r="D17122" t="s">
        <v>2026</v>
      </c>
      <c r="E17122">
        <v>5</v>
      </c>
      <c r="F17122" t="s">
        <v>2016</v>
      </c>
      <c r="G17122">
        <v>226</v>
      </c>
      <c r="H17122" t="s">
        <v>2020</v>
      </c>
      <c r="I17122">
        <v>43486</v>
      </c>
      <c r="J17122" t="s">
        <v>2030</v>
      </c>
      <c r="K17122" t="s">
        <v>2030</v>
      </c>
    </row>
    <row r="17123" spans="2:11">
      <c r="B17123" t="s">
        <v>2024</v>
      </c>
      <c r="C17123" t="s">
        <v>3300</v>
      </c>
      <c r="D17123" t="s">
        <v>2026</v>
      </c>
      <c r="E17123">
        <v>5</v>
      </c>
      <c r="F17123" t="s">
        <v>2016</v>
      </c>
      <c r="G17123">
        <v>220</v>
      </c>
      <c r="H17123" t="s">
        <v>2017</v>
      </c>
      <c r="I17123">
        <v>43405</v>
      </c>
      <c r="J17123">
        <v>3</v>
      </c>
      <c r="K17123">
        <v>5.58</v>
      </c>
    </row>
    <row r="17124" spans="2:11">
      <c r="B17124" t="s">
        <v>2111</v>
      </c>
      <c r="C17124" t="s">
        <v>2930</v>
      </c>
      <c r="D17124" t="s">
        <v>2026</v>
      </c>
      <c r="E17124">
        <v>5</v>
      </c>
      <c r="F17124" t="s">
        <v>2016</v>
      </c>
      <c r="G17124" t="s">
        <v>2030</v>
      </c>
      <c r="H17124" t="s">
        <v>2017</v>
      </c>
      <c r="I17124">
        <v>43220</v>
      </c>
      <c r="J17124">
        <v>3</v>
      </c>
      <c r="K17124">
        <v>5.58</v>
      </c>
    </row>
    <row r="17125" spans="2:11">
      <c r="B17125" t="s">
        <v>2260</v>
      </c>
      <c r="C17125" t="s">
        <v>3965</v>
      </c>
      <c r="D17125" t="s">
        <v>2044</v>
      </c>
      <c r="E17125">
        <v>3</v>
      </c>
      <c r="F17125" t="s">
        <v>2016</v>
      </c>
      <c r="G17125">
        <v>192</v>
      </c>
      <c r="H17125" t="s">
        <v>2020</v>
      </c>
      <c r="I17125">
        <v>43215</v>
      </c>
      <c r="J17125">
        <v>5</v>
      </c>
      <c r="K17125">
        <v>0</v>
      </c>
    </row>
    <row r="17126" spans="2:11">
      <c r="B17126" t="s">
        <v>2083</v>
      </c>
      <c r="C17126" t="s">
        <v>2304</v>
      </c>
      <c r="D17126" t="s">
        <v>2026</v>
      </c>
      <c r="E17126">
        <v>5</v>
      </c>
      <c r="F17126" t="s">
        <v>2016</v>
      </c>
      <c r="G17126" t="s">
        <v>2030</v>
      </c>
      <c r="H17126" t="s">
        <v>2017</v>
      </c>
      <c r="I17126">
        <v>43181</v>
      </c>
      <c r="J17126">
        <v>3</v>
      </c>
      <c r="K17126">
        <v>5.58</v>
      </c>
    </row>
    <row r="17127" spans="2:11">
      <c r="B17127" t="s">
        <v>2931</v>
      </c>
      <c r="C17127" t="s">
        <v>2932</v>
      </c>
      <c r="D17127" t="s">
        <v>2104</v>
      </c>
      <c r="E17127" t="s">
        <v>2030</v>
      </c>
      <c r="F17127" t="s">
        <v>2016</v>
      </c>
      <c r="G17127" t="s">
        <v>2030</v>
      </c>
      <c r="H17127" t="s">
        <v>2017</v>
      </c>
      <c r="I17127">
        <v>42899</v>
      </c>
      <c r="J17127" t="s">
        <v>2030</v>
      </c>
      <c r="K17127" t="s">
        <v>2030</v>
      </c>
    </row>
    <row r="17128" spans="2:11">
      <c r="B17128" t="s">
        <v>2074</v>
      </c>
      <c r="C17128" t="s">
        <v>2299</v>
      </c>
      <c r="D17128" t="s">
        <v>4302</v>
      </c>
      <c r="E17128" t="s">
        <v>2030</v>
      </c>
      <c r="F17128" t="s">
        <v>2016</v>
      </c>
      <c r="G17128">
        <v>70</v>
      </c>
      <c r="H17128" t="s">
        <v>2020</v>
      </c>
      <c r="I17128">
        <v>40498</v>
      </c>
      <c r="J17128" t="s">
        <v>2030</v>
      </c>
      <c r="K17128" t="s">
        <v>2030</v>
      </c>
    </row>
    <row r="17201" spans="1:11">
      <c r="A17201" t="s">
        <v>1185</v>
      </c>
      <c r="B17201" t="s">
        <v>2203</v>
      </c>
      <c r="C17201" t="s">
        <v>3205</v>
      </c>
      <c r="D17201" t="s">
        <v>2044</v>
      </c>
      <c r="E17201">
        <v>3</v>
      </c>
      <c r="F17201" t="s">
        <v>2016</v>
      </c>
      <c r="G17201" t="s">
        <v>2030</v>
      </c>
      <c r="H17201" t="s">
        <v>2017</v>
      </c>
      <c r="I17201">
        <v>43511</v>
      </c>
      <c r="J17201" t="s">
        <v>2030</v>
      </c>
      <c r="K17201" t="s">
        <v>2030</v>
      </c>
    </row>
    <row r="17202" spans="1:11">
      <c r="B17202" t="s">
        <v>2174</v>
      </c>
      <c r="C17202" t="s">
        <v>3277</v>
      </c>
      <c r="D17202" t="s">
        <v>2015</v>
      </c>
      <c r="E17202">
        <v>3</v>
      </c>
      <c r="F17202" t="s">
        <v>2016</v>
      </c>
      <c r="G17202">
        <v>41</v>
      </c>
      <c r="H17202" t="s">
        <v>2017</v>
      </c>
      <c r="I17202">
        <v>43509</v>
      </c>
      <c r="J17202">
        <v>6</v>
      </c>
      <c r="K17202">
        <v>0</v>
      </c>
    </row>
    <row r="17203" spans="1:11">
      <c r="B17203" t="s">
        <v>2069</v>
      </c>
      <c r="C17203" t="s">
        <v>2070</v>
      </c>
      <c r="D17203" t="s">
        <v>2071</v>
      </c>
      <c r="E17203">
        <v>3</v>
      </c>
      <c r="F17203" t="s">
        <v>2016</v>
      </c>
      <c r="G17203" t="s">
        <v>2030</v>
      </c>
      <c r="H17203" t="s">
        <v>2017</v>
      </c>
      <c r="I17203">
        <v>43508</v>
      </c>
      <c r="J17203">
        <v>6</v>
      </c>
      <c r="K17203">
        <v>0</v>
      </c>
    </row>
    <row r="17204" spans="1:11">
      <c r="B17204" t="s">
        <v>2553</v>
      </c>
      <c r="C17204" t="s">
        <v>2554</v>
      </c>
      <c r="D17204" t="s">
        <v>2026</v>
      </c>
      <c r="E17204">
        <v>5</v>
      </c>
      <c r="F17204" t="s">
        <v>2016</v>
      </c>
      <c r="G17204">
        <v>55</v>
      </c>
      <c r="H17204" t="s">
        <v>2020</v>
      </c>
      <c r="I17204">
        <v>43507</v>
      </c>
      <c r="J17204">
        <v>12</v>
      </c>
      <c r="K17204">
        <v>-17.57</v>
      </c>
    </row>
    <row r="17205" spans="1:11">
      <c r="B17205" t="s">
        <v>2047</v>
      </c>
      <c r="C17205" t="s">
        <v>2048</v>
      </c>
      <c r="D17205" t="s">
        <v>2044</v>
      </c>
      <c r="E17205">
        <v>3</v>
      </c>
      <c r="F17205" t="s">
        <v>2016</v>
      </c>
      <c r="G17205">
        <v>46</v>
      </c>
      <c r="H17205" t="s">
        <v>2017</v>
      </c>
      <c r="I17205">
        <v>43506</v>
      </c>
      <c r="J17205">
        <v>6</v>
      </c>
      <c r="K17205">
        <v>0</v>
      </c>
    </row>
    <row r="17206" spans="1:11">
      <c r="B17206" t="s">
        <v>2411</v>
      </c>
      <c r="C17206" t="s">
        <v>3968</v>
      </c>
      <c r="D17206" t="s">
        <v>2026</v>
      </c>
      <c r="E17206">
        <v>5</v>
      </c>
      <c r="F17206" t="s">
        <v>2016</v>
      </c>
      <c r="G17206">
        <v>63</v>
      </c>
      <c r="H17206" t="s">
        <v>2020</v>
      </c>
      <c r="I17206">
        <v>43506</v>
      </c>
      <c r="J17206">
        <v>7</v>
      </c>
      <c r="K17206">
        <v>-6.63</v>
      </c>
    </row>
    <row r="17207" spans="1:11">
      <c r="B17207" t="s">
        <v>2077</v>
      </c>
      <c r="C17207" t="s">
        <v>2078</v>
      </c>
      <c r="D17207" t="s">
        <v>2041</v>
      </c>
      <c r="E17207">
        <v>1</v>
      </c>
      <c r="F17207" t="s">
        <v>2016</v>
      </c>
      <c r="G17207">
        <v>33</v>
      </c>
      <c r="H17207" t="s">
        <v>2020</v>
      </c>
      <c r="I17207">
        <v>43505</v>
      </c>
      <c r="J17207">
        <v>5</v>
      </c>
      <c r="K17207">
        <v>4.6900000000000004</v>
      </c>
    </row>
    <row r="17208" spans="1:11">
      <c r="B17208" t="s">
        <v>2094</v>
      </c>
      <c r="C17208" t="s">
        <v>2095</v>
      </c>
      <c r="D17208" t="s">
        <v>2053</v>
      </c>
      <c r="E17208">
        <v>1</v>
      </c>
      <c r="F17208" t="s">
        <v>2016</v>
      </c>
      <c r="G17208" t="s">
        <v>2030</v>
      </c>
      <c r="H17208" t="s">
        <v>2017</v>
      </c>
      <c r="I17208">
        <v>43504</v>
      </c>
      <c r="J17208" t="s">
        <v>2030</v>
      </c>
      <c r="K17208" t="s">
        <v>2030</v>
      </c>
    </row>
    <row r="17209" spans="1:11">
      <c r="B17209" t="s">
        <v>2079</v>
      </c>
      <c r="C17209" t="s">
        <v>2080</v>
      </c>
      <c r="D17209" t="s">
        <v>2015</v>
      </c>
      <c r="E17209">
        <v>3</v>
      </c>
      <c r="F17209" t="s">
        <v>2016</v>
      </c>
      <c r="G17209">
        <v>45</v>
      </c>
      <c r="H17209" t="s">
        <v>2017</v>
      </c>
      <c r="I17209">
        <v>43504</v>
      </c>
      <c r="J17209">
        <v>6</v>
      </c>
      <c r="K17209">
        <v>0</v>
      </c>
    </row>
    <row r="17210" spans="1:11">
      <c r="B17210" t="s">
        <v>2100</v>
      </c>
      <c r="C17210" t="s">
        <v>2101</v>
      </c>
      <c r="D17210" t="s">
        <v>2076</v>
      </c>
      <c r="E17210">
        <v>3</v>
      </c>
      <c r="F17210" t="s">
        <v>2016</v>
      </c>
      <c r="G17210" t="s">
        <v>2030</v>
      </c>
      <c r="H17210" t="s">
        <v>2017</v>
      </c>
      <c r="I17210">
        <v>43503</v>
      </c>
      <c r="J17210" t="s">
        <v>2030</v>
      </c>
      <c r="K17210" t="s">
        <v>2030</v>
      </c>
    </row>
    <row r="17211" spans="1:11">
      <c r="B17211" t="s">
        <v>2159</v>
      </c>
      <c r="C17211" t="s">
        <v>2349</v>
      </c>
      <c r="D17211" t="s">
        <v>2044</v>
      </c>
      <c r="E17211">
        <v>3</v>
      </c>
      <c r="F17211" t="s">
        <v>2016</v>
      </c>
      <c r="G17211">
        <v>40</v>
      </c>
      <c r="H17211" t="s">
        <v>2020</v>
      </c>
      <c r="I17211">
        <v>43502</v>
      </c>
      <c r="J17211">
        <v>6</v>
      </c>
      <c r="K17211">
        <v>0</v>
      </c>
    </row>
    <row r="17212" spans="1:11">
      <c r="B17212" t="s">
        <v>106</v>
      </c>
      <c r="C17212" t="s">
        <v>3105</v>
      </c>
      <c r="D17212" t="s">
        <v>2440</v>
      </c>
      <c r="E17212">
        <v>5</v>
      </c>
      <c r="F17212" t="s">
        <v>2016</v>
      </c>
      <c r="G17212">
        <v>48</v>
      </c>
      <c r="H17212" t="s">
        <v>2020</v>
      </c>
      <c r="I17212">
        <v>43501</v>
      </c>
      <c r="J17212">
        <v>11</v>
      </c>
      <c r="K17212">
        <v>-15.43</v>
      </c>
    </row>
    <row r="17213" spans="1:11">
      <c r="B17213" t="s">
        <v>2321</v>
      </c>
      <c r="C17213" t="s">
        <v>3769</v>
      </c>
      <c r="D17213" t="s">
        <v>2026</v>
      </c>
      <c r="E17213">
        <v>5</v>
      </c>
      <c r="F17213" t="s">
        <v>2016</v>
      </c>
      <c r="G17213">
        <v>60</v>
      </c>
      <c r="H17213" t="s">
        <v>2020</v>
      </c>
      <c r="I17213">
        <v>43501</v>
      </c>
      <c r="J17213">
        <v>7</v>
      </c>
      <c r="K17213">
        <v>-6.63</v>
      </c>
    </row>
    <row r="17214" spans="1:11">
      <c r="B17214" t="s">
        <v>2049</v>
      </c>
      <c r="C17214" t="s">
        <v>4026</v>
      </c>
      <c r="D17214" t="s">
        <v>2015</v>
      </c>
      <c r="E17214">
        <v>3</v>
      </c>
      <c r="F17214" t="s">
        <v>2016</v>
      </c>
      <c r="G17214">
        <v>40</v>
      </c>
      <c r="H17214" t="s">
        <v>2017</v>
      </c>
      <c r="I17214">
        <v>43501</v>
      </c>
      <c r="J17214">
        <v>6</v>
      </c>
      <c r="K17214">
        <v>0</v>
      </c>
    </row>
    <row r="17215" spans="1:11">
      <c r="B17215" t="s">
        <v>2129</v>
      </c>
      <c r="C17215" t="s">
        <v>2130</v>
      </c>
      <c r="D17215" t="s">
        <v>2076</v>
      </c>
      <c r="E17215">
        <v>3</v>
      </c>
      <c r="F17215" t="s">
        <v>2016</v>
      </c>
      <c r="G17215">
        <v>41</v>
      </c>
      <c r="H17215" t="s">
        <v>2020</v>
      </c>
      <c r="I17215">
        <v>43501</v>
      </c>
      <c r="J17215">
        <v>3</v>
      </c>
      <c r="K17215">
        <v>7.29</v>
      </c>
    </row>
    <row r="17216" spans="1:11">
      <c r="B17216" t="s">
        <v>3255</v>
      </c>
      <c r="C17216" t="s">
        <v>3973</v>
      </c>
      <c r="D17216" t="s">
        <v>2076</v>
      </c>
      <c r="E17216">
        <v>3</v>
      </c>
      <c r="F17216" t="s">
        <v>2016</v>
      </c>
      <c r="G17216">
        <v>49</v>
      </c>
      <c r="H17216" t="s">
        <v>2020</v>
      </c>
      <c r="I17216">
        <v>43501</v>
      </c>
      <c r="J17216">
        <v>6</v>
      </c>
      <c r="K17216">
        <v>0</v>
      </c>
    </row>
    <row r="17217" spans="2:11">
      <c r="B17217" t="s">
        <v>2054</v>
      </c>
      <c r="C17217" t="s">
        <v>3563</v>
      </c>
      <c r="D17217" t="s">
        <v>4096</v>
      </c>
      <c r="E17217">
        <v>2</v>
      </c>
      <c r="F17217" t="s">
        <v>2016</v>
      </c>
      <c r="G17217">
        <v>32</v>
      </c>
      <c r="H17217" t="s">
        <v>2020</v>
      </c>
      <c r="I17217">
        <v>43501</v>
      </c>
      <c r="J17217">
        <v>8</v>
      </c>
      <c r="K17217">
        <v>-6.93</v>
      </c>
    </row>
    <row r="17218" spans="2:11">
      <c r="B17218" t="s">
        <v>2059</v>
      </c>
      <c r="C17218" t="s">
        <v>4027</v>
      </c>
      <c r="D17218" t="s">
        <v>2076</v>
      </c>
      <c r="E17218">
        <v>3</v>
      </c>
      <c r="F17218" t="s">
        <v>2016</v>
      </c>
      <c r="G17218" t="s">
        <v>2030</v>
      </c>
      <c r="H17218" t="s">
        <v>2017</v>
      </c>
      <c r="I17218">
        <v>43501</v>
      </c>
      <c r="J17218">
        <v>6</v>
      </c>
      <c r="K17218">
        <v>0</v>
      </c>
    </row>
    <row r="17219" spans="2:11">
      <c r="B17219" t="s">
        <v>2098</v>
      </c>
      <c r="C17219" t="s">
        <v>2099</v>
      </c>
      <c r="D17219" t="s">
        <v>2029</v>
      </c>
      <c r="E17219">
        <v>5</v>
      </c>
      <c r="F17219" t="s">
        <v>2016</v>
      </c>
      <c r="G17219">
        <v>60</v>
      </c>
      <c r="H17219" t="s">
        <v>2020</v>
      </c>
      <c r="I17219">
        <v>43501</v>
      </c>
      <c r="J17219">
        <v>10</v>
      </c>
      <c r="K17219">
        <v>-12.97</v>
      </c>
    </row>
    <row r="17220" spans="2:11">
      <c r="B17220" t="s">
        <v>2021</v>
      </c>
      <c r="C17220" t="s">
        <v>2555</v>
      </c>
      <c r="D17220" t="s">
        <v>2348</v>
      </c>
      <c r="E17220">
        <v>1</v>
      </c>
      <c r="F17220" t="s">
        <v>2016</v>
      </c>
      <c r="G17220">
        <v>33</v>
      </c>
      <c r="H17220" t="s">
        <v>2020</v>
      </c>
      <c r="I17220">
        <v>43500</v>
      </c>
      <c r="J17220">
        <v>2</v>
      </c>
      <c r="K17220">
        <v>7.7</v>
      </c>
    </row>
    <row r="17221" spans="2:11">
      <c r="B17221" t="s">
        <v>2074</v>
      </c>
      <c r="C17221" t="s">
        <v>2075</v>
      </c>
      <c r="D17221" t="s">
        <v>2076</v>
      </c>
      <c r="E17221">
        <v>3</v>
      </c>
      <c r="F17221" t="s">
        <v>2016</v>
      </c>
      <c r="G17221">
        <v>40</v>
      </c>
      <c r="H17221" t="s">
        <v>2020</v>
      </c>
      <c r="I17221">
        <v>43500</v>
      </c>
      <c r="J17221">
        <v>6</v>
      </c>
      <c r="K17221">
        <v>0</v>
      </c>
    </row>
    <row r="17222" spans="2:11">
      <c r="B17222" t="s">
        <v>2051</v>
      </c>
      <c r="C17222" t="s">
        <v>3861</v>
      </c>
      <c r="D17222" t="s">
        <v>2076</v>
      </c>
      <c r="E17222">
        <v>3</v>
      </c>
      <c r="F17222" t="s">
        <v>2016</v>
      </c>
      <c r="G17222">
        <v>40</v>
      </c>
      <c r="H17222" t="s">
        <v>2017</v>
      </c>
      <c r="I17222">
        <v>43500</v>
      </c>
      <c r="J17222" t="s">
        <v>2030</v>
      </c>
      <c r="K17222" t="s">
        <v>2030</v>
      </c>
    </row>
    <row r="17223" spans="2:11">
      <c r="B17223" t="s">
        <v>2024</v>
      </c>
      <c r="C17223" t="s">
        <v>2025</v>
      </c>
      <c r="D17223" t="s">
        <v>2076</v>
      </c>
      <c r="E17223">
        <v>3</v>
      </c>
      <c r="F17223" t="s">
        <v>2016</v>
      </c>
      <c r="G17223" t="s">
        <v>2030</v>
      </c>
      <c r="H17223" t="s">
        <v>2017</v>
      </c>
      <c r="I17223">
        <v>43411</v>
      </c>
      <c r="J17223">
        <v>6</v>
      </c>
      <c r="K17223">
        <v>0</v>
      </c>
    </row>
    <row r="17224" spans="2:11">
      <c r="B17224" t="s">
        <v>2083</v>
      </c>
      <c r="C17224" t="s">
        <v>2084</v>
      </c>
      <c r="D17224" t="s">
        <v>2026</v>
      </c>
      <c r="E17224">
        <v>5</v>
      </c>
      <c r="F17224" t="s">
        <v>2016</v>
      </c>
      <c r="G17224" t="s">
        <v>2030</v>
      </c>
      <c r="H17224" t="s">
        <v>2017</v>
      </c>
      <c r="I17224">
        <v>43407</v>
      </c>
      <c r="J17224">
        <v>9</v>
      </c>
      <c r="K17224">
        <v>-12.64</v>
      </c>
    </row>
    <row r="17225" spans="2:11">
      <c r="B17225" t="s">
        <v>2096</v>
      </c>
      <c r="C17225" t="s">
        <v>2097</v>
      </c>
      <c r="D17225" t="s">
        <v>2026</v>
      </c>
      <c r="E17225">
        <v>5</v>
      </c>
      <c r="F17225" t="s">
        <v>2016</v>
      </c>
      <c r="G17225" t="s">
        <v>2030</v>
      </c>
      <c r="H17225" t="s">
        <v>2017</v>
      </c>
      <c r="I17225">
        <v>42614</v>
      </c>
      <c r="J17225">
        <v>7</v>
      </c>
      <c r="K17225">
        <v>-6.63</v>
      </c>
    </row>
    <row r="17301" spans="1:11">
      <c r="A17301" t="s">
        <v>1186</v>
      </c>
      <c r="B17301" t="s">
        <v>2037</v>
      </c>
      <c r="C17301" t="s">
        <v>3501</v>
      </c>
      <c r="D17301" t="s">
        <v>2076</v>
      </c>
      <c r="E17301">
        <v>3</v>
      </c>
      <c r="F17301" t="s">
        <v>2016</v>
      </c>
      <c r="G17301">
        <v>2.9</v>
      </c>
      <c r="H17301" t="s">
        <v>2020</v>
      </c>
      <c r="I17301">
        <v>43510</v>
      </c>
      <c r="J17301">
        <v>3</v>
      </c>
      <c r="K17301">
        <v>0</v>
      </c>
    </row>
    <row r="17302" spans="1:11">
      <c r="B17302" t="s">
        <v>2094</v>
      </c>
      <c r="C17302" t="s">
        <v>2095</v>
      </c>
      <c r="D17302" t="s">
        <v>2076</v>
      </c>
      <c r="E17302">
        <v>3</v>
      </c>
      <c r="F17302" t="s">
        <v>2088</v>
      </c>
      <c r="G17302" t="s">
        <v>2030</v>
      </c>
      <c r="H17302" t="s">
        <v>2017</v>
      </c>
      <c r="I17302">
        <v>43510</v>
      </c>
      <c r="J17302" t="s">
        <v>2030</v>
      </c>
      <c r="K17302" t="s">
        <v>2030</v>
      </c>
    </row>
    <row r="17303" spans="1:11">
      <c r="B17303" t="s">
        <v>2174</v>
      </c>
      <c r="C17303" t="s">
        <v>3432</v>
      </c>
      <c r="D17303" t="s">
        <v>2015</v>
      </c>
      <c r="E17303">
        <v>3</v>
      </c>
      <c r="F17303" t="s">
        <v>2016</v>
      </c>
      <c r="G17303">
        <v>2.5</v>
      </c>
      <c r="H17303" t="s">
        <v>2017</v>
      </c>
      <c r="I17303">
        <v>43507</v>
      </c>
      <c r="J17303">
        <v>3</v>
      </c>
      <c r="K17303">
        <v>0</v>
      </c>
    </row>
    <row r="17304" spans="1:11">
      <c r="B17304" t="s">
        <v>2042</v>
      </c>
      <c r="C17304" t="s">
        <v>3433</v>
      </c>
      <c r="D17304" t="s">
        <v>2044</v>
      </c>
      <c r="E17304">
        <v>3</v>
      </c>
      <c r="F17304" t="s">
        <v>2016</v>
      </c>
      <c r="G17304">
        <v>2.5</v>
      </c>
      <c r="H17304" t="s">
        <v>2020</v>
      </c>
      <c r="I17304">
        <v>43507</v>
      </c>
      <c r="J17304">
        <v>10</v>
      </c>
      <c r="K17304">
        <v>-45.99</v>
      </c>
    </row>
    <row r="17305" spans="1:11">
      <c r="B17305" t="s">
        <v>2049</v>
      </c>
      <c r="C17305" t="s">
        <v>3502</v>
      </c>
      <c r="D17305" t="s">
        <v>2015</v>
      </c>
      <c r="E17305">
        <v>3</v>
      </c>
      <c r="F17305" t="s">
        <v>2016</v>
      </c>
      <c r="G17305">
        <v>2.9</v>
      </c>
      <c r="H17305" t="s">
        <v>2017</v>
      </c>
      <c r="I17305">
        <v>43507</v>
      </c>
      <c r="J17305" t="s">
        <v>2030</v>
      </c>
      <c r="K17305" t="s">
        <v>2030</v>
      </c>
    </row>
    <row r="17306" spans="1:11">
      <c r="B17306" t="s">
        <v>3352</v>
      </c>
      <c r="C17306" t="s">
        <v>3353</v>
      </c>
      <c r="D17306" t="s">
        <v>2044</v>
      </c>
      <c r="E17306">
        <v>3</v>
      </c>
      <c r="F17306" t="s">
        <v>2016</v>
      </c>
      <c r="G17306">
        <v>2.5</v>
      </c>
      <c r="H17306" t="s">
        <v>2020</v>
      </c>
      <c r="I17306">
        <v>43507</v>
      </c>
      <c r="J17306">
        <v>6</v>
      </c>
      <c r="K17306">
        <v>-36.56</v>
      </c>
    </row>
    <row r="17307" spans="1:11">
      <c r="B17307" t="s">
        <v>2207</v>
      </c>
      <c r="C17307" t="s">
        <v>3503</v>
      </c>
      <c r="D17307" t="s">
        <v>2044</v>
      </c>
      <c r="E17307">
        <v>3</v>
      </c>
      <c r="F17307" t="s">
        <v>2016</v>
      </c>
      <c r="G17307" t="s">
        <v>2030</v>
      </c>
      <c r="H17307" t="s">
        <v>2017</v>
      </c>
      <c r="I17307">
        <v>43500</v>
      </c>
      <c r="J17307" t="s">
        <v>2030</v>
      </c>
      <c r="K17307" t="s">
        <v>2030</v>
      </c>
    </row>
    <row r="17308" spans="1:11">
      <c r="B17308" t="s">
        <v>2203</v>
      </c>
      <c r="C17308" t="s">
        <v>2204</v>
      </c>
      <c r="D17308" t="s">
        <v>2044</v>
      </c>
      <c r="E17308">
        <v>3</v>
      </c>
      <c r="F17308" t="s">
        <v>2088</v>
      </c>
      <c r="G17308" t="s">
        <v>2030</v>
      </c>
      <c r="H17308" t="s">
        <v>2017</v>
      </c>
      <c r="I17308">
        <v>43495</v>
      </c>
      <c r="J17308">
        <v>9</v>
      </c>
      <c r="K17308">
        <v>-44.66</v>
      </c>
    </row>
    <row r="17309" spans="1:11">
      <c r="B17309" t="s">
        <v>106</v>
      </c>
      <c r="C17309" t="s">
        <v>3340</v>
      </c>
      <c r="D17309" t="s">
        <v>2114</v>
      </c>
      <c r="E17309">
        <v>3</v>
      </c>
      <c r="F17309" t="s">
        <v>2016</v>
      </c>
      <c r="G17309">
        <v>3</v>
      </c>
      <c r="H17309" t="s">
        <v>2020</v>
      </c>
      <c r="I17309">
        <v>43494</v>
      </c>
      <c r="J17309">
        <v>7</v>
      </c>
      <c r="K17309">
        <v>-38.78</v>
      </c>
    </row>
    <row r="17310" spans="1:11">
      <c r="B17310" t="s">
        <v>2033</v>
      </c>
      <c r="C17310" t="s">
        <v>3342</v>
      </c>
      <c r="D17310" t="s">
        <v>2035</v>
      </c>
      <c r="E17310">
        <v>5</v>
      </c>
      <c r="F17310" t="s">
        <v>2016</v>
      </c>
      <c r="G17310">
        <v>5</v>
      </c>
      <c r="H17310" t="s">
        <v>2036</v>
      </c>
      <c r="I17310">
        <v>43494</v>
      </c>
      <c r="J17310">
        <v>8</v>
      </c>
      <c r="K17310">
        <v>-43.13</v>
      </c>
    </row>
    <row r="17311" spans="1:11">
      <c r="B17311" t="s">
        <v>2069</v>
      </c>
      <c r="C17311" t="s">
        <v>3504</v>
      </c>
      <c r="D17311" t="s">
        <v>2071</v>
      </c>
      <c r="E17311">
        <v>3</v>
      </c>
      <c r="F17311" t="s">
        <v>2016</v>
      </c>
      <c r="G17311" t="s">
        <v>2030</v>
      </c>
      <c r="H17311" t="s">
        <v>2017</v>
      </c>
      <c r="I17311">
        <v>43494</v>
      </c>
      <c r="J17311">
        <v>3</v>
      </c>
      <c r="K17311">
        <v>0</v>
      </c>
    </row>
    <row r="17312" spans="1:11">
      <c r="B17312" t="s">
        <v>2051</v>
      </c>
      <c r="C17312" t="s">
        <v>2213</v>
      </c>
      <c r="D17312" t="s">
        <v>2076</v>
      </c>
      <c r="E17312">
        <v>3</v>
      </c>
      <c r="F17312" t="s">
        <v>2016</v>
      </c>
      <c r="G17312">
        <v>3.25</v>
      </c>
      <c r="H17312" t="s">
        <v>2017</v>
      </c>
      <c r="I17312">
        <v>43494</v>
      </c>
      <c r="J17312">
        <v>3</v>
      </c>
      <c r="K17312">
        <v>0</v>
      </c>
    </row>
    <row r="17313" spans="2:11">
      <c r="B17313" t="s">
        <v>2027</v>
      </c>
      <c r="C17313" t="s">
        <v>2212</v>
      </c>
      <c r="D17313" t="s">
        <v>2029</v>
      </c>
      <c r="E17313">
        <v>5</v>
      </c>
      <c r="F17313" t="s">
        <v>2016</v>
      </c>
      <c r="G17313">
        <v>4</v>
      </c>
      <c r="H17313" t="s">
        <v>2017</v>
      </c>
      <c r="I17313">
        <v>43493</v>
      </c>
      <c r="J17313">
        <v>8</v>
      </c>
      <c r="K17313">
        <v>-43.13</v>
      </c>
    </row>
    <row r="17314" spans="2:11">
      <c r="B17314" t="s">
        <v>2021</v>
      </c>
      <c r="C17314" t="s">
        <v>2215</v>
      </c>
      <c r="D17314" t="s">
        <v>2403</v>
      </c>
      <c r="E17314">
        <v>1</v>
      </c>
      <c r="F17314" t="s">
        <v>2016</v>
      </c>
      <c r="G17314">
        <v>2.5</v>
      </c>
      <c r="H17314" t="s">
        <v>2020</v>
      </c>
      <c r="I17314">
        <v>43479</v>
      </c>
      <c r="J17314">
        <v>2</v>
      </c>
      <c r="K17314">
        <v>32.58</v>
      </c>
    </row>
    <row r="17315" spans="2:11">
      <c r="B17315" t="s">
        <v>2083</v>
      </c>
      <c r="C17315" t="s">
        <v>2084</v>
      </c>
      <c r="D17315" t="s">
        <v>2076</v>
      </c>
      <c r="E17315">
        <v>3</v>
      </c>
      <c r="F17315" t="s">
        <v>2085</v>
      </c>
      <c r="G17315" t="s">
        <v>2030</v>
      </c>
      <c r="H17315" t="s">
        <v>2017</v>
      </c>
      <c r="I17315">
        <v>43410</v>
      </c>
      <c r="J17315" t="s">
        <v>2030</v>
      </c>
      <c r="K17315" t="s">
        <v>2030</v>
      </c>
    </row>
    <row r="17316" spans="2:11">
      <c r="B17316" t="s">
        <v>3505</v>
      </c>
      <c r="C17316" t="s">
        <v>3506</v>
      </c>
      <c r="D17316" t="s">
        <v>2044</v>
      </c>
      <c r="E17316">
        <v>3</v>
      </c>
      <c r="F17316" t="s">
        <v>2016</v>
      </c>
      <c r="G17316" t="s">
        <v>2030</v>
      </c>
      <c r="H17316" t="s">
        <v>2017</v>
      </c>
      <c r="I17316">
        <v>42397</v>
      </c>
      <c r="J17316">
        <v>3</v>
      </c>
      <c r="K17316">
        <v>0</v>
      </c>
    </row>
    <row r="17401" spans="1:11">
      <c r="A17401" t="s">
        <v>1187</v>
      </c>
      <c r="B17401" t="s">
        <v>2069</v>
      </c>
      <c r="C17401" t="s">
        <v>2342</v>
      </c>
      <c r="D17401" t="s">
        <v>2071</v>
      </c>
      <c r="E17401">
        <v>3</v>
      </c>
      <c r="F17401" t="s">
        <v>2016</v>
      </c>
      <c r="G17401" t="s">
        <v>2030</v>
      </c>
      <c r="H17401" t="s">
        <v>2017</v>
      </c>
      <c r="I17401">
        <v>43511</v>
      </c>
      <c r="J17401">
        <v>4</v>
      </c>
      <c r="K17401">
        <v>0</v>
      </c>
    </row>
    <row r="17402" spans="1:11">
      <c r="B17402" t="s">
        <v>3701</v>
      </c>
      <c r="C17402" t="s">
        <v>4025</v>
      </c>
      <c r="D17402" t="s">
        <v>2736</v>
      </c>
      <c r="E17402">
        <v>4</v>
      </c>
      <c r="F17402" t="s">
        <v>2016</v>
      </c>
      <c r="G17402">
        <v>103</v>
      </c>
      <c r="H17402" t="s">
        <v>3135</v>
      </c>
      <c r="I17402">
        <v>43509</v>
      </c>
      <c r="J17402" t="s">
        <v>2030</v>
      </c>
      <c r="K17402" t="s">
        <v>2030</v>
      </c>
    </row>
    <row r="17403" spans="1:11">
      <c r="B17403" t="s">
        <v>2077</v>
      </c>
      <c r="C17403" t="s">
        <v>2078</v>
      </c>
      <c r="D17403" t="s">
        <v>2227</v>
      </c>
      <c r="E17403">
        <v>3</v>
      </c>
      <c r="F17403" t="s">
        <v>2016</v>
      </c>
      <c r="G17403">
        <v>90</v>
      </c>
      <c r="H17403" t="s">
        <v>2020</v>
      </c>
      <c r="I17403">
        <v>43505</v>
      </c>
      <c r="J17403" t="s">
        <v>2030</v>
      </c>
      <c r="K17403" t="s">
        <v>2030</v>
      </c>
    </row>
    <row r="17404" spans="1:11">
      <c r="B17404" t="s">
        <v>2174</v>
      </c>
      <c r="C17404" t="s">
        <v>2014</v>
      </c>
      <c r="D17404" t="s">
        <v>2015</v>
      </c>
      <c r="E17404">
        <v>3</v>
      </c>
      <c r="F17404" t="s">
        <v>2016</v>
      </c>
      <c r="G17404">
        <v>85</v>
      </c>
      <c r="H17404" t="s">
        <v>2017</v>
      </c>
      <c r="I17404">
        <v>43504</v>
      </c>
      <c r="J17404">
        <v>4</v>
      </c>
      <c r="K17404">
        <v>0</v>
      </c>
    </row>
    <row r="17405" spans="1:11">
      <c r="B17405" t="s">
        <v>106</v>
      </c>
      <c r="C17405" t="s">
        <v>2344</v>
      </c>
      <c r="D17405" t="s">
        <v>2019</v>
      </c>
      <c r="E17405">
        <v>3</v>
      </c>
      <c r="F17405" t="s">
        <v>2016</v>
      </c>
      <c r="G17405">
        <v>92</v>
      </c>
      <c r="H17405" t="s">
        <v>2020</v>
      </c>
      <c r="I17405">
        <v>43504</v>
      </c>
      <c r="J17405">
        <v>4</v>
      </c>
      <c r="K17405">
        <v>0</v>
      </c>
    </row>
    <row r="17406" spans="1:11">
      <c r="B17406" t="s">
        <v>2039</v>
      </c>
      <c r="C17406" t="s">
        <v>2040</v>
      </c>
      <c r="D17406" t="s">
        <v>2189</v>
      </c>
      <c r="E17406">
        <v>5</v>
      </c>
      <c r="F17406" t="s">
        <v>2016</v>
      </c>
      <c r="G17406">
        <v>105</v>
      </c>
      <c r="H17406" t="s">
        <v>2020</v>
      </c>
      <c r="I17406">
        <v>43504</v>
      </c>
      <c r="J17406">
        <v>8</v>
      </c>
      <c r="K17406">
        <v>-19.95</v>
      </c>
    </row>
    <row r="17407" spans="1:11">
      <c r="B17407" t="s">
        <v>2045</v>
      </c>
      <c r="C17407" t="s">
        <v>2046</v>
      </c>
      <c r="D17407" t="s">
        <v>2015</v>
      </c>
      <c r="E17407">
        <v>3</v>
      </c>
      <c r="F17407" t="s">
        <v>2016</v>
      </c>
      <c r="G17407" t="s">
        <v>2030</v>
      </c>
      <c r="H17407" t="s">
        <v>2017</v>
      </c>
      <c r="I17407">
        <v>43504</v>
      </c>
      <c r="J17407">
        <v>4</v>
      </c>
      <c r="K17407">
        <v>0</v>
      </c>
    </row>
    <row r="17408" spans="1:11">
      <c r="B17408" t="s">
        <v>2027</v>
      </c>
      <c r="C17408" t="s">
        <v>2028</v>
      </c>
      <c r="D17408" t="s">
        <v>2029</v>
      </c>
      <c r="E17408">
        <v>5</v>
      </c>
      <c r="F17408" t="s">
        <v>2016</v>
      </c>
      <c r="G17408">
        <v>125</v>
      </c>
      <c r="H17408" t="s">
        <v>2017</v>
      </c>
      <c r="I17408">
        <v>43503</v>
      </c>
      <c r="J17408" t="s">
        <v>2030</v>
      </c>
      <c r="K17408" t="s">
        <v>2030</v>
      </c>
    </row>
    <row r="17409" spans="2:11">
      <c r="B17409" t="s">
        <v>2031</v>
      </c>
      <c r="C17409" t="s">
        <v>2032</v>
      </c>
      <c r="D17409" t="s">
        <v>2026</v>
      </c>
      <c r="E17409">
        <v>5</v>
      </c>
      <c r="F17409" t="s">
        <v>2016</v>
      </c>
      <c r="G17409">
        <v>106</v>
      </c>
      <c r="H17409" t="s">
        <v>2020</v>
      </c>
      <c r="I17409">
        <v>43503</v>
      </c>
      <c r="J17409">
        <v>2</v>
      </c>
      <c r="K17409">
        <v>14.86</v>
      </c>
    </row>
    <row r="17410" spans="2:11">
      <c r="B17410" t="s">
        <v>2033</v>
      </c>
      <c r="C17410" t="s">
        <v>2034</v>
      </c>
      <c r="D17410" t="s">
        <v>2044</v>
      </c>
      <c r="E17410">
        <v>3</v>
      </c>
      <c r="F17410" t="s">
        <v>2016</v>
      </c>
      <c r="G17410">
        <v>106</v>
      </c>
      <c r="H17410" t="s">
        <v>2036</v>
      </c>
      <c r="I17410">
        <v>43503</v>
      </c>
      <c r="J17410">
        <v>4</v>
      </c>
      <c r="K17410">
        <v>0</v>
      </c>
    </row>
    <row r="17411" spans="2:11">
      <c r="B17411" t="s">
        <v>2037</v>
      </c>
      <c r="C17411" t="s">
        <v>2038</v>
      </c>
      <c r="D17411" t="s">
        <v>2026</v>
      </c>
      <c r="E17411">
        <v>5</v>
      </c>
      <c r="F17411" t="s">
        <v>2016</v>
      </c>
      <c r="G17411">
        <v>128</v>
      </c>
      <c r="H17411" t="s">
        <v>2020</v>
      </c>
      <c r="I17411">
        <v>43503</v>
      </c>
      <c r="J17411">
        <v>5</v>
      </c>
      <c r="K17411">
        <v>-1.45</v>
      </c>
    </row>
    <row r="17412" spans="2:11">
      <c r="B17412" t="s">
        <v>2074</v>
      </c>
      <c r="C17412" t="s">
        <v>2343</v>
      </c>
      <c r="D17412" t="s">
        <v>2053</v>
      </c>
      <c r="E17412">
        <v>1</v>
      </c>
      <c r="F17412" t="s">
        <v>2016</v>
      </c>
      <c r="G17412">
        <v>82</v>
      </c>
      <c r="H17412" t="s">
        <v>2020</v>
      </c>
      <c r="I17412">
        <v>43503</v>
      </c>
      <c r="J17412">
        <v>7</v>
      </c>
      <c r="K17412">
        <v>-5.4</v>
      </c>
    </row>
    <row r="17413" spans="2:11">
      <c r="B17413" t="s">
        <v>2047</v>
      </c>
      <c r="C17413" t="s">
        <v>2048</v>
      </c>
      <c r="D17413" t="s">
        <v>2044</v>
      </c>
      <c r="E17413">
        <v>3</v>
      </c>
      <c r="F17413" t="s">
        <v>2088</v>
      </c>
      <c r="G17413">
        <v>95</v>
      </c>
      <c r="H17413" t="s">
        <v>2017</v>
      </c>
      <c r="I17413">
        <v>43503</v>
      </c>
      <c r="J17413">
        <v>6</v>
      </c>
      <c r="K17413">
        <v>-3.9</v>
      </c>
    </row>
    <row r="17414" spans="2:11">
      <c r="B17414" t="s">
        <v>2049</v>
      </c>
      <c r="C17414" t="s">
        <v>2050</v>
      </c>
      <c r="D17414" t="s">
        <v>2029</v>
      </c>
      <c r="E17414">
        <v>5</v>
      </c>
      <c r="F17414" t="s">
        <v>2016</v>
      </c>
      <c r="G17414">
        <v>110</v>
      </c>
      <c r="H17414" t="s">
        <v>2017</v>
      </c>
      <c r="I17414">
        <v>43503</v>
      </c>
      <c r="J17414" t="s">
        <v>2030</v>
      </c>
      <c r="K17414" t="s">
        <v>2030</v>
      </c>
    </row>
    <row r="17415" spans="2:11">
      <c r="B17415" t="s">
        <v>2054</v>
      </c>
      <c r="C17415" t="s">
        <v>2055</v>
      </c>
      <c r="D17415" t="s">
        <v>2044</v>
      </c>
      <c r="E17415">
        <v>3</v>
      </c>
      <c r="F17415" t="s">
        <v>2016</v>
      </c>
      <c r="G17415">
        <v>90</v>
      </c>
      <c r="H17415" t="s">
        <v>2020</v>
      </c>
      <c r="I17415">
        <v>43503</v>
      </c>
      <c r="J17415" t="s">
        <v>2030</v>
      </c>
      <c r="K17415" t="s">
        <v>2030</v>
      </c>
    </row>
    <row r="17416" spans="2:11">
      <c r="B17416" t="s">
        <v>2198</v>
      </c>
      <c r="C17416" t="s">
        <v>2345</v>
      </c>
      <c r="D17416" t="s">
        <v>2035</v>
      </c>
      <c r="E17416">
        <v>5</v>
      </c>
      <c r="F17416" t="s">
        <v>2016</v>
      </c>
      <c r="G17416">
        <v>100</v>
      </c>
      <c r="H17416" t="s">
        <v>2020</v>
      </c>
      <c r="I17416">
        <v>43503</v>
      </c>
      <c r="J17416" t="s">
        <v>2030</v>
      </c>
      <c r="K17416" t="s">
        <v>2030</v>
      </c>
    </row>
    <row r="17417" spans="2:11">
      <c r="B17417" t="s">
        <v>2063</v>
      </c>
      <c r="C17417" t="s">
        <v>2064</v>
      </c>
      <c r="D17417" t="s">
        <v>2035</v>
      </c>
      <c r="E17417">
        <v>5</v>
      </c>
      <c r="F17417" t="s">
        <v>2016</v>
      </c>
      <c r="G17417">
        <v>110</v>
      </c>
      <c r="H17417" t="s">
        <v>2017</v>
      </c>
      <c r="I17417">
        <v>43503</v>
      </c>
      <c r="J17417" t="s">
        <v>2030</v>
      </c>
      <c r="K17417" t="s">
        <v>2030</v>
      </c>
    </row>
    <row r="17418" spans="2:11">
      <c r="B17418" t="s">
        <v>2021</v>
      </c>
      <c r="C17418" t="s">
        <v>2022</v>
      </c>
      <c r="D17418" t="s">
        <v>2023</v>
      </c>
      <c r="E17418">
        <v>5</v>
      </c>
      <c r="F17418" t="s">
        <v>2016</v>
      </c>
      <c r="G17418">
        <v>94</v>
      </c>
      <c r="H17418" t="s">
        <v>2020</v>
      </c>
      <c r="I17418">
        <v>43406</v>
      </c>
      <c r="J17418" t="s">
        <v>2030</v>
      </c>
      <c r="K17418" t="s">
        <v>2030</v>
      </c>
    </row>
    <row r="17419" spans="2:11">
      <c r="B17419" t="s">
        <v>2083</v>
      </c>
      <c r="C17419" t="s">
        <v>2084</v>
      </c>
      <c r="D17419" t="s">
        <v>2053</v>
      </c>
      <c r="E17419">
        <v>1</v>
      </c>
      <c r="F17419" t="s">
        <v>2016</v>
      </c>
      <c r="G17419" t="s">
        <v>2030</v>
      </c>
      <c r="H17419" t="s">
        <v>2017</v>
      </c>
      <c r="I17419">
        <v>43181</v>
      </c>
      <c r="J17419">
        <v>1</v>
      </c>
      <c r="K17419">
        <v>19.95</v>
      </c>
    </row>
    <row r="17420" spans="2:11">
      <c r="B17420" t="s">
        <v>2111</v>
      </c>
      <c r="C17420" t="s">
        <v>2112</v>
      </c>
      <c r="D17420" t="s">
        <v>3730</v>
      </c>
      <c r="E17420">
        <v>3</v>
      </c>
      <c r="F17420" t="s">
        <v>2088</v>
      </c>
      <c r="G17420" t="s">
        <v>2030</v>
      </c>
      <c r="H17420" t="s">
        <v>2017</v>
      </c>
      <c r="I17420">
        <v>43034</v>
      </c>
      <c r="J17420">
        <v>4</v>
      </c>
      <c r="K17420">
        <v>0</v>
      </c>
    </row>
    <row r="17501" spans="1:11">
      <c r="A17501" t="s">
        <v>1188</v>
      </c>
      <c r="B17501" t="s">
        <v>2024</v>
      </c>
      <c r="C17501" t="s">
        <v>2243</v>
      </c>
      <c r="D17501" t="s">
        <v>2026</v>
      </c>
      <c r="E17501">
        <v>5</v>
      </c>
      <c r="F17501" t="s">
        <v>2016</v>
      </c>
      <c r="G17501">
        <v>46</v>
      </c>
      <c r="H17501" t="s">
        <v>2017</v>
      </c>
      <c r="I17501">
        <v>43509</v>
      </c>
      <c r="J17501">
        <v>3</v>
      </c>
      <c r="K17501">
        <v>2.67</v>
      </c>
    </row>
    <row r="17502" spans="1:11">
      <c r="B17502" t="s">
        <v>106</v>
      </c>
      <c r="C17502" t="s">
        <v>2447</v>
      </c>
      <c r="D17502" t="s">
        <v>2440</v>
      </c>
      <c r="E17502">
        <v>5</v>
      </c>
      <c r="F17502" t="s">
        <v>2016</v>
      </c>
      <c r="G17502">
        <v>37</v>
      </c>
      <c r="H17502" t="s">
        <v>2020</v>
      </c>
      <c r="I17502">
        <v>43507</v>
      </c>
      <c r="J17502">
        <v>3</v>
      </c>
      <c r="K17502">
        <v>2.67</v>
      </c>
    </row>
    <row r="17503" spans="1:11">
      <c r="B17503" t="s">
        <v>2037</v>
      </c>
      <c r="C17503" t="s">
        <v>3361</v>
      </c>
      <c r="D17503" t="s">
        <v>2026</v>
      </c>
      <c r="E17503">
        <v>5</v>
      </c>
      <c r="F17503" t="s">
        <v>2016</v>
      </c>
      <c r="G17503">
        <v>39</v>
      </c>
      <c r="H17503" t="s">
        <v>2020</v>
      </c>
      <c r="I17503">
        <v>43507</v>
      </c>
      <c r="J17503" t="s">
        <v>2030</v>
      </c>
      <c r="K17503" t="s">
        <v>2030</v>
      </c>
    </row>
    <row r="17504" spans="1:11">
      <c r="B17504" t="s">
        <v>2027</v>
      </c>
      <c r="C17504" t="s">
        <v>2454</v>
      </c>
      <c r="D17504" t="s">
        <v>2029</v>
      </c>
      <c r="E17504">
        <v>5</v>
      </c>
      <c r="F17504" t="s">
        <v>2016</v>
      </c>
      <c r="G17504">
        <v>46</v>
      </c>
      <c r="H17504" t="s">
        <v>2017</v>
      </c>
      <c r="I17504">
        <v>43504</v>
      </c>
      <c r="J17504">
        <v>3</v>
      </c>
      <c r="K17504">
        <v>2.67</v>
      </c>
    </row>
    <row r="17505" spans="2:11">
      <c r="B17505" t="s">
        <v>2021</v>
      </c>
      <c r="C17505" t="s">
        <v>2285</v>
      </c>
      <c r="D17505" t="s">
        <v>2166</v>
      </c>
      <c r="E17505">
        <v>5</v>
      </c>
      <c r="F17505" t="s">
        <v>2016</v>
      </c>
      <c r="G17505">
        <v>40</v>
      </c>
      <c r="H17505" t="s">
        <v>2020</v>
      </c>
      <c r="I17505">
        <v>43497</v>
      </c>
      <c r="J17505">
        <v>3</v>
      </c>
      <c r="K17505">
        <v>2.67</v>
      </c>
    </row>
    <row r="17506" spans="2:11">
      <c r="B17506" t="s">
        <v>2033</v>
      </c>
      <c r="C17506" t="s">
        <v>2455</v>
      </c>
      <c r="D17506" t="s">
        <v>2035</v>
      </c>
      <c r="E17506">
        <v>5</v>
      </c>
      <c r="F17506" t="s">
        <v>2016</v>
      </c>
      <c r="G17506">
        <v>45</v>
      </c>
      <c r="H17506" t="s">
        <v>2036</v>
      </c>
      <c r="I17506">
        <v>43497</v>
      </c>
      <c r="J17506">
        <v>3</v>
      </c>
      <c r="K17506">
        <v>2.67</v>
      </c>
    </row>
    <row r="17507" spans="2:11">
      <c r="B17507" t="s">
        <v>2277</v>
      </c>
      <c r="C17507" t="s">
        <v>2449</v>
      </c>
      <c r="D17507" t="s">
        <v>2029</v>
      </c>
      <c r="E17507">
        <v>5</v>
      </c>
      <c r="F17507" t="s">
        <v>2016</v>
      </c>
      <c r="G17507">
        <v>41</v>
      </c>
      <c r="H17507" t="s">
        <v>2017</v>
      </c>
      <c r="I17507">
        <v>43496</v>
      </c>
      <c r="J17507">
        <v>3</v>
      </c>
      <c r="K17507">
        <v>2.67</v>
      </c>
    </row>
    <row r="17508" spans="2:11">
      <c r="B17508" t="s">
        <v>2232</v>
      </c>
      <c r="C17508" t="s">
        <v>3090</v>
      </c>
      <c r="D17508" t="s">
        <v>2029</v>
      </c>
      <c r="E17508">
        <v>5</v>
      </c>
      <c r="F17508" t="s">
        <v>2016</v>
      </c>
      <c r="G17508" t="s">
        <v>2030</v>
      </c>
      <c r="H17508" t="s">
        <v>2017</v>
      </c>
      <c r="I17508">
        <v>43496</v>
      </c>
      <c r="J17508">
        <v>3</v>
      </c>
      <c r="K17508">
        <v>2.67</v>
      </c>
    </row>
    <row r="17509" spans="2:11">
      <c r="B17509" t="s">
        <v>2077</v>
      </c>
      <c r="C17509" t="s">
        <v>2288</v>
      </c>
      <c r="D17509" t="s">
        <v>2029</v>
      </c>
      <c r="E17509">
        <v>5</v>
      </c>
      <c r="F17509" t="s">
        <v>2016</v>
      </c>
      <c r="G17509">
        <v>46</v>
      </c>
      <c r="H17509" t="s">
        <v>2020</v>
      </c>
      <c r="I17509">
        <v>43496</v>
      </c>
      <c r="J17509">
        <v>3</v>
      </c>
      <c r="K17509">
        <v>2.67</v>
      </c>
    </row>
    <row r="17510" spans="2:11">
      <c r="B17510" t="s">
        <v>2045</v>
      </c>
      <c r="C17510" t="s">
        <v>4401</v>
      </c>
      <c r="D17510" t="s">
        <v>2029</v>
      </c>
      <c r="E17510">
        <v>5</v>
      </c>
      <c r="F17510" t="s">
        <v>2016</v>
      </c>
      <c r="G17510">
        <v>41</v>
      </c>
      <c r="H17510" t="s">
        <v>2020</v>
      </c>
      <c r="I17510">
        <v>43496</v>
      </c>
      <c r="J17510">
        <v>1</v>
      </c>
      <c r="K17510">
        <v>13.65</v>
      </c>
    </row>
    <row r="17511" spans="2:11">
      <c r="B17511" t="s">
        <v>2236</v>
      </c>
      <c r="C17511" t="s">
        <v>3087</v>
      </c>
      <c r="D17511" t="s">
        <v>2238</v>
      </c>
      <c r="E17511">
        <v>4</v>
      </c>
      <c r="F17511" t="s">
        <v>2016</v>
      </c>
      <c r="G17511">
        <v>39</v>
      </c>
      <c r="H17511" t="s">
        <v>2020</v>
      </c>
      <c r="I17511">
        <v>43496</v>
      </c>
      <c r="J17511">
        <v>3</v>
      </c>
      <c r="K17511">
        <v>2.67</v>
      </c>
    </row>
    <row r="17512" spans="2:11">
      <c r="B17512" t="s">
        <v>2094</v>
      </c>
      <c r="C17512" t="s">
        <v>2095</v>
      </c>
      <c r="D17512" t="s">
        <v>2076</v>
      </c>
      <c r="E17512">
        <v>3</v>
      </c>
      <c r="F17512" t="s">
        <v>2016</v>
      </c>
      <c r="G17512" t="s">
        <v>2030</v>
      </c>
      <c r="H17512" t="s">
        <v>2017</v>
      </c>
      <c r="I17512">
        <v>43495</v>
      </c>
      <c r="J17512" t="s">
        <v>2030</v>
      </c>
      <c r="K17512" t="s">
        <v>2030</v>
      </c>
    </row>
    <row r="17513" spans="2:11">
      <c r="B17513" t="s">
        <v>2083</v>
      </c>
      <c r="C17513" t="s">
        <v>2084</v>
      </c>
      <c r="D17513" t="s">
        <v>2076</v>
      </c>
      <c r="E17513">
        <v>3</v>
      </c>
      <c r="F17513" t="s">
        <v>2088</v>
      </c>
      <c r="G17513" t="s">
        <v>2030</v>
      </c>
      <c r="H17513" t="s">
        <v>2017</v>
      </c>
      <c r="I17513">
        <v>43368</v>
      </c>
      <c r="J17513">
        <v>2</v>
      </c>
      <c r="K17513">
        <v>6.32</v>
      </c>
    </row>
    <row r="17514" spans="2:11">
      <c r="B17514" t="s">
        <v>2051</v>
      </c>
      <c r="C17514" t="s">
        <v>3084</v>
      </c>
      <c r="D17514" t="s">
        <v>2076</v>
      </c>
      <c r="E17514">
        <v>3</v>
      </c>
      <c r="F17514" t="s">
        <v>2016</v>
      </c>
      <c r="G17514" t="s">
        <v>2030</v>
      </c>
      <c r="H17514" t="s">
        <v>2017</v>
      </c>
      <c r="I17514">
        <v>42956</v>
      </c>
      <c r="J17514">
        <v>4</v>
      </c>
      <c r="K17514">
        <v>0</v>
      </c>
    </row>
    <row r="17601" spans="1:11">
      <c r="A17601" t="s">
        <v>1189</v>
      </c>
      <c r="B17601" t="s">
        <v>2037</v>
      </c>
      <c r="C17601" t="s">
        <v>2816</v>
      </c>
      <c r="D17601" t="s">
        <v>2026</v>
      </c>
      <c r="E17601">
        <v>5</v>
      </c>
      <c r="F17601" t="s">
        <v>2016</v>
      </c>
      <c r="G17601">
        <v>137</v>
      </c>
      <c r="H17601" t="s">
        <v>2020</v>
      </c>
      <c r="I17601">
        <v>43511</v>
      </c>
      <c r="J17601">
        <v>4</v>
      </c>
      <c r="K17601">
        <v>0.5</v>
      </c>
    </row>
    <row r="17602" spans="1:11">
      <c r="B17602" t="s">
        <v>2274</v>
      </c>
      <c r="C17602" t="s">
        <v>2819</v>
      </c>
      <c r="D17602" t="s">
        <v>2026</v>
      </c>
      <c r="E17602">
        <v>5</v>
      </c>
      <c r="F17602" t="s">
        <v>2016</v>
      </c>
      <c r="G17602" t="s">
        <v>2030</v>
      </c>
      <c r="H17602" t="s">
        <v>2017</v>
      </c>
      <c r="I17602">
        <v>43509</v>
      </c>
      <c r="J17602">
        <v>4</v>
      </c>
      <c r="K17602">
        <v>0.5</v>
      </c>
    </row>
    <row r="17603" spans="1:11">
      <c r="B17603" t="s">
        <v>2051</v>
      </c>
      <c r="C17603" t="s">
        <v>2822</v>
      </c>
      <c r="D17603" t="s">
        <v>2026</v>
      </c>
      <c r="E17603">
        <v>5</v>
      </c>
      <c r="F17603" t="s">
        <v>2016</v>
      </c>
      <c r="G17603">
        <v>147</v>
      </c>
      <c r="H17603" t="s">
        <v>2017</v>
      </c>
      <c r="I17603">
        <v>43509</v>
      </c>
      <c r="J17603">
        <v>1</v>
      </c>
      <c r="K17603">
        <v>11.45</v>
      </c>
    </row>
    <row r="17604" spans="1:11">
      <c r="B17604" t="s">
        <v>2267</v>
      </c>
      <c r="C17604" t="s">
        <v>2700</v>
      </c>
      <c r="D17604" t="s">
        <v>2029</v>
      </c>
      <c r="E17604">
        <v>5</v>
      </c>
      <c r="F17604" t="s">
        <v>2016</v>
      </c>
      <c r="G17604">
        <v>143</v>
      </c>
      <c r="H17604" t="s">
        <v>2017</v>
      </c>
      <c r="I17604">
        <v>43509</v>
      </c>
      <c r="J17604" t="s">
        <v>2030</v>
      </c>
      <c r="K17604" t="s">
        <v>2030</v>
      </c>
    </row>
    <row r="17605" spans="1:11">
      <c r="B17605" t="s">
        <v>2067</v>
      </c>
      <c r="C17605" t="s">
        <v>2703</v>
      </c>
      <c r="D17605" t="s">
        <v>2252</v>
      </c>
      <c r="E17605">
        <v>3</v>
      </c>
      <c r="F17605" t="s">
        <v>2016</v>
      </c>
      <c r="G17605">
        <v>129</v>
      </c>
      <c r="H17605" t="s">
        <v>2020</v>
      </c>
      <c r="I17605">
        <v>43507</v>
      </c>
      <c r="J17605" t="s">
        <v>2030</v>
      </c>
      <c r="K17605" t="s">
        <v>2030</v>
      </c>
    </row>
    <row r="17606" spans="1:11">
      <c r="B17606" t="s">
        <v>2157</v>
      </c>
      <c r="C17606" t="s">
        <v>2711</v>
      </c>
      <c r="D17606" t="s">
        <v>2076</v>
      </c>
      <c r="E17606">
        <v>3</v>
      </c>
      <c r="F17606" t="s">
        <v>2016</v>
      </c>
      <c r="G17606">
        <v>130</v>
      </c>
      <c r="H17606" t="s">
        <v>2017</v>
      </c>
      <c r="I17606">
        <v>43507</v>
      </c>
      <c r="J17606">
        <v>5</v>
      </c>
      <c r="K17606">
        <v>0</v>
      </c>
    </row>
    <row r="17607" spans="1:11">
      <c r="B17607" t="s">
        <v>2083</v>
      </c>
      <c r="C17607" t="s">
        <v>2084</v>
      </c>
      <c r="D17607" t="s">
        <v>2053</v>
      </c>
      <c r="E17607">
        <v>1</v>
      </c>
      <c r="F17607" t="s">
        <v>2016</v>
      </c>
      <c r="G17607" t="s">
        <v>2030</v>
      </c>
      <c r="H17607" t="s">
        <v>2017</v>
      </c>
      <c r="I17607">
        <v>43505</v>
      </c>
      <c r="J17607" t="s">
        <v>2030</v>
      </c>
      <c r="K17607" t="s">
        <v>2030</v>
      </c>
    </row>
    <row r="17608" spans="1:11">
      <c r="B17608" t="s">
        <v>106</v>
      </c>
      <c r="C17608" t="s">
        <v>2205</v>
      </c>
      <c r="D17608" t="s">
        <v>2440</v>
      </c>
      <c r="E17608">
        <v>5</v>
      </c>
      <c r="F17608" t="s">
        <v>2016</v>
      </c>
      <c r="G17608">
        <v>155</v>
      </c>
      <c r="H17608" t="s">
        <v>2020</v>
      </c>
      <c r="I17608">
        <v>43504</v>
      </c>
      <c r="J17608" t="s">
        <v>2030</v>
      </c>
      <c r="K17608" t="s">
        <v>2030</v>
      </c>
    </row>
    <row r="17609" spans="1:11">
      <c r="B17609" t="s">
        <v>2063</v>
      </c>
      <c r="C17609" t="s">
        <v>2710</v>
      </c>
      <c r="D17609" t="s">
        <v>2035</v>
      </c>
      <c r="E17609">
        <v>5</v>
      </c>
      <c r="F17609" t="s">
        <v>2016</v>
      </c>
      <c r="G17609">
        <v>142</v>
      </c>
      <c r="H17609" t="s">
        <v>2017</v>
      </c>
      <c r="I17609">
        <v>43503</v>
      </c>
      <c r="J17609">
        <v>4</v>
      </c>
      <c r="K17609">
        <v>0.5</v>
      </c>
    </row>
    <row r="17610" spans="1:11">
      <c r="B17610" t="s">
        <v>2021</v>
      </c>
      <c r="C17610" t="s">
        <v>2828</v>
      </c>
      <c r="D17610" t="s">
        <v>2023</v>
      </c>
      <c r="E17610">
        <v>5</v>
      </c>
      <c r="F17610" t="s">
        <v>2016</v>
      </c>
      <c r="G17610">
        <v>153</v>
      </c>
      <c r="H17610" t="s">
        <v>2020</v>
      </c>
      <c r="I17610">
        <v>43497</v>
      </c>
      <c r="J17610">
        <v>4</v>
      </c>
      <c r="K17610">
        <v>0.5</v>
      </c>
    </row>
    <row r="17611" spans="1:11">
      <c r="B17611" t="s">
        <v>2094</v>
      </c>
      <c r="C17611" t="s">
        <v>2095</v>
      </c>
      <c r="D17611" t="s">
        <v>2026</v>
      </c>
      <c r="E17611">
        <v>5</v>
      </c>
      <c r="F17611" t="s">
        <v>2085</v>
      </c>
      <c r="G17611">
        <v>129</v>
      </c>
      <c r="H17611" t="s">
        <v>2020</v>
      </c>
      <c r="I17611">
        <v>43495</v>
      </c>
      <c r="J17611" t="s">
        <v>2030</v>
      </c>
      <c r="K17611" t="s">
        <v>2030</v>
      </c>
    </row>
    <row r="17612" spans="1:11">
      <c r="B17612" t="s">
        <v>2260</v>
      </c>
      <c r="C17612" t="s">
        <v>3371</v>
      </c>
      <c r="D17612" t="s">
        <v>2035</v>
      </c>
      <c r="E17612">
        <v>5</v>
      </c>
      <c r="F17612" t="s">
        <v>2016</v>
      </c>
      <c r="G17612">
        <v>145</v>
      </c>
      <c r="H17612" t="s">
        <v>2020</v>
      </c>
      <c r="I17612">
        <v>43493</v>
      </c>
      <c r="J17612">
        <v>4</v>
      </c>
      <c r="K17612">
        <v>0.5</v>
      </c>
    </row>
    <row r="17613" spans="1:11">
      <c r="B17613" t="s">
        <v>2813</v>
      </c>
      <c r="C17613" t="s">
        <v>3373</v>
      </c>
      <c r="D17613" t="s">
        <v>2076</v>
      </c>
      <c r="E17613">
        <v>3</v>
      </c>
      <c r="F17613" t="s">
        <v>2016</v>
      </c>
      <c r="G17613">
        <v>123</v>
      </c>
      <c r="H17613" t="s">
        <v>2017</v>
      </c>
      <c r="I17613">
        <v>43492</v>
      </c>
      <c r="J17613" t="s">
        <v>2030</v>
      </c>
      <c r="K17613" t="s">
        <v>2030</v>
      </c>
    </row>
    <row r="17614" spans="1:11">
      <c r="B17614" t="s">
        <v>2210</v>
      </c>
      <c r="C17614" t="s">
        <v>2211</v>
      </c>
      <c r="D17614" t="s">
        <v>2044</v>
      </c>
      <c r="E17614">
        <v>3</v>
      </c>
      <c r="F17614" t="s">
        <v>2016</v>
      </c>
      <c r="G17614">
        <v>149</v>
      </c>
      <c r="H17614" t="s">
        <v>2020</v>
      </c>
      <c r="I17614">
        <v>43490</v>
      </c>
      <c r="J17614">
        <v>5</v>
      </c>
      <c r="K17614">
        <v>0</v>
      </c>
    </row>
    <row r="17615" spans="1:11">
      <c r="B17615" t="s">
        <v>2024</v>
      </c>
      <c r="C17615" t="s">
        <v>2217</v>
      </c>
      <c r="D17615" t="s">
        <v>2026</v>
      </c>
      <c r="E17615">
        <v>5</v>
      </c>
      <c r="F17615" t="s">
        <v>2016</v>
      </c>
      <c r="G17615">
        <v>150</v>
      </c>
      <c r="H17615" t="s">
        <v>2017</v>
      </c>
      <c r="I17615">
        <v>43489</v>
      </c>
      <c r="J17615">
        <v>4</v>
      </c>
      <c r="K17615">
        <v>0.5</v>
      </c>
    </row>
    <row r="17616" spans="1:11">
      <c r="B17616" t="s">
        <v>2159</v>
      </c>
      <c r="C17616" t="s">
        <v>2823</v>
      </c>
      <c r="D17616" t="s">
        <v>2029</v>
      </c>
      <c r="E17616">
        <v>5</v>
      </c>
      <c r="F17616" t="s">
        <v>2016</v>
      </c>
      <c r="G17616">
        <v>149</v>
      </c>
      <c r="H17616" t="s">
        <v>2020</v>
      </c>
      <c r="I17616">
        <v>43489</v>
      </c>
      <c r="J17616">
        <v>4</v>
      </c>
      <c r="K17616">
        <v>0.5</v>
      </c>
    </row>
    <row r="17617" spans="2:11">
      <c r="B17617" t="s">
        <v>2232</v>
      </c>
      <c r="C17617" t="s">
        <v>2706</v>
      </c>
      <c r="D17617" t="s">
        <v>2015</v>
      </c>
      <c r="E17617">
        <v>3</v>
      </c>
      <c r="F17617" t="s">
        <v>2016</v>
      </c>
      <c r="G17617" t="s">
        <v>2030</v>
      </c>
      <c r="H17617" t="s">
        <v>2017</v>
      </c>
      <c r="I17617">
        <v>43489</v>
      </c>
      <c r="J17617">
        <v>5</v>
      </c>
      <c r="K17617">
        <v>0</v>
      </c>
    </row>
    <row r="17618" spans="2:11">
      <c r="B17618" t="s">
        <v>2049</v>
      </c>
      <c r="C17618" t="s">
        <v>2830</v>
      </c>
      <c r="D17618" t="s">
        <v>2015</v>
      </c>
      <c r="E17618">
        <v>3</v>
      </c>
      <c r="F17618" t="s">
        <v>2016</v>
      </c>
      <c r="G17618">
        <v>135</v>
      </c>
      <c r="H17618" t="s">
        <v>2017</v>
      </c>
      <c r="I17618">
        <v>43489</v>
      </c>
      <c r="J17618">
        <v>5</v>
      </c>
      <c r="K17618">
        <v>0</v>
      </c>
    </row>
    <row r="17619" spans="2:11">
      <c r="B17619" t="s">
        <v>2086</v>
      </c>
      <c r="C17619" t="s">
        <v>2827</v>
      </c>
      <c r="D17619" t="s">
        <v>2076</v>
      </c>
      <c r="E17619">
        <v>3</v>
      </c>
      <c r="F17619" t="s">
        <v>2016</v>
      </c>
      <c r="G17619">
        <v>120</v>
      </c>
      <c r="H17619" t="s">
        <v>2017</v>
      </c>
      <c r="I17619">
        <v>43489</v>
      </c>
      <c r="J17619">
        <v>3</v>
      </c>
      <c r="K17619">
        <v>4.0599999999999996</v>
      </c>
    </row>
    <row r="17620" spans="2:11">
      <c r="B17620" t="s">
        <v>2089</v>
      </c>
      <c r="C17620" t="s">
        <v>3372</v>
      </c>
      <c r="D17620" t="s">
        <v>2029</v>
      </c>
      <c r="E17620">
        <v>5</v>
      </c>
      <c r="F17620" t="s">
        <v>2016</v>
      </c>
      <c r="G17620">
        <v>130</v>
      </c>
      <c r="H17620" t="s">
        <v>2020</v>
      </c>
      <c r="I17620">
        <v>43488</v>
      </c>
      <c r="J17620">
        <v>2</v>
      </c>
      <c r="K17620">
        <v>8.08</v>
      </c>
    </row>
    <row r="17621" spans="2:11">
      <c r="B17621" t="s">
        <v>2033</v>
      </c>
      <c r="C17621" t="s">
        <v>2712</v>
      </c>
      <c r="D17621" t="s">
        <v>2398</v>
      </c>
      <c r="E17621" t="s">
        <v>2030</v>
      </c>
      <c r="F17621" t="s">
        <v>2016</v>
      </c>
      <c r="G17621" t="s">
        <v>2030</v>
      </c>
      <c r="H17621" t="s">
        <v>2017</v>
      </c>
      <c r="I17621">
        <v>43487</v>
      </c>
      <c r="J17621" t="s">
        <v>2030</v>
      </c>
      <c r="K17621" t="s">
        <v>2030</v>
      </c>
    </row>
    <row r="17622" spans="2:11">
      <c r="B17622" t="s">
        <v>2096</v>
      </c>
      <c r="C17622" t="s">
        <v>2097</v>
      </c>
      <c r="D17622" t="s">
        <v>2044</v>
      </c>
      <c r="E17622">
        <v>3</v>
      </c>
      <c r="F17622" t="s">
        <v>2016</v>
      </c>
      <c r="G17622" t="s">
        <v>2030</v>
      </c>
      <c r="H17622" t="s">
        <v>2017</v>
      </c>
      <c r="I17622">
        <v>42608</v>
      </c>
      <c r="J17622">
        <v>5</v>
      </c>
      <c r="K17622">
        <v>0</v>
      </c>
    </row>
    <row r="17701" spans="1:11">
      <c r="A17701" t="s">
        <v>1190</v>
      </c>
      <c r="B17701" t="s">
        <v>2049</v>
      </c>
      <c r="C17701" t="s">
        <v>3489</v>
      </c>
      <c r="D17701" t="s">
        <v>2029</v>
      </c>
      <c r="E17701">
        <v>5</v>
      </c>
      <c r="F17701" t="s">
        <v>2016</v>
      </c>
      <c r="G17701">
        <v>74</v>
      </c>
      <c r="H17701" t="s">
        <v>2017</v>
      </c>
      <c r="I17701">
        <v>43511</v>
      </c>
      <c r="J17701">
        <v>8</v>
      </c>
      <c r="K17701">
        <v>-25.28</v>
      </c>
    </row>
    <row r="17702" spans="1:11">
      <c r="B17702" t="s">
        <v>2358</v>
      </c>
      <c r="C17702" t="s">
        <v>3490</v>
      </c>
      <c r="D17702" t="s">
        <v>2026</v>
      </c>
      <c r="E17702">
        <v>5</v>
      </c>
      <c r="F17702" t="s">
        <v>2016</v>
      </c>
      <c r="G17702">
        <v>60</v>
      </c>
      <c r="H17702" t="s">
        <v>2020</v>
      </c>
      <c r="I17702">
        <v>43510</v>
      </c>
      <c r="J17702">
        <v>8</v>
      </c>
      <c r="K17702">
        <v>-25.28</v>
      </c>
    </row>
    <row r="17703" spans="1:11">
      <c r="B17703" t="s">
        <v>2159</v>
      </c>
      <c r="C17703" t="s">
        <v>2620</v>
      </c>
      <c r="D17703" t="s">
        <v>2029</v>
      </c>
      <c r="E17703">
        <v>5</v>
      </c>
      <c r="F17703" t="s">
        <v>2016</v>
      </c>
      <c r="G17703">
        <v>75</v>
      </c>
      <c r="H17703" t="s">
        <v>2020</v>
      </c>
      <c r="I17703">
        <v>43510</v>
      </c>
      <c r="J17703">
        <v>8</v>
      </c>
      <c r="K17703">
        <v>-25.28</v>
      </c>
    </row>
    <row r="17704" spans="1:11">
      <c r="B17704" t="s">
        <v>2033</v>
      </c>
      <c r="C17704" t="s">
        <v>2557</v>
      </c>
      <c r="D17704" t="s">
        <v>2035</v>
      </c>
      <c r="E17704">
        <v>5</v>
      </c>
      <c r="F17704" t="s">
        <v>2016</v>
      </c>
      <c r="G17704">
        <v>75</v>
      </c>
      <c r="H17704" t="s">
        <v>2036</v>
      </c>
      <c r="I17704">
        <v>43509</v>
      </c>
      <c r="J17704">
        <v>11</v>
      </c>
      <c r="K17704">
        <v>-32.64</v>
      </c>
    </row>
    <row r="17705" spans="1:11">
      <c r="B17705" t="s">
        <v>2021</v>
      </c>
      <c r="C17705" t="s">
        <v>3491</v>
      </c>
      <c r="D17705" t="s">
        <v>2023</v>
      </c>
      <c r="E17705">
        <v>5</v>
      </c>
      <c r="F17705" t="s">
        <v>2016</v>
      </c>
      <c r="G17705">
        <v>59</v>
      </c>
      <c r="H17705" t="s">
        <v>2020</v>
      </c>
      <c r="I17705">
        <v>43507</v>
      </c>
      <c r="J17705">
        <v>1</v>
      </c>
      <c r="K17705">
        <v>29.66</v>
      </c>
    </row>
    <row r="17706" spans="1:11">
      <c r="B17706" t="s">
        <v>2151</v>
      </c>
      <c r="C17706" t="s">
        <v>2520</v>
      </c>
      <c r="D17706" t="s">
        <v>2179</v>
      </c>
      <c r="E17706" t="s">
        <v>2030</v>
      </c>
      <c r="F17706" t="s">
        <v>2016</v>
      </c>
      <c r="G17706" t="s">
        <v>2030</v>
      </c>
      <c r="H17706" t="s">
        <v>2017</v>
      </c>
      <c r="I17706">
        <v>43503</v>
      </c>
      <c r="J17706" t="s">
        <v>2030</v>
      </c>
      <c r="K17706" t="s">
        <v>2030</v>
      </c>
    </row>
    <row r="17707" spans="1:11">
      <c r="B17707" t="s">
        <v>2045</v>
      </c>
      <c r="C17707" t="s">
        <v>3492</v>
      </c>
      <c r="D17707" t="s">
        <v>2015</v>
      </c>
      <c r="E17707">
        <v>3</v>
      </c>
      <c r="F17707" t="s">
        <v>2016</v>
      </c>
      <c r="G17707" t="s">
        <v>2030</v>
      </c>
      <c r="H17707" t="s">
        <v>2017</v>
      </c>
      <c r="I17707">
        <v>43493</v>
      </c>
      <c r="J17707">
        <v>7</v>
      </c>
      <c r="K17707">
        <v>0</v>
      </c>
    </row>
    <row r="17708" spans="1:11">
      <c r="B17708" t="s">
        <v>2618</v>
      </c>
      <c r="C17708" t="s">
        <v>3493</v>
      </c>
      <c r="D17708" t="s">
        <v>2076</v>
      </c>
      <c r="E17708">
        <v>3</v>
      </c>
      <c r="F17708" t="s">
        <v>2016</v>
      </c>
      <c r="G17708">
        <v>41</v>
      </c>
      <c r="H17708" t="s">
        <v>2017</v>
      </c>
      <c r="I17708">
        <v>43480</v>
      </c>
      <c r="J17708">
        <v>6</v>
      </c>
      <c r="K17708">
        <v>5.99</v>
      </c>
    </row>
    <row r="17709" spans="1:11">
      <c r="B17709" t="s">
        <v>2051</v>
      </c>
      <c r="C17709" t="s">
        <v>2525</v>
      </c>
      <c r="D17709" t="s">
        <v>2076</v>
      </c>
      <c r="E17709">
        <v>3</v>
      </c>
      <c r="F17709" t="s">
        <v>2016</v>
      </c>
      <c r="G17709">
        <v>57</v>
      </c>
      <c r="H17709" t="s">
        <v>2017</v>
      </c>
      <c r="I17709">
        <v>43475</v>
      </c>
      <c r="J17709">
        <v>4</v>
      </c>
      <c r="K17709">
        <v>12.51</v>
      </c>
    </row>
    <row r="17710" spans="1:11">
      <c r="B17710" t="s">
        <v>2072</v>
      </c>
      <c r="C17710" t="s">
        <v>3494</v>
      </c>
      <c r="D17710" t="s">
        <v>2015</v>
      </c>
      <c r="E17710">
        <v>3</v>
      </c>
      <c r="F17710" t="s">
        <v>2016</v>
      </c>
      <c r="G17710" t="s">
        <v>2030</v>
      </c>
      <c r="H17710" t="s">
        <v>2017</v>
      </c>
      <c r="I17710">
        <v>43474</v>
      </c>
      <c r="J17710">
        <v>7</v>
      </c>
      <c r="K17710">
        <v>0</v>
      </c>
    </row>
    <row r="17711" spans="1:11">
      <c r="B17711" t="s">
        <v>2063</v>
      </c>
      <c r="C17711" t="s">
        <v>3495</v>
      </c>
      <c r="D17711" t="s">
        <v>2035</v>
      </c>
      <c r="E17711">
        <v>5</v>
      </c>
      <c r="F17711" t="s">
        <v>2016</v>
      </c>
      <c r="G17711">
        <v>63</v>
      </c>
      <c r="H17711" t="s">
        <v>2017</v>
      </c>
      <c r="I17711">
        <v>43472</v>
      </c>
      <c r="J17711" t="s">
        <v>2030</v>
      </c>
      <c r="K17711" t="s">
        <v>2030</v>
      </c>
    </row>
    <row r="17712" spans="1:11">
      <c r="B17712" t="s">
        <v>2094</v>
      </c>
      <c r="C17712" t="s">
        <v>2095</v>
      </c>
      <c r="D17712" t="s">
        <v>2076</v>
      </c>
      <c r="E17712">
        <v>3</v>
      </c>
      <c r="F17712" t="s">
        <v>2016</v>
      </c>
      <c r="G17712" t="s">
        <v>2030</v>
      </c>
      <c r="H17712" t="s">
        <v>2017</v>
      </c>
      <c r="I17712">
        <v>43465</v>
      </c>
      <c r="J17712" t="s">
        <v>2030</v>
      </c>
      <c r="K17712" t="s">
        <v>2030</v>
      </c>
    </row>
    <row r="17713" spans="2:11">
      <c r="B17713" t="s">
        <v>106</v>
      </c>
      <c r="C17713" t="s">
        <v>2527</v>
      </c>
      <c r="D17713" t="s">
        <v>2019</v>
      </c>
      <c r="E17713">
        <v>3</v>
      </c>
      <c r="F17713" t="s">
        <v>2016</v>
      </c>
      <c r="G17713">
        <v>56</v>
      </c>
      <c r="H17713" t="s">
        <v>2020</v>
      </c>
      <c r="I17713">
        <v>43446</v>
      </c>
      <c r="J17713">
        <v>7</v>
      </c>
      <c r="K17713">
        <v>0</v>
      </c>
    </row>
    <row r="17714" spans="2:11">
      <c r="B17714" t="s">
        <v>2027</v>
      </c>
      <c r="C17714" t="s">
        <v>3313</v>
      </c>
      <c r="D17714" t="s">
        <v>2044</v>
      </c>
      <c r="E17714">
        <v>3</v>
      </c>
      <c r="F17714" t="s">
        <v>2016</v>
      </c>
      <c r="G17714">
        <v>53</v>
      </c>
      <c r="H17714" t="s">
        <v>2017</v>
      </c>
      <c r="I17714">
        <v>43446</v>
      </c>
      <c r="J17714">
        <v>2</v>
      </c>
      <c r="K17714">
        <v>20.65</v>
      </c>
    </row>
    <row r="17715" spans="2:11">
      <c r="B17715" t="s">
        <v>2236</v>
      </c>
      <c r="C17715" t="s">
        <v>3496</v>
      </c>
      <c r="D17715" t="s">
        <v>2015</v>
      </c>
      <c r="E17715">
        <v>3</v>
      </c>
      <c r="F17715" t="s">
        <v>2016</v>
      </c>
      <c r="G17715" t="s">
        <v>2030</v>
      </c>
      <c r="H17715" t="s">
        <v>2017</v>
      </c>
      <c r="I17715">
        <v>43446</v>
      </c>
      <c r="J17715">
        <v>3</v>
      </c>
      <c r="K17715">
        <v>13.46</v>
      </c>
    </row>
    <row r="17716" spans="2:11">
      <c r="B17716" t="s">
        <v>3497</v>
      </c>
      <c r="C17716" t="s">
        <v>3498</v>
      </c>
      <c r="D17716" t="s">
        <v>2026</v>
      </c>
      <c r="E17716">
        <v>5</v>
      </c>
      <c r="F17716" t="s">
        <v>2016</v>
      </c>
      <c r="G17716">
        <v>80</v>
      </c>
      <c r="H17716" t="s">
        <v>2020</v>
      </c>
      <c r="I17716">
        <v>43444</v>
      </c>
      <c r="J17716" t="s">
        <v>2030</v>
      </c>
      <c r="K17716" t="s">
        <v>2030</v>
      </c>
    </row>
    <row r="17717" spans="2:11">
      <c r="B17717" t="s">
        <v>2024</v>
      </c>
      <c r="C17717" t="s">
        <v>3004</v>
      </c>
      <c r="D17717" t="s">
        <v>2026</v>
      </c>
      <c r="E17717">
        <v>5</v>
      </c>
      <c r="F17717" t="s">
        <v>2085</v>
      </c>
      <c r="G17717">
        <v>60</v>
      </c>
      <c r="H17717" t="s">
        <v>2017</v>
      </c>
      <c r="I17717">
        <v>43438</v>
      </c>
      <c r="J17717">
        <v>5</v>
      </c>
      <c r="K17717">
        <v>10.52</v>
      </c>
    </row>
    <row r="17718" spans="2:11">
      <c r="B17718" t="s">
        <v>2083</v>
      </c>
      <c r="C17718" t="s">
        <v>2084</v>
      </c>
      <c r="D17718" t="s">
        <v>2053</v>
      </c>
      <c r="E17718">
        <v>1</v>
      </c>
      <c r="F17718" t="s">
        <v>2088</v>
      </c>
      <c r="G17718" t="s">
        <v>2030</v>
      </c>
      <c r="H17718" t="s">
        <v>2017</v>
      </c>
      <c r="I17718">
        <v>43403</v>
      </c>
      <c r="J17718">
        <v>12</v>
      </c>
      <c r="K17718">
        <v>-44.17</v>
      </c>
    </row>
    <row r="17719" spans="2:11">
      <c r="B17719" t="s">
        <v>2042</v>
      </c>
      <c r="C17719" t="s">
        <v>3499</v>
      </c>
      <c r="D17719" t="s">
        <v>2044</v>
      </c>
      <c r="E17719">
        <v>3</v>
      </c>
      <c r="F17719" t="s">
        <v>2016</v>
      </c>
      <c r="G17719">
        <v>65.069999999999993</v>
      </c>
      <c r="H17719" t="s">
        <v>2020</v>
      </c>
      <c r="I17719">
        <v>43315</v>
      </c>
      <c r="J17719" t="s">
        <v>2030</v>
      </c>
      <c r="K17719" t="s">
        <v>2030</v>
      </c>
    </row>
    <row r="17720" spans="2:11">
      <c r="B17720" t="s">
        <v>2111</v>
      </c>
      <c r="C17720" t="s">
        <v>2112</v>
      </c>
      <c r="D17720" t="s">
        <v>2026</v>
      </c>
      <c r="E17720">
        <v>5</v>
      </c>
      <c r="F17720" t="s">
        <v>2016</v>
      </c>
      <c r="G17720" t="s">
        <v>2030</v>
      </c>
      <c r="H17720" t="s">
        <v>2017</v>
      </c>
      <c r="I17720">
        <v>43154</v>
      </c>
      <c r="J17720">
        <v>8</v>
      </c>
      <c r="K17720">
        <v>-25.28</v>
      </c>
    </row>
    <row r="17801" spans="1:11">
      <c r="A17801" t="s">
        <v>1191</v>
      </c>
      <c r="B17801" t="s">
        <v>2069</v>
      </c>
      <c r="C17801" t="s">
        <v>2342</v>
      </c>
      <c r="D17801" t="s">
        <v>2035</v>
      </c>
      <c r="E17801">
        <v>5</v>
      </c>
      <c r="F17801" t="s">
        <v>2016</v>
      </c>
      <c r="G17801">
        <v>280</v>
      </c>
      <c r="H17801" t="s">
        <v>2020</v>
      </c>
      <c r="I17801">
        <v>43511</v>
      </c>
      <c r="J17801">
        <v>6</v>
      </c>
      <c r="K17801">
        <v>15.55</v>
      </c>
    </row>
    <row r="17802" spans="1:11">
      <c r="B17802" t="s">
        <v>2091</v>
      </c>
      <c r="C17802" t="s">
        <v>2092</v>
      </c>
      <c r="D17802" t="s">
        <v>2093</v>
      </c>
      <c r="E17802" t="s">
        <v>2030</v>
      </c>
      <c r="F17802" t="s">
        <v>2016</v>
      </c>
      <c r="G17802" t="s">
        <v>2030</v>
      </c>
      <c r="H17802" t="s">
        <v>2017</v>
      </c>
      <c r="I17802">
        <v>43510</v>
      </c>
      <c r="J17802" t="s">
        <v>2030</v>
      </c>
      <c r="K17802" t="s">
        <v>2030</v>
      </c>
    </row>
    <row r="17803" spans="1:11">
      <c r="B17803" t="s">
        <v>2198</v>
      </c>
      <c r="C17803" t="s">
        <v>2345</v>
      </c>
      <c r="D17803" t="s">
        <v>2035</v>
      </c>
      <c r="E17803">
        <v>5</v>
      </c>
      <c r="F17803" t="s">
        <v>2016</v>
      </c>
      <c r="G17803">
        <v>310</v>
      </c>
      <c r="H17803" t="s">
        <v>2020</v>
      </c>
      <c r="I17803">
        <v>43510</v>
      </c>
      <c r="J17803">
        <v>2</v>
      </c>
      <c r="K17803">
        <v>26.17</v>
      </c>
    </row>
    <row r="17804" spans="1:11">
      <c r="B17804" t="s">
        <v>2274</v>
      </c>
      <c r="C17804" t="s">
        <v>2307</v>
      </c>
      <c r="D17804" t="s">
        <v>2026</v>
      </c>
      <c r="E17804">
        <v>5</v>
      </c>
      <c r="F17804" t="s">
        <v>2016</v>
      </c>
      <c r="G17804" t="s">
        <v>2030</v>
      </c>
      <c r="H17804" t="s">
        <v>2017</v>
      </c>
      <c r="I17804">
        <v>43509</v>
      </c>
      <c r="J17804" t="s">
        <v>2030</v>
      </c>
      <c r="K17804" t="s">
        <v>2030</v>
      </c>
    </row>
    <row r="17805" spans="1:11">
      <c r="B17805" t="s">
        <v>2051</v>
      </c>
      <c r="C17805" t="s">
        <v>2052</v>
      </c>
      <c r="D17805" t="s">
        <v>2076</v>
      </c>
      <c r="E17805">
        <v>3</v>
      </c>
      <c r="F17805" t="s">
        <v>2088</v>
      </c>
      <c r="G17805">
        <v>300</v>
      </c>
      <c r="H17805" t="s">
        <v>2017</v>
      </c>
      <c r="I17805">
        <v>43508</v>
      </c>
      <c r="J17805" t="s">
        <v>2030</v>
      </c>
      <c r="K17805" t="s">
        <v>2030</v>
      </c>
    </row>
    <row r="17806" spans="1:11">
      <c r="B17806" t="s">
        <v>2094</v>
      </c>
      <c r="C17806" t="s">
        <v>2095</v>
      </c>
      <c r="D17806" t="s">
        <v>2076</v>
      </c>
      <c r="E17806">
        <v>3</v>
      </c>
      <c r="F17806" t="s">
        <v>2016</v>
      </c>
      <c r="G17806" t="s">
        <v>2030</v>
      </c>
      <c r="H17806" t="s">
        <v>2017</v>
      </c>
      <c r="I17806">
        <v>43507</v>
      </c>
      <c r="J17806" t="s">
        <v>2030</v>
      </c>
      <c r="K17806" t="s">
        <v>2030</v>
      </c>
    </row>
    <row r="17807" spans="1:11">
      <c r="B17807" t="s">
        <v>2047</v>
      </c>
      <c r="C17807" t="s">
        <v>2048</v>
      </c>
      <c r="D17807" t="s">
        <v>2026</v>
      </c>
      <c r="E17807">
        <v>5</v>
      </c>
      <c r="F17807" t="s">
        <v>2016</v>
      </c>
      <c r="G17807">
        <v>295</v>
      </c>
      <c r="H17807" t="s">
        <v>2017</v>
      </c>
      <c r="I17807">
        <v>43506</v>
      </c>
      <c r="J17807">
        <v>6</v>
      </c>
      <c r="K17807">
        <v>15.55</v>
      </c>
    </row>
    <row r="17808" spans="1:11">
      <c r="B17808" t="s">
        <v>2077</v>
      </c>
      <c r="C17808" t="s">
        <v>2078</v>
      </c>
      <c r="D17808" t="s">
        <v>2227</v>
      </c>
      <c r="E17808">
        <v>3</v>
      </c>
      <c r="F17808" t="s">
        <v>2016</v>
      </c>
      <c r="G17808">
        <v>275</v>
      </c>
      <c r="H17808" t="s">
        <v>2020</v>
      </c>
      <c r="I17808">
        <v>43505</v>
      </c>
      <c r="J17808" t="s">
        <v>2030</v>
      </c>
      <c r="K17808" t="s">
        <v>2030</v>
      </c>
    </row>
    <row r="17809" spans="2:11">
      <c r="B17809" t="s">
        <v>2079</v>
      </c>
      <c r="C17809" t="s">
        <v>2080</v>
      </c>
      <c r="D17809" t="s">
        <v>2015</v>
      </c>
      <c r="E17809">
        <v>3</v>
      </c>
      <c r="F17809" t="s">
        <v>2016</v>
      </c>
      <c r="G17809">
        <v>265</v>
      </c>
      <c r="H17809" t="s">
        <v>2017</v>
      </c>
      <c r="I17809">
        <v>43504</v>
      </c>
      <c r="J17809" t="s">
        <v>2030</v>
      </c>
      <c r="K17809" t="s">
        <v>2030</v>
      </c>
    </row>
    <row r="17810" spans="2:11">
      <c r="B17810" t="s">
        <v>2042</v>
      </c>
      <c r="C17810" t="s">
        <v>2043</v>
      </c>
      <c r="D17810" t="s">
        <v>2044</v>
      </c>
      <c r="E17810">
        <v>3</v>
      </c>
      <c r="F17810" t="s">
        <v>2016</v>
      </c>
      <c r="G17810">
        <v>240</v>
      </c>
      <c r="H17810" t="s">
        <v>2020</v>
      </c>
      <c r="I17810">
        <v>43500</v>
      </c>
      <c r="J17810">
        <v>10</v>
      </c>
      <c r="K17810">
        <v>-15.46</v>
      </c>
    </row>
    <row r="17811" spans="2:11">
      <c r="B17811" t="s">
        <v>2037</v>
      </c>
      <c r="C17811" t="s">
        <v>2038</v>
      </c>
      <c r="D17811" t="s">
        <v>2026</v>
      </c>
      <c r="E17811">
        <v>5</v>
      </c>
      <c r="F17811" t="s">
        <v>2016</v>
      </c>
      <c r="G17811">
        <v>314</v>
      </c>
      <c r="H17811" t="s">
        <v>2020</v>
      </c>
      <c r="I17811">
        <v>43496</v>
      </c>
      <c r="J17811">
        <v>6</v>
      </c>
      <c r="K17811">
        <v>15.55</v>
      </c>
    </row>
    <row r="17812" spans="2:11">
      <c r="B17812" t="s">
        <v>2045</v>
      </c>
      <c r="C17812" t="s">
        <v>2046</v>
      </c>
      <c r="D17812" t="s">
        <v>2029</v>
      </c>
      <c r="E17812">
        <v>5</v>
      </c>
      <c r="F17812" t="s">
        <v>2016</v>
      </c>
      <c r="G17812">
        <v>315</v>
      </c>
      <c r="H17812" t="s">
        <v>2020</v>
      </c>
      <c r="I17812">
        <v>43495</v>
      </c>
      <c r="J17812">
        <v>6</v>
      </c>
      <c r="K17812">
        <v>15.55</v>
      </c>
    </row>
    <row r="17813" spans="2:11">
      <c r="B17813" t="s">
        <v>2054</v>
      </c>
      <c r="C17813" t="s">
        <v>2055</v>
      </c>
      <c r="D17813" t="s">
        <v>2056</v>
      </c>
      <c r="E17813">
        <v>4</v>
      </c>
      <c r="F17813" t="s">
        <v>2016</v>
      </c>
      <c r="G17813">
        <v>285</v>
      </c>
      <c r="H17813" t="s">
        <v>2020</v>
      </c>
      <c r="I17813">
        <v>43493</v>
      </c>
      <c r="J17813">
        <v>6</v>
      </c>
      <c r="K17813">
        <v>15.55</v>
      </c>
    </row>
    <row r="17814" spans="2:11">
      <c r="B17814" t="s">
        <v>2174</v>
      </c>
      <c r="C17814" t="s">
        <v>2014</v>
      </c>
      <c r="D17814" t="s">
        <v>2015</v>
      </c>
      <c r="E17814">
        <v>3</v>
      </c>
      <c r="F17814" t="s">
        <v>2016</v>
      </c>
      <c r="G17814">
        <v>250</v>
      </c>
      <c r="H17814" t="s">
        <v>2017</v>
      </c>
      <c r="I17814">
        <v>43492</v>
      </c>
      <c r="J17814">
        <v>10</v>
      </c>
      <c r="K17814">
        <v>-15.46</v>
      </c>
    </row>
    <row r="17815" spans="2:11">
      <c r="B17815" t="s">
        <v>2049</v>
      </c>
      <c r="C17815" t="s">
        <v>2050</v>
      </c>
      <c r="D17815" t="s">
        <v>2029</v>
      </c>
      <c r="E17815">
        <v>5</v>
      </c>
      <c r="F17815" t="s">
        <v>2016</v>
      </c>
      <c r="G17815">
        <v>280</v>
      </c>
      <c r="H17815" t="s">
        <v>2017</v>
      </c>
      <c r="I17815">
        <v>43489</v>
      </c>
      <c r="J17815">
        <v>4</v>
      </c>
      <c r="K17815">
        <v>20.66</v>
      </c>
    </row>
    <row r="17816" spans="2:11">
      <c r="B17816" t="s">
        <v>2031</v>
      </c>
      <c r="C17816" t="s">
        <v>2032</v>
      </c>
      <c r="D17816" t="s">
        <v>2026</v>
      </c>
      <c r="E17816">
        <v>5</v>
      </c>
      <c r="F17816" t="s">
        <v>2016</v>
      </c>
      <c r="G17816">
        <v>304</v>
      </c>
      <c r="H17816" t="s">
        <v>2020</v>
      </c>
      <c r="I17816">
        <v>43483</v>
      </c>
      <c r="J17816">
        <v>6</v>
      </c>
      <c r="K17816">
        <v>15.55</v>
      </c>
    </row>
    <row r="17817" spans="2:11">
      <c r="B17817" t="s">
        <v>2203</v>
      </c>
      <c r="C17817" t="s">
        <v>2562</v>
      </c>
      <c r="D17817" t="s">
        <v>2044</v>
      </c>
      <c r="E17817">
        <v>3</v>
      </c>
      <c r="F17817" t="s">
        <v>2016</v>
      </c>
      <c r="G17817" t="s">
        <v>2030</v>
      </c>
      <c r="H17817" t="s">
        <v>2017</v>
      </c>
      <c r="I17817">
        <v>43483</v>
      </c>
      <c r="J17817" t="s">
        <v>2030</v>
      </c>
      <c r="K17817" t="s">
        <v>2030</v>
      </c>
    </row>
    <row r="17818" spans="2:11">
      <c r="B17818" t="s">
        <v>2063</v>
      </c>
      <c r="C17818" t="s">
        <v>2064</v>
      </c>
      <c r="D17818" t="s">
        <v>2035</v>
      </c>
      <c r="E17818">
        <v>5</v>
      </c>
      <c r="F17818" t="s">
        <v>2016</v>
      </c>
      <c r="G17818">
        <v>265</v>
      </c>
      <c r="H17818" t="s">
        <v>2017</v>
      </c>
      <c r="I17818">
        <v>43482</v>
      </c>
      <c r="J17818">
        <v>7</v>
      </c>
      <c r="K17818">
        <v>12.55</v>
      </c>
    </row>
    <row r="17819" spans="2:11">
      <c r="B17819" t="s">
        <v>2021</v>
      </c>
      <c r="C17819" t="s">
        <v>2022</v>
      </c>
      <c r="D17819" t="s">
        <v>2296</v>
      </c>
      <c r="E17819">
        <v>3</v>
      </c>
      <c r="F17819" t="s">
        <v>2016</v>
      </c>
      <c r="G17819">
        <v>264</v>
      </c>
      <c r="H17819" t="s">
        <v>2020</v>
      </c>
      <c r="I17819">
        <v>43473</v>
      </c>
      <c r="J17819">
        <v>9</v>
      </c>
      <c r="K17819">
        <v>-13.52</v>
      </c>
    </row>
    <row r="17820" spans="2:11">
      <c r="B17820" t="s">
        <v>106</v>
      </c>
      <c r="C17820" t="s">
        <v>2344</v>
      </c>
      <c r="D17820" t="s">
        <v>2019</v>
      </c>
      <c r="E17820">
        <v>3</v>
      </c>
      <c r="F17820" t="s">
        <v>2016</v>
      </c>
      <c r="G17820">
        <v>261</v>
      </c>
      <c r="H17820" t="s">
        <v>2020</v>
      </c>
      <c r="I17820">
        <v>43472</v>
      </c>
      <c r="J17820" t="s">
        <v>2030</v>
      </c>
      <c r="K17820" t="s">
        <v>2030</v>
      </c>
    </row>
    <row r="17821" spans="2:11">
      <c r="B17821" t="s">
        <v>2065</v>
      </c>
      <c r="C17821" t="s">
        <v>2066</v>
      </c>
      <c r="D17821" t="s">
        <v>2026</v>
      </c>
      <c r="E17821">
        <v>5</v>
      </c>
      <c r="F17821" t="s">
        <v>2016</v>
      </c>
      <c r="G17821">
        <v>350</v>
      </c>
      <c r="H17821" t="s">
        <v>2020</v>
      </c>
      <c r="I17821">
        <v>43469</v>
      </c>
      <c r="J17821">
        <v>6</v>
      </c>
      <c r="K17821">
        <v>15.55</v>
      </c>
    </row>
    <row r="17822" spans="2:11">
      <c r="B17822" t="s">
        <v>2072</v>
      </c>
      <c r="C17822" t="s">
        <v>2073</v>
      </c>
      <c r="D17822" t="s">
        <v>2015</v>
      </c>
      <c r="E17822">
        <v>3</v>
      </c>
      <c r="F17822" t="s">
        <v>2016</v>
      </c>
      <c r="G17822" t="s">
        <v>2030</v>
      </c>
      <c r="H17822" t="s">
        <v>2017</v>
      </c>
      <c r="I17822">
        <v>43468</v>
      </c>
      <c r="J17822">
        <v>11</v>
      </c>
      <c r="K17822">
        <v>-18.489999999999998</v>
      </c>
    </row>
    <row r="17823" spans="2:11">
      <c r="B17823" t="s">
        <v>2033</v>
      </c>
      <c r="C17823" t="s">
        <v>2034</v>
      </c>
      <c r="D17823" t="s">
        <v>2035</v>
      </c>
      <c r="E17823">
        <v>5</v>
      </c>
      <c r="F17823" t="s">
        <v>2016</v>
      </c>
      <c r="G17823">
        <v>325</v>
      </c>
      <c r="H17823" t="s">
        <v>2020</v>
      </c>
      <c r="I17823">
        <v>43455</v>
      </c>
      <c r="J17823" t="s">
        <v>2030</v>
      </c>
      <c r="K17823" t="s">
        <v>2030</v>
      </c>
    </row>
    <row r="17824" spans="2:11">
      <c r="B17824" t="s">
        <v>2024</v>
      </c>
      <c r="C17824" t="s">
        <v>2025</v>
      </c>
      <c r="D17824" t="s">
        <v>2026</v>
      </c>
      <c r="E17824">
        <v>5</v>
      </c>
      <c r="F17824" t="s">
        <v>2016</v>
      </c>
      <c r="G17824">
        <v>275</v>
      </c>
      <c r="H17824" t="s">
        <v>2017</v>
      </c>
      <c r="I17824">
        <v>43445</v>
      </c>
      <c r="J17824">
        <v>6</v>
      </c>
      <c r="K17824">
        <v>15.55</v>
      </c>
    </row>
    <row r="17825" spans="2:11">
      <c r="B17825" t="s">
        <v>2131</v>
      </c>
      <c r="C17825" t="s">
        <v>3567</v>
      </c>
      <c r="D17825" t="s">
        <v>2026</v>
      </c>
      <c r="E17825">
        <v>5</v>
      </c>
      <c r="F17825" t="s">
        <v>2016</v>
      </c>
      <c r="G17825">
        <v>300</v>
      </c>
      <c r="H17825" t="s">
        <v>2133</v>
      </c>
      <c r="I17825">
        <v>43441</v>
      </c>
      <c r="J17825">
        <v>6</v>
      </c>
      <c r="K17825">
        <v>15.55</v>
      </c>
    </row>
    <row r="17826" spans="2:11">
      <c r="B17826" t="s">
        <v>2159</v>
      </c>
      <c r="C17826" t="s">
        <v>2349</v>
      </c>
      <c r="D17826" t="s">
        <v>2029</v>
      </c>
      <c r="E17826">
        <v>5</v>
      </c>
      <c r="F17826" t="s">
        <v>2016</v>
      </c>
      <c r="G17826">
        <v>300</v>
      </c>
      <c r="H17826" t="s">
        <v>2020</v>
      </c>
      <c r="I17826">
        <v>43441</v>
      </c>
      <c r="J17826">
        <v>6</v>
      </c>
      <c r="K17826">
        <v>15.55</v>
      </c>
    </row>
    <row r="17827" spans="2:11">
      <c r="B17827" t="s">
        <v>2321</v>
      </c>
      <c r="C17827" t="s">
        <v>2347</v>
      </c>
      <c r="D17827" t="s">
        <v>2026</v>
      </c>
      <c r="E17827">
        <v>5</v>
      </c>
      <c r="F17827" t="s">
        <v>2016</v>
      </c>
      <c r="G17827">
        <v>306</v>
      </c>
      <c r="H17827" t="s">
        <v>2020</v>
      </c>
      <c r="I17827">
        <v>43441</v>
      </c>
      <c r="J17827" t="s">
        <v>2030</v>
      </c>
      <c r="K17827" t="s">
        <v>2030</v>
      </c>
    </row>
    <row r="17828" spans="2:11">
      <c r="B17828" t="s">
        <v>2129</v>
      </c>
      <c r="C17828" t="s">
        <v>4221</v>
      </c>
      <c r="D17828" t="s">
        <v>2026</v>
      </c>
      <c r="E17828">
        <v>5</v>
      </c>
      <c r="F17828" t="s">
        <v>2016</v>
      </c>
      <c r="G17828">
        <v>305</v>
      </c>
      <c r="H17828" t="s">
        <v>2020</v>
      </c>
      <c r="I17828">
        <v>43441</v>
      </c>
      <c r="J17828">
        <v>6</v>
      </c>
      <c r="K17828">
        <v>15.55</v>
      </c>
    </row>
    <row r="17829" spans="2:11">
      <c r="B17829" t="s">
        <v>2057</v>
      </c>
      <c r="C17829" t="s">
        <v>2058</v>
      </c>
      <c r="D17829" t="s">
        <v>2026</v>
      </c>
      <c r="E17829">
        <v>5</v>
      </c>
      <c r="F17829" t="s">
        <v>2016</v>
      </c>
      <c r="G17829">
        <v>370</v>
      </c>
      <c r="H17829" t="s">
        <v>2017</v>
      </c>
      <c r="I17829">
        <v>43441</v>
      </c>
      <c r="J17829">
        <v>1</v>
      </c>
      <c r="K17829">
        <v>28.27</v>
      </c>
    </row>
    <row r="17830" spans="2:11">
      <c r="B17830" t="s">
        <v>2061</v>
      </c>
      <c r="C17830" t="s">
        <v>2062</v>
      </c>
      <c r="D17830" t="s">
        <v>2026</v>
      </c>
      <c r="E17830">
        <v>5</v>
      </c>
      <c r="F17830" t="s">
        <v>2016</v>
      </c>
      <c r="G17830">
        <v>280</v>
      </c>
      <c r="H17830" t="s">
        <v>2020</v>
      </c>
      <c r="I17830">
        <v>43441</v>
      </c>
      <c r="J17830">
        <v>6</v>
      </c>
      <c r="K17830">
        <v>15.55</v>
      </c>
    </row>
    <row r="17831" spans="2:11">
      <c r="B17831" t="s">
        <v>2027</v>
      </c>
      <c r="C17831" t="s">
        <v>2028</v>
      </c>
      <c r="D17831" t="s">
        <v>2029</v>
      </c>
      <c r="E17831">
        <v>5</v>
      </c>
      <c r="F17831" t="s">
        <v>2016</v>
      </c>
      <c r="G17831">
        <v>300</v>
      </c>
      <c r="H17831" t="s">
        <v>2017</v>
      </c>
      <c r="I17831">
        <v>43440</v>
      </c>
      <c r="J17831" t="s">
        <v>2030</v>
      </c>
      <c r="K17831" t="s">
        <v>2030</v>
      </c>
    </row>
    <row r="17832" spans="2:11">
      <c r="B17832" t="s">
        <v>2089</v>
      </c>
      <c r="C17832" t="s">
        <v>2090</v>
      </c>
      <c r="D17832" t="s">
        <v>2026</v>
      </c>
      <c r="E17832">
        <v>5</v>
      </c>
      <c r="F17832" t="s">
        <v>2016</v>
      </c>
      <c r="G17832">
        <v>345</v>
      </c>
      <c r="H17832" t="s">
        <v>2020</v>
      </c>
      <c r="I17832">
        <v>43440</v>
      </c>
      <c r="J17832" t="s">
        <v>2030</v>
      </c>
      <c r="K17832" t="s">
        <v>2030</v>
      </c>
    </row>
    <row r="17833" spans="2:11">
      <c r="B17833" t="s">
        <v>2100</v>
      </c>
      <c r="C17833" t="s">
        <v>2101</v>
      </c>
      <c r="D17833" t="s">
        <v>2076</v>
      </c>
      <c r="E17833">
        <v>3</v>
      </c>
      <c r="F17833" t="s">
        <v>2016</v>
      </c>
      <c r="G17833" t="s">
        <v>2030</v>
      </c>
      <c r="H17833" t="s">
        <v>2017</v>
      </c>
      <c r="I17833">
        <v>43350</v>
      </c>
      <c r="J17833" t="s">
        <v>2030</v>
      </c>
      <c r="K17833" t="s">
        <v>2030</v>
      </c>
    </row>
    <row r="17834" spans="2:11">
      <c r="B17834" t="s">
        <v>2083</v>
      </c>
      <c r="C17834" t="s">
        <v>2084</v>
      </c>
      <c r="D17834" t="s">
        <v>2076</v>
      </c>
      <c r="E17834">
        <v>3</v>
      </c>
      <c r="F17834" t="s">
        <v>2085</v>
      </c>
      <c r="G17834" t="s">
        <v>2030</v>
      </c>
      <c r="H17834" t="s">
        <v>2017</v>
      </c>
      <c r="I17834">
        <v>43260</v>
      </c>
      <c r="J17834">
        <v>8</v>
      </c>
      <c r="K17834">
        <v>-3.17</v>
      </c>
    </row>
    <row r="17901" spans="1:11">
      <c r="A17901" t="s">
        <v>1192</v>
      </c>
      <c r="B17901" t="s">
        <v>2269</v>
      </c>
      <c r="C17901" t="s">
        <v>2849</v>
      </c>
      <c r="D17901" t="s">
        <v>2026</v>
      </c>
      <c r="E17901">
        <v>5</v>
      </c>
      <c r="F17901" t="s">
        <v>2016</v>
      </c>
      <c r="G17901">
        <v>255</v>
      </c>
      <c r="H17901" t="s">
        <v>2017</v>
      </c>
      <c r="I17901">
        <v>43511</v>
      </c>
      <c r="J17901">
        <v>7</v>
      </c>
      <c r="K17901">
        <v>5.66</v>
      </c>
    </row>
    <row r="17902" spans="1:11">
      <c r="B17902" t="s">
        <v>2777</v>
      </c>
      <c r="C17902" t="s">
        <v>3041</v>
      </c>
      <c r="D17902" t="s">
        <v>2570</v>
      </c>
      <c r="E17902">
        <v>4</v>
      </c>
      <c r="F17902" t="s">
        <v>2016</v>
      </c>
      <c r="G17902">
        <v>252</v>
      </c>
      <c r="H17902" t="s">
        <v>2017</v>
      </c>
      <c r="I17902">
        <v>43510</v>
      </c>
      <c r="J17902">
        <v>5</v>
      </c>
      <c r="K17902">
        <v>14.24</v>
      </c>
    </row>
    <row r="17903" spans="1:11">
      <c r="B17903" t="s">
        <v>2601</v>
      </c>
      <c r="C17903" t="s">
        <v>2651</v>
      </c>
      <c r="D17903" t="s">
        <v>2029</v>
      </c>
      <c r="E17903">
        <v>5</v>
      </c>
      <c r="F17903" t="s">
        <v>2016</v>
      </c>
      <c r="G17903">
        <v>250</v>
      </c>
      <c r="H17903" t="s">
        <v>2017</v>
      </c>
      <c r="I17903">
        <v>43510</v>
      </c>
      <c r="J17903">
        <v>5</v>
      </c>
      <c r="K17903">
        <v>14.24</v>
      </c>
    </row>
    <row r="17904" spans="1:11">
      <c r="B17904" t="s">
        <v>2274</v>
      </c>
      <c r="C17904" t="s">
        <v>2766</v>
      </c>
      <c r="D17904" t="s">
        <v>2026</v>
      </c>
      <c r="E17904">
        <v>5</v>
      </c>
      <c r="F17904" t="s">
        <v>2016</v>
      </c>
      <c r="G17904" t="s">
        <v>2030</v>
      </c>
      <c r="H17904" t="s">
        <v>2017</v>
      </c>
      <c r="I17904">
        <v>43509</v>
      </c>
      <c r="J17904">
        <v>5</v>
      </c>
      <c r="K17904">
        <v>14.24</v>
      </c>
    </row>
    <row r="17905" spans="2:11">
      <c r="B17905" t="s">
        <v>2094</v>
      </c>
      <c r="C17905" t="s">
        <v>2095</v>
      </c>
      <c r="D17905" t="s">
        <v>2053</v>
      </c>
      <c r="E17905">
        <v>1</v>
      </c>
      <c r="F17905" t="s">
        <v>2088</v>
      </c>
      <c r="G17905" t="s">
        <v>2030</v>
      </c>
      <c r="H17905" t="s">
        <v>2017</v>
      </c>
      <c r="I17905">
        <v>43509</v>
      </c>
      <c r="J17905" t="s">
        <v>2030</v>
      </c>
      <c r="K17905" t="s">
        <v>2030</v>
      </c>
    </row>
    <row r="17906" spans="2:11">
      <c r="B17906" t="s">
        <v>2247</v>
      </c>
      <c r="C17906" t="s">
        <v>2248</v>
      </c>
      <c r="D17906" t="s">
        <v>2035</v>
      </c>
      <c r="E17906">
        <v>5</v>
      </c>
      <c r="F17906" t="s">
        <v>2016</v>
      </c>
      <c r="G17906">
        <v>250</v>
      </c>
      <c r="H17906" t="s">
        <v>2020</v>
      </c>
      <c r="I17906">
        <v>43506</v>
      </c>
      <c r="J17906">
        <v>5</v>
      </c>
      <c r="K17906">
        <v>14.24</v>
      </c>
    </row>
    <row r="17907" spans="2:11">
      <c r="B17907" t="s">
        <v>2267</v>
      </c>
      <c r="C17907" t="s">
        <v>2854</v>
      </c>
      <c r="D17907" t="s">
        <v>2273</v>
      </c>
      <c r="E17907">
        <v>3</v>
      </c>
      <c r="F17907" t="s">
        <v>2016</v>
      </c>
      <c r="G17907" t="s">
        <v>2030</v>
      </c>
      <c r="H17907" t="s">
        <v>2017</v>
      </c>
      <c r="I17907">
        <v>43503</v>
      </c>
      <c r="J17907">
        <v>9</v>
      </c>
      <c r="K17907">
        <v>0</v>
      </c>
    </row>
    <row r="17908" spans="2:11">
      <c r="B17908" t="s">
        <v>2067</v>
      </c>
      <c r="C17908" t="s">
        <v>2251</v>
      </c>
      <c r="D17908" t="s">
        <v>2029</v>
      </c>
      <c r="E17908">
        <v>5</v>
      </c>
      <c r="F17908" t="s">
        <v>2016</v>
      </c>
      <c r="G17908">
        <v>235</v>
      </c>
      <c r="H17908" t="s">
        <v>2020</v>
      </c>
      <c r="I17908">
        <v>43502</v>
      </c>
      <c r="J17908">
        <v>5</v>
      </c>
      <c r="K17908">
        <v>14.24</v>
      </c>
    </row>
    <row r="17909" spans="2:11">
      <c r="B17909" t="s">
        <v>2033</v>
      </c>
      <c r="C17909" t="s">
        <v>2246</v>
      </c>
      <c r="D17909" t="s">
        <v>2035</v>
      </c>
      <c r="E17909">
        <v>5</v>
      </c>
      <c r="F17909" t="s">
        <v>2016</v>
      </c>
      <c r="G17909">
        <v>240</v>
      </c>
      <c r="H17909" t="s">
        <v>2020</v>
      </c>
      <c r="I17909">
        <v>43502</v>
      </c>
      <c r="J17909">
        <v>5</v>
      </c>
      <c r="K17909">
        <v>14.24</v>
      </c>
    </row>
    <row r="17910" spans="2:11">
      <c r="B17910" t="s">
        <v>2159</v>
      </c>
      <c r="C17910" t="s">
        <v>2658</v>
      </c>
      <c r="D17910" t="s">
        <v>2029</v>
      </c>
      <c r="E17910">
        <v>5</v>
      </c>
      <c r="F17910" t="s">
        <v>2016</v>
      </c>
      <c r="G17910">
        <v>235</v>
      </c>
      <c r="H17910" t="s">
        <v>2020</v>
      </c>
      <c r="I17910">
        <v>43502</v>
      </c>
      <c r="J17910">
        <v>5</v>
      </c>
      <c r="K17910">
        <v>14.24</v>
      </c>
    </row>
    <row r="17911" spans="2:11">
      <c r="B17911" t="s">
        <v>2074</v>
      </c>
      <c r="C17911" t="s">
        <v>3202</v>
      </c>
      <c r="D17911" t="s">
        <v>2026</v>
      </c>
      <c r="E17911">
        <v>5</v>
      </c>
      <c r="F17911" t="s">
        <v>2016</v>
      </c>
      <c r="G17911">
        <v>245</v>
      </c>
      <c r="H17911" t="s">
        <v>2020</v>
      </c>
      <c r="I17911">
        <v>43502</v>
      </c>
      <c r="J17911">
        <v>5</v>
      </c>
      <c r="K17911">
        <v>14.24</v>
      </c>
    </row>
    <row r="17912" spans="2:11">
      <c r="B17912" t="s">
        <v>2321</v>
      </c>
      <c r="C17912" t="s">
        <v>2967</v>
      </c>
      <c r="D17912" t="s">
        <v>2026</v>
      </c>
      <c r="E17912">
        <v>5</v>
      </c>
      <c r="F17912" t="s">
        <v>2016</v>
      </c>
      <c r="G17912">
        <v>260</v>
      </c>
      <c r="H17912" t="s">
        <v>2020</v>
      </c>
      <c r="I17912">
        <v>43502</v>
      </c>
      <c r="J17912">
        <v>6</v>
      </c>
      <c r="K17912">
        <v>9.77</v>
      </c>
    </row>
    <row r="17913" spans="2:11">
      <c r="B17913" t="s">
        <v>2079</v>
      </c>
      <c r="C17913" t="s">
        <v>2848</v>
      </c>
      <c r="D17913" t="s">
        <v>2015</v>
      </c>
      <c r="E17913">
        <v>3</v>
      </c>
      <c r="F17913" t="s">
        <v>2016</v>
      </c>
      <c r="G17913">
        <v>200</v>
      </c>
      <c r="H17913" t="s">
        <v>2017</v>
      </c>
      <c r="I17913">
        <v>43502</v>
      </c>
      <c r="J17913">
        <v>3</v>
      </c>
      <c r="K17913">
        <v>21.62</v>
      </c>
    </row>
    <row r="17914" spans="2:11">
      <c r="B17914" t="s">
        <v>2151</v>
      </c>
      <c r="C17914" t="s">
        <v>2852</v>
      </c>
      <c r="D17914" t="s">
        <v>2044</v>
      </c>
      <c r="E17914">
        <v>3</v>
      </c>
      <c r="F17914" t="s">
        <v>2016</v>
      </c>
      <c r="G17914" t="s">
        <v>2030</v>
      </c>
      <c r="H17914" t="s">
        <v>2017</v>
      </c>
      <c r="I17914">
        <v>43502</v>
      </c>
      <c r="J17914">
        <v>9</v>
      </c>
      <c r="K17914">
        <v>0</v>
      </c>
    </row>
    <row r="17915" spans="2:11">
      <c r="B17915" t="s">
        <v>2063</v>
      </c>
      <c r="C17915" t="s">
        <v>2853</v>
      </c>
      <c r="D17915" t="s">
        <v>2162</v>
      </c>
      <c r="E17915">
        <v>3</v>
      </c>
      <c r="F17915" t="s">
        <v>2016</v>
      </c>
      <c r="G17915">
        <v>225</v>
      </c>
      <c r="H17915" t="s">
        <v>2017</v>
      </c>
      <c r="I17915">
        <v>43502</v>
      </c>
      <c r="J17915">
        <v>2</v>
      </c>
      <c r="K17915">
        <v>21.81</v>
      </c>
    </row>
    <row r="17916" spans="2:11">
      <c r="B17916" t="s">
        <v>2083</v>
      </c>
      <c r="C17916" t="s">
        <v>2084</v>
      </c>
      <c r="D17916" t="s">
        <v>2035</v>
      </c>
      <c r="E17916">
        <v>5</v>
      </c>
      <c r="F17916" t="s">
        <v>2016</v>
      </c>
      <c r="G17916" t="s">
        <v>2030</v>
      </c>
      <c r="H17916" t="s">
        <v>2017</v>
      </c>
      <c r="I17916">
        <v>43497</v>
      </c>
      <c r="J17916">
        <v>8</v>
      </c>
      <c r="K17916">
        <v>5.45</v>
      </c>
    </row>
    <row r="17917" spans="2:11">
      <c r="B17917" t="s">
        <v>2049</v>
      </c>
      <c r="C17917" t="s">
        <v>2962</v>
      </c>
      <c r="D17917" t="s">
        <v>2029</v>
      </c>
      <c r="E17917">
        <v>5</v>
      </c>
      <c r="F17917" t="s">
        <v>2016</v>
      </c>
      <c r="G17917">
        <v>242</v>
      </c>
      <c r="H17917" t="s">
        <v>2017</v>
      </c>
      <c r="I17917">
        <v>43488</v>
      </c>
      <c r="J17917">
        <v>5</v>
      </c>
      <c r="K17917">
        <v>14.24</v>
      </c>
    </row>
    <row r="17918" spans="2:11">
      <c r="B17918" t="s">
        <v>2174</v>
      </c>
      <c r="C17918" t="s">
        <v>2851</v>
      </c>
      <c r="D17918" t="s">
        <v>2029</v>
      </c>
      <c r="E17918">
        <v>5</v>
      </c>
      <c r="F17918" t="s">
        <v>2016</v>
      </c>
      <c r="G17918">
        <v>258</v>
      </c>
      <c r="H17918" t="s">
        <v>2017</v>
      </c>
      <c r="I17918">
        <v>43487</v>
      </c>
      <c r="J17918">
        <v>5</v>
      </c>
      <c r="K17918">
        <v>14.24</v>
      </c>
    </row>
    <row r="17919" spans="2:11">
      <c r="B17919" t="s">
        <v>2045</v>
      </c>
      <c r="C17919" t="s">
        <v>2860</v>
      </c>
      <c r="D17919" t="s">
        <v>2029</v>
      </c>
      <c r="E17919">
        <v>5</v>
      </c>
      <c r="F17919" t="s">
        <v>2016</v>
      </c>
      <c r="G17919">
        <v>240</v>
      </c>
      <c r="H17919" t="s">
        <v>2020</v>
      </c>
      <c r="I17919">
        <v>43473</v>
      </c>
      <c r="J17919" t="s">
        <v>2030</v>
      </c>
      <c r="K17919" t="s">
        <v>2030</v>
      </c>
    </row>
    <row r="17920" spans="2:11">
      <c r="B17920" t="s">
        <v>2051</v>
      </c>
      <c r="C17920" t="s">
        <v>2259</v>
      </c>
      <c r="D17920" t="s">
        <v>2053</v>
      </c>
      <c r="E17920">
        <v>1</v>
      </c>
      <c r="F17920" t="s">
        <v>2088</v>
      </c>
      <c r="G17920">
        <v>192</v>
      </c>
      <c r="H17920" t="s">
        <v>2017</v>
      </c>
      <c r="I17920">
        <v>43473</v>
      </c>
      <c r="J17920" t="s">
        <v>2030</v>
      </c>
      <c r="K17920" t="s">
        <v>2030</v>
      </c>
    </row>
    <row r="17921" spans="2:11">
      <c r="B17921" t="s">
        <v>2096</v>
      </c>
      <c r="C17921" t="s">
        <v>2097</v>
      </c>
      <c r="D17921" t="s">
        <v>2026</v>
      </c>
      <c r="E17921">
        <v>5</v>
      </c>
      <c r="F17921" t="s">
        <v>2016</v>
      </c>
      <c r="G17921" t="s">
        <v>2030</v>
      </c>
      <c r="H17921" t="s">
        <v>2017</v>
      </c>
      <c r="I17921">
        <v>43465</v>
      </c>
      <c r="J17921">
        <v>5</v>
      </c>
      <c r="K17921">
        <v>14.24</v>
      </c>
    </row>
    <row r="17922" spans="2:11">
      <c r="B17922" t="s">
        <v>2024</v>
      </c>
      <c r="C17922" t="s">
        <v>2660</v>
      </c>
      <c r="D17922" t="s">
        <v>2026</v>
      </c>
      <c r="E17922">
        <v>5</v>
      </c>
      <c r="F17922" t="s">
        <v>2016</v>
      </c>
      <c r="G17922">
        <v>245</v>
      </c>
      <c r="H17922" t="s">
        <v>2017</v>
      </c>
      <c r="I17922">
        <v>43458</v>
      </c>
      <c r="J17922">
        <v>5</v>
      </c>
      <c r="K17922">
        <v>14.24</v>
      </c>
    </row>
    <row r="17923" spans="2:11">
      <c r="B17923" t="s">
        <v>2089</v>
      </c>
      <c r="C17923" t="s">
        <v>3103</v>
      </c>
      <c r="D17923" t="s">
        <v>2044</v>
      </c>
      <c r="E17923">
        <v>3</v>
      </c>
      <c r="F17923" t="s">
        <v>2016</v>
      </c>
      <c r="G17923">
        <v>210</v>
      </c>
      <c r="H17923" t="s">
        <v>2017</v>
      </c>
      <c r="I17923">
        <v>43451</v>
      </c>
      <c r="J17923">
        <v>4</v>
      </c>
      <c r="K17923">
        <v>17.579999999999998</v>
      </c>
    </row>
    <row r="17924" spans="2:11">
      <c r="B17924" t="s">
        <v>106</v>
      </c>
      <c r="C17924" t="s">
        <v>2250</v>
      </c>
      <c r="D17924" t="s">
        <v>2114</v>
      </c>
      <c r="E17924">
        <v>3</v>
      </c>
      <c r="F17924" t="s">
        <v>2016</v>
      </c>
      <c r="G17924">
        <v>225</v>
      </c>
      <c r="H17924" t="s">
        <v>2020</v>
      </c>
      <c r="I17924">
        <v>43448</v>
      </c>
      <c r="J17924">
        <v>9</v>
      </c>
      <c r="K17924">
        <v>0</v>
      </c>
    </row>
    <row r="17925" spans="2:11">
      <c r="B17925" t="s">
        <v>2037</v>
      </c>
      <c r="C17925" t="s">
        <v>2850</v>
      </c>
      <c r="D17925" t="s">
        <v>2076</v>
      </c>
      <c r="E17925">
        <v>3</v>
      </c>
      <c r="F17925" t="s">
        <v>2016</v>
      </c>
      <c r="G17925">
        <v>206</v>
      </c>
      <c r="H17925" t="s">
        <v>2020</v>
      </c>
      <c r="I17925">
        <v>43448</v>
      </c>
      <c r="J17925" t="s">
        <v>2030</v>
      </c>
      <c r="K17925" t="s">
        <v>2030</v>
      </c>
    </row>
    <row r="17926" spans="2:11">
      <c r="B17926" t="s">
        <v>2072</v>
      </c>
      <c r="C17926" t="s">
        <v>3554</v>
      </c>
      <c r="D17926" t="s">
        <v>2029</v>
      </c>
      <c r="E17926">
        <v>5</v>
      </c>
      <c r="F17926" t="s">
        <v>2016</v>
      </c>
      <c r="G17926">
        <v>240</v>
      </c>
      <c r="H17926" t="s">
        <v>2020</v>
      </c>
      <c r="I17926">
        <v>43448</v>
      </c>
      <c r="J17926">
        <v>5</v>
      </c>
      <c r="K17926">
        <v>14.24</v>
      </c>
    </row>
    <row r="17927" spans="2:11">
      <c r="B17927" t="s">
        <v>2111</v>
      </c>
      <c r="C17927" t="s">
        <v>2862</v>
      </c>
      <c r="D17927" t="s">
        <v>2026</v>
      </c>
      <c r="E17927">
        <v>5</v>
      </c>
      <c r="F17927" t="s">
        <v>2016</v>
      </c>
      <c r="G17927" t="s">
        <v>2030</v>
      </c>
      <c r="H17927" t="s">
        <v>2017</v>
      </c>
      <c r="I17927">
        <v>43168</v>
      </c>
      <c r="J17927">
        <v>5</v>
      </c>
      <c r="K17927">
        <v>14.24</v>
      </c>
    </row>
    <row r="18001" spans="1:11">
      <c r="A18001" t="s">
        <v>1193</v>
      </c>
      <c r="B18001" t="s">
        <v>2159</v>
      </c>
      <c r="C18001" t="s">
        <v>3726</v>
      </c>
      <c r="D18001" t="s">
        <v>2029</v>
      </c>
      <c r="E18001">
        <v>5</v>
      </c>
      <c r="F18001" t="s">
        <v>2016</v>
      </c>
      <c r="G18001">
        <v>29</v>
      </c>
      <c r="H18001" t="s">
        <v>2017</v>
      </c>
      <c r="I18001">
        <v>43511</v>
      </c>
      <c r="J18001">
        <v>1</v>
      </c>
      <c r="K18001">
        <v>14.94</v>
      </c>
    </row>
    <row r="18002" spans="1:11">
      <c r="B18002" t="s">
        <v>2094</v>
      </c>
      <c r="C18002" t="s">
        <v>2095</v>
      </c>
      <c r="D18002" t="s">
        <v>2026</v>
      </c>
      <c r="E18002">
        <v>5</v>
      </c>
      <c r="F18002" t="s">
        <v>2085</v>
      </c>
      <c r="G18002">
        <v>24</v>
      </c>
      <c r="H18002" t="s">
        <v>2020</v>
      </c>
      <c r="I18002">
        <v>43511</v>
      </c>
      <c r="J18002" t="s">
        <v>2030</v>
      </c>
      <c r="K18002" t="s">
        <v>2030</v>
      </c>
    </row>
    <row r="18003" spans="1:11">
      <c r="B18003" t="s">
        <v>2039</v>
      </c>
      <c r="C18003" t="s">
        <v>3226</v>
      </c>
      <c r="D18003" t="s">
        <v>2076</v>
      </c>
      <c r="E18003">
        <v>3</v>
      </c>
      <c r="F18003" t="s">
        <v>2016</v>
      </c>
      <c r="G18003" t="s">
        <v>2030</v>
      </c>
      <c r="H18003" t="s">
        <v>2017</v>
      </c>
      <c r="I18003">
        <v>43509</v>
      </c>
      <c r="J18003">
        <v>3</v>
      </c>
      <c r="K18003">
        <v>0</v>
      </c>
    </row>
    <row r="18004" spans="1:11">
      <c r="B18004" t="s">
        <v>2257</v>
      </c>
      <c r="C18004" t="s">
        <v>2661</v>
      </c>
      <c r="D18004" t="s">
        <v>2044</v>
      </c>
      <c r="E18004">
        <v>3</v>
      </c>
      <c r="F18004" t="s">
        <v>2016</v>
      </c>
      <c r="G18004">
        <v>20</v>
      </c>
      <c r="H18004" t="s">
        <v>2020</v>
      </c>
      <c r="I18004">
        <v>43509</v>
      </c>
      <c r="J18004">
        <v>3</v>
      </c>
      <c r="K18004">
        <v>0</v>
      </c>
    </row>
    <row r="18005" spans="1:11">
      <c r="B18005" t="s">
        <v>2042</v>
      </c>
      <c r="C18005" t="s">
        <v>3586</v>
      </c>
      <c r="D18005" t="s">
        <v>2041</v>
      </c>
      <c r="E18005">
        <v>1</v>
      </c>
      <c r="F18005" t="s">
        <v>2016</v>
      </c>
      <c r="G18005">
        <v>8</v>
      </c>
      <c r="H18005" t="s">
        <v>2020</v>
      </c>
      <c r="I18005">
        <v>43509</v>
      </c>
      <c r="J18005">
        <v>6</v>
      </c>
      <c r="K18005">
        <v>-14.94</v>
      </c>
    </row>
    <row r="18006" spans="1:11">
      <c r="B18006" t="s">
        <v>2234</v>
      </c>
      <c r="C18006" t="s">
        <v>2657</v>
      </c>
      <c r="D18006" t="s">
        <v>2044</v>
      </c>
      <c r="E18006">
        <v>3</v>
      </c>
      <c r="F18006" t="s">
        <v>2016</v>
      </c>
      <c r="G18006">
        <v>20</v>
      </c>
      <c r="H18006" t="s">
        <v>2020</v>
      </c>
      <c r="I18006">
        <v>43509</v>
      </c>
      <c r="J18006">
        <v>3</v>
      </c>
      <c r="K18006">
        <v>0</v>
      </c>
    </row>
    <row r="18007" spans="1:11">
      <c r="B18007" t="s">
        <v>2118</v>
      </c>
      <c r="C18007" t="s">
        <v>2119</v>
      </c>
      <c r="D18007" t="s">
        <v>2053</v>
      </c>
      <c r="E18007">
        <v>1</v>
      </c>
      <c r="F18007" t="s">
        <v>2016</v>
      </c>
      <c r="G18007">
        <v>13</v>
      </c>
      <c r="H18007" t="s">
        <v>2017</v>
      </c>
      <c r="I18007">
        <v>43509</v>
      </c>
      <c r="J18007">
        <v>6</v>
      </c>
      <c r="K18007">
        <v>-14.94</v>
      </c>
    </row>
    <row r="18008" spans="1:11">
      <c r="B18008" t="s">
        <v>2858</v>
      </c>
      <c r="C18008" t="s">
        <v>3729</v>
      </c>
      <c r="D18008" t="s">
        <v>2076</v>
      </c>
      <c r="E18008">
        <v>3</v>
      </c>
      <c r="F18008" t="s">
        <v>2016</v>
      </c>
      <c r="G18008">
        <v>22</v>
      </c>
      <c r="H18008" t="s">
        <v>2020</v>
      </c>
      <c r="I18008">
        <v>43509</v>
      </c>
      <c r="J18008">
        <v>3</v>
      </c>
      <c r="K18008">
        <v>0</v>
      </c>
    </row>
    <row r="18009" spans="1:11">
      <c r="B18009" t="s">
        <v>2021</v>
      </c>
      <c r="C18009" t="s">
        <v>2956</v>
      </c>
      <c r="D18009" t="s">
        <v>2166</v>
      </c>
      <c r="E18009">
        <v>5</v>
      </c>
      <c r="F18009" t="s">
        <v>2016</v>
      </c>
      <c r="G18009">
        <v>31</v>
      </c>
      <c r="H18009" t="s">
        <v>2020</v>
      </c>
      <c r="I18009">
        <v>43508</v>
      </c>
      <c r="J18009" t="s">
        <v>2030</v>
      </c>
      <c r="K18009" t="s">
        <v>2030</v>
      </c>
    </row>
    <row r="18010" spans="1:11">
      <c r="B18010" t="s">
        <v>2027</v>
      </c>
      <c r="C18010" t="s">
        <v>2965</v>
      </c>
      <c r="D18010" t="s">
        <v>2044</v>
      </c>
      <c r="E18010">
        <v>3</v>
      </c>
      <c r="F18010" t="s">
        <v>2016</v>
      </c>
      <c r="G18010">
        <v>26</v>
      </c>
      <c r="H18010" t="s">
        <v>2017</v>
      </c>
      <c r="I18010">
        <v>43508</v>
      </c>
      <c r="J18010">
        <v>3</v>
      </c>
      <c r="K18010">
        <v>0</v>
      </c>
    </row>
    <row r="18011" spans="1:11">
      <c r="B18011" t="s">
        <v>2033</v>
      </c>
      <c r="C18011" t="s">
        <v>2966</v>
      </c>
      <c r="D18011" t="s">
        <v>2044</v>
      </c>
      <c r="E18011">
        <v>3</v>
      </c>
      <c r="F18011" t="s">
        <v>2016</v>
      </c>
      <c r="G18011">
        <v>22</v>
      </c>
      <c r="H18011" t="s">
        <v>2036</v>
      </c>
      <c r="I18011">
        <v>43508</v>
      </c>
      <c r="J18011">
        <v>4</v>
      </c>
      <c r="K18011">
        <v>-11.73</v>
      </c>
    </row>
    <row r="18012" spans="1:11">
      <c r="B18012" t="s">
        <v>2037</v>
      </c>
      <c r="C18012" t="s">
        <v>2958</v>
      </c>
      <c r="D18012" t="s">
        <v>2026</v>
      </c>
      <c r="E18012">
        <v>5</v>
      </c>
      <c r="F18012" t="s">
        <v>2016</v>
      </c>
      <c r="G18012">
        <v>28</v>
      </c>
      <c r="H18012" t="s">
        <v>2020</v>
      </c>
      <c r="I18012">
        <v>43508</v>
      </c>
      <c r="J18012">
        <v>1</v>
      </c>
      <c r="K18012">
        <v>14.94</v>
      </c>
    </row>
    <row r="18013" spans="1:11">
      <c r="B18013" t="s">
        <v>2232</v>
      </c>
      <c r="C18013" t="s">
        <v>3584</v>
      </c>
      <c r="D18013" t="s">
        <v>2015</v>
      </c>
      <c r="E18013">
        <v>3</v>
      </c>
      <c r="F18013" t="s">
        <v>2016</v>
      </c>
      <c r="G18013" t="s">
        <v>2030</v>
      </c>
      <c r="H18013" t="s">
        <v>2017</v>
      </c>
      <c r="I18013">
        <v>43508</v>
      </c>
      <c r="J18013">
        <v>3</v>
      </c>
      <c r="K18013">
        <v>0</v>
      </c>
    </row>
    <row r="18014" spans="1:11">
      <c r="B18014" t="s">
        <v>2069</v>
      </c>
      <c r="C18014" t="s">
        <v>2959</v>
      </c>
      <c r="D18014" t="s">
        <v>2035</v>
      </c>
      <c r="E18014">
        <v>5</v>
      </c>
      <c r="F18014" t="s">
        <v>2016</v>
      </c>
      <c r="G18014">
        <v>30</v>
      </c>
      <c r="H18014" t="s">
        <v>2020</v>
      </c>
      <c r="I18014">
        <v>43508</v>
      </c>
      <c r="J18014">
        <v>1</v>
      </c>
      <c r="K18014">
        <v>14.94</v>
      </c>
    </row>
    <row r="18015" spans="1:11">
      <c r="B18015" t="s">
        <v>2072</v>
      </c>
      <c r="C18015" t="s">
        <v>2255</v>
      </c>
      <c r="D18015" t="s">
        <v>2041</v>
      </c>
      <c r="E18015">
        <v>1</v>
      </c>
      <c r="F18015" t="s">
        <v>2016</v>
      </c>
      <c r="G18015" t="s">
        <v>2030</v>
      </c>
      <c r="H18015" t="s">
        <v>2017</v>
      </c>
      <c r="I18015">
        <v>43508</v>
      </c>
      <c r="J18015">
        <v>6</v>
      </c>
      <c r="K18015">
        <v>-14.94</v>
      </c>
    </row>
    <row r="18016" spans="1:11">
      <c r="B18016" t="s">
        <v>2074</v>
      </c>
      <c r="C18016" t="s">
        <v>2659</v>
      </c>
      <c r="D18016" t="s">
        <v>2026</v>
      </c>
      <c r="E18016">
        <v>5</v>
      </c>
      <c r="F18016" t="s">
        <v>2016</v>
      </c>
      <c r="G18016">
        <v>30</v>
      </c>
      <c r="H18016" t="s">
        <v>2020</v>
      </c>
      <c r="I18016">
        <v>43508</v>
      </c>
      <c r="J18016">
        <v>1</v>
      </c>
      <c r="K18016">
        <v>14.94</v>
      </c>
    </row>
    <row r="18017" spans="2:11">
      <c r="B18017" t="s">
        <v>2077</v>
      </c>
      <c r="C18017" t="s">
        <v>2116</v>
      </c>
      <c r="D18017" t="s">
        <v>2117</v>
      </c>
      <c r="E18017">
        <v>5</v>
      </c>
      <c r="F18017" t="s">
        <v>2016</v>
      </c>
      <c r="G18017" t="s">
        <v>2030</v>
      </c>
      <c r="H18017" t="s">
        <v>2017</v>
      </c>
      <c r="I18017">
        <v>43508</v>
      </c>
      <c r="J18017">
        <v>1</v>
      </c>
      <c r="K18017">
        <v>14.94</v>
      </c>
    </row>
    <row r="18018" spans="2:11">
      <c r="B18018" t="s">
        <v>2045</v>
      </c>
      <c r="C18018" t="s">
        <v>2249</v>
      </c>
      <c r="D18018" t="s">
        <v>2015</v>
      </c>
      <c r="E18018">
        <v>3</v>
      </c>
      <c r="F18018" t="s">
        <v>2016</v>
      </c>
      <c r="G18018" t="s">
        <v>2030</v>
      </c>
      <c r="H18018" t="s">
        <v>2017</v>
      </c>
      <c r="I18018">
        <v>43508</v>
      </c>
      <c r="J18018" t="s">
        <v>2030</v>
      </c>
      <c r="K18018" t="s">
        <v>2030</v>
      </c>
    </row>
    <row r="18019" spans="2:11">
      <c r="B18019" t="s">
        <v>2079</v>
      </c>
      <c r="C18019" t="s">
        <v>2656</v>
      </c>
      <c r="D18019" t="s">
        <v>2015</v>
      </c>
      <c r="E18019">
        <v>3</v>
      </c>
      <c r="F18019" t="s">
        <v>2016</v>
      </c>
      <c r="G18019">
        <v>20</v>
      </c>
      <c r="H18019" t="s">
        <v>2017</v>
      </c>
      <c r="I18019">
        <v>43508</v>
      </c>
      <c r="J18019">
        <v>8</v>
      </c>
      <c r="K18019">
        <v>-29.71</v>
      </c>
    </row>
    <row r="18020" spans="2:11">
      <c r="B18020" t="s">
        <v>2151</v>
      </c>
      <c r="C18020" t="s">
        <v>2968</v>
      </c>
      <c r="D18020" t="s">
        <v>2044</v>
      </c>
      <c r="E18020">
        <v>3</v>
      </c>
      <c r="F18020" t="s">
        <v>2016</v>
      </c>
      <c r="G18020" t="s">
        <v>2030</v>
      </c>
      <c r="H18020" t="s">
        <v>2017</v>
      </c>
      <c r="I18020">
        <v>43508</v>
      </c>
      <c r="J18020">
        <v>3</v>
      </c>
      <c r="K18020">
        <v>0</v>
      </c>
    </row>
    <row r="18021" spans="2:11">
      <c r="B18021" t="s">
        <v>2049</v>
      </c>
      <c r="C18021" t="s">
        <v>2654</v>
      </c>
      <c r="D18021" t="s">
        <v>2015</v>
      </c>
      <c r="E18021">
        <v>3</v>
      </c>
      <c r="F18021" t="s">
        <v>2016</v>
      </c>
      <c r="G18021">
        <v>21</v>
      </c>
      <c r="H18021" t="s">
        <v>2017</v>
      </c>
      <c r="I18021">
        <v>43508</v>
      </c>
      <c r="J18021">
        <v>3</v>
      </c>
      <c r="K18021">
        <v>0</v>
      </c>
    </row>
    <row r="18022" spans="2:11">
      <c r="B18022" t="s">
        <v>2051</v>
      </c>
      <c r="C18022" t="s">
        <v>2115</v>
      </c>
      <c r="D18022" t="s">
        <v>2076</v>
      </c>
      <c r="E18022">
        <v>3</v>
      </c>
      <c r="F18022" t="s">
        <v>2016</v>
      </c>
      <c r="G18022">
        <v>20</v>
      </c>
      <c r="H18022" t="s">
        <v>2017</v>
      </c>
      <c r="I18022">
        <v>43508</v>
      </c>
      <c r="J18022" t="s">
        <v>2030</v>
      </c>
      <c r="K18022" t="s">
        <v>2030</v>
      </c>
    </row>
    <row r="18023" spans="2:11">
      <c r="B18023" t="s">
        <v>2054</v>
      </c>
      <c r="C18023" t="s">
        <v>2663</v>
      </c>
      <c r="D18023" t="s">
        <v>4096</v>
      </c>
      <c r="E18023">
        <v>2</v>
      </c>
      <c r="F18023" t="s">
        <v>2016</v>
      </c>
      <c r="G18023">
        <v>13</v>
      </c>
      <c r="H18023" t="s">
        <v>2020</v>
      </c>
      <c r="I18023">
        <v>43508</v>
      </c>
      <c r="J18023">
        <v>6</v>
      </c>
      <c r="K18023">
        <v>-14.94</v>
      </c>
    </row>
    <row r="18024" spans="2:11">
      <c r="B18024" t="s">
        <v>2198</v>
      </c>
      <c r="C18024" t="s">
        <v>3228</v>
      </c>
      <c r="D18024" t="s">
        <v>2035</v>
      </c>
      <c r="E18024">
        <v>5</v>
      </c>
      <c r="F18024" t="s">
        <v>2016</v>
      </c>
      <c r="G18024">
        <v>30</v>
      </c>
      <c r="H18024" t="s">
        <v>2020</v>
      </c>
      <c r="I18024">
        <v>43508</v>
      </c>
      <c r="J18024">
        <v>5</v>
      </c>
      <c r="K18024">
        <v>-11.8</v>
      </c>
    </row>
    <row r="18025" spans="2:11">
      <c r="B18025" t="s">
        <v>2120</v>
      </c>
      <c r="C18025" t="s">
        <v>2121</v>
      </c>
      <c r="D18025" t="s">
        <v>2122</v>
      </c>
      <c r="E18025">
        <v>2</v>
      </c>
      <c r="F18025" t="s">
        <v>2016</v>
      </c>
      <c r="G18025">
        <v>14</v>
      </c>
      <c r="H18025" t="s">
        <v>2017</v>
      </c>
      <c r="I18025">
        <v>43508</v>
      </c>
      <c r="J18025">
        <v>6</v>
      </c>
      <c r="K18025">
        <v>-14.94</v>
      </c>
    </row>
    <row r="18026" spans="2:11">
      <c r="B18026" t="s">
        <v>2063</v>
      </c>
      <c r="C18026" t="s">
        <v>2266</v>
      </c>
      <c r="D18026" t="s">
        <v>2035</v>
      </c>
      <c r="E18026">
        <v>5</v>
      </c>
      <c r="F18026" t="s">
        <v>2016</v>
      </c>
      <c r="G18026">
        <v>25</v>
      </c>
      <c r="H18026" t="s">
        <v>2017</v>
      </c>
      <c r="I18026">
        <v>43508</v>
      </c>
      <c r="J18026">
        <v>1</v>
      </c>
      <c r="K18026">
        <v>14.94</v>
      </c>
    </row>
    <row r="18027" spans="2:11">
      <c r="B18027" t="s">
        <v>2601</v>
      </c>
      <c r="C18027" t="s">
        <v>3727</v>
      </c>
      <c r="D18027" t="s">
        <v>2015</v>
      </c>
      <c r="E18027">
        <v>3</v>
      </c>
      <c r="F18027" t="s">
        <v>2016</v>
      </c>
      <c r="G18027">
        <v>21</v>
      </c>
      <c r="H18027" t="s">
        <v>2017</v>
      </c>
      <c r="I18027">
        <v>43508</v>
      </c>
      <c r="J18027">
        <v>3</v>
      </c>
      <c r="K18027">
        <v>0</v>
      </c>
    </row>
    <row r="18028" spans="2:11">
      <c r="B18028" t="s">
        <v>2136</v>
      </c>
      <c r="C18028" t="s">
        <v>2954</v>
      </c>
      <c r="D18028" t="s">
        <v>2053</v>
      </c>
      <c r="E18028">
        <v>1</v>
      </c>
      <c r="F18028" t="s">
        <v>2016</v>
      </c>
      <c r="G18028">
        <v>12</v>
      </c>
      <c r="H18028" t="s">
        <v>2020</v>
      </c>
      <c r="I18028">
        <v>43508</v>
      </c>
      <c r="J18028">
        <v>6</v>
      </c>
      <c r="K18028">
        <v>-14.94</v>
      </c>
    </row>
    <row r="18029" spans="2:11">
      <c r="B18029" t="s">
        <v>2260</v>
      </c>
      <c r="C18029" t="s">
        <v>2970</v>
      </c>
      <c r="D18029" t="s">
        <v>2184</v>
      </c>
      <c r="E18029">
        <v>1</v>
      </c>
      <c r="F18029" t="s">
        <v>2088</v>
      </c>
      <c r="G18029">
        <v>14</v>
      </c>
      <c r="H18029" t="s">
        <v>2020</v>
      </c>
      <c r="I18029">
        <v>43453</v>
      </c>
      <c r="J18029">
        <v>7</v>
      </c>
      <c r="K18029">
        <v>-16.91</v>
      </c>
    </row>
    <row r="18030" spans="2:11">
      <c r="B18030" t="s">
        <v>2024</v>
      </c>
      <c r="C18030" t="s">
        <v>2768</v>
      </c>
      <c r="D18030" t="s">
        <v>2076</v>
      </c>
      <c r="E18030">
        <v>3</v>
      </c>
      <c r="F18030" t="s">
        <v>2016</v>
      </c>
      <c r="G18030" t="s">
        <v>2030</v>
      </c>
      <c r="H18030" t="s">
        <v>2017</v>
      </c>
      <c r="I18030">
        <v>43335</v>
      </c>
      <c r="J18030">
        <v>3</v>
      </c>
      <c r="K18030">
        <v>0</v>
      </c>
    </row>
    <row r="18031" spans="2:11">
      <c r="B18031" t="s">
        <v>2083</v>
      </c>
      <c r="C18031" t="s">
        <v>2084</v>
      </c>
      <c r="D18031" t="s">
        <v>2053</v>
      </c>
      <c r="E18031">
        <v>1</v>
      </c>
      <c r="F18031" t="s">
        <v>2016</v>
      </c>
      <c r="G18031" t="s">
        <v>2030</v>
      </c>
      <c r="H18031" t="s">
        <v>2017</v>
      </c>
      <c r="I18031">
        <v>43181</v>
      </c>
      <c r="J18031">
        <v>9</v>
      </c>
      <c r="K18031">
        <v>-31.59</v>
      </c>
    </row>
    <row r="18032" spans="2:11">
      <c r="B18032" t="s">
        <v>2051</v>
      </c>
      <c r="C18032" t="s">
        <v>4409</v>
      </c>
      <c r="D18032" t="s">
        <v>2026</v>
      </c>
      <c r="E18032">
        <v>5</v>
      </c>
      <c r="F18032" t="s">
        <v>2016</v>
      </c>
      <c r="G18032" t="s">
        <v>2030</v>
      </c>
      <c r="H18032" t="s">
        <v>2017</v>
      </c>
      <c r="I18032">
        <v>43039</v>
      </c>
      <c r="J18032">
        <v>1</v>
      </c>
      <c r="K18032">
        <v>14.94</v>
      </c>
    </row>
    <row r="18101" spans="1:11">
      <c r="A18101" t="s">
        <v>1194</v>
      </c>
      <c r="B18101" t="s">
        <v>2027</v>
      </c>
      <c r="C18101" t="s">
        <v>2224</v>
      </c>
      <c r="D18101" t="s">
        <v>2029</v>
      </c>
      <c r="E18101">
        <v>5</v>
      </c>
      <c r="F18101" t="s">
        <v>2016</v>
      </c>
      <c r="G18101">
        <v>42</v>
      </c>
      <c r="H18101" t="s">
        <v>2017</v>
      </c>
      <c r="I18101">
        <v>43511</v>
      </c>
      <c r="J18101">
        <v>9</v>
      </c>
      <c r="K18101">
        <v>-11.5</v>
      </c>
    </row>
    <row r="18102" spans="1:11">
      <c r="B18102" t="s">
        <v>2277</v>
      </c>
      <c r="C18102" t="s">
        <v>2218</v>
      </c>
      <c r="D18102" t="s">
        <v>2029</v>
      </c>
      <c r="E18102">
        <v>5</v>
      </c>
      <c r="F18102" t="s">
        <v>2016</v>
      </c>
      <c r="G18102">
        <v>34</v>
      </c>
      <c r="H18102" t="s">
        <v>2020</v>
      </c>
      <c r="I18102">
        <v>43511</v>
      </c>
      <c r="J18102">
        <v>9</v>
      </c>
      <c r="K18102">
        <v>-11.5</v>
      </c>
    </row>
    <row r="18103" spans="1:11">
      <c r="B18103" t="s">
        <v>2134</v>
      </c>
      <c r="C18103" t="s">
        <v>2219</v>
      </c>
      <c r="D18103" t="s">
        <v>2162</v>
      </c>
      <c r="E18103">
        <v>3</v>
      </c>
      <c r="F18103" t="s">
        <v>2016</v>
      </c>
      <c r="G18103">
        <v>34</v>
      </c>
      <c r="H18103" t="s">
        <v>2020</v>
      </c>
      <c r="I18103">
        <v>43511</v>
      </c>
      <c r="J18103">
        <v>1</v>
      </c>
      <c r="K18103">
        <v>8.85</v>
      </c>
    </row>
    <row r="18104" spans="1:11">
      <c r="B18104" t="s">
        <v>2063</v>
      </c>
      <c r="C18104" t="s">
        <v>2223</v>
      </c>
      <c r="D18104" t="s">
        <v>2162</v>
      </c>
      <c r="E18104">
        <v>3</v>
      </c>
      <c r="F18104" t="s">
        <v>2016</v>
      </c>
      <c r="G18104">
        <v>35</v>
      </c>
      <c r="H18104" t="s">
        <v>2017</v>
      </c>
      <c r="I18104">
        <v>43511</v>
      </c>
      <c r="J18104">
        <v>11</v>
      </c>
      <c r="K18104">
        <v>-19.53</v>
      </c>
    </row>
    <row r="18105" spans="1:11">
      <c r="B18105" t="s">
        <v>2021</v>
      </c>
      <c r="C18105" t="s">
        <v>2230</v>
      </c>
      <c r="D18105" t="s">
        <v>2166</v>
      </c>
      <c r="E18105">
        <v>5</v>
      </c>
      <c r="F18105" t="s">
        <v>2085</v>
      </c>
      <c r="G18105">
        <v>38</v>
      </c>
      <c r="H18105" t="s">
        <v>2020</v>
      </c>
      <c r="I18105">
        <v>43510</v>
      </c>
      <c r="J18105">
        <v>3</v>
      </c>
      <c r="K18105">
        <v>2.98</v>
      </c>
    </row>
    <row r="18106" spans="1:11">
      <c r="B18106" t="s">
        <v>2037</v>
      </c>
      <c r="C18106" t="s">
        <v>2225</v>
      </c>
      <c r="D18106" t="s">
        <v>2026</v>
      </c>
      <c r="E18106">
        <v>5</v>
      </c>
      <c r="F18106" t="s">
        <v>2016</v>
      </c>
      <c r="G18106">
        <v>34</v>
      </c>
      <c r="H18106" t="s">
        <v>2020</v>
      </c>
      <c r="I18106">
        <v>43510</v>
      </c>
      <c r="J18106">
        <v>9</v>
      </c>
      <c r="K18106">
        <v>-11.5</v>
      </c>
    </row>
    <row r="18107" spans="1:11">
      <c r="B18107" t="s">
        <v>2274</v>
      </c>
      <c r="C18107" t="s">
        <v>2275</v>
      </c>
      <c r="D18107" t="s">
        <v>2076</v>
      </c>
      <c r="E18107">
        <v>3</v>
      </c>
      <c r="F18107" t="s">
        <v>2016</v>
      </c>
      <c r="G18107" t="s">
        <v>2030</v>
      </c>
      <c r="H18107" t="s">
        <v>2017</v>
      </c>
      <c r="I18107">
        <v>43509</v>
      </c>
      <c r="J18107">
        <v>10</v>
      </c>
      <c r="K18107">
        <v>-18.41</v>
      </c>
    </row>
    <row r="18108" spans="1:11">
      <c r="B18108" t="s">
        <v>2094</v>
      </c>
      <c r="C18108" t="s">
        <v>2095</v>
      </c>
      <c r="D18108" t="s">
        <v>2026</v>
      </c>
      <c r="E18108">
        <v>5</v>
      </c>
      <c r="F18108" t="s">
        <v>2085</v>
      </c>
      <c r="G18108">
        <v>34</v>
      </c>
      <c r="H18108" t="s">
        <v>2020</v>
      </c>
      <c r="I18108">
        <v>43504</v>
      </c>
      <c r="J18108" t="s">
        <v>2030</v>
      </c>
      <c r="K18108" t="s">
        <v>2030</v>
      </c>
    </row>
    <row r="18109" spans="1:11">
      <c r="B18109" t="s">
        <v>2079</v>
      </c>
      <c r="C18109" t="s">
        <v>2222</v>
      </c>
      <c r="D18109" t="s">
        <v>2029</v>
      </c>
      <c r="E18109">
        <v>5</v>
      </c>
      <c r="F18109" t="s">
        <v>2016</v>
      </c>
      <c r="G18109">
        <v>33</v>
      </c>
      <c r="H18109" t="s">
        <v>2017</v>
      </c>
      <c r="I18109">
        <v>43501</v>
      </c>
      <c r="J18109">
        <v>9</v>
      </c>
      <c r="K18109">
        <v>-11.5</v>
      </c>
    </row>
    <row r="18110" spans="1:11">
      <c r="B18110" t="s">
        <v>2120</v>
      </c>
      <c r="C18110" t="s">
        <v>2245</v>
      </c>
      <c r="D18110" t="s">
        <v>2026</v>
      </c>
      <c r="E18110">
        <v>5</v>
      </c>
      <c r="F18110" t="s">
        <v>2016</v>
      </c>
      <c r="G18110">
        <v>35</v>
      </c>
      <c r="H18110" t="s">
        <v>2020</v>
      </c>
      <c r="I18110">
        <v>43501</v>
      </c>
      <c r="J18110">
        <v>9</v>
      </c>
      <c r="K18110">
        <v>-11.5</v>
      </c>
    </row>
    <row r="18111" spans="1:11">
      <c r="B18111" t="s">
        <v>106</v>
      </c>
      <c r="C18111" t="s">
        <v>2228</v>
      </c>
      <c r="D18111" t="s">
        <v>2723</v>
      </c>
      <c r="E18111">
        <v>3</v>
      </c>
      <c r="F18111" t="s">
        <v>2016</v>
      </c>
      <c r="G18111">
        <v>31</v>
      </c>
      <c r="H18111" t="s">
        <v>2020</v>
      </c>
      <c r="I18111">
        <v>43496</v>
      </c>
      <c r="J18111">
        <v>4</v>
      </c>
      <c r="K18111">
        <v>0</v>
      </c>
    </row>
    <row r="18112" spans="1:11">
      <c r="B18112" t="s">
        <v>2051</v>
      </c>
      <c r="C18112" t="s">
        <v>2239</v>
      </c>
      <c r="D18112" t="s">
        <v>2076</v>
      </c>
      <c r="E18112">
        <v>3</v>
      </c>
      <c r="F18112" t="s">
        <v>2016</v>
      </c>
      <c r="G18112">
        <v>28.5</v>
      </c>
      <c r="H18112" t="s">
        <v>2017</v>
      </c>
      <c r="I18112">
        <v>43496</v>
      </c>
      <c r="J18112">
        <v>5</v>
      </c>
      <c r="K18112">
        <v>-2.09</v>
      </c>
    </row>
    <row r="18113" spans="2:11">
      <c r="B18113" t="s">
        <v>2240</v>
      </c>
      <c r="C18113" t="s">
        <v>2241</v>
      </c>
      <c r="D18113" t="s">
        <v>2026</v>
      </c>
      <c r="E18113">
        <v>5</v>
      </c>
      <c r="F18113" t="s">
        <v>2016</v>
      </c>
      <c r="G18113">
        <v>37</v>
      </c>
      <c r="H18113" t="s">
        <v>2020</v>
      </c>
      <c r="I18113">
        <v>43496</v>
      </c>
      <c r="J18113">
        <v>9</v>
      </c>
      <c r="K18113">
        <v>-11.5</v>
      </c>
    </row>
    <row r="18114" spans="2:11">
      <c r="B18114" t="s">
        <v>2411</v>
      </c>
      <c r="C18114" t="s">
        <v>2639</v>
      </c>
      <c r="D18114" t="s">
        <v>2026</v>
      </c>
      <c r="E18114">
        <v>5</v>
      </c>
      <c r="F18114" t="s">
        <v>2016</v>
      </c>
      <c r="G18114">
        <v>42</v>
      </c>
      <c r="H18114" t="s">
        <v>2020</v>
      </c>
      <c r="I18114">
        <v>43493</v>
      </c>
      <c r="J18114">
        <v>9</v>
      </c>
      <c r="K18114">
        <v>-11.5</v>
      </c>
    </row>
    <row r="18115" spans="2:11">
      <c r="B18115" t="s">
        <v>2033</v>
      </c>
      <c r="C18115" t="s">
        <v>2231</v>
      </c>
      <c r="D18115" t="s">
        <v>2035</v>
      </c>
      <c r="E18115">
        <v>5</v>
      </c>
      <c r="F18115" t="s">
        <v>2016</v>
      </c>
      <c r="G18115">
        <v>36</v>
      </c>
      <c r="H18115" t="s">
        <v>2036</v>
      </c>
      <c r="I18115">
        <v>43489</v>
      </c>
      <c r="J18115">
        <v>9</v>
      </c>
      <c r="K18115">
        <v>-11.5</v>
      </c>
    </row>
    <row r="18116" spans="2:11">
      <c r="B18116" t="s">
        <v>2234</v>
      </c>
      <c r="C18116" t="s">
        <v>2235</v>
      </c>
      <c r="D18116" t="s">
        <v>2026</v>
      </c>
      <c r="E18116">
        <v>5</v>
      </c>
      <c r="F18116" t="s">
        <v>2016</v>
      </c>
      <c r="G18116">
        <v>33</v>
      </c>
      <c r="H18116" t="s">
        <v>2020</v>
      </c>
      <c r="I18116">
        <v>43489</v>
      </c>
      <c r="J18116">
        <v>8</v>
      </c>
      <c r="K18116">
        <v>-9.68</v>
      </c>
    </row>
    <row r="18117" spans="2:11">
      <c r="B18117" t="s">
        <v>2045</v>
      </c>
      <c r="C18117" t="s">
        <v>2244</v>
      </c>
      <c r="D18117" t="s">
        <v>2029</v>
      </c>
      <c r="E18117">
        <v>5</v>
      </c>
      <c r="F18117" t="s">
        <v>2085</v>
      </c>
      <c r="G18117">
        <v>43</v>
      </c>
      <c r="H18117" t="s">
        <v>2020</v>
      </c>
      <c r="I18117">
        <v>43489</v>
      </c>
      <c r="J18117" t="s">
        <v>2030</v>
      </c>
      <c r="K18117" t="s">
        <v>2030</v>
      </c>
    </row>
    <row r="18118" spans="2:11">
      <c r="B18118" t="s">
        <v>2236</v>
      </c>
      <c r="C18118" t="s">
        <v>2237</v>
      </c>
      <c r="D18118" t="s">
        <v>2238</v>
      </c>
      <c r="E18118">
        <v>4</v>
      </c>
      <c r="F18118" t="s">
        <v>2016</v>
      </c>
      <c r="G18118">
        <v>36</v>
      </c>
      <c r="H18118" t="s">
        <v>2020</v>
      </c>
      <c r="I18118">
        <v>43489</v>
      </c>
      <c r="J18118">
        <v>9</v>
      </c>
      <c r="K18118">
        <v>-11.5</v>
      </c>
    </row>
    <row r="18119" spans="2:11">
      <c r="B18119" t="s">
        <v>2054</v>
      </c>
      <c r="C18119" t="s">
        <v>2811</v>
      </c>
      <c r="D18119" t="s">
        <v>2056</v>
      </c>
      <c r="E18119">
        <v>4</v>
      </c>
      <c r="F18119" t="s">
        <v>2016</v>
      </c>
      <c r="G18119">
        <v>45</v>
      </c>
      <c r="H18119" t="s">
        <v>2020</v>
      </c>
      <c r="I18119">
        <v>43489</v>
      </c>
      <c r="J18119">
        <v>9</v>
      </c>
      <c r="K18119">
        <v>-11.5</v>
      </c>
    </row>
    <row r="18120" spans="2:11">
      <c r="B18120" t="s">
        <v>2174</v>
      </c>
      <c r="C18120" t="s">
        <v>2242</v>
      </c>
      <c r="D18120" t="s">
        <v>2029</v>
      </c>
      <c r="E18120">
        <v>5</v>
      </c>
      <c r="F18120" t="s">
        <v>2016</v>
      </c>
      <c r="G18120">
        <v>42</v>
      </c>
      <c r="H18120" t="s">
        <v>2017</v>
      </c>
      <c r="I18120">
        <v>43488</v>
      </c>
      <c r="J18120">
        <v>9</v>
      </c>
      <c r="K18120">
        <v>-11.5</v>
      </c>
    </row>
    <row r="18121" spans="2:11">
      <c r="B18121" t="s">
        <v>2111</v>
      </c>
      <c r="C18121" t="s">
        <v>2292</v>
      </c>
      <c r="D18121" t="s">
        <v>2026</v>
      </c>
      <c r="E18121">
        <v>5</v>
      </c>
      <c r="F18121" t="s">
        <v>2016</v>
      </c>
      <c r="G18121" t="s">
        <v>2030</v>
      </c>
      <c r="H18121" t="s">
        <v>2017</v>
      </c>
      <c r="I18121">
        <v>43213</v>
      </c>
      <c r="J18121">
        <v>9</v>
      </c>
      <c r="K18121">
        <v>-11.5</v>
      </c>
    </row>
    <row r="18122" spans="2:11">
      <c r="B18122" t="s">
        <v>2083</v>
      </c>
      <c r="C18122" t="s">
        <v>2084</v>
      </c>
      <c r="D18122" t="s">
        <v>2026</v>
      </c>
      <c r="E18122">
        <v>5</v>
      </c>
      <c r="F18122" t="s">
        <v>2016</v>
      </c>
      <c r="G18122" t="s">
        <v>2030</v>
      </c>
      <c r="H18122" t="s">
        <v>2017</v>
      </c>
      <c r="I18122">
        <v>43181</v>
      </c>
      <c r="J18122">
        <v>7</v>
      </c>
      <c r="K18122">
        <v>-7.37</v>
      </c>
    </row>
    <row r="18201" spans="1:11">
      <c r="A18201" t="s">
        <v>1195</v>
      </c>
      <c r="B18201" t="s">
        <v>2037</v>
      </c>
      <c r="C18201" t="s">
        <v>2598</v>
      </c>
      <c r="D18201" t="s">
        <v>2076</v>
      </c>
      <c r="E18201">
        <v>3</v>
      </c>
      <c r="F18201" t="s">
        <v>2016</v>
      </c>
      <c r="G18201">
        <v>57</v>
      </c>
      <c r="H18201" t="s">
        <v>2020</v>
      </c>
      <c r="I18201">
        <v>43511</v>
      </c>
      <c r="J18201">
        <v>4</v>
      </c>
      <c r="K18201">
        <v>0</v>
      </c>
    </row>
    <row r="18202" spans="1:11">
      <c r="B18202" t="s">
        <v>2074</v>
      </c>
      <c r="C18202" t="s">
        <v>2604</v>
      </c>
      <c r="D18202" t="s">
        <v>2026</v>
      </c>
      <c r="E18202">
        <v>5</v>
      </c>
      <c r="F18202" t="s">
        <v>2016</v>
      </c>
      <c r="G18202">
        <v>72</v>
      </c>
      <c r="H18202" t="s">
        <v>2020</v>
      </c>
      <c r="I18202">
        <v>43507</v>
      </c>
      <c r="J18202">
        <v>6</v>
      </c>
      <c r="K18202">
        <v>-15.61</v>
      </c>
    </row>
    <row r="18203" spans="1:11">
      <c r="B18203" t="s">
        <v>2813</v>
      </c>
      <c r="C18203" t="s">
        <v>2563</v>
      </c>
      <c r="D18203" t="s">
        <v>2026</v>
      </c>
      <c r="E18203">
        <v>5</v>
      </c>
      <c r="F18203" t="s">
        <v>2016</v>
      </c>
      <c r="G18203">
        <v>69.5</v>
      </c>
      <c r="H18203" t="s">
        <v>2017</v>
      </c>
      <c r="I18203">
        <v>43504</v>
      </c>
      <c r="J18203">
        <v>2</v>
      </c>
      <c r="K18203">
        <v>9.58</v>
      </c>
    </row>
    <row r="18204" spans="1:11">
      <c r="B18204" t="s">
        <v>2358</v>
      </c>
      <c r="C18204" t="s">
        <v>2567</v>
      </c>
      <c r="D18204" t="s">
        <v>2026</v>
      </c>
      <c r="E18204">
        <v>5</v>
      </c>
      <c r="F18204" t="s">
        <v>2016</v>
      </c>
      <c r="G18204">
        <v>69</v>
      </c>
      <c r="H18204" t="s">
        <v>2020</v>
      </c>
      <c r="I18204">
        <v>43501</v>
      </c>
      <c r="J18204">
        <v>6</v>
      </c>
      <c r="K18204">
        <v>-15.61</v>
      </c>
    </row>
    <row r="18205" spans="1:11">
      <c r="B18205" t="s">
        <v>2042</v>
      </c>
      <c r="C18205" t="s">
        <v>2607</v>
      </c>
      <c r="D18205" t="s">
        <v>2029</v>
      </c>
      <c r="E18205">
        <v>5</v>
      </c>
      <c r="F18205" t="s">
        <v>2016</v>
      </c>
      <c r="G18205">
        <v>66</v>
      </c>
      <c r="H18205" t="s">
        <v>2020</v>
      </c>
      <c r="I18205">
        <v>43496</v>
      </c>
      <c r="J18205">
        <v>6</v>
      </c>
      <c r="K18205">
        <v>-15.61</v>
      </c>
    </row>
    <row r="18206" spans="1:11">
      <c r="B18206" t="s">
        <v>2027</v>
      </c>
      <c r="C18206" t="s">
        <v>2600</v>
      </c>
      <c r="D18206" t="s">
        <v>2044</v>
      </c>
      <c r="E18206">
        <v>3</v>
      </c>
      <c r="F18206" t="s">
        <v>2016</v>
      </c>
      <c r="G18206">
        <v>58</v>
      </c>
      <c r="H18206" t="s">
        <v>2017</v>
      </c>
      <c r="I18206">
        <v>43495</v>
      </c>
      <c r="J18206" t="s">
        <v>2030</v>
      </c>
      <c r="K18206" t="s">
        <v>2030</v>
      </c>
    </row>
    <row r="18207" spans="1:11">
      <c r="B18207" t="s">
        <v>2601</v>
      </c>
      <c r="C18207" t="s">
        <v>2602</v>
      </c>
      <c r="D18207" t="s">
        <v>2015</v>
      </c>
      <c r="E18207">
        <v>3</v>
      </c>
      <c r="F18207" t="s">
        <v>2016</v>
      </c>
      <c r="G18207">
        <v>58</v>
      </c>
      <c r="H18207" t="s">
        <v>2017</v>
      </c>
      <c r="I18207">
        <v>43494</v>
      </c>
      <c r="J18207">
        <v>4</v>
      </c>
      <c r="K18207">
        <v>0</v>
      </c>
    </row>
    <row r="18208" spans="1:11">
      <c r="B18208" t="s">
        <v>2094</v>
      </c>
      <c r="C18208" t="s">
        <v>2095</v>
      </c>
      <c r="D18208" t="s">
        <v>2053</v>
      </c>
      <c r="E18208">
        <v>1</v>
      </c>
      <c r="F18208" t="s">
        <v>2088</v>
      </c>
      <c r="G18208" t="s">
        <v>2030</v>
      </c>
      <c r="H18208" t="s">
        <v>2017</v>
      </c>
      <c r="I18208">
        <v>43493</v>
      </c>
      <c r="J18208" t="s">
        <v>2030</v>
      </c>
      <c r="K18208" t="s">
        <v>2030</v>
      </c>
    </row>
    <row r="18209" spans="2:11">
      <c r="B18209" t="s">
        <v>2024</v>
      </c>
      <c r="C18209" t="s">
        <v>2768</v>
      </c>
      <c r="D18209" t="s">
        <v>2026</v>
      </c>
      <c r="E18209">
        <v>5</v>
      </c>
      <c r="F18209" t="s">
        <v>2016</v>
      </c>
      <c r="G18209">
        <v>70</v>
      </c>
      <c r="H18209" t="s">
        <v>2017</v>
      </c>
      <c r="I18209">
        <v>43490</v>
      </c>
      <c r="J18209">
        <v>6</v>
      </c>
      <c r="K18209">
        <v>-15.61</v>
      </c>
    </row>
    <row r="18210" spans="2:11">
      <c r="B18210" t="s">
        <v>106</v>
      </c>
      <c r="C18210" t="s">
        <v>4034</v>
      </c>
      <c r="D18210" t="s">
        <v>2440</v>
      </c>
      <c r="E18210">
        <v>5</v>
      </c>
      <c r="F18210" t="s">
        <v>2016</v>
      </c>
      <c r="G18210">
        <v>64</v>
      </c>
      <c r="H18210" t="s">
        <v>2020</v>
      </c>
      <c r="I18210">
        <v>43489</v>
      </c>
      <c r="J18210">
        <v>6</v>
      </c>
      <c r="K18210">
        <v>-15.61</v>
      </c>
    </row>
    <row r="18211" spans="2:11">
      <c r="B18211" t="s">
        <v>2021</v>
      </c>
      <c r="C18211" t="s">
        <v>3915</v>
      </c>
      <c r="D18211" t="s">
        <v>2166</v>
      </c>
      <c r="E18211">
        <v>5</v>
      </c>
      <c r="F18211" t="s">
        <v>2016</v>
      </c>
      <c r="G18211">
        <v>66</v>
      </c>
      <c r="H18211" t="s">
        <v>2020</v>
      </c>
      <c r="I18211">
        <v>43489</v>
      </c>
      <c r="J18211">
        <v>6</v>
      </c>
      <c r="K18211">
        <v>-15.61</v>
      </c>
    </row>
    <row r="18212" spans="2:11">
      <c r="B18212" t="s">
        <v>2051</v>
      </c>
      <c r="C18212" t="s">
        <v>3048</v>
      </c>
      <c r="D18212" t="s">
        <v>2026</v>
      </c>
      <c r="E18212">
        <v>5</v>
      </c>
      <c r="F18212" t="s">
        <v>2016</v>
      </c>
      <c r="G18212">
        <v>70</v>
      </c>
      <c r="H18212" t="s">
        <v>2017</v>
      </c>
      <c r="I18212">
        <v>43489</v>
      </c>
      <c r="J18212">
        <v>3</v>
      </c>
      <c r="K18212">
        <v>8.59</v>
      </c>
    </row>
    <row r="18213" spans="2:11">
      <c r="B18213" t="s">
        <v>2120</v>
      </c>
      <c r="C18213" t="s">
        <v>2573</v>
      </c>
      <c r="D18213" t="s">
        <v>2044</v>
      </c>
      <c r="E18213">
        <v>3</v>
      </c>
      <c r="F18213" t="s">
        <v>2016</v>
      </c>
      <c r="G18213">
        <v>54</v>
      </c>
      <c r="H18213" t="s">
        <v>2020</v>
      </c>
      <c r="I18213">
        <v>43489</v>
      </c>
      <c r="J18213">
        <v>4</v>
      </c>
      <c r="K18213">
        <v>0</v>
      </c>
    </row>
    <row r="18214" spans="2:11">
      <c r="B18214" t="s">
        <v>2063</v>
      </c>
      <c r="C18214" t="s">
        <v>3507</v>
      </c>
      <c r="D18214" t="s">
        <v>2035</v>
      </c>
      <c r="E18214">
        <v>5</v>
      </c>
      <c r="F18214" t="s">
        <v>2016</v>
      </c>
      <c r="G18214">
        <v>83</v>
      </c>
      <c r="H18214" t="s">
        <v>2017</v>
      </c>
      <c r="I18214">
        <v>43489</v>
      </c>
      <c r="J18214">
        <v>6</v>
      </c>
      <c r="K18214">
        <v>-15.61</v>
      </c>
    </row>
    <row r="18215" spans="2:11">
      <c r="B18215" t="s">
        <v>2580</v>
      </c>
      <c r="C18215" t="s">
        <v>2605</v>
      </c>
      <c r="D18215" t="s">
        <v>2026</v>
      </c>
      <c r="E18215">
        <v>5</v>
      </c>
      <c r="F18215" t="s">
        <v>2016</v>
      </c>
      <c r="G18215">
        <v>70</v>
      </c>
      <c r="H18215" t="s">
        <v>2017</v>
      </c>
      <c r="I18215">
        <v>43489</v>
      </c>
      <c r="J18215">
        <v>6</v>
      </c>
      <c r="K18215">
        <v>-15.61</v>
      </c>
    </row>
    <row r="18216" spans="2:11">
      <c r="B18216" t="s">
        <v>2033</v>
      </c>
      <c r="C18216" t="s">
        <v>2574</v>
      </c>
      <c r="D18216" t="s">
        <v>2044</v>
      </c>
      <c r="E18216">
        <v>3</v>
      </c>
      <c r="F18216" t="s">
        <v>2016</v>
      </c>
      <c r="G18216">
        <v>57</v>
      </c>
      <c r="H18216" t="s">
        <v>2036</v>
      </c>
      <c r="I18216">
        <v>43488</v>
      </c>
      <c r="J18216">
        <v>4</v>
      </c>
      <c r="K18216">
        <v>0</v>
      </c>
    </row>
    <row r="18217" spans="2:11">
      <c r="B18217" t="s">
        <v>2267</v>
      </c>
      <c r="C18217" t="s">
        <v>2577</v>
      </c>
      <c r="D18217" t="s">
        <v>2273</v>
      </c>
      <c r="E18217">
        <v>3</v>
      </c>
      <c r="F18217" t="s">
        <v>2016</v>
      </c>
      <c r="G18217" t="s">
        <v>2030</v>
      </c>
      <c r="H18217" t="s">
        <v>2017</v>
      </c>
      <c r="I18217">
        <v>43488</v>
      </c>
      <c r="J18217">
        <v>4</v>
      </c>
      <c r="K18217">
        <v>0</v>
      </c>
    </row>
    <row r="18218" spans="2:11">
      <c r="B18218" t="s">
        <v>2091</v>
      </c>
      <c r="C18218" t="s">
        <v>3229</v>
      </c>
      <c r="D18218" t="s">
        <v>2093</v>
      </c>
      <c r="E18218" t="s">
        <v>2030</v>
      </c>
      <c r="F18218" t="s">
        <v>2016</v>
      </c>
      <c r="G18218" t="s">
        <v>2030</v>
      </c>
      <c r="H18218" t="s">
        <v>2017</v>
      </c>
      <c r="I18218">
        <v>43483</v>
      </c>
      <c r="J18218" t="s">
        <v>2030</v>
      </c>
      <c r="K18218" t="s">
        <v>2030</v>
      </c>
    </row>
    <row r="18219" spans="2:11">
      <c r="B18219" t="s">
        <v>2083</v>
      </c>
      <c r="C18219" t="s">
        <v>2084</v>
      </c>
      <c r="D18219" t="s">
        <v>2035</v>
      </c>
      <c r="E18219">
        <v>5</v>
      </c>
      <c r="F18219" t="s">
        <v>2085</v>
      </c>
      <c r="G18219" t="s">
        <v>2030</v>
      </c>
      <c r="H18219" t="s">
        <v>2017</v>
      </c>
      <c r="I18219">
        <v>43414</v>
      </c>
      <c r="J18219">
        <v>1</v>
      </c>
      <c r="K18219">
        <v>17.43</v>
      </c>
    </row>
    <row r="18301" spans="1:11">
      <c r="A18301" t="s">
        <v>1196</v>
      </c>
      <c r="B18301" t="s">
        <v>2024</v>
      </c>
      <c r="C18301" t="s">
        <v>2025</v>
      </c>
      <c r="D18301" t="s">
        <v>2076</v>
      </c>
      <c r="E18301">
        <v>3</v>
      </c>
      <c r="F18301" t="s">
        <v>2016</v>
      </c>
      <c r="G18301" t="s">
        <v>2030</v>
      </c>
      <c r="H18301" t="s">
        <v>2017</v>
      </c>
      <c r="I18301">
        <v>43500</v>
      </c>
      <c r="J18301">
        <v>7</v>
      </c>
      <c r="K18301">
        <v>0</v>
      </c>
    </row>
    <row r="18302" spans="1:11">
      <c r="B18302" t="s">
        <v>2027</v>
      </c>
      <c r="C18302" t="s">
        <v>4209</v>
      </c>
      <c r="D18302" t="s">
        <v>2029</v>
      </c>
      <c r="E18302">
        <v>5</v>
      </c>
      <c r="F18302" t="s">
        <v>2016</v>
      </c>
      <c r="G18302">
        <v>7.07</v>
      </c>
      <c r="H18302" t="s">
        <v>2017</v>
      </c>
      <c r="I18302">
        <v>43497</v>
      </c>
      <c r="J18302">
        <v>3</v>
      </c>
      <c r="K18302">
        <v>15.75</v>
      </c>
    </row>
    <row r="18303" spans="1:11">
      <c r="B18303" t="s">
        <v>2033</v>
      </c>
      <c r="C18303" t="s">
        <v>4210</v>
      </c>
      <c r="D18303" t="s">
        <v>2035</v>
      </c>
      <c r="E18303">
        <v>5</v>
      </c>
      <c r="F18303" t="s">
        <v>2016</v>
      </c>
      <c r="G18303">
        <v>7.65</v>
      </c>
      <c r="H18303" t="s">
        <v>2036</v>
      </c>
      <c r="I18303">
        <v>43497</v>
      </c>
      <c r="J18303">
        <v>4</v>
      </c>
      <c r="K18303">
        <v>14.55</v>
      </c>
    </row>
    <row r="18304" spans="1:11">
      <c r="B18304" t="s">
        <v>2049</v>
      </c>
      <c r="C18304" t="s">
        <v>3278</v>
      </c>
      <c r="D18304" t="s">
        <v>2015</v>
      </c>
      <c r="E18304">
        <v>3</v>
      </c>
      <c r="F18304" t="s">
        <v>2016</v>
      </c>
      <c r="G18304">
        <v>6</v>
      </c>
      <c r="H18304" t="s">
        <v>2020</v>
      </c>
      <c r="I18304">
        <v>43497</v>
      </c>
      <c r="J18304">
        <v>7</v>
      </c>
      <c r="K18304">
        <v>0</v>
      </c>
    </row>
    <row r="18305" spans="2:11">
      <c r="B18305" t="s">
        <v>2129</v>
      </c>
      <c r="C18305" t="s">
        <v>2130</v>
      </c>
      <c r="D18305" t="s">
        <v>2026</v>
      </c>
      <c r="E18305">
        <v>5</v>
      </c>
      <c r="F18305" t="s">
        <v>2016</v>
      </c>
      <c r="G18305">
        <v>9</v>
      </c>
      <c r="H18305" t="s">
        <v>2020</v>
      </c>
      <c r="I18305">
        <v>43497</v>
      </c>
      <c r="J18305">
        <v>4</v>
      </c>
      <c r="K18305">
        <v>14.55</v>
      </c>
    </row>
    <row r="18306" spans="2:11">
      <c r="B18306" t="s">
        <v>2061</v>
      </c>
      <c r="C18306" t="s">
        <v>2194</v>
      </c>
      <c r="D18306" t="s">
        <v>2026</v>
      </c>
      <c r="E18306">
        <v>5</v>
      </c>
      <c r="F18306" t="s">
        <v>2016</v>
      </c>
      <c r="G18306">
        <v>8</v>
      </c>
      <c r="H18306" t="s">
        <v>2020</v>
      </c>
      <c r="I18306">
        <v>43497</v>
      </c>
      <c r="J18306">
        <v>4</v>
      </c>
      <c r="K18306">
        <v>14.55</v>
      </c>
    </row>
    <row r="18307" spans="2:11">
      <c r="B18307" t="s">
        <v>2174</v>
      </c>
      <c r="C18307" t="s">
        <v>3277</v>
      </c>
      <c r="D18307" t="s">
        <v>2029</v>
      </c>
      <c r="E18307">
        <v>5</v>
      </c>
      <c r="F18307" t="s">
        <v>2016</v>
      </c>
      <c r="G18307">
        <v>7.5</v>
      </c>
      <c r="H18307" t="s">
        <v>2017</v>
      </c>
      <c r="I18307">
        <v>43496</v>
      </c>
      <c r="J18307">
        <v>5</v>
      </c>
      <c r="K18307">
        <v>13.46</v>
      </c>
    </row>
    <row r="18308" spans="2:11">
      <c r="B18308" t="s">
        <v>2021</v>
      </c>
      <c r="C18308" t="s">
        <v>4211</v>
      </c>
      <c r="D18308" t="s">
        <v>2296</v>
      </c>
      <c r="E18308">
        <v>3</v>
      </c>
      <c r="F18308" t="s">
        <v>2016</v>
      </c>
      <c r="G18308">
        <v>6.4</v>
      </c>
      <c r="H18308" t="s">
        <v>2020</v>
      </c>
      <c r="I18308">
        <v>43496</v>
      </c>
      <c r="J18308">
        <v>7</v>
      </c>
      <c r="K18308">
        <v>0</v>
      </c>
    </row>
    <row r="18309" spans="2:11">
      <c r="B18309" t="s">
        <v>2072</v>
      </c>
      <c r="C18309" t="s">
        <v>2188</v>
      </c>
      <c r="D18309" t="s">
        <v>2029</v>
      </c>
      <c r="E18309">
        <v>5</v>
      </c>
      <c r="F18309" t="s">
        <v>2016</v>
      </c>
      <c r="G18309">
        <v>7.5</v>
      </c>
      <c r="H18309" t="s">
        <v>2017</v>
      </c>
      <c r="I18309">
        <v>43496</v>
      </c>
      <c r="J18309">
        <v>6</v>
      </c>
      <c r="K18309">
        <v>2.76</v>
      </c>
    </row>
    <row r="18310" spans="2:11">
      <c r="B18310" t="s">
        <v>2118</v>
      </c>
      <c r="C18310" t="s">
        <v>4075</v>
      </c>
      <c r="D18310" t="s">
        <v>2026</v>
      </c>
      <c r="E18310">
        <v>5</v>
      </c>
      <c r="F18310" t="s">
        <v>2016</v>
      </c>
      <c r="G18310">
        <v>7.5</v>
      </c>
      <c r="H18310" t="s">
        <v>2017</v>
      </c>
      <c r="I18310">
        <v>43496</v>
      </c>
      <c r="J18310">
        <v>1</v>
      </c>
      <c r="K18310">
        <v>18.8</v>
      </c>
    </row>
    <row r="18311" spans="2:11">
      <c r="B18311" t="s">
        <v>2051</v>
      </c>
      <c r="C18311" t="s">
        <v>3469</v>
      </c>
      <c r="D18311" t="s">
        <v>2026</v>
      </c>
      <c r="E18311">
        <v>5</v>
      </c>
      <c r="F18311" t="s">
        <v>2016</v>
      </c>
      <c r="G18311">
        <v>8</v>
      </c>
      <c r="H18311" t="s">
        <v>2017</v>
      </c>
      <c r="I18311">
        <v>43496</v>
      </c>
      <c r="J18311" t="s">
        <v>2030</v>
      </c>
      <c r="K18311" t="s">
        <v>2030</v>
      </c>
    </row>
    <row r="18312" spans="2:11">
      <c r="B18312" t="s">
        <v>2094</v>
      </c>
      <c r="C18312" t="s">
        <v>2095</v>
      </c>
      <c r="D18312" t="s">
        <v>2076</v>
      </c>
      <c r="E18312">
        <v>3</v>
      </c>
      <c r="F18312" t="s">
        <v>2085</v>
      </c>
      <c r="G18312" t="s">
        <v>2030</v>
      </c>
      <c r="H18312" t="s">
        <v>2017</v>
      </c>
      <c r="I18312">
        <v>43489</v>
      </c>
      <c r="J18312" t="s">
        <v>2030</v>
      </c>
      <c r="K18312" t="s">
        <v>2030</v>
      </c>
    </row>
    <row r="18313" spans="2:11">
      <c r="B18313" t="s">
        <v>2081</v>
      </c>
      <c r="C18313" t="s">
        <v>4212</v>
      </c>
      <c r="D18313" t="s">
        <v>2041</v>
      </c>
      <c r="E18313">
        <v>1</v>
      </c>
      <c r="F18313" t="s">
        <v>2016</v>
      </c>
      <c r="G18313">
        <v>5.3</v>
      </c>
      <c r="H18313" t="s">
        <v>2017</v>
      </c>
      <c r="I18313">
        <v>43487</v>
      </c>
      <c r="J18313">
        <v>8</v>
      </c>
      <c r="K18313">
        <v>-25.59</v>
      </c>
    </row>
    <row r="18314" spans="2:11">
      <c r="B18314" t="s">
        <v>2083</v>
      </c>
      <c r="C18314" t="s">
        <v>2084</v>
      </c>
      <c r="D18314" t="s">
        <v>2035</v>
      </c>
      <c r="E18314">
        <v>5</v>
      </c>
      <c r="F18314" t="s">
        <v>2016</v>
      </c>
      <c r="G18314" t="s">
        <v>2030</v>
      </c>
      <c r="H18314" t="s">
        <v>2017</v>
      </c>
      <c r="I18314">
        <v>43456</v>
      </c>
      <c r="J18314">
        <v>2</v>
      </c>
      <c r="K18314">
        <v>16.12</v>
      </c>
    </row>
    <row r="18401" spans="1:11">
      <c r="A18401" t="s">
        <v>1197</v>
      </c>
      <c r="B18401" t="s">
        <v>106</v>
      </c>
      <c r="C18401" t="s">
        <v>3806</v>
      </c>
      <c r="D18401" t="s">
        <v>2114</v>
      </c>
      <c r="E18401">
        <v>3</v>
      </c>
      <c r="F18401" t="s">
        <v>2016</v>
      </c>
      <c r="G18401">
        <v>5</v>
      </c>
      <c r="H18401" t="s">
        <v>2020</v>
      </c>
      <c r="I18401">
        <v>43511</v>
      </c>
      <c r="J18401">
        <v>5</v>
      </c>
      <c r="K18401">
        <v>0</v>
      </c>
    </row>
    <row r="18402" spans="1:11">
      <c r="B18402" t="s">
        <v>2094</v>
      </c>
      <c r="C18402" t="s">
        <v>2095</v>
      </c>
      <c r="D18402" t="s">
        <v>2076</v>
      </c>
      <c r="E18402">
        <v>3</v>
      </c>
      <c r="F18402" t="s">
        <v>2088</v>
      </c>
      <c r="G18402" t="s">
        <v>2030</v>
      </c>
      <c r="H18402" t="s">
        <v>2017</v>
      </c>
      <c r="I18402">
        <v>43504</v>
      </c>
      <c r="J18402" t="s">
        <v>2030</v>
      </c>
      <c r="K18402" t="s">
        <v>2030</v>
      </c>
    </row>
    <row r="18403" spans="1:11">
      <c r="B18403" t="s">
        <v>2049</v>
      </c>
      <c r="C18403" t="s">
        <v>4001</v>
      </c>
      <c r="D18403" t="s">
        <v>2015</v>
      </c>
      <c r="E18403">
        <v>3</v>
      </c>
      <c r="F18403" t="s">
        <v>2016</v>
      </c>
      <c r="G18403">
        <v>6</v>
      </c>
      <c r="H18403" t="s">
        <v>2017</v>
      </c>
      <c r="I18403">
        <v>43502</v>
      </c>
      <c r="J18403">
        <v>5</v>
      </c>
      <c r="K18403">
        <v>0</v>
      </c>
    </row>
    <row r="18404" spans="1:11">
      <c r="B18404" t="s">
        <v>2151</v>
      </c>
      <c r="C18404" t="s">
        <v>3805</v>
      </c>
      <c r="D18404" t="s">
        <v>2053</v>
      </c>
      <c r="E18404">
        <v>1</v>
      </c>
      <c r="F18404" t="s">
        <v>2016</v>
      </c>
      <c r="G18404">
        <v>1.5</v>
      </c>
      <c r="H18404" t="s">
        <v>2017</v>
      </c>
      <c r="I18404">
        <v>43501</v>
      </c>
      <c r="J18404">
        <v>3</v>
      </c>
      <c r="K18404">
        <v>67</v>
      </c>
    </row>
    <row r="18405" spans="1:11">
      <c r="B18405" t="s">
        <v>2079</v>
      </c>
      <c r="C18405" t="s">
        <v>2125</v>
      </c>
      <c r="D18405" t="s">
        <v>2041</v>
      </c>
      <c r="E18405">
        <v>1</v>
      </c>
      <c r="F18405" t="s">
        <v>2016</v>
      </c>
      <c r="G18405">
        <v>1.75</v>
      </c>
      <c r="H18405" t="s">
        <v>2017</v>
      </c>
      <c r="I18405">
        <v>43499</v>
      </c>
      <c r="J18405">
        <v>4</v>
      </c>
      <c r="K18405">
        <v>6.03</v>
      </c>
    </row>
    <row r="18406" spans="1:11">
      <c r="B18406" t="s">
        <v>2021</v>
      </c>
      <c r="C18406" t="s">
        <v>3671</v>
      </c>
      <c r="D18406" t="s">
        <v>2348</v>
      </c>
      <c r="E18406">
        <v>1</v>
      </c>
      <c r="F18406" t="s">
        <v>2016</v>
      </c>
      <c r="G18406">
        <v>1.5</v>
      </c>
      <c r="H18406" t="s">
        <v>2020</v>
      </c>
      <c r="I18406">
        <v>43479</v>
      </c>
      <c r="J18406">
        <v>2</v>
      </c>
      <c r="K18406">
        <v>70.19</v>
      </c>
    </row>
    <row r="18407" spans="1:11">
      <c r="B18407" t="s">
        <v>2067</v>
      </c>
      <c r="C18407" t="s">
        <v>4002</v>
      </c>
      <c r="D18407" t="s">
        <v>2252</v>
      </c>
      <c r="E18407">
        <v>3</v>
      </c>
      <c r="F18407" t="s">
        <v>2016</v>
      </c>
      <c r="G18407">
        <v>5</v>
      </c>
      <c r="H18407" t="s">
        <v>2020</v>
      </c>
      <c r="I18407">
        <v>43422</v>
      </c>
      <c r="J18407" t="s">
        <v>2030</v>
      </c>
      <c r="K18407" t="s">
        <v>2030</v>
      </c>
    </row>
    <row r="18408" spans="1:11">
      <c r="B18408" t="s">
        <v>2033</v>
      </c>
      <c r="C18408" t="s">
        <v>3811</v>
      </c>
      <c r="D18408" t="s">
        <v>2184</v>
      </c>
      <c r="E18408">
        <v>1</v>
      </c>
      <c r="F18408" t="s">
        <v>2016</v>
      </c>
      <c r="G18408">
        <v>5</v>
      </c>
      <c r="H18408" t="s">
        <v>2020</v>
      </c>
      <c r="I18408">
        <v>43411</v>
      </c>
      <c r="J18408">
        <v>2</v>
      </c>
      <c r="K18408">
        <v>70.19</v>
      </c>
    </row>
    <row r="18409" spans="1:11">
      <c r="B18409" t="s">
        <v>2072</v>
      </c>
      <c r="C18409" t="s">
        <v>4003</v>
      </c>
      <c r="D18409" t="s">
        <v>2029</v>
      </c>
      <c r="E18409">
        <v>5</v>
      </c>
      <c r="F18409" t="s">
        <v>2016</v>
      </c>
      <c r="G18409">
        <v>15</v>
      </c>
      <c r="H18409" t="s">
        <v>2020</v>
      </c>
      <c r="I18409">
        <v>43411</v>
      </c>
      <c r="J18409">
        <v>6</v>
      </c>
      <c r="K18409">
        <v>-70.19</v>
      </c>
    </row>
    <row r="18410" spans="1:11">
      <c r="B18410" t="s">
        <v>2042</v>
      </c>
      <c r="C18410" t="s">
        <v>3665</v>
      </c>
      <c r="D18410" t="s">
        <v>2044</v>
      </c>
      <c r="E18410">
        <v>3</v>
      </c>
      <c r="F18410" t="s">
        <v>2016</v>
      </c>
      <c r="G18410">
        <v>4.5</v>
      </c>
      <c r="H18410" t="s">
        <v>2020</v>
      </c>
      <c r="I18410">
        <v>43411</v>
      </c>
      <c r="J18410">
        <v>5</v>
      </c>
      <c r="K18410">
        <v>0</v>
      </c>
    </row>
    <row r="18411" spans="1:11">
      <c r="B18411" t="s">
        <v>2083</v>
      </c>
      <c r="C18411" t="s">
        <v>2084</v>
      </c>
      <c r="D18411" t="s">
        <v>2026</v>
      </c>
      <c r="E18411">
        <v>5</v>
      </c>
      <c r="F18411" t="s">
        <v>2016</v>
      </c>
      <c r="G18411" t="s">
        <v>2030</v>
      </c>
      <c r="H18411" t="s">
        <v>2017</v>
      </c>
      <c r="I18411">
        <v>43181</v>
      </c>
      <c r="J18411">
        <v>6</v>
      </c>
      <c r="K18411">
        <v>-70.19</v>
      </c>
    </row>
    <row r="18501" spans="1:11">
      <c r="A18501" t="s">
        <v>1198</v>
      </c>
      <c r="B18501" t="s">
        <v>2118</v>
      </c>
      <c r="C18501" t="s">
        <v>2119</v>
      </c>
      <c r="D18501" t="s">
        <v>2026</v>
      </c>
      <c r="E18501">
        <v>5</v>
      </c>
      <c r="F18501" t="s">
        <v>2016</v>
      </c>
      <c r="G18501">
        <v>163</v>
      </c>
      <c r="H18501" t="s">
        <v>2017</v>
      </c>
      <c r="I18501">
        <v>43509</v>
      </c>
      <c r="J18501">
        <v>7</v>
      </c>
      <c r="K18501">
        <v>9.94</v>
      </c>
    </row>
    <row r="18502" spans="1:11">
      <c r="B18502" t="s">
        <v>2159</v>
      </c>
      <c r="C18502" t="s">
        <v>2950</v>
      </c>
      <c r="D18502" t="s">
        <v>2029</v>
      </c>
      <c r="E18502">
        <v>5</v>
      </c>
      <c r="F18502" t="s">
        <v>2016</v>
      </c>
      <c r="G18502">
        <v>170</v>
      </c>
      <c r="H18502" t="s">
        <v>2017</v>
      </c>
      <c r="I18502">
        <v>43508</v>
      </c>
      <c r="J18502">
        <v>2</v>
      </c>
      <c r="K18502">
        <v>86.72</v>
      </c>
    </row>
    <row r="18503" spans="1:11">
      <c r="B18503" t="s">
        <v>2267</v>
      </c>
      <c r="C18503" t="s">
        <v>2652</v>
      </c>
      <c r="D18503" t="s">
        <v>2029</v>
      </c>
      <c r="E18503">
        <v>5</v>
      </c>
      <c r="F18503" t="s">
        <v>2016</v>
      </c>
      <c r="G18503">
        <v>182</v>
      </c>
      <c r="H18503" t="s">
        <v>2017</v>
      </c>
      <c r="I18503">
        <v>43508</v>
      </c>
      <c r="J18503">
        <v>3</v>
      </c>
      <c r="K18503">
        <v>69.540000000000006</v>
      </c>
    </row>
    <row r="18504" spans="1:11">
      <c r="B18504" t="s">
        <v>2045</v>
      </c>
      <c r="C18504" t="s">
        <v>2249</v>
      </c>
      <c r="D18504" t="s">
        <v>2029</v>
      </c>
      <c r="E18504">
        <v>5</v>
      </c>
      <c r="F18504" t="s">
        <v>2016</v>
      </c>
      <c r="G18504">
        <v>190</v>
      </c>
      <c r="H18504" t="s">
        <v>2020</v>
      </c>
      <c r="I18504">
        <v>43504</v>
      </c>
      <c r="J18504" t="s">
        <v>2030</v>
      </c>
      <c r="K18504" t="s">
        <v>2030</v>
      </c>
    </row>
    <row r="18505" spans="1:11">
      <c r="B18505" t="s">
        <v>2067</v>
      </c>
      <c r="C18505" t="s">
        <v>2957</v>
      </c>
      <c r="D18505" t="s">
        <v>2029</v>
      </c>
      <c r="E18505">
        <v>5</v>
      </c>
      <c r="F18505" t="s">
        <v>2016</v>
      </c>
      <c r="G18505">
        <v>172</v>
      </c>
      <c r="H18505" t="s">
        <v>2020</v>
      </c>
      <c r="I18505">
        <v>43497</v>
      </c>
      <c r="J18505" t="s">
        <v>2030</v>
      </c>
      <c r="K18505" t="s">
        <v>2030</v>
      </c>
    </row>
    <row r="18506" spans="1:11">
      <c r="B18506" t="s">
        <v>2049</v>
      </c>
      <c r="C18506" t="s">
        <v>2654</v>
      </c>
      <c r="D18506" t="s">
        <v>2029</v>
      </c>
      <c r="E18506">
        <v>5</v>
      </c>
      <c r="F18506" t="s">
        <v>2016</v>
      </c>
      <c r="G18506">
        <v>188</v>
      </c>
      <c r="H18506" t="s">
        <v>2017</v>
      </c>
      <c r="I18506">
        <v>43497</v>
      </c>
      <c r="J18506" t="s">
        <v>2030</v>
      </c>
      <c r="K18506" t="s">
        <v>2030</v>
      </c>
    </row>
    <row r="18507" spans="1:11">
      <c r="B18507" t="s">
        <v>2136</v>
      </c>
      <c r="C18507" t="s">
        <v>2954</v>
      </c>
      <c r="D18507" t="s">
        <v>2044</v>
      </c>
      <c r="E18507">
        <v>3</v>
      </c>
      <c r="F18507" t="s">
        <v>2016</v>
      </c>
      <c r="G18507">
        <v>160</v>
      </c>
      <c r="H18507" t="s">
        <v>2020</v>
      </c>
      <c r="I18507">
        <v>43495</v>
      </c>
      <c r="J18507">
        <v>9</v>
      </c>
      <c r="K18507">
        <v>0</v>
      </c>
    </row>
    <row r="18508" spans="1:11">
      <c r="B18508" t="s">
        <v>2094</v>
      </c>
      <c r="C18508" t="s">
        <v>2095</v>
      </c>
      <c r="D18508" t="s">
        <v>2026</v>
      </c>
      <c r="E18508">
        <v>5</v>
      </c>
      <c r="F18508" t="s">
        <v>2016</v>
      </c>
      <c r="G18508">
        <v>170</v>
      </c>
      <c r="H18508" t="s">
        <v>2020</v>
      </c>
      <c r="I18508">
        <v>43494</v>
      </c>
      <c r="J18508" t="s">
        <v>2030</v>
      </c>
      <c r="K18508" t="s">
        <v>2030</v>
      </c>
    </row>
    <row r="18509" spans="1:11">
      <c r="B18509" t="s">
        <v>2601</v>
      </c>
      <c r="C18509" t="s">
        <v>2953</v>
      </c>
      <c r="D18509" t="s">
        <v>2029</v>
      </c>
      <c r="E18509">
        <v>5</v>
      </c>
      <c r="F18509" t="s">
        <v>2016</v>
      </c>
      <c r="G18509">
        <v>190</v>
      </c>
      <c r="H18509" t="s">
        <v>2017</v>
      </c>
      <c r="I18509">
        <v>43494</v>
      </c>
      <c r="J18509">
        <v>2</v>
      </c>
      <c r="K18509">
        <v>86.72</v>
      </c>
    </row>
    <row r="18510" spans="1:11">
      <c r="B18510" t="s">
        <v>2033</v>
      </c>
      <c r="C18510" t="s">
        <v>2966</v>
      </c>
      <c r="D18510" t="s">
        <v>2035</v>
      </c>
      <c r="E18510">
        <v>5</v>
      </c>
      <c r="F18510" t="s">
        <v>2016</v>
      </c>
      <c r="G18510">
        <v>182</v>
      </c>
      <c r="H18510" t="s">
        <v>2020</v>
      </c>
      <c r="I18510">
        <v>43488</v>
      </c>
      <c r="J18510">
        <v>2</v>
      </c>
      <c r="K18510">
        <v>86.72</v>
      </c>
    </row>
    <row r="18511" spans="1:11">
      <c r="B18511" t="s">
        <v>2079</v>
      </c>
      <c r="C18511" t="s">
        <v>2961</v>
      </c>
      <c r="D18511" t="s">
        <v>2029</v>
      </c>
      <c r="E18511">
        <v>5</v>
      </c>
      <c r="F18511" t="s">
        <v>2016</v>
      </c>
      <c r="G18511">
        <v>180</v>
      </c>
      <c r="H18511" t="s">
        <v>2017</v>
      </c>
      <c r="I18511">
        <v>43487</v>
      </c>
      <c r="J18511">
        <v>10</v>
      </c>
      <c r="K18511">
        <v>-2.76</v>
      </c>
    </row>
    <row r="18512" spans="1:11">
      <c r="B18512" t="s">
        <v>2039</v>
      </c>
      <c r="C18512" t="s">
        <v>3226</v>
      </c>
      <c r="D18512" t="s">
        <v>2076</v>
      </c>
      <c r="E18512">
        <v>3</v>
      </c>
      <c r="F18512" t="s">
        <v>2016</v>
      </c>
      <c r="G18512" t="s">
        <v>2030</v>
      </c>
      <c r="H18512" t="s">
        <v>2017</v>
      </c>
      <c r="I18512">
        <v>43483</v>
      </c>
      <c r="J18512">
        <v>6</v>
      </c>
      <c r="K18512">
        <v>19.43</v>
      </c>
    </row>
    <row r="18513" spans="2:11">
      <c r="B18513" t="s">
        <v>2069</v>
      </c>
      <c r="C18513" t="s">
        <v>2959</v>
      </c>
      <c r="D18513" t="s">
        <v>2071</v>
      </c>
      <c r="E18513">
        <v>3</v>
      </c>
      <c r="F18513" t="s">
        <v>2016</v>
      </c>
      <c r="G18513" t="s">
        <v>2030</v>
      </c>
      <c r="H18513" t="s">
        <v>2017</v>
      </c>
      <c r="I18513">
        <v>43482</v>
      </c>
      <c r="J18513">
        <v>9</v>
      </c>
      <c r="K18513">
        <v>0</v>
      </c>
    </row>
    <row r="18514" spans="2:11">
      <c r="B18514" t="s">
        <v>2042</v>
      </c>
      <c r="C18514" t="s">
        <v>3586</v>
      </c>
      <c r="D18514" t="s">
        <v>2041</v>
      </c>
      <c r="E18514">
        <v>1</v>
      </c>
      <c r="F18514" t="s">
        <v>2016</v>
      </c>
      <c r="G18514">
        <v>100</v>
      </c>
      <c r="H18514" t="s">
        <v>2020</v>
      </c>
      <c r="I18514">
        <v>43481</v>
      </c>
      <c r="J18514">
        <v>12</v>
      </c>
      <c r="K18514">
        <v>-86.72</v>
      </c>
    </row>
    <row r="18515" spans="2:11">
      <c r="B18515" t="s">
        <v>2074</v>
      </c>
      <c r="C18515" t="s">
        <v>2659</v>
      </c>
      <c r="D18515" t="s">
        <v>2026</v>
      </c>
      <c r="E18515">
        <v>5</v>
      </c>
      <c r="F18515" t="s">
        <v>2016</v>
      </c>
      <c r="G18515">
        <v>152</v>
      </c>
      <c r="H18515" t="s">
        <v>2020</v>
      </c>
      <c r="I18515">
        <v>43481</v>
      </c>
      <c r="J18515">
        <v>4</v>
      </c>
      <c r="K18515">
        <v>26.84</v>
      </c>
    </row>
    <row r="18516" spans="2:11">
      <c r="B18516" t="s">
        <v>2234</v>
      </c>
      <c r="C18516" t="s">
        <v>2657</v>
      </c>
      <c r="D18516" t="s">
        <v>2026</v>
      </c>
      <c r="E18516">
        <v>5</v>
      </c>
      <c r="F18516" t="s">
        <v>2016</v>
      </c>
      <c r="G18516">
        <v>161</v>
      </c>
      <c r="H18516" t="s">
        <v>2020</v>
      </c>
      <c r="I18516">
        <v>43481</v>
      </c>
      <c r="J18516" t="s">
        <v>2030</v>
      </c>
      <c r="K18516" t="s">
        <v>2030</v>
      </c>
    </row>
    <row r="18517" spans="2:11">
      <c r="B18517" t="s">
        <v>2102</v>
      </c>
      <c r="C18517" t="s">
        <v>2987</v>
      </c>
      <c r="D18517" t="s">
        <v>2026</v>
      </c>
      <c r="E18517">
        <v>5</v>
      </c>
      <c r="F18517" t="s">
        <v>2016</v>
      </c>
      <c r="G18517" t="s">
        <v>2030</v>
      </c>
      <c r="H18517" t="s">
        <v>2017</v>
      </c>
      <c r="I18517">
        <v>43481</v>
      </c>
      <c r="J18517" t="s">
        <v>2030</v>
      </c>
      <c r="K18517" t="s">
        <v>2030</v>
      </c>
    </row>
    <row r="18518" spans="2:11">
      <c r="B18518" t="s">
        <v>2051</v>
      </c>
      <c r="C18518" t="s">
        <v>3217</v>
      </c>
      <c r="D18518" t="s">
        <v>2053</v>
      </c>
      <c r="E18518">
        <v>1</v>
      </c>
      <c r="F18518" t="s">
        <v>2016</v>
      </c>
      <c r="G18518">
        <v>82</v>
      </c>
      <c r="H18518" t="s">
        <v>2017</v>
      </c>
      <c r="I18518">
        <v>43481</v>
      </c>
      <c r="J18518" t="s">
        <v>2030</v>
      </c>
      <c r="K18518" t="s">
        <v>2030</v>
      </c>
    </row>
    <row r="18519" spans="2:11">
      <c r="B18519" t="s">
        <v>2061</v>
      </c>
      <c r="C18519" t="s">
        <v>2952</v>
      </c>
      <c r="D18519" t="s">
        <v>2026</v>
      </c>
      <c r="E18519">
        <v>5</v>
      </c>
      <c r="F18519" t="s">
        <v>2016</v>
      </c>
      <c r="G18519">
        <v>179</v>
      </c>
      <c r="H18519" t="s">
        <v>2020</v>
      </c>
      <c r="I18519">
        <v>43481</v>
      </c>
      <c r="J18519">
        <v>2</v>
      </c>
      <c r="K18519">
        <v>86.72</v>
      </c>
    </row>
    <row r="18520" spans="2:11">
      <c r="B18520" t="s">
        <v>106</v>
      </c>
      <c r="C18520" t="s">
        <v>2955</v>
      </c>
      <c r="D18520" t="s">
        <v>2019</v>
      </c>
      <c r="E18520">
        <v>3</v>
      </c>
      <c r="F18520" t="s">
        <v>2016</v>
      </c>
      <c r="G18520">
        <v>141</v>
      </c>
      <c r="H18520" t="s">
        <v>2020</v>
      </c>
      <c r="I18520">
        <v>43480</v>
      </c>
      <c r="J18520">
        <v>9</v>
      </c>
      <c r="K18520">
        <v>0</v>
      </c>
    </row>
    <row r="18521" spans="2:11">
      <c r="B18521" t="s">
        <v>2037</v>
      </c>
      <c r="C18521" t="s">
        <v>2958</v>
      </c>
      <c r="D18521" t="s">
        <v>2076</v>
      </c>
      <c r="E18521">
        <v>3</v>
      </c>
      <c r="F18521" t="s">
        <v>2016</v>
      </c>
      <c r="G18521">
        <v>126</v>
      </c>
      <c r="H18521" t="s">
        <v>2020</v>
      </c>
      <c r="I18521">
        <v>43480</v>
      </c>
      <c r="J18521">
        <v>9</v>
      </c>
      <c r="K18521">
        <v>0</v>
      </c>
    </row>
    <row r="18522" spans="2:11">
      <c r="B18522" t="s">
        <v>2257</v>
      </c>
      <c r="C18522" t="s">
        <v>2964</v>
      </c>
      <c r="D18522" t="s">
        <v>2029</v>
      </c>
      <c r="E18522">
        <v>5</v>
      </c>
      <c r="F18522" t="s">
        <v>2016</v>
      </c>
      <c r="G18522">
        <v>176</v>
      </c>
      <c r="H18522" t="s">
        <v>2020</v>
      </c>
      <c r="I18522">
        <v>43480</v>
      </c>
      <c r="J18522">
        <v>8</v>
      </c>
      <c r="K18522">
        <v>4.59</v>
      </c>
    </row>
    <row r="18523" spans="2:11">
      <c r="B18523" t="s">
        <v>2232</v>
      </c>
      <c r="C18523" t="s">
        <v>3584</v>
      </c>
      <c r="D18523" t="s">
        <v>2029</v>
      </c>
      <c r="E18523">
        <v>5</v>
      </c>
      <c r="F18523" t="s">
        <v>2016</v>
      </c>
      <c r="G18523" t="s">
        <v>2030</v>
      </c>
      <c r="H18523" t="s">
        <v>2017</v>
      </c>
      <c r="I18523">
        <v>43480</v>
      </c>
      <c r="J18523">
        <v>2</v>
      </c>
      <c r="K18523">
        <v>86.72</v>
      </c>
    </row>
    <row r="18524" spans="2:11">
      <c r="B18524" t="s">
        <v>2054</v>
      </c>
      <c r="C18524" t="s">
        <v>2663</v>
      </c>
      <c r="D18524" t="s">
        <v>2056</v>
      </c>
      <c r="E18524">
        <v>4</v>
      </c>
      <c r="F18524" t="s">
        <v>2016</v>
      </c>
      <c r="G18524">
        <v>195</v>
      </c>
      <c r="H18524" t="s">
        <v>2020</v>
      </c>
      <c r="I18524">
        <v>43480</v>
      </c>
      <c r="J18524">
        <v>2</v>
      </c>
      <c r="K18524">
        <v>86.72</v>
      </c>
    </row>
    <row r="18525" spans="2:11">
      <c r="B18525" t="s">
        <v>2120</v>
      </c>
      <c r="C18525" t="s">
        <v>2121</v>
      </c>
      <c r="D18525" t="s">
        <v>2026</v>
      </c>
      <c r="E18525">
        <v>5</v>
      </c>
      <c r="F18525" t="s">
        <v>2016</v>
      </c>
      <c r="G18525">
        <v>140</v>
      </c>
      <c r="H18525" t="s">
        <v>2017</v>
      </c>
      <c r="I18525">
        <v>43480</v>
      </c>
      <c r="J18525">
        <v>2</v>
      </c>
      <c r="K18525">
        <v>86.72</v>
      </c>
    </row>
    <row r="18526" spans="2:11">
      <c r="B18526" t="s">
        <v>2027</v>
      </c>
      <c r="C18526" t="s">
        <v>2965</v>
      </c>
      <c r="D18526" t="s">
        <v>2029</v>
      </c>
      <c r="E18526">
        <v>5</v>
      </c>
      <c r="F18526" t="s">
        <v>2016</v>
      </c>
      <c r="G18526">
        <v>172</v>
      </c>
      <c r="H18526" t="s">
        <v>2017</v>
      </c>
      <c r="I18526">
        <v>43479</v>
      </c>
      <c r="J18526">
        <v>1</v>
      </c>
      <c r="K18526">
        <v>88.09</v>
      </c>
    </row>
    <row r="18527" spans="2:11">
      <c r="B18527" t="s">
        <v>2151</v>
      </c>
      <c r="C18527" t="s">
        <v>2968</v>
      </c>
      <c r="D18527" t="s">
        <v>2026</v>
      </c>
      <c r="E18527">
        <v>5</v>
      </c>
      <c r="F18527" t="s">
        <v>2016</v>
      </c>
      <c r="G18527">
        <v>165</v>
      </c>
      <c r="H18527" t="s">
        <v>2020</v>
      </c>
      <c r="I18527">
        <v>43479</v>
      </c>
      <c r="J18527">
        <v>2</v>
      </c>
      <c r="K18527">
        <v>86.72</v>
      </c>
    </row>
    <row r="18528" spans="2:11">
      <c r="B18528" t="s">
        <v>2091</v>
      </c>
      <c r="C18528" t="s">
        <v>3229</v>
      </c>
      <c r="D18528" t="s">
        <v>2093</v>
      </c>
      <c r="E18528" t="s">
        <v>2030</v>
      </c>
      <c r="F18528" t="s">
        <v>2016</v>
      </c>
      <c r="G18528" t="s">
        <v>2030</v>
      </c>
      <c r="H18528" t="s">
        <v>2017</v>
      </c>
      <c r="I18528">
        <v>43475</v>
      </c>
      <c r="J18528" t="s">
        <v>2030</v>
      </c>
      <c r="K18528" t="s">
        <v>2030</v>
      </c>
    </row>
    <row r="18529" spans="2:11">
      <c r="B18529" t="s">
        <v>2131</v>
      </c>
      <c r="C18529" t="s">
        <v>2963</v>
      </c>
      <c r="D18529" t="s">
        <v>2044</v>
      </c>
      <c r="E18529">
        <v>3</v>
      </c>
      <c r="F18529" t="s">
        <v>2016</v>
      </c>
      <c r="G18529">
        <v>145</v>
      </c>
      <c r="H18529" t="s">
        <v>2017</v>
      </c>
      <c r="I18529">
        <v>43474</v>
      </c>
      <c r="J18529" t="s">
        <v>2030</v>
      </c>
      <c r="K18529" t="s">
        <v>2030</v>
      </c>
    </row>
    <row r="18530" spans="2:11">
      <c r="B18530" t="s">
        <v>2089</v>
      </c>
      <c r="C18530" t="s">
        <v>3103</v>
      </c>
      <c r="D18530" t="s">
        <v>2044</v>
      </c>
      <c r="E18530">
        <v>3</v>
      </c>
      <c r="F18530" t="s">
        <v>2016</v>
      </c>
      <c r="G18530">
        <v>124</v>
      </c>
      <c r="H18530" t="s">
        <v>2017</v>
      </c>
      <c r="I18530">
        <v>43445</v>
      </c>
      <c r="J18530" t="s">
        <v>2030</v>
      </c>
      <c r="K18530" t="s">
        <v>2030</v>
      </c>
    </row>
    <row r="18531" spans="2:11">
      <c r="B18531" t="s">
        <v>2024</v>
      </c>
      <c r="C18531" t="s">
        <v>2768</v>
      </c>
      <c r="D18531" t="s">
        <v>2026</v>
      </c>
      <c r="E18531">
        <v>5</v>
      </c>
      <c r="F18531" t="s">
        <v>2016</v>
      </c>
      <c r="G18531">
        <v>180</v>
      </c>
      <c r="H18531" t="s">
        <v>2017</v>
      </c>
      <c r="I18531">
        <v>43444</v>
      </c>
      <c r="J18531" t="s">
        <v>2030</v>
      </c>
      <c r="K18531" t="s">
        <v>2030</v>
      </c>
    </row>
    <row r="18532" spans="2:11">
      <c r="B18532" t="s">
        <v>2021</v>
      </c>
      <c r="C18532" t="s">
        <v>2956</v>
      </c>
      <c r="D18532" t="s">
        <v>2216</v>
      </c>
      <c r="E18532">
        <v>3</v>
      </c>
      <c r="F18532" t="s">
        <v>2016</v>
      </c>
      <c r="G18532">
        <v>159</v>
      </c>
      <c r="H18532" t="s">
        <v>2020</v>
      </c>
      <c r="I18532">
        <v>43441</v>
      </c>
      <c r="J18532" t="s">
        <v>2030</v>
      </c>
      <c r="K18532" t="s">
        <v>2030</v>
      </c>
    </row>
    <row r="18533" spans="2:11">
      <c r="B18533" t="s">
        <v>2063</v>
      </c>
      <c r="C18533" t="s">
        <v>2266</v>
      </c>
      <c r="D18533" t="s">
        <v>2035</v>
      </c>
      <c r="E18533">
        <v>5</v>
      </c>
      <c r="F18533" t="s">
        <v>2016</v>
      </c>
      <c r="G18533">
        <v>200</v>
      </c>
      <c r="H18533" t="s">
        <v>2017</v>
      </c>
      <c r="I18533">
        <v>43441</v>
      </c>
      <c r="J18533">
        <v>2</v>
      </c>
      <c r="K18533">
        <v>86.72</v>
      </c>
    </row>
    <row r="18534" spans="2:11">
      <c r="B18534" t="s">
        <v>2077</v>
      </c>
      <c r="C18534" t="s">
        <v>2116</v>
      </c>
      <c r="D18534" t="s">
        <v>2117</v>
      </c>
      <c r="E18534">
        <v>5</v>
      </c>
      <c r="F18534" t="s">
        <v>2016</v>
      </c>
      <c r="G18534" t="s">
        <v>2030</v>
      </c>
      <c r="H18534" t="s">
        <v>2017</v>
      </c>
      <c r="I18534">
        <v>43440</v>
      </c>
      <c r="J18534">
        <v>2</v>
      </c>
      <c r="K18534">
        <v>86.72</v>
      </c>
    </row>
    <row r="18535" spans="2:11">
      <c r="B18535" t="s">
        <v>2083</v>
      </c>
      <c r="C18535" t="s">
        <v>2084</v>
      </c>
      <c r="D18535" t="s">
        <v>2184</v>
      </c>
      <c r="E18535">
        <v>1</v>
      </c>
      <c r="F18535" t="s">
        <v>2088</v>
      </c>
      <c r="G18535" t="s">
        <v>2030</v>
      </c>
      <c r="H18535" t="s">
        <v>2017</v>
      </c>
      <c r="I18535">
        <v>43255</v>
      </c>
      <c r="J18535">
        <v>11</v>
      </c>
      <c r="K18535">
        <v>-50.98</v>
      </c>
    </row>
    <row r="18601" spans="1:11">
      <c r="A18601" t="s">
        <v>1199</v>
      </c>
      <c r="B18601" t="s">
        <v>2049</v>
      </c>
      <c r="C18601" t="s">
        <v>3689</v>
      </c>
      <c r="D18601" t="s">
        <v>2029</v>
      </c>
      <c r="E18601">
        <v>5</v>
      </c>
      <c r="F18601" t="s">
        <v>2016</v>
      </c>
      <c r="G18601">
        <v>78</v>
      </c>
      <c r="H18601" t="s">
        <v>2017</v>
      </c>
      <c r="I18601">
        <v>43510</v>
      </c>
      <c r="J18601" t="s">
        <v>2030</v>
      </c>
      <c r="K18601" t="s">
        <v>2030</v>
      </c>
    </row>
    <row r="18602" spans="1:11">
      <c r="B18602" t="s">
        <v>2174</v>
      </c>
      <c r="C18602" t="s">
        <v>3527</v>
      </c>
      <c r="D18602" t="s">
        <v>2029</v>
      </c>
      <c r="E18602">
        <v>5</v>
      </c>
      <c r="F18602" t="s">
        <v>2016</v>
      </c>
      <c r="G18602">
        <v>81</v>
      </c>
      <c r="H18602" t="s">
        <v>2017</v>
      </c>
      <c r="I18602">
        <v>43506</v>
      </c>
      <c r="J18602">
        <v>5</v>
      </c>
      <c r="K18602">
        <v>14.35</v>
      </c>
    </row>
    <row r="18603" spans="1:11">
      <c r="B18603" t="s">
        <v>2393</v>
      </c>
      <c r="C18603" t="s">
        <v>3851</v>
      </c>
      <c r="D18603" t="s">
        <v>2362</v>
      </c>
      <c r="E18603">
        <v>5</v>
      </c>
      <c r="F18603" t="s">
        <v>2016</v>
      </c>
      <c r="G18603">
        <v>91</v>
      </c>
      <c r="H18603" t="s">
        <v>2017</v>
      </c>
      <c r="I18603">
        <v>43504</v>
      </c>
      <c r="J18603" t="s">
        <v>2030</v>
      </c>
      <c r="K18603" t="s">
        <v>2030</v>
      </c>
    </row>
    <row r="18604" spans="1:11">
      <c r="B18604" t="s">
        <v>2094</v>
      </c>
      <c r="C18604" t="s">
        <v>2095</v>
      </c>
      <c r="D18604" t="s">
        <v>2076</v>
      </c>
      <c r="E18604">
        <v>3</v>
      </c>
      <c r="F18604" t="s">
        <v>2016</v>
      </c>
      <c r="G18604" t="s">
        <v>2030</v>
      </c>
      <c r="H18604" t="s">
        <v>2017</v>
      </c>
      <c r="I18604">
        <v>43504</v>
      </c>
      <c r="J18604" t="s">
        <v>2030</v>
      </c>
      <c r="K18604" t="s">
        <v>2030</v>
      </c>
    </row>
    <row r="18605" spans="1:11">
      <c r="B18605" t="s">
        <v>2374</v>
      </c>
      <c r="C18605" t="s">
        <v>4030</v>
      </c>
      <c r="D18605" t="s">
        <v>2026</v>
      </c>
      <c r="E18605">
        <v>5</v>
      </c>
      <c r="F18605" t="s">
        <v>2016</v>
      </c>
      <c r="G18605">
        <v>84</v>
      </c>
      <c r="H18605" t="s">
        <v>2017</v>
      </c>
      <c r="I18605">
        <v>43502</v>
      </c>
      <c r="J18605">
        <v>5</v>
      </c>
      <c r="K18605">
        <v>14.35</v>
      </c>
    </row>
    <row r="18606" spans="1:11">
      <c r="B18606" t="s">
        <v>2079</v>
      </c>
      <c r="C18606" t="s">
        <v>3849</v>
      </c>
      <c r="D18606" t="s">
        <v>2029</v>
      </c>
      <c r="E18606">
        <v>5</v>
      </c>
      <c r="F18606" t="s">
        <v>2016</v>
      </c>
      <c r="G18606">
        <v>73</v>
      </c>
      <c r="H18606" t="s">
        <v>2017</v>
      </c>
      <c r="I18606">
        <v>43501</v>
      </c>
      <c r="J18606">
        <v>5</v>
      </c>
      <c r="K18606">
        <v>14.35</v>
      </c>
    </row>
    <row r="18607" spans="1:11">
      <c r="B18607" t="s">
        <v>2074</v>
      </c>
      <c r="C18607" t="s">
        <v>3126</v>
      </c>
      <c r="D18607" t="s">
        <v>2026</v>
      </c>
      <c r="E18607">
        <v>5</v>
      </c>
      <c r="F18607" t="s">
        <v>2016</v>
      </c>
      <c r="G18607">
        <v>80</v>
      </c>
      <c r="H18607" t="s">
        <v>2017</v>
      </c>
      <c r="I18607">
        <v>43500</v>
      </c>
      <c r="J18607">
        <v>5</v>
      </c>
      <c r="K18607">
        <v>14.35</v>
      </c>
    </row>
    <row r="18608" spans="1:11">
      <c r="B18608" t="s">
        <v>2352</v>
      </c>
      <c r="C18608" t="s">
        <v>3533</v>
      </c>
      <c r="D18608" t="s">
        <v>2026</v>
      </c>
      <c r="E18608">
        <v>5</v>
      </c>
      <c r="F18608" t="s">
        <v>2016</v>
      </c>
      <c r="G18608">
        <v>70</v>
      </c>
      <c r="H18608" t="s">
        <v>2017</v>
      </c>
      <c r="I18608">
        <v>43494</v>
      </c>
      <c r="J18608">
        <v>4</v>
      </c>
      <c r="K18608">
        <v>17.100000000000001</v>
      </c>
    </row>
    <row r="18609" spans="2:11">
      <c r="B18609" t="s">
        <v>106</v>
      </c>
      <c r="C18609" t="s">
        <v>3121</v>
      </c>
      <c r="D18609" t="s">
        <v>2229</v>
      </c>
      <c r="E18609">
        <v>5</v>
      </c>
      <c r="F18609" t="s">
        <v>2016</v>
      </c>
      <c r="G18609">
        <v>75</v>
      </c>
      <c r="H18609" t="s">
        <v>2020</v>
      </c>
      <c r="I18609">
        <v>43483</v>
      </c>
      <c r="J18609">
        <v>6</v>
      </c>
      <c r="K18609">
        <v>-3.93</v>
      </c>
    </row>
    <row r="18610" spans="2:11">
      <c r="B18610" t="s">
        <v>2021</v>
      </c>
      <c r="C18610" t="s">
        <v>2526</v>
      </c>
      <c r="D18610" t="s">
        <v>2166</v>
      </c>
      <c r="E18610">
        <v>5</v>
      </c>
      <c r="F18610" t="s">
        <v>2016</v>
      </c>
      <c r="G18610">
        <v>83</v>
      </c>
      <c r="H18610" t="s">
        <v>2020</v>
      </c>
      <c r="I18610">
        <v>43482</v>
      </c>
      <c r="J18610" t="s">
        <v>2030</v>
      </c>
      <c r="K18610" t="s">
        <v>2030</v>
      </c>
    </row>
    <row r="18611" spans="2:11">
      <c r="B18611" t="s">
        <v>2063</v>
      </c>
      <c r="C18611" t="s">
        <v>2725</v>
      </c>
      <c r="D18611" t="s">
        <v>2035</v>
      </c>
      <c r="E18611">
        <v>5</v>
      </c>
      <c r="F18611" t="s">
        <v>2016</v>
      </c>
      <c r="G18611">
        <v>78</v>
      </c>
      <c r="H18611" t="s">
        <v>2017</v>
      </c>
      <c r="I18611">
        <v>43481</v>
      </c>
      <c r="J18611">
        <v>5</v>
      </c>
      <c r="K18611">
        <v>14.35</v>
      </c>
    </row>
    <row r="18612" spans="2:11">
      <c r="B18612" t="s">
        <v>2027</v>
      </c>
      <c r="C18612" t="s">
        <v>3530</v>
      </c>
      <c r="D18612" t="s">
        <v>2029</v>
      </c>
      <c r="E18612">
        <v>5</v>
      </c>
      <c r="F18612" t="s">
        <v>2016</v>
      </c>
      <c r="G18612">
        <v>84</v>
      </c>
      <c r="H18612" t="s">
        <v>2017</v>
      </c>
      <c r="I18612">
        <v>43480</v>
      </c>
      <c r="J18612" t="s">
        <v>2030</v>
      </c>
      <c r="K18612" t="s">
        <v>2030</v>
      </c>
    </row>
    <row r="18613" spans="2:11">
      <c r="B18613" t="s">
        <v>2072</v>
      </c>
      <c r="C18613" t="s">
        <v>3531</v>
      </c>
      <c r="D18613" t="s">
        <v>2015</v>
      </c>
      <c r="E18613">
        <v>3</v>
      </c>
      <c r="F18613" t="s">
        <v>2016</v>
      </c>
      <c r="G18613" t="s">
        <v>2030</v>
      </c>
      <c r="H18613" t="s">
        <v>2017</v>
      </c>
      <c r="I18613">
        <v>43480</v>
      </c>
      <c r="J18613" t="s">
        <v>2030</v>
      </c>
      <c r="K18613" t="s">
        <v>2030</v>
      </c>
    </row>
    <row r="18614" spans="2:11">
      <c r="B18614" t="s">
        <v>2051</v>
      </c>
      <c r="C18614" t="s">
        <v>3362</v>
      </c>
      <c r="D18614" t="s">
        <v>2076</v>
      </c>
      <c r="E18614">
        <v>3</v>
      </c>
      <c r="F18614" t="s">
        <v>2016</v>
      </c>
      <c r="G18614">
        <v>70</v>
      </c>
      <c r="H18614" t="s">
        <v>2017</v>
      </c>
      <c r="I18614">
        <v>43475</v>
      </c>
      <c r="J18614">
        <v>3</v>
      </c>
      <c r="K18614">
        <v>19.27</v>
      </c>
    </row>
    <row r="18615" spans="2:11">
      <c r="B18615" t="s">
        <v>2033</v>
      </c>
      <c r="C18615" t="s">
        <v>3541</v>
      </c>
      <c r="D18615" t="s">
        <v>2035</v>
      </c>
      <c r="E18615">
        <v>5</v>
      </c>
      <c r="F18615" t="s">
        <v>2016</v>
      </c>
      <c r="G18615">
        <v>85</v>
      </c>
      <c r="H18615" t="s">
        <v>2020</v>
      </c>
      <c r="I18615">
        <v>43419</v>
      </c>
      <c r="J18615" t="s">
        <v>2030</v>
      </c>
      <c r="K18615" t="s">
        <v>2030</v>
      </c>
    </row>
    <row r="18616" spans="2:11">
      <c r="B18616" t="s">
        <v>2267</v>
      </c>
      <c r="C18616" t="s">
        <v>3786</v>
      </c>
      <c r="D18616" t="s">
        <v>2029</v>
      </c>
      <c r="E18616">
        <v>5</v>
      </c>
      <c r="F18616" t="s">
        <v>2016</v>
      </c>
      <c r="G18616">
        <v>79</v>
      </c>
      <c r="H18616" t="s">
        <v>2017</v>
      </c>
      <c r="I18616">
        <v>43413</v>
      </c>
      <c r="J18616">
        <v>5</v>
      </c>
      <c r="K18616">
        <v>14.35</v>
      </c>
    </row>
    <row r="18617" spans="2:11">
      <c r="B18617" t="s">
        <v>2083</v>
      </c>
      <c r="C18617" t="s">
        <v>2084</v>
      </c>
      <c r="D18617" t="s">
        <v>2053</v>
      </c>
      <c r="E18617">
        <v>1</v>
      </c>
      <c r="F18617" t="s">
        <v>2016</v>
      </c>
      <c r="G18617" t="s">
        <v>2030</v>
      </c>
      <c r="H18617" t="s">
        <v>2017</v>
      </c>
      <c r="I18617">
        <v>43181</v>
      </c>
      <c r="J18617">
        <v>7</v>
      </c>
      <c r="K18617">
        <v>-23.41</v>
      </c>
    </row>
    <row r="18701" spans="1:11">
      <c r="A18701" t="s">
        <v>1200</v>
      </c>
      <c r="B18701" t="s">
        <v>2247</v>
      </c>
      <c r="C18701" t="s">
        <v>2248</v>
      </c>
      <c r="D18701" t="s">
        <v>2162</v>
      </c>
      <c r="E18701">
        <v>3</v>
      </c>
      <c r="F18701" t="s">
        <v>2016</v>
      </c>
      <c r="G18701">
        <v>7.5</v>
      </c>
      <c r="H18701" t="s">
        <v>2020</v>
      </c>
      <c r="I18701">
        <v>43506</v>
      </c>
      <c r="J18701">
        <v>2</v>
      </c>
      <c r="K18701">
        <v>0</v>
      </c>
    </row>
    <row r="18702" spans="1:11">
      <c r="B18702" t="s">
        <v>2451</v>
      </c>
      <c r="C18702" t="s">
        <v>3667</v>
      </c>
      <c r="D18702" t="s">
        <v>2026</v>
      </c>
      <c r="E18702">
        <v>5</v>
      </c>
      <c r="F18702" t="s">
        <v>2016</v>
      </c>
      <c r="G18702" t="s">
        <v>2030</v>
      </c>
      <c r="H18702" t="s">
        <v>2017</v>
      </c>
      <c r="I18702">
        <v>43476</v>
      </c>
      <c r="J18702">
        <v>1</v>
      </c>
      <c r="K18702">
        <v>24.67</v>
      </c>
    </row>
    <row r="18703" spans="1:11">
      <c r="B18703" t="s">
        <v>2129</v>
      </c>
      <c r="C18703" t="s">
        <v>2983</v>
      </c>
      <c r="D18703" t="s">
        <v>2026</v>
      </c>
      <c r="E18703">
        <v>5</v>
      </c>
      <c r="F18703" t="s">
        <v>2016</v>
      </c>
      <c r="G18703">
        <v>10</v>
      </c>
      <c r="H18703" t="s">
        <v>2020</v>
      </c>
      <c r="I18703">
        <v>43475</v>
      </c>
      <c r="J18703">
        <v>3</v>
      </c>
      <c r="K18703">
        <v>-0.39</v>
      </c>
    </row>
    <row r="18704" spans="1:11">
      <c r="B18704" t="s">
        <v>2083</v>
      </c>
      <c r="C18704" t="s">
        <v>2084</v>
      </c>
      <c r="D18704" t="s">
        <v>2053</v>
      </c>
      <c r="E18704">
        <v>1</v>
      </c>
      <c r="F18704" t="s">
        <v>2016</v>
      </c>
      <c r="G18704" t="s">
        <v>2030</v>
      </c>
      <c r="H18704" t="s">
        <v>2017</v>
      </c>
      <c r="I18704">
        <v>43284</v>
      </c>
      <c r="J18704">
        <v>4</v>
      </c>
      <c r="K18704">
        <v>-45.35</v>
      </c>
    </row>
    <row r="18801" spans="1:11">
      <c r="A18801" t="s">
        <v>1201</v>
      </c>
      <c r="B18801" t="s">
        <v>2274</v>
      </c>
      <c r="C18801" t="s">
        <v>3011</v>
      </c>
      <c r="D18801" t="s">
        <v>2076</v>
      </c>
      <c r="E18801">
        <v>3</v>
      </c>
      <c r="F18801" t="s">
        <v>2016</v>
      </c>
      <c r="G18801" t="s">
        <v>2030</v>
      </c>
      <c r="H18801" t="s">
        <v>2017</v>
      </c>
      <c r="I18801">
        <v>43509</v>
      </c>
      <c r="J18801">
        <v>8</v>
      </c>
      <c r="K18801">
        <v>0</v>
      </c>
    </row>
    <row r="18802" spans="1:11">
      <c r="B18802" t="s">
        <v>2027</v>
      </c>
      <c r="C18802" t="s">
        <v>3530</v>
      </c>
      <c r="D18802" t="s">
        <v>2029</v>
      </c>
      <c r="E18802">
        <v>5</v>
      </c>
      <c r="F18802" t="s">
        <v>2016</v>
      </c>
      <c r="G18802">
        <v>23</v>
      </c>
      <c r="H18802" t="s">
        <v>2017</v>
      </c>
      <c r="I18802">
        <v>43507</v>
      </c>
      <c r="J18802" t="s">
        <v>2030</v>
      </c>
      <c r="K18802" t="s">
        <v>2030</v>
      </c>
    </row>
    <row r="18803" spans="1:11">
      <c r="B18803" t="s">
        <v>2174</v>
      </c>
      <c r="C18803" t="s">
        <v>3527</v>
      </c>
      <c r="D18803" t="s">
        <v>2029</v>
      </c>
      <c r="E18803">
        <v>5</v>
      </c>
      <c r="F18803" t="s">
        <v>2016</v>
      </c>
      <c r="G18803">
        <v>24</v>
      </c>
      <c r="H18803" t="s">
        <v>2017</v>
      </c>
      <c r="I18803">
        <v>43506</v>
      </c>
      <c r="J18803">
        <v>5</v>
      </c>
      <c r="K18803">
        <v>13.78</v>
      </c>
    </row>
    <row r="18804" spans="1:11">
      <c r="B18804" t="s">
        <v>2077</v>
      </c>
      <c r="C18804" t="s">
        <v>3892</v>
      </c>
      <c r="D18804" t="s">
        <v>2029</v>
      </c>
      <c r="E18804">
        <v>5</v>
      </c>
      <c r="F18804" t="s">
        <v>2016</v>
      </c>
      <c r="G18804">
        <v>23</v>
      </c>
      <c r="H18804" t="s">
        <v>2020</v>
      </c>
      <c r="I18804">
        <v>43506</v>
      </c>
      <c r="J18804" t="s">
        <v>2030</v>
      </c>
      <c r="K18804" t="s">
        <v>2030</v>
      </c>
    </row>
    <row r="18805" spans="1:11">
      <c r="B18805" t="s">
        <v>2079</v>
      </c>
      <c r="C18805" t="s">
        <v>3526</v>
      </c>
      <c r="D18805" t="s">
        <v>2029</v>
      </c>
      <c r="E18805">
        <v>5</v>
      </c>
      <c r="F18805" t="s">
        <v>2016</v>
      </c>
      <c r="G18805">
        <v>21</v>
      </c>
      <c r="H18805" t="s">
        <v>2017</v>
      </c>
      <c r="I18805">
        <v>43502</v>
      </c>
      <c r="J18805">
        <v>4</v>
      </c>
      <c r="K18805">
        <v>15.99</v>
      </c>
    </row>
    <row r="18806" spans="1:11">
      <c r="B18806" t="s">
        <v>2374</v>
      </c>
      <c r="C18806" t="s">
        <v>3534</v>
      </c>
      <c r="D18806" t="s">
        <v>2026</v>
      </c>
      <c r="E18806">
        <v>5</v>
      </c>
      <c r="F18806" t="s">
        <v>2016</v>
      </c>
      <c r="G18806">
        <v>22</v>
      </c>
      <c r="H18806" t="s">
        <v>2017</v>
      </c>
      <c r="I18806">
        <v>43502</v>
      </c>
      <c r="J18806">
        <v>5</v>
      </c>
      <c r="K18806">
        <v>13.78</v>
      </c>
    </row>
    <row r="18807" spans="1:11">
      <c r="B18807" t="s">
        <v>2074</v>
      </c>
      <c r="C18807" t="s">
        <v>3537</v>
      </c>
      <c r="D18807" t="s">
        <v>2026</v>
      </c>
      <c r="E18807">
        <v>5</v>
      </c>
      <c r="F18807" t="s">
        <v>2016</v>
      </c>
      <c r="G18807">
        <v>21</v>
      </c>
      <c r="H18807" t="s">
        <v>2017</v>
      </c>
      <c r="I18807">
        <v>43500</v>
      </c>
      <c r="J18807">
        <v>5</v>
      </c>
      <c r="K18807">
        <v>13.78</v>
      </c>
    </row>
    <row r="18808" spans="1:11">
      <c r="B18808" t="s">
        <v>2051</v>
      </c>
      <c r="C18808" t="s">
        <v>2525</v>
      </c>
      <c r="D18808" t="s">
        <v>2076</v>
      </c>
      <c r="E18808">
        <v>3</v>
      </c>
      <c r="F18808" t="s">
        <v>2088</v>
      </c>
      <c r="G18808">
        <v>19.5</v>
      </c>
      <c r="H18808" t="s">
        <v>2017</v>
      </c>
      <c r="I18808">
        <v>43497</v>
      </c>
      <c r="J18808">
        <v>2</v>
      </c>
      <c r="K18808">
        <v>23.54</v>
      </c>
    </row>
    <row r="18809" spans="1:11">
      <c r="B18809" t="s">
        <v>2021</v>
      </c>
      <c r="C18809" t="s">
        <v>2526</v>
      </c>
      <c r="D18809" t="s">
        <v>2166</v>
      </c>
      <c r="E18809">
        <v>5</v>
      </c>
      <c r="F18809" t="s">
        <v>2016</v>
      </c>
      <c r="G18809">
        <v>23</v>
      </c>
      <c r="H18809" t="s">
        <v>2020</v>
      </c>
      <c r="I18809">
        <v>43495</v>
      </c>
      <c r="J18809" t="s">
        <v>2030</v>
      </c>
      <c r="K18809" t="s">
        <v>2030</v>
      </c>
    </row>
    <row r="18810" spans="1:11">
      <c r="B18810" t="s">
        <v>2352</v>
      </c>
      <c r="C18810" t="s">
        <v>3533</v>
      </c>
      <c r="D18810" t="s">
        <v>2026</v>
      </c>
      <c r="E18810">
        <v>5</v>
      </c>
      <c r="F18810" t="s">
        <v>2016</v>
      </c>
      <c r="G18810">
        <v>21</v>
      </c>
      <c r="H18810" t="s">
        <v>2017</v>
      </c>
      <c r="I18810">
        <v>43494</v>
      </c>
      <c r="J18810">
        <v>5</v>
      </c>
      <c r="K18810">
        <v>13.78</v>
      </c>
    </row>
    <row r="18811" spans="1:11">
      <c r="B18811" t="s">
        <v>2067</v>
      </c>
      <c r="C18811" t="s">
        <v>3535</v>
      </c>
      <c r="D18811" t="s">
        <v>2252</v>
      </c>
      <c r="E18811">
        <v>3</v>
      </c>
      <c r="F18811" t="s">
        <v>2016</v>
      </c>
      <c r="G18811">
        <v>20</v>
      </c>
      <c r="H18811" t="s">
        <v>2020</v>
      </c>
      <c r="I18811">
        <v>43493</v>
      </c>
      <c r="J18811">
        <v>8</v>
      </c>
      <c r="K18811">
        <v>0</v>
      </c>
    </row>
    <row r="18812" spans="1:11">
      <c r="B18812" t="s">
        <v>2031</v>
      </c>
      <c r="C18812" t="s">
        <v>3540</v>
      </c>
      <c r="D18812" t="s">
        <v>2026</v>
      </c>
      <c r="E18812">
        <v>5</v>
      </c>
      <c r="F18812" t="s">
        <v>2016</v>
      </c>
      <c r="G18812">
        <v>20</v>
      </c>
      <c r="H18812" t="s">
        <v>2017</v>
      </c>
      <c r="I18812">
        <v>43490</v>
      </c>
      <c r="J18812">
        <v>5</v>
      </c>
      <c r="K18812">
        <v>13.78</v>
      </c>
    </row>
    <row r="18813" spans="1:11">
      <c r="B18813" t="s">
        <v>2072</v>
      </c>
      <c r="C18813" t="s">
        <v>3531</v>
      </c>
      <c r="D18813" t="s">
        <v>2189</v>
      </c>
      <c r="E18813">
        <v>5</v>
      </c>
      <c r="F18813" t="s">
        <v>2016</v>
      </c>
      <c r="G18813">
        <v>21</v>
      </c>
      <c r="H18813" t="s">
        <v>2017</v>
      </c>
      <c r="I18813">
        <v>43489</v>
      </c>
      <c r="J18813" t="s">
        <v>2030</v>
      </c>
      <c r="K18813" t="s">
        <v>2030</v>
      </c>
    </row>
    <row r="18814" spans="1:11">
      <c r="B18814" t="s">
        <v>2063</v>
      </c>
      <c r="C18814" t="s">
        <v>2725</v>
      </c>
      <c r="D18814" t="s">
        <v>2035</v>
      </c>
      <c r="E18814">
        <v>5</v>
      </c>
      <c r="F18814" t="s">
        <v>2016</v>
      </c>
      <c r="G18814">
        <v>21</v>
      </c>
      <c r="H18814" t="s">
        <v>2017</v>
      </c>
      <c r="I18814">
        <v>43488</v>
      </c>
      <c r="J18814">
        <v>5</v>
      </c>
      <c r="K18814">
        <v>13.78</v>
      </c>
    </row>
    <row r="18815" spans="1:11">
      <c r="B18815" t="s">
        <v>2267</v>
      </c>
      <c r="C18815" t="s">
        <v>3539</v>
      </c>
      <c r="D18815" t="s">
        <v>2041</v>
      </c>
      <c r="E18815">
        <v>1</v>
      </c>
      <c r="F18815" t="s">
        <v>2016</v>
      </c>
      <c r="G18815">
        <v>17</v>
      </c>
      <c r="H18815" t="s">
        <v>2017</v>
      </c>
      <c r="I18815">
        <v>43488</v>
      </c>
      <c r="J18815">
        <v>9</v>
      </c>
      <c r="K18815">
        <v>-14.44</v>
      </c>
    </row>
    <row r="18816" spans="1:11">
      <c r="B18816" t="s">
        <v>2024</v>
      </c>
      <c r="C18816" t="s">
        <v>3681</v>
      </c>
      <c r="D18816" t="s">
        <v>2026</v>
      </c>
      <c r="E18816">
        <v>5</v>
      </c>
      <c r="F18816" t="s">
        <v>2016</v>
      </c>
      <c r="G18816">
        <v>23</v>
      </c>
      <c r="H18816" t="s">
        <v>2017</v>
      </c>
      <c r="I18816">
        <v>43487</v>
      </c>
      <c r="J18816">
        <v>5</v>
      </c>
      <c r="K18816">
        <v>13.78</v>
      </c>
    </row>
    <row r="18817" spans="2:11">
      <c r="B18817" t="s">
        <v>2037</v>
      </c>
      <c r="C18817" t="s">
        <v>3536</v>
      </c>
      <c r="D18817" t="s">
        <v>2026</v>
      </c>
      <c r="E18817">
        <v>5</v>
      </c>
      <c r="F18817" t="s">
        <v>2016</v>
      </c>
      <c r="G18817">
        <v>19</v>
      </c>
      <c r="H18817" t="s">
        <v>2020</v>
      </c>
      <c r="I18817">
        <v>43483</v>
      </c>
      <c r="J18817">
        <v>3</v>
      </c>
      <c r="K18817">
        <v>22.24</v>
      </c>
    </row>
    <row r="18818" spans="2:11">
      <c r="B18818" t="s">
        <v>2083</v>
      </c>
      <c r="C18818" t="s">
        <v>2084</v>
      </c>
      <c r="D18818" t="s">
        <v>2076</v>
      </c>
      <c r="E18818">
        <v>3</v>
      </c>
      <c r="F18818" t="s">
        <v>2085</v>
      </c>
      <c r="G18818" t="s">
        <v>2030</v>
      </c>
      <c r="H18818" t="s">
        <v>2017</v>
      </c>
      <c r="I18818">
        <v>43482</v>
      </c>
      <c r="J18818">
        <v>7</v>
      </c>
      <c r="K18818">
        <v>10.63</v>
      </c>
    </row>
    <row r="18819" spans="2:11">
      <c r="B18819" t="s">
        <v>2047</v>
      </c>
      <c r="C18819" t="s">
        <v>3532</v>
      </c>
      <c r="D18819" t="s">
        <v>2026</v>
      </c>
      <c r="E18819">
        <v>5</v>
      </c>
      <c r="F18819" t="s">
        <v>2016</v>
      </c>
      <c r="G18819">
        <v>22</v>
      </c>
      <c r="H18819" t="s">
        <v>2017</v>
      </c>
      <c r="I18819">
        <v>43480</v>
      </c>
      <c r="J18819" t="s">
        <v>2030</v>
      </c>
      <c r="K18819" t="s">
        <v>2030</v>
      </c>
    </row>
    <row r="18820" spans="2:11">
      <c r="B18820" t="s">
        <v>2094</v>
      </c>
      <c r="C18820" t="s">
        <v>2095</v>
      </c>
      <c r="D18820" t="s">
        <v>2076</v>
      </c>
      <c r="E18820">
        <v>3</v>
      </c>
      <c r="F18820" t="s">
        <v>2016</v>
      </c>
      <c r="G18820" t="s">
        <v>2030</v>
      </c>
      <c r="H18820" t="s">
        <v>2017</v>
      </c>
      <c r="I18820">
        <v>43474</v>
      </c>
      <c r="J18820" t="s">
        <v>2030</v>
      </c>
      <c r="K18820" t="s">
        <v>2030</v>
      </c>
    </row>
    <row r="18821" spans="2:11">
      <c r="B18821" t="s">
        <v>2033</v>
      </c>
      <c r="C18821" t="s">
        <v>3541</v>
      </c>
      <c r="D18821" t="s">
        <v>2035</v>
      </c>
      <c r="E18821">
        <v>5</v>
      </c>
      <c r="F18821" t="s">
        <v>2016</v>
      </c>
      <c r="G18821">
        <v>21</v>
      </c>
      <c r="H18821" t="s">
        <v>2020</v>
      </c>
      <c r="I18821">
        <v>43361</v>
      </c>
      <c r="J18821">
        <v>5</v>
      </c>
      <c r="K18821">
        <v>13.78</v>
      </c>
    </row>
    <row r="18901" spans="1:11">
      <c r="A18901" t="s">
        <v>1202</v>
      </c>
      <c r="B18901" t="s">
        <v>3701</v>
      </c>
      <c r="C18901" t="s">
        <v>3587</v>
      </c>
      <c r="D18901" t="s">
        <v>2053</v>
      </c>
      <c r="E18901">
        <v>1</v>
      </c>
      <c r="F18901" t="s">
        <v>2016</v>
      </c>
      <c r="G18901">
        <v>7.59</v>
      </c>
      <c r="H18901" t="s">
        <v>3135</v>
      </c>
      <c r="I18901">
        <v>43510</v>
      </c>
      <c r="J18901">
        <v>1</v>
      </c>
      <c r="K18901">
        <v>39.32</v>
      </c>
    </row>
    <row r="18902" spans="1:11">
      <c r="B18902" t="s">
        <v>2033</v>
      </c>
      <c r="C18902" t="s">
        <v>3588</v>
      </c>
      <c r="D18902" t="s">
        <v>2044</v>
      </c>
      <c r="E18902">
        <v>3</v>
      </c>
      <c r="F18902" t="s">
        <v>2016</v>
      </c>
      <c r="G18902">
        <v>9.02</v>
      </c>
      <c r="H18902" t="s">
        <v>2133</v>
      </c>
      <c r="I18902">
        <v>43509</v>
      </c>
      <c r="J18902">
        <v>13</v>
      </c>
      <c r="K18902">
        <v>0</v>
      </c>
    </row>
    <row r="18903" spans="1:11">
      <c r="B18903" t="s">
        <v>106</v>
      </c>
      <c r="C18903" t="s">
        <v>3589</v>
      </c>
      <c r="D18903" t="s">
        <v>2432</v>
      </c>
      <c r="E18903">
        <v>1</v>
      </c>
      <c r="F18903" t="s">
        <v>2016</v>
      </c>
      <c r="G18903">
        <v>7.92</v>
      </c>
      <c r="H18903" t="s">
        <v>2020</v>
      </c>
      <c r="I18903">
        <v>43508</v>
      </c>
      <c r="J18903">
        <v>4</v>
      </c>
      <c r="K18903">
        <v>27.83</v>
      </c>
    </row>
    <row r="18904" spans="1:11">
      <c r="B18904" t="s">
        <v>2063</v>
      </c>
      <c r="C18904" t="s">
        <v>3590</v>
      </c>
      <c r="D18904" t="s">
        <v>2184</v>
      </c>
      <c r="E18904">
        <v>1</v>
      </c>
      <c r="F18904" t="s">
        <v>2016</v>
      </c>
      <c r="G18904">
        <v>7.36</v>
      </c>
      <c r="H18904" t="s">
        <v>2017</v>
      </c>
      <c r="I18904">
        <v>43508</v>
      </c>
      <c r="J18904">
        <v>3</v>
      </c>
      <c r="K18904">
        <v>31.44</v>
      </c>
    </row>
    <row r="18905" spans="1:11">
      <c r="B18905" t="s">
        <v>2792</v>
      </c>
      <c r="C18905" t="s">
        <v>3591</v>
      </c>
      <c r="D18905" t="s">
        <v>2053</v>
      </c>
      <c r="E18905">
        <v>1</v>
      </c>
      <c r="F18905" t="s">
        <v>2016</v>
      </c>
      <c r="G18905">
        <v>6.2</v>
      </c>
      <c r="H18905" t="s">
        <v>2020</v>
      </c>
      <c r="I18905">
        <v>43507</v>
      </c>
      <c r="J18905">
        <v>1</v>
      </c>
      <c r="K18905">
        <v>39.32</v>
      </c>
    </row>
    <row r="18906" spans="1:11">
      <c r="B18906" t="s">
        <v>2277</v>
      </c>
      <c r="C18906" t="s">
        <v>3592</v>
      </c>
      <c r="D18906" t="s">
        <v>2041</v>
      </c>
      <c r="E18906">
        <v>1</v>
      </c>
      <c r="F18906" t="s">
        <v>2016</v>
      </c>
      <c r="G18906">
        <v>6.76</v>
      </c>
      <c r="H18906" t="s">
        <v>2017</v>
      </c>
      <c r="I18906">
        <v>43507</v>
      </c>
      <c r="J18906">
        <v>1</v>
      </c>
      <c r="K18906">
        <v>39.32</v>
      </c>
    </row>
    <row r="18907" spans="1:11">
      <c r="B18907" t="s">
        <v>3593</v>
      </c>
      <c r="C18907" t="s">
        <v>3594</v>
      </c>
      <c r="D18907" t="s">
        <v>2053</v>
      </c>
      <c r="E18907">
        <v>1</v>
      </c>
      <c r="F18907" t="s">
        <v>2016</v>
      </c>
      <c r="G18907">
        <v>6.57</v>
      </c>
      <c r="H18907" t="s">
        <v>2482</v>
      </c>
      <c r="I18907">
        <v>43507</v>
      </c>
      <c r="J18907">
        <v>1</v>
      </c>
      <c r="K18907">
        <v>39.32</v>
      </c>
    </row>
    <row r="18908" spans="1:11">
      <c r="B18908" t="s">
        <v>2067</v>
      </c>
      <c r="C18908" t="s">
        <v>3595</v>
      </c>
      <c r="D18908" t="s">
        <v>2041</v>
      </c>
      <c r="E18908">
        <v>1</v>
      </c>
      <c r="F18908" t="s">
        <v>2016</v>
      </c>
      <c r="G18908">
        <v>8.5</v>
      </c>
      <c r="H18908" t="s">
        <v>2020</v>
      </c>
      <c r="I18908">
        <v>43504</v>
      </c>
      <c r="J18908">
        <v>11</v>
      </c>
      <c r="K18908">
        <v>18.25</v>
      </c>
    </row>
    <row r="18909" spans="1:11">
      <c r="B18909" t="s">
        <v>3596</v>
      </c>
      <c r="C18909" t="s">
        <v>3597</v>
      </c>
      <c r="D18909" t="s">
        <v>2026</v>
      </c>
      <c r="E18909">
        <v>5</v>
      </c>
      <c r="F18909" t="s">
        <v>2016</v>
      </c>
      <c r="G18909">
        <v>12.48</v>
      </c>
      <c r="H18909" t="s">
        <v>2017</v>
      </c>
      <c r="I18909">
        <v>43503</v>
      </c>
      <c r="J18909">
        <v>15</v>
      </c>
      <c r="K18909">
        <v>-39.32</v>
      </c>
    </row>
    <row r="18910" spans="1:11">
      <c r="B18910" t="s">
        <v>2086</v>
      </c>
      <c r="C18910" t="s">
        <v>3598</v>
      </c>
      <c r="D18910" t="s">
        <v>2076</v>
      </c>
      <c r="E18910">
        <v>3</v>
      </c>
      <c r="F18910" t="s">
        <v>2016</v>
      </c>
      <c r="G18910">
        <v>8.51</v>
      </c>
      <c r="H18910" t="s">
        <v>2017</v>
      </c>
      <c r="I18910">
        <v>43503</v>
      </c>
      <c r="J18910">
        <v>14</v>
      </c>
      <c r="K18910">
        <v>-25.77</v>
      </c>
    </row>
    <row r="18911" spans="1:11">
      <c r="B18911" t="s">
        <v>3599</v>
      </c>
      <c r="C18911" t="s">
        <v>3600</v>
      </c>
      <c r="D18911" t="s">
        <v>2041</v>
      </c>
      <c r="E18911">
        <v>1</v>
      </c>
      <c r="F18911" t="s">
        <v>2016</v>
      </c>
      <c r="G18911">
        <v>7.99</v>
      </c>
      <c r="H18911" t="s">
        <v>2020</v>
      </c>
      <c r="I18911">
        <v>43501</v>
      </c>
      <c r="J18911">
        <v>1</v>
      </c>
      <c r="K18911">
        <v>39.32</v>
      </c>
    </row>
    <row r="18912" spans="1:11">
      <c r="B18912" t="s">
        <v>2813</v>
      </c>
      <c r="C18912" t="s">
        <v>3601</v>
      </c>
      <c r="D18912" t="s">
        <v>2076</v>
      </c>
      <c r="E18912">
        <v>3</v>
      </c>
      <c r="F18912" t="s">
        <v>2016</v>
      </c>
      <c r="G18912">
        <v>9.6999999999999993</v>
      </c>
      <c r="H18912" t="s">
        <v>2017</v>
      </c>
      <c r="I18912">
        <v>43501</v>
      </c>
      <c r="J18912">
        <v>13</v>
      </c>
      <c r="K18912">
        <v>0</v>
      </c>
    </row>
    <row r="18913" spans="2:11">
      <c r="B18913" t="s">
        <v>3133</v>
      </c>
      <c r="C18913" t="s">
        <v>3602</v>
      </c>
      <c r="D18913" t="s">
        <v>2076</v>
      </c>
      <c r="E18913">
        <v>3</v>
      </c>
      <c r="F18913" t="s">
        <v>2016</v>
      </c>
      <c r="G18913">
        <v>9.1300000000000008</v>
      </c>
      <c r="H18913" t="s">
        <v>3135</v>
      </c>
      <c r="I18913">
        <v>43501</v>
      </c>
      <c r="J18913" t="s">
        <v>2030</v>
      </c>
      <c r="K18913" t="s">
        <v>2030</v>
      </c>
    </row>
    <row r="18914" spans="2:11">
      <c r="B18914" t="s">
        <v>3603</v>
      </c>
      <c r="C18914" t="s">
        <v>3604</v>
      </c>
      <c r="D18914" t="s">
        <v>2122</v>
      </c>
      <c r="E18914">
        <v>2</v>
      </c>
      <c r="F18914" t="s">
        <v>2016</v>
      </c>
      <c r="G18914">
        <v>7.42</v>
      </c>
      <c r="H18914" t="s">
        <v>2017</v>
      </c>
      <c r="I18914">
        <v>43501</v>
      </c>
      <c r="J18914" t="s">
        <v>2030</v>
      </c>
      <c r="K18914" t="s">
        <v>2030</v>
      </c>
    </row>
    <row r="18915" spans="2:11">
      <c r="B18915" t="s">
        <v>2051</v>
      </c>
      <c r="C18915" t="s">
        <v>3203</v>
      </c>
      <c r="D18915" t="s">
        <v>2076</v>
      </c>
      <c r="E18915">
        <v>3</v>
      </c>
      <c r="F18915" t="s">
        <v>2016</v>
      </c>
      <c r="G18915">
        <v>10.5</v>
      </c>
      <c r="H18915" t="s">
        <v>2017</v>
      </c>
      <c r="I18915">
        <v>43501</v>
      </c>
      <c r="J18915">
        <v>17</v>
      </c>
      <c r="K18915">
        <v>-44.8</v>
      </c>
    </row>
    <row r="18916" spans="2:11">
      <c r="B18916" t="s">
        <v>2027</v>
      </c>
      <c r="C18916" t="s">
        <v>3605</v>
      </c>
      <c r="D18916" t="s">
        <v>2044</v>
      </c>
      <c r="E18916">
        <v>3</v>
      </c>
      <c r="F18916" t="s">
        <v>2016</v>
      </c>
      <c r="G18916">
        <v>9.14</v>
      </c>
      <c r="H18916" t="s">
        <v>2017</v>
      </c>
      <c r="I18916">
        <v>43500</v>
      </c>
      <c r="J18916">
        <v>13</v>
      </c>
      <c r="K18916">
        <v>0</v>
      </c>
    </row>
    <row r="18917" spans="2:11">
      <c r="B18917" t="s">
        <v>3606</v>
      </c>
      <c r="C18917" t="s">
        <v>3607</v>
      </c>
      <c r="D18917" t="s">
        <v>2122</v>
      </c>
      <c r="E18917">
        <v>2</v>
      </c>
      <c r="F18917" t="s">
        <v>2016</v>
      </c>
      <c r="G18917">
        <v>8.1199999999999992</v>
      </c>
      <c r="H18917" t="s">
        <v>2017</v>
      </c>
      <c r="I18917">
        <v>43500</v>
      </c>
      <c r="J18917">
        <v>2</v>
      </c>
      <c r="K18917">
        <v>31.98</v>
      </c>
    </row>
    <row r="18918" spans="2:11">
      <c r="B18918" t="s">
        <v>2682</v>
      </c>
      <c r="C18918" t="s">
        <v>3608</v>
      </c>
      <c r="D18918" t="s">
        <v>2053</v>
      </c>
      <c r="E18918">
        <v>1</v>
      </c>
      <c r="F18918" t="s">
        <v>2016</v>
      </c>
      <c r="G18918">
        <v>8</v>
      </c>
      <c r="H18918" t="s">
        <v>2017</v>
      </c>
      <c r="I18918">
        <v>43500</v>
      </c>
      <c r="J18918">
        <v>1</v>
      </c>
      <c r="K18918">
        <v>39.32</v>
      </c>
    </row>
    <row r="18919" spans="2:11">
      <c r="B18919" t="s">
        <v>2081</v>
      </c>
      <c r="C18919" t="s">
        <v>3609</v>
      </c>
      <c r="D18919" t="s">
        <v>2041</v>
      </c>
      <c r="E18919">
        <v>1</v>
      </c>
      <c r="F18919" t="s">
        <v>2016</v>
      </c>
      <c r="G18919">
        <v>8</v>
      </c>
      <c r="H18919" t="s">
        <v>2017</v>
      </c>
      <c r="I18919">
        <v>43500</v>
      </c>
      <c r="J18919">
        <v>1</v>
      </c>
      <c r="K18919">
        <v>39.32</v>
      </c>
    </row>
    <row r="18920" spans="2:11">
      <c r="B18920" t="s">
        <v>3610</v>
      </c>
      <c r="C18920" t="s">
        <v>3611</v>
      </c>
      <c r="D18920" t="s">
        <v>2076</v>
      </c>
      <c r="E18920">
        <v>3</v>
      </c>
      <c r="F18920" t="s">
        <v>2016</v>
      </c>
      <c r="G18920">
        <v>10.32</v>
      </c>
      <c r="H18920" t="s">
        <v>3135</v>
      </c>
      <c r="I18920">
        <v>43497</v>
      </c>
      <c r="J18920">
        <v>12</v>
      </c>
      <c r="K18920">
        <v>10.16</v>
      </c>
    </row>
    <row r="18921" spans="2:11">
      <c r="B18921" t="s">
        <v>3612</v>
      </c>
      <c r="C18921" t="s">
        <v>3613</v>
      </c>
      <c r="D18921" t="s">
        <v>2076</v>
      </c>
      <c r="E18921">
        <v>3</v>
      </c>
      <c r="F18921" t="s">
        <v>2016</v>
      </c>
      <c r="G18921">
        <v>9.18</v>
      </c>
      <c r="H18921" t="s">
        <v>2017</v>
      </c>
      <c r="I18921">
        <v>43497</v>
      </c>
      <c r="J18921">
        <v>13</v>
      </c>
      <c r="K18921">
        <v>0</v>
      </c>
    </row>
    <row r="18922" spans="2:11">
      <c r="B18922" t="s">
        <v>3614</v>
      </c>
      <c r="C18922" t="s">
        <v>3615</v>
      </c>
      <c r="D18922" t="s">
        <v>2076</v>
      </c>
      <c r="E18922">
        <v>3</v>
      </c>
      <c r="F18922" t="s">
        <v>2016</v>
      </c>
      <c r="G18922">
        <v>9.75</v>
      </c>
      <c r="H18922" t="s">
        <v>2017</v>
      </c>
      <c r="I18922">
        <v>43497</v>
      </c>
      <c r="J18922">
        <v>13</v>
      </c>
      <c r="K18922">
        <v>0</v>
      </c>
    </row>
    <row r="18923" spans="2:11">
      <c r="B18923" t="s">
        <v>3616</v>
      </c>
      <c r="C18923" t="s">
        <v>3617</v>
      </c>
      <c r="D18923" t="s">
        <v>2053</v>
      </c>
      <c r="E18923">
        <v>1</v>
      </c>
      <c r="F18923" t="s">
        <v>2016</v>
      </c>
      <c r="G18923">
        <v>8.0299999999999994</v>
      </c>
      <c r="H18923" t="s">
        <v>3135</v>
      </c>
      <c r="I18923">
        <v>43497</v>
      </c>
      <c r="J18923">
        <v>9</v>
      </c>
      <c r="K18923">
        <v>21.31</v>
      </c>
    </row>
    <row r="18924" spans="2:11">
      <c r="B18924" t="s">
        <v>3618</v>
      </c>
      <c r="C18924" t="s">
        <v>3619</v>
      </c>
      <c r="D18924" t="s">
        <v>2076</v>
      </c>
      <c r="E18924">
        <v>3</v>
      </c>
      <c r="F18924" t="s">
        <v>2016</v>
      </c>
      <c r="G18924">
        <v>10.09</v>
      </c>
      <c r="H18924" t="s">
        <v>2020</v>
      </c>
      <c r="I18924">
        <v>43497</v>
      </c>
      <c r="J18924">
        <v>6</v>
      </c>
      <c r="K18924">
        <v>25.45</v>
      </c>
    </row>
    <row r="18925" spans="2:11">
      <c r="B18925" t="s">
        <v>3620</v>
      </c>
      <c r="C18925" t="s">
        <v>3621</v>
      </c>
      <c r="D18925" t="s">
        <v>2044</v>
      </c>
      <c r="E18925">
        <v>3</v>
      </c>
      <c r="F18925" t="s">
        <v>2016</v>
      </c>
      <c r="G18925">
        <v>9.18</v>
      </c>
      <c r="H18925" t="s">
        <v>2017</v>
      </c>
      <c r="I18925">
        <v>43497</v>
      </c>
      <c r="J18925">
        <v>8</v>
      </c>
      <c r="K18925">
        <v>22.42</v>
      </c>
    </row>
    <row r="18926" spans="2:11">
      <c r="B18926" t="s">
        <v>3517</v>
      </c>
      <c r="C18926" t="s">
        <v>3622</v>
      </c>
      <c r="D18926" t="s">
        <v>2184</v>
      </c>
      <c r="E18926">
        <v>1</v>
      </c>
      <c r="F18926" t="s">
        <v>2016</v>
      </c>
      <c r="G18926">
        <v>9.86</v>
      </c>
      <c r="H18926" t="s">
        <v>2020</v>
      </c>
      <c r="I18926">
        <v>43496</v>
      </c>
      <c r="J18926">
        <v>1</v>
      </c>
      <c r="K18926">
        <v>39.32</v>
      </c>
    </row>
    <row r="18927" spans="2:11">
      <c r="B18927" t="s">
        <v>2094</v>
      </c>
      <c r="C18927" t="s">
        <v>2095</v>
      </c>
      <c r="D18927" t="s">
        <v>2053</v>
      </c>
      <c r="E18927">
        <v>1</v>
      </c>
      <c r="F18927" t="s">
        <v>2016</v>
      </c>
      <c r="G18927" t="s">
        <v>2030</v>
      </c>
      <c r="H18927" t="s">
        <v>2017</v>
      </c>
      <c r="I18927">
        <v>43493</v>
      </c>
      <c r="J18927" t="s">
        <v>2030</v>
      </c>
      <c r="K18927" t="s">
        <v>2030</v>
      </c>
    </row>
    <row r="18928" spans="2:11">
      <c r="B18928" t="s">
        <v>3623</v>
      </c>
      <c r="C18928" t="s">
        <v>3624</v>
      </c>
      <c r="D18928" t="s">
        <v>2076</v>
      </c>
      <c r="E18928">
        <v>3</v>
      </c>
      <c r="F18928" t="s">
        <v>2016</v>
      </c>
      <c r="G18928">
        <v>8.67</v>
      </c>
      <c r="H18928" t="s">
        <v>2020</v>
      </c>
      <c r="I18928">
        <v>43490</v>
      </c>
      <c r="J18928">
        <v>13</v>
      </c>
      <c r="K18928">
        <v>0</v>
      </c>
    </row>
    <row r="18929" spans="2:11">
      <c r="B18929" t="s">
        <v>2021</v>
      </c>
      <c r="C18929" t="s">
        <v>3625</v>
      </c>
      <c r="D18929" t="s">
        <v>2296</v>
      </c>
      <c r="E18929">
        <v>3</v>
      </c>
      <c r="F18929" t="s">
        <v>2016</v>
      </c>
      <c r="G18929">
        <v>11.37</v>
      </c>
      <c r="H18929" t="s">
        <v>2020</v>
      </c>
      <c r="I18929">
        <v>43486</v>
      </c>
      <c r="J18929">
        <v>13</v>
      </c>
      <c r="K18929">
        <v>0</v>
      </c>
    </row>
    <row r="18930" spans="2:11">
      <c r="B18930" t="s">
        <v>3626</v>
      </c>
      <c r="C18930" t="s">
        <v>3627</v>
      </c>
      <c r="D18930" t="s">
        <v>2053</v>
      </c>
      <c r="E18930">
        <v>1</v>
      </c>
      <c r="F18930" t="s">
        <v>2016</v>
      </c>
      <c r="G18930">
        <v>10.36</v>
      </c>
      <c r="H18930" t="s">
        <v>2020</v>
      </c>
      <c r="I18930">
        <v>43378</v>
      </c>
      <c r="J18930">
        <v>1</v>
      </c>
      <c r="K18930">
        <v>39.32</v>
      </c>
    </row>
    <row r="18931" spans="2:11">
      <c r="B18931" t="s">
        <v>3628</v>
      </c>
      <c r="C18931" t="s">
        <v>3629</v>
      </c>
      <c r="D18931" t="s">
        <v>2053</v>
      </c>
      <c r="E18931">
        <v>1</v>
      </c>
      <c r="F18931" t="s">
        <v>2088</v>
      </c>
      <c r="G18931">
        <v>9.35</v>
      </c>
      <c r="H18931" t="s">
        <v>2020</v>
      </c>
      <c r="I18931">
        <v>43322</v>
      </c>
      <c r="J18931">
        <v>5</v>
      </c>
      <c r="K18931">
        <v>27.46</v>
      </c>
    </row>
    <row r="18932" spans="2:11">
      <c r="B18932" t="s">
        <v>2083</v>
      </c>
      <c r="C18932" t="s">
        <v>2084</v>
      </c>
      <c r="D18932" t="s">
        <v>2184</v>
      </c>
      <c r="E18932">
        <v>1</v>
      </c>
      <c r="F18932" t="s">
        <v>2016</v>
      </c>
      <c r="G18932" t="s">
        <v>2030</v>
      </c>
      <c r="H18932" t="s">
        <v>2017</v>
      </c>
      <c r="I18932">
        <v>43308</v>
      </c>
      <c r="J18932" t="s">
        <v>2030</v>
      </c>
      <c r="K18932" t="s">
        <v>2030</v>
      </c>
    </row>
    <row r="18933" spans="2:11">
      <c r="B18933" t="s">
        <v>2470</v>
      </c>
      <c r="C18933" t="s">
        <v>3216</v>
      </c>
      <c r="D18933" t="s">
        <v>2044</v>
      </c>
      <c r="E18933">
        <v>3</v>
      </c>
      <c r="F18933" t="s">
        <v>2016</v>
      </c>
      <c r="G18933" t="s">
        <v>2030</v>
      </c>
      <c r="H18933" t="s">
        <v>2017</v>
      </c>
      <c r="I18933">
        <v>43174</v>
      </c>
      <c r="J18933">
        <v>13</v>
      </c>
      <c r="K18933">
        <v>0</v>
      </c>
    </row>
    <row r="19001" spans="1:11">
      <c r="A19001" t="s">
        <v>1203</v>
      </c>
      <c r="B19001" t="s">
        <v>2031</v>
      </c>
      <c r="C19001" t="s">
        <v>2355</v>
      </c>
      <c r="D19001" t="s">
        <v>2026</v>
      </c>
      <c r="E19001">
        <v>5</v>
      </c>
      <c r="F19001" t="s">
        <v>2016</v>
      </c>
      <c r="G19001">
        <v>22</v>
      </c>
      <c r="H19001" t="s">
        <v>2020</v>
      </c>
      <c r="I19001">
        <v>43511</v>
      </c>
      <c r="J19001" t="s">
        <v>2030</v>
      </c>
      <c r="K19001" t="s">
        <v>2030</v>
      </c>
    </row>
    <row r="19002" spans="1:11">
      <c r="B19002" t="s">
        <v>2037</v>
      </c>
      <c r="C19002" t="s">
        <v>3677</v>
      </c>
      <c r="D19002" t="s">
        <v>2076</v>
      </c>
      <c r="E19002">
        <v>3</v>
      </c>
      <c r="F19002" t="s">
        <v>2016</v>
      </c>
      <c r="G19002">
        <v>18</v>
      </c>
      <c r="H19002" t="s">
        <v>2017</v>
      </c>
      <c r="I19002">
        <v>43511</v>
      </c>
      <c r="J19002">
        <v>6</v>
      </c>
      <c r="K19002">
        <v>0</v>
      </c>
    </row>
    <row r="19003" spans="1:11">
      <c r="B19003" t="s">
        <v>2047</v>
      </c>
      <c r="C19003" t="s">
        <v>2356</v>
      </c>
      <c r="D19003" t="s">
        <v>2026</v>
      </c>
      <c r="E19003">
        <v>5</v>
      </c>
      <c r="F19003" t="s">
        <v>2016</v>
      </c>
      <c r="G19003">
        <v>20</v>
      </c>
      <c r="H19003" t="s">
        <v>2017</v>
      </c>
      <c r="I19003">
        <v>43511</v>
      </c>
      <c r="J19003" t="s">
        <v>2030</v>
      </c>
      <c r="K19003" t="s">
        <v>2030</v>
      </c>
    </row>
    <row r="19004" spans="1:11">
      <c r="B19004" t="s">
        <v>2051</v>
      </c>
      <c r="C19004" t="s">
        <v>2354</v>
      </c>
      <c r="D19004" t="s">
        <v>2076</v>
      </c>
      <c r="E19004">
        <v>3</v>
      </c>
      <c r="F19004" t="s">
        <v>2016</v>
      </c>
      <c r="G19004">
        <v>18</v>
      </c>
      <c r="H19004" t="s">
        <v>2017</v>
      </c>
      <c r="I19004">
        <v>43511</v>
      </c>
      <c r="J19004">
        <v>5</v>
      </c>
      <c r="K19004">
        <v>0.19</v>
      </c>
    </row>
    <row r="19005" spans="1:11">
      <c r="B19005" t="s">
        <v>2061</v>
      </c>
      <c r="C19005" t="s">
        <v>2990</v>
      </c>
      <c r="D19005" t="s">
        <v>2026</v>
      </c>
      <c r="E19005">
        <v>5</v>
      </c>
      <c r="F19005" t="s">
        <v>2016</v>
      </c>
      <c r="G19005">
        <v>23</v>
      </c>
      <c r="H19005" t="s">
        <v>2017</v>
      </c>
      <c r="I19005">
        <v>43511</v>
      </c>
      <c r="J19005" t="s">
        <v>2030</v>
      </c>
      <c r="K19005" t="s">
        <v>2030</v>
      </c>
    </row>
    <row r="19006" spans="1:11">
      <c r="B19006" t="s">
        <v>2352</v>
      </c>
      <c r="C19006" t="s">
        <v>2988</v>
      </c>
      <c r="D19006" t="s">
        <v>2026</v>
      </c>
      <c r="E19006">
        <v>5</v>
      </c>
      <c r="F19006" t="s">
        <v>2016</v>
      </c>
      <c r="G19006">
        <v>21</v>
      </c>
      <c r="H19006" t="s">
        <v>2017</v>
      </c>
      <c r="I19006">
        <v>43511</v>
      </c>
      <c r="J19006">
        <v>9</v>
      </c>
      <c r="K19006">
        <v>-14.29</v>
      </c>
    </row>
    <row r="19007" spans="1:11">
      <c r="B19007" t="s">
        <v>2792</v>
      </c>
      <c r="C19007" t="s">
        <v>3290</v>
      </c>
      <c r="D19007" t="s">
        <v>2026</v>
      </c>
      <c r="E19007">
        <v>5</v>
      </c>
      <c r="F19007" t="s">
        <v>2016</v>
      </c>
      <c r="G19007">
        <v>17.25</v>
      </c>
      <c r="H19007" t="s">
        <v>2020</v>
      </c>
      <c r="I19007">
        <v>43510</v>
      </c>
      <c r="J19007">
        <v>3</v>
      </c>
      <c r="K19007">
        <v>5.82</v>
      </c>
    </row>
    <row r="19008" spans="1:11">
      <c r="B19008" t="s">
        <v>106</v>
      </c>
      <c r="C19008" t="s">
        <v>3291</v>
      </c>
      <c r="D19008" t="s">
        <v>2723</v>
      </c>
      <c r="E19008">
        <v>3</v>
      </c>
      <c r="F19008" t="s">
        <v>2016</v>
      </c>
      <c r="G19008">
        <v>20</v>
      </c>
      <c r="H19008" t="s">
        <v>2020</v>
      </c>
      <c r="I19008">
        <v>43510</v>
      </c>
      <c r="J19008" t="s">
        <v>2030</v>
      </c>
      <c r="K19008" t="s">
        <v>2030</v>
      </c>
    </row>
    <row r="19009" spans="2:11">
      <c r="B19009" t="s">
        <v>2027</v>
      </c>
      <c r="C19009" t="s">
        <v>2994</v>
      </c>
      <c r="D19009" t="s">
        <v>2029</v>
      </c>
      <c r="E19009">
        <v>5</v>
      </c>
      <c r="F19009" t="s">
        <v>2016</v>
      </c>
      <c r="G19009">
        <v>22</v>
      </c>
      <c r="H19009" t="s">
        <v>2017</v>
      </c>
      <c r="I19009">
        <v>43510</v>
      </c>
      <c r="J19009">
        <v>3</v>
      </c>
      <c r="K19009">
        <v>5.82</v>
      </c>
    </row>
    <row r="19010" spans="2:11">
      <c r="B19010" t="s">
        <v>2393</v>
      </c>
      <c r="C19010" t="s">
        <v>2998</v>
      </c>
      <c r="D19010" t="s">
        <v>2362</v>
      </c>
      <c r="E19010">
        <v>5</v>
      </c>
      <c r="F19010" t="s">
        <v>2016</v>
      </c>
      <c r="G19010">
        <v>25</v>
      </c>
      <c r="H19010" t="s">
        <v>2017</v>
      </c>
      <c r="I19010">
        <v>43510</v>
      </c>
      <c r="J19010">
        <v>3</v>
      </c>
      <c r="K19010">
        <v>5.82</v>
      </c>
    </row>
    <row r="19011" spans="2:11">
      <c r="B19011" t="s">
        <v>2371</v>
      </c>
      <c r="C19011" t="s">
        <v>2911</v>
      </c>
      <c r="D19011" t="s">
        <v>2162</v>
      </c>
      <c r="E19011">
        <v>3</v>
      </c>
      <c r="F19011" t="s">
        <v>2016</v>
      </c>
      <c r="G19011">
        <v>14</v>
      </c>
      <c r="H19011" t="s">
        <v>2020</v>
      </c>
      <c r="I19011">
        <v>43510</v>
      </c>
      <c r="J19011">
        <v>7</v>
      </c>
      <c r="K19011">
        <v>-0.44</v>
      </c>
    </row>
    <row r="19012" spans="2:11">
      <c r="B19012" t="s">
        <v>2072</v>
      </c>
      <c r="C19012" t="s">
        <v>3494</v>
      </c>
      <c r="D19012" t="s">
        <v>2189</v>
      </c>
      <c r="E19012">
        <v>5</v>
      </c>
      <c r="F19012" t="s">
        <v>2016</v>
      </c>
      <c r="G19012">
        <v>24</v>
      </c>
      <c r="H19012" t="s">
        <v>2017</v>
      </c>
      <c r="I19012">
        <v>43510</v>
      </c>
      <c r="J19012">
        <v>3</v>
      </c>
      <c r="K19012">
        <v>5.82</v>
      </c>
    </row>
    <row r="19013" spans="2:11">
      <c r="B19013" t="s">
        <v>2077</v>
      </c>
      <c r="C19013" t="s">
        <v>2363</v>
      </c>
      <c r="D19013" t="s">
        <v>2227</v>
      </c>
      <c r="E19013">
        <v>3</v>
      </c>
      <c r="F19013" t="s">
        <v>2016</v>
      </c>
      <c r="G19013">
        <v>21</v>
      </c>
      <c r="H19013" t="s">
        <v>2020</v>
      </c>
      <c r="I19013">
        <v>43510</v>
      </c>
      <c r="J19013">
        <v>8</v>
      </c>
      <c r="K19013">
        <v>-5.21</v>
      </c>
    </row>
    <row r="19014" spans="2:11">
      <c r="B19014" t="s">
        <v>3722</v>
      </c>
      <c r="C19014" t="s">
        <v>4015</v>
      </c>
      <c r="D19014" t="s">
        <v>2026</v>
      </c>
      <c r="E19014">
        <v>5</v>
      </c>
      <c r="F19014" t="s">
        <v>2016</v>
      </c>
      <c r="G19014">
        <v>25</v>
      </c>
      <c r="H19014" t="s">
        <v>2020</v>
      </c>
      <c r="I19014">
        <v>43510</v>
      </c>
      <c r="J19014">
        <v>3</v>
      </c>
      <c r="K19014">
        <v>5.82</v>
      </c>
    </row>
    <row r="19015" spans="2:11">
      <c r="B19015" t="s">
        <v>2207</v>
      </c>
      <c r="C19015" t="s">
        <v>3292</v>
      </c>
      <c r="D19015" t="s">
        <v>2026</v>
      </c>
      <c r="E19015">
        <v>5</v>
      </c>
      <c r="F19015" t="s">
        <v>2016</v>
      </c>
      <c r="G19015">
        <v>24</v>
      </c>
      <c r="H19015" t="s">
        <v>2017</v>
      </c>
      <c r="I19015">
        <v>43510</v>
      </c>
      <c r="J19015" t="s">
        <v>2030</v>
      </c>
      <c r="K19015" t="s">
        <v>2030</v>
      </c>
    </row>
    <row r="19016" spans="2:11">
      <c r="B19016" t="s">
        <v>2054</v>
      </c>
      <c r="C19016" t="s">
        <v>2370</v>
      </c>
      <c r="D19016" t="s">
        <v>2056</v>
      </c>
      <c r="E19016">
        <v>4</v>
      </c>
      <c r="F19016" t="s">
        <v>2016</v>
      </c>
      <c r="G19016">
        <v>20</v>
      </c>
      <c r="H19016" t="s">
        <v>2020</v>
      </c>
      <c r="I19016">
        <v>43510</v>
      </c>
      <c r="J19016">
        <v>3</v>
      </c>
      <c r="K19016">
        <v>5.82</v>
      </c>
    </row>
    <row r="19017" spans="2:11">
      <c r="B19017" t="s">
        <v>2260</v>
      </c>
      <c r="C19017" t="s">
        <v>3734</v>
      </c>
      <c r="D19017" t="s">
        <v>2035</v>
      </c>
      <c r="E19017">
        <v>5</v>
      </c>
      <c r="F19017" t="s">
        <v>2016</v>
      </c>
      <c r="G19017">
        <v>20.5</v>
      </c>
      <c r="H19017" t="s">
        <v>2020</v>
      </c>
      <c r="I19017">
        <v>43510</v>
      </c>
      <c r="J19017">
        <v>3</v>
      </c>
      <c r="K19017">
        <v>5.82</v>
      </c>
    </row>
    <row r="19018" spans="2:11">
      <c r="B19018" t="s">
        <v>2063</v>
      </c>
      <c r="C19018" t="s">
        <v>2386</v>
      </c>
      <c r="D19018" t="s">
        <v>2035</v>
      </c>
      <c r="E19018">
        <v>5</v>
      </c>
      <c r="F19018" t="s">
        <v>2016</v>
      </c>
      <c r="G19018">
        <v>23</v>
      </c>
      <c r="H19018" t="s">
        <v>2017</v>
      </c>
      <c r="I19018">
        <v>43510</v>
      </c>
      <c r="J19018" t="s">
        <v>2030</v>
      </c>
      <c r="K19018" t="s">
        <v>2030</v>
      </c>
    </row>
    <row r="19019" spans="2:11">
      <c r="B19019" t="s">
        <v>2174</v>
      </c>
      <c r="C19019" t="s">
        <v>2357</v>
      </c>
      <c r="D19019" t="s">
        <v>2029</v>
      </c>
      <c r="E19019">
        <v>5</v>
      </c>
      <c r="F19019" t="s">
        <v>2016</v>
      </c>
      <c r="G19019">
        <v>19</v>
      </c>
      <c r="H19019" t="s">
        <v>2017</v>
      </c>
      <c r="I19019">
        <v>43509</v>
      </c>
      <c r="J19019">
        <v>10</v>
      </c>
      <c r="K19019">
        <v>-17.78</v>
      </c>
    </row>
    <row r="19020" spans="2:11">
      <c r="B19020" t="s">
        <v>2274</v>
      </c>
      <c r="C19020" t="s">
        <v>3294</v>
      </c>
      <c r="D19020" t="s">
        <v>2026</v>
      </c>
      <c r="E19020">
        <v>5</v>
      </c>
      <c r="F19020" t="s">
        <v>2016</v>
      </c>
      <c r="G19020" t="s">
        <v>2030</v>
      </c>
      <c r="H19020" t="s">
        <v>2017</v>
      </c>
      <c r="I19020">
        <v>43509</v>
      </c>
      <c r="J19020">
        <v>3</v>
      </c>
      <c r="K19020">
        <v>5.82</v>
      </c>
    </row>
    <row r="19021" spans="2:11">
      <c r="B19021" t="s">
        <v>2074</v>
      </c>
      <c r="C19021" t="s">
        <v>2376</v>
      </c>
      <c r="D19021" t="s">
        <v>2076</v>
      </c>
      <c r="E19021">
        <v>3</v>
      </c>
      <c r="F19021" t="s">
        <v>2016</v>
      </c>
      <c r="G19021">
        <v>17</v>
      </c>
      <c r="H19021" t="s">
        <v>2020</v>
      </c>
      <c r="I19021">
        <v>43509</v>
      </c>
      <c r="J19021">
        <v>6</v>
      </c>
      <c r="K19021">
        <v>0</v>
      </c>
    </row>
    <row r="19022" spans="2:11">
      <c r="B19022" t="s">
        <v>2198</v>
      </c>
      <c r="C19022" t="s">
        <v>2387</v>
      </c>
      <c r="D19022" t="s">
        <v>2035</v>
      </c>
      <c r="E19022">
        <v>5</v>
      </c>
      <c r="F19022" t="s">
        <v>2016</v>
      </c>
      <c r="G19022">
        <v>21</v>
      </c>
      <c r="H19022" t="s">
        <v>2020</v>
      </c>
      <c r="I19022">
        <v>43509</v>
      </c>
      <c r="J19022" t="s">
        <v>2030</v>
      </c>
      <c r="K19022" t="s">
        <v>2030</v>
      </c>
    </row>
    <row r="19023" spans="2:11">
      <c r="B19023" t="s">
        <v>2267</v>
      </c>
      <c r="C19023" t="s">
        <v>2369</v>
      </c>
      <c r="D19023" t="s">
        <v>2029</v>
      </c>
      <c r="E19023">
        <v>5</v>
      </c>
      <c r="F19023" t="s">
        <v>2016</v>
      </c>
      <c r="G19023">
        <v>24</v>
      </c>
      <c r="H19023" t="s">
        <v>2017</v>
      </c>
      <c r="I19023">
        <v>43509</v>
      </c>
      <c r="J19023">
        <v>11</v>
      </c>
      <c r="K19023">
        <v>-19.100000000000001</v>
      </c>
    </row>
    <row r="19024" spans="2:11">
      <c r="B19024" t="s">
        <v>2067</v>
      </c>
      <c r="C19024" t="s">
        <v>2991</v>
      </c>
      <c r="D19024" t="s">
        <v>2252</v>
      </c>
      <c r="E19024">
        <v>3</v>
      </c>
      <c r="F19024" t="s">
        <v>2016</v>
      </c>
      <c r="G19024">
        <v>20</v>
      </c>
      <c r="H19024" t="s">
        <v>2020</v>
      </c>
      <c r="I19024">
        <v>43503</v>
      </c>
      <c r="J19024">
        <v>6</v>
      </c>
      <c r="K19024">
        <v>0</v>
      </c>
    </row>
    <row r="19025" spans="2:11">
      <c r="B19025" t="s">
        <v>2094</v>
      </c>
      <c r="C19025" t="s">
        <v>2095</v>
      </c>
      <c r="D19025" t="s">
        <v>2076</v>
      </c>
      <c r="E19025">
        <v>3</v>
      </c>
      <c r="F19025" t="s">
        <v>2016</v>
      </c>
      <c r="G19025" t="s">
        <v>2030</v>
      </c>
      <c r="H19025" t="s">
        <v>2017</v>
      </c>
      <c r="I19025">
        <v>43503</v>
      </c>
      <c r="J19025" t="s">
        <v>2030</v>
      </c>
      <c r="K19025" t="s">
        <v>2030</v>
      </c>
    </row>
    <row r="19026" spans="2:11">
      <c r="B19026" t="s">
        <v>2079</v>
      </c>
      <c r="C19026" t="s">
        <v>2384</v>
      </c>
      <c r="D19026" t="s">
        <v>2029</v>
      </c>
      <c r="E19026">
        <v>5</v>
      </c>
      <c r="F19026" t="s">
        <v>2016</v>
      </c>
      <c r="G19026">
        <v>20</v>
      </c>
      <c r="H19026" t="s">
        <v>2017</v>
      </c>
      <c r="I19026">
        <v>43501</v>
      </c>
      <c r="J19026" t="s">
        <v>2030</v>
      </c>
      <c r="K19026" t="s">
        <v>2030</v>
      </c>
    </row>
    <row r="19027" spans="2:11">
      <c r="B19027" t="s">
        <v>2033</v>
      </c>
      <c r="C19027" t="s">
        <v>2993</v>
      </c>
      <c r="D19027" t="s">
        <v>2035</v>
      </c>
      <c r="E19027">
        <v>5</v>
      </c>
      <c r="F19027" t="s">
        <v>2016</v>
      </c>
      <c r="G19027">
        <v>23</v>
      </c>
      <c r="H19027" t="s">
        <v>2020</v>
      </c>
      <c r="I19027">
        <v>43481</v>
      </c>
      <c r="J19027">
        <v>4</v>
      </c>
      <c r="K19027">
        <v>5.81</v>
      </c>
    </row>
    <row r="19028" spans="2:11">
      <c r="B19028" t="s">
        <v>2021</v>
      </c>
      <c r="C19028" t="s">
        <v>2995</v>
      </c>
      <c r="D19028" t="s">
        <v>2216</v>
      </c>
      <c r="E19028">
        <v>3</v>
      </c>
      <c r="F19028" t="s">
        <v>2016</v>
      </c>
      <c r="G19028">
        <v>17.75</v>
      </c>
      <c r="H19028" t="s">
        <v>2020</v>
      </c>
      <c r="I19028">
        <v>43471</v>
      </c>
      <c r="J19028">
        <v>6</v>
      </c>
      <c r="K19028">
        <v>0</v>
      </c>
    </row>
    <row r="19029" spans="2:11">
      <c r="B19029" t="s">
        <v>2024</v>
      </c>
      <c r="C19029" t="s">
        <v>3681</v>
      </c>
      <c r="D19029" t="s">
        <v>2026</v>
      </c>
      <c r="E19029">
        <v>5</v>
      </c>
      <c r="F19029" t="s">
        <v>2016</v>
      </c>
      <c r="G19029">
        <v>25</v>
      </c>
      <c r="H19029" t="s">
        <v>2017</v>
      </c>
      <c r="I19029">
        <v>43418</v>
      </c>
      <c r="J19029">
        <v>3</v>
      </c>
      <c r="K19029">
        <v>5.82</v>
      </c>
    </row>
    <row r="19030" spans="2:11">
      <c r="B19030" t="s">
        <v>2083</v>
      </c>
      <c r="C19030" t="s">
        <v>2084</v>
      </c>
      <c r="D19030" t="s">
        <v>2026</v>
      </c>
      <c r="E19030">
        <v>5</v>
      </c>
      <c r="F19030" t="s">
        <v>2016</v>
      </c>
      <c r="G19030" t="s">
        <v>2030</v>
      </c>
      <c r="H19030" t="s">
        <v>2017</v>
      </c>
      <c r="I19030">
        <v>43181</v>
      </c>
      <c r="J19030">
        <v>2</v>
      </c>
      <c r="K19030">
        <v>15.78</v>
      </c>
    </row>
    <row r="19031" spans="2:11">
      <c r="B19031" t="s">
        <v>2111</v>
      </c>
      <c r="C19031" t="s">
        <v>2112</v>
      </c>
      <c r="D19031" t="s">
        <v>2026</v>
      </c>
      <c r="E19031">
        <v>5</v>
      </c>
      <c r="F19031" t="s">
        <v>2016</v>
      </c>
      <c r="G19031" t="s">
        <v>2030</v>
      </c>
      <c r="H19031" t="s">
        <v>2017</v>
      </c>
      <c r="I19031">
        <v>43146</v>
      </c>
      <c r="J19031">
        <v>3</v>
      </c>
      <c r="K19031">
        <v>5.82</v>
      </c>
    </row>
    <row r="19101" spans="1:11">
      <c r="A19101" t="s">
        <v>1204</v>
      </c>
      <c r="B19101" t="s">
        <v>2094</v>
      </c>
      <c r="C19101" t="s">
        <v>2095</v>
      </c>
      <c r="D19101" t="s">
        <v>2076</v>
      </c>
      <c r="E19101">
        <v>3</v>
      </c>
      <c r="F19101" t="s">
        <v>2016</v>
      </c>
      <c r="G19101" t="s">
        <v>2030</v>
      </c>
      <c r="H19101" t="s">
        <v>2017</v>
      </c>
      <c r="I19101">
        <v>43511</v>
      </c>
      <c r="J19101" t="s">
        <v>2030</v>
      </c>
      <c r="K19101" t="s">
        <v>2030</v>
      </c>
    </row>
    <row r="19102" spans="1:11">
      <c r="B19102" t="s">
        <v>2037</v>
      </c>
      <c r="C19102" t="s">
        <v>2899</v>
      </c>
      <c r="D19102" t="s">
        <v>2026</v>
      </c>
      <c r="E19102">
        <v>5</v>
      </c>
      <c r="F19102" t="s">
        <v>2016</v>
      </c>
      <c r="G19102">
        <v>65</v>
      </c>
      <c r="H19102" t="s">
        <v>2020</v>
      </c>
      <c r="I19102">
        <v>43474</v>
      </c>
      <c r="J19102" t="s">
        <v>2030</v>
      </c>
      <c r="K19102" t="s">
        <v>2030</v>
      </c>
    </row>
    <row r="19103" spans="1:11">
      <c r="B19103" t="s">
        <v>2858</v>
      </c>
      <c r="C19103" t="s">
        <v>2903</v>
      </c>
      <c r="D19103" t="s">
        <v>2026</v>
      </c>
      <c r="E19103">
        <v>5</v>
      </c>
      <c r="F19103" t="s">
        <v>2016</v>
      </c>
      <c r="G19103">
        <v>62</v>
      </c>
      <c r="H19103" t="s">
        <v>2020</v>
      </c>
      <c r="I19103">
        <v>43474</v>
      </c>
      <c r="J19103">
        <v>1</v>
      </c>
      <c r="K19103">
        <v>35.409999999999997</v>
      </c>
    </row>
    <row r="19104" spans="1:11">
      <c r="B19104" t="s">
        <v>2024</v>
      </c>
      <c r="C19104" t="s">
        <v>2768</v>
      </c>
      <c r="D19104" t="s">
        <v>2026</v>
      </c>
      <c r="E19104">
        <v>5</v>
      </c>
      <c r="F19104" t="s">
        <v>2016</v>
      </c>
      <c r="G19104">
        <v>72</v>
      </c>
      <c r="H19104" t="s">
        <v>2017</v>
      </c>
      <c r="I19104">
        <v>43469</v>
      </c>
      <c r="J19104" t="s">
        <v>2030</v>
      </c>
      <c r="K19104" t="s">
        <v>2030</v>
      </c>
    </row>
    <row r="19105" spans="2:11">
      <c r="B19105" t="s">
        <v>2031</v>
      </c>
      <c r="C19105" t="s">
        <v>2684</v>
      </c>
      <c r="D19105" t="s">
        <v>2076</v>
      </c>
      <c r="E19105">
        <v>3</v>
      </c>
      <c r="F19105" t="s">
        <v>2016</v>
      </c>
      <c r="G19105">
        <v>56</v>
      </c>
      <c r="H19105" t="s">
        <v>2017</v>
      </c>
      <c r="I19105">
        <v>43455</v>
      </c>
      <c r="J19105">
        <v>3</v>
      </c>
      <c r="K19105">
        <v>0</v>
      </c>
    </row>
    <row r="19106" spans="2:11">
      <c r="B19106" t="s">
        <v>2096</v>
      </c>
      <c r="C19106" t="s">
        <v>2097</v>
      </c>
      <c r="D19106" t="s">
        <v>2026</v>
      </c>
      <c r="E19106">
        <v>5</v>
      </c>
      <c r="F19106" t="s">
        <v>2016</v>
      </c>
      <c r="G19106" t="s">
        <v>2030</v>
      </c>
      <c r="H19106" t="s">
        <v>2017</v>
      </c>
      <c r="I19106">
        <v>43420</v>
      </c>
      <c r="J19106">
        <v>1</v>
      </c>
      <c r="K19106">
        <v>35.409999999999997</v>
      </c>
    </row>
    <row r="19107" spans="2:11">
      <c r="B19107" t="s">
        <v>2083</v>
      </c>
      <c r="C19107" t="s">
        <v>2084</v>
      </c>
      <c r="D19107" t="s">
        <v>2035</v>
      </c>
      <c r="E19107">
        <v>5</v>
      </c>
      <c r="F19107" t="s">
        <v>2085</v>
      </c>
      <c r="G19107" t="s">
        <v>2030</v>
      </c>
      <c r="H19107" t="s">
        <v>2017</v>
      </c>
      <c r="I19107">
        <v>43414</v>
      </c>
      <c r="J19107">
        <v>4</v>
      </c>
      <c r="K19107">
        <v>-6.94</v>
      </c>
    </row>
    <row r="19201" spans="1:11">
      <c r="A19201" t="s">
        <v>1205</v>
      </c>
      <c r="B19201" t="s">
        <v>2072</v>
      </c>
      <c r="C19201" t="s">
        <v>2385</v>
      </c>
      <c r="D19201" t="s">
        <v>2189</v>
      </c>
      <c r="E19201">
        <v>5</v>
      </c>
      <c r="F19201" t="s">
        <v>2016</v>
      </c>
      <c r="G19201">
        <v>75</v>
      </c>
      <c r="H19201" t="s">
        <v>2017</v>
      </c>
      <c r="I19201">
        <v>43511</v>
      </c>
      <c r="J19201">
        <v>8</v>
      </c>
      <c r="K19201">
        <v>-12.72</v>
      </c>
    </row>
    <row r="19202" spans="1:11">
      <c r="B19202" t="s">
        <v>2074</v>
      </c>
      <c r="C19202" t="s">
        <v>2376</v>
      </c>
      <c r="D19202" t="s">
        <v>2026</v>
      </c>
      <c r="E19202">
        <v>5</v>
      </c>
      <c r="F19202" t="s">
        <v>2016</v>
      </c>
      <c r="G19202">
        <v>67</v>
      </c>
      <c r="H19202" t="s">
        <v>2017</v>
      </c>
      <c r="I19202">
        <v>43511</v>
      </c>
      <c r="J19202">
        <v>8</v>
      </c>
      <c r="K19202">
        <v>-12.72</v>
      </c>
    </row>
    <row r="19203" spans="1:11">
      <c r="B19203" t="s">
        <v>2382</v>
      </c>
      <c r="C19203" t="s">
        <v>2383</v>
      </c>
      <c r="D19203" t="s">
        <v>2029</v>
      </c>
      <c r="E19203">
        <v>5</v>
      </c>
      <c r="F19203" t="s">
        <v>2016</v>
      </c>
      <c r="G19203">
        <v>55</v>
      </c>
      <c r="H19203" t="s">
        <v>2017</v>
      </c>
      <c r="I19203">
        <v>43511</v>
      </c>
      <c r="J19203">
        <v>8</v>
      </c>
      <c r="K19203">
        <v>-12.72</v>
      </c>
    </row>
    <row r="19204" spans="1:11">
      <c r="B19204" t="s">
        <v>2352</v>
      </c>
      <c r="C19204" t="s">
        <v>2988</v>
      </c>
      <c r="D19204" t="s">
        <v>2076</v>
      </c>
      <c r="E19204">
        <v>3</v>
      </c>
      <c r="F19204" t="s">
        <v>2016</v>
      </c>
      <c r="G19204">
        <v>45</v>
      </c>
      <c r="H19204" t="s">
        <v>2017</v>
      </c>
      <c r="I19204">
        <v>43511</v>
      </c>
      <c r="J19204">
        <v>6</v>
      </c>
      <c r="K19204">
        <v>0</v>
      </c>
    </row>
    <row r="19205" spans="1:11">
      <c r="B19205" t="s">
        <v>106</v>
      </c>
      <c r="C19205" t="s">
        <v>2378</v>
      </c>
      <c r="D19205" t="s">
        <v>2229</v>
      </c>
      <c r="E19205">
        <v>5</v>
      </c>
      <c r="F19205" t="s">
        <v>2016</v>
      </c>
      <c r="G19205">
        <v>60</v>
      </c>
      <c r="H19205" t="s">
        <v>2020</v>
      </c>
      <c r="I19205">
        <v>43510</v>
      </c>
      <c r="J19205">
        <v>8</v>
      </c>
      <c r="K19205">
        <v>-12.72</v>
      </c>
    </row>
    <row r="19206" spans="1:11">
      <c r="B19206" t="s">
        <v>2067</v>
      </c>
      <c r="C19206" t="s">
        <v>2910</v>
      </c>
      <c r="D19206" t="s">
        <v>2029</v>
      </c>
      <c r="E19206">
        <v>5</v>
      </c>
      <c r="F19206" t="s">
        <v>2016</v>
      </c>
      <c r="G19206">
        <v>55</v>
      </c>
      <c r="H19206" t="s">
        <v>2020</v>
      </c>
      <c r="I19206">
        <v>43510</v>
      </c>
      <c r="J19206">
        <v>8</v>
      </c>
      <c r="K19206">
        <v>-12.72</v>
      </c>
    </row>
    <row r="19207" spans="1:11">
      <c r="B19207" t="s">
        <v>2027</v>
      </c>
      <c r="C19207" t="s">
        <v>2381</v>
      </c>
      <c r="D19207" t="s">
        <v>2029</v>
      </c>
      <c r="E19207">
        <v>5</v>
      </c>
      <c r="F19207" t="s">
        <v>2016</v>
      </c>
      <c r="G19207">
        <v>56</v>
      </c>
      <c r="H19207" t="s">
        <v>2017</v>
      </c>
      <c r="I19207">
        <v>43510</v>
      </c>
      <c r="J19207">
        <v>8</v>
      </c>
      <c r="K19207">
        <v>-12.72</v>
      </c>
    </row>
    <row r="19208" spans="1:11">
      <c r="B19208" t="s">
        <v>2393</v>
      </c>
      <c r="C19208" t="s">
        <v>2998</v>
      </c>
      <c r="D19208" t="s">
        <v>2362</v>
      </c>
      <c r="E19208">
        <v>5</v>
      </c>
      <c r="F19208" t="s">
        <v>2016</v>
      </c>
      <c r="G19208">
        <v>76</v>
      </c>
      <c r="H19208" t="s">
        <v>2020</v>
      </c>
      <c r="I19208">
        <v>43510</v>
      </c>
      <c r="J19208" t="s">
        <v>2030</v>
      </c>
      <c r="K19208" t="s">
        <v>2030</v>
      </c>
    </row>
    <row r="19209" spans="1:11">
      <c r="B19209" t="s">
        <v>2037</v>
      </c>
      <c r="C19209" t="s">
        <v>3453</v>
      </c>
      <c r="D19209" t="s">
        <v>2026</v>
      </c>
      <c r="E19209">
        <v>5</v>
      </c>
      <c r="F19209" t="s">
        <v>2016</v>
      </c>
      <c r="G19209">
        <v>64</v>
      </c>
      <c r="H19209" t="s">
        <v>2020</v>
      </c>
      <c r="I19209">
        <v>43510</v>
      </c>
      <c r="J19209" t="s">
        <v>2030</v>
      </c>
      <c r="K19209" t="s">
        <v>2030</v>
      </c>
    </row>
    <row r="19210" spans="1:11">
      <c r="B19210" t="s">
        <v>2614</v>
      </c>
      <c r="C19210" t="s">
        <v>2992</v>
      </c>
      <c r="D19210" t="s">
        <v>2026</v>
      </c>
      <c r="E19210">
        <v>5</v>
      </c>
      <c r="F19210" t="s">
        <v>2016</v>
      </c>
      <c r="G19210">
        <v>70</v>
      </c>
      <c r="H19210" t="s">
        <v>2017</v>
      </c>
      <c r="I19210">
        <v>43510</v>
      </c>
      <c r="J19210">
        <v>8</v>
      </c>
      <c r="K19210">
        <v>-12.72</v>
      </c>
    </row>
    <row r="19211" spans="1:11">
      <c r="B19211" t="s">
        <v>2371</v>
      </c>
      <c r="C19211" t="s">
        <v>2911</v>
      </c>
      <c r="D19211" t="s">
        <v>2035</v>
      </c>
      <c r="E19211">
        <v>5</v>
      </c>
      <c r="F19211" t="s">
        <v>2016</v>
      </c>
      <c r="G19211">
        <v>33</v>
      </c>
      <c r="H19211" t="s">
        <v>2020</v>
      </c>
      <c r="I19211">
        <v>43510</v>
      </c>
      <c r="J19211">
        <v>4</v>
      </c>
      <c r="K19211">
        <v>20.77</v>
      </c>
    </row>
    <row r="19212" spans="1:11">
      <c r="B19212" t="s">
        <v>2134</v>
      </c>
      <c r="C19212" t="s">
        <v>3296</v>
      </c>
      <c r="D19212" t="s">
        <v>2035</v>
      </c>
      <c r="E19212">
        <v>5</v>
      </c>
      <c r="F19212" t="s">
        <v>2016</v>
      </c>
      <c r="G19212">
        <v>88</v>
      </c>
      <c r="H19212" t="s">
        <v>2017</v>
      </c>
      <c r="I19212">
        <v>43510</v>
      </c>
      <c r="J19212" t="s">
        <v>2030</v>
      </c>
      <c r="K19212" t="s">
        <v>2030</v>
      </c>
    </row>
    <row r="19213" spans="1:11">
      <c r="B19213" t="s">
        <v>2042</v>
      </c>
      <c r="C19213" t="s">
        <v>2989</v>
      </c>
      <c r="D19213" t="s">
        <v>2029</v>
      </c>
      <c r="E19213">
        <v>5</v>
      </c>
      <c r="F19213" t="s">
        <v>2016</v>
      </c>
      <c r="G19213">
        <v>56</v>
      </c>
      <c r="H19213" t="s">
        <v>2020</v>
      </c>
      <c r="I19213">
        <v>43510</v>
      </c>
      <c r="J19213">
        <v>8</v>
      </c>
      <c r="K19213">
        <v>-12.72</v>
      </c>
    </row>
    <row r="19214" spans="1:11">
      <c r="B19214" t="s">
        <v>2077</v>
      </c>
      <c r="C19214" t="s">
        <v>2363</v>
      </c>
      <c r="D19214" t="s">
        <v>2227</v>
      </c>
      <c r="E19214">
        <v>3</v>
      </c>
      <c r="F19214" t="s">
        <v>2016</v>
      </c>
      <c r="G19214">
        <v>60</v>
      </c>
      <c r="H19214" t="s">
        <v>2020</v>
      </c>
      <c r="I19214">
        <v>43510</v>
      </c>
      <c r="J19214">
        <v>9</v>
      </c>
      <c r="K19214">
        <v>-15.16</v>
      </c>
    </row>
    <row r="19215" spans="1:11">
      <c r="B19215" t="s">
        <v>2047</v>
      </c>
      <c r="C19215" t="s">
        <v>2356</v>
      </c>
      <c r="D19215" t="s">
        <v>2026</v>
      </c>
      <c r="E19215">
        <v>5</v>
      </c>
      <c r="F19215" t="s">
        <v>2016</v>
      </c>
      <c r="G19215">
        <v>59</v>
      </c>
      <c r="H19215" t="s">
        <v>2020</v>
      </c>
      <c r="I19215">
        <v>43510</v>
      </c>
      <c r="J19215" t="s">
        <v>2030</v>
      </c>
      <c r="K19215" t="s">
        <v>2030</v>
      </c>
    </row>
    <row r="19216" spans="1:11">
      <c r="B19216" t="s">
        <v>2390</v>
      </c>
      <c r="C19216" t="s">
        <v>3034</v>
      </c>
      <c r="D19216" t="s">
        <v>2026</v>
      </c>
      <c r="E19216">
        <v>5</v>
      </c>
      <c r="F19216" t="s">
        <v>2016</v>
      </c>
      <c r="G19216">
        <v>57</v>
      </c>
      <c r="H19216" t="s">
        <v>2020</v>
      </c>
      <c r="I19216">
        <v>43510</v>
      </c>
      <c r="J19216" t="s">
        <v>2030</v>
      </c>
      <c r="K19216" t="s">
        <v>2030</v>
      </c>
    </row>
    <row r="19217" spans="2:11">
      <c r="B19217" t="s">
        <v>2061</v>
      </c>
      <c r="C19217" t="s">
        <v>2990</v>
      </c>
      <c r="D19217" t="s">
        <v>2026</v>
      </c>
      <c r="E19217">
        <v>5</v>
      </c>
      <c r="F19217" t="s">
        <v>2016</v>
      </c>
      <c r="G19217">
        <v>58</v>
      </c>
      <c r="H19217" t="s">
        <v>2020</v>
      </c>
      <c r="I19217">
        <v>43510</v>
      </c>
      <c r="J19217" t="s">
        <v>2030</v>
      </c>
      <c r="K19217" t="s">
        <v>2030</v>
      </c>
    </row>
    <row r="19218" spans="2:11">
      <c r="B19218" t="s">
        <v>2174</v>
      </c>
      <c r="C19218" t="s">
        <v>2357</v>
      </c>
      <c r="D19218" t="s">
        <v>2029</v>
      </c>
      <c r="E19218">
        <v>5</v>
      </c>
      <c r="F19218" t="s">
        <v>2016</v>
      </c>
      <c r="G19218">
        <v>55</v>
      </c>
      <c r="H19218" t="s">
        <v>2017</v>
      </c>
      <c r="I19218">
        <v>43509</v>
      </c>
      <c r="J19218">
        <v>2</v>
      </c>
      <c r="K19218">
        <v>24.53</v>
      </c>
    </row>
    <row r="19219" spans="2:11">
      <c r="B19219" t="s">
        <v>2031</v>
      </c>
      <c r="C19219" t="s">
        <v>2355</v>
      </c>
      <c r="D19219" t="s">
        <v>2026</v>
      </c>
      <c r="E19219">
        <v>5</v>
      </c>
      <c r="F19219" t="s">
        <v>2016</v>
      </c>
      <c r="G19219">
        <v>70</v>
      </c>
      <c r="H19219" t="s">
        <v>2017</v>
      </c>
      <c r="I19219">
        <v>43509</v>
      </c>
      <c r="J19219">
        <v>8</v>
      </c>
      <c r="K19219">
        <v>-12.72</v>
      </c>
    </row>
    <row r="19220" spans="2:11">
      <c r="B19220" t="s">
        <v>2069</v>
      </c>
      <c r="C19220" t="s">
        <v>2373</v>
      </c>
      <c r="D19220" t="s">
        <v>2035</v>
      </c>
      <c r="E19220">
        <v>5</v>
      </c>
      <c r="F19220" t="s">
        <v>2016</v>
      </c>
      <c r="G19220">
        <v>52</v>
      </c>
      <c r="H19220" t="s">
        <v>2020</v>
      </c>
      <c r="I19220">
        <v>43509</v>
      </c>
      <c r="J19220" t="s">
        <v>2030</v>
      </c>
      <c r="K19220" t="s">
        <v>2030</v>
      </c>
    </row>
    <row r="19221" spans="2:11">
      <c r="B19221" t="s">
        <v>2388</v>
      </c>
      <c r="C19221" t="s">
        <v>3208</v>
      </c>
      <c r="D19221" t="s">
        <v>2026</v>
      </c>
      <c r="E19221">
        <v>5</v>
      </c>
      <c r="F19221" t="s">
        <v>2016</v>
      </c>
      <c r="G19221">
        <v>82</v>
      </c>
      <c r="H19221" t="s">
        <v>2017</v>
      </c>
      <c r="I19221">
        <v>43509</v>
      </c>
      <c r="J19221" t="s">
        <v>2030</v>
      </c>
      <c r="K19221" t="s">
        <v>2030</v>
      </c>
    </row>
    <row r="19222" spans="2:11">
      <c r="B19222" t="s">
        <v>2151</v>
      </c>
      <c r="C19222" t="s">
        <v>3098</v>
      </c>
      <c r="D19222" t="s">
        <v>2026</v>
      </c>
      <c r="E19222">
        <v>5</v>
      </c>
      <c r="F19222" t="s">
        <v>2016</v>
      </c>
      <c r="G19222">
        <v>66</v>
      </c>
      <c r="H19222" t="s">
        <v>2020</v>
      </c>
      <c r="I19222">
        <v>43509</v>
      </c>
      <c r="J19222">
        <v>8</v>
      </c>
      <c r="K19222">
        <v>-12.72</v>
      </c>
    </row>
    <row r="19223" spans="2:11">
      <c r="B19223" t="s">
        <v>2049</v>
      </c>
      <c r="C19223" t="s">
        <v>2395</v>
      </c>
      <c r="D19223" t="s">
        <v>2015</v>
      </c>
      <c r="E19223">
        <v>3</v>
      </c>
      <c r="F19223" t="s">
        <v>2016</v>
      </c>
      <c r="G19223">
        <v>49</v>
      </c>
      <c r="H19223" t="s">
        <v>2017</v>
      </c>
      <c r="I19223">
        <v>43509</v>
      </c>
      <c r="J19223" t="s">
        <v>2030</v>
      </c>
      <c r="K19223" t="s">
        <v>2030</v>
      </c>
    </row>
    <row r="19224" spans="2:11">
      <c r="B19224" t="s">
        <v>2207</v>
      </c>
      <c r="C19224" t="s">
        <v>3292</v>
      </c>
      <c r="D19224" t="s">
        <v>2026</v>
      </c>
      <c r="E19224">
        <v>5</v>
      </c>
      <c r="F19224" t="s">
        <v>2016</v>
      </c>
      <c r="G19224">
        <v>72</v>
      </c>
      <c r="H19224" t="s">
        <v>2020</v>
      </c>
      <c r="I19224">
        <v>43509</v>
      </c>
      <c r="J19224" t="s">
        <v>2030</v>
      </c>
      <c r="K19224" t="s">
        <v>2030</v>
      </c>
    </row>
    <row r="19225" spans="2:11">
      <c r="B19225" t="s">
        <v>2051</v>
      </c>
      <c r="C19225" t="s">
        <v>2354</v>
      </c>
      <c r="D19225" t="s">
        <v>2076</v>
      </c>
      <c r="E19225">
        <v>3</v>
      </c>
      <c r="F19225" t="s">
        <v>2088</v>
      </c>
      <c r="G19225">
        <v>52</v>
      </c>
      <c r="H19225" t="s">
        <v>2017</v>
      </c>
      <c r="I19225">
        <v>43509</v>
      </c>
      <c r="J19225">
        <v>7</v>
      </c>
      <c r="K19225">
        <v>-2.08</v>
      </c>
    </row>
    <row r="19226" spans="2:11">
      <c r="B19226" t="s">
        <v>2198</v>
      </c>
      <c r="C19226" t="s">
        <v>2387</v>
      </c>
      <c r="D19226" t="s">
        <v>2035</v>
      </c>
      <c r="E19226">
        <v>5</v>
      </c>
      <c r="F19226" t="s">
        <v>2016</v>
      </c>
      <c r="G19226">
        <v>50</v>
      </c>
      <c r="H19226" t="s">
        <v>2020</v>
      </c>
      <c r="I19226">
        <v>43509</v>
      </c>
      <c r="J19226" t="s">
        <v>2030</v>
      </c>
      <c r="K19226" t="s">
        <v>2030</v>
      </c>
    </row>
    <row r="19227" spans="2:11">
      <c r="B19227" t="s">
        <v>2907</v>
      </c>
      <c r="C19227" t="s">
        <v>3293</v>
      </c>
      <c r="D19227" t="s">
        <v>2104</v>
      </c>
      <c r="E19227" t="s">
        <v>2030</v>
      </c>
      <c r="F19227" t="s">
        <v>2016</v>
      </c>
      <c r="G19227">
        <v>45</v>
      </c>
      <c r="H19227" t="s">
        <v>2020</v>
      </c>
      <c r="I19227">
        <v>43509</v>
      </c>
      <c r="J19227" t="s">
        <v>2030</v>
      </c>
      <c r="K19227" t="s">
        <v>2030</v>
      </c>
    </row>
    <row r="19228" spans="2:11">
      <c r="B19228" t="s">
        <v>2063</v>
      </c>
      <c r="C19228" t="s">
        <v>2386</v>
      </c>
      <c r="D19228" t="s">
        <v>2035</v>
      </c>
      <c r="E19228">
        <v>5</v>
      </c>
      <c r="F19228" t="s">
        <v>2016</v>
      </c>
      <c r="G19228">
        <v>58</v>
      </c>
      <c r="H19228" t="s">
        <v>2017</v>
      </c>
      <c r="I19228">
        <v>43507</v>
      </c>
      <c r="J19228" t="s">
        <v>2030</v>
      </c>
      <c r="K19228" t="s">
        <v>2030</v>
      </c>
    </row>
    <row r="19229" spans="2:11">
      <c r="B19229" t="s">
        <v>2367</v>
      </c>
      <c r="C19229" t="s">
        <v>2368</v>
      </c>
      <c r="D19229" t="s">
        <v>2029</v>
      </c>
      <c r="E19229">
        <v>5</v>
      </c>
      <c r="F19229" t="s">
        <v>2016</v>
      </c>
      <c r="G19229">
        <v>55</v>
      </c>
      <c r="H19229" t="s">
        <v>2020</v>
      </c>
      <c r="I19229">
        <v>43507</v>
      </c>
      <c r="J19229" t="s">
        <v>2030</v>
      </c>
      <c r="K19229" t="s">
        <v>2030</v>
      </c>
    </row>
    <row r="19230" spans="2:11">
      <c r="B19230" t="s">
        <v>2267</v>
      </c>
      <c r="C19230" t="s">
        <v>2369</v>
      </c>
      <c r="D19230" t="s">
        <v>2029</v>
      </c>
      <c r="E19230">
        <v>5</v>
      </c>
      <c r="F19230" t="s">
        <v>2016</v>
      </c>
      <c r="G19230">
        <v>57</v>
      </c>
      <c r="H19230" t="s">
        <v>2017</v>
      </c>
      <c r="I19230">
        <v>43506</v>
      </c>
      <c r="J19230">
        <v>8</v>
      </c>
      <c r="K19230">
        <v>-12.72</v>
      </c>
    </row>
    <row r="19231" spans="2:11">
      <c r="B19231" t="s">
        <v>2094</v>
      </c>
      <c r="C19231" t="s">
        <v>2095</v>
      </c>
      <c r="D19231" t="s">
        <v>2076</v>
      </c>
      <c r="E19231">
        <v>3</v>
      </c>
      <c r="F19231" t="s">
        <v>2085</v>
      </c>
      <c r="G19231" t="s">
        <v>2030</v>
      </c>
      <c r="H19231" t="s">
        <v>2017</v>
      </c>
      <c r="I19231">
        <v>43502</v>
      </c>
      <c r="J19231" t="s">
        <v>2030</v>
      </c>
      <c r="K19231" t="s">
        <v>2030</v>
      </c>
    </row>
    <row r="19232" spans="2:11">
      <c r="B19232" t="s">
        <v>2021</v>
      </c>
      <c r="C19232" t="s">
        <v>2995</v>
      </c>
      <c r="D19232" t="s">
        <v>2216</v>
      </c>
      <c r="E19232">
        <v>3</v>
      </c>
      <c r="F19232" t="s">
        <v>2016</v>
      </c>
      <c r="G19232">
        <v>55.5</v>
      </c>
      <c r="H19232" t="s">
        <v>2020</v>
      </c>
      <c r="I19232">
        <v>43496</v>
      </c>
      <c r="J19232">
        <v>5</v>
      </c>
      <c r="K19232">
        <v>13.43</v>
      </c>
    </row>
    <row r="19233" spans="2:11">
      <c r="B19233" t="s">
        <v>2033</v>
      </c>
      <c r="C19233" t="s">
        <v>2993</v>
      </c>
      <c r="D19233" t="s">
        <v>2044</v>
      </c>
      <c r="E19233">
        <v>3</v>
      </c>
      <c r="F19233" t="s">
        <v>2016</v>
      </c>
      <c r="G19233">
        <v>54</v>
      </c>
      <c r="H19233" t="s">
        <v>2036</v>
      </c>
      <c r="I19233">
        <v>43495</v>
      </c>
      <c r="J19233">
        <v>6</v>
      </c>
      <c r="K19233">
        <v>0</v>
      </c>
    </row>
    <row r="19234" spans="2:11">
      <c r="B19234" t="s">
        <v>2079</v>
      </c>
      <c r="C19234" t="s">
        <v>2384</v>
      </c>
      <c r="D19234" t="s">
        <v>2029</v>
      </c>
      <c r="E19234">
        <v>5</v>
      </c>
      <c r="F19234" t="s">
        <v>2016</v>
      </c>
      <c r="G19234">
        <v>61</v>
      </c>
      <c r="H19234" t="s">
        <v>2017</v>
      </c>
      <c r="I19234">
        <v>43495</v>
      </c>
      <c r="J19234" t="s">
        <v>2030</v>
      </c>
      <c r="K19234" t="s">
        <v>2030</v>
      </c>
    </row>
    <row r="19235" spans="2:11">
      <c r="B19235" t="s">
        <v>2054</v>
      </c>
      <c r="C19235" t="s">
        <v>2370</v>
      </c>
      <c r="D19235" t="s">
        <v>2044</v>
      </c>
      <c r="E19235">
        <v>3</v>
      </c>
      <c r="F19235" t="s">
        <v>2016</v>
      </c>
      <c r="G19235">
        <v>48</v>
      </c>
      <c r="H19235" t="s">
        <v>2020</v>
      </c>
      <c r="I19235">
        <v>43495</v>
      </c>
      <c r="J19235">
        <v>6</v>
      </c>
      <c r="K19235">
        <v>0</v>
      </c>
    </row>
    <row r="19236" spans="2:11">
      <c r="B19236" t="s">
        <v>2159</v>
      </c>
      <c r="C19236" t="s">
        <v>3295</v>
      </c>
      <c r="D19236" t="s">
        <v>2029</v>
      </c>
      <c r="E19236">
        <v>5</v>
      </c>
      <c r="F19236" t="s">
        <v>2016</v>
      </c>
      <c r="G19236">
        <v>62</v>
      </c>
      <c r="H19236" t="s">
        <v>2017</v>
      </c>
      <c r="I19236">
        <v>43494</v>
      </c>
      <c r="J19236">
        <v>8</v>
      </c>
      <c r="K19236">
        <v>-12.72</v>
      </c>
    </row>
    <row r="19237" spans="2:11">
      <c r="B19237" t="s">
        <v>2083</v>
      </c>
      <c r="C19237" t="s">
        <v>2084</v>
      </c>
      <c r="D19237" t="s">
        <v>2076</v>
      </c>
      <c r="E19237">
        <v>3</v>
      </c>
      <c r="F19237" t="s">
        <v>2088</v>
      </c>
      <c r="G19237" t="s">
        <v>2030</v>
      </c>
      <c r="H19237" t="s">
        <v>2017</v>
      </c>
      <c r="I19237">
        <v>43470</v>
      </c>
      <c r="J19237">
        <v>3</v>
      </c>
      <c r="K19237">
        <v>24</v>
      </c>
    </row>
    <row r="19238" spans="2:11">
      <c r="B19238" t="s">
        <v>2136</v>
      </c>
      <c r="C19238" t="s">
        <v>2915</v>
      </c>
      <c r="D19238" t="s">
        <v>2026</v>
      </c>
      <c r="E19238">
        <v>5</v>
      </c>
      <c r="F19238" t="s">
        <v>2016</v>
      </c>
      <c r="G19238">
        <v>49</v>
      </c>
      <c r="H19238" t="s">
        <v>2017</v>
      </c>
      <c r="I19238">
        <v>43455</v>
      </c>
      <c r="J19238">
        <v>8</v>
      </c>
      <c r="K19238">
        <v>-12.72</v>
      </c>
    </row>
    <row r="19239" spans="2:11">
      <c r="B19239" t="s">
        <v>2102</v>
      </c>
      <c r="C19239" t="s">
        <v>2396</v>
      </c>
      <c r="D19239" t="s">
        <v>2104</v>
      </c>
      <c r="E19239" t="s">
        <v>2030</v>
      </c>
      <c r="F19239" t="s">
        <v>2016</v>
      </c>
      <c r="G19239" t="s">
        <v>2030</v>
      </c>
      <c r="H19239" t="s">
        <v>2017</v>
      </c>
      <c r="I19239">
        <v>43395</v>
      </c>
      <c r="J19239" t="s">
        <v>2030</v>
      </c>
      <c r="K19239" t="s">
        <v>2030</v>
      </c>
    </row>
    <row r="19301" spans="1:11">
      <c r="A19301" t="s">
        <v>1206</v>
      </c>
      <c r="B19301" t="s">
        <v>2067</v>
      </c>
      <c r="C19301" t="s">
        <v>2418</v>
      </c>
      <c r="D19301" t="s">
        <v>2252</v>
      </c>
      <c r="E19301">
        <v>3</v>
      </c>
      <c r="F19301" t="s">
        <v>2016</v>
      </c>
      <c r="G19301">
        <v>6</v>
      </c>
      <c r="H19301" t="s">
        <v>2020</v>
      </c>
      <c r="I19301">
        <v>43507</v>
      </c>
      <c r="J19301">
        <v>1</v>
      </c>
      <c r="K19301">
        <v>0</v>
      </c>
    </row>
    <row r="19302" spans="1:11">
      <c r="B19302" t="s">
        <v>106</v>
      </c>
      <c r="C19302" t="s">
        <v>2431</v>
      </c>
      <c r="D19302" t="s">
        <v>2114</v>
      </c>
      <c r="E19302">
        <v>3</v>
      </c>
      <c r="F19302" t="s">
        <v>2016</v>
      </c>
      <c r="G19302">
        <v>5</v>
      </c>
      <c r="H19302" t="s">
        <v>2020</v>
      </c>
      <c r="I19302">
        <v>43453</v>
      </c>
      <c r="J19302">
        <v>1</v>
      </c>
      <c r="K19302">
        <v>0</v>
      </c>
    </row>
    <row r="19303" spans="1:11">
      <c r="B19303" t="s">
        <v>2083</v>
      </c>
      <c r="C19303" t="s">
        <v>2304</v>
      </c>
      <c r="D19303" t="s">
        <v>2184</v>
      </c>
      <c r="E19303">
        <v>1</v>
      </c>
      <c r="F19303" t="s">
        <v>2088</v>
      </c>
      <c r="G19303" t="s">
        <v>2030</v>
      </c>
      <c r="H19303" t="s">
        <v>2017</v>
      </c>
      <c r="I19303">
        <v>43420</v>
      </c>
      <c r="J19303">
        <v>3</v>
      </c>
      <c r="K19303">
        <v>-71.63</v>
      </c>
    </row>
    <row r="19304" spans="1:11">
      <c r="B19304" t="s">
        <v>2786</v>
      </c>
      <c r="C19304" t="s">
        <v>2095</v>
      </c>
      <c r="D19304" t="s">
        <v>2843</v>
      </c>
      <c r="E19304">
        <v>4</v>
      </c>
      <c r="F19304" t="s">
        <v>2085</v>
      </c>
      <c r="G19304">
        <v>8</v>
      </c>
      <c r="H19304" t="s">
        <v>2017</v>
      </c>
      <c r="I19304">
        <v>42621</v>
      </c>
      <c r="J19304">
        <v>2</v>
      </c>
      <c r="K19304">
        <v>-56.58</v>
      </c>
    </row>
    <row r="19401" spans="1:11">
      <c r="A19401" t="s">
        <v>1207</v>
      </c>
      <c r="B19401" t="s">
        <v>2274</v>
      </c>
      <c r="C19401" t="s">
        <v>2503</v>
      </c>
      <c r="D19401" t="s">
        <v>2076</v>
      </c>
      <c r="E19401">
        <v>3</v>
      </c>
      <c r="F19401" t="s">
        <v>2016</v>
      </c>
      <c r="G19401" t="s">
        <v>2030</v>
      </c>
      <c r="H19401" t="s">
        <v>2017</v>
      </c>
      <c r="I19401">
        <v>43509</v>
      </c>
      <c r="J19401">
        <v>3</v>
      </c>
      <c r="K19401">
        <v>0</v>
      </c>
    </row>
    <row r="19402" spans="1:11">
      <c r="B19402" t="s">
        <v>2094</v>
      </c>
      <c r="C19402" t="s">
        <v>2095</v>
      </c>
      <c r="D19402" t="s">
        <v>2026</v>
      </c>
      <c r="E19402">
        <v>5</v>
      </c>
      <c r="F19402" t="s">
        <v>2085</v>
      </c>
      <c r="G19402">
        <v>57</v>
      </c>
      <c r="H19402" t="s">
        <v>2020</v>
      </c>
      <c r="I19402">
        <v>43508</v>
      </c>
      <c r="J19402" t="s">
        <v>2030</v>
      </c>
      <c r="K19402" t="s">
        <v>2030</v>
      </c>
    </row>
    <row r="19403" spans="1:11">
      <c r="B19403" t="s">
        <v>2051</v>
      </c>
      <c r="C19403" t="s">
        <v>3349</v>
      </c>
      <c r="D19403" t="s">
        <v>2053</v>
      </c>
      <c r="E19403">
        <v>1</v>
      </c>
      <c r="F19403" t="s">
        <v>2016</v>
      </c>
      <c r="G19403">
        <v>36.5</v>
      </c>
      <c r="H19403" t="s">
        <v>2017</v>
      </c>
      <c r="I19403">
        <v>43496</v>
      </c>
      <c r="J19403">
        <v>4</v>
      </c>
      <c r="K19403">
        <v>-14.63</v>
      </c>
    </row>
    <row r="19404" spans="1:11">
      <c r="B19404" t="s">
        <v>2024</v>
      </c>
      <c r="C19404" t="s">
        <v>3004</v>
      </c>
      <c r="D19404" t="s">
        <v>2026</v>
      </c>
      <c r="E19404">
        <v>5</v>
      </c>
      <c r="F19404" t="s">
        <v>2016</v>
      </c>
      <c r="G19404">
        <v>53</v>
      </c>
      <c r="H19404" t="s">
        <v>2017</v>
      </c>
      <c r="I19404">
        <v>43432</v>
      </c>
      <c r="J19404">
        <v>1</v>
      </c>
      <c r="K19404">
        <v>15.37</v>
      </c>
    </row>
    <row r="19501" spans="1:11">
      <c r="A19501" t="s">
        <v>1208</v>
      </c>
      <c r="B19501" t="s">
        <v>2031</v>
      </c>
      <c r="C19501" t="s">
        <v>2141</v>
      </c>
      <c r="D19501" t="s">
        <v>2026</v>
      </c>
      <c r="E19501">
        <v>5</v>
      </c>
      <c r="F19501" t="s">
        <v>2016</v>
      </c>
      <c r="G19501">
        <v>28</v>
      </c>
      <c r="H19501" t="s">
        <v>2017</v>
      </c>
      <c r="I19501">
        <v>43511</v>
      </c>
      <c r="J19501" t="s">
        <v>2030</v>
      </c>
      <c r="K19501" t="s">
        <v>2030</v>
      </c>
    </row>
    <row r="19502" spans="1:11">
      <c r="B19502" t="s">
        <v>2232</v>
      </c>
      <c r="C19502" t="s">
        <v>2496</v>
      </c>
      <c r="D19502" t="s">
        <v>2029</v>
      </c>
      <c r="E19502">
        <v>5</v>
      </c>
      <c r="F19502" t="s">
        <v>2016</v>
      </c>
      <c r="G19502" t="s">
        <v>2030</v>
      </c>
      <c r="H19502" t="s">
        <v>2017</v>
      </c>
      <c r="I19502">
        <v>43508</v>
      </c>
      <c r="J19502">
        <v>1</v>
      </c>
      <c r="K19502">
        <v>120.15</v>
      </c>
    </row>
    <row r="19503" spans="1:11">
      <c r="B19503" t="s">
        <v>3255</v>
      </c>
      <c r="C19503" t="s">
        <v>3256</v>
      </c>
      <c r="D19503" t="s">
        <v>2026</v>
      </c>
      <c r="E19503">
        <v>5</v>
      </c>
      <c r="F19503" t="s">
        <v>2016</v>
      </c>
      <c r="G19503">
        <v>28</v>
      </c>
      <c r="H19503" t="s">
        <v>2020</v>
      </c>
      <c r="I19503">
        <v>43508</v>
      </c>
      <c r="J19503">
        <v>3</v>
      </c>
      <c r="K19503">
        <v>45.59</v>
      </c>
    </row>
    <row r="19504" spans="1:11">
      <c r="B19504" t="s">
        <v>2136</v>
      </c>
      <c r="C19504" t="s">
        <v>2935</v>
      </c>
      <c r="D19504" t="s">
        <v>2026</v>
      </c>
      <c r="E19504">
        <v>5</v>
      </c>
      <c r="F19504" t="s">
        <v>2016</v>
      </c>
      <c r="G19504">
        <v>16</v>
      </c>
      <c r="H19504" t="s">
        <v>2020</v>
      </c>
      <c r="I19504">
        <v>43507</v>
      </c>
      <c r="J19504" t="s">
        <v>2030</v>
      </c>
      <c r="K19504" t="s">
        <v>2030</v>
      </c>
    </row>
    <row r="19505" spans="2:11">
      <c r="B19505" t="s">
        <v>2358</v>
      </c>
      <c r="C19505" t="s">
        <v>3997</v>
      </c>
      <c r="D19505" t="s">
        <v>2026</v>
      </c>
      <c r="E19505">
        <v>5</v>
      </c>
      <c r="F19505" t="s">
        <v>2016</v>
      </c>
      <c r="G19505">
        <v>22.5</v>
      </c>
      <c r="H19505" t="s">
        <v>2020</v>
      </c>
      <c r="I19505">
        <v>43495</v>
      </c>
      <c r="J19505">
        <v>3</v>
      </c>
      <c r="K19505">
        <v>45.59</v>
      </c>
    </row>
    <row r="19506" spans="2:11">
      <c r="B19506" t="s">
        <v>3998</v>
      </c>
      <c r="C19506" t="s">
        <v>3999</v>
      </c>
      <c r="D19506" t="s">
        <v>2093</v>
      </c>
      <c r="E19506" t="s">
        <v>2030</v>
      </c>
      <c r="F19506" t="s">
        <v>2016</v>
      </c>
      <c r="G19506">
        <v>28</v>
      </c>
      <c r="H19506" t="s">
        <v>2017</v>
      </c>
      <c r="I19506">
        <v>43488</v>
      </c>
      <c r="J19506" t="s">
        <v>2030</v>
      </c>
      <c r="K19506" t="s">
        <v>2030</v>
      </c>
    </row>
    <row r="19507" spans="2:11">
      <c r="B19507" t="s">
        <v>2072</v>
      </c>
      <c r="C19507" t="s">
        <v>3456</v>
      </c>
      <c r="D19507" t="s">
        <v>2189</v>
      </c>
      <c r="E19507">
        <v>5</v>
      </c>
      <c r="F19507" t="s">
        <v>2016</v>
      </c>
      <c r="G19507">
        <v>43</v>
      </c>
      <c r="H19507" t="s">
        <v>2020</v>
      </c>
      <c r="I19507">
        <v>43482</v>
      </c>
      <c r="J19507" t="s">
        <v>2030</v>
      </c>
      <c r="K19507" t="s">
        <v>2030</v>
      </c>
    </row>
    <row r="19508" spans="2:11">
      <c r="B19508" t="s">
        <v>2142</v>
      </c>
      <c r="C19508" t="s">
        <v>4000</v>
      </c>
      <c r="D19508" t="s">
        <v>2026</v>
      </c>
      <c r="E19508">
        <v>5</v>
      </c>
      <c r="F19508" t="s">
        <v>2016</v>
      </c>
      <c r="G19508">
        <v>31</v>
      </c>
      <c r="H19508" t="s">
        <v>2020</v>
      </c>
      <c r="I19508">
        <v>43412</v>
      </c>
      <c r="J19508">
        <v>2</v>
      </c>
      <c r="K19508">
        <v>98.9</v>
      </c>
    </row>
    <row r="19509" spans="2:11">
      <c r="B19509" t="s">
        <v>3458</v>
      </c>
      <c r="C19509" t="s">
        <v>3797</v>
      </c>
      <c r="D19509" t="s">
        <v>2026</v>
      </c>
      <c r="E19509">
        <v>5</v>
      </c>
      <c r="F19509" t="s">
        <v>2016</v>
      </c>
      <c r="G19509">
        <v>40</v>
      </c>
      <c r="H19509" t="s">
        <v>2020</v>
      </c>
      <c r="I19509">
        <v>43412</v>
      </c>
      <c r="J19509">
        <v>3</v>
      </c>
      <c r="K19509">
        <v>45.59</v>
      </c>
    </row>
    <row r="19601" spans="1:11">
      <c r="A19601" t="s">
        <v>1209</v>
      </c>
      <c r="B19601" t="s">
        <v>106</v>
      </c>
      <c r="C19601" t="s">
        <v>2493</v>
      </c>
      <c r="D19601" t="s">
        <v>2723</v>
      </c>
      <c r="E19601">
        <v>3</v>
      </c>
      <c r="F19601" t="s">
        <v>2016</v>
      </c>
      <c r="G19601">
        <v>95</v>
      </c>
      <c r="H19601" t="s">
        <v>2020</v>
      </c>
      <c r="I19601">
        <v>43511</v>
      </c>
      <c r="J19601">
        <v>5</v>
      </c>
      <c r="K19601">
        <v>0</v>
      </c>
    </row>
    <row r="19602" spans="1:11">
      <c r="B19602" t="s">
        <v>2134</v>
      </c>
      <c r="C19602" t="s">
        <v>3956</v>
      </c>
      <c r="D19602" t="s">
        <v>2162</v>
      </c>
      <c r="E19602">
        <v>3</v>
      </c>
      <c r="F19602" t="s">
        <v>2016</v>
      </c>
      <c r="G19602">
        <v>99</v>
      </c>
      <c r="H19602" t="s">
        <v>2020</v>
      </c>
      <c r="I19602">
        <v>43511</v>
      </c>
      <c r="J19602">
        <v>5</v>
      </c>
      <c r="K19602">
        <v>0</v>
      </c>
    </row>
    <row r="19603" spans="1:11">
      <c r="B19603" t="s">
        <v>2067</v>
      </c>
      <c r="C19603" t="s">
        <v>3980</v>
      </c>
      <c r="D19603" t="s">
        <v>2252</v>
      </c>
      <c r="E19603">
        <v>3</v>
      </c>
      <c r="F19603" t="s">
        <v>2016</v>
      </c>
      <c r="G19603">
        <v>99</v>
      </c>
      <c r="H19603" t="s">
        <v>2020</v>
      </c>
      <c r="I19603">
        <v>43510</v>
      </c>
      <c r="J19603">
        <v>9</v>
      </c>
      <c r="K19603">
        <v>-28.41</v>
      </c>
    </row>
    <row r="19604" spans="1:11">
      <c r="B19604" t="s">
        <v>2358</v>
      </c>
      <c r="C19604" t="s">
        <v>4398</v>
      </c>
      <c r="D19604" t="s">
        <v>2044</v>
      </c>
      <c r="E19604">
        <v>3</v>
      </c>
      <c r="F19604" t="s">
        <v>2016</v>
      </c>
      <c r="G19604">
        <v>99</v>
      </c>
      <c r="H19604" t="s">
        <v>2020</v>
      </c>
      <c r="I19604">
        <v>43510</v>
      </c>
      <c r="J19604">
        <v>1</v>
      </c>
      <c r="K19604">
        <v>14.99</v>
      </c>
    </row>
    <row r="19605" spans="1:11">
      <c r="B19605" t="s">
        <v>2232</v>
      </c>
      <c r="C19605" t="s">
        <v>3957</v>
      </c>
      <c r="D19605" t="s">
        <v>2015</v>
      </c>
      <c r="E19605">
        <v>3</v>
      </c>
      <c r="F19605" t="s">
        <v>2088</v>
      </c>
      <c r="G19605" t="s">
        <v>2030</v>
      </c>
      <c r="H19605" t="s">
        <v>2017</v>
      </c>
      <c r="I19605">
        <v>43510</v>
      </c>
      <c r="J19605">
        <v>4</v>
      </c>
      <c r="K19605">
        <v>10.02</v>
      </c>
    </row>
    <row r="19606" spans="1:11">
      <c r="B19606" t="s">
        <v>2236</v>
      </c>
      <c r="C19606" t="s">
        <v>3446</v>
      </c>
      <c r="D19606" t="s">
        <v>2238</v>
      </c>
      <c r="E19606">
        <v>4</v>
      </c>
      <c r="F19606" t="s">
        <v>2016</v>
      </c>
      <c r="G19606">
        <v>104</v>
      </c>
      <c r="H19606" t="s">
        <v>2020</v>
      </c>
      <c r="I19606">
        <v>43510</v>
      </c>
      <c r="J19606">
        <v>3</v>
      </c>
      <c r="K19606">
        <v>10.18</v>
      </c>
    </row>
    <row r="19607" spans="1:11">
      <c r="B19607" t="s">
        <v>2063</v>
      </c>
      <c r="C19607" t="s">
        <v>3471</v>
      </c>
      <c r="D19607" t="s">
        <v>2162</v>
      </c>
      <c r="E19607">
        <v>3</v>
      </c>
      <c r="F19607" t="s">
        <v>2016</v>
      </c>
      <c r="G19607">
        <v>99</v>
      </c>
      <c r="H19607" t="s">
        <v>2017</v>
      </c>
      <c r="I19607">
        <v>43510</v>
      </c>
      <c r="J19607">
        <v>9</v>
      </c>
      <c r="K19607">
        <v>-28.41</v>
      </c>
    </row>
    <row r="19608" spans="1:11">
      <c r="B19608" t="s">
        <v>2033</v>
      </c>
      <c r="C19608" t="s">
        <v>2485</v>
      </c>
      <c r="D19608" t="s">
        <v>2398</v>
      </c>
      <c r="E19608" t="s">
        <v>2030</v>
      </c>
      <c r="F19608" t="s">
        <v>2016</v>
      </c>
      <c r="G19608" t="s">
        <v>2030</v>
      </c>
      <c r="H19608" t="s">
        <v>2017</v>
      </c>
      <c r="I19608">
        <v>43508</v>
      </c>
      <c r="J19608" t="s">
        <v>2030</v>
      </c>
      <c r="K19608" t="s">
        <v>2030</v>
      </c>
    </row>
    <row r="19609" spans="1:11">
      <c r="B19609" t="s">
        <v>2039</v>
      </c>
      <c r="C19609" t="s">
        <v>2804</v>
      </c>
      <c r="D19609" t="s">
        <v>2076</v>
      </c>
      <c r="E19609">
        <v>3</v>
      </c>
      <c r="F19609" t="s">
        <v>2088</v>
      </c>
      <c r="G19609" t="s">
        <v>2030</v>
      </c>
      <c r="H19609" t="s">
        <v>2017</v>
      </c>
      <c r="I19609">
        <v>43508</v>
      </c>
      <c r="J19609">
        <v>2</v>
      </c>
      <c r="K19609">
        <v>10.24</v>
      </c>
    </row>
    <row r="19610" spans="1:11">
      <c r="B19610" t="s">
        <v>2257</v>
      </c>
      <c r="C19610" t="s">
        <v>4399</v>
      </c>
      <c r="D19610" t="s">
        <v>2041</v>
      </c>
      <c r="E19610">
        <v>1</v>
      </c>
      <c r="F19610" t="s">
        <v>2016</v>
      </c>
      <c r="G19610">
        <v>99</v>
      </c>
      <c r="H19610" t="s">
        <v>2020</v>
      </c>
      <c r="I19610">
        <v>43508</v>
      </c>
      <c r="J19610" t="s">
        <v>2030</v>
      </c>
      <c r="K19610" t="s">
        <v>2030</v>
      </c>
    </row>
    <row r="19611" spans="1:11">
      <c r="B19611" t="s">
        <v>2054</v>
      </c>
      <c r="C19611" t="s">
        <v>2636</v>
      </c>
      <c r="D19611" t="s">
        <v>2044</v>
      </c>
      <c r="E19611">
        <v>3</v>
      </c>
      <c r="F19611" t="s">
        <v>2085</v>
      </c>
      <c r="G19611">
        <v>99</v>
      </c>
      <c r="H19611" t="s">
        <v>2020</v>
      </c>
      <c r="I19611">
        <v>43508</v>
      </c>
      <c r="J19611" t="s">
        <v>2030</v>
      </c>
      <c r="K19611" t="s">
        <v>2030</v>
      </c>
    </row>
    <row r="19612" spans="1:11">
      <c r="B19612" t="s">
        <v>2240</v>
      </c>
      <c r="C19612" t="s">
        <v>2637</v>
      </c>
      <c r="D19612" t="s">
        <v>2044</v>
      </c>
      <c r="E19612">
        <v>3</v>
      </c>
      <c r="F19612" t="s">
        <v>2085</v>
      </c>
      <c r="G19612">
        <v>99</v>
      </c>
      <c r="H19612" t="s">
        <v>2020</v>
      </c>
      <c r="I19612">
        <v>43508</v>
      </c>
      <c r="J19612">
        <v>7</v>
      </c>
      <c r="K19612">
        <v>-10.24</v>
      </c>
    </row>
    <row r="19613" spans="1:11">
      <c r="B19613" t="s">
        <v>2094</v>
      </c>
      <c r="C19613" t="s">
        <v>2095</v>
      </c>
      <c r="D19613" t="s">
        <v>2076</v>
      </c>
      <c r="E19613">
        <v>3</v>
      </c>
      <c r="F19613" t="s">
        <v>2088</v>
      </c>
      <c r="G19613" t="s">
        <v>2030</v>
      </c>
      <c r="H19613" t="s">
        <v>2017</v>
      </c>
      <c r="I19613">
        <v>43504</v>
      </c>
      <c r="J19613" t="s">
        <v>2030</v>
      </c>
      <c r="K19613" t="s">
        <v>2030</v>
      </c>
    </row>
    <row r="19614" spans="1:11">
      <c r="B19614" t="s">
        <v>2069</v>
      </c>
      <c r="C19614" t="s">
        <v>4307</v>
      </c>
      <c r="D19614" t="s">
        <v>2071</v>
      </c>
      <c r="E19614">
        <v>3</v>
      </c>
      <c r="F19614" t="s">
        <v>2016</v>
      </c>
      <c r="G19614" t="s">
        <v>2030</v>
      </c>
      <c r="H19614" t="s">
        <v>2017</v>
      </c>
      <c r="I19614">
        <v>43500</v>
      </c>
      <c r="J19614">
        <v>8</v>
      </c>
      <c r="K19614">
        <v>-11.32</v>
      </c>
    </row>
    <row r="19615" spans="1:11">
      <c r="B19615" t="s">
        <v>2045</v>
      </c>
      <c r="C19615" t="s">
        <v>3444</v>
      </c>
      <c r="D19615" t="s">
        <v>2029</v>
      </c>
      <c r="E19615">
        <v>5</v>
      </c>
      <c r="F19615" t="s">
        <v>2016</v>
      </c>
      <c r="G19615">
        <v>80</v>
      </c>
      <c r="H19615" t="s">
        <v>2133</v>
      </c>
      <c r="I19615">
        <v>43489</v>
      </c>
      <c r="J19615">
        <v>3</v>
      </c>
      <c r="K19615">
        <v>10.18</v>
      </c>
    </row>
    <row r="19616" spans="1:11">
      <c r="B19616" t="s">
        <v>2083</v>
      </c>
      <c r="C19616" t="s">
        <v>2084</v>
      </c>
      <c r="D19616" t="s">
        <v>2184</v>
      </c>
      <c r="E19616">
        <v>1</v>
      </c>
      <c r="F19616" t="s">
        <v>2016</v>
      </c>
      <c r="G19616" t="s">
        <v>2030</v>
      </c>
      <c r="H19616" t="s">
        <v>2017</v>
      </c>
      <c r="I19616">
        <v>43181</v>
      </c>
      <c r="J19616">
        <v>6</v>
      </c>
      <c r="K19616">
        <v>-10.18</v>
      </c>
    </row>
    <row r="19701" spans="1:11">
      <c r="A19701" t="s">
        <v>1210</v>
      </c>
      <c r="B19701" t="s">
        <v>106</v>
      </c>
      <c r="C19701" t="s">
        <v>3065</v>
      </c>
      <c r="D19701" t="s">
        <v>2229</v>
      </c>
      <c r="E19701">
        <v>5</v>
      </c>
      <c r="F19701" t="s">
        <v>2016</v>
      </c>
      <c r="G19701">
        <v>85</v>
      </c>
      <c r="H19701" t="s">
        <v>2020</v>
      </c>
      <c r="I19701">
        <v>43511</v>
      </c>
      <c r="J19701">
        <v>2</v>
      </c>
      <c r="K19701">
        <v>28.76</v>
      </c>
    </row>
    <row r="19702" spans="1:11">
      <c r="B19702" t="s">
        <v>2079</v>
      </c>
      <c r="C19702" t="s">
        <v>3067</v>
      </c>
      <c r="D19702" t="s">
        <v>2029</v>
      </c>
      <c r="E19702">
        <v>5</v>
      </c>
      <c r="F19702" t="s">
        <v>2016</v>
      </c>
      <c r="G19702">
        <v>83</v>
      </c>
      <c r="H19702" t="s">
        <v>2020</v>
      </c>
      <c r="I19702">
        <v>43511</v>
      </c>
      <c r="J19702">
        <v>2</v>
      </c>
      <c r="K19702">
        <v>28.76</v>
      </c>
    </row>
    <row r="19703" spans="1:11">
      <c r="B19703" t="s">
        <v>2151</v>
      </c>
      <c r="C19703" t="s">
        <v>3480</v>
      </c>
      <c r="D19703" t="s">
        <v>2026</v>
      </c>
      <c r="E19703">
        <v>5</v>
      </c>
      <c r="F19703" t="s">
        <v>2016</v>
      </c>
      <c r="G19703">
        <v>80</v>
      </c>
      <c r="H19703" t="s">
        <v>2017</v>
      </c>
      <c r="I19703">
        <v>43511</v>
      </c>
      <c r="J19703">
        <v>2</v>
      </c>
      <c r="K19703">
        <v>28.76</v>
      </c>
    </row>
    <row r="19704" spans="1:11">
      <c r="B19704" t="s">
        <v>2274</v>
      </c>
      <c r="C19704" t="s">
        <v>3365</v>
      </c>
      <c r="D19704" t="s">
        <v>2026</v>
      </c>
      <c r="E19704">
        <v>5</v>
      </c>
      <c r="F19704" t="s">
        <v>2016</v>
      </c>
      <c r="G19704" t="s">
        <v>2030</v>
      </c>
      <c r="H19704" t="s">
        <v>2017</v>
      </c>
      <c r="I19704">
        <v>43509</v>
      </c>
      <c r="J19704">
        <v>2</v>
      </c>
      <c r="K19704">
        <v>28.76</v>
      </c>
    </row>
    <row r="19705" spans="1:11">
      <c r="B19705" t="s">
        <v>2232</v>
      </c>
      <c r="C19705" t="s">
        <v>3301</v>
      </c>
      <c r="D19705" t="s">
        <v>2029</v>
      </c>
      <c r="E19705">
        <v>5</v>
      </c>
      <c r="F19705" t="s">
        <v>2016</v>
      </c>
      <c r="G19705" t="s">
        <v>2030</v>
      </c>
      <c r="H19705" t="s">
        <v>2017</v>
      </c>
      <c r="I19705">
        <v>43498</v>
      </c>
      <c r="J19705" t="s">
        <v>2030</v>
      </c>
      <c r="K19705" t="s">
        <v>2030</v>
      </c>
    </row>
    <row r="19706" spans="1:11">
      <c r="B19706" t="s">
        <v>2033</v>
      </c>
      <c r="C19706" t="s">
        <v>3481</v>
      </c>
      <c r="D19706" t="s">
        <v>2035</v>
      </c>
      <c r="E19706">
        <v>5</v>
      </c>
      <c r="F19706" t="s">
        <v>2016</v>
      </c>
      <c r="G19706">
        <v>81</v>
      </c>
      <c r="H19706" t="s">
        <v>2020</v>
      </c>
      <c r="I19706">
        <v>43494</v>
      </c>
      <c r="J19706">
        <v>1</v>
      </c>
      <c r="K19706">
        <v>28.82</v>
      </c>
    </row>
    <row r="19707" spans="1:11">
      <c r="B19707" t="s">
        <v>2094</v>
      </c>
      <c r="C19707" t="s">
        <v>2095</v>
      </c>
      <c r="D19707" t="s">
        <v>2026</v>
      </c>
      <c r="E19707">
        <v>5</v>
      </c>
      <c r="F19707" t="s">
        <v>2085</v>
      </c>
      <c r="G19707">
        <v>79</v>
      </c>
      <c r="H19707" t="s">
        <v>2020</v>
      </c>
      <c r="I19707">
        <v>43493</v>
      </c>
      <c r="J19707" t="s">
        <v>2030</v>
      </c>
      <c r="K19707" t="s">
        <v>2030</v>
      </c>
    </row>
    <row r="19708" spans="1:11">
      <c r="B19708" t="s">
        <v>2063</v>
      </c>
      <c r="C19708" t="s">
        <v>3482</v>
      </c>
      <c r="D19708" t="s">
        <v>2035</v>
      </c>
      <c r="E19708">
        <v>5</v>
      </c>
      <c r="F19708" t="s">
        <v>2016</v>
      </c>
      <c r="G19708">
        <v>80</v>
      </c>
      <c r="H19708" t="s">
        <v>2017</v>
      </c>
      <c r="I19708">
        <v>43493</v>
      </c>
      <c r="J19708" t="s">
        <v>2030</v>
      </c>
      <c r="K19708" t="s">
        <v>2030</v>
      </c>
    </row>
    <row r="19709" spans="1:11">
      <c r="B19709" t="s">
        <v>2024</v>
      </c>
      <c r="C19709" t="s">
        <v>3300</v>
      </c>
      <c r="D19709" t="s">
        <v>2026</v>
      </c>
      <c r="E19709">
        <v>5</v>
      </c>
      <c r="F19709" t="s">
        <v>2016</v>
      </c>
      <c r="G19709">
        <v>90</v>
      </c>
      <c r="H19709" t="s">
        <v>2017</v>
      </c>
      <c r="I19709">
        <v>43490</v>
      </c>
      <c r="J19709">
        <v>2</v>
      </c>
      <c r="K19709">
        <v>28.76</v>
      </c>
    </row>
    <row r="19710" spans="1:11">
      <c r="B19710" t="s">
        <v>2067</v>
      </c>
      <c r="C19710" t="s">
        <v>3304</v>
      </c>
      <c r="D19710" t="s">
        <v>2029</v>
      </c>
      <c r="E19710">
        <v>5</v>
      </c>
      <c r="F19710" t="s">
        <v>2016</v>
      </c>
      <c r="G19710">
        <v>77</v>
      </c>
      <c r="H19710" t="s">
        <v>2020</v>
      </c>
      <c r="I19710">
        <v>43489</v>
      </c>
      <c r="J19710">
        <v>2</v>
      </c>
      <c r="K19710">
        <v>28.76</v>
      </c>
    </row>
    <row r="19711" spans="1:11">
      <c r="B19711" t="s">
        <v>2027</v>
      </c>
      <c r="C19711" t="s">
        <v>3483</v>
      </c>
      <c r="D19711" t="s">
        <v>2029</v>
      </c>
      <c r="E19711">
        <v>5</v>
      </c>
      <c r="F19711" t="s">
        <v>2016</v>
      </c>
      <c r="G19711">
        <v>81</v>
      </c>
      <c r="H19711" t="s">
        <v>2017</v>
      </c>
      <c r="I19711">
        <v>43489</v>
      </c>
      <c r="J19711" t="s">
        <v>2030</v>
      </c>
      <c r="K19711" t="s">
        <v>2030</v>
      </c>
    </row>
    <row r="19712" spans="1:11">
      <c r="B19712" t="s">
        <v>2037</v>
      </c>
      <c r="C19712" t="s">
        <v>3306</v>
      </c>
      <c r="D19712" t="s">
        <v>2026</v>
      </c>
      <c r="E19712">
        <v>5</v>
      </c>
      <c r="F19712" t="s">
        <v>2016</v>
      </c>
      <c r="G19712">
        <v>80</v>
      </c>
      <c r="H19712" t="s">
        <v>2020</v>
      </c>
      <c r="I19712">
        <v>43489</v>
      </c>
      <c r="J19712">
        <v>2</v>
      </c>
      <c r="K19712">
        <v>28.76</v>
      </c>
    </row>
    <row r="19713" spans="2:11">
      <c r="B19713" t="s">
        <v>2148</v>
      </c>
      <c r="C19713" t="s">
        <v>3484</v>
      </c>
      <c r="D19713" t="s">
        <v>2015</v>
      </c>
      <c r="E19713">
        <v>3</v>
      </c>
      <c r="F19713" t="s">
        <v>2016</v>
      </c>
      <c r="G19713">
        <v>75</v>
      </c>
      <c r="H19713" t="s">
        <v>2017</v>
      </c>
      <c r="I19713">
        <v>43489</v>
      </c>
      <c r="J19713">
        <v>4</v>
      </c>
      <c r="K19713">
        <v>0</v>
      </c>
    </row>
    <row r="19714" spans="2:11">
      <c r="B19714" t="s">
        <v>2077</v>
      </c>
      <c r="C19714" t="s">
        <v>3071</v>
      </c>
      <c r="D19714" t="s">
        <v>2029</v>
      </c>
      <c r="E19714">
        <v>5</v>
      </c>
      <c r="F19714" t="s">
        <v>2016</v>
      </c>
      <c r="G19714">
        <v>76.5</v>
      </c>
      <c r="H19714" t="s">
        <v>2020</v>
      </c>
      <c r="I19714">
        <v>43489</v>
      </c>
      <c r="J19714">
        <v>2</v>
      </c>
      <c r="K19714">
        <v>28.76</v>
      </c>
    </row>
    <row r="19715" spans="2:11">
      <c r="B19715" t="s">
        <v>2174</v>
      </c>
      <c r="C19715" t="s">
        <v>3485</v>
      </c>
      <c r="D19715" t="s">
        <v>2029</v>
      </c>
      <c r="E19715">
        <v>5</v>
      </c>
      <c r="F19715" t="s">
        <v>2016</v>
      </c>
      <c r="G19715">
        <v>80</v>
      </c>
      <c r="H19715" t="s">
        <v>2017</v>
      </c>
      <c r="I19715">
        <v>43488</v>
      </c>
      <c r="J19715">
        <v>2</v>
      </c>
      <c r="K19715">
        <v>28.76</v>
      </c>
    </row>
    <row r="19716" spans="2:11">
      <c r="B19716" t="s">
        <v>2072</v>
      </c>
      <c r="C19716" t="s">
        <v>3305</v>
      </c>
      <c r="D19716" t="s">
        <v>2029</v>
      </c>
      <c r="E19716">
        <v>5</v>
      </c>
      <c r="F19716" t="s">
        <v>2016</v>
      </c>
      <c r="G19716">
        <v>79</v>
      </c>
      <c r="H19716" t="s">
        <v>2020</v>
      </c>
      <c r="I19716">
        <v>43488</v>
      </c>
      <c r="J19716">
        <v>2</v>
      </c>
      <c r="K19716">
        <v>28.76</v>
      </c>
    </row>
    <row r="19717" spans="2:11">
      <c r="B19717" t="s">
        <v>2074</v>
      </c>
      <c r="C19717" t="s">
        <v>3077</v>
      </c>
      <c r="D19717" t="s">
        <v>2026</v>
      </c>
      <c r="E19717">
        <v>5</v>
      </c>
      <c r="F19717" t="s">
        <v>2016</v>
      </c>
      <c r="G19717">
        <v>80</v>
      </c>
      <c r="H19717" t="s">
        <v>2020</v>
      </c>
      <c r="I19717">
        <v>43488</v>
      </c>
      <c r="J19717">
        <v>2</v>
      </c>
      <c r="K19717">
        <v>28.76</v>
      </c>
    </row>
    <row r="19718" spans="2:11">
      <c r="B19718" t="s">
        <v>2049</v>
      </c>
      <c r="C19718" t="s">
        <v>3486</v>
      </c>
      <c r="D19718" t="s">
        <v>2029</v>
      </c>
      <c r="E19718">
        <v>5</v>
      </c>
      <c r="F19718" t="s">
        <v>2016</v>
      </c>
      <c r="G19718">
        <v>86</v>
      </c>
      <c r="H19718" t="s">
        <v>2020</v>
      </c>
      <c r="I19718">
        <v>43488</v>
      </c>
      <c r="J19718">
        <v>2</v>
      </c>
      <c r="K19718">
        <v>28.76</v>
      </c>
    </row>
    <row r="19719" spans="2:11">
      <c r="B19719" t="s">
        <v>2051</v>
      </c>
      <c r="C19719" t="s">
        <v>2975</v>
      </c>
      <c r="D19719" t="s">
        <v>2053</v>
      </c>
      <c r="E19719">
        <v>1</v>
      </c>
      <c r="F19719" t="s">
        <v>2016</v>
      </c>
      <c r="G19719">
        <v>60</v>
      </c>
      <c r="H19719" t="s">
        <v>2017</v>
      </c>
      <c r="I19719">
        <v>43488</v>
      </c>
      <c r="J19719">
        <v>5</v>
      </c>
      <c r="K19719">
        <v>-7.65</v>
      </c>
    </row>
    <row r="19720" spans="2:11">
      <c r="B19720" t="s">
        <v>2411</v>
      </c>
      <c r="C19720" t="s">
        <v>3078</v>
      </c>
      <c r="D19720" t="s">
        <v>2044</v>
      </c>
      <c r="E19720">
        <v>3</v>
      </c>
      <c r="F19720" t="s">
        <v>2016</v>
      </c>
      <c r="G19720" t="s">
        <v>2030</v>
      </c>
      <c r="H19720" t="s">
        <v>2017</v>
      </c>
      <c r="I19720">
        <v>43488</v>
      </c>
      <c r="J19720">
        <v>4</v>
      </c>
      <c r="K19720">
        <v>0</v>
      </c>
    </row>
    <row r="19721" spans="2:11">
      <c r="B19721" t="s">
        <v>2021</v>
      </c>
      <c r="C19721" t="s">
        <v>3075</v>
      </c>
      <c r="D19721" t="s">
        <v>2166</v>
      </c>
      <c r="E19721">
        <v>5</v>
      </c>
      <c r="F19721" t="s">
        <v>2085</v>
      </c>
      <c r="G19721">
        <v>81</v>
      </c>
      <c r="H19721" t="s">
        <v>2020</v>
      </c>
      <c r="I19721">
        <v>43434</v>
      </c>
      <c r="J19721">
        <v>3</v>
      </c>
      <c r="K19721">
        <v>2.1</v>
      </c>
    </row>
    <row r="19722" spans="2:11">
      <c r="B19722" t="s">
        <v>2109</v>
      </c>
      <c r="C19722" t="s">
        <v>2110</v>
      </c>
      <c r="D19722" t="s">
        <v>2026</v>
      </c>
      <c r="E19722">
        <v>5</v>
      </c>
      <c r="F19722" t="s">
        <v>2016</v>
      </c>
      <c r="G19722" t="s">
        <v>2030</v>
      </c>
      <c r="H19722" t="s">
        <v>2017</v>
      </c>
      <c r="I19722">
        <v>43419</v>
      </c>
      <c r="J19722" t="s">
        <v>2030</v>
      </c>
      <c r="K19722" t="s">
        <v>2030</v>
      </c>
    </row>
    <row r="19723" spans="2:11">
      <c r="B19723" t="s">
        <v>2083</v>
      </c>
      <c r="C19723" t="s">
        <v>2304</v>
      </c>
      <c r="D19723" t="s">
        <v>2184</v>
      </c>
      <c r="E19723">
        <v>1</v>
      </c>
      <c r="F19723" t="s">
        <v>2088</v>
      </c>
      <c r="G19723" t="s">
        <v>2030</v>
      </c>
      <c r="H19723" t="s">
        <v>2017</v>
      </c>
      <c r="I19723">
        <v>43410</v>
      </c>
      <c r="J19723">
        <v>7</v>
      </c>
      <c r="K19723">
        <v>-11.03</v>
      </c>
    </row>
    <row r="19724" spans="2:11">
      <c r="B19724" t="s">
        <v>2111</v>
      </c>
      <c r="C19724" t="s">
        <v>2930</v>
      </c>
      <c r="D19724" t="s">
        <v>2026</v>
      </c>
      <c r="E19724">
        <v>5</v>
      </c>
      <c r="F19724" t="s">
        <v>2016</v>
      </c>
      <c r="G19724" t="s">
        <v>2030</v>
      </c>
      <c r="H19724" t="s">
        <v>2017</v>
      </c>
      <c r="I19724">
        <v>43210</v>
      </c>
      <c r="J19724">
        <v>2</v>
      </c>
      <c r="K19724">
        <v>28.76</v>
      </c>
    </row>
    <row r="19725" spans="2:11">
      <c r="B19725" t="s">
        <v>2451</v>
      </c>
      <c r="C19725" t="s">
        <v>3487</v>
      </c>
      <c r="D19725" t="s">
        <v>2026</v>
      </c>
      <c r="E19725">
        <v>5</v>
      </c>
      <c r="F19725" t="s">
        <v>2016</v>
      </c>
      <c r="G19725" t="s">
        <v>2030</v>
      </c>
      <c r="H19725" t="s">
        <v>2017</v>
      </c>
      <c r="I19725">
        <v>43209</v>
      </c>
      <c r="J19725">
        <v>2</v>
      </c>
      <c r="K19725">
        <v>28.76</v>
      </c>
    </row>
    <row r="19726" spans="2:11">
      <c r="B19726" t="s">
        <v>2326</v>
      </c>
      <c r="C19726" t="s">
        <v>2327</v>
      </c>
      <c r="D19726" t="s">
        <v>3488</v>
      </c>
      <c r="E19726">
        <v>3</v>
      </c>
      <c r="F19726" t="s">
        <v>2016</v>
      </c>
      <c r="G19726" t="s">
        <v>2030</v>
      </c>
      <c r="H19726" t="s">
        <v>2017</v>
      </c>
      <c r="I19726">
        <v>42502</v>
      </c>
      <c r="J19726">
        <v>4</v>
      </c>
      <c r="K19726">
        <v>0</v>
      </c>
    </row>
    <row r="19801" spans="1:11">
      <c r="A19801" t="s">
        <v>1211</v>
      </c>
      <c r="B19801" t="s">
        <v>106</v>
      </c>
      <c r="C19801" t="s">
        <v>3105</v>
      </c>
      <c r="D19801" t="s">
        <v>2432</v>
      </c>
      <c r="E19801">
        <v>1</v>
      </c>
      <c r="F19801" t="s">
        <v>2016</v>
      </c>
      <c r="G19801">
        <v>59</v>
      </c>
      <c r="H19801" t="s">
        <v>2020</v>
      </c>
      <c r="I19801">
        <v>43510</v>
      </c>
      <c r="J19801">
        <v>6</v>
      </c>
      <c r="K19801">
        <v>-2.5099999999999998</v>
      </c>
    </row>
    <row r="19802" spans="1:11">
      <c r="B19802" t="s">
        <v>2021</v>
      </c>
      <c r="C19802" t="s">
        <v>2190</v>
      </c>
      <c r="D19802" t="s">
        <v>2166</v>
      </c>
      <c r="E19802">
        <v>5</v>
      </c>
      <c r="F19802" t="s">
        <v>2016</v>
      </c>
      <c r="G19802">
        <v>81</v>
      </c>
      <c r="H19802" t="s">
        <v>2020</v>
      </c>
      <c r="I19802">
        <v>43510</v>
      </c>
      <c r="J19802">
        <v>9</v>
      </c>
      <c r="K19802">
        <v>-18.46</v>
      </c>
    </row>
    <row r="19803" spans="1:11">
      <c r="B19803" t="s">
        <v>2024</v>
      </c>
      <c r="C19803" t="s">
        <v>2025</v>
      </c>
      <c r="D19803" t="s">
        <v>2026</v>
      </c>
      <c r="E19803">
        <v>5</v>
      </c>
      <c r="F19803" t="s">
        <v>2016</v>
      </c>
      <c r="G19803">
        <v>90</v>
      </c>
      <c r="H19803" t="s">
        <v>2017</v>
      </c>
      <c r="I19803">
        <v>43510</v>
      </c>
      <c r="J19803">
        <v>3</v>
      </c>
      <c r="K19803">
        <v>13.27</v>
      </c>
    </row>
    <row r="19804" spans="1:11">
      <c r="B19804" t="s">
        <v>2131</v>
      </c>
      <c r="C19804" t="s">
        <v>2191</v>
      </c>
      <c r="D19804" t="s">
        <v>2026</v>
      </c>
      <c r="E19804">
        <v>5</v>
      </c>
      <c r="F19804" t="s">
        <v>2016</v>
      </c>
      <c r="G19804">
        <v>100</v>
      </c>
      <c r="H19804" t="s">
        <v>2133</v>
      </c>
      <c r="I19804">
        <v>43510</v>
      </c>
      <c r="J19804">
        <v>3</v>
      </c>
      <c r="K19804">
        <v>13.27</v>
      </c>
    </row>
    <row r="19805" spans="1:11">
      <c r="B19805" t="s">
        <v>2033</v>
      </c>
      <c r="C19805" t="s">
        <v>2557</v>
      </c>
      <c r="D19805" t="s">
        <v>2044</v>
      </c>
      <c r="E19805">
        <v>3</v>
      </c>
      <c r="F19805" t="s">
        <v>2088</v>
      </c>
      <c r="G19805">
        <v>75</v>
      </c>
      <c r="H19805" t="s">
        <v>2036</v>
      </c>
      <c r="I19805">
        <v>43510</v>
      </c>
      <c r="J19805">
        <v>7</v>
      </c>
      <c r="K19805">
        <v>-4.05</v>
      </c>
    </row>
    <row r="19806" spans="1:11">
      <c r="B19806" t="s">
        <v>2232</v>
      </c>
      <c r="C19806" t="s">
        <v>3112</v>
      </c>
      <c r="D19806" t="s">
        <v>2015</v>
      </c>
      <c r="E19806">
        <v>3</v>
      </c>
      <c r="F19806" t="s">
        <v>2088</v>
      </c>
      <c r="G19806" t="s">
        <v>2030</v>
      </c>
      <c r="H19806" t="s">
        <v>2017</v>
      </c>
      <c r="I19806">
        <v>43510</v>
      </c>
      <c r="J19806">
        <v>8</v>
      </c>
      <c r="K19806">
        <v>-6.92</v>
      </c>
    </row>
    <row r="19807" spans="1:11">
      <c r="B19807" t="s">
        <v>2069</v>
      </c>
      <c r="C19807" t="s">
        <v>2840</v>
      </c>
      <c r="D19807" t="s">
        <v>2071</v>
      </c>
      <c r="E19807">
        <v>3</v>
      </c>
      <c r="F19807" t="s">
        <v>2016</v>
      </c>
      <c r="G19807" t="s">
        <v>2030</v>
      </c>
      <c r="H19807" t="s">
        <v>2017</v>
      </c>
      <c r="I19807">
        <v>43510</v>
      </c>
      <c r="J19807">
        <v>5</v>
      </c>
      <c r="K19807">
        <v>0</v>
      </c>
    </row>
    <row r="19808" spans="1:11">
      <c r="B19808" t="s">
        <v>2072</v>
      </c>
      <c r="C19808" t="s">
        <v>2188</v>
      </c>
      <c r="D19808" t="s">
        <v>2015</v>
      </c>
      <c r="E19808">
        <v>3</v>
      </c>
      <c r="F19808" t="s">
        <v>2016</v>
      </c>
      <c r="G19808" t="s">
        <v>2030</v>
      </c>
      <c r="H19808" t="s">
        <v>2017</v>
      </c>
      <c r="I19808">
        <v>43510</v>
      </c>
      <c r="J19808">
        <v>5</v>
      </c>
      <c r="K19808">
        <v>0</v>
      </c>
    </row>
    <row r="19809" spans="2:11">
      <c r="B19809" t="s">
        <v>2321</v>
      </c>
      <c r="C19809" t="s">
        <v>3769</v>
      </c>
      <c r="D19809" t="s">
        <v>2026</v>
      </c>
      <c r="E19809">
        <v>5</v>
      </c>
      <c r="F19809" t="s">
        <v>2016</v>
      </c>
      <c r="G19809">
        <v>85</v>
      </c>
      <c r="H19809" t="s">
        <v>2020</v>
      </c>
      <c r="I19809">
        <v>43510</v>
      </c>
      <c r="J19809">
        <v>3</v>
      </c>
      <c r="K19809">
        <v>13.27</v>
      </c>
    </row>
    <row r="19810" spans="2:11">
      <c r="B19810" t="s">
        <v>2049</v>
      </c>
      <c r="C19810" t="s">
        <v>4026</v>
      </c>
      <c r="D19810" t="s">
        <v>2041</v>
      </c>
      <c r="E19810">
        <v>1</v>
      </c>
      <c r="F19810" t="s">
        <v>2016</v>
      </c>
      <c r="G19810">
        <v>53</v>
      </c>
      <c r="H19810" t="s">
        <v>2020</v>
      </c>
      <c r="I19810">
        <v>43510</v>
      </c>
      <c r="J19810" t="s">
        <v>2030</v>
      </c>
      <c r="K19810" t="s">
        <v>2030</v>
      </c>
    </row>
    <row r="19811" spans="2:11">
      <c r="B19811" t="s">
        <v>2236</v>
      </c>
      <c r="C19811" t="s">
        <v>3467</v>
      </c>
      <c r="D19811" t="s">
        <v>2015</v>
      </c>
      <c r="E19811">
        <v>3</v>
      </c>
      <c r="F19811" t="s">
        <v>2016</v>
      </c>
      <c r="G19811" t="s">
        <v>2030</v>
      </c>
      <c r="H19811" t="s">
        <v>2017</v>
      </c>
      <c r="I19811">
        <v>43510</v>
      </c>
      <c r="J19811">
        <v>5</v>
      </c>
      <c r="K19811">
        <v>0</v>
      </c>
    </row>
    <row r="19812" spans="2:11">
      <c r="B19812" t="s">
        <v>2051</v>
      </c>
      <c r="C19812" t="s">
        <v>3469</v>
      </c>
      <c r="D19812" t="s">
        <v>2076</v>
      </c>
      <c r="E19812">
        <v>3</v>
      </c>
      <c r="F19812" t="s">
        <v>2085</v>
      </c>
      <c r="G19812">
        <v>54</v>
      </c>
      <c r="H19812" t="s">
        <v>2017</v>
      </c>
      <c r="I19812">
        <v>43510</v>
      </c>
      <c r="J19812" t="s">
        <v>2030</v>
      </c>
      <c r="K19812" t="s">
        <v>2030</v>
      </c>
    </row>
    <row r="19813" spans="2:11">
      <c r="B19813" t="s">
        <v>3255</v>
      </c>
      <c r="C19813" t="s">
        <v>3973</v>
      </c>
      <c r="D19813" t="s">
        <v>2026</v>
      </c>
      <c r="E19813">
        <v>5</v>
      </c>
      <c r="F19813" t="s">
        <v>2016</v>
      </c>
      <c r="G19813">
        <v>89</v>
      </c>
      <c r="H19813" t="s">
        <v>2020</v>
      </c>
      <c r="I19813">
        <v>43510</v>
      </c>
      <c r="J19813">
        <v>3</v>
      </c>
      <c r="K19813">
        <v>13.27</v>
      </c>
    </row>
    <row r="19814" spans="2:11">
      <c r="B19814" t="s">
        <v>2203</v>
      </c>
      <c r="C19814" t="s">
        <v>3205</v>
      </c>
      <c r="D19814" t="s">
        <v>2026</v>
      </c>
      <c r="E19814">
        <v>5</v>
      </c>
      <c r="F19814" t="s">
        <v>2016</v>
      </c>
      <c r="G19814">
        <v>81</v>
      </c>
      <c r="H19814" t="s">
        <v>2020</v>
      </c>
      <c r="I19814">
        <v>43510</v>
      </c>
      <c r="J19814" t="s">
        <v>2030</v>
      </c>
      <c r="K19814" t="s">
        <v>2030</v>
      </c>
    </row>
    <row r="19815" spans="2:11">
      <c r="B19815" t="s">
        <v>2054</v>
      </c>
      <c r="C19815" t="s">
        <v>3563</v>
      </c>
      <c r="D19815" t="s">
        <v>2044</v>
      </c>
      <c r="E19815">
        <v>3</v>
      </c>
      <c r="F19815" t="s">
        <v>2016</v>
      </c>
      <c r="G19815">
        <v>70</v>
      </c>
      <c r="H19815" t="s">
        <v>2020</v>
      </c>
      <c r="I19815">
        <v>43510</v>
      </c>
      <c r="J19815">
        <v>1</v>
      </c>
      <c r="K19815">
        <v>35.96</v>
      </c>
    </row>
    <row r="19816" spans="2:11">
      <c r="B19816" t="s">
        <v>2553</v>
      </c>
      <c r="C19816" t="s">
        <v>2554</v>
      </c>
      <c r="D19816" t="s">
        <v>2026</v>
      </c>
      <c r="E19816">
        <v>5</v>
      </c>
      <c r="F19816" t="s">
        <v>2085</v>
      </c>
      <c r="G19816">
        <v>75</v>
      </c>
      <c r="H19816" t="s">
        <v>2017</v>
      </c>
      <c r="I19816">
        <v>43510</v>
      </c>
      <c r="J19816">
        <v>4</v>
      </c>
      <c r="K19816">
        <v>3.16</v>
      </c>
    </row>
    <row r="19817" spans="2:11">
      <c r="B19817" t="s">
        <v>2098</v>
      </c>
      <c r="C19817" t="s">
        <v>2099</v>
      </c>
      <c r="D19817" t="s">
        <v>2029</v>
      </c>
      <c r="E19817">
        <v>5</v>
      </c>
      <c r="F19817" t="s">
        <v>2016</v>
      </c>
      <c r="G19817">
        <v>80</v>
      </c>
      <c r="H19817" t="s">
        <v>2020</v>
      </c>
      <c r="I19817">
        <v>43510</v>
      </c>
      <c r="J19817">
        <v>3</v>
      </c>
      <c r="K19817">
        <v>13.27</v>
      </c>
    </row>
    <row r="19818" spans="2:11">
      <c r="B19818" t="s">
        <v>2267</v>
      </c>
      <c r="C19818" t="s">
        <v>2560</v>
      </c>
      <c r="D19818" t="s">
        <v>2029</v>
      </c>
      <c r="E19818">
        <v>5</v>
      </c>
      <c r="F19818" t="s">
        <v>2016</v>
      </c>
      <c r="G19818">
        <v>80</v>
      </c>
      <c r="H19818" t="s">
        <v>2020</v>
      </c>
      <c r="I19818">
        <v>43510</v>
      </c>
      <c r="J19818" t="s">
        <v>2030</v>
      </c>
      <c r="K19818" t="s">
        <v>2030</v>
      </c>
    </row>
    <row r="19819" spans="2:11">
      <c r="B19819" t="s">
        <v>4123</v>
      </c>
      <c r="C19819" t="s">
        <v>4303</v>
      </c>
      <c r="D19819" t="s">
        <v>2026</v>
      </c>
      <c r="E19819">
        <v>5</v>
      </c>
      <c r="F19819" t="s">
        <v>2016</v>
      </c>
      <c r="G19819">
        <v>69</v>
      </c>
      <c r="H19819" t="s">
        <v>2020</v>
      </c>
      <c r="I19819">
        <v>43510</v>
      </c>
      <c r="J19819">
        <v>3</v>
      </c>
      <c r="K19819">
        <v>13.27</v>
      </c>
    </row>
    <row r="19820" spans="2:11">
      <c r="B19820" t="s">
        <v>2174</v>
      </c>
      <c r="C19820" t="s">
        <v>3277</v>
      </c>
      <c r="D19820" t="s">
        <v>2029</v>
      </c>
      <c r="E19820">
        <v>5</v>
      </c>
      <c r="F19820" t="s">
        <v>2016</v>
      </c>
      <c r="G19820">
        <v>80</v>
      </c>
      <c r="H19820" t="s">
        <v>2017</v>
      </c>
      <c r="I19820">
        <v>43509</v>
      </c>
      <c r="J19820">
        <v>3</v>
      </c>
      <c r="K19820">
        <v>13.27</v>
      </c>
    </row>
    <row r="19821" spans="2:11">
      <c r="B19821" t="s">
        <v>2274</v>
      </c>
      <c r="C19821" t="s">
        <v>4037</v>
      </c>
      <c r="D19821" t="s">
        <v>2076</v>
      </c>
      <c r="E19821">
        <v>3</v>
      </c>
      <c r="F19821" t="s">
        <v>2016</v>
      </c>
      <c r="G19821" t="s">
        <v>2030</v>
      </c>
      <c r="H19821" t="s">
        <v>2017</v>
      </c>
      <c r="I19821">
        <v>43509</v>
      </c>
      <c r="J19821">
        <v>5</v>
      </c>
      <c r="K19821">
        <v>0</v>
      </c>
    </row>
    <row r="19822" spans="2:11">
      <c r="B19822" t="s">
        <v>2074</v>
      </c>
      <c r="C19822" t="s">
        <v>2556</v>
      </c>
      <c r="D19822" t="s">
        <v>2026</v>
      </c>
      <c r="E19822">
        <v>5</v>
      </c>
      <c r="F19822" t="s">
        <v>2016</v>
      </c>
      <c r="G19822">
        <v>80</v>
      </c>
      <c r="H19822" t="s">
        <v>2020</v>
      </c>
      <c r="I19822">
        <v>43509</v>
      </c>
      <c r="J19822" t="s">
        <v>2030</v>
      </c>
      <c r="K19822" t="s">
        <v>2030</v>
      </c>
    </row>
    <row r="19823" spans="2:11">
      <c r="B19823" t="s">
        <v>2045</v>
      </c>
      <c r="C19823" t="s">
        <v>4304</v>
      </c>
      <c r="D19823" t="s">
        <v>2015</v>
      </c>
      <c r="E19823">
        <v>3</v>
      </c>
      <c r="F19823" t="s">
        <v>2016</v>
      </c>
      <c r="G19823" t="s">
        <v>2030</v>
      </c>
      <c r="H19823" t="s">
        <v>2017</v>
      </c>
      <c r="I19823">
        <v>43509</v>
      </c>
      <c r="J19823">
        <v>5</v>
      </c>
      <c r="K19823">
        <v>0</v>
      </c>
    </row>
    <row r="19824" spans="2:11">
      <c r="B19824" t="s">
        <v>2079</v>
      </c>
      <c r="C19824" t="s">
        <v>2080</v>
      </c>
      <c r="D19824" t="s">
        <v>2015</v>
      </c>
      <c r="E19824">
        <v>3</v>
      </c>
      <c r="F19824" t="s">
        <v>2016</v>
      </c>
      <c r="G19824">
        <v>70</v>
      </c>
      <c r="H19824" t="s">
        <v>2017</v>
      </c>
      <c r="I19824">
        <v>43509</v>
      </c>
      <c r="J19824">
        <v>5</v>
      </c>
      <c r="K19824">
        <v>0</v>
      </c>
    </row>
    <row r="19825" spans="2:11">
      <c r="B19825" t="s">
        <v>2198</v>
      </c>
      <c r="C19825" t="s">
        <v>3474</v>
      </c>
      <c r="D19825" t="s">
        <v>2035</v>
      </c>
      <c r="E19825">
        <v>5</v>
      </c>
      <c r="F19825" t="s">
        <v>2016</v>
      </c>
      <c r="G19825">
        <v>90</v>
      </c>
      <c r="H19825" t="s">
        <v>2020</v>
      </c>
      <c r="I19825">
        <v>43509</v>
      </c>
      <c r="J19825">
        <v>3</v>
      </c>
      <c r="K19825">
        <v>13.27</v>
      </c>
    </row>
    <row r="19826" spans="2:11">
      <c r="B19826" t="s">
        <v>2411</v>
      </c>
      <c r="C19826" t="s">
        <v>3968</v>
      </c>
      <c r="D19826" t="s">
        <v>2044</v>
      </c>
      <c r="E19826">
        <v>3</v>
      </c>
      <c r="F19826" t="s">
        <v>2016</v>
      </c>
      <c r="G19826" t="s">
        <v>2030</v>
      </c>
      <c r="H19826" t="s">
        <v>2017</v>
      </c>
      <c r="I19826">
        <v>43509</v>
      </c>
      <c r="J19826">
        <v>5</v>
      </c>
      <c r="K19826">
        <v>0</v>
      </c>
    </row>
    <row r="19827" spans="2:11">
      <c r="B19827" t="s">
        <v>2094</v>
      </c>
      <c r="C19827" t="s">
        <v>2095</v>
      </c>
      <c r="D19827" t="s">
        <v>2053</v>
      </c>
      <c r="E19827">
        <v>1</v>
      </c>
      <c r="F19827" t="s">
        <v>2088</v>
      </c>
      <c r="G19827" t="s">
        <v>2030</v>
      </c>
      <c r="H19827" t="s">
        <v>2017</v>
      </c>
      <c r="I19827">
        <v>43483</v>
      </c>
      <c r="J19827" t="s">
        <v>2030</v>
      </c>
      <c r="K19827" t="s">
        <v>2030</v>
      </c>
    </row>
    <row r="19828" spans="2:11">
      <c r="B19828" t="s">
        <v>2083</v>
      </c>
      <c r="C19828" t="s">
        <v>2084</v>
      </c>
      <c r="D19828" t="s">
        <v>2026</v>
      </c>
      <c r="E19828">
        <v>5</v>
      </c>
      <c r="F19828" t="s">
        <v>2016</v>
      </c>
      <c r="G19828" t="s">
        <v>2030</v>
      </c>
      <c r="H19828" t="s">
        <v>2017</v>
      </c>
      <c r="I19828">
        <v>43449</v>
      </c>
      <c r="J19828">
        <v>2</v>
      </c>
      <c r="K19828">
        <v>15.6</v>
      </c>
    </row>
    <row r="19829" spans="2:11">
      <c r="B19829" t="s">
        <v>3231</v>
      </c>
      <c r="C19829" t="s">
        <v>4305</v>
      </c>
      <c r="D19829" t="s">
        <v>2026</v>
      </c>
      <c r="E19829">
        <v>5</v>
      </c>
      <c r="F19829" t="s">
        <v>2016</v>
      </c>
      <c r="G19829">
        <v>90</v>
      </c>
      <c r="H19829" t="s">
        <v>2020</v>
      </c>
      <c r="I19829">
        <v>43419</v>
      </c>
      <c r="J19829">
        <v>3</v>
      </c>
      <c r="K19829">
        <v>13.27</v>
      </c>
    </row>
    <row r="19830" spans="2:11">
      <c r="B19830" t="s">
        <v>2100</v>
      </c>
      <c r="C19830" t="s">
        <v>3974</v>
      </c>
      <c r="D19830" t="s">
        <v>2026</v>
      </c>
      <c r="E19830">
        <v>5</v>
      </c>
      <c r="F19830" t="s">
        <v>2016</v>
      </c>
      <c r="G19830">
        <v>100</v>
      </c>
      <c r="H19830" t="s">
        <v>2017</v>
      </c>
      <c r="I19830">
        <v>43328</v>
      </c>
      <c r="J19830" t="s">
        <v>2030</v>
      </c>
      <c r="K19830" t="s">
        <v>2030</v>
      </c>
    </row>
    <row r="19901" spans="1:11">
      <c r="A19901" t="s">
        <v>1212</v>
      </c>
      <c r="B19901" t="s">
        <v>2027</v>
      </c>
      <c r="C19901" t="s">
        <v>3313</v>
      </c>
      <c r="D19901" t="s">
        <v>2044</v>
      </c>
      <c r="E19901">
        <v>3</v>
      </c>
      <c r="F19901" t="s">
        <v>2088</v>
      </c>
      <c r="G19901">
        <v>88</v>
      </c>
      <c r="H19901" t="s">
        <v>2017</v>
      </c>
      <c r="I19901">
        <v>43511</v>
      </c>
      <c r="J19901">
        <v>1</v>
      </c>
      <c r="K19901">
        <v>21.13</v>
      </c>
    </row>
    <row r="19902" spans="1:11">
      <c r="B19902" t="s">
        <v>2031</v>
      </c>
      <c r="C19902" t="s">
        <v>2521</v>
      </c>
      <c r="D19902" t="s">
        <v>2076</v>
      </c>
      <c r="E19902">
        <v>3</v>
      </c>
      <c r="F19902" t="s">
        <v>2016</v>
      </c>
      <c r="G19902">
        <v>92</v>
      </c>
      <c r="H19902" t="s">
        <v>2020</v>
      </c>
      <c r="I19902">
        <v>43511</v>
      </c>
      <c r="J19902">
        <v>6</v>
      </c>
      <c r="K19902">
        <v>0</v>
      </c>
    </row>
    <row r="19903" spans="1:11">
      <c r="B19903" t="s">
        <v>2083</v>
      </c>
      <c r="C19903" t="s">
        <v>2084</v>
      </c>
      <c r="D19903" t="s">
        <v>2053</v>
      </c>
      <c r="E19903">
        <v>1</v>
      </c>
      <c r="F19903" t="s">
        <v>2016</v>
      </c>
      <c r="G19903" t="s">
        <v>2030</v>
      </c>
      <c r="H19903" t="s">
        <v>2017</v>
      </c>
      <c r="I19903">
        <v>43511</v>
      </c>
      <c r="J19903">
        <v>9</v>
      </c>
      <c r="K19903">
        <v>-8.02</v>
      </c>
    </row>
    <row r="19904" spans="1:11">
      <c r="B19904" t="s">
        <v>2067</v>
      </c>
      <c r="C19904" t="s">
        <v>3315</v>
      </c>
      <c r="D19904" t="s">
        <v>2029</v>
      </c>
      <c r="E19904">
        <v>5</v>
      </c>
      <c r="F19904" t="s">
        <v>2016</v>
      </c>
      <c r="G19904">
        <v>96</v>
      </c>
      <c r="H19904" t="s">
        <v>2020</v>
      </c>
      <c r="I19904">
        <v>43510</v>
      </c>
      <c r="J19904">
        <v>2</v>
      </c>
      <c r="K19904">
        <v>20.059999999999999</v>
      </c>
    </row>
    <row r="19905" spans="2:11">
      <c r="B19905" t="s">
        <v>2393</v>
      </c>
      <c r="C19905" t="s">
        <v>3316</v>
      </c>
      <c r="D19905" t="s">
        <v>2362</v>
      </c>
      <c r="E19905">
        <v>5</v>
      </c>
      <c r="F19905" t="s">
        <v>2016</v>
      </c>
      <c r="G19905">
        <v>92</v>
      </c>
      <c r="H19905" t="s">
        <v>2017</v>
      </c>
      <c r="I19905">
        <v>43510</v>
      </c>
      <c r="J19905" t="s">
        <v>2030</v>
      </c>
      <c r="K19905" t="s">
        <v>2030</v>
      </c>
    </row>
    <row r="19906" spans="2:11">
      <c r="B19906" t="s">
        <v>2079</v>
      </c>
      <c r="C19906" t="s">
        <v>3319</v>
      </c>
      <c r="D19906" t="s">
        <v>2015</v>
      </c>
      <c r="E19906">
        <v>3</v>
      </c>
      <c r="F19906" t="s">
        <v>2016</v>
      </c>
      <c r="G19906">
        <v>97</v>
      </c>
      <c r="H19906" t="s">
        <v>2017</v>
      </c>
      <c r="I19906">
        <v>43510</v>
      </c>
      <c r="J19906">
        <v>6</v>
      </c>
      <c r="K19906">
        <v>0</v>
      </c>
    </row>
    <row r="19907" spans="2:11">
      <c r="B19907" t="s">
        <v>2151</v>
      </c>
      <c r="C19907" t="s">
        <v>2520</v>
      </c>
      <c r="D19907" t="s">
        <v>2026</v>
      </c>
      <c r="E19907">
        <v>5</v>
      </c>
      <c r="F19907" t="s">
        <v>2016</v>
      </c>
      <c r="G19907">
        <v>94</v>
      </c>
      <c r="H19907" t="s">
        <v>2017</v>
      </c>
      <c r="I19907">
        <v>43510</v>
      </c>
      <c r="J19907">
        <v>2</v>
      </c>
      <c r="K19907">
        <v>20.059999999999999</v>
      </c>
    </row>
    <row r="19908" spans="2:11">
      <c r="B19908" t="s">
        <v>2051</v>
      </c>
      <c r="C19908" t="s">
        <v>4199</v>
      </c>
      <c r="D19908" t="s">
        <v>2076</v>
      </c>
      <c r="E19908">
        <v>3</v>
      </c>
      <c r="F19908" t="s">
        <v>2088</v>
      </c>
      <c r="G19908">
        <v>87</v>
      </c>
      <c r="H19908" t="s">
        <v>2017</v>
      </c>
      <c r="I19908">
        <v>43510</v>
      </c>
      <c r="J19908">
        <v>3</v>
      </c>
      <c r="K19908">
        <v>17.14</v>
      </c>
    </row>
    <row r="19909" spans="2:11">
      <c r="B19909" t="s">
        <v>2063</v>
      </c>
      <c r="C19909" t="s">
        <v>3320</v>
      </c>
      <c r="D19909" t="s">
        <v>2162</v>
      </c>
      <c r="E19909">
        <v>3</v>
      </c>
      <c r="F19909" t="s">
        <v>2016</v>
      </c>
      <c r="G19909">
        <v>88</v>
      </c>
      <c r="H19909" t="s">
        <v>2017</v>
      </c>
      <c r="I19909">
        <v>43510</v>
      </c>
      <c r="J19909" t="s">
        <v>2030</v>
      </c>
      <c r="K19909" t="s">
        <v>2030</v>
      </c>
    </row>
    <row r="19910" spans="2:11">
      <c r="B19910" t="s">
        <v>2267</v>
      </c>
      <c r="C19910" t="s">
        <v>2522</v>
      </c>
      <c r="D19910" t="s">
        <v>2273</v>
      </c>
      <c r="E19910">
        <v>3</v>
      </c>
      <c r="F19910" t="s">
        <v>2016</v>
      </c>
      <c r="G19910">
        <v>88</v>
      </c>
      <c r="H19910" t="s">
        <v>2017</v>
      </c>
      <c r="I19910">
        <v>43510</v>
      </c>
      <c r="J19910">
        <v>6</v>
      </c>
      <c r="K19910">
        <v>0</v>
      </c>
    </row>
    <row r="19911" spans="2:11">
      <c r="B19911" t="s">
        <v>2274</v>
      </c>
      <c r="C19911" t="s">
        <v>3310</v>
      </c>
      <c r="D19911" t="s">
        <v>2026</v>
      </c>
      <c r="E19911">
        <v>5</v>
      </c>
      <c r="F19911" t="s">
        <v>2016</v>
      </c>
      <c r="G19911" t="s">
        <v>2030</v>
      </c>
      <c r="H19911" t="s">
        <v>2017</v>
      </c>
      <c r="I19911">
        <v>43509</v>
      </c>
      <c r="J19911">
        <v>2</v>
      </c>
      <c r="K19911">
        <v>20.059999999999999</v>
      </c>
    </row>
    <row r="19912" spans="2:11">
      <c r="B19912" t="s">
        <v>106</v>
      </c>
      <c r="C19912" t="s">
        <v>2527</v>
      </c>
      <c r="D19912" t="s">
        <v>2114</v>
      </c>
      <c r="E19912">
        <v>3</v>
      </c>
      <c r="F19912" t="s">
        <v>2016</v>
      </c>
      <c r="G19912">
        <v>88</v>
      </c>
      <c r="H19912" t="s">
        <v>2020</v>
      </c>
      <c r="I19912">
        <v>43508</v>
      </c>
      <c r="J19912">
        <v>6</v>
      </c>
      <c r="K19912">
        <v>0</v>
      </c>
    </row>
    <row r="19913" spans="2:11">
      <c r="B19913" t="s">
        <v>2094</v>
      </c>
      <c r="C19913" t="s">
        <v>2095</v>
      </c>
      <c r="D19913" t="s">
        <v>2076</v>
      </c>
      <c r="E19913">
        <v>3</v>
      </c>
      <c r="F19913" t="s">
        <v>2016</v>
      </c>
      <c r="G19913" t="s">
        <v>2030</v>
      </c>
      <c r="H19913" t="s">
        <v>2017</v>
      </c>
      <c r="I19913">
        <v>43507</v>
      </c>
      <c r="J19913" t="s">
        <v>2030</v>
      </c>
      <c r="K19913" t="s">
        <v>2030</v>
      </c>
    </row>
    <row r="19914" spans="2:11">
      <c r="B19914" t="s">
        <v>2042</v>
      </c>
      <c r="C19914" t="s">
        <v>2523</v>
      </c>
      <c r="D19914" t="s">
        <v>2044</v>
      </c>
      <c r="E19914">
        <v>3</v>
      </c>
      <c r="F19914" t="s">
        <v>2016</v>
      </c>
      <c r="G19914">
        <v>85</v>
      </c>
      <c r="H19914" t="s">
        <v>2020</v>
      </c>
      <c r="I19914">
        <v>43503</v>
      </c>
      <c r="J19914">
        <v>6</v>
      </c>
      <c r="K19914">
        <v>0</v>
      </c>
    </row>
    <row r="19915" spans="2:11">
      <c r="B19915" t="s">
        <v>2069</v>
      </c>
      <c r="C19915" t="s">
        <v>3314</v>
      </c>
      <c r="D19915" t="s">
        <v>2071</v>
      </c>
      <c r="E19915">
        <v>3</v>
      </c>
      <c r="F19915" t="s">
        <v>2016</v>
      </c>
      <c r="G19915" t="s">
        <v>2030</v>
      </c>
      <c r="H19915" t="s">
        <v>2017</v>
      </c>
      <c r="I19915">
        <v>43487</v>
      </c>
      <c r="J19915">
        <v>6</v>
      </c>
      <c r="K19915">
        <v>0</v>
      </c>
    </row>
    <row r="19916" spans="2:11">
      <c r="B19916" t="s">
        <v>2033</v>
      </c>
      <c r="C19916" t="s">
        <v>3317</v>
      </c>
      <c r="D19916" t="s">
        <v>2044</v>
      </c>
      <c r="E19916">
        <v>3</v>
      </c>
      <c r="F19916" t="s">
        <v>2016</v>
      </c>
      <c r="G19916">
        <v>87</v>
      </c>
      <c r="H19916" t="s">
        <v>2020</v>
      </c>
      <c r="I19916">
        <v>43479</v>
      </c>
      <c r="J19916">
        <v>7</v>
      </c>
      <c r="K19916">
        <v>-6.21</v>
      </c>
    </row>
    <row r="19917" spans="2:11">
      <c r="B19917" t="s">
        <v>2021</v>
      </c>
      <c r="C19917" t="s">
        <v>2526</v>
      </c>
      <c r="D19917" t="s">
        <v>2348</v>
      </c>
      <c r="E19917">
        <v>1</v>
      </c>
      <c r="F19917" t="s">
        <v>2016</v>
      </c>
      <c r="G19917">
        <v>80</v>
      </c>
      <c r="H19917" t="s">
        <v>2020</v>
      </c>
      <c r="I19917">
        <v>43468</v>
      </c>
      <c r="J19917">
        <v>10</v>
      </c>
      <c r="K19917">
        <v>-18.170000000000002</v>
      </c>
    </row>
    <row r="19918" spans="2:11">
      <c r="B19918" t="s">
        <v>2024</v>
      </c>
      <c r="C19918" t="s">
        <v>3741</v>
      </c>
      <c r="D19918" t="s">
        <v>2076</v>
      </c>
      <c r="E19918">
        <v>3</v>
      </c>
      <c r="F19918" t="s">
        <v>2016</v>
      </c>
      <c r="G19918" t="s">
        <v>2030</v>
      </c>
      <c r="H19918" t="s">
        <v>2017</v>
      </c>
      <c r="I19918">
        <v>43438</v>
      </c>
      <c r="J19918">
        <v>6</v>
      </c>
      <c r="K19918">
        <v>0</v>
      </c>
    </row>
    <row r="19919" spans="2:11">
      <c r="B19919" t="s">
        <v>2077</v>
      </c>
      <c r="C19919" t="s">
        <v>2524</v>
      </c>
      <c r="D19919" t="s">
        <v>2227</v>
      </c>
      <c r="E19919">
        <v>3</v>
      </c>
      <c r="F19919" t="s">
        <v>2016</v>
      </c>
      <c r="G19919">
        <v>82</v>
      </c>
      <c r="H19919" t="s">
        <v>2017</v>
      </c>
      <c r="I19919">
        <v>43410</v>
      </c>
      <c r="J19919">
        <v>6</v>
      </c>
      <c r="K19919">
        <v>0</v>
      </c>
    </row>
    <row r="20001" spans="1:11">
      <c r="A20001" t="s">
        <v>1213</v>
      </c>
      <c r="B20001" t="s">
        <v>2094</v>
      </c>
      <c r="C20001" t="s">
        <v>2095</v>
      </c>
      <c r="D20001" t="s">
        <v>2076</v>
      </c>
      <c r="E20001">
        <v>3</v>
      </c>
      <c r="F20001" t="s">
        <v>2085</v>
      </c>
      <c r="G20001" t="s">
        <v>2030</v>
      </c>
      <c r="H20001" t="s">
        <v>2017</v>
      </c>
      <c r="I20001">
        <v>43511</v>
      </c>
      <c r="J20001" t="s">
        <v>2030</v>
      </c>
      <c r="K20001" t="s">
        <v>2030</v>
      </c>
    </row>
    <row r="20002" spans="1:11">
      <c r="B20002" t="s">
        <v>2042</v>
      </c>
      <c r="C20002" t="s">
        <v>2763</v>
      </c>
      <c r="D20002" t="s">
        <v>2029</v>
      </c>
      <c r="E20002">
        <v>5</v>
      </c>
      <c r="F20002" t="s">
        <v>2016</v>
      </c>
      <c r="G20002">
        <v>20</v>
      </c>
      <c r="H20002" t="s">
        <v>2020</v>
      </c>
      <c r="I20002">
        <v>43504</v>
      </c>
      <c r="J20002">
        <v>5</v>
      </c>
      <c r="K20002">
        <v>-14.04</v>
      </c>
    </row>
    <row r="20003" spans="1:11">
      <c r="B20003" t="s">
        <v>2198</v>
      </c>
      <c r="C20003" t="s">
        <v>2644</v>
      </c>
      <c r="D20003" t="s">
        <v>2035</v>
      </c>
      <c r="E20003">
        <v>5</v>
      </c>
      <c r="F20003" t="s">
        <v>2016</v>
      </c>
      <c r="G20003">
        <v>21</v>
      </c>
      <c r="H20003" t="s">
        <v>2017</v>
      </c>
      <c r="I20003">
        <v>43504</v>
      </c>
      <c r="J20003">
        <v>5</v>
      </c>
      <c r="K20003">
        <v>-14.04</v>
      </c>
    </row>
    <row r="20004" spans="1:11">
      <c r="B20004" t="s">
        <v>2277</v>
      </c>
      <c r="C20004" t="s">
        <v>2760</v>
      </c>
      <c r="D20004" t="s">
        <v>2015</v>
      </c>
      <c r="E20004">
        <v>3</v>
      </c>
      <c r="F20004" t="s">
        <v>2016</v>
      </c>
      <c r="G20004">
        <v>19</v>
      </c>
      <c r="H20004" t="s">
        <v>2017</v>
      </c>
      <c r="I20004">
        <v>43503</v>
      </c>
      <c r="J20004">
        <v>10</v>
      </c>
      <c r="K20004">
        <v>-21.84</v>
      </c>
    </row>
    <row r="20005" spans="1:11">
      <c r="B20005" t="s">
        <v>2159</v>
      </c>
      <c r="C20005" t="s">
        <v>2765</v>
      </c>
      <c r="D20005" t="s">
        <v>2044</v>
      </c>
      <c r="E20005">
        <v>3</v>
      </c>
      <c r="F20005" t="s">
        <v>2016</v>
      </c>
      <c r="G20005">
        <v>18</v>
      </c>
      <c r="H20005" t="s">
        <v>2017</v>
      </c>
      <c r="I20005">
        <v>43503</v>
      </c>
      <c r="J20005">
        <v>3</v>
      </c>
      <c r="K20005">
        <v>0</v>
      </c>
    </row>
    <row r="20006" spans="1:11">
      <c r="B20006" t="s">
        <v>2077</v>
      </c>
      <c r="C20006" t="s">
        <v>2226</v>
      </c>
      <c r="D20006" t="s">
        <v>2029</v>
      </c>
      <c r="E20006">
        <v>5</v>
      </c>
      <c r="F20006" t="s">
        <v>2016</v>
      </c>
      <c r="G20006">
        <v>18</v>
      </c>
      <c r="H20006" t="s">
        <v>2017</v>
      </c>
      <c r="I20006">
        <v>43503</v>
      </c>
      <c r="J20006">
        <v>5</v>
      </c>
      <c r="K20006">
        <v>-14.04</v>
      </c>
    </row>
    <row r="20007" spans="1:11">
      <c r="B20007" t="s">
        <v>2257</v>
      </c>
      <c r="C20007" t="s">
        <v>2530</v>
      </c>
      <c r="D20007" t="s">
        <v>2044</v>
      </c>
      <c r="E20007">
        <v>3</v>
      </c>
      <c r="F20007" t="s">
        <v>2088</v>
      </c>
      <c r="G20007">
        <v>18</v>
      </c>
      <c r="H20007" t="s">
        <v>2020</v>
      </c>
      <c r="I20007">
        <v>43500</v>
      </c>
      <c r="J20007">
        <v>7</v>
      </c>
      <c r="K20007">
        <v>-18.5</v>
      </c>
    </row>
    <row r="20008" spans="1:11">
      <c r="B20008" t="s">
        <v>2051</v>
      </c>
      <c r="C20008" t="s">
        <v>2290</v>
      </c>
      <c r="D20008" t="s">
        <v>2026</v>
      </c>
      <c r="E20008">
        <v>5</v>
      </c>
      <c r="F20008" t="s">
        <v>2016</v>
      </c>
      <c r="G20008">
        <v>22</v>
      </c>
      <c r="H20008" t="s">
        <v>2017</v>
      </c>
      <c r="I20008">
        <v>43495</v>
      </c>
      <c r="J20008">
        <v>4</v>
      </c>
      <c r="K20008">
        <v>-2.36</v>
      </c>
    </row>
    <row r="20009" spans="1:11">
      <c r="B20009" t="s">
        <v>2067</v>
      </c>
      <c r="C20009" t="s">
        <v>2281</v>
      </c>
      <c r="D20009" t="s">
        <v>2029</v>
      </c>
      <c r="E20009">
        <v>5</v>
      </c>
      <c r="F20009" t="s">
        <v>2016</v>
      </c>
      <c r="G20009">
        <v>22</v>
      </c>
      <c r="H20009" t="s">
        <v>2020</v>
      </c>
      <c r="I20009">
        <v>43490</v>
      </c>
      <c r="J20009">
        <v>5</v>
      </c>
      <c r="K20009">
        <v>-14.04</v>
      </c>
    </row>
    <row r="20010" spans="1:11">
      <c r="B20010" t="s">
        <v>2024</v>
      </c>
      <c r="C20010" t="s">
        <v>2243</v>
      </c>
      <c r="D20010" t="s">
        <v>2026</v>
      </c>
      <c r="E20010">
        <v>5</v>
      </c>
      <c r="F20010" t="s">
        <v>2016</v>
      </c>
      <c r="G20010">
        <v>21</v>
      </c>
      <c r="H20010" t="s">
        <v>2017</v>
      </c>
      <c r="I20010">
        <v>43487</v>
      </c>
      <c r="J20010" t="s">
        <v>2030</v>
      </c>
      <c r="K20010" t="s">
        <v>2030</v>
      </c>
    </row>
    <row r="20011" spans="1:11">
      <c r="B20011" t="s">
        <v>2134</v>
      </c>
      <c r="C20011" t="s">
        <v>2762</v>
      </c>
      <c r="D20011" t="s">
        <v>2035</v>
      </c>
      <c r="E20011">
        <v>5</v>
      </c>
      <c r="F20011" t="s">
        <v>2016</v>
      </c>
      <c r="G20011">
        <v>19</v>
      </c>
      <c r="H20011" t="s">
        <v>2020</v>
      </c>
      <c r="I20011">
        <v>43487</v>
      </c>
      <c r="J20011">
        <v>5</v>
      </c>
      <c r="K20011">
        <v>-14.04</v>
      </c>
    </row>
    <row r="20012" spans="1:11">
      <c r="B20012" t="s">
        <v>2131</v>
      </c>
      <c r="C20012" t="s">
        <v>4006</v>
      </c>
      <c r="D20012" t="s">
        <v>2026</v>
      </c>
      <c r="E20012">
        <v>5</v>
      </c>
      <c r="F20012" t="s">
        <v>2016</v>
      </c>
      <c r="G20012">
        <v>23</v>
      </c>
      <c r="H20012" t="s">
        <v>2133</v>
      </c>
      <c r="I20012">
        <v>43483</v>
      </c>
      <c r="J20012">
        <v>5</v>
      </c>
      <c r="K20012">
        <v>-14.04</v>
      </c>
    </row>
    <row r="20013" spans="1:11">
      <c r="B20013" t="s">
        <v>2033</v>
      </c>
      <c r="C20013" t="s">
        <v>2532</v>
      </c>
      <c r="D20013" t="s">
        <v>2035</v>
      </c>
      <c r="E20013">
        <v>5</v>
      </c>
      <c r="F20013" t="s">
        <v>2016</v>
      </c>
      <c r="G20013">
        <v>18</v>
      </c>
      <c r="H20013" t="s">
        <v>2020</v>
      </c>
      <c r="I20013">
        <v>43483</v>
      </c>
      <c r="J20013">
        <v>5</v>
      </c>
      <c r="K20013">
        <v>-14.04</v>
      </c>
    </row>
    <row r="20014" spans="1:11">
      <c r="B20014" t="s">
        <v>2037</v>
      </c>
      <c r="C20014" t="s">
        <v>2286</v>
      </c>
      <c r="D20014" t="s">
        <v>2026</v>
      </c>
      <c r="E20014">
        <v>5</v>
      </c>
      <c r="F20014" t="s">
        <v>2016</v>
      </c>
      <c r="G20014">
        <v>18</v>
      </c>
      <c r="H20014" t="s">
        <v>2020</v>
      </c>
      <c r="I20014">
        <v>43483</v>
      </c>
      <c r="J20014">
        <v>5</v>
      </c>
      <c r="K20014">
        <v>-14.04</v>
      </c>
    </row>
    <row r="20015" spans="1:11">
      <c r="B20015" t="s">
        <v>2072</v>
      </c>
      <c r="C20015" t="s">
        <v>2287</v>
      </c>
      <c r="D20015" t="s">
        <v>2015</v>
      </c>
      <c r="E20015">
        <v>3</v>
      </c>
      <c r="F20015" t="s">
        <v>2016</v>
      </c>
      <c r="G20015" t="s">
        <v>2030</v>
      </c>
      <c r="H20015" t="s">
        <v>2017</v>
      </c>
      <c r="I20015">
        <v>43483</v>
      </c>
      <c r="J20015">
        <v>3</v>
      </c>
      <c r="K20015">
        <v>0</v>
      </c>
    </row>
    <row r="20016" spans="1:11">
      <c r="B20016" t="s">
        <v>2083</v>
      </c>
      <c r="C20016" t="s">
        <v>2084</v>
      </c>
      <c r="D20016" t="s">
        <v>2026</v>
      </c>
      <c r="E20016">
        <v>5</v>
      </c>
      <c r="F20016" t="s">
        <v>2016</v>
      </c>
      <c r="G20016" t="s">
        <v>2030</v>
      </c>
      <c r="H20016" t="s">
        <v>2017</v>
      </c>
      <c r="I20016">
        <v>43483</v>
      </c>
      <c r="J20016">
        <v>6</v>
      </c>
      <c r="K20016">
        <v>-14.34</v>
      </c>
    </row>
    <row r="20017" spans="2:11">
      <c r="B20017" t="s">
        <v>2174</v>
      </c>
      <c r="C20017" t="s">
        <v>2761</v>
      </c>
      <c r="D20017" t="s">
        <v>2015</v>
      </c>
      <c r="E20017">
        <v>3</v>
      </c>
      <c r="F20017" t="s">
        <v>2088</v>
      </c>
      <c r="G20017">
        <v>17</v>
      </c>
      <c r="H20017" t="s">
        <v>2017</v>
      </c>
      <c r="I20017">
        <v>43482</v>
      </c>
      <c r="J20017">
        <v>8</v>
      </c>
      <c r="K20017">
        <v>-19.829999999999998</v>
      </c>
    </row>
    <row r="20018" spans="2:11">
      <c r="B20018" t="s">
        <v>2021</v>
      </c>
      <c r="C20018" t="s">
        <v>2230</v>
      </c>
      <c r="D20018" t="s">
        <v>2166</v>
      </c>
      <c r="E20018">
        <v>5</v>
      </c>
      <c r="F20018" t="s">
        <v>2016</v>
      </c>
      <c r="G20018">
        <v>19</v>
      </c>
      <c r="H20018" t="s">
        <v>2020</v>
      </c>
      <c r="I20018">
        <v>43482</v>
      </c>
      <c r="J20018">
        <v>5</v>
      </c>
      <c r="K20018">
        <v>-14.04</v>
      </c>
    </row>
    <row r="20019" spans="2:11">
      <c r="B20019" t="s">
        <v>2220</v>
      </c>
      <c r="C20019" t="s">
        <v>3283</v>
      </c>
      <c r="D20019" t="s">
        <v>2026</v>
      </c>
      <c r="E20019">
        <v>5</v>
      </c>
      <c r="F20019" t="s">
        <v>2016</v>
      </c>
      <c r="G20019">
        <v>19</v>
      </c>
      <c r="H20019" t="s">
        <v>2020</v>
      </c>
      <c r="I20019">
        <v>43482</v>
      </c>
      <c r="J20019">
        <v>2</v>
      </c>
      <c r="K20019">
        <v>9.7100000000000009</v>
      </c>
    </row>
    <row r="20020" spans="2:11">
      <c r="B20020" t="s">
        <v>2079</v>
      </c>
      <c r="C20020" t="s">
        <v>2282</v>
      </c>
      <c r="D20020" t="s">
        <v>2015</v>
      </c>
      <c r="E20020">
        <v>3</v>
      </c>
      <c r="F20020" t="s">
        <v>2016</v>
      </c>
      <c r="G20020">
        <v>17</v>
      </c>
      <c r="H20020" t="s">
        <v>2017</v>
      </c>
      <c r="I20020">
        <v>43482</v>
      </c>
      <c r="J20020">
        <v>3</v>
      </c>
      <c r="K20020">
        <v>0</v>
      </c>
    </row>
    <row r="20021" spans="2:11">
      <c r="B20021" t="s">
        <v>2063</v>
      </c>
      <c r="C20021" t="s">
        <v>2291</v>
      </c>
      <c r="D20021" t="s">
        <v>2184</v>
      </c>
      <c r="E20021">
        <v>1</v>
      </c>
      <c r="F20021" t="s">
        <v>2016</v>
      </c>
      <c r="G20021">
        <v>20</v>
      </c>
      <c r="H20021" t="s">
        <v>2017</v>
      </c>
      <c r="I20021">
        <v>43482</v>
      </c>
      <c r="J20021">
        <v>1</v>
      </c>
      <c r="K20021">
        <v>14.04</v>
      </c>
    </row>
    <row r="20022" spans="2:11">
      <c r="B20022" t="s">
        <v>2283</v>
      </c>
      <c r="C20022" t="s">
        <v>2284</v>
      </c>
      <c r="D20022" t="s">
        <v>2189</v>
      </c>
      <c r="E20022">
        <v>5</v>
      </c>
      <c r="F20022" t="s">
        <v>2016</v>
      </c>
      <c r="G20022">
        <v>22.5</v>
      </c>
      <c r="H20022" t="s">
        <v>2020</v>
      </c>
      <c r="I20022">
        <v>43482</v>
      </c>
      <c r="J20022">
        <v>5</v>
      </c>
      <c r="K20022">
        <v>-14.04</v>
      </c>
    </row>
    <row r="20023" spans="2:11">
      <c r="B20023" t="s">
        <v>106</v>
      </c>
      <c r="C20023" t="s">
        <v>2531</v>
      </c>
      <c r="D20023" t="s">
        <v>2440</v>
      </c>
      <c r="E20023">
        <v>5</v>
      </c>
      <c r="F20023" t="s">
        <v>2016</v>
      </c>
      <c r="G20023">
        <v>22</v>
      </c>
      <c r="H20023" t="s">
        <v>2020</v>
      </c>
      <c r="I20023">
        <v>43445</v>
      </c>
      <c r="J20023">
        <v>5</v>
      </c>
      <c r="K20023">
        <v>-14.04</v>
      </c>
    </row>
    <row r="20024" spans="2:11">
      <c r="B20024" t="s">
        <v>2120</v>
      </c>
      <c r="C20024" t="s">
        <v>2245</v>
      </c>
      <c r="D20024" t="s">
        <v>2122</v>
      </c>
      <c r="E20024">
        <v>2</v>
      </c>
      <c r="F20024" t="s">
        <v>2088</v>
      </c>
      <c r="G20024">
        <v>16</v>
      </c>
      <c r="H20024" t="s">
        <v>2020</v>
      </c>
      <c r="I20024">
        <v>43444</v>
      </c>
      <c r="J20024">
        <v>9</v>
      </c>
      <c r="K20024">
        <v>-19.84</v>
      </c>
    </row>
    <row r="20025" spans="2:11">
      <c r="B20025" t="s">
        <v>2111</v>
      </c>
      <c r="C20025" t="s">
        <v>2292</v>
      </c>
      <c r="D20025" t="s">
        <v>2026</v>
      </c>
      <c r="E20025">
        <v>5</v>
      </c>
      <c r="F20025" t="s">
        <v>2016</v>
      </c>
      <c r="G20025" t="s">
        <v>2030</v>
      </c>
      <c r="H20025" t="s">
        <v>2017</v>
      </c>
      <c r="I20025">
        <v>43215</v>
      </c>
      <c r="J20025">
        <v>5</v>
      </c>
      <c r="K20025">
        <v>-14.04</v>
      </c>
    </row>
    <row r="20026" spans="2:11">
      <c r="B20026" t="s">
        <v>2240</v>
      </c>
      <c r="C20026" t="s">
        <v>2542</v>
      </c>
      <c r="D20026" t="s">
        <v>2179</v>
      </c>
      <c r="E20026" t="s">
        <v>2030</v>
      </c>
      <c r="F20026" t="s">
        <v>2016</v>
      </c>
      <c r="G20026" t="s">
        <v>2030</v>
      </c>
      <c r="H20026" t="s">
        <v>2017</v>
      </c>
      <c r="I20026">
        <v>43024</v>
      </c>
      <c r="J20026" t="s">
        <v>2030</v>
      </c>
      <c r="K20026" t="s">
        <v>2030</v>
      </c>
    </row>
    <row r="20101" spans="1:11">
      <c r="A20101" t="s">
        <v>1214</v>
      </c>
      <c r="B20101" t="s">
        <v>2390</v>
      </c>
      <c r="C20101" t="s">
        <v>3175</v>
      </c>
      <c r="D20101" t="s">
        <v>2076</v>
      </c>
      <c r="E20101">
        <v>3</v>
      </c>
      <c r="F20101" t="s">
        <v>2016</v>
      </c>
      <c r="G20101">
        <v>170</v>
      </c>
      <c r="H20101" t="s">
        <v>2020</v>
      </c>
      <c r="I20101">
        <v>43511</v>
      </c>
      <c r="J20101">
        <v>7</v>
      </c>
      <c r="K20101">
        <v>8.3000000000000007</v>
      </c>
    </row>
    <row r="20102" spans="1:11">
      <c r="B20102" t="s">
        <v>2267</v>
      </c>
      <c r="C20102" t="s">
        <v>2305</v>
      </c>
      <c r="D20102" t="s">
        <v>2029</v>
      </c>
      <c r="E20102">
        <v>5</v>
      </c>
      <c r="F20102" t="s">
        <v>2016</v>
      </c>
      <c r="G20102">
        <v>181</v>
      </c>
      <c r="H20102" t="s">
        <v>2017</v>
      </c>
      <c r="I20102">
        <v>43511</v>
      </c>
      <c r="J20102">
        <v>1</v>
      </c>
      <c r="K20102">
        <v>29.86</v>
      </c>
    </row>
    <row r="20103" spans="1:11">
      <c r="B20103" t="s">
        <v>2174</v>
      </c>
      <c r="C20103" t="s">
        <v>2510</v>
      </c>
      <c r="D20103" t="s">
        <v>2029</v>
      </c>
      <c r="E20103">
        <v>5</v>
      </c>
      <c r="F20103" t="s">
        <v>2016</v>
      </c>
      <c r="G20103">
        <v>175</v>
      </c>
      <c r="H20103" t="s">
        <v>2017</v>
      </c>
      <c r="I20103">
        <v>43510</v>
      </c>
      <c r="J20103">
        <v>1</v>
      </c>
      <c r="K20103">
        <v>29.86</v>
      </c>
    </row>
    <row r="20104" spans="1:11">
      <c r="B20104" t="s">
        <v>2027</v>
      </c>
      <c r="C20104" t="s">
        <v>2513</v>
      </c>
      <c r="D20104" t="s">
        <v>2029</v>
      </c>
      <c r="E20104">
        <v>5</v>
      </c>
      <c r="F20104" t="s">
        <v>2016</v>
      </c>
      <c r="G20104">
        <v>186</v>
      </c>
      <c r="H20104" t="s">
        <v>2017</v>
      </c>
      <c r="I20104">
        <v>43510</v>
      </c>
      <c r="J20104">
        <v>1</v>
      </c>
      <c r="K20104">
        <v>29.86</v>
      </c>
    </row>
    <row r="20105" spans="1:11">
      <c r="B20105" t="s">
        <v>2049</v>
      </c>
      <c r="C20105" t="s">
        <v>2502</v>
      </c>
      <c r="D20105" t="s">
        <v>2029</v>
      </c>
      <c r="E20105">
        <v>5</v>
      </c>
      <c r="F20105" t="s">
        <v>2016</v>
      </c>
      <c r="G20105">
        <v>178</v>
      </c>
      <c r="H20105" t="s">
        <v>2017</v>
      </c>
      <c r="I20105">
        <v>43510</v>
      </c>
      <c r="J20105">
        <v>5</v>
      </c>
      <c r="K20105">
        <v>12.93</v>
      </c>
    </row>
    <row r="20106" spans="1:11">
      <c r="B20106" t="s">
        <v>2274</v>
      </c>
      <c r="C20106" t="s">
        <v>2503</v>
      </c>
      <c r="D20106" t="s">
        <v>2026</v>
      </c>
      <c r="E20106">
        <v>5</v>
      </c>
      <c r="F20106" t="s">
        <v>2016</v>
      </c>
      <c r="G20106" t="s">
        <v>2030</v>
      </c>
      <c r="H20106" t="s">
        <v>2017</v>
      </c>
      <c r="I20106">
        <v>43509</v>
      </c>
      <c r="J20106">
        <v>1</v>
      </c>
      <c r="K20106">
        <v>29.86</v>
      </c>
    </row>
    <row r="20107" spans="1:11">
      <c r="B20107" t="s">
        <v>2074</v>
      </c>
      <c r="C20107" t="s">
        <v>2320</v>
      </c>
      <c r="D20107" t="s">
        <v>2076</v>
      </c>
      <c r="E20107">
        <v>3</v>
      </c>
      <c r="F20107" t="s">
        <v>2016</v>
      </c>
      <c r="G20107">
        <v>167</v>
      </c>
      <c r="H20107" t="s">
        <v>2020</v>
      </c>
      <c r="I20107">
        <v>43509</v>
      </c>
      <c r="J20107" t="s">
        <v>2030</v>
      </c>
      <c r="K20107" t="s">
        <v>2030</v>
      </c>
    </row>
    <row r="20108" spans="1:11">
      <c r="B20108" t="s">
        <v>2051</v>
      </c>
      <c r="C20108" t="s">
        <v>2167</v>
      </c>
      <c r="D20108" t="s">
        <v>2076</v>
      </c>
      <c r="E20108">
        <v>3</v>
      </c>
      <c r="F20108" t="s">
        <v>2016</v>
      </c>
      <c r="G20108">
        <v>160</v>
      </c>
      <c r="H20108" t="s">
        <v>2017</v>
      </c>
      <c r="I20108">
        <v>43508</v>
      </c>
      <c r="J20108">
        <v>4</v>
      </c>
      <c r="K20108">
        <v>17.09</v>
      </c>
    </row>
    <row r="20109" spans="1:11">
      <c r="B20109" t="s">
        <v>2067</v>
      </c>
      <c r="C20109" t="s">
        <v>3178</v>
      </c>
      <c r="D20109" t="s">
        <v>2029</v>
      </c>
      <c r="E20109">
        <v>5</v>
      </c>
      <c r="F20109" t="s">
        <v>2016</v>
      </c>
      <c r="G20109">
        <v>182</v>
      </c>
      <c r="H20109" t="s">
        <v>2020</v>
      </c>
      <c r="I20109">
        <v>43507</v>
      </c>
      <c r="J20109">
        <v>3</v>
      </c>
      <c r="K20109">
        <v>22.78</v>
      </c>
    </row>
    <row r="20110" spans="1:11">
      <c r="B20110" t="s">
        <v>2134</v>
      </c>
      <c r="C20110" t="s">
        <v>3183</v>
      </c>
      <c r="D20110" t="s">
        <v>2035</v>
      </c>
      <c r="E20110">
        <v>5</v>
      </c>
      <c r="F20110" t="s">
        <v>2016</v>
      </c>
      <c r="G20110">
        <v>182</v>
      </c>
      <c r="H20110" t="s">
        <v>2020</v>
      </c>
      <c r="I20110">
        <v>43504</v>
      </c>
      <c r="J20110">
        <v>1</v>
      </c>
      <c r="K20110">
        <v>29.86</v>
      </c>
    </row>
    <row r="20111" spans="1:11">
      <c r="B20111" t="s">
        <v>2595</v>
      </c>
      <c r="C20111" t="s">
        <v>3180</v>
      </c>
      <c r="D20111" t="s">
        <v>2362</v>
      </c>
      <c r="E20111">
        <v>5</v>
      </c>
      <c r="F20111" t="s">
        <v>2016</v>
      </c>
      <c r="G20111">
        <v>170</v>
      </c>
      <c r="H20111" t="s">
        <v>2020</v>
      </c>
      <c r="I20111">
        <v>43500</v>
      </c>
      <c r="J20111">
        <v>3</v>
      </c>
      <c r="K20111">
        <v>22.78</v>
      </c>
    </row>
    <row r="20112" spans="1:11">
      <c r="B20112" t="s">
        <v>2551</v>
      </c>
      <c r="C20112" t="s">
        <v>2552</v>
      </c>
      <c r="D20112" t="s">
        <v>2076</v>
      </c>
      <c r="E20112">
        <v>3</v>
      </c>
      <c r="F20112" t="s">
        <v>2016</v>
      </c>
      <c r="G20112">
        <v>170</v>
      </c>
      <c r="H20112" t="s">
        <v>2020</v>
      </c>
      <c r="I20112">
        <v>43500</v>
      </c>
      <c r="J20112">
        <v>9</v>
      </c>
      <c r="K20112">
        <v>0</v>
      </c>
    </row>
    <row r="20113" spans="2:11">
      <c r="B20113" t="s">
        <v>2094</v>
      </c>
      <c r="C20113" t="s">
        <v>2095</v>
      </c>
      <c r="D20113" t="s">
        <v>2026</v>
      </c>
      <c r="E20113">
        <v>5</v>
      </c>
      <c r="F20113" t="s">
        <v>2085</v>
      </c>
      <c r="G20113">
        <v>179</v>
      </c>
      <c r="H20113" t="s">
        <v>2020</v>
      </c>
      <c r="I20113">
        <v>43496</v>
      </c>
      <c r="J20113" t="s">
        <v>2030</v>
      </c>
      <c r="K20113" t="s">
        <v>2030</v>
      </c>
    </row>
    <row r="20114" spans="2:11">
      <c r="B20114" t="s">
        <v>2260</v>
      </c>
      <c r="C20114" t="s">
        <v>3500</v>
      </c>
      <c r="D20114" t="s">
        <v>2044</v>
      </c>
      <c r="E20114">
        <v>3</v>
      </c>
      <c r="F20114" t="s">
        <v>2016</v>
      </c>
      <c r="G20114">
        <v>172</v>
      </c>
      <c r="H20114" t="s">
        <v>2020</v>
      </c>
      <c r="I20114">
        <v>43493</v>
      </c>
      <c r="J20114" t="s">
        <v>2030</v>
      </c>
      <c r="K20114" t="s">
        <v>2030</v>
      </c>
    </row>
    <row r="20115" spans="2:11">
      <c r="B20115" t="s">
        <v>106</v>
      </c>
      <c r="C20115" t="s">
        <v>2511</v>
      </c>
      <c r="D20115" t="s">
        <v>2512</v>
      </c>
      <c r="E20115">
        <v>1</v>
      </c>
      <c r="F20115" t="s">
        <v>2016</v>
      </c>
      <c r="G20115">
        <v>134</v>
      </c>
      <c r="H20115" t="s">
        <v>2020</v>
      </c>
      <c r="I20115">
        <v>43490</v>
      </c>
      <c r="J20115">
        <v>10</v>
      </c>
      <c r="K20115">
        <v>-16.57</v>
      </c>
    </row>
    <row r="20116" spans="2:11">
      <c r="B20116" t="s">
        <v>2024</v>
      </c>
      <c r="C20116" t="s">
        <v>2217</v>
      </c>
      <c r="D20116" t="s">
        <v>2026</v>
      </c>
      <c r="E20116">
        <v>5</v>
      </c>
      <c r="F20116" t="s">
        <v>2016</v>
      </c>
      <c r="G20116">
        <v>175</v>
      </c>
      <c r="H20116" t="s">
        <v>2017</v>
      </c>
      <c r="I20116">
        <v>43490</v>
      </c>
      <c r="J20116">
        <v>1</v>
      </c>
      <c r="K20116">
        <v>29.86</v>
      </c>
    </row>
    <row r="20117" spans="2:11">
      <c r="B20117" t="s">
        <v>2159</v>
      </c>
      <c r="C20117" t="s">
        <v>2515</v>
      </c>
      <c r="D20117" t="s">
        <v>2044</v>
      </c>
      <c r="E20117">
        <v>3</v>
      </c>
      <c r="F20117" t="s">
        <v>2016</v>
      </c>
      <c r="G20117">
        <v>165</v>
      </c>
      <c r="H20117" t="s">
        <v>2017</v>
      </c>
      <c r="I20117">
        <v>43490</v>
      </c>
      <c r="J20117">
        <v>9</v>
      </c>
      <c r="K20117">
        <v>0</v>
      </c>
    </row>
    <row r="20118" spans="2:11">
      <c r="B20118" t="s">
        <v>2072</v>
      </c>
      <c r="C20118" t="s">
        <v>2508</v>
      </c>
      <c r="D20118" t="s">
        <v>2189</v>
      </c>
      <c r="E20118">
        <v>5</v>
      </c>
      <c r="F20118" t="s">
        <v>2016</v>
      </c>
      <c r="G20118">
        <v>181</v>
      </c>
      <c r="H20118" t="s">
        <v>2017</v>
      </c>
      <c r="I20118">
        <v>43490</v>
      </c>
      <c r="J20118">
        <v>1</v>
      </c>
      <c r="K20118">
        <v>29.86</v>
      </c>
    </row>
    <row r="20119" spans="2:11">
      <c r="B20119" t="s">
        <v>2063</v>
      </c>
      <c r="C20119" t="s">
        <v>2506</v>
      </c>
      <c r="D20119" t="s">
        <v>2035</v>
      </c>
      <c r="E20119">
        <v>5</v>
      </c>
      <c r="F20119" t="s">
        <v>2016</v>
      </c>
      <c r="G20119">
        <v>180</v>
      </c>
      <c r="H20119" t="s">
        <v>2017</v>
      </c>
      <c r="I20119">
        <v>43490</v>
      </c>
      <c r="J20119">
        <v>1</v>
      </c>
      <c r="K20119">
        <v>29.86</v>
      </c>
    </row>
    <row r="20120" spans="2:11">
      <c r="B20120" t="s">
        <v>2033</v>
      </c>
      <c r="C20120" t="s">
        <v>2514</v>
      </c>
      <c r="D20120" t="s">
        <v>2044</v>
      </c>
      <c r="E20120">
        <v>3</v>
      </c>
      <c r="F20120" t="s">
        <v>2016</v>
      </c>
      <c r="G20120">
        <v>177</v>
      </c>
      <c r="H20120" t="s">
        <v>2036</v>
      </c>
      <c r="I20120">
        <v>43489</v>
      </c>
      <c r="J20120">
        <v>9</v>
      </c>
      <c r="K20120">
        <v>0</v>
      </c>
    </row>
    <row r="20121" spans="2:11">
      <c r="B20121" t="s">
        <v>2089</v>
      </c>
      <c r="C20121" t="s">
        <v>3372</v>
      </c>
      <c r="D20121" t="s">
        <v>2029</v>
      </c>
      <c r="E20121">
        <v>5</v>
      </c>
      <c r="F20121" t="s">
        <v>2016</v>
      </c>
      <c r="G20121">
        <v>172</v>
      </c>
      <c r="H20121" t="s">
        <v>2020</v>
      </c>
      <c r="I20121">
        <v>43489</v>
      </c>
      <c r="J20121">
        <v>1</v>
      </c>
      <c r="K20121">
        <v>29.86</v>
      </c>
    </row>
    <row r="20122" spans="2:11">
      <c r="B20122" t="s">
        <v>2321</v>
      </c>
      <c r="C20122" t="s">
        <v>3184</v>
      </c>
      <c r="D20122" t="s">
        <v>2026</v>
      </c>
      <c r="E20122">
        <v>5</v>
      </c>
      <c r="F20122" t="s">
        <v>2016</v>
      </c>
      <c r="G20122">
        <v>193</v>
      </c>
      <c r="H20122" t="s">
        <v>2020</v>
      </c>
      <c r="I20122">
        <v>43489</v>
      </c>
      <c r="J20122">
        <v>8</v>
      </c>
      <c r="K20122">
        <v>4.55</v>
      </c>
    </row>
    <row r="20123" spans="2:11">
      <c r="B20123" t="s">
        <v>2207</v>
      </c>
      <c r="C20123" t="s">
        <v>3185</v>
      </c>
      <c r="D20123" t="s">
        <v>2026</v>
      </c>
      <c r="E20123">
        <v>5</v>
      </c>
      <c r="F20123" t="s">
        <v>2016</v>
      </c>
      <c r="G20123">
        <v>172</v>
      </c>
      <c r="H20123" t="s">
        <v>2020</v>
      </c>
      <c r="I20123">
        <v>43489</v>
      </c>
      <c r="J20123">
        <v>5</v>
      </c>
      <c r="K20123">
        <v>12.93</v>
      </c>
    </row>
    <row r="20124" spans="2:11">
      <c r="B20124" t="s">
        <v>2054</v>
      </c>
      <c r="C20124" t="s">
        <v>2517</v>
      </c>
      <c r="D20124" t="s">
        <v>2056</v>
      </c>
      <c r="E20124">
        <v>4</v>
      </c>
      <c r="F20124" t="s">
        <v>2016</v>
      </c>
      <c r="G20124">
        <v>190</v>
      </c>
      <c r="H20124" t="s">
        <v>2020</v>
      </c>
      <c r="I20124">
        <v>43489</v>
      </c>
      <c r="J20124">
        <v>1</v>
      </c>
      <c r="K20124">
        <v>29.86</v>
      </c>
    </row>
    <row r="20125" spans="2:11">
      <c r="B20125" t="s">
        <v>2083</v>
      </c>
      <c r="C20125" t="s">
        <v>2084</v>
      </c>
      <c r="D20125" t="s">
        <v>2053</v>
      </c>
      <c r="E20125">
        <v>1</v>
      </c>
      <c r="F20125" t="s">
        <v>2016</v>
      </c>
      <c r="G20125" t="s">
        <v>2030</v>
      </c>
      <c r="H20125" t="s">
        <v>2017</v>
      </c>
      <c r="I20125">
        <v>43424</v>
      </c>
      <c r="J20125" t="s">
        <v>2030</v>
      </c>
      <c r="K20125" t="s">
        <v>2030</v>
      </c>
    </row>
    <row r="20126" spans="2:11">
      <c r="B20126" t="s">
        <v>2102</v>
      </c>
      <c r="C20126" t="s">
        <v>2396</v>
      </c>
      <c r="D20126" t="s">
        <v>2026</v>
      </c>
      <c r="E20126">
        <v>5</v>
      </c>
      <c r="F20126" t="s">
        <v>2016</v>
      </c>
      <c r="G20126" t="s">
        <v>2030</v>
      </c>
      <c r="H20126" t="s">
        <v>2017</v>
      </c>
      <c r="I20126">
        <v>43312</v>
      </c>
      <c r="J20126" t="s">
        <v>2030</v>
      </c>
      <c r="K20126" t="s">
        <v>2030</v>
      </c>
    </row>
    <row r="20127" spans="2:11">
      <c r="B20127" t="s">
        <v>2079</v>
      </c>
      <c r="C20127" t="s">
        <v>2518</v>
      </c>
      <c r="D20127" t="s">
        <v>2015</v>
      </c>
      <c r="E20127">
        <v>3</v>
      </c>
      <c r="F20127" t="s">
        <v>2016</v>
      </c>
      <c r="G20127">
        <v>140</v>
      </c>
      <c r="H20127" t="s">
        <v>2017</v>
      </c>
      <c r="I20127">
        <v>43305</v>
      </c>
      <c r="J20127" t="s">
        <v>2030</v>
      </c>
      <c r="K20127" t="s">
        <v>2030</v>
      </c>
    </row>
    <row r="20128" spans="2:11">
      <c r="B20128" t="s">
        <v>2111</v>
      </c>
      <c r="C20128" t="s">
        <v>2832</v>
      </c>
      <c r="D20128" t="s">
        <v>2026</v>
      </c>
      <c r="E20128">
        <v>5</v>
      </c>
      <c r="F20128" t="s">
        <v>2016</v>
      </c>
      <c r="G20128" t="s">
        <v>2030</v>
      </c>
      <c r="H20128" t="s">
        <v>2017</v>
      </c>
      <c r="I20128">
        <v>43217</v>
      </c>
      <c r="J20128">
        <v>1</v>
      </c>
      <c r="K20128">
        <v>29.86</v>
      </c>
    </row>
    <row r="20201" spans="1:11">
      <c r="A20201" t="s">
        <v>1215</v>
      </c>
      <c r="B20201" t="s">
        <v>2045</v>
      </c>
      <c r="C20201" t="s">
        <v>3116</v>
      </c>
      <c r="D20201" t="s">
        <v>2029</v>
      </c>
      <c r="E20201">
        <v>5</v>
      </c>
      <c r="F20201" t="s">
        <v>2016</v>
      </c>
      <c r="G20201">
        <v>170</v>
      </c>
      <c r="H20201" t="s">
        <v>2020</v>
      </c>
      <c r="I20201">
        <v>43511</v>
      </c>
      <c r="J20201">
        <v>1</v>
      </c>
      <c r="K20201">
        <v>64.09</v>
      </c>
    </row>
    <row r="20202" spans="1:11">
      <c r="B20202" t="s">
        <v>2257</v>
      </c>
      <c r="C20202" t="s">
        <v>3114</v>
      </c>
      <c r="D20202" t="s">
        <v>2029</v>
      </c>
      <c r="E20202">
        <v>5</v>
      </c>
      <c r="F20202" t="s">
        <v>2016</v>
      </c>
      <c r="G20202">
        <v>173</v>
      </c>
      <c r="H20202" t="s">
        <v>2020</v>
      </c>
      <c r="I20202">
        <v>43510</v>
      </c>
      <c r="J20202" t="s">
        <v>2030</v>
      </c>
      <c r="K20202" t="s">
        <v>2030</v>
      </c>
    </row>
    <row r="20203" spans="1:11">
      <c r="B20203" t="s">
        <v>2274</v>
      </c>
      <c r="C20203" t="s">
        <v>2791</v>
      </c>
      <c r="D20203" t="s">
        <v>2076</v>
      </c>
      <c r="E20203">
        <v>3</v>
      </c>
      <c r="F20203" t="s">
        <v>2016</v>
      </c>
      <c r="G20203" t="s">
        <v>2030</v>
      </c>
      <c r="H20203" t="s">
        <v>2017</v>
      </c>
      <c r="I20203">
        <v>43509</v>
      </c>
      <c r="J20203">
        <v>4</v>
      </c>
      <c r="K20203">
        <v>0</v>
      </c>
    </row>
    <row r="20204" spans="1:11">
      <c r="B20204" t="s">
        <v>2621</v>
      </c>
      <c r="C20204" t="s">
        <v>3966</v>
      </c>
      <c r="D20204" t="s">
        <v>2044</v>
      </c>
      <c r="E20204">
        <v>3</v>
      </c>
      <c r="F20204" t="s">
        <v>2016</v>
      </c>
      <c r="G20204" t="s">
        <v>2030</v>
      </c>
      <c r="H20204" t="s">
        <v>2017</v>
      </c>
      <c r="I20204">
        <v>43507</v>
      </c>
      <c r="J20204">
        <v>4</v>
      </c>
      <c r="K20204">
        <v>0</v>
      </c>
    </row>
    <row r="20205" spans="1:11">
      <c r="B20205" t="s">
        <v>2411</v>
      </c>
      <c r="C20205" t="s">
        <v>3968</v>
      </c>
      <c r="D20205" t="s">
        <v>2044</v>
      </c>
      <c r="E20205">
        <v>3</v>
      </c>
      <c r="F20205" t="s">
        <v>2016</v>
      </c>
      <c r="G20205" t="s">
        <v>2030</v>
      </c>
      <c r="H20205" t="s">
        <v>2017</v>
      </c>
      <c r="I20205">
        <v>43506</v>
      </c>
      <c r="J20205">
        <v>4</v>
      </c>
      <c r="K20205">
        <v>0</v>
      </c>
    </row>
    <row r="20206" spans="1:11">
      <c r="B20206" t="s">
        <v>2077</v>
      </c>
      <c r="C20206" t="s">
        <v>3111</v>
      </c>
      <c r="D20206" t="s">
        <v>2227</v>
      </c>
      <c r="E20206">
        <v>3</v>
      </c>
      <c r="F20206" t="s">
        <v>2016</v>
      </c>
      <c r="G20206">
        <v>160</v>
      </c>
      <c r="H20206" t="s">
        <v>2020</v>
      </c>
      <c r="I20206">
        <v>43505</v>
      </c>
      <c r="J20206" t="s">
        <v>2030</v>
      </c>
      <c r="K20206" t="s">
        <v>2030</v>
      </c>
    </row>
    <row r="20207" spans="1:11">
      <c r="B20207" t="s">
        <v>2063</v>
      </c>
      <c r="C20207" t="s">
        <v>2838</v>
      </c>
      <c r="D20207" t="s">
        <v>2035</v>
      </c>
      <c r="E20207">
        <v>5</v>
      </c>
      <c r="F20207" t="s">
        <v>2016</v>
      </c>
      <c r="G20207">
        <v>168</v>
      </c>
      <c r="H20207" t="s">
        <v>2017</v>
      </c>
      <c r="I20207">
        <v>43504</v>
      </c>
      <c r="J20207" t="s">
        <v>2030</v>
      </c>
      <c r="K20207" t="s">
        <v>2030</v>
      </c>
    </row>
    <row r="20208" spans="1:11">
      <c r="B20208" t="s">
        <v>2094</v>
      </c>
      <c r="C20208" t="s">
        <v>2095</v>
      </c>
      <c r="D20208" t="s">
        <v>2076</v>
      </c>
      <c r="E20208">
        <v>3</v>
      </c>
      <c r="F20208" t="s">
        <v>2085</v>
      </c>
      <c r="G20208" t="s">
        <v>2030</v>
      </c>
      <c r="H20208" t="s">
        <v>2017</v>
      </c>
      <c r="I20208">
        <v>43500</v>
      </c>
      <c r="J20208" t="s">
        <v>2030</v>
      </c>
      <c r="K20208" t="s">
        <v>2030</v>
      </c>
    </row>
    <row r="20209" spans="2:11">
      <c r="B20209" t="s">
        <v>2232</v>
      </c>
      <c r="C20209" t="s">
        <v>3112</v>
      </c>
      <c r="D20209" t="s">
        <v>2029</v>
      </c>
      <c r="E20209">
        <v>5</v>
      </c>
      <c r="F20209" t="s">
        <v>2016</v>
      </c>
      <c r="G20209" t="s">
        <v>2030</v>
      </c>
      <c r="H20209" t="s">
        <v>2017</v>
      </c>
      <c r="I20209">
        <v>43493</v>
      </c>
      <c r="J20209">
        <v>1</v>
      </c>
      <c r="K20209">
        <v>64.09</v>
      </c>
    </row>
    <row r="20210" spans="2:11">
      <c r="B20210" t="s">
        <v>2072</v>
      </c>
      <c r="C20210" t="s">
        <v>2887</v>
      </c>
      <c r="D20210" t="s">
        <v>2029</v>
      </c>
      <c r="E20210">
        <v>5</v>
      </c>
      <c r="F20210" t="s">
        <v>2016</v>
      </c>
      <c r="G20210">
        <v>163</v>
      </c>
      <c r="H20210" t="s">
        <v>2017</v>
      </c>
      <c r="I20210">
        <v>43493</v>
      </c>
      <c r="J20210">
        <v>1</v>
      </c>
      <c r="K20210">
        <v>64.09</v>
      </c>
    </row>
    <row r="20211" spans="2:11">
      <c r="B20211" t="s">
        <v>2037</v>
      </c>
      <c r="C20211" t="s">
        <v>3113</v>
      </c>
      <c r="D20211" t="s">
        <v>2026</v>
      </c>
      <c r="E20211">
        <v>5</v>
      </c>
      <c r="F20211" t="s">
        <v>2016</v>
      </c>
      <c r="G20211">
        <v>196</v>
      </c>
      <c r="H20211" t="s">
        <v>2017</v>
      </c>
      <c r="I20211">
        <v>43490</v>
      </c>
      <c r="J20211">
        <v>1</v>
      </c>
      <c r="K20211">
        <v>64.09</v>
      </c>
    </row>
    <row r="20212" spans="2:11">
      <c r="B20212" t="s">
        <v>2079</v>
      </c>
      <c r="C20212" t="s">
        <v>3117</v>
      </c>
      <c r="D20212" t="s">
        <v>2015</v>
      </c>
      <c r="E20212">
        <v>3</v>
      </c>
      <c r="F20212" t="s">
        <v>2016</v>
      </c>
      <c r="G20212">
        <v>155</v>
      </c>
      <c r="H20212" t="s">
        <v>2017</v>
      </c>
      <c r="I20212">
        <v>43487</v>
      </c>
      <c r="J20212" t="s">
        <v>2030</v>
      </c>
      <c r="K20212" t="s">
        <v>2030</v>
      </c>
    </row>
    <row r="20213" spans="2:11">
      <c r="B20213" t="s">
        <v>2069</v>
      </c>
      <c r="C20213" t="s">
        <v>2840</v>
      </c>
      <c r="D20213" t="s">
        <v>2035</v>
      </c>
      <c r="E20213">
        <v>5</v>
      </c>
      <c r="F20213" t="s">
        <v>2016</v>
      </c>
      <c r="G20213">
        <v>172</v>
      </c>
      <c r="H20213" t="s">
        <v>2017</v>
      </c>
      <c r="I20213">
        <v>43482</v>
      </c>
      <c r="J20213">
        <v>1</v>
      </c>
      <c r="K20213">
        <v>64.09</v>
      </c>
    </row>
    <row r="20214" spans="2:11">
      <c r="B20214" t="s">
        <v>106</v>
      </c>
      <c r="C20214" t="s">
        <v>2884</v>
      </c>
      <c r="D20214" t="s">
        <v>2723</v>
      </c>
      <c r="E20214">
        <v>3</v>
      </c>
      <c r="F20214" t="s">
        <v>2088</v>
      </c>
      <c r="G20214">
        <v>152</v>
      </c>
      <c r="H20214" t="s">
        <v>2020</v>
      </c>
      <c r="I20214">
        <v>43480</v>
      </c>
      <c r="J20214">
        <v>2</v>
      </c>
      <c r="K20214">
        <v>42.28</v>
      </c>
    </row>
    <row r="20215" spans="2:11">
      <c r="B20215" t="s">
        <v>2027</v>
      </c>
      <c r="C20215" t="s">
        <v>2891</v>
      </c>
      <c r="D20215" t="s">
        <v>2044</v>
      </c>
      <c r="E20215">
        <v>3</v>
      </c>
      <c r="F20215" t="s">
        <v>2088</v>
      </c>
      <c r="G20215">
        <v>160</v>
      </c>
      <c r="H20215" t="s">
        <v>2017</v>
      </c>
      <c r="I20215">
        <v>43476</v>
      </c>
      <c r="J20215" t="s">
        <v>2030</v>
      </c>
      <c r="K20215" t="s">
        <v>2030</v>
      </c>
    </row>
    <row r="20216" spans="2:11">
      <c r="B20216" t="s">
        <v>2021</v>
      </c>
      <c r="C20216" t="s">
        <v>2897</v>
      </c>
      <c r="D20216" t="s">
        <v>2216</v>
      </c>
      <c r="E20216">
        <v>3</v>
      </c>
      <c r="F20216" t="s">
        <v>2016</v>
      </c>
      <c r="G20216">
        <v>155</v>
      </c>
      <c r="H20216" t="s">
        <v>2020</v>
      </c>
      <c r="I20216">
        <v>43475</v>
      </c>
      <c r="J20216" t="s">
        <v>2030</v>
      </c>
      <c r="K20216" t="s">
        <v>2030</v>
      </c>
    </row>
    <row r="20217" spans="2:11">
      <c r="B20217" t="s">
        <v>2174</v>
      </c>
      <c r="C20217" t="s">
        <v>2800</v>
      </c>
      <c r="D20217" t="s">
        <v>2029</v>
      </c>
      <c r="E20217">
        <v>5</v>
      </c>
      <c r="F20217" t="s">
        <v>2016</v>
      </c>
      <c r="G20217">
        <v>170</v>
      </c>
      <c r="H20217" t="s">
        <v>2017</v>
      </c>
      <c r="I20217">
        <v>43474</v>
      </c>
      <c r="J20217" t="s">
        <v>2030</v>
      </c>
      <c r="K20217" t="s">
        <v>2030</v>
      </c>
    </row>
    <row r="20218" spans="2:11">
      <c r="B20218" t="s">
        <v>2051</v>
      </c>
      <c r="C20218" t="s">
        <v>3469</v>
      </c>
      <c r="D20218" t="s">
        <v>2076</v>
      </c>
      <c r="E20218">
        <v>3</v>
      </c>
      <c r="F20218" t="s">
        <v>2088</v>
      </c>
      <c r="G20218">
        <v>150</v>
      </c>
      <c r="H20218" t="s">
        <v>2017</v>
      </c>
      <c r="I20218">
        <v>43469</v>
      </c>
      <c r="J20218" t="s">
        <v>2030</v>
      </c>
      <c r="K20218" t="s">
        <v>2030</v>
      </c>
    </row>
    <row r="20219" spans="2:11">
      <c r="B20219" t="s">
        <v>2083</v>
      </c>
      <c r="C20219" t="s">
        <v>2084</v>
      </c>
      <c r="D20219" t="s">
        <v>2026</v>
      </c>
      <c r="E20219">
        <v>5</v>
      </c>
      <c r="F20219" t="s">
        <v>2016</v>
      </c>
      <c r="G20219" t="s">
        <v>2030</v>
      </c>
      <c r="H20219" t="s">
        <v>2017</v>
      </c>
      <c r="I20219">
        <v>43469</v>
      </c>
      <c r="J20219">
        <v>1</v>
      </c>
      <c r="K20219">
        <v>64.09</v>
      </c>
    </row>
    <row r="20220" spans="2:11">
      <c r="B20220" t="s">
        <v>2120</v>
      </c>
      <c r="C20220" t="s">
        <v>4308</v>
      </c>
      <c r="D20220" t="s">
        <v>2122</v>
      </c>
      <c r="E20220">
        <v>2</v>
      </c>
      <c r="F20220" t="s">
        <v>2016</v>
      </c>
      <c r="G20220">
        <v>128</v>
      </c>
      <c r="H20220" t="s">
        <v>2020</v>
      </c>
      <c r="I20220">
        <v>43467</v>
      </c>
      <c r="J20220">
        <v>5</v>
      </c>
      <c r="K20220">
        <v>-64.09</v>
      </c>
    </row>
    <row r="20221" spans="2:11">
      <c r="B20221" t="s">
        <v>2074</v>
      </c>
      <c r="C20221" t="s">
        <v>3115</v>
      </c>
      <c r="D20221" t="s">
        <v>2076</v>
      </c>
      <c r="E20221">
        <v>3</v>
      </c>
      <c r="F20221" t="s">
        <v>2016</v>
      </c>
      <c r="G20221">
        <v>145</v>
      </c>
      <c r="H20221" t="s">
        <v>2020</v>
      </c>
      <c r="I20221">
        <v>43454</v>
      </c>
      <c r="J20221">
        <v>3</v>
      </c>
      <c r="K20221">
        <v>0.03</v>
      </c>
    </row>
    <row r="20222" spans="2:11">
      <c r="B20222" t="s">
        <v>2089</v>
      </c>
      <c r="C20222" t="s">
        <v>4243</v>
      </c>
      <c r="D20222" t="s">
        <v>2029</v>
      </c>
      <c r="E20222">
        <v>5</v>
      </c>
      <c r="F20222" t="s">
        <v>2016</v>
      </c>
      <c r="G20222">
        <v>187</v>
      </c>
      <c r="H20222" t="s">
        <v>2017</v>
      </c>
      <c r="I20222">
        <v>43438</v>
      </c>
      <c r="J20222">
        <v>1</v>
      </c>
      <c r="K20222">
        <v>64.09</v>
      </c>
    </row>
    <row r="20223" spans="2:11">
      <c r="B20223" t="s">
        <v>2098</v>
      </c>
      <c r="C20223" t="s">
        <v>2099</v>
      </c>
      <c r="D20223" t="s">
        <v>2029</v>
      </c>
      <c r="E20223">
        <v>5</v>
      </c>
      <c r="F20223" t="s">
        <v>2016</v>
      </c>
      <c r="G20223">
        <v>190</v>
      </c>
      <c r="H20223" t="s">
        <v>2020</v>
      </c>
      <c r="I20223">
        <v>43437</v>
      </c>
      <c r="J20223">
        <v>1</v>
      </c>
      <c r="K20223">
        <v>64.09</v>
      </c>
    </row>
    <row r="20224" spans="2:11">
      <c r="B20224" t="s">
        <v>2067</v>
      </c>
      <c r="C20224" t="s">
        <v>2839</v>
      </c>
      <c r="D20224" t="s">
        <v>2029</v>
      </c>
      <c r="E20224">
        <v>5</v>
      </c>
      <c r="F20224" t="s">
        <v>2016</v>
      </c>
      <c r="G20224">
        <v>200</v>
      </c>
      <c r="H20224" t="s">
        <v>2020</v>
      </c>
      <c r="I20224">
        <v>43434</v>
      </c>
      <c r="J20224">
        <v>1</v>
      </c>
      <c r="K20224">
        <v>64.09</v>
      </c>
    </row>
    <row r="20225" spans="2:11">
      <c r="B20225" t="s">
        <v>2033</v>
      </c>
      <c r="C20225" t="s">
        <v>3971</v>
      </c>
      <c r="D20225" t="s">
        <v>2035</v>
      </c>
      <c r="E20225">
        <v>5</v>
      </c>
      <c r="F20225" t="s">
        <v>2016</v>
      </c>
      <c r="G20225">
        <v>194</v>
      </c>
      <c r="H20225" t="s">
        <v>2020</v>
      </c>
      <c r="I20225">
        <v>43434</v>
      </c>
      <c r="J20225">
        <v>1</v>
      </c>
      <c r="K20225">
        <v>64.09</v>
      </c>
    </row>
    <row r="20226" spans="2:11">
      <c r="B20226" t="s">
        <v>2451</v>
      </c>
      <c r="C20226" t="s">
        <v>3468</v>
      </c>
      <c r="D20226" t="s">
        <v>2076</v>
      </c>
      <c r="E20226">
        <v>3</v>
      </c>
      <c r="F20226" t="s">
        <v>2016</v>
      </c>
      <c r="G20226" t="s">
        <v>2030</v>
      </c>
      <c r="H20226" t="s">
        <v>2017</v>
      </c>
      <c r="I20226">
        <v>43434</v>
      </c>
      <c r="J20226">
        <v>4</v>
      </c>
      <c r="K20226">
        <v>0</v>
      </c>
    </row>
    <row r="20227" spans="2:11">
      <c r="B20227" t="s">
        <v>3255</v>
      </c>
      <c r="C20227" t="s">
        <v>4400</v>
      </c>
      <c r="D20227" t="s">
        <v>2076</v>
      </c>
      <c r="E20227">
        <v>3</v>
      </c>
      <c r="F20227" t="s">
        <v>2016</v>
      </c>
      <c r="G20227">
        <v>155</v>
      </c>
      <c r="H20227" t="s">
        <v>2020</v>
      </c>
      <c r="I20227">
        <v>43434</v>
      </c>
      <c r="J20227" t="s">
        <v>2030</v>
      </c>
      <c r="K20227" t="s">
        <v>2030</v>
      </c>
    </row>
    <row r="20228" spans="2:11">
      <c r="B20228" t="s">
        <v>2553</v>
      </c>
      <c r="C20228" t="s">
        <v>3738</v>
      </c>
      <c r="D20228" t="s">
        <v>2076</v>
      </c>
      <c r="E20228">
        <v>3</v>
      </c>
      <c r="F20228" t="s">
        <v>2016</v>
      </c>
      <c r="G20228" t="s">
        <v>2030</v>
      </c>
      <c r="H20228" t="s">
        <v>2017</v>
      </c>
      <c r="I20228">
        <v>43434</v>
      </c>
      <c r="J20228">
        <v>4</v>
      </c>
      <c r="K20228">
        <v>0</v>
      </c>
    </row>
    <row r="20229" spans="2:11">
      <c r="B20229" t="s">
        <v>2096</v>
      </c>
      <c r="C20229" t="s">
        <v>2097</v>
      </c>
      <c r="D20229" t="s">
        <v>2189</v>
      </c>
      <c r="E20229">
        <v>5</v>
      </c>
      <c r="F20229" t="s">
        <v>2016</v>
      </c>
      <c r="G20229" t="s">
        <v>2030</v>
      </c>
      <c r="H20229" t="s">
        <v>2017</v>
      </c>
      <c r="I20229">
        <v>43370</v>
      </c>
      <c r="J20229">
        <v>1</v>
      </c>
      <c r="K20229">
        <v>64.09</v>
      </c>
    </row>
    <row r="20230" spans="2:11">
      <c r="B20230" t="s">
        <v>2461</v>
      </c>
      <c r="C20230" t="s">
        <v>3452</v>
      </c>
      <c r="D20230" t="s">
        <v>2179</v>
      </c>
      <c r="E20230" t="s">
        <v>2030</v>
      </c>
      <c r="F20230" t="s">
        <v>2016</v>
      </c>
      <c r="G20230" t="s">
        <v>2030</v>
      </c>
      <c r="H20230" t="s">
        <v>2017</v>
      </c>
      <c r="I20230">
        <v>43264</v>
      </c>
      <c r="J20230" t="s">
        <v>2030</v>
      </c>
      <c r="K20230" t="s">
        <v>2030</v>
      </c>
    </row>
    <row r="20301" spans="1:11">
      <c r="A20301" t="s">
        <v>1216</v>
      </c>
      <c r="B20301" t="s">
        <v>2274</v>
      </c>
      <c r="C20301" t="s">
        <v>3755</v>
      </c>
      <c r="D20301" t="s">
        <v>2053</v>
      </c>
      <c r="E20301">
        <v>1</v>
      </c>
      <c r="F20301" t="s">
        <v>2016</v>
      </c>
      <c r="G20301" t="s">
        <v>2030</v>
      </c>
      <c r="H20301" t="s">
        <v>2017</v>
      </c>
      <c r="I20301">
        <v>43509</v>
      </c>
      <c r="J20301" t="s">
        <v>2030</v>
      </c>
      <c r="K20301" t="s">
        <v>2030</v>
      </c>
    </row>
    <row r="20302" spans="1:11">
      <c r="B20302" t="s">
        <v>2094</v>
      </c>
      <c r="C20302" t="s">
        <v>2095</v>
      </c>
      <c r="D20302" t="s">
        <v>2053</v>
      </c>
      <c r="E20302">
        <v>1</v>
      </c>
      <c r="F20302" t="s">
        <v>2088</v>
      </c>
      <c r="G20302" t="s">
        <v>2030</v>
      </c>
      <c r="H20302" t="s">
        <v>2017</v>
      </c>
      <c r="I20302">
        <v>43508</v>
      </c>
      <c r="J20302" t="s">
        <v>2030</v>
      </c>
      <c r="K20302" t="s">
        <v>2030</v>
      </c>
    </row>
    <row r="20303" spans="1:11">
      <c r="B20303" t="s">
        <v>2051</v>
      </c>
      <c r="C20303" t="s">
        <v>4139</v>
      </c>
      <c r="D20303" t="s">
        <v>2026</v>
      </c>
      <c r="E20303">
        <v>5</v>
      </c>
      <c r="F20303" t="s">
        <v>2016</v>
      </c>
      <c r="G20303">
        <v>58</v>
      </c>
      <c r="H20303" t="s">
        <v>2017</v>
      </c>
      <c r="I20303">
        <v>43496</v>
      </c>
      <c r="J20303" t="s">
        <v>2030</v>
      </c>
      <c r="K20303" t="s">
        <v>2030</v>
      </c>
    </row>
    <row r="20304" spans="1:11">
      <c r="B20304" t="s">
        <v>2083</v>
      </c>
      <c r="C20304" t="s">
        <v>2084</v>
      </c>
      <c r="D20304" t="s">
        <v>2184</v>
      </c>
      <c r="E20304">
        <v>1</v>
      </c>
      <c r="F20304" t="s">
        <v>2016</v>
      </c>
      <c r="G20304" t="s">
        <v>2030</v>
      </c>
      <c r="H20304" t="s">
        <v>2017</v>
      </c>
      <c r="I20304">
        <v>43363</v>
      </c>
      <c r="J20304" t="s">
        <v>2030</v>
      </c>
      <c r="K20304" t="s">
        <v>2030</v>
      </c>
    </row>
    <row r="20305" spans="2:11">
      <c r="B20305" t="s">
        <v>2111</v>
      </c>
      <c r="C20305" t="s">
        <v>2338</v>
      </c>
      <c r="D20305" t="s">
        <v>2026</v>
      </c>
      <c r="E20305">
        <v>5</v>
      </c>
      <c r="F20305" t="s">
        <v>2123</v>
      </c>
      <c r="G20305" t="s">
        <v>2030</v>
      </c>
      <c r="H20305" t="s">
        <v>2017</v>
      </c>
      <c r="I20305">
        <v>42573</v>
      </c>
      <c r="J20305">
        <v>1</v>
      </c>
      <c r="K20305">
        <v>-16.010000000000002</v>
      </c>
    </row>
    <row r="20401" spans="1:11">
      <c r="A20401" t="s">
        <v>1217</v>
      </c>
      <c r="B20401" t="s">
        <v>2267</v>
      </c>
      <c r="C20401" t="s">
        <v>2369</v>
      </c>
      <c r="D20401" t="s">
        <v>2273</v>
      </c>
      <c r="E20401">
        <v>3</v>
      </c>
      <c r="F20401" t="s">
        <v>2016</v>
      </c>
      <c r="G20401">
        <v>24</v>
      </c>
      <c r="H20401" t="s">
        <v>2017</v>
      </c>
      <c r="I20401">
        <v>43506</v>
      </c>
      <c r="J20401">
        <v>2</v>
      </c>
      <c r="K20401">
        <v>0</v>
      </c>
    </row>
    <row r="20402" spans="1:11">
      <c r="B20402" t="s">
        <v>2077</v>
      </c>
      <c r="C20402" t="s">
        <v>2363</v>
      </c>
      <c r="D20402" t="s">
        <v>2029</v>
      </c>
      <c r="E20402">
        <v>5</v>
      </c>
      <c r="F20402" t="s">
        <v>2016</v>
      </c>
      <c r="G20402">
        <v>45</v>
      </c>
      <c r="H20402" t="s">
        <v>2017</v>
      </c>
      <c r="I20402">
        <v>43499</v>
      </c>
      <c r="J20402" t="s">
        <v>2030</v>
      </c>
      <c r="K20402" t="s">
        <v>2030</v>
      </c>
    </row>
    <row r="20403" spans="1:11">
      <c r="B20403" t="s">
        <v>2382</v>
      </c>
      <c r="C20403" t="s">
        <v>2383</v>
      </c>
      <c r="D20403" t="s">
        <v>2029</v>
      </c>
      <c r="E20403">
        <v>5</v>
      </c>
      <c r="F20403" t="s">
        <v>2016</v>
      </c>
      <c r="G20403">
        <v>30</v>
      </c>
      <c r="H20403" t="s">
        <v>2017</v>
      </c>
      <c r="I20403">
        <v>43489</v>
      </c>
      <c r="J20403">
        <v>1</v>
      </c>
      <c r="K20403">
        <v>11</v>
      </c>
    </row>
    <row r="20404" spans="1:11">
      <c r="B20404" t="s">
        <v>2072</v>
      </c>
      <c r="C20404" t="s">
        <v>3494</v>
      </c>
      <c r="D20404" t="s">
        <v>2015</v>
      </c>
      <c r="E20404">
        <v>3</v>
      </c>
      <c r="F20404" t="s">
        <v>2016</v>
      </c>
      <c r="G20404" t="s">
        <v>2030</v>
      </c>
      <c r="H20404" t="s">
        <v>2017</v>
      </c>
      <c r="I20404">
        <v>43488</v>
      </c>
      <c r="J20404">
        <v>2</v>
      </c>
      <c r="K20404">
        <v>0</v>
      </c>
    </row>
    <row r="20405" spans="1:11">
      <c r="B20405" t="s">
        <v>2054</v>
      </c>
      <c r="C20405" t="s">
        <v>2370</v>
      </c>
      <c r="D20405" t="s">
        <v>2044</v>
      </c>
      <c r="E20405">
        <v>3</v>
      </c>
      <c r="F20405" t="s">
        <v>2016</v>
      </c>
      <c r="G20405">
        <v>20</v>
      </c>
      <c r="H20405" t="s">
        <v>2020</v>
      </c>
      <c r="I20405">
        <v>43472</v>
      </c>
      <c r="J20405">
        <v>2</v>
      </c>
      <c r="K20405">
        <v>0</v>
      </c>
    </row>
    <row r="20406" spans="1:11">
      <c r="B20406" t="s">
        <v>2021</v>
      </c>
      <c r="C20406" t="s">
        <v>2995</v>
      </c>
      <c r="D20406" t="s">
        <v>2216</v>
      </c>
      <c r="E20406">
        <v>3</v>
      </c>
      <c r="F20406" t="s">
        <v>2016</v>
      </c>
      <c r="G20406">
        <v>19</v>
      </c>
      <c r="H20406" t="s">
        <v>2020</v>
      </c>
      <c r="I20406">
        <v>43471</v>
      </c>
      <c r="J20406">
        <v>2</v>
      </c>
      <c r="K20406">
        <v>0</v>
      </c>
    </row>
    <row r="20407" spans="1:11">
      <c r="B20407" t="s">
        <v>2051</v>
      </c>
      <c r="C20407" t="s">
        <v>2354</v>
      </c>
      <c r="D20407" t="s">
        <v>2076</v>
      </c>
      <c r="E20407">
        <v>3</v>
      </c>
      <c r="F20407" t="s">
        <v>2016</v>
      </c>
      <c r="G20407">
        <v>13</v>
      </c>
      <c r="H20407" t="s">
        <v>2017</v>
      </c>
      <c r="I20407">
        <v>43453</v>
      </c>
      <c r="J20407">
        <v>2</v>
      </c>
      <c r="K20407">
        <v>0</v>
      </c>
    </row>
    <row r="20408" spans="1:11">
      <c r="B20408" t="s">
        <v>2792</v>
      </c>
      <c r="C20408" t="s">
        <v>3290</v>
      </c>
      <c r="D20408" t="s">
        <v>2026</v>
      </c>
      <c r="E20408">
        <v>5</v>
      </c>
      <c r="F20408" t="s">
        <v>2016</v>
      </c>
      <c r="G20408">
        <v>24.5</v>
      </c>
      <c r="H20408" t="s">
        <v>2020</v>
      </c>
      <c r="I20408">
        <v>43452</v>
      </c>
      <c r="J20408">
        <v>5</v>
      </c>
      <c r="K20408">
        <v>-13.95</v>
      </c>
    </row>
    <row r="20409" spans="1:11">
      <c r="B20409" t="s">
        <v>2083</v>
      </c>
      <c r="C20409" t="s">
        <v>2084</v>
      </c>
      <c r="D20409" t="s">
        <v>2035</v>
      </c>
      <c r="E20409">
        <v>5</v>
      </c>
      <c r="F20409" t="s">
        <v>2085</v>
      </c>
      <c r="G20409" t="s">
        <v>2030</v>
      </c>
      <c r="H20409" t="s">
        <v>2017</v>
      </c>
      <c r="I20409">
        <v>43414</v>
      </c>
      <c r="J20409">
        <v>4</v>
      </c>
      <c r="K20409">
        <v>-5.48</v>
      </c>
    </row>
    <row r="20501" spans="1:11">
      <c r="A20501" t="s">
        <v>1218</v>
      </c>
      <c r="B20501" t="s">
        <v>2083</v>
      </c>
      <c r="C20501" t="s">
        <v>2084</v>
      </c>
      <c r="D20501" t="s">
        <v>2026</v>
      </c>
      <c r="E20501">
        <v>5</v>
      </c>
      <c r="F20501" t="s">
        <v>2016</v>
      </c>
      <c r="G20501" t="s">
        <v>2030</v>
      </c>
      <c r="H20501" t="s">
        <v>2017</v>
      </c>
      <c r="I20501">
        <v>43503</v>
      </c>
      <c r="J20501" t="s">
        <v>2030</v>
      </c>
      <c r="K20501" t="s">
        <v>2030</v>
      </c>
    </row>
    <row r="20502" spans="1:11">
      <c r="B20502" t="s">
        <v>2118</v>
      </c>
      <c r="C20502" t="s">
        <v>3475</v>
      </c>
      <c r="D20502" t="s">
        <v>2026</v>
      </c>
      <c r="E20502">
        <v>5</v>
      </c>
      <c r="F20502" t="s">
        <v>2016</v>
      </c>
      <c r="G20502">
        <v>14</v>
      </c>
      <c r="H20502" t="s">
        <v>2017</v>
      </c>
      <c r="I20502">
        <v>43499</v>
      </c>
      <c r="J20502" t="s">
        <v>2030</v>
      </c>
      <c r="K20502" t="s">
        <v>2030</v>
      </c>
    </row>
    <row r="20503" spans="1:11">
      <c r="B20503" t="s">
        <v>2049</v>
      </c>
      <c r="C20503" t="s">
        <v>3476</v>
      </c>
      <c r="D20503" t="s">
        <v>2029</v>
      </c>
      <c r="E20503">
        <v>5</v>
      </c>
      <c r="F20503" t="s">
        <v>2016</v>
      </c>
      <c r="G20503">
        <v>14</v>
      </c>
      <c r="H20503" t="s">
        <v>2017</v>
      </c>
      <c r="I20503">
        <v>43496</v>
      </c>
      <c r="J20503" t="s">
        <v>2030</v>
      </c>
      <c r="K20503" t="s">
        <v>2030</v>
      </c>
    </row>
    <row r="20504" spans="1:11">
      <c r="B20504" t="s">
        <v>2129</v>
      </c>
      <c r="C20504" t="s">
        <v>3477</v>
      </c>
      <c r="D20504" t="s">
        <v>2026</v>
      </c>
      <c r="E20504">
        <v>5</v>
      </c>
      <c r="F20504" t="s">
        <v>2016</v>
      </c>
      <c r="G20504">
        <v>15</v>
      </c>
      <c r="H20504" t="s">
        <v>2020</v>
      </c>
      <c r="I20504">
        <v>43411</v>
      </c>
      <c r="J20504">
        <v>1</v>
      </c>
      <c r="K20504">
        <v>2.73</v>
      </c>
    </row>
    <row r="20601" spans="1:11">
      <c r="A20601" t="s">
        <v>1219</v>
      </c>
      <c r="B20601" t="s">
        <v>2037</v>
      </c>
      <c r="C20601" t="s">
        <v>3677</v>
      </c>
      <c r="D20601" t="s">
        <v>2026</v>
      </c>
      <c r="E20601">
        <v>5</v>
      </c>
      <c r="F20601" t="s">
        <v>2016</v>
      </c>
      <c r="G20601">
        <v>74</v>
      </c>
      <c r="H20601" t="s">
        <v>2017</v>
      </c>
      <c r="I20601">
        <v>43511</v>
      </c>
      <c r="J20601">
        <v>11</v>
      </c>
      <c r="K20601">
        <v>-20.29</v>
      </c>
    </row>
    <row r="20602" spans="1:11">
      <c r="B20602" t="s">
        <v>2077</v>
      </c>
      <c r="C20602" t="s">
        <v>3685</v>
      </c>
      <c r="D20602" t="s">
        <v>2029</v>
      </c>
      <c r="E20602">
        <v>5</v>
      </c>
      <c r="F20602" t="s">
        <v>2016</v>
      </c>
      <c r="G20602">
        <v>78</v>
      </c>
      <c r="H20602" t="s">
        <v>2017</v>
      </c>
      <c r="I20602">
        <v>43511</v>
      </c>
      <c r="J20602">
        <v>5</v>
      </c>
      <c r="K20602">
        <v>-7.79</v>
      </c>
    </row>
    <row r="20603" spans="1:11">
      <c r="B20603" t="s">
        <v>2047</v>
      </c>
      <c r="C20603" t="s">
        <v>2356</v>
      </c>
      <c r="D20603" t="s">
        <v>2026</v>
      </c>
      <c r="E20603">
        <v>5</v>
      </c>
      <c r="F20603" t="s">
        <v>2016</v>
      </c>
      <c r="G20603">
        <v>82</v>
      </c>
      <c r="H20603" t="s">
        <v>2017</v>
      </c>
      <c r="I20603">
        <v>43511</v>
      </c>
      <c r="J20603" t="s">
        <v>2030</v>
      </c>
      <c r="K20603" t="s">
        <v>2030</v>
      </c>
    </row>
    <row r="20604" spans="1:11">
      <c r="B20604" t="s">
        <v>2352</v>
      </c>
      <c r="C20604" t="s">
        <v>2988</v>
      </c>
      <c r="D20604" t="s">
        <v>2076</v>
      </c>
      <c r="E20604">
        <v>3</v>
      </c>
      <c r="F20604" t="s">
        <v>2016</v>
      </c>
      <c r="G20604">
        <v>67</v>
      </c>
      <c r="H20604" t="s">
        <v>2017</v>
      </c>
      <c r="I20604">
        <v>43511</v>
      </c>
      <c r="J20604">
        <v>3</v>
      </c>
      <c r="K20604">
        <v>0</v>
      </c>
    </row>
    <row r="20605" spans="1:11">
      <c r="B20605" t="s">
        <v>2063</v>
      </c>
      <c r="C20605" t="s">
        <v>3024</v>
      </c>
      <c r="D20605" t="s">
        <v>2184</v>
      </c>
      <c r="E20605">
        <v>1</v>
      </c>
      <c r="F20605" t="s">
        <v>2088</v>
      </c>
      <c r="G20605">
        <v>70</v>
      </c>
      <c r="H20605" t="s">
        <v>2017</v>
      </c>
      <c r="I20605">
        <v>43511</v>
      </c>
      <c r="J20605" t="s">
        <v>2030</v>
      </c>
      <c r="K20605" t="s">
        <v>2030</v>
      </c>
    </row>
    <row r="20606" spans="1:11">
      <c r="B20606" t="s">
        <v>2079</v>
      </c>
      <c r="C20606" t="s">
        <v>3035</v>
      </c>
      <c r="D20606" t="s">
        <v>2029</v>
      </c>
      <c r="E20606">
        <v>5</v>
      </c>
      <c r="F20606" t="s">
        <v>2016</v>
      </c>
      <c r="G20606">
        <v>75</v>
      </c>
      <c r="H20606" t="s">
        <v>2017</v>
      </c>
      <c r="I20606">
        <v>43510</v>
      </c>
      <c r="J20606">
        <v>2</v>
      </c>
      <c r="K20606">
        <v>1.02</v>
      </c>
    </row>
    <row r="20607" spans="1:11">
      <c r="B20607" t="s">
        <v>2996</v>
      </c>
      <c r="C20607" t="s">
        <v>2997</v>
      </c>
      <c r="D20607" t="s">
        <v>2044</v>
      </c>
      <c r="E20607">
        <v>3</v>
      </c>
      <c r="F20607" t="s">
        <v>2016</v>
      </c>
      <c r="G20607">
        <v>74</v>
      </c>
      <c r="H20607" t="s">
        <v>2020</v>
      </c>
      <c r="I20607">
        <v>43510</v>
      </c>
      <c r="J20607">
        <v>3</v>
      </c>
      <c r="K20607">
        <v>0</v>
      </c>
    </row>
    <row r="20608" spans="1:11">
      <c r="B20608" t="s">
        <v>2051</v>
      </c>
      <c r="C20608" t="s">
        <v>2354</v>
      </c>
      <c r="D20608" t="s">
        <v>2053</v>
      </c>
      <c r="E20608">
        <v>1</v>
      </c>
      <c r="F20608" t="s">
        <v>2088</v>
      </c>
      <c r="G20608">
        <v>56</v>
      </c>
      <c r="H20608" t="s">
        <v>2017</v>
      </c>
      <c r="I20608">
        <v>43510</v>
      </c>
      <c r="J20608">
        <v>4</v>
      </c>
      <c r="K20608">
        <v>-0.93</v>
      </c>
    </row>
    <row r="20609" spans="2:11">
      <c r="B20609" t="s">
        <v>2792</v>
      </c>
      <c r="C20609" t="s">
        <v>3290</v>
      </c>
      <c r="D20609" t="s">
        <v>2026</v>
      </c>
      <c r="E20609">
        <v>5</v>
      </c>
      <c r="F20609" t="s">
        <v>2016</v>
      </c>
      <c r="G20609">
        <v>72</v>
      </c>
      <c r="H20609" t="s">
        <v>2020</v>
      </c>
      <c r="I20609">
        <v>43509</v>
      </c>
      <c r="J20609">
        <v>2</v>
      </c>
      <c r="K20609">
        <v>1.02</v>
      </c>
    </row>
    <row r="20610" spans="2:11">
      <c r="B20610" t="s">
        <v>106</v>
      </c>
      <c r="C20610" t="s">
        <v>3291</v>
      </c>
      <c r="D20610" t="s">
        <v>2229</v>
      </c>
      <c r="E20610">
        <v>5</v>
      </c>
      <c r="F20610" t="s">
        <v>2016</v>
      </c>
      <c r="G20610">
        <v>72</v>
      </c>
      <c r="H20610" t="s">
        <v>2020</v>
      </c>
      <c r="I20610">
        <v>43509</v>
      </c>
      <c r="J20610" t="s">
        <v>2030</v>
      </c>
      <c r="K20610" t="s">
        <v>2030</v>
      </c>
    </row>
    <row r="20611" spans="2:11">
      <c r="B20611" t="s">
        <v>2021</v>
      </c>
      <c r="C20611" t="s">
        <v>2995</v>
      </c>
      <c r="D20611" t="s">
        <v>2166</v>
      </c>
      <c r="E20611">
        <v>5</v>
      </c>
      <c r="F20611" t="s">
        <v>2016</v>
      </c>
      <c r="G20611">
        <v>81</v>
      </c>
      <c r="H20611" t="s">
        <v>2020</v>
      </c>
      <c r="I20611">
        <v>43509</v>
      </c>
      <c r="J20611">
        <v>2</v>
      </c>
      <c r="K20611">
        <v>1.02</v>
      </c>
    </row>
    <row r="20612" spans="2:11">
      <c r="B20612" t="s">
        <v>2274</v>
      </c>
      <c r="C20612" t="s">
        <v>3294</v>
      </c>
      <c r="D20612" t="s">
        <v>2026</v>
      </c>
      <c r="E20612">
        <v>5</v>
      </c>
      <c r="F20612" t="s">
        <v>2016</v>
      </c>
      <c r="G20612" t="s">
        <v>2030</v>
      </c>
      <c r="H20612" t="s">
        <v>2017</v>
      </c>
      <c r="I20612">
        <v>43509</v>
      </c>
      <c r="J20612">
        <v>6</v>
      </c>
      <c r="K20612">
        <v>-12.4</v>
      </c>
    </row>
    <row r="20613" spans="2:11">
      <c r="B20613" t="s">
        <v>2393</v>
      </c>
      <c r="C20613" t="s">
        <v>2998</v>
      </c>
      <c r="D20613" t="s">
        <v>2362</v>
      </c>
      <c r="E20613">
        <v>5</v>
      </c>
      <c r="F20613" t="s">
        <v>2016</v>
      </c>
      <c r="G20613">
        <v>96</v>
      </c>
      <c r="H20613" t="s">
        <v>2020</v>
      </c>
      <c r="I20613">
        <v>43509</v>
      </c>
      <c r="J20613">
        <v>10</v>
      </c>
      <c r="K20613">
        <v>-19.239999999999998</v>
      </c>
    </row>
    <row r="20614" spans="2:11">
      <c r="B20614" t="s">
        <v>2033</v>
      </c>
      <c r="C20614" t="s">
        <v>3027</v>
      </c>
      <c r="D20614" t="s">
        <v>2044</v>
      </c>
      <c r="E20614">
        <v>3</v>
      </c>
      <c r="F20614" t="s">
        <v>2016</v>
      </c>
      <c r="G20614">
        <v>74</v>
      </c>
      <c r="H20614" t="s">
        <v>2020</v>
      </c>
      <c r="I20614">
        <v>43509</v>
      </c>
      <c r="J20614">
        <v>3</v>
      </c>
      <c r="K20614">
        <v>0</v>
      </c>
    </row>
    <row r="20615" spans="2:11">
      <c r="B20615" t="s">
        <v>2371</v>
      </c>
      <c r="C20615" t="s">
        <v>2372</v>
      </c>
      <c r="D20615" t="s">
        <v>2162</v>
      </c>
      <c r="E20615">
        <v>3</v>
      </c>
      <c r="F20615" t="s">
        <v>2016</v>
      </c>
      <c r="G20615">
        <v>68</v>
      </c>
      <c r="H20615" t="s">
        <v>2020</v>
      </c>
      <c r="I20615">
        <v>43509</v>
      </c>
      <c r="J20615">
        <v>13</v>
      </c>
      <c r="K20615">
        <v>-23.59</v>
      </c>
    </row>
    <row r="20616" spans="2:11">
      <c r="B20616" t="s">
        <v>2069</v>
      </c>
      <c r="C20616" t="s">
        <v>2373</v>
      </c>
      <c r="D20616" t="s">
        <v>2035</v>
      </c>
      <c r="E20616">
        <v>5</v>
      </c>
      <c r="F20616" t="s">
        <v>2016</v>
      </c>
      <c r="G20616">
        <v>75</v>
      </c>
      <c r="H20616" t="s">
        <v>2017</v>
      </c>
      <c r="I20616">
        <v>43509</v>
      </c>
      <c r="J20616" t="s">
        <v>2030</v>
      </c>
      <c r="K20616" t="s">
        <v>2030</v>
      </c>
    </row>
    <row r="20617" spans="2:11">
      <c r="B20617" t="s">
        <v>2072</v>
      </c>
      <c r="C20617" t="s">
        <v>3494</v>
      </c>
      <c r="D20617" t="s">
        <v>2189</v>
      </c>
      <c r="E20617">
        <v>5</v>
      </c>
      <c r="F20617" t="s">
        <v>2016</v>
      </c>
      <c r="G20617">
        <v>85</v>
      </c>
      <c r="H20617" t="s">
        <v>2017</v>
      </c>
      <c r="I20617">
        <v>43509</v>
      </c>
      <c r="J20617">
        <v>2</v>
      </c>
      <c r="K20617">
        <v>1.02</v>
      </c>
    </row>
    <row r="20618" spans="2:11">
      <c r="B20618" t="s">
        <v>2260</v>
      </c>
      <c r="C20618" t="s">
        <v>3734</v>
      </c>
      <c r="D20618" t="s">
        <v>2035</v>
      </c>
      <c r="E20618">
        <v>5</v>
      </c>
      <c r="F20618" t="s">
        <v>2016</v>
      </c>
      <c r="G20618">
        <v>85</v>
      </c>
      <c r="H20618" t="s">
        <v>2020</v>
      </c>
      <c r="I20618">
        <v>43509</v>
      </c>
      <c r="J20618">
        <v>1</v>
      </c>
      <c r="K20618">
        <v>12.02</v>
      </c>
    </row>
    <row r="20619" spans="2:11">
      <c r="B20619" t="s">
        <v>2174</v>
      </c>
      <c r="C20619" t="s">
        <v>2357</v>
      </c>
      <c r="D20619" t="s">
        <v>2015</v>
      </c>
      <c r="E20619">
        <v>3</v>
      </c>
      <c r="F20619" t="s">
        <v>2016</v>
      </c>
      <c r="G20619">
        <v>70</v>
      </c>
      <c r="H20619" t="s">
        <v>2017</v>
      </c>
      <c r="I20619">
        <v>43508</v>
      </c>
      <c r="J20619">
        <v>3</v>
      </c>
      <c r="K20619">
        <v>0</v>
      </c>
    </row>
    <row r="20620" spans="2:11">
      <c r="B20620" t="s">
        <v>2027</v>
      </c>
      <c r="C20620" t="s">
        <v>2994</v>
      </c>
      <c r="D20620" t="s">
        <v>2044</v>
      </c>
      <c r="E20620">
        <v>3</v>
      </c>
      <c r="F20620" t="s">
        <v>2016</v>
      </c>
      <c r="G20620">
        <v>69</v>
      </c>
      <c r="H20620" t="s">
        <v>2017</v>
      </c>
      <c r="I20620">
        <v>43508</v>
      </c>
      <c r="J20620">
        <v>3</v>
      </c>
      <c r="K20620">
        <v>0</v>
      </c>
    </row>
    <row r="20621" spans="2:11">
      <c r="B20621" t="s">
        <v>2198</v>
      </c>
      <c r="C20621" t="s">
        <v>2387</v>
      </c>
      <c r="D20621" t="s">
        <v>2035</v>
      </c>
      <c r="E20621">
        <v>5</v>
      </c>
      <c r="F20621" t="s">
        <v>2016</v>
      </c>
      <c r="G20621">
        <v>73</v>
      </c>
      <c r="H20621" t="s">
        <v>2020</v>
      </c>
      <c r="I20621">
        <v>43508</v>
      </c>
      <c r="J20621" t="s">
        <v>2030</v>
      </c>
      <c r="K20621" t="s">
        <v>2030</v>
      </c>
    </row>
    <row r="20622" spans="2:11">
      <c r="B20622" t="s">
        <v>2267</v>
      </c>
      <c r="C20622" t="s">
        <v>2369</v>
      </c>
      <c r="D20622" t="s">
        <v>2029</v>
      </c>
      <c r="E20622">
        <v>5</v>
      </c>
      <c r="F20622" t="s">
        <v>2016</v>
      </c>
      <c r="G20622">
        <v>96</v>
      </c>
      <c r="H20622" t="s">
        <v>2017</v>
      </c>
      <c r="I20622">
        <v>43508</v>
      </c>
      <c r="J20622">
        <v>8</v>
      </c>
      <c r="K20622">
        <v>-17.78</v>
      </c>
    </row>
    <row r="20623" spans="2:11">
      <c r="B20623" t="s">
        <v>2094</v>
      </c>
      <c r="C20623" t="s">
        <v>2095</v>
      </c>
      <c r="D20623" t="s">
        <v>2053</v>
      </c>
      <c r="E20623">
        <v>1</v>
      </c>
      <c r="F20623" t="s">
        <v>2016</v>
      </c>
      <c r="G20623" t="s">
        <v>2030</v>
      </c>
      <c r="H20623" t="s">
        <v>2017</v>
      </c>
      <c r="I20623">
        <v>43496</v>
      </c>
      <c r="J20623" t="s">
        <v>2030</v>
      </c>
      <c r="K20623" t="s">
        <v>2030</v>
      </c>
    </row>
    <row r="20624" spans="2:11">
      <c r="B20624" t="s">
        <v>2049</v>
      </c>
      <c r="C20624" t="s">
        <v>3405</v>
      </c>
      <c r="D20624" t="s">
        <v>2015</v>
      </c>
      <c r="E20624">
        <v>3</v>
      </c>
      <c r="F20624" t="s">
        <v>2016</v>
      </c>
      <c r="G20624">
        <v>80</v>
      </c>
      <c r="H20624" t="s">
        <v>2017</v>
      </c>
      <c r="I20624">
        <v>43440</v>
      </c>
      <c r="J20624" t="s">
        <v>2030</v>
      </c>
      <c r="K20624" t="s">
        <v>2030</v>
      </c>
    </row>
    <row r="20625" spans="2:11">
      <c r="B20625" t="s">
        <v>2024</v>
      </c>
      <c r="C20625" t="s">
        <v>3681</v>
      </c>
      <c r="D20625" t="s">
        <v>2026</v>
      </c>
      <c r="E20625">
        <v>5</v>
      </c>
      <c r="F20625" t="s">
        <v>2016</v>
      </c>
      <c r="G20625">
        <v>97</v>
      </c>
      <c r="H20625" t="s">
        <v>2017</v>
      </c>
      <c r="I20625">
        <v>43430</v>
      </c>
      <c r="J20625">
        <v>2</v>
      </c>
      <c r="K20625">
        <v>1.02</v>
      </c>
    </row>
    <row r="20626" spans="2:11">
      <c r="B20626" t="s">
        <v>2083</v>
      </c>
      <c r="C20626" t="s">
        <v>2084</v>
      </c>
      <c r="D20626" t="s">
        <v>2026</v>
      </c>
      <c r="E20626">
        <v>5</v>
      </c>
      <c r="F20626" t="s">
        <v>2085</v>
      </c>
      <c r="G20626" t="s">
        <v>2030</v>
      </c>
      <c r="H20626" t="s">
        <v>2017</v>
      </c>
      <c r="I20626">
        <v>43410</v>
      </c>
      <c r="J20626">
        <v>12</v>
      </c>
      <c r="K20626">
        <v>-22.27</v>
      </c>
    </row>
    <row r="20627" spans="2:11">
      <c r="B20627" t="s">
        <v>2067</v>
      </c>
      <c r="C20627" t="s">
        <v>2991</v>
      </c>
      <c r="D20627" t="s">
        <v>2104</v>
      </c>
      <c r="E20627" t="s">
        <v>2030</v>
      </c>
      <c r="F20627" t="s">
        <v>2016</v>
      </c>
      <c r="G20627" t="s">
        <v>2030</v>
      </c>
      <c r="H20627" t="s">
        <v>2017</v>
      </c>
      <c r="I20627">
        <v>42437</v>
      </c>
      <c r="J20627" t="s">
        <v>2030</v>
      </c>
      <c r="K20627" t="s">
        <v>2030</v>
      </c>
    </row>
    <row r="20701" spans="1:11">
      <c r="A20701" t="s">
        <v>1220</v>
      </c>
      <c r="B20701" t="s">
        <v>2390</v>
      </c>
      <c r="C20701" t="s">
        <v>3175</v>
      </c>
      <c r="D20701" t="s">
        <v>2076</v>
      </c>
      <c r="E20701">
        <v>3</v>
      </c>
      <c r="F20701" t="s">
        <v>2016</v>
      </c>
      <c r="G20701">
        <v>75</v>
      </c>
      <c r="H20701" t="s">
        <v>2020</v>
      </c>
      <c r="I20701">
        <v>43511</v>
      </c>
      <c r="J20701">
        <v>6</v>
      </c>
      <c r="K20701">
        <v>0</v>
      </c>
    </row>
    <row r="20702" spans="1:11">
      <c r="B20702" t="s">
        <v>2267</v>
      </c>
      <c r="C20702" t="s">
        <v>2305</v>
      </c>
      <c r="D20702" t="s">
        <v>2273</v>
      </c>
      <c r="E20702">
        <v>3</v>
      </c>
      <c r="F20702" t="s">
        <v>2016</v>
      </c>
      <c r="G20702" t="s">
        <v>2030</v>
      </c>
      <c r="H20702" t="s">
        <v>2017</v>
      </c>
      <c r="I20702">
        <v>43511</v>
      </c>
      <c r="J20702">
        <v>4</v>
      </c>
      <c r="K20702">
        <v>14.54</v>
      </c>
    </row>
    <row r="20703" spans="1:11">
      <c r="B20703" t="s">
        <v>2174</v>
      </c>
      <c r="C20703" t="s">
        <v>2510</v>
      </c>
      <c r="D20703" t="s">
        <v>2015</v>
      </c>
      <c r="E20703">
        <v>3</v>
      </c>
      <c r="F20703" t="s">
        <v>2016</v>
      </c>
      <c r="G20703">
        <v>76</v>
      </c>
      <c r="H20703" t="s">
        <v>2017</v>
      </c>
      <c r="I20703">
        <v>43510</v>
      </c>
      <c r="J20703">
        <v>1</v>
      </c>
      <c r="K20703">
        <v>35.130000000000003</v>
      </c>
    </row>
    <row r="20704" spans="1:11">
      <c r="B20704" t="s">
        <v>2049</v>
      </c>
      <c r="C20704" t="s">
        <v>2502</v>
      </c>
      <c r="D20704" t="s">
        <v>2015</v>
      </c>
      <c r="E20704">
        <v>3</v>
      </c>
      <c r="F20704" t="s">
        <v>2016</v>
      </c>
      <c r="G20704">
        <v>74</v>
      </c>
      <c r="H20704" t="s">
        <v>2017</v>
      </c>
      <c r="I20704">
        <v>43510</v>
      </c>
      <c r="J20704">
        <v>6</v>
      </c>
      <c r="K20704">
        <v>0</v>
      </c>
    </row>
    <row r="20705" spans="2:11">
      <c r="B20705" t="s">
        <v>2274</v>
      </c>
      <c r="C20705" t="s">
        <v>2503</v>
      </c>
      <c r="D20705" t="s">
        <v>2026</v>
      </c>
      <c r="E20705">
        <v>5</v>
      </c>
      <c r="F20705" t="s">
        <v>2016</v>
      </c>
      <c r="G20705" t="s">
        <v>2030</v>
      </c>
      <c r="H20705" t="s">
        <v>2017</v>
      </c>
      <c r="I20705">
        <v>43509</v>
      </c>
      <c r="J20705">
        <v>2</v>
      </c>
      <c r="K20705">
        <v>32.33</v>
      </c>
    </row>
    <row r="20706" spans="2:11">
      <c r="B20706" t="s">
        <v>2051</v>
      </c>
      <c r="C20706" t="s">
        <v>2167</v>
      </c>
      <c r="D20706" t="s">
        <v>2076</v>
      </c>
      <c r="E20706">
        <v>3</v>
      </c>
      <c r="F20706" t="s">
        <v>2088</v>
      </c>
      <c r="G20706">
        <v>75</v>
      </c>
      <c r="H20706" t="s">
        <v>2017</v>
      </c>
      <c r="I20706">
        <v>43508</v>
      </c>
      <c r="J20706">
        <v>3</v>
      </c>
      <c r="K20706">
        <v>15.58</v>
      </c>
    </row>
    <row r="20707" spans="2:11">
      <c r="B20707" t="s">
        <v>2067</v>
      </c>
      <c r="C20707" t="s">
        <v>3178</v>
      </c>
      <c r="D20707" t="s">
        <v>2029</v>
      </c>
      <c r="E20707">
        <v>5</v>
      </c>
      <c r="F20707" t="s">
        <v>2016</v>
      </c>
      <c r="G20707">
        <v>80</v>
      </c>
      <c r="H20707" t="s">
        <v>2020</v>
      </c>
      <c r="I20707">
        <v>43507</v>
      </c>
      <c r="J20707">
        <v>2</v>
      </c>
      <c r="K20707">
        <v>32.33</v>
      </c>
    </row>
    <row r="20708" spans="2:11">
      <c r="B20708" t="s">
        <v>2027</v>
      </c>
      <c r="C20708" t="s">
        <v>2513</v>
      </c>
      <c r="D20708" t="s">
        <v>2029</v>
      </c>
      <c r="E20708">
        <v>5</v>
      </c>
      <c r="F20708" t="s">
        <v>2016</v>
      </c>
      <c r="G20708">
        <v>81</v>
      </c>
      <c r="H20708" t="s">
        <v>2017</v>
      </c>
      <c r="I20708">
        <v>43507</v>
      </c>
      <c r="J20708">
        <v>2</v>
      </c>
      <c r="K20708">
        <v>32.33</v>
      </c>
    </row>
    <row r="20709" spans="2:11">
      <c r="B20709" t="s">
        <v>2094</v>
      </c>
      <c r="C20709" t="s">
        <v>2095</v>
      </c>
      <c r="D20709" t="s">
        <v>2076</v>
      </c>
      <c r="E20709">
        <v>3</v>
      </c>
      <c r="F20709" t="s">
        <v>2088</v>
      </c>
      <c r="G20709" t="s">
        <v>2030</v>
      </c>
      <c r="H20709" t="s">
        <v>2017</v>
      </c>
      <c r="I20709">
        <v>43504</v>
      </c>
      <c r="J20709" t="s">
        <v>2030</v>
      </c>
      <c r="K20709" t="s">
        <v>2030</v>
      </c>
    </row>
    <row r="20710" spans="2:11">
      <c r="B20710" t="s">
        <v>2595</v>
      </c>
      <c r="C20710" t="s">
        <v>3180</v>
      </c>
      <c r="D20710" t="s">
        <v>2252</v>
      </c>
      <c r="E20710">
        <v>3</v>
      </c>
      <c r="F20710" t="s">
        <v>2016</v>
      </c>
      <c r="G20710">
        <v>76</v>
      </c>
      <c r="H20710" t="s">
        <v>2020</v>
      </c>
      <c r="I20710">
        <v>43500</v>
      </c>
      <c r="J20710">
        <v>6</v>
      </c>
      <c r="K20710">
        <v>0</v>
      </c>
    </row>
    <row r="20711" spans="2:11">
      <c r="B20711" t="s">
        <v>106</v>
      </c>
      <c r="C20711" t="s">
        <v>2511</v>
      </c>
      <c r="D20711" t="s">
        <v>2512</v>
      </c>
      <c r="E20711">
        <v>1</v>
      </c>
      <c r="F20711" t="s">
        <v>2016</v>
      </c>
      <c r="G20711">
        <v>55</v>
      </c>
      <c r="H20711" t="s">
        <v>2020</v>
      </c>
      <c r="I20711">
        <v>43490</v>
      </c>
      <c r="J20711">
        <v>7</v>
      </c>
      <c r="K20711">
        <v>-32.33</v>
      </c>
    </row>
    <row r="20712" spans="2:11">
      <c r="B20712" t="s">
        <v>2159</v>
      </c>
      <c r="C20712" t="s">
        <v>2515</v>
      </c>
      <c r="D20712" t="s">
        <v>2029</v>
      </c>
      <c r="E20712">
        <v>5</v>
      </c>
      <c r="F20712" t="s">
        <v>2016</v>
      </c>
      <c r="G20712">
        <v>72</v>
      </c>
      <c r="H20712" t="s">
        <v>2017</v>
      </c>
      <c r="I20712">
        <v>43490</v>
      </c>
      <c r="J20712">
        <v>2</v>
      </c>
      <c r="K20712">
        <v>32.33</v>
      </c>
    </row>
    <row r="20713" spans="2:11">
      <c r="B20713" t="s">
        <v>2074</v>
      </c>
      <c r="C20713" t="s">
        <v>2320</v>
      </c>
      <c r="D20713" t="s">
        <v>2026</v>
      </c>
      <c r="E20713">
        <v>5</v>
      </c>
      <c r="F20713" t="s">
        <v>2016</v>
      </c>
      <c r="G20713">
        <v>74</v>
      </c>
      <c r="H20713" t="s">
        <v>2020</v>
      </c>
      <c r="I20713">
        <v>43486</v>
      </c>
      <c r="J20713" t="s">
        <v>2030</v>
      </c>
      <c r="K20713" t="s">
        <v>2030</v>
      </c>
    </row>
    <row r="20714" spans="2:11">
      <c r="B20714" t="s">
        <v>2260</v>
      </c>
      <c r="C20714" t="s">
        <v>3500</v>
      </c>
      <c r="D20714" t="s">
        <v>2035</v>
      </c>
      <c r="E20714">
        <v>5</v>
      </c>
      <c r="F20714" t="s">
        <v>2016</v>
      </c>
      <c r="G20714">
        <v>82</v>
      </c>
      <c r="H20714" t="s">
        <v>2020</v>
      </c>
      <c r="I20714">
        <v>43486</v>
      </c>
      <c r="J20714" t="s">
        <v>2030</v>
      </c>
      <c r="K20714" t="s">
        <v>2030</v>
      </c>
    </row>
    <row r="20715" spans="2:11">
      <c r="B20715" t="s">
        <v>2024</v>
      </c>
      <c r="C20715" t="s">
        <v>2217</v>
      </c>
      <c r="D20715" t="s">
        <v>2026</v>
      </c>
      <c r="E20715">
        <v>5</v>
      </c>
      <c r="F20715" t="s">
        <v>2016</v>
      </c>
      <c r="G20715">
        <v>71</v>
      </c>
      <c r="H20715" t="s">
        <v>2017</v>
      </c>
      <c r="I20715">
        <v>43482</v>
      </c>
      <c r="J20715">
        <v>2</v>
      </c>
      <c r="K20715">
        <v>32.33</v>
      </c>
    </row>
    <row r="20716" spans="2:11">
      <c r="B20716" t="s">
        <v>2134</v>
      </c>
      <c r="C20716" t="s">
        <v>3183</v>
      </c>
      <c r="D20716" t="s">
        <v>2035</v>
      </c>
      <c r="E20716">
        <v>5</v>
      </c>
      <c r="F20716" t="s">
        <v>2016</v>
      </c>
      <c r="G20716">
        <v>77</v>
      </c>
      <c r="H20716" t="s">
        <v>2020</v>
      </c>
      <c r="I20716">
        <v>43482</v>
      </c>
      <c r="J20716">
        <v>2</v>
      </c>
      <c r="K20716">
        <v>32.33</v>
      </c>
    </row>
    <row r="20717" spans="2:11">
      <c r="B20717" t="s">
        <v>2072</v>
      </c>
      <c r="C20717" t="s">
        <v>2508</v>
      </c>
      <c r="D20717" t="s">
        <v>2029</v>
      </c>
      <c r="E20717">
        <v>5</v>
      </c>
      <c r="F20717" t="s">
        <v>2016</v>
      </c>
      <c r="G20717">
        <v>71</v>
      </c>
      <c r="H20717" t="s">
        <v>2017</v>
      </c>
      <c r="I20717">
        <v>43482</v>
      </c>
      <c r="J20717">
        <v>2</v>
      </c>
      <c r="K20717">
        <v>32.33</v>
      </c>
    </row>
    <row r="20718" spans="2:11">
      <c r="B20718" t="s">
        <v>2321</v>
      </c>
      <c r="C20718" t="s">
        <v>3184</v>
      </c>
      <c r="D20718" t="s">
        <v>2026</v>
      </c>
      <c r="E20718">
        <v>5</v>
      </c>
      <c r="F20718" t="s">
        <v>2016</v>
      </c>
      <c r="G20718">
        <v>87</v>
      </c>
      <c r="H20718" t="s">
        <v>2020</v>
      </c>
      <c r="I20718">
        <v>43482</v>
      </c>
      <c r="J20718">
        <v>5</v>
      </c>
      <c r="K20718">
        <v>5.77</v>
      </c>
    </row>
    <row r="20719" spans="2:11">
      <c r="B20719" t="s">
        <v>2207</v>
      </c>
      <c r="C20719" t="s">
        <v>3185</v>
      </c>
      <c r="D20719" t="s">
        <v>2044</v>
      </c>
      <c r="E20719">
        <v>3</v>
      </c>
      <c r="F20719" t="s">
        <v>2016</v>
      </c>
      <c r="G20719" t="s">
        <v>2030</v>
      </c>
      <c r="H20719" t="s">
        <v>2017</v>
      </c>
      <c r="I20719">
        <v>43482</v>
      </c>
      <c r="J20719">
        <v>6</v>
      </c>
      <c r="K20719">
        <v>0</v>
      </c>
    </row>
    <row r="20720" spans="2:11">
      <c r="B20720" t="s">
        <v>2033</v>
      </c>
      <c r="C20720" t="s">
        <v>2514</v>
      </c>
      <c r="D20720" t="s">
        <v>2035</v>
      </c>
      <c r="E20720">
        <v>5</v>
      </c>
      <c r="F20720" t="s">
        <v>2016</v>
      </c>
      <c r="G20720">
        <v>86</v>
      </c>
      <c r="H20720" t="s">
        <v>2020</v>
      </c>
      <c r="I20720">
        <v>43481</v>
      </c>
      <c r="J20720">
        <v>2</v>
      </c>
      <c r="K20720">
        <v>32.33</v>
      </c>
    </row>
    <row r="20721" spans="2:11">
      <c r="B20721" t="s">
        <v>2054</v>
      </c>
      <c r="C20721" t="s">
        <v>2517</v>
      </c>
      <c r="D20721" t="s">
        <v>2056</v>
      </c>
      <c r="E20721">
        <v>4</v>
      </c>
      <c r="F20721" t="s">
        <v>2016</v>
      </c>
      <c r="G20721">
        <v>78</v>
      </c>
      <c r="H20721" t="s">
        <v>2020</v>
      </c>
      <c r="I20721">
        <v>43481</v>
      </c>
      <c r="J20721">
        <v>2</v>
      </c>
      <c r="K20721">
        <v>32.33</v>
      </c>
    </row>
    <row r="20722" spans="2:11">
      <c r="B20722" t="s">
        <v>2063</v>
      </c>
      <c r="C20722" t="s">
        <v>2506</v>
      </c>
      <c r="D20722" t="s">
        <v>2035</v>
      </c>
      <c r="E20722">
        <v>5</v>
      </c>
      <c r="F20722" t="s">
        <v>2016</v>
      </c>
      <c r="G20722">
        <v>90</v>
      </c>
      <c r="H20722" t="s">
        <v>2017</v>
      </c>
      <c r="I20722">
        <v>43481</v>
      </c>
      <c r="J20722">
        <v>2</v>
      </c>
      <c r="K20722">
        <v>32.33</v>
      </c>
    </row>
    <row r="20723" spans="2:11">
      <c r="B20723" t="s">
        <v>2083</v>
      </c>
      <c r="C20723" t="s">
        <v>2084</v>
      </c>
      <c r="D20723" t="s">
        <v>2184</v>
      </c>
      <c r="E20723">
        <v>1</v>
      </c>
      <c r="F20723" t="s">
        <v>2016</v>
      </c>
      <c r="G20723" t="s">
        <v>2030</v>
      </c>
      <c r="H20723" t="s">
        <v>2017</v>
      </c>
      <c r="I20723">
        <v>43425</v>
      </c>
      <c r="J20723" t="s">
        <v>2030</v>
      </c>
      <c r="K20723" t="s">
        <v>2030</v>
      </c>
    </row>
    <row r="20724" spans="2:11">
      <c r="B20724" t="s">
        <v>2079</v>
      </c>
      <c r="C20724" t="s">
        <v>2518</v>
      </c>
      <c r="D20724" t="s">
        <v>2015</v>
      </c>
      <c r="E20724">
        <v>3</v>
      </c>
      <c r="F20724" t="s">
        <v>2016</v>
      </c>
      <c r="G20724">
        <v>68</v>
      </c>
      <c r="H20724" t="s">
        <v>2017</v>
      </c>
      <c r="I20724">
        <v>43390</v>
      </c>
      <c r="J20724" t="s">
        <v>2030</v>
      </c>
      <c r="K20724" t="s">
        <v>2030</v>
      </c>
    </row>
    <row r="20801" spans="1:11">
      <c r="A20801" t="s">
        <v>1221</v>
      </c>
      <c r="B20801" t="s">
        <v>2136</v>
      </c>
      <c r="C20801" t="s">
        <v>2632</v>
      </c>
      <c r="D20801" t="s">
        <v>2026</v>
      </c>
      <c r="E20801">
        <v>5</v>
      </c>
      <c r="F20801" t="s">
        <v>2016</v>
      </c>
      <c r="G20801">
        <v>50</v>
      </c>
      <c r="H20801" t="s">
        <v>2017</v>
      </c>
      <c r="I20801">
        <v>43510</v>
      </c>
      <c r="J20801">
        <v>2</v>
      </c>
      <c r="K20801">
        <v>32.909999999999997</v>
      </c>
    </row>
    <row r="20802" spans="1:11">
      <c r="B20802" t="s">
        <v>2139</v>
      </c>
      <c r="C20802" t="s">
        <v>2865</v>
      </c>
      <c r="D20802" t="s">
        <v>2035</v>
      </c>
      <c r="E20802">
        <v>5</v>
      </c>
      <c r="F20802" t="s">
        <v>2016</v>
      </c>
      <c r="G20802">
        <v>65</v>
      </c>
      <c r="H20802" t="s">
        <v>2017</v>
      </c>
      <c r="I20802">
        <v>43507</v>
      </c>
      <c r="J20802">
        <v>2</v>
      </c>
      <c r="K20802">
        <v>32.909999999999997</v>
      </c>
    </row>
    <row r="20803" spans="1:11">
      <c r="B20803" t="s">
        <v>2118</v>
      </c>
      <c r="C20803" t="s">
        <v>2867</v>
      </c>
      <c r="D20803" t="s">
        <v>2026</v>
      </c>
      <c r="E20803">
        <v>5</v>
      </c>
      <c r="F20803" t="s">
        <v>2016</v>
      </c>
      <c r="G20803">
        <v>62</v>
      </c>
      <c r="H20803" t="s">
        <v>2017</v>
      </c>
      <c r="I20803">
        <v>43506</v>
      </c>
      <c r="J20803">
        <v>2</v>
      </c>
      <c r="K20803">
        <v>32.909999999999997</v>
      </c>
    </row>
    <row r="20804" spans="1:11">
      <c r="B20804" t="s">
        <v>3081</v>
      </c>
      <c r="C20804" t="s">
        <v>4293</v>
      </c>
      <c r="D20804" t="s">
        <v>2189</v>
      </c>
      <c r="E20804">
        <v>5</v>
      </c>
      <c r="F20804" t="s">
        <v>2016</v>
      </c>
      <c r="G20804">
        <v>65</v>
      </c>
      <c r="H20804" t="s">
        <v>2017</v>
      </c>
      <c r="I20804">
        <v>43501</v>
      </c>
      <c r="J20804">
        <v>2</v>
      </c>
      <c r="K20804">
        <v>32.909999999999997</v>
      </c>
    </row>
    <row r="20805" spans="1:11">
      <c r="B20805" t="s">
        <v>2186</v>
      </c>
      <c r="C20805" t="s">
        <v>3144</v>
      </c>
      <c r="D20805" t="s">
        <v>2029</v>
      </c>
      <c r="E20805">
        <v>5</v>
      </c>
      <c r="F20805" t="s">
        <v>2016</v>
      </c>
      <c r="G20805">
        <v>85</v>
      </c>
      <c r="H20805" t="s">
        <v>2020</v>
      </c>
      <c r="I20805">
        <v>43500</v>
      </c>
      <c r="J20805">
        <v>2</v>
      </c>
      <c r="K20805">
        <v>32.909999999999997</v>
      </c>
    </row>
    <row r="20806" spans="1:11">
      <c r="B20806" t="s">
        <v>2072</v>
      </c>
      <c r="C20806" t="s">
        <v>3191</v>
      </c>
      <c r="D20806" t="s">
        <v>2029</v>
      </c>
      <c r="E20806">
        <v>5</v>
      </c>
      <c r="F20806" t="s">
        <v>2016</v>
      </c>
      <c r="G20806">
        <v>50</v>
      </c>
      <c r="H20806" t="s">
        <v>2133</v>
      </c>
      <c r="I20806">
        <v>43476</v>
      </c>
      <c r="J20806">
        <v>3</v>
      </c>
      <c r="K20806">
        <v>26.79</v>
      </c>
    </row>
    <row r="20807" spans="1:11">
      <c r="B20807" t="s">
        <v>2129</v>
      </c>
      <c r="C20807" t="s">
        <v>4294</v>
      </c>
      <c r="D20807" t="s">
        <v>2026</v>
      </c>
      <c r="E20807">
        <v>5</v>
      </c>
      <c r="F20807" t="s">
        <v>2016</v>
      </c>
      <c r="G20807">
        <v>65</v>
      </c>
      <c r="H20807" t="s">
        <v>2020</v>
      </c>
      <c r="I20807">
        <v>43472</v>
      </c>
      <c r="J20807">
        <v>2</v>
      </c>
      <c r="K20807">
        <v>32.909999999999997</v>
      </c>
    </row>
    <row r="20808" spans="1:11">
      <c r="B20808" t="s">
        <v>4123</v>
      </c>
      <c r="C20808" t="s">
        <v>4295</v>
      </c>
      <c r="D20808" t="s">
        <v>2026</v>
      </c>
      <c r="E20808">
        <v>5</v>
      </c>
      <c r="F20808" t="s">
        <v>2016</v>
      </c>
      <c r="G20808">
        <v>75</v>
      </c>
      <c r="H20808" t="s">
        <v>2017</v>
      </c>
      <c r="I20808">
        <v>43451</v>
      </c>
      <c r="J20808">
        <v>2</v>
      </c>
      <c r="K20808">
        <v>32.909999999999997</v>
      </c>
    </row>
    <row r="20809" spans="1:11">
      <c r="B20809" t="s">
        <v>2083</v>
      </c>
      <c r="C20809" t="s">
        <v>2084</v>
      </c>
      <c r="D20809" t="s">
        <v>2184</v>
      </c>
      <c r="E20809">
        <v>1</v>
      </c>
      <c r="F20809" t="s">
        <v>2088</v>
      </c>
      <c r="G20809" t="s">
        <v>2030</v>
      </c>
      <c r="H20809" t="s">
        <v>2017</v>
      </c>
      <c r="I20809">
        <v>43410</v>
      </c>
      <c r="J20809">
        <v>1</v>
      </c>
      <c r="K20809">
        <v>53.38</v>
      </c>
    </row>
    <row r="20901" spans="1:11">
      <c r="A20901" t="s">
        <v>1222</v>
      </c>
      <c r="B20901" t="s">
        <v>2045</v>
      </c>
      <c r="C20901" t="s">
        <v>2495</v>
      </c>
      <c r="D20901" t="s">
        <v>2029</v>
      </c>
      <c r="E20901">
        <v>5</v>
      </c>
      <c r="F20901" t="s">
        <v>2016</v>
      </c>
      <c r="G20901">
        <v>108</v>
      </c>
      <c r="H20901" t="s">
        <v>2020</v>
      </c>
      <c r="I20901">
        <v>43511</v>
      </c>
      <c r="J20901">
        <v>11</v>
      </c>
      <c r="K20901">
        <v>-11.85</v>
      </c>
    </row>
    <row r="20902" spans="1:11">
      <c r="B20902" t="s">
        <v>2151</v>
      </c>
      <c r="C20902" t="s">
        <v>3520</v>
      </c>
      <c r="D20902" t="s">
        <v>2026</v>
      </c>
      <c r="E20902">
        <v>5</v>
      </c>
      <c r="F20902" t="s">
        <v>2016</v>
      </c>
      <c r="G20902">
        <v>120</v>
      </c>
      <c r="H20902" t="s">
        <v>2020</v>
      </c>
      <c r="I20902">
        <v>43511</v>
      </c>
      <c r="J20902">
        <v>11</v>
      </c>
      <c r="K20902">
        <v>-11.85</v>
      </c>
    </row>
    <row r="20903" spans="1:11">
      <c r="B20903" t="s">
        <v>2094</v>
      </c>
      <c r="C20903" t="s">
        <v>2095</v>
      </c>
      <c r="D20903" t="s">
        <v>2053</v>
      </c>
      <c r="E20903">
        <v>1</v>
      </c>
      <c r="F20903" t="s">
        <v>2088</v>
      </c>
      <c r="G20903" t="s">
        <v>2030</v>
      </c>
      <c r="H20903" t="s">
        <v>2017</v>
      </c>
      <c r="I20903">
        <v>43509</v>
      </c>
      <c r="J20903" t="s">
        <v>2030</v>
      </c>
      <c r="K20903" t="s">
        <v>2030</v>
      </c>
    </row>
    <row r="20904" spans="1:11">
      <c r="B20904" t="s">
        <v>2083</v>
      </c>
      <c r="C20904" t="s">
        <v>2084</v>
      </c>
      <c r="D20904" t="s">
        <v>2053</v>
      </c>
      <c r="E20904">
        <v>1</v>
      </c>
      <c r="F20904" t="s">
        <v>2016</v>
      </c>
      <c r="G20904" t="s">
        <v>2030</v>
      </c>
      <c r="H20904" t="s">
        <v>2017</v>
      </c>
      <c r="I20904">
        <v>43508</v>
      </c>
      <c r="J20904">
        <v>3</v>
      </c>
      <c r="K20904">
        <v>11.21</v>
      </c>
    </row>
    <row r="20905" spans="1:11">
      <c r="B20905" t="s">
        <v>2072</v>
      </c>
      <c r="C20905" t="s">
        <v>2486</v>
      </c>
      <c r="D20905" t="s">
        <v>2015</v>
      </c>
      <c r="E20905">
        <v>3</v>
      </c>
      <c r="F20905" t="s">
        <v>2016</v>
      </c>
      <c r="G20905" t="s">
        <v>2030</v>
      </c>
      <c r="H20905" t="s">
        <v>2017</v>
      </c>
      <c r="I20905">
        <v>43507</v>
      </c>
      <c r="J20905">
        <v>9</v>
      </c>
      <c r="K20905">
        <v>0</v>
      </c>
    </row>
    <row r="20906" spans="1:11">
      <c r="B20906" t="s">
        <v>2074</v>
      </c>
      <c r="C20906" t="s">
        <v>3284</v>
      </c>
      <c r="D20906" t="s">
        <v>2026</v>
      </c>
      <c r="E20906">
        <v>5</v>
      </c>
      <c r="F20906" t="s">
        <v>2016</v>
      </c>
      <c r="G20906">
        <v>110</v>
      </c>
      <c r="H20906" t="s">
        <v>2017</v>
      </c>
      <c r="I20906">
        <v>43507</v>
      </c>
      <c r="J20906">
        <v>8</v>
      </c>
      <c r="K20906">
        <v>1.52</v>
      </c>
    </row>
    <row r="20907" spans="1:11">
      <c r="B20907" t="s">
        <v>2079</v>
      </c>
      <c r="C20907" t="s">
        <v>3054</v>
      </c>
      <c r="D20907" t="s">
        <v>2015</v>
      </c>
      <c r="E20907">
        <v>3</v>
      </c>
      <c r="F20907" t="s">
        <v>2016</v>
      </c>
      <c r="G20907">
        <v>85</v>
      </c>
      <c r="H20907" t="s">
        <v>2017</v>
      </c>
      <c r="I20907">
        <v>43507</v>
      </c>
      <c r="J20907" t="s">
        <v>2030</v>
      </c>
      <c r="K20907" t="s">
        <v>2030</v>
      </c>
    </row>
    <row r="20908" spans="1:11">
      <c r="B20908" t="s">
        <v>106</v>
      </c>
      <c r="C20908" t="s">
        <v>2401</v>
      </c>
      <c r="D20908" t="s">
        <v>2114</v>
      </c>
      <c r="E20908">
        <v>3</v>
      </c>
      <c r="F20908" t="s">
        <v>2016</v>
      </c>
      <c r="G20908">
        <v>72</v>
      </c>
      <c r="H20908" t="s">
        <v>2020</v>
      </c>
      <c r="I20908">
        <v>43504</v>
      </c>
      <c r="J20908">
        <v>4</v>
      </c>
      <c r="K20908">
        <v>9.18</v>
      </c>
    </row>
    <row r="20909" spans="1:11">
      <c r="B20909" t="s">
        <v>2358</v>
      </c>
      <c r="C20909" t="s">
        <v>3521</v>
      </c>
      <c r="D20909" t="s">
        <v>2026</v>
      </c>
      <c r="E20909">
        <v>5</v>
      </c>
      <c r="F20909" t="s">
        <v>2016</v>
      </c>
      <c r="G20909">
        <v>95</v>
      </c>
      <c r="H20909" t="s">
        <v>2020</v>
      </c>
      <c r="I20909">
        <v>43504</v>
      </c>
      <c r="J20909">
        <v>7</v>
      </c>
      <c r="K20909">
        <v>2.38</v>
      </c>
    </row>
    <row r="20910" spans="1:11">
      <c r="B20910" t="s">
        <v>2027</v>
      </c>
      <c r="C20910" t="s">
        <v>3050</v>
      </c>
      <c r="D20910" t="s">
        <v>2029</v>
      </c>
      <c r="E20910">
        <v>5</v>
      </c>
      <c r="F20910" t="s">
        <v>2016</v>
      </c>
      <c r="G20910">
        <v>140</v>
      </c>
      <c r="H20910" t="s">
        <v>2017</v>
      </c>
      <c r="I20910">
        <v>43504</v>
      </c>
      <c r="J20910">
        <v>6</v>
      </c>
      <c r="K20910">
        <v>2.74</v>
      </c>
    </row>
    <row r="20911" spans="1:11">
      <c r="B20911" t="s">
        <v>2131</v>
      </c>
      <c r="C20911" t="s">
        <v>3522</v>
      </c>
      <c r="D20911" t="s">
        <v>2026</v>
      </c>
      <c r="E20911">
        <v>5</v>
      </c>
      <c r="F20911" t="s">
        <v>2016</v>
      </c>
      <c r="G20911">
        <v>100</v>
      </c>
      <c r="H20911" t="s">
        <v>2017</v>
      </c>
      <c r="I20911">
        <v>43504</v>
      </c>
      <c r="J20911">
        <v>10</v>
      </c>
      <c r="K20911">
        <v>-5.39</v>
      </c>
    </row>
    <row r="20912" spans="1:11">
      <c r="B20912" t="s">
        <v>2134</v>
      </c>
      <c r="C20912" t="s">
        <v>3120</v>
      </c>
      <c r="D20912" t="s">
        <v>2035</v>
      </c>
      <c r="E20912">
        <v>5</v>
      </c>
      <c r="F20912" t="s">
        <v>2016</v>
      </c>
      <c r="G20912">
        <v>135</v>
      </c>
      <c r="H20912" t="s">
        <v>2020</v>
      </c>
      <c r="I20912">
        <v>43504</v>
      </c>
      <c r="J20912">
        <v>12</v>
      </c>
      <c r="K20912">
        <v>-15.52</v>
      </c>
    </row>
    <row r="20913" spans="2:11">
      <c r="B20913" t="s">
        <v>2257</v>
      </c>
      <c r="C20913" t="s">
        <v>2494</v>
      </c>
      <c r="D20913" t="s">
        <v>2029</v>
      </c>
      <c r="E20913">
        <v>5</v>
      </c>
      <c r="F20913" t="s">
        <v>2016</v>
      </c>
      <c r="G20913">
        <v>130</v>
      </c>
      <c r="H20913" t="s">
        <v>2020</v>
      </c>
      <c r="I20913">
        <v>43504</v>
      </c>
      <c r="J20913" t="s">
        <v>2030</v>
      </c>
      <c r="K20913" t="s">
        <v>2030</v>
      </c>
    </row>
    <row r="20914" spans="2:11">
      <c r="B20914" t="s">
        <v>2047</v>
      </c>
      <c r="C20914" t="s">
        <v>2783</v>
      </c>
      <c r="D20914" t="s">
        <v>2026</v>
      </c>
      <c r="E20914">
        <v>5</v>
      </c>
      <c r="F20914" t="s">
        <v>2016</v>
      </c>
      <c r="G20914">
        <v>120</v>
      </c>
      <c r="H20914" t="s">
        <v>2020</v>
      </c>
      <c r="I20914">
        <v>43504</v>
      </c>
      <c r="J20914">
        <v>11</v>
      </c>
      <c r="K20914">
        <v>-11.85</v>
      </c>
    </row>
    <row r="20915" spans="2:11">
      <c r="B20915" t="s">
        <v>2236</v>
      </c>
      <c r="C20915" t="s">
        <v>2408</v>
      </c>
      <c r="D20915" t="s">
        <v>2238</v>
      </c>
      <c r="E20915">
        <v>4</v>
      </c>
      <c r="F20915" t="s">
        <v>2016</v>
      </c>
      <c r="G20915">
        <v>120</v>
      </c>
      <c r="H20915" t="s">
        <v>2020</v>
      </c>
      <c r="I20915">
        <v>43504</v>
      </c>
      <c r="J20915">
        <v>11</v>
      </c>
      <c r="K20915">
        <v>-11.85</v>
      </c>
    </row>
    <row r="20916" spans="2:11">
      <c r="B20916" t="s">
        <v>2451</v>
      </c>
      <c r="C20916" t="s">
        <v>3523</v>
      </c>
      <c r="D20916" t="s">
        <v>2076</v>
      </c>
      <c r="E20916">
        <v>3</v>
      </c>
      <c r="F20916" t="s">
        <v>2016</v>
      </c>
      <c r="G20916" t="s">
        <v>2030</v>
      </c>
      <c r="H20916" t="s">
        <v>2017</v>
      </c>
      <c r="I20916">
        <v>43504</v>
      </c>
      <c r="J20916">
        <v>9</v>
      </c>
      <c r="K20916">
        <v>0</v>
      </c>
    </row>
    <row r="20917" spans="2:11">
      <c r="B20917" t="s">
        <v>2054</v>
      </c>
      <c r="C20917" t="s">
        <v>3056</v>
      </c>
      <c r="D20917" t="s">
        <v>2044</v>
      </c>
      <c r="E20917">
        <v>3</v>
      </c>
      <c r="F20917" t="s">
        <v>2016</v>
      </c>
      <c r="G20917">
        <v>83</v>
      </c>
      <c r="H20917" t="s">
        <v>2020</v>
      </c>
      <c r="I20917">
        <v>43504</v>
      </c>
      <c r="J20917">
        <v>9</v>
      </c>
      <c r="K20917">
        <v>0</v>
      </c>
    </row>
    <row r="20918" spans="2:11">
      <c r="B20918" t="s">
        <v>2063</v>
      </c>
      <c r="C20918" t="s">
        <v>2490</v>
      </c>
      <c r="D20918" t="s">
        <v>2184</v>
      </c>
      <c r="E20918">
        <v>1</v>
      </c>
      <c r="F20918" t="s">
        <v>2016</v>
      </c>
      <c r="G20918">
        <v>68</v>
      </c>
      <c r="H20918" t="s">
        <v>2017</v>
      </c>
      <c r="I20918">
        <v>43504</v>
      </c>
      <c r="J20918">
        <v>2</v>
      </c>
      <c r="K20918">
        <v>11.85</v>
      </c>
    </row>
    <row r="20919" spans="2:11">
      <c r="B20919" t="s">
        <v>2021</v>
      </c>
      <c r="C20919" t="s">
        <v>2402</v>
      </c>
      <c r="D20919" t="s">
        <v>2166</v>
      </c>
      <c r="E20919">
        <v>5</v>
      </c>
      <c r="F20919" t="s">
        <v>2016</v>
      </c>
      <c r="G20919">
        <v>95</v>
      </c>
      <c r="H20919" t="s">
        <v>2020</v>
      </c>
      <c r="I20919">
        <v>43503</v>
      </c>
      <c r="J20919">
        <v>11</v>
      </c>
      <c r="K20919">
        <v>-11.85</v>
      </c>
    </row>
    <row r="20920" spans="2:11">
      <c r="B20920" t="s">
        <v>2037</v>
      </c>
      <c r="C20920" t="s">
        <v>2489</v>
      </c>
      <c r="D20920" t="s">
        <v>2076</v>
      </c>
      <c r="E20920">
        <v>3</v>
      </c>
      <c r="F20920" t="s">
        <v>2016</v>
      </c>
      <c r="G20920">
        <v>80</v>
      </c>
      <c r="H20920" t="s">
        <v>2020</v>
      </c>
      <c r="I20920">
        <v>43503</v>
      </c>
      <c r="J20920" t="s">
        <v>2030</v>
      </c>
      <c r="K20920" t="s">
        <v>2030</v>
      </c>
    </row>
    <row r="20921" spans="2:11">
      <c r="B20921" t="s">
        <v>2039</v>
      </c>
      <c r="C20921" t="s">
        <v>3524</v>
      </c>
      <c r="D20921" t="s">
        <v>2076</v>
      </c>
      <c r="E20921">
        <v>3</v>
      </c>
      <c r="F20921" t="s">
        <v>2016</v>
      </c>
      <c r="G20921" t="s">
        <v>2030</v>
      </c>
      <c r="H20921" t="s">
        <v>2017</v>
      </c>
      <c r="I20921">
        <v>43503</v>
      </c>
      <c r="J20921" t="s">
        <v>2030</v>
      </c>
      <c r="K20921" t="s">
        <v>2030</v>
      </c>
    </row>
    <row r="20922" spans="2:11">
      <c r="B20922" t="s">
        <v>2232</v>
      </c>
      <c r="C20922" t="s">
        <v>3298</v>
      </c>
      <c r="D20922" t="s">
        <v>2029</v>
      </c>
      <c r="E20922">
        <v>5</v>
      </c>
      <c r="F20922" t="s">
        <v>2016</v>
      </c>
      <c r="G20922" t="s">
        <v>2030</v>
      </c>
      <c r="H20922" t="s">
        <v>2017</v>
      </c>
      <c r="I20922">
        <v>43503</v>
      </c>
      <c r="J20922">
        <v>11</v>
      </c>
      <c r="K20922">
        <v>-11.85</v>
      </c>
    </row>
    <row r="20923" spans="2:11">
      <c r="B20923" t="s">
        <v>2069</v>
      </c>
      <c r="C20923" t="s">
        <v>3525</v>
      </c>
      <c r="D20923" t="s">
        <v>2071</v>
      </c>
      <c r="E20923">
        <v>3</v>
      </c>
      <c r="F20923" t="s">
        <v>2016</v>
      </c>
      <c r="G20923" t="s">
        <v>2030</v>
      </c>
      <c r="H20923" t="s">
        <v>2017</v>
      </c>
      <c r="I20923">
        <v>43503</v>
      </c>
      <c r="J20923" t="s">
        <v>2030</v>
      </c>
      <c r="K20923" t="s">
        <v>2030</v>
      </c>
    </row>
    <row r="20924" spans="2:11">
      <c r="B20924" t="s">
        <v>2118</v>
      </c>
      <c r="C20924" t="s">
        <v>3475</v>
      </c>
      <c r="D20924" t="s">
        <v>2026</v>
      </c>
      <c r="E20924">
        <v>5</v>
      </c>
      <c r="F20924" t="s">
        <v>2016</v>
      </c>
      <c r="G20924">
        <v>110</v>
      </c>
      <c r="H20924" t="s">
        <v>2017</v>
      </c>
      <c r="I20924">
        <v>43503</v>
      </c>
      <c r="J20924" t="s">
        <v>2030</v>
      </c>
      <c r="K20924" t="s">
        <v>2030</v>
      </c>
    </row>
    <row r="20925" spans="2:11">
      <c r="B20925" t="s">
        <v>2049</v>
      </c>
      <c r="C20925" t="s">
        <v>3476</v>
      </c>
      <c r="D20925" t="s">
        <v>2029</v>
      </c>
      <c r="E20925">
        <v>5</v>
      </c>
      <c r="F20925" t="s">
        <v>2016</v>
      </c>
      <c r="G20925">
        <v>108</v>
      </c>
      <c r="H20925" t="s">
        <v>2020</v>
      </c>
      <c r="I20925">
        <v>43503</v>
      </c>
      <c r="J20925">
        <v>11</v>
      </c>
      <c r="K20925">
        <v>-11.85</v>
      </c>
    </row>
    <row r="20926" spans="2:11">
      <c r="B20926" t="s">
        <v>2051</v>
      </c>
      <c r="C20926" t="s">
        <v>2459</v>
      </c>
      <c r="D20926" t="s">
        <v>2076</v>
      </c>
      <c r="E20926">
        <v>3</v>
      </c>
      <c r="F20926" t="s">
        <v>2016</v>
      </c>
      <c r="G20926">
        <v>80</v>
      </c>
      <c r="H20926" t="s">
        <v>2017</v>
      </c>
      <c r="I20926">
        <v>43503</v>
      </c>
      <c r="J20926">
        <v>1</v>
      </c>
      <c r="K20926">
        <v>29.9</v>
      </c>
    </row>
    <row r="20927" spans="2:11">
      <c r="B20927" t="s">
        <v>2129</v>
      </c>
      <c r="C20927" t="s">
        <v>2983</v>
      </c>
      <c r="D20927" t="s">
        <v>2026</v>
      </c>
      <c r="E20927">
        <v>5</v>
      </c>
      <c r="F20927" t="s">
        <v>2016</v>
      </c>
      <c r="G20927">
        <v>120</v>
      </c>
      <c r="H20927" t="s">
        <v>2020</v>
      </c>
      <c r="I20927">
        <v>43503</v>
      </c>
      <c r="J20927">
        <v>11</v>
      </c>
      <c r="K20927">
        <v>-11.85</v>
      </c>
    </row>
    <row r="20928" spans="2:11">
      <c r="B20928" t="s">
        <v>2091</v>
      </c>
      <c r="C20928" t="s">
        <v>3297</v>
      </c>
      <c r="D20928" t="s">
        <v>2093</v>
      </c>
      <c r="E20928" t="s">
        <v>2030</v>
      </c>
      <c r="F20928" t="s">
        <v>2016</v>
      </c>
      <c r="G20928" t="s">
        <v>2030</v>
      </c>
      <c r="H20928" t="s">
        <v>2017</v>
      </c>
      <c r="I20928">
        <v>43490</v>
      </c>
      <c r="J20928" t="s">
        <v>2030</v>
      </c>
      <c r="K20928" t="s">
        <v>2030</v>
      </c>
    </row>
    <row r="20929" spans="2:11">
      <c r="B20929" t="s">
        <v>2024</v>
      </c>
      <c r="C20929" t="s">
        <v>2768</v>
      </c>
      <c r="D20929" t="s">
        <v>2026</v>
      </c>
      <c r="E20929">
        <v>5</v>
      </c>
      <c r="F20929" t="s">
        <v>2016</v>
      </c>
      <c r="G20929">
        <v>120</v>
      </c>
      <c r="H20929" t="s">
        <v>2017</v>
      </c>
      <c r="I20929">
        <v>43406</v>
      </c>
      <c r="J20929">
        <v>11</v>
      </c>
      <c r="K20929">
        <v>-11.85</v>
      </c>
    </row>
    <row r="20930" spans="2:11">
      <c r="B20930" t="s">
        <v>2102</v>
      </c>
      <c r="C20930" t="s">
        <v>2758</v>
      </c>
      <c r="D20930" t="s">
        <v>2104</v>
      </c>
      <c r="E20930" t="s">
        <v>2030</v>
      </c>
      <c r="F20930" t="s">
        <v>2016</v>
      </c>
      <c r="G20930" t="s">
        <v>2030</v>
      </c>
      <c r="H20930" t="s">
        <v>2017</v>
      </c>
      <c r="I20930">
        <v>43398</v>
      </c>
      <c r="J20930" t="s">
        <v>2030</v>
      </c>
      <c r="K20930" t="s">
        <v>2030</v>
      </c>
    </row>
    <row r="21001" spans="1:11">
      <c r="A21001" t="s">
        <v>1223</v>
      </c>
      <c r="B21001" t="s">
        <v>2094</v>
      </c>
      <c r="C21001" t="s">
        <v>2095</v>
      </c>
      <c r="D21001" t="s">
        <v>2076</v>
      </c>
      <c r="E21001">
        <v>3</v>
      </c>
      <c r="F21001" t="s">
        <v>2088</v>
      </c>
      <c r="G21001" t="s">
        <v>2030</v>
      </c>
      <c r="H21001" t="s">
        <v>2017</v>
      </c>
      <c r="I21001">
        <v>43511</v>
      </c>
      <c r="J21001" t="s">
        <v>2030</v>
      </c>
      <c r="K21001" t="s">
        <v>2030</v>
      </c>
    </row>
    <row r="21002" spans="1:11">
      <c r="B21002" t="s">
        <v>2247</v>
      </c>
      <c r="C21002" t="s">
        <v>2248</v>
      </c>
      <c r="D21002" t="s">
        <v>2162</v>
      </c>
      <c r="E21002">
        <v>3</v>
      </c>
      <c r="F21002" t="s">
        <v>2016</v>
      </c>
      <c r="G21002">
        <v>10</v>
      </c>
      <c r="H21002" t="s">
        <v>2020</v>
      </c>
      <c r="I21002">
        <v>43506</v>
      </c>
      <c r="J21002">
        <v>2</v>
      </c>
      <c r="K21002">
        <v>0</v>
      </c>
    </row>
    <row r="21003" spans="1:11">
      <c r="B21003" t="s">
        <v>2042</v>
      </c>
      <c r="C21003" t="s">
        <v>3158</v>
      </c>
      <c r="D21003" t="s">
        <v>2044</v>
      </c>
      <c r="E21003">
        <v>3</v>
      </c>
      <c r="F21003" t="s">
        <v>2016</v>
      </c>
      <c r="G21003">
        <v>12</v>
      </c>
      <c r="H21003" t="s">
        <v>2020</v>
      </c>
      <c r="I21003">
        <v>43495</v>
      </c>
      <c r="J21003">
        <v>2</v>
      </c>
      <c r="K21003">
        <v>0</v>
      </c>
    </row>
    <row r="21004" spans="1:11">
      <c r="B21004" t="s">
        <v>2027</v>
      </c>
      <c r="C21004" t="s">
        <v>2253</v>
      </c>
      <c r="D21004" t="s">
        <v>2041</v>
      </c>
      <c r="E21004">
        <v>1</v>
      </c>
      <c r="F21004" t="s">
        <v>2088</v>
      </c>
      <c r="G21004">
        <v>11</v>
      </c>
      <c r="H21004" t="s">
        <v>2017</v>
      </c>
      <c r="I21004">
        <v>43494</v>
      </c>
      <c r="J21004">
        <v>3</v>
      </c>
      <c r="K21004">
        <v>-1.33</v>
      </c>
    </row>
    <row r="21005" spans="1:11">
      <c r="B21005" t="s">
        <v>2037</v>
      </c>
      <c r="C21005" t="s">
        <v>3201</v>
      </c>
      <c r="D21005" t="s">
        <v>2044</v>
      </c>
      <c r="E21005">
        <v>3</v>
      </c>
      <c r="F21005" t="s">
        <v>2088</v>
      </c>
      <c r="G21005">
        <v>13</v>
      </c>
      <c r="H21005" t="s">
        <v>2020</v>
      </c>
      <c r="I21005">
        <v>43494</v>
      </c>
      <c r="J21005" t="s">
        <v>2030</v>
      </c>
      <c r="K21005" t="s">
        <v>2030</v>
      </c>
    </row>
    <row r="21006" spans="1:11">
      <c r="B21006" t="s">
        <v>2159</v>
      </c>
      <c r="C21006" t="s">
        <v>3387</v>
      </c>
      <c r="D21006" t="s">
        <v>2044</v>
      </c>
      <c r="E21006">
        <v>3</v>
      </c>
      <c r="F21006" t="s">
        <v>2088</v>
      </c>
      <c r="G21006">
        <v>12</v>
      </c>
      <c r="H21006" t="s">
        <v>2020</v>
      </c>
      <c r="I21006">
        <v>43494</v>
      </c>
      <c r="J21006">
        <v>7</v>
      </c>
      <c r="K21006">
        <v>-23.97</v>
      </c>
    </row>
    <row r="21007" spans="1:11">
      <c r="B21007" t="s">
        <v>2257</v>
      </c>
      <c r="C21007" t="s">
        <v>3380</v>
      </c>
      <c r="D21007" t="s">
        <v>2029</v>
      </c>
      <c r="E21007">
        <v>5</v>
      </c>
      <c r="F21007" t="s">
        <v>2016</v>
      </c>
      <c r="G21007">
        <v>15</v>
      </c>
      <c r="H21007" t="s">
        <v>2020</v>
      </c>
      <c r="I21007">
        <v>43494</v>
      </c>
      <c r="J21007">
        <v>6</v>
      </c>
      <c r="K21007">
        <v>-22.96</v>
      </c>
    </row>
    <row r="21008" spans="1:11">
      <c r="B21008" t="s">
        <v>2321</v>
      </c>
      <c r="C21008" t="s">
        <v>3040</v>
      </c>
      <c r="D21008" t="s">
        <v>2076</v>
      </c>
      <c r="E21008">
        <v>3</v>
      </c>
      <c r="F21008" t="s">
        <v>2016</v>
      </c>
      <c r="G21008">
        <v>12</v>
      </c>
      <c r="H21008" t="s">
        <v>2020</v>
      </c>
      <c r="I21008">
        <v>43494</v>
      </c>
      <c r="J21008">
        <v>4</v>
      </c>
      <c r="K21008">
        <v>-18.829999999999998</v>
      </c>
    </row>
    <row r="21009" spans="2:11">
      <c r="B21009" t="s">
        <v>2601</v>
      </c>
      <c r="C21009" t="s">
        <v>2651</v>
      </c>
      <c r="D21009" t="s">
        <v>2015</v>
      </c>
      <c r="E21009">
        <v>3</v>
      </c>
      <c r="F21009" t="s">
        <v>2016</v>
      </c>
      <c r="G21009">
        <v>11</v>
      </c>
      <c r="H21009" t="s">
        <v>2020</v>
      </c>
      <c r="I21009">
        <v>43494</v>
      </c>
      <c r="J21009">
        <v>2</v>
      </c>
      <c r="K21009">
        <v>0</v>
      </c>
    </row>
    <row r="21010" spans="2:11">
      <c r="B21010" t="s">
        <v>3060</v>
      </c>
      <c r="C21010" t="s">
        <v>3061</v>
      </c>
      <c r="D21010" t="s">
        <v>2026</v>
      </c>
      <c r="E21010">
        <v>5</v>
      </c>
      <c r="F21010" t="s">
        <v>2016</v>
      </c>
      <c r="G21010">
        <v>18</v>
      </c>
      <c r="H21010" t="s">
        <v>2020</v>
      </c>
      <c r="I21010">
        <v>43483</v>
      </c>
      <c r="J21010">
        <v>6</v>
      </c>
      <c r="K21010">
        <v>-22.96</v>
      </c>
    </row>
    <row r="21011" spans="2:11">
      <c r="B21011" t="s">
        <v>2059</v>
      </c>
      <c r="C21011" t="s">
        <v>3383</v>
      </c>
      <c r="D21011" t="s">
        <v>2053</v>
      </c>
      <c r="E21011">
        <v>1</v>
      </c>
      <c r="F21011" t="s">
        <v>2016</v>
      </c>
      <c r="G21011">
        <v>9</v>
      </c>
      <c r="H21011" t="s">
        <v>2020</v>
      </c>
      <c r="I21011">
        <v>43434</v>
      </c>
      <c r="J21011">
        <v>1</v>
      </c>
      <c r="K21011">
        <v>22.96</v>
      </c>
    </row>
    <row r="21012" spans="2:11">
      <c r="B21012" t="s">
        <v>2083</v>
      </c>
      <c r="C21012" t="s">
        <v>2084</v>
      </c>
      <c r="D21012" t="s">
        <v>2026</v>
      </c>
      <c r="E21012">
        <v>5</v>
      </c>
      <c r="F21012" t="s">
        <v>2016</v>
      </c>
      <c r="G21012" t="s">
        <v>2030</v>
      </c>
      <c r="H21012" t="s">
        <v>2017</v>
      </c>
      <c r="I21012">
        <v>43403</v>
      </c>
      <c r="J21012">
        <v>8</v>
      </c>
      <c r="K21012">
        <v>-38.82</v>
      </c>
    </row>
    <row r="21013" spans="2:11">
      <c r="B21013" t="s">
        <v>2091</v>
      </c>
      <c r="C21013" t="s">
        <v>3391</v>
      </c>
      <c r="D21013" t="s">
        <v>2093</v>
      </c>
      <c r="E21013" t="s">
        <v>2030</v>
      </c>
      <c r="F21013" t="s">
        <v>2016</v>
      </c>
      <c r="G21013" t="s">
        <v>2030</v>
      </c>
      <c r="H21013" t="s">
        <v>2017</v>
      </c>
      <c r="I21013">
        <v>43333</v>
      </c>
      <c r="J21013" t="s">
        <v>2030</v>
      </c>
      <c r="K21013" t="s">
        <v>2030</v>
      </c>
    </row>
    <row r="21101" spans="1:11">
      <c r="A21101" t="s">
        <v>1224</v>
      </c>
      <c r="B21101" t="s">
        <v>2045</v>
      </c>
      <c r="C21101" t="s">
        <v>2883</v>
      </c>
      <c r="D21101" t="s">
        <v>2015</v>
      </c>
      <c r="E21101">
        <v>3</v>
      </c>
      <c r="F21101" t="s">
        <v>2016</v>
      </c>
      <c r="G21101" t="s">
        <v>2030</v>
      </c>
      <c r="H21101" t="s">
        <v>2017</v>
      </c>
      <c r="I21101">
        <v>43511</v>
      </c>
      <c r="J21101">
        <v>5</v>
      </c>
      <c r="K21101">
        <v>0</v>
      </c>
    </row>
    <row r="21102" spans="1:11">
      <c r="B21102" t="s">
        <v>2267</v>
      </c>
      <c r="C21102" t="s">
        <v>3568</v>
      </c>
      <c r="D21102" t="s">
        <v>2273</v>
      </c>
      <c r="E21102">
        <v>3</v>
      </c>
      <c r="F21102" t="s">
        <v>2016</v>
      </c>
      <c r="G21102">
        <v>361</v>
      </c>
      <c r="H21102" t="s">
        <v>2017</v>
      </c>
      <c r="I21102">
        <v>43511</v>
      </c>
      <c r="J21102" t="s">
        <v>2030</v>
      </c>
      <c r="K21102" t="s">
        <v>2030</v>
      </c>
    </row>
    <row r="21103" spans="1:11">
      <c r="B21103" t="s">
        <v>2042</v>
      </c>
      <c r="C21103" t="s">
        <v>3665</v>
      </c>
      <c r="D21103" t="s">
        <v>2029</v>
      </c>
      <c r="E21103">
        <v>5</v>
      </c>
      <c r="F21103" t="s">
        <v>2016</v>
      </c>
      <c r="G21103">
        <v>375</v>
      </c>
      <c r="H21103" t="s">
        <v>2020</v>
      </c>
      <c r="I21103">
        <v>43510</v>
      </c>
      <c r="J21103">
        <v>7</v>
      </c>
      <c r="K21103">
        <v>-4.0199999999999996</v>
      </c>
    </row>
    <row r="21104" spans="1:11">
      <c r="B21104" t="s">
        <v>106</v>
      </c>
      <c r="C21104" t="s">
        <v>2465</v>
      </c>
      <c r="D21104" t="s">
        <v>2440</v>
      </c>
      <c r="E21104">
        <v>5</v>
      </c>
      <c r="F21104" t="s">
        <v>2016</v>
      </c>
      <c r="G21104">
        <v>400</v>
      </c>
      <c r="H21104" t="s">
        <v>2020</v>
      </c>
      <c r="I21104">
        <v>43509</v>
      </c>
      <c r="J21104">
        <v>7</v>
      </c>
      <c r="K21104">
        <v>-4.0199999999999996</v>
      </c>
    </row>
    <row r="21105" spans="2:11">
      <c r="B21105" t="s">
        <v>2151</v>
      </c>
      <c r="C21105" t="s">
        <v>3805</v>
      </c>
      <c r="D21105" t="s">
        <v>2026</v>
      </c>
      <c r="E21105">
        <v>5</v>
      </c>
      <c r="F21105" t="s">
        <v>2016</v>
      </c>
      <c r="G21105">
        <v>440</v>
      </c>
      <c r="H21105" t="s">
        <v>2017</v>
      </c>
      <c r="I21105">
        <v>43509</v>
      </c>
      <c r="J21105" t="s">
        <v>2030</v>
      </c>
      <c r="K21105" t="s">
        <v>2030</v>
      </c>
    </row>
    <row r="21106" spans="2:11">
      <c r="B21106" t="s">
        <v>2024</v>
      </c>
      <c r="C21106" t="s">
        <v>3440</v>
      </c>
      <c r="D21106" t="s">
        <v>2026</v>
      </c>
      <c r="E21106">
        <v>5</v>
      </c>
      <c r="F21106" t="s">
        <v>2016</v>
      </c>
      <c r="G21106">
        <v>400</v>
      </c>
      <c r="H21106" t="s">
        <v>2017</v>
      </c>
      <c r="I21106">
        <v>43507</v>
      </c>
      <c r="J21106">
        <v>7</v>
      </c>
      <c r="K21106">
        <v>-4.0199999999999996</v>
      </c>
    </row>
    <row r="21107" spans="2:11">
      <c r="B21107" t="s">
        <v>2159</v>
      </c>
      <c r="C21107" t="s">
        <v>2834</v>
      </c>
      <c r="D21107" t="s">
        <v>2044</v>
      </c>
      <c r="E21107">
        <v>3</v>
      </c>
      <c r="F21107" t="s">
        <v>2016</v>
      </c>
      <c r="G21107">
        <v>350</v>
      </c>
      <c r="H21107" t="s">
        <v>2020</v>
      </c>
      <c r="I21107">
        <v>43507</v>
      </c>
      <c r="J21107">
        <v>5</v>
      </c>
      <c r="K21107">
        <v>0</v>
      </c>
    </row>
    <row r="21108" spans="2:11">
      <c r="B21108" t="s">
        <v>2094</v>
      </c>
      <c r="C21108" t="s">
        <v>2095</v>
      </c>
      <c r="D21108" t="s">
        <v>2076</v>
      </c>
      <c r="E21108">
        <v>3</v>
      </c>
      <c r="F21108" t="s">
        <v>2088</v>
      </c>
      <c r="G21108" t="s">
        <v>2030</v>
      </c>
      <c r="H21108" t="s">
        <v>2017</v>
      </c>
      <c r="I21108">
        <v>43504</v>
      </c>
      <c r="J21108" t="s">
        <v>2030</v>
      </c>
      <c r="K21108" t="s">
        <v>2030</v>
      </c>
    </row>
    <row r="21109" spans="2:11">
      <c r="B21109" t="s">
        <v>2077</v>
      </c>
      <c r="C21109" t="s">
        <v>3573</v>
      </c>
      <c r="D21109" t="s">
        <v>2029</v>
      </c>
      <c r="E21109">
        <v>5</v>
      </c>
      <c r="F21109" t="s">
        <v>2016</v>
      </c>
      <c r="G21109">
        <v>438</v>
      </c>
      <c r="H21109" t="s">
        <v>2017</v>
      </c>
      <c r="I21109">
        <v>43503</v>
      </c>
      <c r="J21109">
        <v>7</v>
      </c>
      <c r="K21109">
        <v>-4.0199999999999996</v>
      </c>
    </row>
    <row r="21110" spans="2:11">
      <c r="B21110" t="s">
        <v>2057</v>
      </c>
      <c r="C21110" t="s">
        <v>3808</v>
      </c>
      <c r="D21110" t="s">
        <v>2026</v>
      </c>
      <c r="E21110">
        <v>5</v>
      </c>
      <c r="F21110" t="s">
        <v>2016</v>
      </c>
      <c r="G21110">
        <v>435</v>
      </c>
      <c r="H21110" t="s">
        <v>2017</v>
      </c>
      <c r="I21110">
        <v>43502</v>
      </c>
      <c r="J21110">
        <v>7</v>
      </c>
      <c r="K21110">
        <v>-4.0199999999999996</v>
      </c>
    </row>
    <row r="21111" spans="2:11">
      <c r="B21111" t="s">
        <v>2072</v>
      </c>
      <c r="C21111" t="s">
        <v>4003</v>
      </c>
      <c r="D21111" t="s">
        <v>2189</v>
      </c>
      <c r="E21111">
        <v>5</v>
      </c>
      <c r="F21111" t="s">
        <v>2016</v>
      </c>
      <c r="G21111">
        <v>400</v>
      </c>
      <c r="H21111" t="s">
        <v>2020</v>
      </c>
      <c r="I21111">
        <v>43500</v>
      </c>
      <c r="J21111">
        <v>7</v>
      </c>
      <c r="K21111">
        <v>-4.0199999999999996</v>
      </c>
    </row>
    <row r="21112" spans="2:11">
      <c r="B21112" t="s">
        <v>2021</v>
      </c>
      <c r="C21112" t="s">
        <v>3671</v>
      </c>
      <c r="D21112" t="s">
        <v>2023</v>
      </c>
      <c r="E21112">
        <v>5</v>
      </c>
      <c r="F21112" t="s">
        <v>2016</v>
      </c>
      <c r="G21112">
        <v>377</v>
      </c>
      <c r="H21112" t="s">
        <v>2020</v>
      </c>
      <c r="I21112">
        <v>43497</v>
      </c>
      <c r="J21112">
        <v>1</v>
      </c>
      <c r="K21112">
        <v>19.600000000000001</v>
      </c>
    </row>
    <row r="21113" spans="2:11">
      <c r="B21113" t="s">
        <v>2067</v>
      </c>
      <c r="C21113" t="s">
        <v>4002</v>
      </c>
      <c r="D21113" t="s">
        <v>2029</v>
      </c>
      <c r="E21113">
        <v>5</v>
      </c>
      <c r="F21113" t="s">
        <v>2016</v>
      </c>
      <c r="G21113">
        <v>400</v>
      </c>
      <c r="H21113" t="s">
        <v>2020</v>
      </c>
      <c r="I21113">
        <v>43497</v>
      </c>
      <c r="J21113" t="s">
        <v>2030</v>
      </c>
      <c r="K21113" t="s">
        <v>2030</v>
      </c>
    </row>
    <row r="21114" spans="2:11">
      <c r="B21114" t="s">
        <v>2234</v>
      </c>
      <c r="C21114" t="s">
        <v>3381</v>
      </c>
      <c r="D21114" t="s">
        <v>2026</v>
      </c>
      <c r="E21114">
        <v>5</v>
      </c>
      <c r="F21114" t="s">
        <v>2016</v>
      </c>
      <c r="G21114">
        <v>412</v>
      </c>
      <c r="H21114" t="s">
        <v>2020</v>
      </c>
      <c r="I21114">
        <v>43497</v>
      </c>
      <c r="J21114">
        <v>7</v>
      </c>
      <c r="K21114">
        <v>-4.0199999999999996</v>
      </c>
    </row>
    <row r="21115" spans="2:11">
      <c r="B21115" t="s">
        <v>2390</v>
      </c>
      <c r="C21115" t="s">
        <v>4011</v>
      </c>
      <c r="D21115" t="s">
        <v>2026</v>
      </c>
      <c r="E21115">
        <v>5</v>
      </c>
      <c r="F21115" t="s">
        <v>2016</v>
      </c>
      <c r="G21115">
        <v>405</v>
      </c>
      <c r="H21115" t="s">
        <v>2020</v>
      </c>
      <c r="I21115">
        <v>43497</v>
      </c>
      <c r="J21115" t="s">
        <v>2030</v>
      </c>
      <c r="K21115" t="s">
        <v>2030</v>
      </c>
    </row>
    <row r="21116" spans="2:11">
      <c r="B21116" t="s">
        <v>2120</v>
      </c>
      <c r="C21116" t="s">
        <v>4012</v>
      </c>
      <c r="D21116" t="s">
        <v>2044</v>
      </c>
      <c r="E21116">
        <v>3</v>
      </c>
      <c r="F21116" t="s">
        <v>2016</v>
      </c>
      <c r="G21116">
        <v>330</v>
      </c>
      <c r="H21116" t="s">
        <v>2017</v>
      </c>
      <c r="I21116">
        <v>43497</v>
      </c>
      <c r="J21116" t="s">
        <v>2030</v>
      </c>
      <c r="K21116" t="s">
        <v>2030</v>
      </c>
    </row>
    <row r="21117" spans="2:11">
      <c r="B21117" t="s">
        <v>2063</v>
      </c>
      <c r="C21117" t="s">
        <v>3572</v>
      </c>
      <c r="D21117" t="s">
        <v>2184</v>
      </c>
      <c r="E21117">
        <v>1</v>
      </c>
      <c r="F21117" t="s">
        <v>2016</v>
      </c>
      <c r="G21117">
        <v>259</v>
      </c>
      <c r="H21117" t="s">
        <v>2017</v>
      </c>
      <c r="I21117">
        <v>43497</v>
      </c>
      <c r="J21117">
        <v>4</v>
      </c>
      <c r="K21117">
        <v>4.0199999999999996</v>
      </c>
    </row>
    <row r="21118" spans="2:11">
      <c r="B21118" t="s">
        <v>2027</v>
      </c>
      <c r="C21118" t="s">
        <v>3569</v>
      </c>
      <c r="D21118" t="s">
        <v>2044</v>
      </c>
      <c r="E21118">
        <v>3</v>
      </c>
      <c r="F21118" t="s">
        <v>2016</v>
      </c>
      <c r="G21118">
        <v>345</v>
      </c>
      <c r="H21118" t="s">
        <v>2017</v>
      </c>
      <c r="I21118">
        <v>43496</v>
      </c>
      <c r="J21118" t="s">
        <v>2030</v>
      </c>
      <c r="K21118" t="s">
        <v>2030</v>
      </c>
    </row>
    <row r="21119" spans="2:11">
      <c r="B21119" t="s">
        <v>2031</v>
      </c>
      <c r="C21119" t="s">
        <v>2885</v>
      </c>
      <c r="D21119" t="s">
        <v>2026</v>
      </c>
      <c r="E21119">
        <v>5</v>
      </c>
      <c r="F21119" t="s">
        <v>2016</v>
      </c>
      <c r="G21119">
        <v>365</v>
      </c>
      <c r="H21119" t="s">
        <v>2020</v>
      </c>
      <c r="I21119">
        <v>43496</v>
      </c>
      <c r="J21119">
        <v>7</v>
      </c>
      <c r="K21119">
        <v>-4.0199999999999996</v>
      </c>
    </row>
    <row r="21120" spans="2:11">
      <c r="B21120" t="s">
        <v>2033</v>
      </c>
      <c r="C21120" t="s">
        <v>3811</v>
      </c>
      <c r="D21120" t="s">
        <v>2035</v>
      </c>
      <c r="E21120">
        <v>5</v>
      </c>
      <c r="F21120" t="s">
        <v>2016</v>
      </c>
      <c r="G21120">
        <v>435</v>
      </c>
      <c r="H21120" t="s">
        <v>2036</v>
      </c>
      <c r="I21120">
        <v>43496</v>
      </c>
      <c r="J21120">
        <v>7</v>
      </c>
      <c r="K21120">
        <v>-4.0199999999999996</v>
      </c>
    </row>
    <row r="21121" spans="2:11">
      <c r="B21121" t="s">
        <v>2069</v>
      </c>
      <c r="C21121" t="s">
        <v>2886</v>
      </c>
      <c r="D21121" t="s">
        <v>2071</v>
      </c>
      <c r="E21121">
        <v>3</v>
      </c>
      <c r="F21121" t="s">
        <v>2016</v>
      </c>
      <c r="G21121" t="s">
        <v>2030</v>
      </c>
      <c r="H21121" t="s">
        <v>2017</v>
      </c>
      <c r="I21121">
        <v>43496</v>
      </c>
      <c r="J21121">
        <v>5</v>
      </c>
      <c r="K21121">
        <v>0</v>
      </c>
    </row>
    <row r="21122" spans="2:11">
      <c r="B21122" t="s">
        <v>2049</v>
      </c>
      <c r="C21122" t="s">
        <v>4001</v>
      </c>
      <c r="D21122" t="s">
        <v>2029</v>
      </c>
      <c r="E21122">
        <v>5</v>
      </c>
      <c r="F21122" t="s">
        <v>2016</v>
      </c>
      <c r="G21122">
        <v>373</v>
      </c>
      <c r="H21122" t="s">
        <v>2017</v>
      </c>
      <c r="I21122">
        <v>43496</v>
      </c>
      <c r="J21122">
        <v>3</v>
      </c>
      <c r="K21122">
        <v>11.81</v>
      </c>
    </row>
    <row r="21123" spans="2:11">
      <c r="B21123" t="s">
        <v>2260</v>
      </c>
      <c r="C21123" t="s">
        <v>2469</v>
      </c>
      <c r="D21123" t="s">
        <v>2035</v>
      </c>
      <c r="E21123">
        <v>5</v>
      </c>
      <c r="F21123" t="s">
        <v>2016</v>
      </c>
      <c r="G21123">
        <v>411</v>
      </c>
      <c r="H21123" t="s">
        <v>2020</v>
      </c>
      <c r="I21123">
        <v>43496</v>
      </c>
      <c r="J21123">
        <v>7</v>
      </c>
      <c r="K21123">
        <v>-4.0199999999999996</v>
      </c>
    </row>
    <row r="21124" spans="2:11">
      <c r="B21124" t="s">
        <v>2858</v>
      </c>
      <c r="C21124" t="s">
        <v>3668</v>
      </c>
      <c r="D21124" t="s">
        <v>2026</v>
      </c>
      <c r="E21124">
        <v>5</v>
      </c>
      <c r="F21124" t="s">
        <v>2016</v>
      </c>
      <c r="G21124">
        <v>400</v>
      </c>
      <c r="H21124" t="s">
        <v>2020</v>
      </c>
      <c r="I21124">
        <v>43496</v>
      </c>
      <c r="J21124">
        <v>7</v>
      </c>
      <c r="K21124">
        <v>-4.0199999999999996</v>
      </c>
    </row>
    <row r="21125" spans="2:11">
      <c r="B21125" t="s">
        <v>2461</v>
      </c>
      <c r="C21125" t="s">
        <v>3813</v>
      </c>
      <c r="D21125" t="s">
        <v>2026</v>
      </c>
      <c r="E21125">
        <v>5</v>
      </c>
      <c r="F21125" t="s">
        <v>2016</v>
      </c>
      <c r="G21125">
        <v>470</v>
      </c>
      <c r="H21125" t="s">
        <v>2020</v>
      </c>
      <c r="I21125">
        <v>43496</v>
      </c>
      <c r="J21125">
        <v>7</v>
      </c>
      <c r="K21125">
        <v>-4.0199999999999996</v>
      </c>
    </row>
    <row r="21126" spans="2:11">
      <c r="B21126" t="s">
        <v>2813</v>
      </c>
      <c r="C21126" t="s">
        <v>3816</v>
      </c>
      <c r="D21126" t="s">
        <v>2076</v>
      </c>
      <c r="E21126">
        <v>3</v>
      </c>
      <c r="F21126" t="s">
        <v>2016</v>
      </c>
      <c r="G21126">
        <v>310</v>
      </c>
      <c r="H21126" t="s">
        <v>2017</v>
      </c>
      <c r="I21126">
        <v>43489</v>
      </c>
      <c r="J21126">
        <v>5</v>
      </c>
      <c r="K21126">
        <v>0</v>
      </c>
    </row>
    <row r="21127" spans="2:11">
      <c r="B21127" t="s">
        <v>2091</v>
      </c>
      <c r="C21127" t="s">
        <v>3391</v>
      </c>
      <c r="D21127" t="s">
        <v>2093</v>
      </c>
      <c r="E21127" t="s">
        <v>2030</v>
      </c>
      <c r="F21127" t="s">
        <v>2016</v>
      </c>
      <c r="G21127" t="s">
        <v>2030</v>
      </c>
      <c r="H21127" t="s">
        <v>2017</v>
      </c>
      <c r="I21127">
        <v>43483</v>
      </c>
      <c r="J21127" t="s">
        <v>2030</v>
      </c>
      <c r="K21127" t="s">
        <v>2030</v>
      </c>
    </row>
    <row r="21128" spans="2:11">
      <c r="B21128" t="s">
        <v>4013</v>
      </c>
      <c r="C21128" t="s">
        <v>4014</v>
      </c>
      <c r="D21128" t="s">
        <v>2026</v>
      </c>
      <c r="E21128">
        <v>5</v>
      </c>
      <c r="F21128" t="s">
        <v>2123</v>
      </c>
      <c r="G21128">
        <v>565</v>
      </c>
      <c r="H21128" t="s">
        <v>2017</v>
      </c>
      <c r="I21128">
        <v>43202</v>
      </c>
      <c r="J21128">
        <v>2</v>
      </c>
      <c r="K21128">
        <v>13.95</v>
      </c>
    </row>
    <row r="21129" spans="2:11">
      <c r="B21129" t="s">
        <v>2083</v>
      </c>
      <c r="C21129" t="s">
        <v>2084</v>
      </c>
      <c r="D21129" t="s">
        <v>2053</v>
      </c>
      <c r="E21129">
        <v>1</v>
      </c>
      <c r="F21129" t="s">
        <v>2016</v>
      </c>
      <c r="G21129" t="s">
        <v>2030</v>
      </c>
      <c r="H21129" t="s">
        <v>2017</v>
      </c>
      <c r="I21129">
        <v>43181</v>
      </c>
      <c r="J21129">
        <v>6</v>
      </c>
      <c r="K21129">
        <v>-2.38</v>
      </c>
    </row>
    <row r="21201" spans="1:11">
      <c r="A21201" t="s">
        <v>1225</v>
      </c>
      <c r="B21201" t="s">
        <v>2091</v>
      </c>
      <c r="C21201" t="s">
        <v>4394</v>
      </c>
      <c r="D21201" t="s">
        <v>2093</v>
      </c>
      <c r="E21201" t="s">
        <v>2030</v>
      </c>
      <c r="F21201" t="s">
        <v>2016</v>
      </c>
      <c r="G21201" t="s">
        <v>2030</v>
      </c>
      <c r="H21201" t="s">
        <v>2017</v>
      </c>
      <c r="I21201">
        <v>43511</v>
      </c>
      <c r="J21201" t="s">
        <v>2030</v>
      </c>
      <c r="K21201" t="s">
        <v>2030</v>
      </c>
    </row>
    <row r="21202" spans="1:11">
      <c r="B21202" t="s">
        <v>2063</v>
      </c>
      <c r="C21202" t="s">
        <v>2675</v>
      </c>
      <c r="D21202" t="s">
        <v>2162</v>
      </c>
      <c r="E21202">
        <v>3</v>
      </c>
      <c r="F21202" t="s">
        <v>2016</v>
      </c>
      <c r="G21202">
        <v>40</v>
      </c>
      <c r="H21202" t="s">
        <v>2017</v>
      </c>
      <c r="I21202">
        <v>43511</v>
      </c>
      <c r="J21202">
        <v>3</v>
      </c>
      <c r="K21202">
        <v>0</v>
      </c>
    </row>
    <row r="21203" spans="1:11">
      <c r="B21203" t="s">
        <v>2247</v>
      </c>
      <c r="C21203" t="s">
        <v>4290</v>
      </c>
      <c r="D21203" t="s">
        <v>2035</v>
      </c>
      <c r="E21203">
        <v>5</v>
      </c>
      <c r="F21203" t="s">
        <v>2016</v>
      </c>
      <c r="G21203">
        <v>40</v>
      </c>
      <c r="H21203" t="s">
        <v>2020</v>
      </c>
      <c r="I21203">
        <v>43510</v>
      </c>
      <c r="J21203" t="s">
        <v>2030</v>
      </c>
      <c r="K21203" t="s">
        <v>2030</v>
      </c>
    </row>
    <row r="21204" spans="1:11">
      <c r="B21204" t="s">
        <v>2094</v>
      </c>
      <c r="C21204" t="s">
        <v>2095</v>
      </c>
      <c r="D21204" t="s">
        <v>2076</v>
      </c>
      <c r="E21204">
        <v>3</v>
      </c>
      <c r="F21204" t="s">
        <v>2085</v>
      </c>
      <c r="G21204" t="s">
        <v>2030</v>
      </c>
      <c r="H21204" t="s">
        <v>2017</v>
      </c>
      <c r="I21204">
        <v>43508</v>
      </c>
      <c r="J21204" t="s">
        <v>2030</v>
      </c>
      <c r="K21204" t="s">
        <v>2030</v>
      </c>
    </row>
    <row r="21205" spans="1:11">
      <c r="B21205" t="s">
        <v>2021</v>
      </c>
      <c r="C21205" t="s">
        <v>4143</v>
      </c>
      <c r="D21205" t="s">
        <v>3042</v>
      </c>
      <c r="E21205">
        <v>5</v>
      </c>
      <c r="F21205" t="s">
        <v>2085</v>
      </c>
      <c r="G21205">
        <v>35</v>
      </c>
      <c r="H21205" t="s">
        <v>2020</v>
      </c>
      <c r="I21205">
        <v>43507</v>
      </c>
      <c r="J21205">
        <v>1</v>
      </c>
      <c r="K21205">
        <v>32.94</v>
      </c>
    </row>
    <row r="21206" spans="1:11">
      <c r="B21206" t="s">
        <v>2042</v>
      </c>
      <c r="C21206" t="s">
        <v>4395</v>
      </c>
      <c r="D21206" t="s">
        <v>2029</v>
      </c>
      <c r="E21206">
        <v>5</v>
      </c>
      <c r="F21206" t="s">
        <v>2016</v>
      </c>
      <c r="G21206">
        <v>43</v>
      </c>
      <c r="H21206" t="s">
        <v>2020</v>
      </c>
      <c r="I21206">
        <v>43494</v>
      </c>
      <c r="J21206">
        <v>4</v>
      </c>
      <c r="K21206">
        <v>-26.06</v>
      </c>
    </row>
    <row r="21207" spans="1:11">
      <c r="B21207" t="s">
        <v>2269</v>
      </c>
      <c r="C21207" t="s">
        <v>3478</v>
      </c>
      <c r="D21207" t="s">
        <v>2026</v>
      </c>
      <c r="E21207">
        <v>5</v>
      </c>
      <c r="F21207" t="s">
        <v>2016</v>
      </c>
      <c r="G21207">
        <v>43</v>
      </c>
      <c r="H21207" t="s">
        <v>2020</v>
      </c>
      <c r="I21207">
        <v>43461</v>
      </c>
      <c r="J21207">
        <v>2</v>
      </c>
      <c r="K21207">
        <v>8.84</v>
      </c>
    </row>
    <row r="21208" spans="1:11">
      <c r="B21208" t="s">
        <v>106</v>
      </c>
      <c r="C21208" t="s">
        <v>3711</v>
      </c>
      <c r="D21208" t="s">
        <v>2512</v>
      </c>
      <c r="E21208">
        <v>1</v>
      </c>
      <c r="F21208" t="s">
        <v>2016</v>
      </c>
      <c r="G21208">
        <v>30</v>
      </c>
      <c r="H21208" t="s">
        <v>2020</v>
      </c>
      <c r="I21208">
        <v>43454</v>
      </c>
      <c r="J21208" t="s">
        <v>2030</v>
      </c>
      <c r="K21208" t="s">
        <v>2030</v>
      </c>
    </row>
    <row r="21209" spans="1:11">
      <c r="B21209" t="s">
        <v>2033</v>
      </c>
      <c r="C21209" t="s">
        <v>2676</v>
      </c>
      <c r="D21209" t="s">
        <v>2035</v>
      </c>
      <c r="E21209">
        <v>5</v>
      </c>
      <c r="F21209" t="s">
        <v>2016</v>
      </c>
      <c r="G21209">
        <v>47</v>
      </c>
      <c r="H21209" t="s">
        <v>2020</v>
      </c>
      <c r="I21209">
        <v>43411</v>
      </c>
      <c r="J21209">
        <v>4</v>
      </c>
      <c r="K21209">
        <v>-26.06</v>
      </c>
    </row>
    <row r="21210" spans="1:11">
      <c r="B21210" t="s">
        <v>3058</v>
      </c>
      <c r="C21210" t="s">
        <v>3059</v>
      </c>
      <c r="D21210" t="s">
        <v>2026</v>
      </c>
      <c r="E21210">
        <v>5</v>
      </c>
      <c r="F21210" t="s">
        <v>2016</v>
      </c>
      <c r="G21210">
        <v>60</v>
      </c>
      <c r="H21210" t="s">
        <v>2017</v>
      </c>
      <c r="I21210">
        <v>43410</v>
      </c>
      <c r="J21210">
        <v>4</v>
      </c>
      <c r="K21210">
        <v>-26.06</v>
      </c>
    </row>
    <row r="21211" spans="1:11">
      <c r="B21211" t="s">
        <v>2083</v>
      </c>
      <c r="C21211" t="s">
        <v>2084</v>
      </c>
      <c r="D21211" t="s">
        <v>2053</v>
      </c>
      <c r="E21211">
        <v>1</v>
      </c>
      <c r="F21211" t="s">
        <v>2016</v>
      </c>
      <c r="G21211" t="s">
        <v>2030</v>
      </c>
      <c r="H21211" t="s">
        <v>2017</v>
      </c>
      <c r="I21211">
        <v>43400</v>
      </c>
      <c r="J21211" t="s">
        <v>2030</v>
      </c>
      <c r="K21211" t="s">
        <v>2030</v>
      </c>
    </row>
    <row r="21301" spans="1:11">
      <c r="A21301" t="s">
        <v>1226</v>
      </c>
      <c r="B21301" t="s">
        <v>2234</v>
      </c>
      <c r="C21301" t="s">
        <v>2310</v>
      </c>
      <c r="D21301" t="s">
        <v>2026</v>
      </c>
      <c r="E21301">
        <v>5</v>
      </c>
      <c r="F21301" t="s">
        <v>2016</v>
      </c>
      <c r="G21301">
        <v>175</v>
      </c>
      <c r="H21301" t="s">
        <v>2017</v>
      </c>
      <c r="I21301">
        <v>43509</v>
      </c>
      <c r="J21301">
        <v>4</v>
      </c>
      <c r="K21301">
        <v>-12.9</v>
      </c>
    </row>
    <row r="21302" spans="1:11">
      <c r="B21302" t="s">
        <v>2067</v>
      </c>
      <c r="C21302" t="s">
        <v>2308</v>
      </c>
      <c r="D21302" t="s">
        <v>2029</v>
      </c>
      <c r="E21302">
        <v>5</v>
      </c>
      <c r="F21302" t="s">
        <v>2016</v>
      </c>
      <c r="G21302">
        <v>166</v>
      </c>
      <c r="H21302" t="s">
        <v>2020</v>
      </c>
      <c r="I21302">
        <v>43508</v>
      </c>
      <c r="J21302">
        <v>6</v>
      </c>
      <c r="K21302">
        <v>-19.36</v>
      </c>
    </row>
    <row r="21303" spans="1:11">
      <c r="B21303" t="s">
        <v>2042</v>
      </c>
      <c r="C21303" t="s">
        <v>2163</v>
      </c>
      <c r="D21303" t="s">
        <v>2041</v>
      </c>
      <c r="E21303">
        <v>1</v>
      </c>
      <c r="F21303" t="s">
        <v>2016</v>
      </c>
      <c r="G21303">
        <v>90</v>
      </c>
      <c r="H21303" t="s">
        <v>2020</v>
      </c>
      <c r="I21303">
        <v>43508</v>
      </c>
      <c r="J21303">
        <v>1</v>
      </c>
      <c r="K21303">
        <v>19.36</v>
      </c>
    </row>
    <row r="21304" spans="1:11">
      <c r="B21304" t="s">
        <v>2077</v>
      </c>
      <c r="C21304" t="s">
        <v>2311</v>
      </c>
      <c r="D21304" t="s">
        <v>2029</v>
      </c>
      <c r="E21304">
        <v>5</v>
      </c>
      <c r="F21304" t="s">
        <v>2016</v>
      </c>
      <c r="G21304">
        <v>162</v>
      </c>
      <c r="H21304" t="s">
        <v>2020</v>
      </c>
      <c r="I21304">
        <v>43507</v>
      </c>
      <c r="J21304">
        <v>6</v>
      </c>
      <c r="K21304">
        <v>-19.36</v>
      </c>
    </row>
    <row r="21305" spans="1:11">
      <c r="B21305" t="s">
        <v>2157</v>
      </c>
      <c r="C21305" t="s">
        <v>2309</v>
      </c>
      <c r="D21305" t="s">
        <v>2026</v>
      </c>
      <c r="E21305">
        <v>5</v>
      </c>
      <c r="F21305" t="s">
        <v>2016</v>
      </c>
      <c r="G21305">
        <v>160</v>
      </c>
      <c r="H21305" t="s">
        <v>2017</v>
      </c>
      <c r="I21305">
        <v>43500</v>
      </c>
      <c r="J21305">
        <v>6</v>
      </c>
      <c r="K21305">
        <v>-19.36</v>
      </c>
    </row>
    <row r="21306" spans="1:11">
      <c r="B21306" t="s">
        <v>2074</v>
      </c>
      <c r="C21306" t="s">
        <v>2481</v>
      </c>
      <c r="D21306" t="s">
        <v>2026</v>
      </c>
      <c r="E21306">
        <v>5</v>
      </c>
      <c r="F21306" t="s">
        <v>2016</v>
      </c>
      <c r="G21306">
        <v>185</v>
      </c>
      <c r="H21306" t="s">
        <v>2017</v>
      </c>
      <c r="I21306">
        <v>43497</v>
      </c>
      <c r="J21306">
        <v>6</v>
      </c>
      <c r="K21306">
        <v>-19.36</v>
      </c>
    </row>
    <row r="21307" spans="1:11">
      <c r="B21307" t="s">
        <v>2094</v>
      </c>
      <c r="C21307" t="s">
        <v>2095</v>
      </c>
      <c r="D21307" t="s">
        <v>2026</v>
      </c>
      <c r="E21307">
        <v>5</v>
      </c>
      <c r="F21307" t="s">
        <v>2085</v>
      </c>
      <c r="G21307">
        <v>143</v>
      </c>
      <c r="H21307" t="s">
        <v>2020</v>
      </c>
      <c r="I21307">
        <v>43494</v>
      </c>
      <c r="J21307" t="s">
        <v>2030</v>
      </c>
      <c r="K21307" t="s">
        <v>2030</v>
      </c>
    </row>
    <row r="21308" spans="1:11">
      <c r="B21308" t="s">
        <v>2203</v>
      </c>
      <c r="C21308" t="s">
        <v>2306</v>
      </c>
      <c r="D21308" t="s">
        <v>2044</v>
      </c>
      <c r="E21308">
        <v>3</v>
      </c>
      <c r="F21308" t="s">
        <v>2016</v>
      </c>
      <c r="G21308" t="s">
        <v>2030</v>
      </c>
      <c r="H21308" t="s">
        <v>2017</v>
      </c>
      <c r="I21308">
        <v>43490</v>
      </c>
      <c r="J21308" t="s">
        <v>2030</v>
      </c>
      <c r="K21308" t="s">
        <v>2030</v>
      </c>
    </row>
    <row r="21309" spans="1:11">
      <c r="B21309" t="s">
        <v>2269</v>
      </c>
      <c r="C21309" t="s">
        <v>3478</v>
      </c>
      <c r="D21309" t="s">
        <v>2044</v>
      </c>
      <c r="E21309">
        <v>3</v>
      </c>
      <c r="F21309" t="s">
        <v>2016</v>
      </c>
      <c r="G21309" t="s">
        <v>2030</v>
      </c>
      <c r="H21309" t="s">
        <v>2017</v>
      </c>
      <c r="I21309">
        <v>43490</v>
      </c>
      <c r="J21309">
        <v>3</v>
      </c>
      <c r="K21309">
        <v>0</v>
      </c>
    </row>
    <row r="21310" spans="1:11">
      <c r="B21310" t="s">
        <v>106</v>
      </c>
      <c r="C21310" t="s">
        <v>2312</v>
      </c>
      <c r="D21310" t="s">
        <v>2440</v>
      </c>
      <c r="E21310">
        <v>5</v>
      </c>
      <c r="F21310" t="s">
        <v>2016</v>
      </c>
      <c r="G21310">
        <v>168</v>
      </c>
      <c r="H21310" t="s">
        <v>2020</v>
      </c>
      <c r="I21310">
        <v>43489</v>
      </c>
      <c r="J21310">
        <v>8</v>
      </c>
      <c r="K21310">
        <v>-23.64</v>
      </c>
    </row>
    <row r="21311" spans="1:11">
      <c r="B21311" t="s">
        <v>2024</v>
      </c>
      <c r="C21311" t="s">
        <v>3004</v>
      </c>
      <c r="D21311" t="s">
        <v>2026</v>
      </c>
      <c r="E21311">
        <v>5</v>
      </c>
      <c r="F21311" t="s">
        <v>2016</v>
      </c>
      <c r="G21311">
        <v>140</v>
      </c>
      <c r="H21311" t="s">
        <v>2017</v>
      </c>
      <c r="I21311">
        <v>43489</v>
      </c>
      <c r="J21311">
        <v>2</v>
      </c>
      <c r="K21311">
        <v>17.36</v>
      </c>
    </row>
    <row r="21312" spans="1:11">
      <c r="B21312" t="s">
        <v>2045</v>
      </c>
      <c r="C21312" t="s">
        <v>2507</v>
      </c>
      <c r="D21312" t="s">
        <v>2015</v>
      </c>
      <c r="E21312">
        <v>3</v>
      </c>
      <c r="F21312" t="s">
        <v>2016</v>
      </c>
      <c r="G21312" t="s">
        <v>2030</v>
      </c>
      <c r="H21312" t="s">
        <v>2017</v>
      </c>
      <c r="I21312">
        <v>43489</v>
      </c>
      <c r="J21312">
        <v>3</v>
      </c>
      <c r="K21312">
        <v>0</v>
      </c>
    </row>
    <row r="21313" spans="2:11">
      <c r="B21313" t="s">
        <v>2063</v>
      </c>
      <c r="C21313" t="s">
        <v>2161</v>
      </c>
      <c r="D21313" t="s">
        <v>2162</v>
      </c>
      <c r="E21313">
        <v>3</v>
      </c>
      <c r="F21313" t="s">
        <v>2016</v>
      </c>
      <c r="G21313">
        <v>130</v>
      </c>
      <c r="H21313" t="s">
        <v>2017</v>
      </c>
      <c r="I21313">
        <v>43489</v>
      </c>
      <c r="J21313" t="s">
        <v>2030</v>
      </c>
      <c r="K21313" t="s">
        <v>2030</v>
      </c>
    </row>
    <row r="21314" spans="2:11">
      <c r="B21314" t="s">
        <v>2037</v>
      </c>
      <c r="C21314" t="s">
        <v>3479</v>
      </c>
      <c r="D21314" t="s">
        <v>2026</v>
      </c>
      <c r="E21314">
        <v>5</v>
      </c>
      <c r="F21314" t="s">
        <v>2016</v>
      </c>
      <c r="G21314">
        <v>210</v>
      </c>
      <c r="H21314" t="s">
        <v>2020</v>
      </c>
      <c r="I21314">
        <v>43488</v>
      </c>
      <c r="J21314">
        <v>7</v>
      </c>
      <c r="K21314">
        <v>-19.829999999999998</v>
      </c>
    </row>
    <row r="21315" spans="2:11">
      <c r="B21315" t="s">
        <v>2210</v>
      </c>
      <c r="C21315" t="s">
        <v>2325</v>
      </c>
      <c r="D21315" t="s">
        <v>2026</v>
      </c>
      <c r="E21315">
        <v>5</v>
      </c>
      <c r="F21315" t="s">
        <v>2016</v>
      </c>
      <c r="G21315">
        <v>246</v>
      </c>
      <c r="H21315" t="s">
        <v>2020</v>
      </c>
      <c r="I21315">
        <v>43488</v>
      </c>
      <c r="J21315">
        <v>6</v>
      </c>
      <c r="K21315">
        <v>-19.36</v>
      </c>
    </row>
    <row r="21316" spans="2:11">
      <c r="B21316" t="s">
        <v>2475</v>
      </c>
      <c r="C21316" t="s">
        <v>2476</v>
      </c>
      <c r="D21316" t="s">
        <v>2026</v>
      </c>
      <c r="E21316">
        <v>5</v>
      </c>
      <c r="F21316" t="s">
        <v>2016</v>
      </c>
      <c r="G21316">
        <v>191</v>
      </c>
      <c r="H21316" t="s">
        <v>2017</v>
      </c>
      <c r="I21316">
        <v>43487</v>
      </c>
      <c r="J21316">
        <v>6</v>
      </c>
      <c r="K21316">
        <v>-19.36</v>
      </c>
    </row>
    <row r="21317" spans="2:11">
      <c r="B21317" t="s">
        <v>2021</v>
      </c>
      <c r="C21317" t="s">
        <v>2165</v>
      </c>
      <c r="D21317" t="s">
        <v>2296</v>
      </c>
      <c r="E21317">
        <v>3</v>
      </c>
      <c r="F21317" t="s">
        <v>2016</v>
      </c>
      <c r="G21317">
        <v>115</v>
      </c>
      <c r="H21317" t="s">
        <v>2020</v>
      </c>
      <c r="I21317">
        <v>43443</v>
      </c>
      <c r="J21317">
        <v>3</v>
      </c>
      <c r="K21317">
        <v>0</v>
      </c>
    </row>
    <row r="21318" spans="2:11">
      <c r="B21318" t="s">
        <v>2083</v>
      </c>
      <c r="C21318" t="s">
        <v>2084</v>
      </c>
      <c r="D21318" t="s">
        <v>2026</v>
      </c>
      <c r="E21318">
        <v>5</v>
      </c>
      <c r="F21318" t="s">
        <v>2016</v>
      </c>
      <c r="G21318" t="s">
        <v>2030</v>
      </c>
      <c r="H21318" t="s">
        <v>2017</v>
      </c>
      <c r="I21318">
        <v>43381</v>
      </c>
      <c r="J21318" t="s">
        <v>2030</v>
      </c>
      <c r="K21318" t="s">
        <v>2030</v>
      </c>
    </row>
    <row r="21401" spans="1:11">
      <c r="A21401" t="s">
        <v>1227</v>
      </c>
      <c r="B21401" t="s">
        <v>2274</v>
      </c>
      <c r="C21401" t="s">
        <v>3294</v>
      </c>
      <c r="D21401" t="s">
        <v>2076</v>
      </c>
      <c r="E21401">
        <v>3</v>
      </c>
      <c r="F21401" t="s">
        <v>2016</v>
      </c>
      <c r="G21401" t="s">
        <v>2030</v>
      </c>
      <c r="H21401" t="s">
        <v>2017</v>
      </c>
      <c r="I21401">
        <v>43509</v>
      </c>
      <c r="J21401">
        <v>3</v>
      </c>
      <c r="K21401">
        <v>0</v>
      </c>
    </row>
    <row r="21402" spans="1:11">
      <c r="B21402" t="s">
        <v>2047</v>
      </c>
      <c r="C21402" t="s">
        <v>2356</v>
      </c>
      <c r="D21402" t="s">
        <v>2044</v>
      </c>
      <c r="E21402">
        <v>3</v>
      </c>
      <c r="F21402" t="s">
        <v>2016</v>
      </c>
      <c r="G21402">
        <v>55</v>
      </c>
      <c r="H21402" t="s">
        <v>2020</v>
      </c>
      <c r="I21402">
        <v>43508</v>
      </c>
      <c r="J21402" t="s">
        <v>2030</v>
      </c>
      <c r="K21402" t="s">
        <v>2030</v>
      </c>
    </row>
    <row r="21403" spans="1:11">
      <c r="B21403" t="s">
        <v>2174</v>
      </c>
      <c r="C21403" t="s">
        <v>2357</v>
      </c>
      <c r="D21403" t="s">
        <v>2015</v>
      </c>
      <c r="E21403">
        <v>3</v>
      </c>
      <c r="F21403" t="s">
        <v>2016</v>
      </c>
      <c r="G21403">
        <v>55</v>
      </c>
      <c r="H21403" t="s">
        <v>2017</v>
      </c>
      <c r="I21403">
        <v>43507</v>
      </c>
      <c r="J21403">
        <v>3</v>
      </c>
      <c r="K21403">
        <v>0</v>
      </c>
    </row>
    <row r="21404" spans="1:11">
      <c r="B21404" t="s">
        <v>2061</v>
      </c>
      <c r="C21404" t="s">
        <v>2990</v>
      </c>
      <c r="D21404" t="s">
        <v>2026</v>
      </c>
      <c r="E21404">
        <v>5</v>
      </c>
      <c r="F21404" t="s">
        <v>2016</v>
      </c>
      <c r="G21404">
        <v>68</v>
      </c>
      <c r="H21404" t="s">
        <v>2017</v>
      </c>
      <c r="I21404">
        <v>43507</v>
      </c>
      <c r="J21404" t="s">
        <v>2030</v>
      </c>
      <c r="K21404" t="s">
        <v>2030</v>
      </c>
    </row>
    <row r="21405" spans="1:11">
      <c r="B21405" t="s">
        <v>2267</v>
      </c>
      <c r="C21405" t="s">
        <v>2369</v>
      </c>
      <c r="D21405" t="s">
        <v>2273</v>
      </c>
      <c r="E21405">
        <v>3</v>
      </c>
      <c r="F21405" t="s">
        <v>2016</v>
      </c>
      <c r="G21405">
        <v>68</v>
      </c>
      <c r="H21405" t="s">
        <v>2017</v>
      </c>
      <c r="I21405">
        <v>43506</v>
      </c>
      <c r="J21405">
        <v>3</v>
      </c>
      <c r="K21405">
        <v>0</v>
      </c>
    </row>
    <row r="21406" spans="1:11">
      <c r="B21406" t="s">
        <v>2371</v>
      </c>
      <c r="C21406" t="s">
        <v>2911</v>
      </c>
      <c r="D21406" t="s">
        <v>2184</v>
      </c>
      <c r="E21406">
        <v>1</v>
      </c>
      <c r="F21406" t="s">
        <v>2016</v>
      </c>
      <c r="G21406">
        <v>38</v>
      </c>
      <c r="H21406" t="s">
        <v>2017</v>
      </c>
      <c r="I21406">
        <v>43504</v>
      </c>
      <c r="J21406">
        <v>6</v>
      </c>
      <c r="K21406">
        <v>-28.75</v>
      </c>
    </row>
    <row r="21407" spans="1:11">
      <c r="B21407" t="s">
        <v>2021</v>
      </c>
      <c r="C21407" t="s">
        <v>2995</v>
      </c>
      <c r="D21407" t="s">
        <v>2216</v>
      </c>
      <c r="E21407">
        <v>3</v>
      </c>
      <c r="F21407" t="s">
        <v>2016</v>
      </c>
      <c r="G21407">
        <v>64.5</v>
      </c>
      <c r="H21407" t="s">
        <v>2020</v>
      </c>
      <c r="I21407">
        <v>43503</v>
      </c>
      <c r="J21407">
        <v>3</v>
      </c>
      <c r="K21407">
        <v>0</v>
      </c>
    </row>
    <row r="21408" spans="1:11">
      <c r="B21408" t="s">
        <v>2393</v>
      </c>
      <c r="C21408" t="s">
        <v>2998</v>
      </c>
      <c r="D21408" t="s">
        <v>2362</v>
      </c>
      <c r="E21408">
        <v>5</v>
      </c>
      <c r="F21408" t="s">
        <v>2016</v>
      </c>
      <c r="G21408">
        <v>69</v>
      </c>
      <c r="H21408" t="s">
        <v>2020</v>
      </c>
      <c r="I21408">
        <v>43503</v>
      </c>
      <c r="J21408">
        <v>1</v>
      </c>
      <c r="K21408">
        <v>28.75</v>
      </c>
    </row>
    <row r="21409" spans="2:11">
      <c r="B21409" t="s">
        <v>2033</v>
      </c>
      <c r="C21409" t="s">
        <v>2993</v>
      </c>
      <c r="D21409" t="s">
        <v>2184</v>
      </c>
      <c r="E21409">
        <v>1</v>
      </c>
      <c r="F21409" t="s">
        <v>2016</v>
      </c>
      <c r="G21409">
        <v>57</v>
      </c>
      <c r="H21409" t="s">
        <v>2036</v>
      </c>
      <c r="I21409">
        <v>43503</v>
      </c>
      <c r="J21409">
        <v>6</v>
      </c>
      <c r="K21409">
        <v>-28.75</v>
      </c>
    </row>
    <row r="21410" spans="2:11">
      <c r="B21410" t="s">
        <v>2051</v>
      </c>
      <c r="C21410" t="s">
        <v>2354</v>
      </c>
      <c r="D21410" t="s">
        <v>2076</v>
      </c>
      <c r="E21410">
        <v>3</v>
      </c>
      <c r="F21410" t="s">
        <v>2016</v>
      </c>
      <c r="G21410">
        <v>61</v>
      </c>
      <c r="H21410" t="s">
        <v>2017</v>
      </c>
      <c r="I21410">
        <v>43503</v>
      </c>
      <c r="J21410">
        <v>5</v>
      </c>
      <c r="K21410">
        <v>-18.88</v>
      </c>
    </row>
    <row r="21411" spans="2:11">
      <c r="B21411" t="s">
        <v>2260</v>
      </c>
      <c r="C21411" t="s">
        <v>3734</v>
      </c>
      <c r="D21411" t="s">
        <v>2044</v>
      </c>
      <c r="E21411">
        <v>3</v>
      </c>
      <c r="F21411" t="s">
        <v>2016</v>
      </c>
      <c r="G21411">
        <v>60</v>
      </c>
      <c r="H21411" t="s">
        <v>2020</v>
      </c>
      <c r="I21411">
        <v>43503</v>
      </c>
      <c r="J21411">
        <v>3</v>
      </c>
      <c r="K21411">
        <v>0</v>
      </c>
    </row>
    <row r="21412" spans="2:11">
      <c r="B21412" t="s">
        <v>2094</v>
      </c>
      <c r="C21412" t="s">
        <v>2095</v>
      </c>
      <c r="D21412" t="s">
        <v>2076</v>
      </c>
      <c r="E21412">
        <v>3</v>
      </c>
      <c r="F21412" t="s">
        <v>2085</v>
      </c>
      <c r="G21412" t="s">
        <v>2030</v>
      </c>
      <c r="H21412" t="s">
        <v>2017</v>
      </c>
      <c r="I21412">
        <v>43502</v>
      </c>
      <c r="J21412" t="s">
        <v>2030</v>
      </c>
      <c r="K21412" t="s">
        <v>2030</v>
      </c>
    </row>
    <row r="21413" spans="2:11">
      <c r="B21413" t="s">
        <v>2063</v>
      </c>
      <c r="C21413" t="s">
        <v>3024</v>
      </c>
      <c r="D21413" t="s">
        <v>2035</v>
      </c>
      <c r="E21413">
        <v>5</v>
      </c>
      <c r="F21413" t="s">
        <v>2016</v>
      </c>
      <c r="G21413">
        <v>66</v>
      </c>
      <c r="H21413" t="s">
        <v>2017</v>
      </c>
      <c r="I21413">
        <v>43502</v>
      </c>
      <c r="J21413">
        <v>2</v>
      </c>
      <c r="K21413">
        <v>25.09</v>
      </c>
    </row>
    <row r="21414" spans="2:11">
      <c r="B21414" t="s">
        <v>2079</v>
      </c>
      <c r="C21414" t="s">
        <v>3035</v>
      </c>
      <c r="D21414" t="s">
        <v>2029</v>
      </c>
      <c r="E21414">
        <v>5</v>
      </c>
      <c r="F21414" t="s">
        <v>2016</v>
      </c>
      <c r="G21414">
        <v>79</v>
      </c>
      <c r="H21414" t="s">
        <v>2017</v>
      </c>
      <c r="I21414">
        <v>43500</v>
      </c>
      <c r="J21414">
        <v>1</v>
      </c>
      <c r="K21414">
        <v>28.75</v>
      </c>
    </row>
    <row r="21415" spans="2:11">
      <c r="B21415" t="s">
        <v>2792</v>
      </c>
      <c r="C21415" t="s">
        <v>3290</v>
      </c>
      <c r="D21415" t="s">
        <v>2026</v>
      </c>
      <c r="E21415">
        <v>5</v>
      </c>
      <c r="F21415" t="s">
        <v>2016</v>
      </c>
      <c r="G21415">
        <v>58</v>
      </c>
      <c r="H21415" t="s">
        <v>2020</v>
      </c>
      <c r="I21415">
        <v>43496</v>
      </c>
      <c r="J21415">
        <v>1</v>
      </c>
      <c r="K21415">
        <v>28.75</v>
      </c>
    </row>
    <row r="21416" spans="2:11">
      <c r="B21416" t="s">
        <v>106</v>
      </c>
      <c r="C21416" t="s">
        <v>3291</v>
      </c>
      <c r="D21416" t="s">
        <v>2229</v>
      </c>
      <c r="E21416">
        <v>5</v>
      </c>
      <c r="F21416" t="s">
        <v>2016</v>
      </c>
      <c r="G21416">
        <v>63</v>
      </c>
      <c r="H21416" t="s">
        <v>2020</v>
      </c>
      <c r="I21416">
        <v>43496</v>
      </c>
      <c r="J21416" t="s">
        <v>2030</v>
      </c>
      <c r="K21416" t="s">
        <v>2030</v>
      </c>
    </row>
    <row r="21417" spans="2:11">
      <c r="B21417" t="s">
        <v>2027</v>
      </c>
      <c r="C21417" t="s">
        <v>2994</v>
      </c>
      <c r="D21417" t="s">
        <v>2044</v>
      </c>
      <c r="E21417">
        <v>3</v>
      </c>
      <c r="F21417" t="s">
        <v>2016</v>
      </c>
      <c r="G21417">
        <v>56</v>
      </c>
      <c r="H21417" t="s">
        <v>2017</v>
      </c>
      <c r="I21417">
        <v>43496</v>
      </c>
      <c r="J21417">
        <v>3</v>
      </c>
      <c r="K21417">
        <v>0</v>
      </c>
    </row>
    <row r="21418" spans="2:11">
      <c r="B21418" t="s">
        <v>2134</v>
      </c>
      <c r="C21418" t="s">
        <v>2379</v>
      </c>
      <c r="D21418" t="s">
        <v>2162</v>
      </c>
      <c r="E21418">
        <v>3</v>
      </c>
      <c r="F21418" t="s">
        <v>2016</v>
      </c>
      <c r="G21418">
        <v>70</v>
      </c>
      <c r="H21418" t="s">
        <v>2020</v>
      </c>
      <c r="I21418">
        <v>43496</v>
      </c>
      <c r="J21418" t="s">
        <v>2030</v>
      </c>
      <c r="K21418" t="s">
        <v>2030</v>
      </c>
    </row>
    <row r="21419" spans="2:11">
      <c r="B21419" t="s">
        <v>2077</v>
      </c>
      <c r="C21419" t="s">
        <v>3685</v>
      </c>
      <c r="D21419" t="s">
        <v>2227</v>
      </c>
      <c r="E21419">
        <v>3</v>
      </c>
      <c r="F21419" t="s">
        <v>2016</v>
      </c>
      <c r="G21419" t="s">
        <v>2030</v>
      </c>
      <c r="H21419" t="s">
        <v>2017</v>
      </c>
      <c r="I21419">
        <v>43496</v>
      </c>
      <c r="J21419">
        <v>3</v>
      </c>
      <c r="K21419">
        <v>0</v>
      </c>
    </row>
    <row r="21420" spans="2:11">
      <c r="B21420" t="s">
        <v>2996</v>
      </c>
      <c r="C21420" t="s">
        <v>2997</v>
      </c>
      <c r="D21420" t="s">
        <v>2035</v>
      </c>
      <c r="E21420">
        <v>5</v>
      </c>
      <c r="F21420" t="s">
        <v>2016</v>
      </c>
      <c r="G21420">
        <v>67</v>
      </c>
      <c r="H21420" t="s">
        <v>2020</v>
      </c>
      <c r="I21420">
        <v>43496</v>
      </c>
      <c r="J21420">
        <v>1</v>
      </c>
      <c r="K21420">
        <v>28.75</v>
      </c>
    </row>
    <row r="21421" spans="2:11">
      <c r="B21421" t="s">
        <v>2072</v>
      </c>
      <c r="C21421" t="s">
        <v>3494</v>
      </c>
      <c r="D21421" t="s">
        <v>2029</v>
      </c>
      <c r="E21421">
        <v>5</v>
      </c>
      <c r="F21421" t="s">
        <v>2016</v>
      </c>
      <c r="G21421">
        <v>70</v>
      </c>
      <c r="H21421" t="s">
        <v>2017</v>
      </c>
      <c r="I21421">
        <v>43495</v>
      </c>
      <c r="J21421">
        <v>1</v>
      </c>
      <c r="K21421">
        <v>28.75</v>
      </c>
    </row>
    <row r="21422" spans="2:11">
      <c r="B21422" t="s">
        <v>2198</v>
      </c>
      <c r="C21422" t="s">
        <v>2387</v>
      </c>
      <c r="D21422" t="s">
        <v>2044</v>
      </c>
      <c r="E21422">
        <v>3</v>
      </c>
      <c r="F21422" t="s">
        <v>2016</v>
      </c>
      <c r="G21422">
        <v>56</v>
      </c>
      <c r="H21422" t="s">
        <v>2020</v>
      </c>
      <c r="I21422">
        <v>43495</v>
      </c>
      <c r="J21422" t="s">
        <v>2030</v>
      </c>
      <c r="K21422" t="s">
        <v>2030</v>
      </c>
    </row>
    <row r="21423" spans="2:11">
      <c r="B21423" t="s">
        <v>2083</v>
      </c>
      <c r="C21423" t="s">
        <v>2084</v>
      </c>
      <c r="D21423" t="s">
        <v>2035</v>
      </c>
      <c r="E21423">
        <v>5</v>
      </c>
      <c r="F21423" t="s">
        <v>2016</v>
      </c>
      <c r="G21423" t="s">
        <v>2030</v>
      </c>
      <c r="H21423" t="s">
        <v>2017</v>
      </c>
      <c r="I21423">
        <v>43414</v>
      </c>
      <c r="J21423">
        <v>4</v>
      </c>
      <c r="K21423">
        <v>-9.7100000000000009</v>
      </c>
    </row>
    <row r="21424" spans="2:11">
      <c r="B21424" t="s">
        <v>2024</v>
      </c>
      <c r="C21424" t="s">
        <v>3681</v>
      </c>
      <c r="D21424" t="s">
        <v>2026</v>
      </c>
      <c r="E21424">
        <v>5</v>
      </c>
      <c r="F21424" t="s">
        <v>2016</v>
      </c>
      <c r="G21424">
        <v>78</v>
      </c>
      <c r="H21424" t="s">
        <v>2017</v>
      </c>
      <c r="I21424">
        <v>43409</v>
      </c>
      <c r="J21424">
        <v>1</v>
      </c>
      <c r="K21424">
        <v>28.75</v>
      </c>
    </row>
    <row r="21425" spans="2:11">
      <c r="B21425" t="s">
        <v>2786</v>
      </c>
      <c r="C21425" t="s">
        <v>2095</v>
      </c>
      <c r="D21425" t="s">
        <v>2843</v>
      </c>
      <c r="E21425">
        <v>4</v>
      </c>
      <c r="F21425" t="s">
        <v>2123</v>
      </c>
      <c r="G21425">
        <v>57</v>
      </c>
      <c r="H21425" t="s">
        <v>2017</v>
      </c>
      <c r="I21425">
        <v>42839</v>
      </c>
      <c r="J21425">
        <v>1</v>
      </c>
      <c r="K21425">
        <v>28.75</v>
      </c>
    </row>
    <row r="21501" spans="1:11">
      <c r="A21501" t="s">
        <v>1228</v>
      </c>
      <c r="B21501" t="s">
        <v>2067</v>
      </c>
      <c r="C21501" t="s">
        <v>2543</v>
      </c>
      <c r="D21501" t="s">
        <v>2041</v>
      </c>
      <c r="E21501">
        <v>1</v>
      </c>
      <c r="F21501" t="s">
        <v>2016</v>
      </c>
      <c r="G21501">
        <v>113</v>
      </c>
      <c r="H21501" t="s">
        <v>2020</v>
      </c>
      <c r="I21501">
        <v>43511</v>
      </c>
      <c r="J21501" t="s">
        <v>2030</v>
      </c>
      <c r="K21501" t="s">
        <v>2030</v>
      </c>
    </row>
    <row r="21502" spans="1:11">
      <c r="B21502" t="s">
        <v>2234</v>
      </c>
      <c r="C21502" t="s">
        <v>2545</v>
      </c>
      <c r="D21502" t="s">
        <v>2041</v>
      </c>
      <c r="E21502">
        <v>1</v>
      </c>
      <c r="F21502" t="s">
        <v>2016</v>
      </c>
      <c r="G21502">
        <v>115</v>
      </c>
      <c r="H21502" t="s">
        <v>2020</v>
      </c>
      <c r="I21502">
        <v>43511</v>
      </c>
      <c r="J21502" t="s">
        <v>2030</v>
      </c>
      <c r="K21502" t="s">
        <v>2030</v>
      </c>
    </row>
    <row r="21503" spans="1:11">
      <c r="B21503" t="s">
        <v>2094</v>
      </c>
      <c r="C21503" t="s">
        <v>2095</v>
      </c>
      <c r="D21503" t="s">
        <v>2053</v>
      </c>
      <c r="E21503">
        <v>1</v>
      </c>
      <c r="F21503" t="s">
        <v>2088</v>
      </c>
      <c r="G21503" t="s">
        <v>2030</v>
      </c>
      <c r="H21503" t="s">
        <v>2017</v>
      </c>
      <c r="I21503">
        <v>43511</v>
      </c>
      <c r="J21503" t="s">
        <v>2030</v>
      </c>
      <c r="K21503" t="s">
        <v>2030</v>
      </c>
    </row>
    <row r="21504" spans="1:11">
      <c r="B21504" t="s">
        <v>2079</v>
      </c>
      <c r="C21504" t="s">
        <v>2940</v>
      </c>
      <c r="D21504" t="s">
        <v>2015</v>
      </c>
      <c r="E21504">
        <v>3</v>
      </c>
      <c r="F21504" t="s">
        <v>2016</v>
      </c>
      <c r="G21504">
        <v>135</v>
      </c>
      <c r="H21504" t="s">
        <v>2017</v>
      </c>
      <c r="I21504">
        <v>43511</v>
      </c>
      <c r="J21504">
        <v>2</v>
      </c>
      <c r="K21504">
        <v>0</v>
      </c>
    </row>
    <row r="21505" spans="2:11">
      <c r="B21505" t="s">
        <v>2077</v>
      </c>
      <c r="C21505" t="s">
        <v>2942</v>
      </c>
      <c r="D21505" t="s">
        <v>2227</v>
      </c>
      <c r="E21505">
        <v>3</v>
      </c>
      <c r="F21505" t="s">
        <v>2016</v>
      </c>
      <c r="G21505">
        <v>146</v>
      </c>
      <c r="H21505" t="s">
        <v>2017</v>
      </c>
      <c r="I21505">
        <v>43510</v>
      </c>
      <c r="J21505">
        <v>8</v>
      </c>
      <c r="K21505">
        <v>-54.44</v>
      </c>
    </row>
    <row r="21506" spans="2:11">
      <c r="B21506" t="s">
        <v>2269</v>
      </c>
      <c r="C21506" t="s">
        <v>2479</v>
      </c>
      <c r="D21506" t="s">
        <v>2044</v>
      </c>
      <c r="E21506">
        <v>3</v>
      </c>
      <c r="F21506" t="s">
        <v>2016</v>
      </c>
      <c r="G21506" t="s">
        <v>2030</v>
      </c>
      <c r="H21506" t="s">
        <v>2017</v>
      </c>
      <c r="I21506">
        <v>43508</v>
      </c>
      <c r="J21506">
        <v>7</v>
      </c>
      <c r="K21506">
        <v>-53.95</v>
      </c>
    </row>
    <row r="21507" spans="2:11">
      <c r="B21507" t="s">
        <v>2027</v>
      </c>
      <c r="C21507" t="s">
        <v>2547</v>
      </c>
      <c r="D21507" t="s">
        <v>2044</v>
      </c>
      <c r="E21507">
        <v>3</v>
      </c>
      <c r="F21507" t="s">
        <v>2016</v>
      </c>
      <c r="G21507">
        <v>125</v>
      </c>
      <c r="H21507" t="s">
        <v>2017</v>
      </c>
      <c r="I21507">
        <v>43507</v>
      </c>
      <c r="J21507">
        <v>5</v>
      </c>
      <c r="K21507">
        <v>-40.17</v>
      </c>
    </row>
    <row r="21508" spans="2:11">
      <c r="B21508" t="s">
        <v>2031</v>
      </c>
      <c r="C21508" t="s">
        <v>3553</v>
      </c>
      <c r="D21508" t="s">
        <v>2026</v>
      </c>
      <c r="E21508">
        <v>5</v>
      </c>
      <c r="F21508" t="s">
        <v>2016</v>
      </c>
      <c r="G21508">
        <v>150</v>
      </c>
      <c r="H21508" t="s">
        <v>2017</v>
      </c>
      <c r="I21508">
        <v>43507</v>
      </c>
      <c r="J21508">
        <v>6</v>
      </c>
      <c r="K21508">
        <v>-44.87</v>
      </c>
    </row>
    <row r="21509" spans="2:11">
      <c r="B21509" t="s">
        <v>2033</v>
      </c>
      <c r="C21509" t="s">
        <v>2549</v>
      </c>
      <c r="D21509" t="s">
        <v>2184</v>
      </c>
      <c r="E21509">
        <v>1</v>
      </c>
      <c r="F21509" t="s">
        <v>2016</v>
      </c>
      <c r="G21509">
        <v>120</v>
      </c>
      <c r="H21509" t="s">
        <v>2020</v>
      </c>
      <c r="I21509">
        <v>43507</v>
      </c>
      <c r="J21509">
        <v>1</v>
      </c>
      <c r="K21509">
        <v>13.36</v>
      </c>
    </row>
    <row r="21510" spans="2:11">
      <c r="B21510" t="s">
        <v>2037</v>
      </c>
      <c r="C21510" t="s">
        <v>2480</v>
      </c>
      <c r="D21510" t="s">
        <v>2076</v>
      </c>
      <c r="E21510">
        <v>3</v>
      </c>
      <c r="F21510" t="s">
        <v>2016</v>
      </c>
      <c r="G21510">
        <v>140</v>
      </c>
      <c r="H21510" t="s">
        <v>2020</v>
      </c>
      <c r="I21510">
        <v>43507</v>
      </c>
      <c r="J21510">
        <v>8</v>
      </c>
      <c r="K21510">
        <v>-54.44</v>
      </c>
    </row>
    <row r="21511" spans="2:11">
      <c r="B21511" t="s">
        <v>2072</v>
      </c>
      <c r="C21511" t="s">
        <v>2544</v>
      </c>
      <c r="D21511" t="s">
        <v>2029</v>
      </c>
      <c r="E21511">
        <v>5</v>
      </c>
      <c r="F21511" t="s">
        <v>2016</v>
      </c>
      <c r="G21511">
        <v>145</v>
      </c>
      <c r="H21511" t="s">
        <v>2017</v>
      </c>
      <c r="I21511">
        <v>43507</v>
      </c>
      <c r="J21511">
        <v>6</v>
      </c>
      <c r="K21511">
        <v>-44.87</v>
      </c>
    </row>
    <row r="21512" spans="2:11">
      <c r="B21512" t="s">
        <v>2321</v>
      </c>
      <c r="C21512" t="s">
        <v>2967</v>
      </c>
      <c r="D21512" t="s">
        <v>2076</v>
      </c>
      <c r="E21512">
        <v>3</v>
      </c>
      <c r="F21512" t="s">
        <v>2016</v>
      </c>
      <c r="G21512">
        <v>126</v>
      </c>
      <c r="H21512" t="s">
        <v>2020</v>
      </c>
      <c r="I21512">
        <v>43507</v>
      </c>
      <c r="J21512">
        <v>2</v>
      </c>
      <c r="K21512">
        <v>0</v>
      </c>
    </row>
    <row r="21513" spans="2:11">
      <c r="B21513" t="s">
        <v>2451</v>
      </c>
      <c r="C21513" t="s">
        <v>2548</v>
      </c>
      <c r="D21513" t="s">
        <v>2026</v>
      </c>
      <c r="E21513">
        <v>5</v>
      </c>
      <c r="F21513" t="s">
        <v>2016</v>
      </c>
      <c r="G21513" t="s">
        <v>2030</v>
      </c>
      <c r="H21513" t="s">
        <v>2017</v>
      </c>
      <c r="I21513">
        <v>43507</v>
      </c>
      <c r="J21513">
        <v>6</v>
      </c>
      <c r="K21513">
        <v>-44.87</v>
      </c>
    </row>
    <row r="21514" spans="2:11">
      <c r="B21514" t="s">
        <v>2051</v>
      </c>
      <c r="C21514" t="s">
        <v>2708</v>
      </c>
      <c r="D21514" t="s">
        <v>2026</v>
      </c>
      <c r="E21514">
        <v>5</v>
      </c>
      <c r="F21514" t="s">
        <v>2016</v>
      </c>
      <c r="G21514">
        <v>165</v>
      </c>
      <c r="H21514" t="s">
        <v>2017</v>
      </c>
      <c r="I21514">
        <v>43507</v>
      </c>
      <c r="J21514">
        <v>4</v>
      </c>
      <c r="K21514">
        <v>-12.79</v>
      </c>
    </row>
    <row r="21515" spans="2:11">
      <c r="B21515" t="s">
        <v>2203</v>
      </c>
      <c r="C21515" t="s">
        <v>2546</v>
      </c>
      <c r="D21515" t="s">
        <v>2026</v>
      </c>
      <c r="E21515">
        <v>5</v>
      </c>
      <c r="F21515" t="s">
        <v>2016</v>
      </c>
      <c r="G21515">
        <v>150</v>
      </c>
      <c r="H21515" t="s">
        <v>2020</v>
      </c>
      <c r="I21515">
        <v>43507</v>
      </c>
      <c r="J21515">
        <v>6</v>
      </c>
      <c r="K21515">
        <v>-44.87</v>
      </c>
    </row>
    <row r="21516" spans="2:11">
      <c r="B21516" t="s">
        <v>2063</v>
      </c>
      <c r="C21516" t="s">
        <v>2943</v>
      </c>
      <c r="D21516" t="s">
        <v>2035</v>
      </c>
      <c r="E21516">
        <v>5</v>
      </c>
      <c r="F21516" t="s">
        <v>2016</v>
      </c>
      <c r="G21516">
        <v>145</v>
      </c>
      <c r="H21516" t="s">
        <v>2017</v>
      </c>
      <c r="I21516">
        <v>43507</v>
      </c>
      <c r="J21516">
        <v>6</v>
      </c>
      <c r="K21516">
        <v>-44.87</v>
      </c>
    </row>
    <row r="21517" spans="2:11">
      <c r="B21517" t="s">
        <v>2475</v>
      </c>
      <c r="C21517" t="s">
        <v>2476</v>
      </c>
      <c r="D21517" t="s">
        <v>2026</v>
      </c>
      <c r="E21517">
        <v>5</v>
      </c>
      <c r="F21517" t="s">
        <v>2016</v>
      </c>
      <c r="G21517">
        <v>203</v>
      </c>
      <c r="H21517" t="s">
        <v>2017</v>
      </c>
      <c r="I21517">
        <v>43507</v>
      </c>
      <c r="J21517">
        <v>6</v>
      </c>
      <c r="K21517">
        <v>-44.87</v>
      </c>
    </row>
    <row r="21518" spans="2:11">
      <c r="B21518" t="s">
        <v>2159</v>
      </c>
      <c r="C21518" t="s">
        <v>2702</v>
      </c>
      <c r="D21518" t="s">
        <v>2029</v>
      </c>
      <c r="E21518">
        <v>5</v>
      </c>
      <c r="F21518" t="s">
        <v>2016</v>
      </c>
      <c r="G21518">
        <v>158</v>
      </c>
      <c r="H21518" t="s">
        <v>2017</v>
      </c>
      <c r="I21518">
        <v>43506</v>
      </c>
      <c r="J21518">
        <v>6</v>
      </c>
      <c r="K21518">
        <v>-44.87</v>
      </c>
    </row>
    <row r="21519" spans="2:11">
      <c r="B21519" t="s">
        <v>2074</v>
      </c>
      <c r="C21519" t="s">
        <v>3552</v>
      </c>
      <c r="D21519" t="s">
        <v>2076</v>
      </c>
      <c r="E21519">
        <v>3</v>
      </c>
      <c r="F21519" t="s">
        <v>2016</v>
      </c>
      <c r="G21519">
        <v>130</v>
      </c>
      <c r="H21519" t="s">
        <v>2482</v>
      </c>
      <c r="I21519">
        <v>43506</v>
      </c>
      <c r="J21519">
        <v>7</v>
      </c>
      <c r="K21519">
        <v>-53.95</v>
      </c>
    </row>
    <row r="21520" spans="2:11">
      <c r="B21520" t="s">
        <v>2083</v>
      </c>
      <c r="C21520" t="s">
        <v>2084</v>
      </c>
      <c r="D21520" t="s">
        <v>2076</v>
      </c>
      <c r="E21520">
        <v>3</v>
      </c>
      <c r="F21520" t="s">
        <v>2088</v>
      </c>
      <c r="G21520" t="s">
        <v>2030</v>
      </c>
      <c r="H21520" t="s">
        <v>2017</v>
      </c>
      <c r="I21520">
        <v>43505</v>
      </c>
      <c r="J21520">
        <v>3</v>
      </c>
      <c r="K21520">
        <v>-8.6199999999999992</v>
      </c>
    </row>
    <row r="21521" spans="2:11">
      <c r="B21521" t="s">
        <v>2120</v>
      </c>
      <c r="C21521" t="s">
        <v>3212</v>
      </c>
      <c r="D21521" t="s">
        <v>2026</v>
      </c>
      <c r="E21521">
        <v>5</v>
      </c>
      <c r="F21521" t="s">
        <v>2016</v>
      </c>
      <c r="G21521">
        <v>185</v>
      </c>
      <c r="H21521" t="s">
        <v>2020</v>
      </c>
      <c r="I21521">
        <v>43503</v>
      </c>
      <c r="J21521">
        <v>6</v>
      </c>
      <c r="K21521">
        <v>-44.87</v>
      </c>
    </row>
    <row r="21522" spans="2:11">
      <c r="B21522" t="s">
        <v>2042</v>
      </c>
      <c r="C21522" t="s">
        <v>2478</v>
      </c>
      <c r="D21522" t="s">
        <v>2029</v>
      </c>
      <c r="E21522">
        <v>5</v>
      </c>
      <c r="F21522" t="s">
        <v>2016</v>
      </c>
      <c r="G21522">
        <v>140</v>
      </c>
      <c r="H21522" t="s">
        <v>2020</v>
      </c>
      <c r="I21522">
        <v>43501</v>
      </c>
      <c r="J21522">
        <v>6</v>
      </c>
      <c r="K21522">
        <v>-44.87</v>
      </c>
    </row>
    <row r="21601" spans="1:11">
      <c r="A21601" t="s">
        <v>1229</v>
      </c>
      <c r="B21601" t="s">
        <v>2146</v>
      </c>
      <c r="C21601" t="s">
        <v>2147</v>
      </c>
      <c r="D21601" t="s">
        <v>2026</v>
      </c>
      <c r="E21601">
        <v>5</v>
      </c>
      <c r="F21601" t="s">
        <v>2016</v>
      </c>
      <c r="G21601">
        <v>200</v>
      </c>
      <c r="H21601" t="s">
        <v>2020</v>
      </c>
      <c r="I21601">
        <v>43511</v>
      </c>
      <c r="J21601">
        <v>1</v>
      </c>
      <c r="K21601">
        <v>119.27</v>
      </c>
    </row>
    <row r="21602" spans="1:11">
      <c r="B21602" t="s">
        <v>2159</v>
      </c>
      <c r="C21602" t="s">
        <v>3247</v>
      </c>
      <c r="D21602" t="s">
        <v>2029</v>
      </c>
      <c r="E21602">
        <v>5</v>
      </c>
      <c r="F21602" t="s">
        <v>2016</v>
      </c>
      <c r="G21602">
        <v>202</v>
      </c>
      <c r="H21602" t="s">
        <v>2020</v>
      </c>
      <c r="I21602">
        <v>43511</v>
      </c>
      <c r="J21602">
        <v>1</v>
      </c>
      <c r="K21602">
        <v>119.27</v>
      </c>
    </row>
    <row r="21603" spans="1:11">
      <c r="B21603" t="s">
        <v>2411</v>
      </c>
      <c r="C21603" t="s">
        <v>2929</v>
      </c>
      <c r="D21603" t="s">
        <v>2026</v>
      </c>
      <c r="E21603">
        <v>5</v>
      </c>
      <c r="F21603" t="s">
        <v>2016</v>
      </c>
      <c r="G21603">
        <v>190</v>
      </c>
      <c r="H21603" t="s">
        <v>2020</v>
      </c>
      <c r="I21603">
        <v>43511</v>
      </c>
      <c r="J21603" t="s">
        <v>2030</v>
      </c>
      <c r="K21603" t="s">
        <v>2030</v>
      </c>
    </row>
    <row r="21604" spans="1:11">
      <c r="B21604" t="s">
        <v>106</v>
      </c>
      <c r="C21604" t="s">
        <v>2439</v>
      </c>
      <c r="D21604" t="s">
        <v>2440</v>
      </c>
      <c r="E21604">
        <v>5</v>
      </c>
      <c r="F21604" t="s">
        <v>2016</v>
      </c>
      <c r="G21604">
        <v>161</v>
      </c>
      <c r="H21604" t="s">
        <v>2020</v>
      </c>
      <c r="I21604">
        <v>43510</v>
      </c>
      <c r="J21604">
        <v>3</v>
      </c>
      <c r="K21604">
        <v>41.68</v>
      </c>
    </row>
    <row r="21605" spans="1:11">
      <c r="B21605" t="s">
        <v>2232</v>
      </c>
      <c r="C21605" t="s">
        <v>3559</v>
      </c>
      <c r="D21605" t="s">
        <v>2029</v>
      </c>
      <c r="E21605">
        <v>5</v>
      </c>
      <c r="F21605" t="s">
        <v>2016</v>
      </c>
      <c r="G21605" t="s">
        <v>2030</v>
      </c>
      <c r="H21605" t="s">
        <v>2017</v>
      </c>
      <c r="I21605">
        <v>43510</v>
      </c>
      <c r="J21605">
        <v>1</v>
      </c>
      <c r="K21605">
        <v>119.27</v>
      </c>
    </row>
    <row r="21606" spans="1:11">
      <c r="B21606" t="s">
        <v>2236</v>
      </c>
      <c r="C21606" t="s">
        <v>3250</v>
      </c>
      <c r="D21606" t="s">
        <v>2238</v>
      </c>
      <c r="E21606">
        <v>4</v>
      </c>
      <c r="F21606" t="s">
        <v>2016</v>
      </c>
      <c r="G21606">
        <v>270</v>
      </c>
      <c r="H21606" t="s">
        <v>2020</v>
      </c>
      <c r="I21606">
        <v>43510</v>
      </c>
      <c r="J21606">
        <v>1</v>
      </c>
      <c r="K21606">
        <v>119.27</v>
      </c>
    </row>
    <row r="21607" spans="1:11">
      <c r="B21607" t="s">
        <v>2120</v>
      </c>
      <c r="C21607" t="s">
        <v>2609</v>
      </c>
      <c r="D21607" t="s">
        <v>2026</v>
      </c>
      <c r="E21607">
        <v>5</v>
      </c>
      <c r="F21607" t="s">
        <v>2016</v>
      </c>
      <c r="G21607">
        <v>205</v>
      </c>
      <c r="H21607" t="s">
        <v>2020</v>
      </c>
      <c r="I21607">
        <v>43510</v>
      </c>
      <c r="J21607">
        <v>1</v>
      </c>
      <c r="K21607">
        <v>119.27</v>
      </c>
    </row>
    <row r="21608" spans="1:11">
      <c r="B21608" t="s">
        <v>2049</v>
      </c>
      <c r="C21608" t="s">
        <v>3454</v>
      </c>
      <c r="D21608" t="s">
        <v>2029</v>
      </c>
      <c r="E21608">
        <v>5</v>
      </c>
      <c r="F21608" t="s">
        <v>2016</v>
      </c>
      <c r="G21608">
        <v>178</v>
      </c>
      <c r="H21608" t="s">
        <v>2017</v>
      </c>
      <c r="I21608">
        <v>43509</v>
      </c>
      <c r="J21608">
        <v>1</v>
      </c>
      <c r="K21608">
        <v>119.27</v>
      </c>
    </row>
    <row r="21609" spans="1:11">
      <c r="B21609" t="s">
        <v>2067</v>
      </c>
      <c r="C21609" t="s">
        <v>3258</v>
      </c>
      <c r="D21609" t="s">
        <v>2029</v>
      </c>
      <c r="E21609">
        <v>5</v>
      </c>
      <c r="F21609" t="s">
        <v>2016</v>
      </c>
      <c r="G21609">
        <v>164</v>
      </c>
      <c r="H21609" t="s">
        <v>2020</v>
      </c>
      <c r="I21609">
        <v>43507</v>
      </c>
      <c r="J21609">
        <v>1</v>
      </c>
      <c r="K21609">
        <v>119.27</v>
      </c>
    </row>
    <row r="21610" spans="1:11">
      <c r="B21610" t="s">
        <v>2027</v>
      </c>
      <c r="C21610" t="s">
        <v>3858</v>
      </c>
      <c r="D21610" t="s">
        <v>2029</v>
      </c>
      <c r="E21610">
        <v>5</v>
      </c>
      <c r="F21610" t="s">
        <v>2016</v>
      </c>
      <c r="G21610">
        <v>189</v>
      </c>
      <c r="H21610" t="s">
        <v>2017</v>
      </c>
      <c r="I21610">
        <v>43507</v>
      </c>
      <c r="J21610" t="s">
        <v>2030</v>
      </c>
      <c r="K21610" t="s">
        <v>2030</v>
      </c>
    </row>
    <row r="21611" spans="1:11">
      <c r="B21611" t="s">
        <v>2142</v>
      </c>
      <c r="C21611" t="s">
        <v>2143</v>
      </c>
      <c r="D21611" t="s">
        <v>2026</v>
      </c>
      <c r="E21611">
        <v>5</v>
      </c>
      <c r="F21611" t="s">
        <v>2016</v>
      </c>
      <c r="G21611">
        <v>267</v>
      </c>
      <c r="H21611" t="s">
        <v>2020</v>
      </c>
      <c r="I21611">
        <v>43507</v>
      </c>
      <c r="J21611">
        <v>1</v>
      </c>
      <c r="K21611">
        <v>119.27</v>
      </c>
    </row>
    <row r="21612" spans="1:11">
      <c r="B21612" t="s">
        <v>2033</v>
      </c>
      <c r="C21612" t="s">
        <v>2303</v>
      </c>
      <c r="D21612" t="s">
        <v>2035</v>
      </c>
      <c r="E21612">
        <v>5</v>
      </c>
      <c r="F21612" t="s">
        <v>2016</v>
      </c>
      <c r="G21612">
        <v>203</v>
      </c>
      <c r="H21612" t="s">
        <v>2020</v>
      </c>
      <c r="I21612">
        <v>43503</v>
      </c>
      <c r="J21612">
        <v>1</v>
      </c>
      <c r="K21612">
        <v>119.27</v>
      </c>
    </row>
    <row r="21613" spans="1:11">
      <c r="B21613" t="s">
        <v>2139</v>
      </c>
      <c r="C21613" t="s">
        <v>2332</v>
      </c>
      <c r="D21613" t="s">
        <v>2035</v>
      </c>
      <c r="E21613">
        <v>5</v>
      </c>
      <c r="F21613" t="s">
        <v>2016</v>
      </c>
      <c r="G21613">
        <v>217</v>
      </c>
      <c r="H21613" t="s">
        <v>2020</v>
      </c>
      <c r="I21613">
        <v>43503</v>
      </c>
      <c r="J21613" t="s">
        <v>2030</v>
      </c>
      <c r="K21613" t="s">
        <v>2030</v>
      </c>
    </row>
    <row r="21614" spans="1:11">
      <c r="B21614" t="s">
        <v>2198</v>
      </c>
      <c r="C21614" t="s">
        <v>4007</v>
      </c>
      <c r="D21614" t="s">
        <v>2035</v>
      </c>
      <c r="E21614">
        <v>5</v>
      </c>
      <c r="F21614" t="s">
        <v>2016</v>
      </c>
      <c r="G21614">
        <v>200</v>
      </c>
      <c r="H21614" t="s">
        <v>2020</v>
      </c>
      <c r="I21614">
        <v>43503</v>
      </c>
      <c r="J21614" t="s">
        <v>2030</v>
      </c>
      <c r="K21614" t="s">
        <v>2030</v>
      </c>
    </row>
    <row r="21615" spans="1:11">
      <c r="B21615" t="s">
        <v>2063</v>
      </c>
      <c r="C21615" t="s">
        <v>4008</v>
      </c>
      <c r="D21615" t="s">
        <v>2035</v>
      </c>
      <c r="E21615">
        <v>5</v>
      </c>
      <c r="F21615" t="s">
        <v>2016</v>
      </c>
      <c r="G21615">
        <v>180</v>
      </c>
      <c r="H21615" t="s">
        <v>2017</v>
      </c>
      <c r="I21615">
        <v>43503</v>
      </c>
      <c r="J21615">
        <v>2</v>
      </c>
      <c r="K21615">
        <v>49.05</v>
      </c>
    </row>
    <row r="21616" spans="1:11">
      <c r="B21616" t="s">
        <v>2031</v>
      </c>
      <c r="C21616" t="s">
        <v>2141</v>
      </c>
      <c r="D21616" t="s">
        <v>2026</v>
      </c>
      <c r="E21616">
        <v>5</v>
      </c>
      <c r="F21616" t="s">
        <v>2016</v>
      </c>
      <c r="G21616">
        <v>176</v>
      </c>
      <c r="H21616" t="s">
        <v>2017</v>
      </c>
      <c r="I21616">
        <v>43497</v>
      </c>
      <c r="J21616">
        <v>1</v>
      </c>
      <c r="K21616">
        <v>119.27</v>
      </c>
    </row>
    <row r="21617" spans="2:11">
      <c r="B21617" t="s">
        <v>2045</v>
      </c>
      <c r="C21617" t="s">
        <v>3248</v>
      </c>
      <c r="D21617" t="s">
        <v>2015</v>
      </c>
      <c r="E21617">
        <v>3</v>
      </c>
      <c r="F21617" t="s">
        <v>2016</v>
      </c>
      <c r="G21617" t="s">
        <v>2030</v>
      </c>
      <c r="H21617" t="s">
        <v>2017</v>
      </c>
      <c r="I21617">
        <v>43494</v>
      </c>
      <c r="J21617">
        <v>4</v>
      </c>
      <c r="K21617">
        <v>23.8</v>
      </c>
    </row>
    <row r="21618" spans="2:11">
      <c r="B21618" t="s">
        <v>2094</v>
      </c>
      <c r="C21618" t="s">
        <v>2095</v>
      </c>
      <c r="D21618" t="s">
        <v>2076</v>
      </c>
      <c r="E21618">
        <v>3</v>
      </c>
      <c r="F21618" t="s">
        <v>2085</v>
      </c>
      <c r="G21618" t="s">
        <v>2030</v>
      </c>
      <c r="H21618" t="s">
        <v>2017</v>
      </c>
      <c r="I21618">
        <v>43488</v>
      </c>
      <c r="J21618" t="s">
        <v>2030</v>
      </c>
      <c r="K21618" t="s">
        <v>2030</v>
      </c>
    </row>
    <row r="21619" spans="2:11">
      <c r="B21619" t="s">
        <v>2148</v>
      </c>
      <c r="C21619" t="s">
        <v>2149</v>
      </c>
      <c r="D21619" t="s">
        <v>2029</v>
      </c>
      <c r="E21619">
        <v>5</v>
      </c>
      <c r="F21619" t="s">
        <v>2016</v>
      </c>
      <c r="G21619">
        <v>190</v>
      </c>
      <c r="H21619" t="s">
        <v>2020</v>
      </c>
      <c r="I21619">
        <v>43472</v>
      </c>
      <c r="J21619">
        <v>1</v>
      </c>
      <c r="K21619">
        <v>119.27</v>
      </c>
    </row>
    <row r="21620" spans="2:11">
      <c r="B21620" t="s">
        <v>2083</v>
      </c>
      <c r="C21620" t="s">
        <v>2304</v>
      </c>
      <c r="D21620" t="s">
        <v>2184</v>
      </c>
      <c r="E21620">
        <v>1</v>
      </c>
      <c r="F21620" t="s">
        <v>2088</v>
      </c>
      <c r="G21620" t="s">
        <v>2030</v>
      </c>
      <c r="H21620" t="s">
        <v>2017</v>
      </c>
      <c r="I21620">
        <v>43418</v>
      </c>
      <c r="J21620">
        <v>5</v>
      </c>
      <c r="K21620">
        <v>-134.65</v>
      </c>
    </row>
    <row r="21621" spans="2:11">
      <c r="B21621" t="s">
        <v>2039</v>
      </c>
      <c r="C21621" t="s">
        <v>2695</v>
      </c>
      <c r="D21621" t="s">
        <v>2026</v>
      </c>
      <c r="E21621">
        <v>5</v>
      </c>
      <c r="F21621" t="s">
        <v>2016</v>
      </c>
      <c r="G21621">
        <v>196</v>
      </c>
      <c r="H21621" t="s">
        <v>2020</v>
      </c>
      <c r="I21621">
        <v>43398</v>
      </c>
      <c r="J21621">
        <v>1</v>
      </c>
      <c r="K21621">
        <v>119.27</v>
      </c>
    </row>
    <row r="21622" spans="2:11">
      <c r="B21622" t="s">
        <v>2021</v>
      </c>
      <c r="C21622" t="s">
        <v>3460</v>
      </c>
      <c r="D21622" t="s">
        <v>2166</v>
      </c>
      <c r="E21622">
        <v>5</v>
      </c>
      <c r="F21622" t="s">
        <v>2016</v>
      </c>
      <c r="G21622">
        <v>191</v>
      </c>
      <c r="H21622" t="s">
        <v>2020</v>
      </c>
      <c r="I21622">
        <v>43397</v>
      </c>
      <c r="J21622">
        <v>1</v>
      </c>
      <c r="K21622">
        <v>119.27</v>
      </c>
    </row>
    <row r="21623" spans="2:11">
      <c r="B21623" t="s">
        <v>4009</v>
      </c>
      <c r="C21623" t="s">
        <v>4010</v>
      </c>
      <c r="D21623" t="s">
        <v>2189</v>
      </c>
      <c r="E21623">
        <v>5</v>
      </c>
      <c r="F21623" t="s">
        <v>2016</v>
      </c>
      <c r="G21623">
        <v>166</v>
      </c>
      <c r="H21623" t="s">
        <v>2020</v>
      </c>
      <c r="I21623">
        <v>43280</v>
      </c>
      <c r="J21623">
        <v>1</v>
      </c>
      <c r="K21623">
        <v>119.27</v>
      </c>
    </row>
    <row r="21624" spans="2:11">
      <c r="B21624" t="s">
        <v>2931</v>
      </c>
      <c r="C21624" t="s">
        <v>2932</v>
      </c>
      <c r="D21624" t="s">
        <v>2104</v>
      </c>
      <c r="E21624" t="s">
        <v>2030</v>
      </c>
      <c r="F21624" t="s">
        <v>2016</v>
      </c>
      <c r="G21624" t="s">
        <v>2030</v>
      </c>
      <c r="H21624" t="s">
        <v>2017</v>
      </c>
      <c r="I21624">
        <v>42788</v>
      </c>
      <c r="J21624" t="s">
        <v>2030</v>
      </c>
      <c r="K21624" t="s">
        <v>2030</v>
      </c>
    </row>
    <row r="21701" spans="1:11">
      <c r="A21701" t="s">
        <v>1230</v>
      </c>
      <c r="B21701" t="s">
        <v>2159</v>
      </c>
      <c r="C21701" t="s">
        <v>3247</v>
      </c>
      <c r="D21701" t="s">
        <v>2029</v>
      </c>
      <c r="E21701">
        <v>5</v>
      </c>
      <c r="F21701" t="s">
        <v>2016</v>
      </c>
      <c r="G21701">
        <v>253</v>
      </c>
      <c r="H21701" t="s">
        <v>2017</v>
      </c>
      <c r="I21701">
        <v>43511</v>
      </c>
      <c r="J21701">
        <v>1</v>
      </c>
      <c r="K21701">
        <v>82.75</v>
      </c>
    </row>
    <row r="21702" spans="1:11">
      <c r="B21702" t="s">
        <v>2257</v>
      </c>
      <c r="C21702" t="s">
        <v>2330</v>
      </c>
      <c r="D21702" t="s">
        <v>2029</v>
      </c>
      <c r="E21702">
        <v>5</v>
      </c>
      <c r="F21702" t="s">
        <v>2016</v>
      </c>
      <c r="G21702">
        <v>220</v>
      </c>
      <c r="H21702" t="s">
        <v>2020</v>
      </c>
      <c r="I21702">
        <v>43511</v>
      </c>
      <c r="J21702">
        <v>1</v>
      </c>
      <c r="K21702">
        <v>82.75</v>
      </c>
    </row>
    <row r="21703" spans="1:11">
      <c r="B21703" t="s">
        <v>2148</v>
      </c>
      <c r="C21703" t="s">
        <v>2149</v>
      </c>
      <c r="D21703" t="s">
        <v>2015</v>
      </c>
      <c r="E21703">
        <v>3</v>
      </c>
      <c r="F21703" t="s">
        <v>2016</v>
      </c>
      <c r="G21703">
        <v>91</v>
      </c>
      <c r="H21703" t="s">
        <v>2020</v>
      </c>
      <c r="I21703">
        <v>43511</v>
      </c>
      <c r="J21703">
        <v>5</v>
      </c>
      <c r="K21703">
        <v>0</v>
      </c>
    </row>
    <row r="21704" spans="1:11">
      <c r="B21704" t="s">
        <v>2045</v>
      </c>
      <c r="C21704" t="s">
        <v>2442</v>
      </c>
      <c r="D21704" t="s">
        <v>2029</v>
      </c>
      <c r="E21704">
        <v>5</v>
      </c>
      <c r="F21704" t="s">
        <v>2016</v>
      </c>
      <c r="G21704">
        <v>140</v>
      </c>
      <c r="H21704" t="s">
        <v>2020</v>
      </c>
      <c r="I21704">
        <v>43511</v>
      </c>
      <c r="J21704">
        <v>4</v>
      </c>
      <c r="K21704">
        <v>7.91</v>
      </c>
    </row>
    <row r="21705" spans="1:11">
      <c r="B21705" t="s">
        <v>2049</v>
      </c>
      <c r="C21705" t="s">
        <v>3454</v>
      </c>
      <c r="D21705" t="s">
        <v>2029</v>
      </c>
      <c r="E21705">
        <v>5</v>
      </c>
      <c r="F21705" t="s">
        <v>2016</v>
      </c>
      <c r="G21705">
        <v>120</v>
      </c>
      <c r="H21705" t="s">
        <v>2017</v>
      </c>
      <c r="I21705">
        <v>43510</v>
      </c>
      <c r="J21705">
        <v>1</v>
      </c>
      <c r="K21705">
        <v>82.75</v>
      </c>
    </row>
    <row r="21706" spans="1:11">
      <c r="B21706" t="s">
        <v>2358</v>
      </c>
      <c r="C21706" t="s">
        <v>3455</v>
      </c>
      <c r="D21706" t="s">
        <v>2026</v>
      </c>
      <c r="E21706">
        <v>5</v>
      </c>
      <c r="F21706" t="s">
        <v>2016</v>
      </c>
      <c r="G21706">
        <v>192</v>
      </c>
      <c r="H21706" t="s">
        <v>2020</v>
      </c>
      <c r="I21706">
        <v>43509</v>
      </c>
      <c r="J21706" t="s">
        <v>2030</v>
      </c>
      <c r="K21706" t="s">
        <v>2030</v>
      </c>
    </row>
    <row r="21707" spans="1:11">
      <c r="B21707" t="s">
        <v>2079</v>
      </c>
      <c r="C21707" t="s">
        <v>2138</v>
      </c>
      <c r="D21707" t="s">
        <v>2015</v>
      </c>
      <c r="E21707">
        <v>3</v>
      </c>
      <c r="F21707" t="s">
        <v>2016</v>
      </c>
      <c r="G21707">
        <v>75</v>
      </c>
      <c r="H21707" t="s">
        <v>2017</v>
      </c>
      <c r="I21707">
        <v>43509</v>
      </c>
      <c r="J21707">
        <v>5</v>
      </c>
      <c r="K21707">
        <v>0</v>
      </c>
    </row>
    <row r="21708" spans="1:11">
      <c r="B21708" t="s">
        <v>2072</v>
      </c>
      <c r="C21708" t="s">
        <v>3456</v>
      </c>
      <c r="D21708" t="s">
        <v>2189</v>
      </c>
      <c r="E21708">
        <v>5</v>
      </c>
      <c r="F21708" t="s">
        <v>2016</v>
      </c>
      <c r="G21708">
        <v>184</v>
      </c>
      <c r="H21708" t="s">
        <v>2133</v>
      </c>
      <c r="I21708">
        <v>43508</v>
      </c>
      <c r="J21708" t="s">
        <v>2030</v>
      </c>
      <c r="K21708" t="s">
        <v>2030</v>
      </c>
    </row>
    <row r="21709" spans="1:11">
      <c r="B21709" t="s">
        <v>2027</v>
      </c>
      <c r="C21709" t="s">
        <v>3457</v>
      </c>
      <c r="D21709" t="s">
        <v>2029</v>
      </c>
      <c r="E21709">
        <v>5</v>
      </c>
      <c r="F21709" t="s">
        <v>2016</v>
      </c>
      <c r="G21709">
        <v>167</v>
      </c>
      <c r="H21709" t="s">
        <v>2017</v>
      </c>
      <c r="I21709">
        <v>43507</v>
      </c>
      <c r="J21709" t="s">
        <v>2030</v>
      </c>
      <c r="K21709" t="s">
        <v>2030</v>
      </c>
    </row>
    <row r="21710" spans="1:11">
      <c r="B21710" t="s">
        <v>2139</v>
      </c>
      <c r="C21710" t="s">
        <v>2332</v>
      </c>
      <c r="D21710" t="s">
        <v>2035</v>
      </c>
      <c r="E21710">
        <v>5</v>
      </c>
      <c r="F21710" t="s">
        <v>2016</v>
      </c>
      <c r="G21710">
        <v>170</v>
      </c>
      <c r="H21710" t="s">
        <v>2020</v>
      </c>
      <c r="I21710">
        <v>43507</v>
      </c>
      <c r="J21710" t="s">
        <v>2030</v>
      </c>
      <c r="K21710" t="s">
        <v>2030</v>
      </c>
    </row>
    <row r="21711" spans="1:11">
      <c r="B21711" t="s">
        <v>2136</v>
      </c>
      <c r="C21711" t="s">
        <v>2935</v>
      </c>
      <c r="D21711" t="s">
        <v>2026</v>
      </c>
      <c r="E21711">
        <v>5</v>
      </c>
      <c r="F21711" t="s">
        <v>2016</v>
      </c>
      <c r="G21711">
        <v>155</v>
      </c>
      <c r="H21711" t="s">
        <v>2020</v>
      </c>
      <c r="I21711">
        <v>43507</v>
      </c>
      <c r="J21711" t="s">
        <v>2030</v>
      </c>
      <c r="K21711" t="s">
        <v>2030</v>
      </c>
    </row>
    <row r="21712" spans="1:11">
      <c r="B21712" t="s">
        <v>2067</v>
      </c>
      <c r="C21712" t="s">
        <v>3258</v>
      </c>
      <c r="D21712" t="s">
        <v>2252</v>
      </c>
      <c r="E21712">
        <v>3</v>
      </c>
      <c r="F21712" t="s">
        <v>2016</v>
      </c>
      <c r="G21712">
        <v>115</v>
      </c>
      <c r="H21712" t="s">
        <v>2020</v>
      </c>
      <c r="I21712">
        <v>43497</v>
      </c>
      <c r="J21712">
        <v>2</v>
      </c>
      <c r="K21712">
        <v>68.540000000000006</v>
      </c>
    </row>
    <row r="21713" spans="2:11">
      <c r="B21713" t="s">
        <v>2236</v>
      </c>
      <c r="C21713" t="s">
        <v>3250</v>
      </c>
      <c r="D21713" t="s">
        <v>2238</v>
      </c>
      <c r="E21713">
        <v>4</v>
      </c>
      <c r="F21713" t="s">
        <v>2016</v>
      </c>
      <c r="G21713">
        <v>175</v>
      </c>
      <c r="H21713" t="s">
        <v>2020</v>
      </c>
      <c r="I21713">
        <v>43497</v>
      </c>
      <c r="J21713">
        <v>6</v>
      </c>
      <c r="K21713">
        <v>-4.5999999999999996</v>
      </c>
    </row>
    <row r="21714" spans="2:11">
      <c r="B21714" t="s">
        <v>2037</v>
      </c>
      <c r="C21714" t="s">
        <v>2608</v>
      </c>
      <c r="D21714" t="s">
        <v>2026</v>
      </c>
      <c r="E21714">
        <v>5</v>
      </c>
      <c r="F21714" t="s">
        <v>2016</v>
      </c>
      <c r="G21714">
        <v>150</v>
      </c>
      <c r="H21714" t="s">
        <v>2020</v>
      </c>
      <c r="I21714">
        <v>43492</v>
      </c>
      <c r="J21714">
        <v>1</v>
      </c>
      <c r="K21714">
        <v>82.75</v>
      </c>
    </row>
    <row r="21715" spans="2:11">
      <c r="B21715" t="s">
        <v>2039</v>
      </c>
      <c r="C21715" t="s">
        <v>3251</v>
      </c>
      <c r="D21715" t="s">
        <v>2026</v>
      </c>
      <c r="E21715">
        <v>5</v>
      </c>
      <c r="F21715" t="s">
        <v>2085</v>
      </c>
      <c r="G21715">
        <v>150</v>
      </c>
      <c r="H21715" t="s">
        <v>2020</v>
      </c>
      <c r="I21715">
        <v>43489</v>
      </c>
      <c r="J21715">
        <v>7</v>
      </c>
      <c r="K21715">
        <v>-4.83</v>
      </c>
    </row>
    <row r="21716" spans="2:11">
      <c r="B21716" t="s">
        <v>2094</v>
      </c>
      <c r="C21716" t="s">
        <v>2095</v>
      </c>
      <c r="D21716" t="s">
        <v>2053</v>
      </c>
      <c r="E21716">
        <v>1</v>
      </c>
      <c r="F21716" t="s">
        <v>2088</v>
      </c>
      <c r="G21716" t="s">
        <v>2030</v>
      </c>
      <c r="H21716" t="s">
        <v>2017</v>
      </c>
      <c r="I21716">
        <v>43482</v>
      </c>
      <c r="J21716" t="s">
        <v>2030</v>
      </c>
      <c r="K21716" t="s">
        <v>2030</v>
      </c>
    </row>
    <row r="21717" spans="2:11">
      <c r="B21717" t="s">
        <v>3458</v>
      </c>
      <c r="C21717" t="s">
        <v>3459</v>
      </c>
      <c r="D21717" t="s">
        <v>2026</v>
      </c>
      <c r="E21717">
        <v>5</v>
      </c>
      <c r="F21717" t="s">
        <v>2085</v>
      </c>
      <c r="G21717">
        <v>130</v>
      </c>
      <c r="H21717" t="s">
        <v>2020</v>
      </c>
      <c r="I21717">
        <v>43479</v>
      </c>
      <c r="J21717">
        <v>3</v>
      </c>
      <c r="K21717">
        <v>62.25</v>
      </c>
    </row>
    <row r="21718" spans="2:11">
      <c r="B21718" t="s">
        <v>2051</v>
      </c>
      <c r="C21718" t="s">
        <v>2500</v>
      </c>
      <c r="D21718" t="s">
        <v>2026</v>
      </c>
      <c r="E21718">
        <v>5</v>
      </c>
      <c r="F21718" t="s">
        <v>2016</v>
      </c>
      <c r="G21718">
        <v>150</v>
      </c>
      <c r="H21718" t="s">
        <v>2017</v>
      </c>
      <c r="I21718">
        <v>43404</v>
      </c>
      <c r="J21718" t="s">
        <v>2030</v>
      </c>
      <c r="K21718" t="s">
        <v>2030</v>
      </c>
    </row>
    <row r="21719" spans="2:11">
      <c r="B21719" t="s">
        <v>2021</v>
      </c>
      <c r="C21719" t="s">
        <v>3460</v>
      </c>
      <c r="D21719" t="s">
        <v>2166</v>
      </c>
      <c r="E21719">
        <v>5</v>
      </c>
      <c r="F21719" t="s">
        <v>2085</v>
      </c>
      <c r="G21719">
        <v>157</v>
      </c>
      <c r="H21719" t="s">
        <v>2020</v>
      </c>
      <c r="I21719">
        <v>43318</v>
      </c>
      <c r="J21719">
        <v>9</v>
      </c>
      <c r="K21719">
        <v>-92.56</v>
      </c>
    </row>
    <row r="21720" spans="2:11">
      <c r="B21720" t="s">
        <v>2083</v>
      </c>
      <c r="C21720" t="s">
        <v>2304</v>
      </c>
      <c r="D21720" t="s">
        <v>2053</v>
      </c>
      <c r="E21720">
        <v>1</v>
      </c>
      <c r="F21720" t="s">
        <v>2016</v>
      </c>
      <c r="G21720" t="s">
        <v>2030</v>
      </c>
      <c r="H21720" t="s">
        <v>2017</v>
      </c>
      <c r="I21720">
        <v>43182</v>
      </c>
      <c r="J21720">
        <v>8</v>
      </c>
      <c r="K21720">
        <v>-82.75</v>
      </c>
    </row>
    <row r="21801" spans="1:11">
      <c r="A21801" t="s">
        <v>1231</v>
      </c>
      <c r="B21801" t="s">
        <v>2045</v>
      </c>
      <c r="C21801" t="s">
        <v>2883</v>
      </c>
      <c r="D21801" t="s">
        <v>2029</v>
      </c>
      <c r="E21801">
        <v>5</v>
      </c>
      <c r="F21801" t="s">
        <v>2016</v>
      </c>
      <c r="G21801">
        <v>30</v>
      </c>
      <c r="H21801" t="s">
        <v>2020</v>
      </c>
      <c r="I21801">
        <v>43511</v>
      </c>
      <c r="J21801">
        <v>8</v>
      </c>
      <c r="K21801">
        <v>-31.37</v>
      </c>
    </row>
    <row r="21802" spans="1:11">
      <c r="B21802" t="s">
        <v>2094</v>
      </c>
      <c r="C21802" t="s">
        <v>2095</v>
      </c>
      <c r="D21802" t="s">
        <v>2076</v>
      </c>
      <c r="E21802">
        <v>3</v>
      </c>
      <c r="F21802" t="s">
        <v>2088</v>
      </c>
      <c r="G21802" t="s">
        <v>2030</v>
      </c>
      <c r="H21802" t="s">
        <v>2017</v>
      </c>
      <c r="I21802">
        <v>43508</v>
      </c>
      <c r="J21802" t="s">
        <v>2030</v>
      </c>
      <c r="K21802" t="s">
        <v>2030</v>
      </c>
    </row>
    <row r="21803" spans="1:11">
      <c r="B21803" t="s">
        <v>2049</v>
      </c>
      <c r="C21803" t="s">
        <v>2893</v>
      </c>
      <c r="D21803" t="s">
        <v>2029</v>
      </c>
      <c r="E21803">
        <v>5</v>
      </c>
      <c r="F21803" t="s">
        <v>2016</v>
      </c>
      <c r="G21803">
        <v>37</v>
      </c>
      <c r="H21803" t="s">
        <v>2017</v>
      </c>
      <c r="I21803">
        <v>43508</v>
      </c>
      <c r="J21803">
        <v>8</v>
      </c>
      <c r="K21803">
        <v>-31.37</v>
      </c>
    </row>
    <row r="21804" spans="1:11">
      <c r="B21804" t="s">
        <v>2067</v>
      </c>
      <c r="C21804" t="s">
        <v>3810</v>
      </c>
      <c r="D21804" t="s">
        <v>2029</v>
      </c>
      <c r="E21804">
        <v>5</v>
      </c>
      <c r="F21804" t="s">
        <v>2016</v>
      </c>
      <c r="G21804">
        <v>33</v>
      </c>
      <c r="H21804" t="s">
        <v>2020</v>
      </c>
      <c r="I21804">
        <v>43507</v>
      </c>
      <c r="J21804">
        <v>8</v>
      </c>
      <c r="K21804">
        <v>-31.37</v>
      </c>
    </row>
    <row r="21805" spans="1:11">
      <c r="B21805" t="s">
        <v>106</v>
      </c>
      <c r="C21805" t="s">
        <v>3806</v>
      </c>
      <c r="D21805" t="s">
        <v>2229</v>
      </c>
      <c r="E21805">
        <v>5</v>
      </c>
      <c r="F21805" t="s">
        <v>2016</v>
      </c>
      <c r="G21805">
        <v>34</v>
      </c>
      <c r="H21805" t="s">
        <v>2020</v>
      </c>
      <c r="I21805">
        <v>43504</v>
      </c>
      <c r="J21805">
        <v>8</v>
      </c>
      <c r="K21805">
        <v>-31.37</v>
      </c>
    </row>
    <row r="21806" spans="1:11">
      <c r="B21806" t="s">
        <v>2021</v>
      </c>
      <c r="C21806" t="s">
        <v>3671</v>
      </c>
      <c r="D21806" t="s">
        <v>2023</v>
      </c>
      <c r="E21806">
        <v>5</v>
      </c>
      <c r="F21806" t="s">
        <v>2016</v>
      </c>
      <c r="G21806">
        <v>38</v>
      </c>
      <c r="H21806" t="s">
        <v>2020</v>
      </c>
      <c r="I21806">
        <v>43504</v>
      </c>
      <c r="J21806">
        <v>8</v>
      </c>
      <c r="K21806">
        <v>-31.37</v>
      </c>
    </row>
    <row r="21807" spans="1:11">
      <c r="B21807" t="s">
        <v>2031</v>
      </c>
      <c r="C21807" t="s">
        <v>2885</v>
      </c>
      <c r="D21807" t="s">
        <v>2026</v>
      </c>
      <c r="E21807">
        <v>5</v>
      </c>
      <c r="F21807" t="s">
        <v>2016</v>
      </c>
      <c r="G21807">
        <v>38</v>
      </c>
      <c r="H21807" t="s">
        <v>2020</v>
      </c>
      <c r="I21807">
        <v>43504</v>
      </c>
      <c r="J21807">
        <v>8</v>
      </c>
      <c r="K21807">
        <v>-31.37</v>
      </c>
    </row>
    <row r="21808" spans="1:11">
      <c r="B21808" t="s">
        <v>2033</v>
      </c>
      <c r="C21808" t="s">
        <v>3811</v>
      </c>
      <c r="D21808" t="s">
        <v>2035</v>
      </c>
      <c r="E21808">
        <v>5</v>
      </c>
      <c r="F21808" t="s">
        <v>2016</v>
      </c>
      <c r="G21808">
        <v>33</v>
      </c>
      <c r="H21808" t="s">
        <v>2036</v>
      </c>
      <c r="I21808">
        <v>43504</v>
      </c>
      <c r="J21808">
        <v>3</v>
      </c>
      <c r="K21808">
        <v>-3.13</v>
      </c>
    </row>
    <row r="21809" spans="2:11">
      <c r="B21809" t="s">
        <v>2232</v>
      </c>
      <c r="C21809" t="s">
        <v>2892</v>
      </c>
      <c r="D21809" t="s">
        <v>2029</v>
      </c>
      <c r="E21809">
        <v>5</v>
      </c>
      <c r="F21809" t="s">
        <v>2016</v>
      </c>
      <c r="G21809" t="s">
        <v>2030</v>
      </c>
      <c r="H21809" t="s">
        <v>2017</v>
      </c>
      <c r="I21809">
        <v>43504</v>
      </c>
      <c r="J21809">
        <v>8</v>
      </c>
      <c r="K21809">
        <v>-31.37</v>
      </c>
    </row>
    <row r="21810" spans="2:11">
      <c r="B21810" t="s">
        <v>2072</v>
      </c>
      <c r="C21810" t="s">
        <v>4003</v>
      </c>
      <c r="D21810" t="s">
        <v>2029</v>
      </c>
      <c r="E21810">
        <v>5</v>
      </c>
      <c r="F21810" t="s">
        <v>2016</v>
      </c>
      <c r="G21810">
        <v>32</v>
      </c>
      <c r="H21810" t="s">
        <v>2020</v>
      </c>
      <c r="I21810">
        <v>43504</v>
      </c>
      <c r="J21810">
        <v>6</v>
      </c>
      <c r="K21810">
        <v>-28.6</v>
      </c>
    </row>
    <row r="21811" spans="2:11">
      <c r="B21811" t="s">
        <v>2051</v>
      </c>
      <c r="C21811" t="s">
        <v>2894</v>
      </c>
      <c r="D21811" t="s">
        <v>2076</v>
      </c>
      <c r="E21811">
        <v>3</v>
      </c>
      <c r="F21811" t="s">
        <v>2016</v>
      </c>
      <c r="G21811">
        <v>29</v>
      </c>
      <c r="H21811" t="s">
        <v>2017</v>
      </c>
      <c r="I21811">
        <v>43504</v>
      </c>
      <c r="J21811" t="s">
        <v>2030</v>
      </c>
      <c r="K21811" t="s">
        <v>2030</v>
      </c>
    </row>
    <row r="21812" spans="2:11">
      <c r="B21812" t="s">
        <v>2129</v>
      </c>
      <c r="C21812" t="s">
        <v>4221</v>
      </c>
      <c r="D21812" t="s">
        <v>2026</v>
      </c>
      <c r="E21812">
        <v>5</v>
      </c>
      <c r="F21812" t="s">
        <v>2016</v>
      </c>
      <c r="G21812">
        <v>45</v>
      </c>
      <c r="H21812" t="s">
        <v>2017</v>
      </c>
      <c r="I21812">
        <v>43504</v>
      </c>
      <c r="J21812" t="s">
        <v>2030</v>
      </c>
      <c r="K21812" t="s">
        <v>2030</v>
      </c>
    </row>
    <row r="21813" spans="2:11">
      <c r="B21813" t="s">
        <v>2069</v>
      </c>
      <c r="C21813" t="s">
        <v>2886</v>
      </c>
      <c r="D21813" t="s">
        <v>2071</v>
      </c>
      <c r="E21813">
        <v>3</v>
      </c>
      <c r="F21813" t="s">
        <v>2016</v>
      </c>
      <c r="G21813" t="s">
        <v>2030</v>
      </c>
      <c r="H21813" t="s">
        <v>2017</v>
      </c>
      <c r="I21813">
        <v>43503</v>
      </c>
      <c r="J21813">
        <v>2</v>
      </c>
      <c r="K21813">
        <v>0</v>
      </c>
    </row>
    <row r="21814" spans="2:11">
      <c r="B21814" t="s">
        <v>2079</v>
      </c>
      <c r="C21814" t="s">
        <v>2125</v>
      </c>
      <c r="D21814" t="s">
        <v>2029</v>
      </c>
      <c r="E21814">
        <v>5</v>
      </c>
      <c r="F21814" t="s">
        <v>2016</v>
      </c>
      <c r="G21814">
        <v>34</v>
      </c>
      <c r="H21814" t="s">
        <v>2017</v>
      </c>
      <c r="I21814">
        <v>43503</v>
      </c>
      <c r="J21814">
        <v>8</v>
      </c>
      <c r="K21814">
        <v>-31.37</v>
      </c>
    </row>
    <row r="21815" spans="2:11">
      <c r="B21815" t="s">
        <v>2461</v>
      </c>
      <c r="C21815" t="s">
        <v>4324</v>
      </c>
      <c r="D21815" t="s">
        <v>2026</v>
      </c>
      <c r="E21815">
        <v>5</v>
      </c>
      <c r="F21815" t="s">
        <v>2016</v>
      </c>
      <c r="G21815">
        <v>30</v>
      </c>
      <c r="H21815" t="s">
        <v>2020</v>
      </c>
      <c r="I21815">
        <v>43503</v>
      </c>
      <c r="J21815">
        <v>5</v>
      </c>
      <c r="K21815">
        <v>-19.23</v>
      </c>
    </row>
    <row r="21816" spans="2:11">
      <c r="B21816" t="s">
        <v>2411</v>
      </c>
      <c r="C21816" t="s">
        <v>3817</v>
      </c>
      <c r="D21816" t="s">
        <v>2044</v>
      </c>
      <c r="E21816">
        <v>3</v>
      </c>
      <c r="F21816" t="s">
        <v>2088</v>
      </c>
      <c r="G21816" t="s">
        <v>2030</v>
      </c>
      <c r="H21816" t="s">
        <v>2017</v>
      </c>
      <c r="I21816">
        <v>43412</v>
      </c>
      <c r="J21816">
        <v>10</v>
      </c>
      <c r="K21816">
        <v>-39.78</v>
      </c>
    </row>
    <row r="21817" spans="2:11">
      <c r="B21817" t="s">
        <v>2083</v>
      </c>
      <c r="C21817" t="s">
        <v>2084</v>
      </c>
      <c r="D21817" t="s">
        <v>2053</v>
      </c>
      <c r="E21817">
        <v>1</v>
      </c>
      <c r="F21817" t="s">
        <v>2016</v>
      </c>
      <c r="G21817" t="s">
        <v>2030</v>
      </c>
      <c r="H21817" t="s">
        <v>2017</v>
      </c>
      <c r="I21817">
        <v>43181</v>
      </c>
      <c r="J21817">
        <v>1</v>
      </c>
      <c r="K21817">
        <v>31.37</v>
      </c>
    </row>
    <row r="21901" spans="1:11">
      <c r="A21901" t="s">
        <v>1232</v>
      </c>
      <c r="B21901" t="s">
        <v>2037</v>
      </c>
      <c r="C21901" t="s">
        <v>3677</v>
      </c>
      <c r="D21901" t="s">
        <v>2076</v>
      </c>
      <c r="E21901">
        <v>3</v>
      </c>
      <c r="F21901" t="s">
        <v>2016</v>
      </c>
      <c r="G21901">
        <v>75</v>
      </c>
      <c r="H21901" t="s">
        <v>2017</v>
      </c>
      <c r="I21901">
        <v>43511</v>
      </c>
      <c r="J21901">
        <v>7</v>
      </c>
      <c r="K21901">
        <v>21.58</v>
      </c>
    </row>
    <row r="21902" spans="1:11">
      <c r="B21902" t="s">
        <v>2047</v>
      </c>
      <c r="C21902" t="s">
        <v>2356</v>
      </c>
      <c r="D21902" t="s">
        <v>2044</v>
      </c>
      <c r="E21902">
        <v>3</v>
      </c>
      <c r="F21902" t="s">
        <v>2016</v>
      </c>
      <c r="G21902">
        <v>68</v>
      </c>
      <c r="H21902" t="s">
        <v>2017</v>
      </c>
      <c r="I21902">
        <v>43511</v>
      </c>
      <c r="J21902" t="s">
        <v>2030</v>
      </c>
      <c r="K21902" t="s">
        <v>2030</v>
      </c>
    </row>
    <row r="21903" spans="1:11">
      <c r="B21903" t="s">
        <v>2352</v>
      </c>
      <c r="C21903" t="s">
        <v>2353</v>
      </c>
      <c r="D21903" t="s">
        <v>2026</v>
      </c>
      <c r="E21903">
        <v>5</v>
      </c>
      <c r="F21903" t="s">
        <v>2016</v>
      </c>
      <c r="G21903">
        <v>70</v>
      </c>
      <c r="H21903" t="s">
        <v>2017</v>
      </c>
      <c r="I21903">
        <v>43511</v>
      </c>
      <c r="J21903">
        <v>9</v>
      </c>
      <c r="K21903">
        <v>9.2200000000000006</v>
      </c>
    </row>
    <row r="21904" spans="1:11">
      <c r="B21904" t="s">
        <v>2274</v>
      </c>
      <c r="C21904" t="s">
        <v>3294</v>
      </c>
      <c r="D21904" t="s">
        <v>2076</v>
      </c>
      <c r="E21904">
        <v>3</v>
      </c>
      <c r="F21904" t="s">
        <v>2016</v>
      </c>
      <c r="G21904" t="s">
        <v>2030</v>
      </c>
      <c r="H21904" t="s">
        <v>2017</v>
      </c>
      <c r="I21904">
        <v>43509</v>
      </c>
      <c r="J21904">
        <v>6</v>
      </c>
      <c r="K21904">
        <v>21.78</v>
      </c>
    </row>
    <row r="21905" spans="2:11">
      <c r="B21905" t="s">
        <v>2174</v>
      </c>
      <c r="C21905" t="s">
        <v>2357</v>
      </c>
      <c r="D21905" t="s">
        <v>2029</v>
      </c>
      <c r="E21905">
        <v>5</v>
      </c>
      <c r="F21905" t="s">
        <v>2016</v>
      </c>
      <c r="G21905">
        <v>70</v>
      </c>
      <c r="H21905" t="s">
        <v>2017</v>
      </c>
      <c r="I21905">
        <v>43507</v>
      </c>
      <c r="J21905" t="s">
        <v>2030</v>
      </c>
      <c r="K21905" t="s">
        <v>2030</v>
      </c>
    </row>
    <row r="21906" spans="2:11">
      <c r="B21906" t="s">
        <v>2094</v>
      </c>
      <c r="C21906" t="s">
        <v>2095</v>
      </c>
      <c r="D21906" t="s">
        <v>2076</v>
      </c>
      <c r="E21906">
        <v>3</v>
      </c>
      <c r="F21906" t="s">
        <v>2085</v>
      </c>
      <c r="G21906" t="s">
        <v>2030</v>
      </c>
      <c r="H21906" t="s">
        <v>2017</v>
      </c>
      <c r="I21906">
        <v>43507</v>
      </c>
      <c r="J21906" t="s">
        <v>2030</v>
      </c>
      <c r="K21906" t="s">
        <v>2030</v>
      </c>
    </row>
    <row r="21907" spans="2:11">
      <c r="B21907" t="s">
        <v>2198</v>
      </c>
      <c r="C21907" t="s">
        <v>3680</v>
      </c>
      <c r="D21907" t="s">
        <v>2044</v>
      </c>
      <c r="E21907">
        <v>3</v>
      </c>
      <c r="F21907" t="s">
        <v>2016</v>
      </c>
      <c r="G21907">
        <v>75</v>
      </c>
      <c r="H21907" t="s">
        <v>2017</v>
      </c>
      <c r="I21907">
        <v>43507</v>
      </c>
      <c r="J21907" t="s">
        <v>2030</v>
      </c>
      <c r="K21907" t="s">
        <v>2030</v>
      </c>
    </row>
    <row r="21908" spans="2:11">
      <c r="B21908" t="s">
        <v>2267</v>
      </c>
      <c r="C21908" t="s">
        <v>2369</v>
      </c>
      <c r="D21908" t="s">
        <v>2029</v>
      </c>
      <c r="E21908">
        <v>5</v>
      </c>
      <c r="F21908" t="s">
        <v>2016</v>
      </c>
      <c r="G21908">
        <v>84</v>
      </c>
      <c r="H21908" t="s">
        <v>2017</v>
      </c>
      <c r="I21908">
        <v>43506</v>
      </c>
      <c r="J21908">
        <v>10</v>
      </c>
      <c r="K21908">
        <v>8.1300000000000008</v>
      </c>
    </row>
    <row r="21909" spans="2:11">
      <c r="B21909" t="s">
        <v>2024</v>
      </c>
      <c r="C21909" t="s">
        <v>3681</v>
      </c>
      <c r="D21909" t="s">
        <v>2026</v>
      </c>
      <c r="E21909">
        <v>5</v>
      </c>
      <c r="F21909" t="s">
        <v>2016</v>
      </c>
      <c r="G21909">
        <v>86</v>
      </c>
      <c r="H21909" t="s">
        <v>2017</v>
      </c>
      <c r="I21909">
        <v>43504</v>
      </c>
      <c r="J21909">
        <v>4</v>
      </c>
      <c r="K21909">
        <v>30.87</v>
      </c>
    </row>
    <row r="21910" spans="2:11">
      <c r="B21910" t="s">
        <v>2067</v>
      </c>
      <c r="C21910" t="s">
        <v>2991</v>
      </c>
      <c r="D21910" t="s">
        <v>2252</v>
      </c>
      <c r="E21910">
        <v>3</v>
      </c>
      <c r="F21910" t="s">
        <v>2016</v>
      </c>
      <c r="G21910">
        <v>80</v>
      </c>
      <c r="H21910" t="s">
        <v>2020</v>
      </c>
      <c r="I21910">
        <v>43503</v>
      </c>
      <c r="J21910">
        <v>2</v>
      </c>
      <c r="K21910">
        <v>39.31</v>
      </c>
    </row>
    <row r="21911" spans="2:11">
      <c r="B21911" t="s">
        <v>2079</v>
      </c>
      <c r="C21911" t="s">
        <v>3035</v>
      </c>
      <c r="D21911" t="s">
        <v>2029</v>
      </c>
      <c r="E21911">
        <v>5</v>
      </c>
      <c r="F21911" t="s">
        <v>2016</v>
      </c>
      <c r="G21911">
        <v>75</v>
      </c>
      <c r="H21911" t="s">
        <v>2017</v>
      </c>
      <c r="I21911">
        <v>43500</v>
      </c>
      <c r="J21911">
        <v>4</v>
      </c>
      <c r="K21911">
        <v>30.87</v>
      </c>
    </row>
    <row r="21912" spans="2:11">
      <c r="B21912" t="s">
        <v>2021</v>
      </c>
      <c r="C21912" t="s">
        <v>3039</v>
      </c>
      <c r="D21912" t="s">
        <v>2166</v>
      </c>
      <c r="E21912">
        <v>5</v>
      </c>
      <c r="F21912" t="s">
        <v>2085</v>
      </c>
      <c r="G21912">
        <v>82</v>
      </c>
      <c r="H21912" t="s">
        <v>2020</v>
      </c>
      <c r="I21912">
        <v>43499</v>
      </c>
      <c r="J21912">
        <v>1</v>
      </c>
      <c r="K21912">
        <v>50.33</v>
      </c>
    </row>
    <row r="21913" spans="2:11">
      <c r="B21913" t="s">
        <v>2077</v>
      </c>
      <c r="C21913" t="s">
        <v>3685</v>
      </c>
      <c r="D21913" t="s">
        <v>2029</v>
      </c>
      <c r="E21913">
        <v>5</v>
      </c>
      <c r="F21913" t="s">
        <v>2016</v>
      </c>
      <c r="G21913">
        <v>85</v>
      </c>
      <c r="H21913" t="s">
        <v>2020</v>
      </c>
      <c r="I21913">
        <v>43499</v>
      </c>
      <c r="J21913">
        <v>4</v>
      </c>
      <c r="K21913">
        <v>30.87</v>
      </c>
    </row>
    <row r="21914" spans="2:11">
      <c r="B21914" t="s">
        <v>106</v>
      </c>
      <c r="C21914" t="s">
        <v>3291</v>
      </c>
      <c r="D21914" t="s">
        <v>2229</v>
      </c>
      <c r="E21914">
        <v>5</v>
      </c>
      <c r="F21914" t="s">
        <v>2016</v>
      </c>
      <c r="G21914">
        <v>77</v>
      </c>
      <c r="H21914" t="s">
        <v>2020</v>
      </c>
      <c r="I21914">
        <v>43497</v>
      </c>
      <c r="J21914" t="s">
        <v>2030</v>
      </c>
      <c r="K21914" t="s">
        <v>2030</v>
      </c>
    </row>
    <row r="21915" spans="2:11">
      <c r="B21915" t="s">
        <v>2051</v>
      </c>
      <c r="C21915" t="s">
        <v>3687</v>
      </c>
      <c r="D21915" t="s">
        <v>2076</v>
      </c>
      <c r="E21915">
        <v>3</v>
      </c>
      <c r="F21915" t="s">
        <v>2016</v>
      </c>
      <c r="G21915">
        <v>76</v>
      </c>
      <c r="H21915" t="s">
        <v>2017</v>
      </c>
      <c r="I21915">
        <v>43497</v>
      </c>
      <c r="J21915">
        <v>8</v>
      </c>
      <c r="K21915">
        <v>9.74</v>
      </c>
    </row>
    <row r="21916" spans="2:11">
      <c r="B21916" t="s">
        <v>2063</v>
      </c>
      <c r="C21916" t="s">
        <v>3024</v>
      </c>
      <c r="D21916" t="s">
        <v>2035</v>
      </c>
      <c r="E21916">
        <v>5</v>
      </c>
      <c r="F21916" t="s">
        <v>2016</v>
      </c>
      <c r="G21916">
        <v>79</v>
      </c>
      <c r="H21916" t="s">
        <v>2017</v>
      </c>
      <c r="I21916">
        <v>43497</v>
      </c>
      <c r="J21916">
        <v>4</v>
      </c>
      <c r="K21916">
        <v>30.87</v>
      </c>
    </row>
    <row r="21917" spans="2:11">
      <c r="B21917" t="s">
        <v>2792</v>
      </c>
      <c r="C21917" t="s">
        <v>3290</v>
      </c>
      <c r="D21917" t="s">
        <v>2026</v>
      </c>
      <c r="E21917">
        <v>5</v>
      </c>
      <c r="F21917" t="s">
        <v>2016</v>
      </c>
      <c r="G21917">
        <v>73</v>
      </c>
      <c r="H21917" t="s">
        <v>2020</v>
      </c>
      <c r="I21917">
        <v>43496</v>
      </c>
      <c r="J21917">
        <v>4</v>
      </c>
      <c r="K21917">
        <v>30.87</v>
      </c>
    </row>
    <row r="21918" spans="2:11">
      <c r="B21918" t="s">
        <v>2027</v>
      </c>
      <c r="C21918" t="s">
        <v>2994</v>
      </c>
      <c r="D21918" t="s">
        <v>2044</v>
      </c>
      <c r="E21918">
        <v>3</v>
      </c>
      <c r="F21918" t="s">
        <v>2016</v>
      </c>
      <c r="G21918">
        <v>75</v>
      </c>
      <c r="H21918" t="s">
        <v>2017</v>
      </c>
      <c r="I21918">
        <v>43496</v>
      </c>
      <c r="J21918">
        <v>12</v>
      </c>
      <c r="K21918">
        <v>0</v>
      </c>
    </row>
    <row r="21919" spans="2:11">
      <c r="B21919" t="s">
        <v>2033</v>
      </c>
      <c r="C21919" t="s">
        <v>3027</v>
      </c>
      <c r="D21919" t="s">
        <v>2035</v>
      </c>
      <c r="E21919">
        <v>5</v>
      </c>
      <c r="F21919" t="s">
        <v>2016</v>
      </c>
      <c r="G21919">
        <v>83</v>
      </c>
      <c r="H21919" t="s">
        <v>2036</v>
      </c>
      <c r="I21919">
        <v>43496</v>
      </c>
      <c r="J21919">
        <v>4</v>
      </c>
      <c r="K21919">
        <v>30.87</v>
      </c>
    </row>
    <row r="21920" spans="2:11">
      <c r="B21920" t="s">
        <v>2072</v>
      </c>
      <c r="C21920" t="s">
        <v>3494</v>
      </c>
      <c r="D21920" t="s">
        <v>2015</v>
      </c>
      <c r="E21920">
        <v>3</v>
      </c>
      <c r="F21920" t="s">
        <v>2016</v>
      </c>
      <c r="G21920" t="s">
        <v>2030</v>
      </c>
      <c r="H21920" t="s">
        <v>2017</v>
      </c>
      <c r="I21920">
        <v>43496</v>
      </c>
      <c r="J21920">
        <v>12</v>
      </c>
      <c r="K21920">
        <v>0</v>
      </c>
    </row>
    <row r="21921" spans="2:11">
      <c r="B21921" t="s">
        <v>2111</v>
      </c>
      <c r="C21921" t="s">
        <v>3735</v>
      </c>
      <c r="D21921" t="s">
        <v>2026</v>
      </c>
      <c r="E21921">
        <v>5</v>
      </c>
      <c r="F21921" t="s">
        <v>2016</v>
      </c>
      <c r="G21921" t="s">
        <v>2030</v>
      </c>
      <c r="H21921" t="s">
        <v>2017</v>
      </c>
      <c r="I21921">
        <v>43438</v>
      </c>
      <c r="J21921" t="s">
        <v>2030</v>
      </c>
      <c r="K21921" t="s">
        <v>2030</v>
      </c>
    </row>
    <row r="21922" spans="2:11">
      <c r="B21922" t="s">
        <v>2083</v>
      </c>
      <c r="C21922" t="s">
        <v>2084</v>
      </c>
      <c r="D21922" t="s">
        <v>2026</v>
      </c>
      <c r="E21922">
        <v>5</v>
      </c>
      <c r="F21922" t="s">
        <v>2016</v>
      </c>
      <c r="G21922" t="s">
        <v>2030</v>
      </c>
      <c r="H21922" t="s">
        <v>2017</v>
      </c>
      <c r="I21922">
        <v>43181</v>
      </c>
      <c r="J21922">
        <v>3</v>
      </c>
      <c r="K21922">
        <v>32.270000000000003</v>
      </c>
    </row>
    <row r="22001" spans="1:11">
      <c r="A22001" t="s">
        <v>1233</v>
      </c>
      <c r="B22001" t="s">
        <v>2067</v>
      </c>
      <c r="C22001" t="s">
        <v>4197</v>
      </c>
      <c r="D22001" t="s">
        <v>2029</v>
      </c>
      <c r="E22001">
        <v>5</v>
      </c>
      <c r="F22001" t="s">
        <v>2016</v>
      </c>
      <c r="G22001">
        <v>22</v>
      </c>
      <c r="H22001" t="s">
        <v>2020</v>
      </c>
      <c r="I22001">
        <v>43511</v>
      </c>
      <c r="J22001" t="s">
        <v>2030</v>
      </c>
      <c r="K22001" t="s">
        <v>2030</v>
      </c>
    </row>
    <row r="22002" spans="1:11">
      <c r="B22002" t="s">
        <v>2049</v>
      </c>
      <c r="C22002" t="s">
        <v>4001</v>
      </c>
      <c r="D22002" t="s">
        <v>2029</v>
      </c>
      <c r="E22002">
        <v>5</v>
      </c>
      <c r="F22002" t="s">
        <v>2016</v>
      </c>
      <c r="G22002">
        <v>25</v>
      </c>
      <c r="H22002" t="s">
        <v>2017</v>
      </c>
      <c r="I22002">
        <v>43508</v>
      </c>
      <c r="J22002">
        <v>1</v>
      </c>
      <c r="K22002">
        <v>43.02</v>
      </c>
    </row>
    <row r="22003" spans="1:11">
      <c r="B22003" t="s">
        <v>2072</v>
      </c>
      <c r="C22003" t="s">
        <v>4003</v>
      </c>
      <c r="D22003" t="s">
        <v>2189</v>
      </c>
      <c r="E22003">
        <v>5</v>
      </c>
      <c r="F22003" t="s">
        <v>2016</v>
      </c>
      <c r="G22003">
        <v>26</v>
      </c>
      <c r="H22003" t="s">
        <v>2017</v>
      </c>
      <c r="I22003">
        <v>43500</v>
      </c>
      <c r="J22003">
        <v>1</v>
      </c>
      <c r="K22003">
        <v>43.02</v>
      </c>
    </row>
    <row r="22004" spans="1:11">
      <c r="B22004" t="s">
        <v>2079</v>
      </c>
      <c r="C22004" t="s">
        <v>2125</v>
      </c>
      <c r="D22004" t="s">
        <v>2015</v>
      </c>
      <c r="E22004">
        <v>3</v>
      </c>
      <c r="F22004" t="s">
        <v>2016</v>
      </c>
      <c r="G22004">
        <v>17</v>
      </c>
      <c r="H22004" t="s">
        <v>2017</v>
      </c>
      <c r="I22004">
        <v>43499</v>
      </c>
      <c r="J22004">
        <v>4</v>
      </c>
      <c r="K22004">
        <v>27.48</v>
      </c>
    </row>
    <row r="22005" spans="1:11">
      <c r="B22005" t="s">
        <v>2051</v>
      </c>
      <c r="C22005" t="s">
        <v>2894</v>
      </c>
      <c r="D22005" t="s">
        <v>2076</v>
      </c>
      <c r="E22005">
        <v>3</v>
      </c>
      <c r="F22005" t="s">
        <v>2088</v>
      </c>
      <c r="G22005">
        <v>23</v>
      </c>
      <c r="H22005" t="s">
        <v>2017</v>
      </c>
      <c r="I22005">
        <v>43490</v>
      </c>
      <c r="J22005" t="s">
        <v>2030</v>
      </c>
      <c r="K22005" t="s">
        <v>2030</v>
      </c>
    </row>
    <row r="22006" spans="1:11">
      <c r="B22006" t="s">
        <v>106</v>
      </c>
      <c r="C22006" t="s">
        <v>3806</v>
      </c>
      <c r="D22006" t="s">
        <v>3093</v>
      </c>
      <c r="E22006">
        <v>1</v>
      </c>
      <c r="F22006" t="s">
        <v>2016</v>
      </c>
      <c r="G22006">
        <v>16</v>
      </c>
      <c r="H22006" t="s">
        <v>2020</v>
      </c>
      <c r="I22006">
        <v>43481</v>
      </c>
      <c r="J22006">
        <v>2</v>
      </c>
      <c r="K22006">
        <v>33.56</v>
      </c>
    </row>
    <row r="22007" spans="1:11">
      <c r="B22007" t="s">
        <v>2031</v>
      </c>
      <c r="C22007" t="s">
        <v>2885</v>
      </c>
      <c r="D22007" t="s">
        <v>2026</v>
      </c>
      <c r="E22007">
        <v>5</v>
      </c>
      <c r="F22007" t="s">
        <v>2016</v>
      </c>
      <c r="G22007">
        <v>25</v>
      </c>
      <c r="H22007" t="s">
        <v>2020</v>
      </c>
      <c r="I22007">
        <v>43480</v>
      </c>
      <c r="J22007">
        <v>1</v>
      </c>
      <c r="K22007">
        <v>43.02</v>
      </c>
    </row>
    <row r="22008" spans="1:11">
      <c r="B22008" t="s">
        <v>2021</v>
      </c>
      <c r="C22008" t="s">
        <v>3671</v>
      </c>
      <c r="D22008" t="s">
        <v>2296</v>
      </c>
      <c r="E22008">
        <v>3</v>
      </c>
      <c r="F22008" t="s">
        <v>2016</v>
      </c>
      <c r="G22008">
        <v>15</v>
      </c>
      <c r="H22008" t="s">
        <v>2020</v>
      </c>
      <c r="I22008">
        <v>43479</v>
      </c>
      <c r="J22008">
        <v>5</v>
      </c>
      <c r="K22008">
        <v>0</v>
      </c>
    </row>
    <row r="22009" spans="1:11">
      <c r="B22009" t="s">
        <v>2033</v>
      </c>
      <c r="C22009" t="s">
        <v>3811</v>
      </c>
      <c r="D22009" t="s">
        <v>2044</v>
      </c>
      <c r="E22009">
        <v>3</v>
      </c>
      <c r="F22009" t="s">
        <v>2016</v>
      </c>
      <c r="G22009">
        <v>23</v>
      </c>
      <c r="H22009" t="s">
        <v>2020</v>
      </c>
      <c r="I22009">
        <v>43409</v>
      </c>
      <c r="J22009">
        <v>5</v>
      </c>
      <c r="K22009">
        <v>0</v>
      </c>
    </row>
    <row r="22010" spans="1:11">
      <c r="B22010" t="s">
        <v>2083</v>
      </c>
      <c r="C22010" t="s">
        <v>2084</v>
      </c>
      <c r="D22010" t="s">
        <v>2076</v>
      </c>
      <c r="E22010">
        <v>3</v>
      </c>
      <c r="F22010" t="s">
        <v>2085</v>
      </c>
      <c r="G22010" t="s">
        <v>2030</v>
      </c>
      <c r="H22010" t="s">
        <v>2017</v>
      </c>
      <c r="I22010">
        <v>43326</v>
      </c>
      <c r="J22010">
        <v>7</v>
      </c>
      <c r="K22010">
        <v>-22.33</v>
      </c>
    </row>
    <row r="22101" spans="1:11">
      <c r="A22101" t="s">
        <v>1234</v>
      </c>
      <c r="B22101" t="s">
        <v>2094</v>
      </c>
      <c r="C22101" t="s">
        <v>2095</v>
      </c>
      <c r="D22101" t="s">
        <v>2076</v>
      </c>
      <c r="E22101">
        <v>3</v>
      </c>
      <c r="F22101" t="s">
        <v>2088</v>
      </c>
      <c r="G22101" t="s">
        <v>2030</v>
      </c>
      <c r="H22101" t="s">
        <v>2017</v>
      </c>
      <c r="I22101">
        <v>43510</v>
      </c>
      <c r="J22101" t="s">
        <v>2030</v>
      </c>
      <c r="K22101" t="s">
        <v>2030</v>
      </c>
    </row>
    <row r="22102" spans="1:11">
      <c r="B22102" t="s">
        <v>2411</v>
      </c>
      <c r="C22102" t="s">
        <v>3118</v>
      </c>
      <c r="D22102" t="s">
        <v>2044</v>
      </c>
      <c r="E22102">
        <v>3</v>
      </c>
      <c r="F22102" t="s">
        <v>2016</v>
      </c>
      <c r="G22102" t="s">
        <v>2030</v>
      </c>
      <c r="H22102" t="s">
        <v>2017</v>
      </c>
      <c r="I22102">
        <v>43506</v>
      </c>
      <c r="J22102">
        <v>2</v>
      </c>
      <c r="K22102">
        <v>10.9</v>
      </c>
    </row>
    <row r="22103" spans="1:11">
      <c r="B22103" t="s">
        <v>2077</v>
      </c>
      <c r="C22103" t="s">
        <v>3461</v>
      </c>
      <c r="D22103" t="s">
        <v>2029</v>
      </c>
      <c r="E22103">
        <v>5</v>
      </c>
      <c r="F22103" t="s">
        <v>2016</v>
      </c>
      <c r="G22103">
        <v>22</v>
      </c>
      <c r="H22103" t="s">
        <v>2017</v>
      </c>
      <c r="I22103">
        <v>43505</v>
      </c>
      <c r="J22103">
        <v>5</v>
      </c>
      <c r="K22103">
        <v>3.73</v>
      </c>
    </row>
    <row r="22104" spans="1:11">
      <c r="B22104" t="s">
        <v>2257</v>
      </c>
      <c r="C22104" t="s">
        <v>3462</v>
      </c>
      <c r="D22104" t="s">
        <v>2044</v>
      </c>
      <c r="E22104">
        <v>3</v>
      </c>
      <c r="F22104" t="s">
        <v>2016</v>
      </c>
      <c r="G22104">
        <v>18</v>
      </c>
      <c r="H22104" t="s">
        <v>2020</v>
      </c>
      <c r="I22104">
        <v>43504</v>
      </c>
      <c r="J22104">
        <v>6</v>
      </c>
      <c r="K22104">
        <v>0</v>
      </c>
    </row>
    <row r="22105" spans="1:11">
      <c r="B22105" t="s">
        <v>2072</v>
      </c>
      <c r="C22105" t="s">
        <v>2887</v>
      </c>
      <c r="D22105" t="s">
        <v>2015</v>
      </c>
      <c r="E22105">
        <v>3</v>
      </c>
      <c r="F22105" t="s">
        <v>2016</v>
      </c>
      <c r="G22105" t="s">
        <v>2030</v>
      </c>
      <c r="H22105" t="s">
        <v>2017</v>
      </c>
      <c r="I22105">
        <v>43504</v>
      </c>
      <c r="J22105">
        <v>6</v>
      </c>
      <c r="K22105">
        <v>0</v>
      </c>
    </row>
    <row r="22106" spans="1:11">
      <c r="B22106" t="s">
        <v>2098</v>
      </c>
      <c r="C22106" t="s">
        <v>2099</v>
      </c>
      <c r="D22106" t="s">
        <v>2252</v>
      </c>
      <c r="E22106">
        <v>3</v>
      </c>
      <c r="F22106" t="s">
        <v>2016</v>
      </c>
      <c r="G22106">
        <v>18</v>
      </c>
      <c r="H22106" t="s">
        <v>2020</v>
      </c>
      <c r="I22106">
        <v>43504</v>
      </c>
      <c r="J22106">
        <v>6</v>
      </c>
      <c r="K22106">
        <v>0</v>
      </c>
    </row>
    <row r="22107" spans="1:11">
      <c r="B22107" t="s">
        <v>2174</v>
      </c>
      <c r="C22107" t="s">
        <v>2800</v>
      </c>
      <c r="D22107" t="s">
        <v>2015</v>
      </c>
      <c r="E22107">
        <v>3</v>
      </c>
      <c r="F22107" t="s">
        <v>2016</v>
      </c>
      <c r="G22107">
        <v>18</v>
      </c>
      <c r="H22107" t="s">
        <v>2017</v>
      </c>
      <c r="I22107">
        <v>43503</v>
      </c>
      <c r="J22107">
        <v>6</v>
      </c>
      <c r="K22107">
        <v>0</v>
      </c>
    </row>
    <row r="22108" spans="1:11">
      <c r="B22108" t="s">
        <v>106</v>
      </c>
      <c r="C22108" t="s">
        <v>3463</v>
      </c>
      <c r="D22108" t="s">
        <v>2723</v>
      </c>
      <c r="E22108">
        <v>3</v>
      </c>
      <c r="F22108" t="s">
        <v>2016</v>
      </c>
      <c r="G22108">
        <v>19</v>
      </c>
      <c r="H22108" t="s">
        <v>2020</v>
      </c>
      <c r="I22108">
        <v>43503</v>
      </c>
      <c r="J22108">
        <v>1</v>
      </c>
      <c r="K22108">
        <v>12.1</v>
      </c>
    </row>
    <row r="22109" spans="1:11">
      <c r="B22109" t="s">
        <v>3081</v>
      </c>
      <c r="C22109" t="s">
        <v>3464</v>
      </c>
      <c r="D22109" t="s">
        <v>2189</v>
      </c>
      <c r="E22109">
        <v>5</v>
      </c>
      <c r="F22109" t="s">
        <v>2016</v>
      </c>
      <c r="G22109">
        <v>22</v>
      </c>
      <c r="H22109" t="s">
        <v>2020</v>
      </c>
      <c r="I22109">
        <v>43503</v>
      </c>
      <c r="J22109">
        <v>7</v>
      </c>
      <c r="K22109">
        <v>-0.12</v>
      </c>
    </row>
    <row r="22110" spans="1:11">
      <c r="B22110" t="s">
        <v>2159</v>
      </c>
      <c r="C22110" t="s">
        <v>3465</v>
      </c>
      <c r="D22110" t="s">
        <v>2029</v>
      </c>
      <c r="E22110">
        <v>5</v>
      </c>
      <c r="F22110" t="s">
        <v>2016</v>
      </c>
      <c r="G22110">
        <v>23</v>
      </c>
      <c r="H22110" t="s">
        <v>2020</v>
      </c>
      <c r="I22110">
        <v>43503</v>
      </c>
      <c r="J22110" t="s">
        <v>2030</v>
      </c>
      <c r="K22110" t="s">
        <v>2030</v>
      </c>
    </row>
    <row r="22111" spans="1:11">
      <c r="B22111" t="s">
        <v>2878</v>
      </c>
      <c r="C22111" t="s">
        <v>3279</v>
      </c>
      <c r="D22111" t="s">
        <v>2026</v>
      </c>
      <c r="E22111">
        <v>5</v>
      </c>
      <c r="F22111" t="s">
        <v>2016</v>
      </c>
      <c r="G22111">
        <v>22</v>
      </c>
      <c r="H22111" t="s">
        <v>2020</v>
      </c>
      <c r="I22111">
        <v>43503</v>
      </c>
      <c r="J22111">
        <v>5</v>
      </c>
      <c r="K22111">
        <v>3.73</v>
      </c>
    </row>
    <row r="22112" spans="1:11">
      <c r="B22112" t="s">
        <v>2232</v>
      </c>
      <c r="C22112" t="s">
        <v>3466</v>
      </c>
      <c r="D22112" t="s">
        <v>2029</v>
      </c>
      <c r="E22112">
        <v>5</v>
      </c>
      <c r="F22112" t="s">
        <v>2016</v>
      </c>
      <c r="G22112" t="s">
        <v>2030</v>
      </c>
      <c r="H22112" t="s">
        <v>2017</v>
      </c>
      <c r="I22112">
        <v>43503</v>
      </c>
      <c r="J22112">
        <v>5</v>
      </c>
      <c r="K22112">
        <v>3.73</v>
      </c>
    </row>
    <row r="22113" spans="2:11">
      <c r="B22113" t="s">
        <v>2045</v>
      </c>
      <c r="C22113" t="s">
        <v>2836</v>
      </c>
      <c r="D22113" t="s">
        <v>2029</v>
      </c>
      <c r="E22113">
        <v>5</v>
      </c>
      <c r="F22113" t="s">
        <v>2016</v>
      </c>
      <c r="G22113">
        <v>22</v>
      </c>
      <c r="H22113" t="s">
        <v>2020</v>
      </c>
      <c r="I22113">
        <v>43503</v>
      </c>
      <c r="J22113">
        <v>5</v>
      </c>
      <c r="K22113">
        <v>3.73</v>
      </c>
    </row>
    <row r="22114" spans="2:11">
      <c r="B22114" t="s">
        <v>2236</v>
      </c>
      <c r="C22114" t="s">
        <v>3467</v>
      </c>
      <c r="D22114" t="s">
        <v>2015</v>
      </c>
      <c r="E22114">
        <v>3</v>
      </c>
      <c r="F22114" t="s">
        <v>2016</v>
      </c>
      <c r="G22114" t="s">
        <v>2030</v>
      </c>
      <c r="H22114" t="s">
        <v>2017</v>
      </c>
      <c r="I22114">
        <v>43503</v>
      </c>
      <c r="J22114">
        <v>6</v>
      </c>
      <c r="K22114">
        <v>0</v>
      </c>
    </row>
    <row r="22115" spans="2:11">
      <c r="B22115" t="s">
        <v>2451</v>
      </c>
      <c r="C22115" t="s">
        <v>3468</v>
      </c>
      <c r="D22115" t="s">
        <v>2076</v>
      </c>
      <c r="E22115">
        <v>3</v>
      </c>
      <c r="F22115" t="s">
        <v>2016</v>
      </c>
      <c r="G22115" t="s">
        <v>2030</v>
      </c>
      <c r="H22115" t="s">
        <v>2017</v>
      </c>
      <c r="I22115">
        <v>43503</v>
      </c>
      <c r="J22115">
        <v>6</v>
      </c>
      <c r="K22115">
        <v>0</v>
      </c>
    </row>
    <row r="22116" spans="2:11">
      <c r="B22116" t="s">
        <v>2051</v>
      </c>
      <c r="C22116" t="s">
        <v>3469</v>
      </c>
      <c r="D22116" t="s">
        <v>2076</v>
      </c>
      <c r="E22116">
        <v>3</v>
      </c>
      <c r="F22116" t="s">
        <v>2016</v>
      </c>
      <c r="G22116">
        <v>15</v>
      </c>
      <c r="H22116" t="s">
        <v>2017</v>
      </c>
      <c r="I22116">
        <v>43503</v>
      </c>
      <c r="J22116" t="s">
        <v>2030</v>
      </c>
      <c r="K22116" t="s">
        <v>2030</v>
      </c>
    </row>
    <row r="22117" spans="2:11">
      <c r="B22117" t="s">
        <v>2186</v>
      </c>
      <c r="C22117" t="s">
        <v>3470</v>
      </c>
      <c r="D22117" t="s">
        <v>2029</v>
      </c>
      <c r="E22117">
        <v>5</v>
      </c>
      <c r="F22117" t="s">
        <v>2016</v>
      </c>
      <c r="G22117">
        <v>27</v>
      </c>
      <c r="H22117" t="s">
        <v>2020</v>
      </c>
      <c r="I22117">
        <v>43503</v>
      </c>
      <c r="J22117">
        <v>5</v>
      </c>
      <c r="K22117">
        <v>3.73</v>
      </c>
    </row>
    <row r="22118" spans="2:11">
      <c r="B22118" t="s">
        <v>2063</v>
      </c>
      <c r="C22118" t="s">
        <v>3471</v>
      </c>
      <c r="D22118" t="s">
        <v>2162</v>
      </c>
      <c r="E22118">
        <v>3</v>
      </c>
      <c r="F22118" t="s">
        <v>2016</v>
      </c>
      <c r="G22118">
        <v>20</v>
      </c>
      <c r="H22118" t="s">
        <v>2017</v>
      </c>
      <c r="I22118">
        <v>43503</v>
      </c>
      <c r="J22118">
        <v>6</v>
      </c>
      <c r="K22118">
        <v>0</v>
      </c>
    </row>
    <row r="22119" spans="2:11">
      <c r="B22119" t="s">
        <v>2021</v>
      </c>
      <c r="C22119" t="s">
        <v>3472</v>
      </c>
      <c r="D22119" t="s">
        <v>2166</v>
      </c>
      <c r="E22119">
        <v>5</v>
      </c>
      <c r="F22119" t="s">
        <v>2016</v>
      </c>
      <c r="G22119">
        <v>21</v>
      </c>
      <c r="H22119" t="s">
        <v>2020</v>
      </c>
      <c r="I22119">
        <v>43502</v>
      </c>
      <c r="J22119">
        <v>5</v>
      </c>
      <c r="K22119">
        <v>3.73</v>
      </c>
    </row>
    <row r="22120" spans="2:11">
      <c r="B22120" t="s">
        <v>2033</v>
      </c>
      <c r="C22120" t="s">
        <v>2485</v>
      </c>
      <c r="D22120" t="s">
        <v>2044</v>
      </c>
      <c r="E22120">
        <v>3</v>
      </c>
      <c r="F22120" t="s">
        <v>2016</v>
      </c>
      <c r="G22120">
        <v>20</v>
      </c>
      <c r="H22120" t="s">
        <v>2020</v>
      </c>
      <c r="I22120">
        <v>43502</v>
      </c>
      <c r="J22120">
        <v>6</v>
      </c>
      <c r="K22120">
        <v>0</v>
      </c>
    </row>
    <row r="22121" spans="2:11">
      <c r="B22121" t="s">
        <v>2069</v>
      </c>
      <c r="C22121" t="s">
        <v>3449</v>
      </c>
      <c r="D22121" t="s">
        <v>2071</v>
      </c>
      <c r="E22121">
        <v>3</v>
      </c>
      <c r="F22121" t="s">
        <v>2016</v>
      </c>
      <c r="G22121" t="s">
        <v>2030</v>
      </c>
      <c r="H22121" t="s">
        <v>2017</v>
      </c>
      <c r="I22121">
        <v>43502</v>
      </c>
      <c r="J22121">
        <v>6</v>
      </c>
      <c r="K22121">
        <v>0</v>
      </c>
    </row>
    <row r="22122" spans="2:11">
      <c r="B22122" t="s">
        <v>2074</v>
      </c>
      <c r="C22122" t="s">
        <v>3473</v>
      </c>
      <c r="D22122" t="s">
        <v>2026</v>
      </c>
      <c r="E22122">
        <v>5</v>
      </c>
      <c r="F22122" t="s">
        <v>2016</v>
      </c>
      <c r="G22122">
        <v>22</v>
      </c>
      <c r="H22122" t="s">
        <v>2020</v>
      </c>
      <c r="I22122">
        <v>43502</v>
      </c>
      <c r="J22122">
        <v>5</v>
      </c>
      <c r="K22122">
        <v>3.73</v>
      </c>
    </row>
    <row r="22123" spans="2:11">
      <c r="B22123" t="s">
        <v>2198</v>
      </c>
      <c r="C22123" t="s">
        <v>3474</v>
      </c>
      <c r="D22123" t="s">
        <v>2035</v>
      </c>
      <c r="E22123">
        <v>5</v>
      </c>
      <c r="F22123" t="s">
        <v>2016</v>
      </c>
      <c r="G22123">
        <v>22</v>
      </c>
      <c r="H22123" t="s">
        <v>2020</v>
      </c>
      <c r="I22123">
        <v>43502</v>
      </c>
      <c r="J22123">
        <v>4</v>
      </c>
      <c r="K22123">
        <v>4.6100000000000003</v>
      </c>
    </row>
    <row r="22124" spans="2:11">
      <c r="B22124" t="s">
        <v>2083</v>
      </c>
      <c r="C22124" t="s">
        <v>2084</v>
      </c>
      <c r="D22124" t="s">
        <v>2184</v>
      </c>
      <c r="E22124">
        <v>1</v>
      </c>
      <c r="F22124" t="s">
        <v>2016</v>
      </c>
      <c r="G22124" t="s">
        <v>2030</v>
      </c>
      <c r="H22124" t="s">
        <v>2017</v>
      </c>
      <c r="I22124">
        <v>43284</v>
      </c>
      <c r="J22124">
        <v>8</v>
      </c>
      <c r="K22124">
        <v>-3.73</v>
      </c>
    </row>
    <row r="22201" spans="1:11">
      <c r="A22201" t="s">
        <v>1235</v>
      </c>
      <c r="B22201" t="s">
        <v>106</v>
      </c>
      <c r="C22201" t="s">
        <v>2882</v>
      </c>
      <c r="D22201" t="s">
        <v>2114</v>
      </c>
      <c r="E22201">
        <v>3</v>
      </c>
      <c r="F22201" t="s">
        <v>2016</v>
      </c>
      <c r="G22201">
        <v>77</v>
      </c>
      <c r="H22201" t="s">
        <v>2020</v>
      </c>
      <c r="I22201">
        <v>43509</v>
      </c>
      <c r="J22201">
        <v>5</v>
      </c>
      <c r="K22201">
        <v>0</v>
      </c>
    </row>
    <row r="22202" spans="1:11">
      <c r="B22202" t="s">
        <v>2274</v>
      </c>
      <c r="C22202" t="s">
        <v>3365</v>
      </c>
      <c r="D22202" t="s">
        <v>2076</v>
      </c>
      <c r="E22202">
        <v>3</v>
      </c>
      <c r="F22202" t="s">
        <v>2016</v>
      </c>
      <c r="G22202" t="s">
        <v>2030</v>
      </c>
      <c r="H22202" t="s">
        <v>2017</v>
      </c>
      <c r="I22202">
        <v>43509</v>
      </c>
      <c r="J22202">
        <v>5</v>
      </c>
      <c r="K22202">
        <v>0</v>
      </c>
    </row>
    <row r="22203" spans="1:11">
      <c r="B22203" t="s">
        <v>2037</v>
      </c>
      <c r="C22203" t="s">
        <v>2417</v>
      </c>
      <c r="D22203" t="s">
        <v>2076</v>
      </c>
      <c r="E22203">
        <v>3</v>
      </c>
      <c r="F22203" t="s">
        <v>2016</v>
      </c>
      <c r="G22203">
        <v>73</v>
      </c>
      <c r="H22203" t="s">
        <v>2020</v>
      </c>
      <c r="I22203">
        <v>43508</v>
      </c>
      <c r="J22203">
        <v>9</v>
      </c>
      <c r="K22203">
        <v>-13.47</v>
      </c>
    </row>
    <row r="22204" spans="1:11">
      <c r="B22204" t="s">
        <v>2079</v>
      </c>
      <c r="C22204" t="s">
        <v>2426</v>
      </c>
      <c r="D22204" t="s">
        <v>2029</v>
      </c>
      <c r="E22204">
        <v>5</v>
      </c>
      <c r="F22204" t="s">
        <v>2016</v>
      </c>
      <c r="G22204">
        <v>82</v>
      </c>
      <c r="H22204" t="s">
        <v>2017</v>
      </c>
      <c r="I22204">
        <v>43501</v>
      </c>
      <c r="J22204">
        <v>3</v>
      </c>
      <c r="K22204">
        <v>7.76</v>
      </c>
    </row>
    <row r="22205" spans="1:11">
      <c r="B22205" t="s">
        <v>2321</v>
      </c>
      <c r="C22205" t="s">
        <v>2845</v>
      </c>
      <c r="D22205" t="s">
        <v>2026</v>
      </c>
      <c r="E22205">
        <v>5</v>
      </c>
      <c r="F22205" t="s">
        <v>2016</v>
      </c>
      <c r="G22205">
        <v>82</v>
      </c>
      <c r="H22205" t="s">
        <v>2020</v>
      </c>
      <c r="I22205">
        <v>43500</v>
      </c>
      <c r="J22205">
        <v>3</v>
      </c>
      <c r="K22205">
        <v>7.76</v>
      </c>
    </row>
    <row r="22206" spans="1:11">
      <c r="B22206" t="s">
        <v>2159</v>
      </c>
      <c r="C22206" t="s">
        <v>4004</v>
      </c>
      <c r="D22206" t="s">
        <v>2044</v>
      </c>
      <c r="E22206">
        <v>3</v>
      </c>
      <c r="F22206" t="s">
        <v>2016</v>
      </c>
      <c r="G22206">
        <v>70</v>
      </c>
      <c r="H22206" t="s">
        <v>2017</v>
      </c>
      <c r="I22206">
        <v>43496</v>
      </c>
      <c r="J22206">
        <v>9</v>
      </c>
      <c r="K22206">
        <v>-13.47</v>
      </c>
    </row>
    <row r="22207" spans="1:11">
      <c r="B22207" t="s">
        <v>2094</v>
      </c>
      <c r="C22207" t="s">
        <v>2095</v>
      </c>
      <c r="D22207" t="s">
        <v>2076</v>
      </c>
      <c r="E22207">
        <v>3</v>
      </c>
      <c r="F22207" t="s">
        <v>2016</v>
      </c>
      <c r="G22207" t="s">
        <v>2030</v>
      </c>
      <c r="H22207" t="s">
        <v>2017</v>
      </c>
      <c r="I22207">
        <v>43493</v>
      </c>
      <c r="J22207" t="s">
        <v>2030</v>
      </c>
      <c r="K22207" t="s">
        <v>2030</v>
      </c>
    </row>
    <row r="22208" spans="1:11">
      <c r="B22208" t="s">
        <v>2047</v>
      </c>
      <c r="C22208" t="s">
        <v>2424</v>
      </c>
      <c r="D22208" t="s">
        <v>2044</v>
      </c>
      <c r="E22208">
        <v>3</v>
      </c>
      <c r="F22208" t="s">
        <v>2016</v>
      </c>
      <c r="G22208">
        <v>74</v>
      </c>
      <c r="H22208" t="s">
        <v>2017</v>
      </c>
      <c r="I22208">
        <v>43490</v>
      </c>
      <c r="J22208">
        <v>8</v>
      </c>
      <c r="K22208">
        <v>-11.87</v>
      </c>
    </row>
    <row r="22209" spans="2:11">
      <c r="B22209" t="s">
        <v>2267</v>
      </c>
      <c r="C22209" t="s">
        <v>2422</v>
      </c>
      <c r="D22209" t="s">
        <v>2273</v>
      </c>
      <c r="E22209">
        <v>3</v>
      </c>
      <c r="F22209" t="s">
        <v>2016</v>
      </c>
      <c r="G22209">
        <v>68</v>
      </c>
      <c r="H22209" t="s">
        <v>2017</v>
      </c>
      <c r="I22209">
        <v>43490</v>
      </c>
      <c r="J22209" t="s">
        <v>2030</v>
      </c>
      <c r="K22209" t="s">
        <v>2030</v>
      </c>
    </row>
    <row r="22210" spans="2:11">
      <c r="B22210" t="s">
        <v>2148</v>
      </c>
      <c r="C22210" t="s">
        <v>2871</v>
      </c>
      <c r="D22210" t="s">
        <v>2015</v>
      </c>
      <c r="E22210">
        <v>3</v>
      </c>
      <c r="F22210" t="s">
        <v>2016</v>
      </c>
      <c r="G22210">
        <v>70</v>
      </c>
      <c r="H22210" t="s">
        <v>2017</v>
      </c>
      <c r="I22210">
        <v>43480</v>
      </c>
      <c r="J22210">
        <v>5</v>
      </c>
      <c r="K22210">
        <v>0</v>
      </c>
    </row>
    <row r="22211" spans="2:11">
      <c r="B22211" t="s">
        <v>2049</v>
      </c>
      <c r="C22211" t="s">
        <v>2868</v>
      </c>
      <c r="D22211" t="s">
        <v>2015</v>
      </c>
      <c r="E22211">
        <v>3</v>
      </c>
      <c r="F22211" t="s">
        <v>2016</v>
      </c>
      <c r="G22211">
        <v>75</v>
      </c>
      <c r="H22211" t="s">
        <v>2020</v>
      </c>
      <c r="I22211">
        <v>43480</v>
      </c>
      <c r="J22211">
        <v>6</v>
      </c>
      <c r="K22211">
        <v>-5.8</v>
      </c>
    </row>
    <row r="22212" spans="2:11">
      <c r="B22212" t="s">
        <v>2260</v>
      </c>
      <c r="C22212" t="s">
        <v>2261</v>
      </c>
      <c r="D22212" t="s">
        <v>2035</v>
      </c>
      <c r="E22212">
        <v>5</v>
      </c>
      <c r="F22212" t="s">
        <v>2016</v>
      </c>
      <c r="G22212">
        <v>95</v>
      </c>
      <c r="H22212" t="s">
        <v>2020</v>
      </c>
      <c r="I22212">
        <v>43475</v>
      </c>
      <c r="J22212">
        <v>3</v>
      </c>
      <c r="K22212">
        <v>7.76</v>
      </c>
    </row>
    <row r="22213" spans="2:11">
      <c r="B22213" t="s">
        <v>2151</v>
      </c>
      <c r="C22213" t="s">
        <v>2852</v>
      </c>
      <c r="D22213" t="s">
        <v>2026</v>
      </c>
      <c r="E22213">
        <v>5</v>
      </c>
      <c r="F22213" t="s">
        <v>2016</v>
      </c>
      <c r="G22213">
        <v>75</v>
      </c>
      <c r="H22213" t="s">
        <v>2017</v>
      </c>
      <c r="I22213">
        <v>43474</v>
      </c>
      <c r="J22213">
        <v>3</v>
      </c>
      <c r="K22213">
        <v>7.76</v>
      </c>
    </row>
    <row r="22214" spans="2:11">
      <c r="B22214" t="s">
        <v>2077</v>
      </c>
      <c r="C22214" t="s">
        <v>2875</v>
      </c>
      <c r="D22214" t="s">
        <v>2227</v>
      </c>
      <c r="E22214">
        <v>3</v>
      </c>
      <c r="F22214" t="s">
        <v>2016</v>
      </c>
      <c r="G22214">
        <v>74</v>
      </c>
      <c r="H22214" t="s">
        <v>2020</v>
      </c>
      <c r="I22214">
        <v>43472</v>
      </c>
      <c r="J22214">
        <v>7</v>
      </c>
      <c r="K22214">
        <v>-8.8800000000000008</v>
      </c>
    </row>
    <row r="22215" spans="2:11">
      <c r="B22215" t="s">
        <v>2024</v>
      </c>
      <c r="C22215" t="s">
        <v>2660</v>
      </c>
      <c r="D22215" t="s">
        <v>2076</v>
      </c>
      <c r="E22215">
        <v>3</v>
      </c>
      <c r="F22215" t="s">
        <v>2016</v>
      </c>
      <c r="G22215" t="s">
        <v>2030</v>
      </c>
      <c r="H22215" t="s">
        <v>2017</v>
      </c>
      <c r="I22215">
        <v>43469</v>
      </c>
      <c r="J22215">
        <v>5</v>
      </c>
      <c r="K22215">
        <v>0</v>
      </c>
    </row>
    <row r="22216" spans="2:11">
      <c r="B22216" t="s">
        <v>2027</v>
      </c>
      <c r="C22216" t="s">
        <v>2976</v>
      </c>
      <c r="D22216" t="s">
        <v>2029</v>
      </c>
      <c r="E22216">
        <v>5</v>
      </c>
      <c r="F22216" t="s">
        <v>2016</v>
      </c>
      <c r="G22216">
        <v>85</v>
      </c>
      <c r="H22216" t="s">
        <v>2017</v>
      </c>
      <c r="I22216">
        <v>43469</v>
      </c>
      <c r="J22216">
        <v>3</v>
      </c>
      <c r="K22216">
        <v>7.76</v>
      </c>
    </row>
    <row r="22217" spans="2:11">
      <c r="B22217" t="s">
        <v>2033</v>
      </c>
      <c r="C22217" t="s">
        <v>4005</v>
      </c>
      <c r="D22217" t="s">
        <v>2035</v>
      </c>
      <c r="E22217">
        <v>5</v>
      </c>
      <c r="F22217" t="s">
        <v>2016</v>
      </c>
      <c r="G22217">
        <v>91</v>
      </c>
      <c r="H22217" t="s">
        <v>2020</v>
      </c>
      <c r="I22217">
        <v>43469</v>
      </c>
      <c r="J22217">
        <v>3</v>
      </c>
      <c r="K22217">
        <v>7.76</v>
      </c>
    </row>
    <row r="22218" spans="2:11">
      <c r="B22218" t="s">
        <v>2063</v>
      </c>
      <c r="C22218" t="s">
        <v>2430</v>
      </c>
      <c r="D22218" t="s">
        <v>2162</v>
      </c>
      <c r="E22218">
        <v>3</v>
      </c>
      <c r="F22218" t="s">
        <v>2016</v>
      </c>
      <c r="G22218">
        <v>78</v>
      </c>
      <c r="H22218" t="s">
        <v>2017</v>
      </c>
      <c r="I22218">
        <v>43469</v>
      </c>
      <c r="J22218">
        <v>5</v>
      </c>
      <c r="K22218">
        <v>0</v>
      </c>
    </row>
    <row r="22219" spans="2:11">
      <c r="B22219" t="s">
        <v>2021</v>
      </c>
      <c r="C22219" t="s">
        <v>2869</v>
      </c>
      <c r="D22219" t="s">
        <v>2348</v>
      </c>
      <c r="E22219">
        <v>1</v>
      </c>
      <c r="F22219" t="s">
        <v>2016</v>
      </c>
      <c r="G22219">
        <v>63</v>
      </c>
      <c r="H22219" t="s">
        <v>2020</v>
      </c>
      <c r="I22219">
        <v>43455</v>
      </c>
      <c r="J22219">
        <v>4</v>
      </c>
      <c r="K22219">
        <v>6.17</v>
      </c>
    </row>
    <row r="22220" spans="2:11">
      <c r="B22220" t="s">
        <v>2031</v>
      </c>
      <c r="C22220" t="s">
        <v>2427</v>
      </c>
      <c r="D22220" t="s">
        <v>2076</v>
      </c>
      <c r="E22220">
        <v>3</v>
      </c>
      <c r="F22220" t="s">
        <v>2016</v>
      </c>
      <c r="G22220">
        <v>75</v>
      </c>
      <c r="H22220" t="s">
        <v>2017</v>
      </c>
      <c r="I22220">
        <v>43455</v>
      </c>
      <c r="J22220">
        <v>5</v>
      </c>
      <c r="K22220">
        <v>0</v>
      </c>
    </row>
    <row r="22221" spans="2:11">
      <c r="B22221" t="s">
        <v>2083</v>
      </c>
      <c r="C22221" t="s">
        <v>2084</v>
      </c>
      <c r="D22221" t="s">
        <v>2035</v>
      </c>
      <c r="E22221">
        <v>5</v>
      </c>
      <c r="F22221" t="s">
        <v>2085</v>
      </c>
      <c r="G22221" t="s">
        <v>2030</v>
      </c>
      <c r="H22221" t="s">
        <v>2017</v>
      </c>
      <c r="I22221">
        <v>43455</v>
      </c>
      <c r="J22221">
        <v>1</v>
      </c>
      <c r="K22221">
        <v>21.2</v>
      </c>
    </row>
    <row r="22222" spans="2:11">
      <c r="B22222" t="s">
        <v>2858</v>
      </c>
      <c r="C22222" t="s">
        <v>2859</v>
      </c>
      <c r="D22222" t="s">
        <v>2076</v>
      </c>
      <c r="E22222">
        <v>3</v>
      </c>
      <c r="F22222" t="s">
        <v>2016</v>
      </c>
      <c r="G22222">
        <v>70</v>
      </c>
      <c r="H22222" t="s">
        <v>2020</v>
      </c>
      <c r="I22222">
        <v>43455</v>
      </c>
      <c r="J22222">
        <v>5</v>
      </c>
      <c r="K22222">
        <v>0</v>
      </c>
    </row>
    <row r="22223" spans="2:11">
      <c r="B22223" t="s">
        <v>2072</v>
      </c>
      <c r="C22223" t="s">
        <v>2437</v>
      </c>
      <c r="D22223" t="s">
        <v>2015</v>
      </c>
      <c r="E22223">
        <v>3</v>
      </c>
      <c r="F22223" t="s">
        <v>2016</v>
      </c>
      <c r="G22223" t="s">
        <v>2030</v>
      </c>
      <c r="H22223" t="s">
        <v>2017</v>
      </c>
      <c r="I22223">
        <v>43454</v>
      </c>
      <c r="J22223">
        <v>5</v>
      </c>
      <c r="K22223">
        <v>0</v>
      </c>
    </row>
    <row r="22224" spans="2:11">
      <c r="B22224" t="s">
        <v>2595</v>
      </c>
      <c r="C22224" t="s">
        <v>2857</v>
      </c>
      <c r="D22224" t="s">
        <v>2362</v>
      </c>
      <c r="E22224">
        <v>5</v>
      </c>
      <c r="F22224" t="s">
        <v>2016</v>
      </c>
      <c r="G22224">
        <v>88</v>
      </c>
      <c r="H22224" t="s">
        <v>2020</v>
      </c>
      <c r="I22224">
        <v>43454</v>
      </c>
      <c r="J22224">
        <v>3</v>
      </c>
      <c r="K22224">
        <v>7.76</v>
      </c>
    </row>
    <row r="22225" spans="2:11">
      <c r="B22225" t="s">
        <v>2051</v>
      </c>
      <c r="C22225" t="s">
        <v>2876</v>
      </c>
      <c r="D22225" t="s">
        <v>2076</v>
      </c>
      <c r="E22225">
        <v>3</v>
      </c>
      <c r="F22225" t="s">
        <v>2016</v>
      </c>
      <c r="G22225">
        <v>73</v>
      </c>
      <c r="H22225" t="s">
        <v>2017</v>
      </c>
      <c r="I22225">
        <v>43454</v>
      </c>
      <c r="J22225">
        <v>2</v>
      </c>
      <c r="K22225">
        <v>20.64</v>
      </c>
    </row>
    <row r="22226" spans="2:11">
      <c r="B22226" t="s">
        <v>2428</v>
      </c>
      <c r="C22226" t="s">
        <v>2866</v>
      </c>
      <c r="D22226" t="s">
        <v>2076</v>
      </c>
      <c r="E22226">
        <v>3</v>
      </c>
      <c r="F22226" t="s">
        <v>2016</v>
      </c>
      <c r="G22226">
        <v>75</v>
      </c>
      <c r="H22226" t="s">
        <v>2020</v>
      </c>
      <c r="I22226">
        <v>43454</v>
      </c>
      <c r="J22226">
        <v>5</v>
      </c>
      <c r="K22226">
        <v>0</v>
      </c>
    </row>
    <row r="22301" spans="1:11">
      <c r="A22301" t="s">
        <v>1236</v>
      </c>
      <c r="B22301" t="s">
        <v>2047</v>
      </c>
      <c r="C22301" t="s">
        <v>3053</v>
      </c>
      <c r="D22301" t="s">
        <v>2044</v>
      </c>
      <c r="E22301">
        <v>3</v>
      </c>
      <c r="F22301" t="s">
        <v>2016</v>
      </c>
      <c r="G22301">
        <v>31</v>
      </c>
      <c r="H22301" t="s">
        <v>2017</v>
      </c>
      <c r="I22301">
        <v>43510</v>
      </c>
      <c r="J22301" t="s">
        <v>2030</v>
      </c>
      <c r="K22301" t="s">
        <v>2030</v>
      </c>
    </row>
    <row r="22302" spans="1:11">
      <c r="B22302" t="s">
        <v>2744</v>
      </c>
      <c r="C22302" t="s">
        <v>3266</v>
      </c>
      <c r="D22302" t="s">
        <v>2044</v>
      </c>
      <c r="E22302">
        <v>3</v>
      </c>
      <c r="F22302" t="s">
        <v>2016</v>
      </c>
      <c r="G22302">
        <v>29.5</v>
      </c>
      <c r="H22302" t="s">
        <v>2017</v>
      </c>
      <c r="I22302">
        <v>43509</v>
      </c>
      <c r="J22302">
        <v>1</v>
      </c>
      <c r="K22302">
        <v>0</v>
      </c>
    </row>
    <row r="22303" spans="1:11">
      <c r="B22303" t="s">
        <v>3262</v>
      </c>
      <c r="C22303" t="s">
        <v>3263</v>
      </c>
      <c r="D22303" t="s">
        <v>2026</v>
      </c>
      <c r="E22303">
        <v>5</v>
      </c>
      <c r="F22303" t="s">
        <v>2016</v>
      </c>
      <c r="G22303">
        <v>33.4</v>
      </c>
      <c r="H22303" t="s">
        <v>2017</v>
      </c>
      <c r="I22303">
        <v>43508</v>
      </c>
      <c r="J22303">
        <v>6</v>
      </c>
      <c r="K22303">
        <v>-28</v>
      </c>
    </row>
    <row r="22304" spans="1:11">
      <c r="B22304" t="s">
        <v>2049</v>
      </c>
      <c r="C22304" t="s">
        <v>3047</v>
      </c>
      <c r="D22304" t="s">
        <v>2029</v>
      </c>
      <c r="E22304">
        <v>5</v>
      </c>
      <c r="F22304" t="s">
        <v>2016</v>
      </c>
      <c r="G22304">
        <v>35</v>
      </c>
      <c r="H22304" t="s">
        <v>2017</v>
      </c>
      <c r="I22304">
        <v>43507</v>
      </c>
      <c r="J22304">
        <v>6</v>
      </c>
      <c r="K22304">
        <v>-28</v>
      </c>
    </row>
    <row r="22305" spans="2:11">
      <c r="B22305" t="s">
        <v>2063</v>
      </c>
      <c r="C22305" t="s">
        <v>3819</v>
      </c>
      <c r="D22305" t="s">
        <v>2035</v>
      </c>
      <c r="E22305">
        <v>5</v>
      </c>
      <c r="F22305" t="s">
        <v>2016</v>
      </c>
      <c r="G22305">
        <v>38</v>
      </c>
      <c r="H22305" t="s">
        <v>2017</v>
      </c>
      <c r="I22305">
        <v>43507</v>
      </c>
      <c r="J22305">
        <v>6</v>
      </c>
      <c r="K22305">
        <v>-28</v>
      </c>
    </row>
    <row r="22306" spans="2:11">
      <c r="B22306" t="s">
        <v>2033</v>
      </c>
      <c r="C22306" t="s">
        <v>3236</v>
      </c>
      <c r="D22306" t="s">
        <v>2044</v>
      </c>
      <c r="E22306">
        <v>3</v>
      </c>
      <c r="F22306" t="s">
        <v>2016</v>
      </c>
      <c r="G22306">
        <v>33</v>
      </c>
      <c r="H22306" t="s">
        <v>2482</v>
      </c>
      <c r="I22306">
        <v>43506</v>
      </c>
      <c r="J22306">
        <v>1</v>
      </c>
      <c r="K22306">
        <v>0</v>
      </c>
    </row>
    <row r="22307" spans="2:11">
      <c r="B22307" t="s">
        <v>2151</v>
      </c>
      <c r="C22307" t="s">
        <v>3055</v>
      </c>
      <c r="D22307" t="s">
        <v>2044</v>
      </c>
      <c r="E22307">
        <v>3</v>
      </c>
      <c r="F22307" t="s">
        <v>2016</v>
      </c>
      <c r="G22307" t="s">
        <v>2030</v>
      </c>
      <c r="H22307" t="s">
        <v>2017</v>
      </c>
      <c r="I22307">
        <v>43501</v>
      </c>
      <c r="J22307">
        <v>1</v>
      </c>
      <c r="K22307">
        <v>0</v>
      </c>
    </row>
    <row r="22308" spans="2:11">
      <c r="B22308" t="s">
        <v>2083</v>
      </c>
      <c r="C22308" t="s">
        <v>2084</v>
      </c>
      <c r="D22308" t="s">
        <v>2053</v>
      </c>
      <c r="E22308">
        <v>1</v>
      </c>
      <c r="F22308" t="s">
        <v>2016</v>
      </c>
      <c r="G22308" t="s">
        <v>2030</v>
      </c>
      <c r="H22308" t="s">
        <v>2017</v>
      </c>
      <c r="I22308">
        <v>43497</v>
      </c>
      <c r="J22308" t="s">
        <v>2030</v>
      </c>
      <c r="K22308" t="s">
        <v>2030</v>
      </c>
    </row>
    <row r="22309" spans="2:11">
      <c r="B22309" t="s">
        <v>2718</v>
      </c>
      <c r="C22309" t="s">
        <v>4402</v>
      </c>
      <c r="D22309" t="s">
        <v>2029</v>
      </c>
      <c r="E22309">
        <v>5</v>
      </c>
      <c r="F22309" t="s">
        <v>2016</v>
      </c>
      <c r="G22309">
        <v>35.68</v>
      </c>
      <c r="H22309" t="s">
        <v>2020</v>
      </c>
      <c r="I22309">
        <v>43494</v>
      </c>
      <c r="J22309" t="s">
        <v>2030</v>
      </c>
      <c r="K22309" t="s">
        <v>2030</v>
      </c>
    </row>
    <row r="22310" spans="2:11">
      <c r="B22310" t="s">
        <v>2059</v>
      </c>
      <c r="C22310" t="s">
        <v>2741</v>
      </c>
      <c r="D22310" t="s">
        <v>2026</v>
      </c>
      <c r="E22310">
        <v>5</v>
      </c>
      <c r="F22310" t="s">
        <v>2016</v>
      </c>
      <c r="G22310">
        <v>40</v>
      </c>
      <c r="H22310" t="s">
        <v>2020</v>
      </c>
      <c r="I22310">
        <v>43494</v>
      </c>
      <c r="J22310">
        <v>6</v>
      </c>
      <c r="K22310">
        <v>-28</v>
      </c>
    </row>
    <row r="22311" spans="2:11">
      <c r="B22311" t="s">
        <v>2582</v>
      </c>
      <c r="C22311" t="s">
        <v>3822</v>
      </c>
      <c r="D22311" t="s">
        <v>2076</v>
      </c>
      <c r="E22311">
        <v>3</v>
      </c>
      <c r="F22311" t="s">
        <v>2016</v>
      </c>
      <c r="G22311">
        <v>33</v>
      </c>
      <c r="H22311" t="s">
        <v>2020</v>
      </c>
      <c r="I22311">
        <v>43493</v>
      </c>
      <c r="J22311">
        <v>8</v>
      </c>
      <c r="K22311">
        <v>-39.74</v>
      </c>
    </row>
    <row r="22312" spans="2:11">
      <c r="B22312" t="s">
        <v>2069</v>
      </c>
      <c r="C22312" t="s">
        <v>3265</v>
      </c>
      <c r="D22312" t="s">
        <v>2071</v>
      </c>
      <c r="E22312">
        <v>3</v>
      </c>
      <c r="F22312" t="s">
        <v>2016</v>
      </c>
      <c r="G22312" t="s">
        <v>2030</v>
      </c>
      <c r="H22312" t="s">
        <v>2017</v>
      </c>
      <c r="I22312">
        <v>43488</v>
      </c>
      <c r="J22312">
        <v>1</v>
      </c>
      <c r="K22312">
        <v>0</v>
      </c>
    </row>
    <row r="22313" spans="2:11">
      <c r="B22313" t="s">
        <v>2720</v>
      </c>
      <c r="C22313" t="s">
        <v>2721</v>
      </c>
      <c r="D22313" t="s">
        <v>2076</v>
      </c>
      <c r="E22313">
        <v>3</v>
      </c>
      <c r="F22313" t="s">
        <v>2088</v>
      </c>
      <c r="G22313">
        <v>34.49</v>
      </c>
      <c r="H22313" t="s">
        <v>2020</v>
      </c>
      <c r="I22313">
        <v>43486</v>
      </c>
      <c r="J22313">
        <v>7</v>
      </c>
      <c r="K22313">
        <v>-29.99</v>
      </c>
    </row>
    <row r="22314" spans="2:11">
      <c r="B22314" t="s">
        <v>2042</v>
      </c>
      <c r="C22314" t="s">
        <v>3270</v>
      </c>
      <c r="D22314" t="s">
        <v>2029</v>
      </c>
      <c r="E22314">
        <v>5</v>
      </c>
      <c r="F22314" t="s">
        <v>2016</v>
      </c>
      <c r="G22314">
        <v>46</v>
      </c>
      <c r="H22314" t="s">
        <v>2020</v>
      </c>
      <c r="I22314">
        <v>43481</v>
      </c>
      <c r="J22314">
        <v>6</v>
      </c>
      <c r="K22314">
        <v>-28</v>
      </c>
    </row>
    <row r="22315" spans="2:11">
      <c r="B22315" t="s">
        <v>2051</v>
      </c>
      <c r="C22315" t="s">
        <v>2576</v>
      </c>
      <c r="D22315" t="s">
        <v>2026</v>
      </c>
      <c r="E22315">
        <v>5</v>
      </c>
      <c r="F22315" t="s">
        <v>2016</v>
      </c>
      <c r="G22315">
        <v>47</v>
      </c>
      <c r="H22315" t="s">
        <v>2017</v>
      </c>
      <c r="I22315">
        <v>43474</v>
      </c>
      <c r="J22315">
        <v>4</v>
      </c>
      <c r="K22315">
        <v>-21.34</v>
      </c>
    </row>
    <row r="22316" spans="2:11">
      <c r="B22316" t="s">
        <v>2578</v>
      </c>
      <c r="C22316" t="s">
        <v>2579</v>
      </c>
      <c r="D22316" t="s">
        <v>2570</v>
      </c>
      <c r="E22316">
        <v>4</v>
      </c>
      <c r="F22316" t="s">
        <v>2016</v>
      </c>
      <c r="G22316">
        <v>30.5</v>
      </c>
      <c r="H22316" t="s">
        <v>2017</v>
      </c>
      <c r="I22316">
        <v>43473</v>
      </c>
      <c r="J22316">
        <v>6</v>
      </c>
      <c r="K22316">
        <v>-28</v>
      </c>
    </row>
    <row r="22317" spans="2:11">
      <c r="B22317" t="s">
        <v>106</v>
      </c>
      <c r="C22317" t="s">
        <v>3824</v>
      </c>
      <c r="D22317" t="s">
        <v>2114</v>
      </c>
      <c r="E22317">
        <v>3</v>
      </c>
      <c r="F22317" t="s">
        <v>2016</v>
      </c>
      <c r="G22317">
        <v>32</v>
      </c>
      <c r="H22317" t="s">
        <v>2020</v>
      </c>
      <c r="I22317">
        <v>43472</v>
      </c>
      <c r="J22317">
        <v>1</v>
      </c>
      <c r="K22317">
        <v>0</v>
      </c>
    </row>
    <row r="22318" spans="2:11">
      <c r="B22318" t="s">
        <v>2565</v>
      </c>
      <c r="C22318" t="s">
        <v>2716</v>
      </c>
      <c r="D22318" t="s">
        <v>2076</v>
      </c>
      <c r="E22318">
        <v>3</v>
      </c>
      <c r="F22318" t="s">
        <v>2016</v>
      </c>
      <c r="G22318">
        <v>30</v>
      </c>
      <c r="H22318" t="s">
        <v>2020</v>
      </c>
      <c r="I22318">
        <v>43451</v>
      </c>
      <c r="J22318">
        <v>9</v>
      </c>
      <c r="K22318">
        <v>-43.54</v>
      </c>
    </row>
    <row r="22319" spans="2:11">
      <c r="B22319" t="s">
        <v>2027</v>
      </c>
      <c r="C22319" t="s">
        <v>2564</v>
      </c>
      <c r="D22319" t="s">
        <v>2044</v>
      </c>
      <c r="E22319">
        <v>3</v>
      </c>
      <c r="F22319" t="s">
        <v>2016</v>
      </c>
      <c r="G22319">
        <v>35</v>
      </c>
      <c r="H22319" t="s">
        <v>2017</v>
      </c>
      <c r="I22319">
        <v>43446</v>
      </c>
      <c r="J22319">
        <v>8</v>
      </c>
      <c r="K22319">
        <v>-39.74</v>
      </c>
    </row>
    <row r="22320" spans="2:11">
      <c r="B22320" t="s">
        <v>2089</v>
      </c>
      <c r="C22320" t="s">
        <v>2738</v>
      </c>
      <c r="D22320" t="s">
        <v>2041</v>
      </c>
      <c r="E22320">
        <v>1</v>
      </c>
      <c r="F22320" t="s">
        <v>2016</v>
      </c>
      <c r="G22320">
        <v>30</v>
      </c>
      <c r="H22320" t="s">
        <v>2017</v>
      </c>
      <c r="I22320">
        <v>43446</v>
      </c>
      <c r="J22320">
        <v>11</v>
      </c>
      <c r="K22320">
        <v>-59.21</v>
      </c>
    </row>
    <row r="22321" spans="2:11">
      <c r="B22321" t="s">
        <v>2021</v>
      </c>
      <c r="C22321" t="s">
        <v>3273</v>
      </c>
      <c r="D22321" t="s">
        <v>2023</v>
      </c>
      <c r="E22321">
        <v>5</v>
      </c>
      <c r="F22321" t="s">
        <v>2016</v>
      </c>
      <c r="G22321">
        <v>47</v>
      </c>
      <c r="H22321" t="s">
        <v>2020</v>
      </c>
      <c r="I22321">
        <v>43417</v>
      </c>
      <c r="J22321">
        <v>2</v>
      </c>
      <c r="K22321">
        <v>-19.09</v>
      </c>
    </row>
    <row r="22322" spans="2:11">
      <c r="B22322" t="s">
        <v>2726</v>
      </c>
      <c r="C22322" t="s">
        <v>3268</v>
      </c>
      <c r="D22322" t="s">
        <v>2044</v>
      </c>
      <c r="E22322">
        <v>3</v>
      </c>
      <c r="F22322" t="s">
        <v>2016</v>
      </c>
      <c r="G22322">
        <v>36</v>
      </c>
      <c r="H22322" t="s">
        <v>2017</v>
      </c>
      <c r="I22322">
        <v>43413</v>
      </c>
      <c r="J22322">
        <v>8</v>
      </c>
      <c r="K22322">
        <v>-39.74</v>
      </c>
    </row>
    <row r="22323" spans="2:11">
      <c r="B22323" t="s">
        <v>2739</v>
      </c>
      <c r="C22323" t="s">
        <v>2740</v>
      </c>
      <c r="D22323" t="s">
        <v>2053</v>
      </c>
      <c r="E22323">
        <v>1</v>
      </c>
      <c r="F22323" t="s">
        <v>2088</v>
      </c>
      <c r="G22323">
        <v>27</v>
      </c>
      <c r="H22323" t="s">
        <v>2017</v>
      </c>
      <c r="I22323">
        <v>43413</v>
      </c>
      <c r="J22323">
        <v>12</v>
      </c>
      <c r="K22323">
        <v>-71.06</v>
      </c>
    </row>
    <row r="22324" spans="2:11">
      <c r="B22324" t="s">
        <v>3271</v>
      </c>
      <c r="C22324" t="s">
        <v>3821</v>
      </c>
      <c r="D22324" t="s">
        <v>2026</v>
      </c>
      <c r="E22324">
        <v>5</v>
      </c>
      <c r="F22324" t="s">
        <v>2016</v>
      </c>
      <c r="G22324">
        <v>32.1</v>
      </c>
      <c r="H22324" t="s">
        <v>2020</v>
      </c>
      <c r="I22324">
        <v>43413</v>
      </c>
      <c r="J22324">
        <v>6</v>
      </c>
      <c r="K22324">
        <v>-28</v>
      </c>
    </row>
    <row r="22325" spans="2:11">
      <c r="B22325" t="s">
        <v>2734</v>
      </c>
      <c r="C22325" t="s">
        <v>2735</v>
      </c>
      <c r="D22325" t="s">
        <v>2122</v>
      </c>
      <c r="E22325">
        <v>2</v>
      </c>
      <c r="F22325" t="s">
        <v>2088</v>
      </c>
      <c r="G22325">
        <v>28.8</v>
      </c>
      <c r="H22325" t="s">
        <v>2020</v>
      </c>
      <c r="I22325">
        <v>43412</v>
      </c>
      <c r="J22325">
        <v>10</v>
      </c>
      <c r="K22325">
        <v>-57.72</v>
      </c>
    </row>
    <row r="22326" spans="2:11">
      <c r="B22326" t="s">
        <v>2045</v>
      </c>
      <c r="C22326" t="s">
        <v>3052</v>
      </c>
      <c r="D22326" t="s">
        <v>2029</v>
      </c>
      <c r="E22326">
        <v>5</v>
      </c>
      <c r="F22326" t="s">
        <v>2016</v>
      </c>
      <c r="G22326">
        <v>42</v>
      </c>
      <c r="H22326" t="s">
        <v>2020</v>
      </c>
      <c r="I22326">
        <v>43412</v>
      </c>
      <c r="J22326">
        <v>6</v>
      </c>
      <c r="K22326">
        <v>-28</v>
      </c>
    </row>
    <row r="22327" spans="2:11">
      <c r="B22327" t="s">
        <v>2742</v>
      </c>
      <c r="C22327" t="s">
        <v>3267</v>
      </c>
      <c r="D22327" t="s">
        <v>2044</v>
      </c>
      <c r="E22327">
        <v>3</v>
      </c>
      <c r="F22327" t="s">
        <v>2088</v>
      </c>
      <c r="G22327">
        <v>35</v>
      </c>
      <c r="H22327" t="s">
        <v>2020</v>
      </c>
      <c r="I22327">
        <v>43412</v>
      </c>
      <c r="J22327">
        <v>8</v>
      </c>
      <c r="K22327">
        <v>-39.74</v>
      </c>
    </row>
    <row r="22328" spans="2:11">
      <c r="B22328" t="s">
        <v>2753</v>
      </c>
      <c r="C22328" t="s">
        <v>3244</v>
      </c>
      <c r="D22328" t="s">
        <v>2026</v>
      </c>
      <c r="E22328">
        <v>5</v>
      </c>
      <c r="F22328" t="s">
        <v>2016</v>
      </c>
      <c r="G22328">
        <v>40</v>
      </c>
      <c r="H22328" t="s">
        <v>2017</v>
      </c>
      <c r="I22328">
        <v>43412</v>
      </c>
      <c r="J22328" t="s">
        <v>2030</v>
      </c>
      <c r="K22328" t="s">
        <v>2030</v>
      </c>
    </row>
    <row r="22329" spans="2:11">
      <c r="B22329" t="s">
        <v>2057</v>
      </c>
      <c r="C22329" t="s">
        <v>2748</v>
      </c>
      <c r="D22329" t="s">
        <v>2044</v>
      </c>
      <c r="E22329">
        <v>3</v>
      </c>
      <c r="F22329" t="s">
        <v>2016</v>
      </c>
      <c r="G22329">
        <v>40</v>
      </c>
      <c r="H22329" t="s">
        <v>2020</v>
      </c>
      <c r="I22329">
        <v>43410</v>
      </c>
      <c r="J22329" t="s">
        <v>2030</v>
      </c>
      <c r="K22329" t="s">
        <v>2030</v>
      </c>
    </row>
    <row r="22330" spans="2:11">
      <c r="B22330" t="s">
        <v>2751</v>
      </c>
      <c r="C22330" t="s">
        <v>2752</v>
      </c>
      <c r="D22330" t="s">
        <v>2026</v>
      </c>
      <c r="E22330">
        <v>5</v>
      </c>
      <c r="F22330" t="s">
        <v>2016</v>
      </c>
      <c r="G22330">
        <v>42</v>
      </c>
      <c r="H22330" t="s">
        <v>2020</v>
      </c>
      <c r="I22330">
        <v>43406</v>
      </c>
      <c r="J22330">
        <v>3</v>
      </c>
      <c r="K22330">
        <v>-20.73</v>
      </c>
    </row>
    <row r="22331" spans="2:11">
      <c r="B22331" t="s">
        <v>2091</v>
      </c>
      <c r="C22331" t="s">
        <v>2757</v>
      </c>
      <c r="D22331" t="s">
        <v>2093</v>
      </c>
      <c r="E22331" t="s">
        <v>2030</v>
      </c>
      <c r="F22331" t="s">
        <v>2016</v>
      </c>
      <c r="G22331" t="s">
        <v>2030</v>
      </c>
      <c r="H22331" t="s">
        <v>2017</v>
      </c>
      <c r="I22331">
        <v>43398</v>
      </c>
      <c r="J22331" t="s">
        <v>2030</v>
      </c>
      <c r="K22331" t="s">
        <v>2030</v>
      </c>
    </row>
    <row r="22332" spans="2:11">
      <c r="B22332" t="s">
        <v>3274</v>
      </c>
      <c r="C22332" t="s">
        <v>4403</v>
      </c>
      <c r="D22332" t="s">
        <v>2026</v>
      </c>
      <c r="E22332">
        <v>5</v>
      </c>
      <c r="F22332" t="s">
        <v>2016</v>
      </c>
      <c r="G22332">
        <v>57.5</v>
      </c>
      <c r="H22332" t="s">
        <v>2020</v>
      </c>
      <c r="I22332">
        <v>42789</v>
      </c>
      <c r="J22332">
        <v>6</v>
      </c>
      <c r="K22332">
        <v>-28</v>
      </c>
    </row>
    <row r="22333" spans="2:11">
      <c r="B22333" t="s">
        <v>4404</v>
      </c>
      <c r="C22333" t="s">
        <v>4405</v>
      </c>
      <c r="D22333" t="s">
        <v>2104</v>
      </c>
      <c r="E22333" t="s">
        <v>2030</v>
      </c>
      <c r="F22333" t="s">
        <v>2016</v>
      </c>
      <c r="G22333">
        <v>42</v>
      </c>
      <c r="H22333" t="s">
        <v>2017</v>
      </c>
      <c r="I22333">
        <v>42614</v>
      </c>
      <c r="J22333" t="s">
        <v>2030</v>
      </c>
      <c r="K22333" t="s">
        <v>2030</v>
      </c>
    </row>
    <row r="22401" spans="1:11">
      <c r="A22401" t="s">
        <v>1237</v>
      </c>
      <c r="B22401" t="s">
        <v>2037</v>
      </c>
      <c r="C22401" t="s">
        <v>3434</v>
      </c>
      <c r="D22401" t="s">
        <v>2026</v>
      </c>
      <c r="E22401">
        <v>5</v>
      </c>
      <c r="F22401" t="s">
        <v>2016</v>
      </c>
      <c r="G22401">
        <v>65</v>
      </c>
      <c r="H22401" t="s">
        <v>2017</v>
      </c>
      <c r="I22401">
        <v>43503</v>
      </c>
      <c r="J22401">
        <v>1</v>
      </c>
      <c r="K22401">
        <v>2.9</v>
      </c>
    </row>
    <row r="22402" spans="1:11">
      <c r="B22402" t="s">
        <v>2051</v>
      </c>
      <c r="C22402" t="s">
        <v>3349</v>
      </c>
      <c r="D22402" t="s">
        <v>2053</v>
      </c>
      <c r="E22402">
        <v>1</v>
      </c>
      <c r="F22402" t="s">
        <v>2016</v>
      </c>
      <c r="G22402">
        <v>39</v>
      </c>
      <c r="H22402" t="s">
        <v>2017</v>
      </c>
      <c r="I22402">
        <v>43496</v>
      </c>
      <c r="J22402">
        <v>3</v>
      </c>
      <c r="K22402">
        <v>-5.33</v>
      </c>
    </row>
    <row r="22403" spans="1:11">
      <c r="B22403" t="s">
        <v>2618</v>
      </c>
      <c r="C22403" t="s">
        <v>3493</v>
      </c>
      <c r="D22403" t="s">
        <v>2053</v>
      </c>
      <c r="E22403">
        <v>1</v>
      </c>
      <c r="F22403" t="s">
        <v>2016</v>
      </c>
      <c r="G22403">
        <v>41</v>
      </c>
      <c r="H22403" t="s">
        <v>2020</v>
      </c>
      <c r="I22403">
        <v>43457</v>
      </c>
      <c r="J22403">
        <v>4</v>
      </c>
      <c r="K22403">
        <v>-15.9</v>
      </c>
    </row>
    <row r="22404" spans="1:11">
      <c r="B22404" t="s">
        <v>2024</v>
      </c>
      <c r="C22404" t="s">
        <v>3004</v>
      </c>
      <c r="D22404" t="s">
        <v>2026</v>
      </c>
      <c r="E22404">
        <v>5</v>
      </c>
      <c r="F22404" t="s">
        <v>2016</v>
      </c>
      <c r="G22404">
        <v>58</v>
      </c>
      <c r="H22404" t="s">
        <v>2017</v>
      </c>
      <c r="I22404">
        <v>43431</v>
      </c>
      <c r="J22404">
        <v>1</v>
      </c>
      <c r="K22404">
        <v>2.9</v>
      </c>
    </row>
    <row r="22501" spans="1:11">
      <c r="A22501" t="s">
        <v>1238</v>
      </c>
      <c r="B22501" t="s">
        <v>2083</v>
      </c>
      <c r="C22501" t="s">
        <v>2084</v>
      </c>
      <c r="D22501" t="s">
        <v>2026</v>
      </c>
      <c r="E22501">
        <v>5</v>
      </c>
      <c r="F22501" t="s">
        <v>2085</v>
      </c>
      <c r="G22501" t="s">
        <v>2030</v>
      </c>
      <c r="H22501" t="s">
        <v>2017</v>
      </c>
      <c r="I22501">
        <v>43510</v>
      </c>
      <c r="J22501" t="s">
        <v>2030</v>
      </c>
      <c r="K22501" t="s">
        <v>2030</v>
      </c>
    </row>
    <row r="22502" spans="1:11">
      <c r="B22502" t="s">
        <v>2174</v>
      </c>
      <c r="C22502" t="s">
        <v>3432</v>
      </c>
      <c r="D22502" t="s">
        <v>2029</v>
      </c>
      <c r="E22502">
        <v>5</v>
      </c>
      <c r="F22502" t="s">
        <v>2016</v>
      </c>
      <c r="G22502">
        <v>45</v>
      </c>
      <c r="H22502" t="s">
        <v>2017</v>
      </c>
      <c r="I22502">
        <v>43507</v>
      </c>
      <c r="J22502">
        <v>5</v>
      </c>
      <c r="K22502">
        <v>-40.57</v>
      </c>
    </row>
    <row r="22503" spans="1:11">
      <c r="B22503" t="s">
        <v>2042</v>
      </c>
      <c r="C22503" t="s">
        <v>3433</v>
      </c>
      <c r="D22503" t="s">
        <v>2029</v>
      </c>
      <c r="E22503">
        <v>5</v>
      </c>
      <c r="F22503" t="s">
        <v>2016</v>
      </c>
      <c r="G22503">
        <v>37</v>
      </c>
      <c r="H22503" t="s">
        <v>2020</v>
      </c>
      <c r="I22503">
        <v>43507</v>
      </c>
      <c r="J22503">
        <v>5</v>
      </c>
      <c r="K22503">
        <v>-40.57</v>
      </c>
    </row>
    <row r="22504" spans="1:11">
      <c r="B22504" t="s">
        <v>106</v>
      </c>
      <c r="C22504" t="s">
        <v>3340</v>
      </c>
      <c r="D22504" t="s">
        <v>2440</v>
      </c>
      <c r="E22504">
        <v>5</v>
      </c>
      <c r="F22504" t="s">
        <v>2016</v>
      </c>
      <c r="G22504">
        <v>47</v>
      </c>
      <c r="H22504" t="s">
        <v>2020</v>
      </c>
      <c r="I22504">
        <v>43500</v>
      </c>
      <c r="J22504">
        <v>5</v>
      </c>
      <c r="K22504">
        <v>-40.57</v>
      </c>
    </row>
    <row r="22505" spans="1:11">
      <c r="B22505" t="s">
        <v>2157</v>
      </c>
      <c r="C22505" t="s">
        <v>2158</v>
      </c>
      <c r="D22505" t="s">
        <v>2026</v>
      </c>
      <c r="E22505">
        <v>5</v>
      </c>
      <c r="F22505" t="s">
        <v>2016</v>
      </c>
      <c r="G22505">
        <v>45</v>
      </c>
      <c r="H22505" t="s">
        <v>2017</v>
      </c>
      <c r="I22505">
        <v>43500</v>
      </c>
      <c r="J22505" t="s">
        <v>2030</v>
      </c>
      <c r="K22505" t="s">
        <v>2030</v>
      </c>
    </row>
    <row r="22506" spans="1:11">
      <c r="B22506" t="s">
        <v>2051</v>
      </c>
      <c r="C22506" t="s">
        <v>2213</v>
      </c>
      <c r="D22506" t="s">
        <v>2076</v>
      </c>
      <c r="E22506">
        <v>3</v>
      </c>
      <c r="F22506" t="s">
        <v>2016</v>
      </c>
      <c r="G22506">
        <v>27</v>
      </c>
      <c r="H22506" t="s">
        <v>2017</v>
      </c>
      <c r="I22506">
        <v>43496</v>
      </c>
      <c r="J22506">
        <v>4</v>
      </c>
      <c r="K22506">
        <v>-5.87</v>
      </c>
    </row>
    <row r="22507" spans="1:11">
      <c r="B22507" t="s">
        <v>3329</v>
      </c>
      <c r="C22507" t="s">
        <v>3355</v>
      </c>
      <c r="D22507" t="s">
        <v>2076</v>
      </c>
      <c r="E22507">
        <v>3</v>
      </c>
      <c r="F22507" t="s">
        <v>2016</v>
      </c>
      <c r="G22507">
        <v>45</v>
      </c>
      <c r="H22507" t="s">
        <v>2017</v>
      </c>
      <c r="I22507">
        <v>43495</v>
      </c>
      <c r="J22507" t="s">
        <v>2030</v>
      </c>
      <c r="K22507" t="s">
        <v>2030</v>
      </c>
    </row>
    <row r="22508" spans="1:11">
      <c r="B22508" t="s">
        <v>2037</v>
      </c>
      <c r="C22508" t="s">
        <v>3434</v>
      </c>
      <c r="D22508" t="s">
        <v>2026</v>
      </c>
      <c r="E22508">
        <v>5</v>
      </c>
      <c r="F22508" t="s">
        <v>2016</v>
      </c>
      <c r="G22508">
        <v>35</v>
      </c>
      <c r="H22508" t="s">
        <v>2017</v>
      </c>
      <c r="I22508">
        <v>43493</v>
      </c>
      <c r="J22508">
        <v>7</v>
      </c>
      <c r="K22508">
        <v>-46.73</v>
      </c>
    </row>
    <row r="22509" spans="1:11">
      <c r="B22509" t="s">
        <v>2111</v>
      </c>
      <c r="C22509" t="s">
        <v>2832</v>
      </c>
      <c r="D22509" t="s">
        <v>2026</v>
      </c>
      <c r="E22509">
        <v>5</v>
      </c>
      <c r="F22509" t="s">
        <v>2123</v>
      </c>
      <c r="G22509" t="s">
        <v>2030</v>
      </c>
      <c r="H22509" t="s">
        <v>2017</v>
      </c>
      <c r="I22509">
        <v>43490</v>
      </c>
      <c r="J22509" t="s">
        <v>2030</v>
      </c>
      <c r="K22509" t="s">
        <v>2030</v>
      </c>
    </row>
    <row r="22510" spans="1:11">
      <c r="B22510" t="s">
        <v>2682</v>
      </c>
      <c r="C22510" t="s">
        <v>3435</v>
      </c>
      <c r="D22510" t="s">
        <v>2026</v>
      </c>
      <c r="E22510">
        <v>5</v>
      </c>
      <c r="F22510" t="s">
        <v>2016</v>
      </c>
      <c r="G22510">
        <v>40</v>
      </c>
      <c r="H22510" t="s">
        <v>2017</v>
      </c>
      <c r="I22510">
        <v>43489</v>
      </c>
      <c r="J22510" t="s">
        <v>2030</v>
      </c>
      <c r="K22510" t="s">
        <v>2030</v>
      </c>
    </row>
    <row r="22511" spans="1:11">
      <c r="B22511" t="s">
        <v>2451</v>
      </c>
      <c r="C22511" t="s">
        <v>3210</v>
      </c>
      <c r="D22511" t="s">
        <v>2076</v>
      </c>
      <c r="E22511">
        <v>3</v>
      </c>
      <c r="F22511" t="s">
        <v>2016</v>
      </c>
      <c r="G22511" t="s">
        <v>2030</v>
      </c>
      <c r="H22511" t="s">
        <v>2017</v>
      </c>
      <c r="I22511">
        <v>43483</v>
      </c>
      <c r="J22511">
        <v>2</v>
      </c>
      <c r="K22511">
        <v>0</v>
      </c>
    </row>
    <row r="22512" spans="1:11">
      <c r="B22512" t="s">
        <v>2024</v>
      </c>
      <c r="C22512" t="s">
        <v>3004</v>
      </c>
      <c r="D22512" t="s">
        <v>2026</v>
      </c>
      <c r="E22512">
        <v>5</v>
      </c>
      <c r="F22512" t="s">
        <v>2016</v>
      </c>
      <c r="G22512">
        <v>45</v>
      </c>
      <c r="H22512" t="s">
        <v>2017</v>
      </c>
      <c r="I22512">
        <v>43482</v>
      </c>
      <c r="J22512">
        <v>6</v>
      </c>
      <c r="K22512">
        <v>-42.91</v>
      </c>
    </row>
    <row r="22513" spans="2:11">
      <c r="B22513" t="s">
        <v>2136</v>
      </c>
      <c r="C22513" t="s">
        <v>3354</v>
      </c>
      <c r="D22513" t="s">
        <v>2026</v>
      </c>
      <c r="E22513">
        <v>5</v>
      </c>
      <c r="F22513" t="s">
        <v>2016</v>
      </c>
      <c r="G22513">
        <v>49</v>
      </c>
      <c r="H22513" t="s">
        <v>2020</v>
      </c>
      <c r="I22513">
        <v>43482</v>
      </c>
      <c r="J22513" t="s">
        <v>2030</v>
      </c>
      <c r="K22513" t="s">
        <v>2030</v>
      </c>
    </row>
    <row r="22514" spans="2:11">
      <c r="B22514" t="s">
        <v>2027</v>
      </c>
      <c r="C22514" t="s">
        <v>2212</v>
      </c>
      <c r="D22514" t="s">
        <v>2029</v>
      </c>
      <c r="E22514">
        <v>5</v>
      </c>
      <c r="F22514" t="s">
        <v>2016</v>
      </c>
      <c r="G22514">
        <v>40</v>
      </c>
      <c r="H22514" t="s">
        <v>2017</v>
      </c>
      <c r="I22514">
        <v>43481</v>
      </c>
      <c r="J22514">
        <v>5</v>
      </c>
      <c r="K22514">
        <v>-40.57</v>
      </c>
    </row>
    <row r="22515" spans="2:11">
      <c r="B22515" t="s">
        <v>2033</v>
      </c>
      <c r="C22515" t="s">
        <v>3342</v>
      </c>
      <c r="D22515" t="s">
        <v>2035</v>
      </c>
      <c r="E22515">
        <v>5</v>
      </c>
      <c r="F22515" t="s">
        <v>2016</v>
      </c>
      <c r="G22515">
        <v>52</v>
      </c>
      <c r="H22515" t="s">
        <v>2020</v>
      </c>
      <c r="I22515">
        <v>43481</v>
      </c>
      <c r="J22515">
        <v>5</v>
      </c>
      <c r="K22515">
        <v>-40.57</v>
      </c>
    </row>
    <row r="22516" spans="2:11">
      <c r="B22516" t="s">
        <v>2021</v>
      </c>
      <c r="C22516" t="s">
        <v>2215</v>
      </c>
      <c r="D22516" t="s">
        <v>2166</v>
      </c>
      <c r="E22516">
        <v>5</v>
      </c>
      <c r="F22516" t="s">
        <v>2085</v>
      </c>
      <c r="G22516">
        <v>38</v>
      </c>
      <c r="H22516" t="s">
        <v>2020</v>
      </c>
      <c r="I22516">
        <v>43479</v>
      </c>
      <c r="J22516">
        <v>3</v>
      </c>
      <c r="K22516">
        <v>-1.81</v>
      </c>
    </row>
    <row r="22517" spans="2:11">
      <c r="B22517" t="s">
        <v>3436</v>
      </c>
      <c r="C22517" t="s">
        <v>3437</v>
      </c>
      <c r="D22517" t="s">
        <v>2162</v>
      </c>
      <c r="E22517">
        <v>3</v>
      </c>
      <c r="F22517" t="s">
        <v>2016</v>
      </c>
      <c r="G22517">
        <v>42</v>
      </c>
      <c r="H22517" t="s">
        <v>2020</v>
      </c>
      <c r="I22517">
        <v>43451</v>
      </c>
      <c r="J22517">
        <v>2</v>
      </c>
      <c r="K22517">
        <v>0</v>
      </c>
    </row>
    <row r="22518" spans="2:11">
      <c r="B22518" t="s">
        <v>2207</v>
      </c>
      <c r="C22518" t="s">
        <v>2208</v>
      </c>
      <c r="D22518" t="s">
        <v>2044</v>
      </c>
      <c r="E22518">
        <v>3</v>
      </c>
      <c r="F22518" t="s">
        <v>2016</v>
      </c>
      <c r="G22518">
        <v>22.02</v>
      </c>
      <c r="H22518" t="s">
        <v>2020</v>
      </c>
      <c r="I22518">
        <v>42662</v>
      </c>
      <c r="J22518">
        <v>2</v>
      </c>
      <c r="K22518">
        <v>0</v>
      </c>
    </row>
    <row r="22601" spans="1:11">
      <c r="A22601" t="s">
        <v>1239</v>
      </c>
      <c r="B22601" t="s">
        <v>2232</v>
      </c>
      <c r="C22601" t="s">
        <v>2892</v>
      </c>
      <c r="D22601" t="s">
        <v>2041</v>
      </c>
      <c r="E22601">
        <v>1</v>
      </c>
      <c r="F22601" t="s">
        <v>2016</v>
      </c>
      <c r="G22601" t="s">
        <v>2030</v>
      </c>
      <c r="H22601" t="s">
        <v>2017</v>
      </c>
      <c r="I22601">
        <v>43511</v>
      </c>
      <c r="J22601">
        <v>8</v>
      </c>
      <c r="K22601">
        <v>-14.75</v>
      </c>
    </row>
    <row r="22602" spans="1:11">
      <c r="B22602" t="s">
        <v>2151</v>
      </c>
      <c r="C22602" t="s">
        <v>3805</v>
      </c>
      <c r="D22602" t="s">
        <v>2044</v>
      </c>
      <c r="E22602">
        <v>3</v>
      </c>
      <c r="F22602" t="s">
        <v>2016</v>
      </c>
      <c r="G22602">
        <v>6</v>
      </c>
      <c r="H22602" t="s">
        <v>2017</v>
      </c>
      <c r="I22602">
        <v>43510</v>
      </c>
      <c r="J22602">
        <v>6</v>
      </c>
      <c r="K22602">
        <v>-5.45</v>
      </c>
    </row>
    <row r="22603" spans="1:11">
      <c r="B22603" t="s">
        <v>2042</v>
      </c>
      <c r="C22603" t="s">
        <v>3665</v>
      </c>
      <c r="D22603" t="s">
        <v>2044</v>
      </c>
      <c r="E22603">
        <v>3</v>
      </c>
      <c r="F22603" t="s">
        <v>2016</v>
      </c>
      <c r="G22603">
        <v>6.5</v>
      </c>
      <c r="H22603" t="s">
        <v>2020</v>
      </c>
      <c r="I22603">
        <v>43508</v>
      </c>
      <c r="J22603">
        <v>7</v>
      </c>
      <c r="K22603">
        <v>-9.2899999999999991</v>
      </c>
    </row>
    <row r="22604" spans="1:11">
      <c r="B22604" t="s">
        <v>2159</v>
      </c>
      <c r="C22604" t="s">
        <v>2834</v>
      </c>
      <c r="D22604" t="s">
        <v>2044</v>
      </c>
      <c r="E22604">
        <v>3</v>
      </c>
      <c r="F22604" t="s">
        <v>2016</v>
      </c>
      <c r="G22604">
        <v>7</v>
      </c>
      <c r="H22604" t="s">
        <v>2020</v>
      </c>
      <c r="I22604">
        <v>43507</v>
      </c>
      <c r="J22604">
        <v>5</v>
      </c>
      <c r="K22604">
        <v>0</v>
      </c>
    </row>
    <row r="22605" spans="1:11">
      <c r="B22605" t="s">
        <v>106</v>
      </c>
      <c r="C22605" t="s">
        <v>3806</v>
      </c>
      <c r="D22605" t="s">
        <v>2171</v>
      </c>
      <c r="E22605" t="s">
        <v>2030</v>
      </c>
      <c r="F22605" t="s">
        <v>2016</v>
      </c>
      <c r="G22605" t="s">
        <v>2030</v>
      </c>
      <c r="H22605" t="s">
        <v>2017</v>
      </c>
      <c r="I22605">
        <v>43503</v>
      </c>
      <c r="J22605" t="s">
        <v>2030</v>
      </c>
      <c r="K22605" t="s">
        <v>2030</v>
      </c>
    </row>
    <row r="22606" spans="1:11">
      <c r="B22606" t="s">
        <v>2077</v>
      </c>
      <c r="C22606" t="s">
        <v>3573</v>
      </c>
      <c r="D22606" t="s">
        <v>2179</v>
      </c>
      <c r="E22606" t="s">
        <v>2030</v>
      </c>
      <c r="F22606" t="s">
        <v>2016</v>
      </c>
      <c r="G22606" t="s">
        <v>2030</v>
      </c>
      <c r="H22606" t="s">
        <v>2017</v>
      </c>
      <c r="I22606">
        <v>43503</v>
      </c>
      <c r="J22606" t="s">
        <v>2030</v>
      </c>
      <c r="K22606" t="s">
        <v>2030</v>
      </c>
    </row>
    <row r="22607" spans="1:11">
      <c r="B22607" t="s">
        <v>2072</v>
      </c>
      <c r="C22607" t="s">
        <v>3807</v>
      </c>
      <c r="D22607" t="s">
        <v>2029</v>
      </c>
      <c r="E22607">
        <v>5</v>
      </c>
      <c r="F22607" t="s">
        <v>2016</v>
      </c>
      <c r="G22607">
        <v>8</v>
      </c>
      <c r="H22607" t="s">
        <v>2020</v>
      </c>
      <c r="I22607">
        <v>43500</v>
      </c>
      <c r="J22607">
        <v>1</v>
      </c>
      <c r="K22607">
        <v>17.100000000000001</v>
      </c>
    </row>
    <row r="22608" spans="1:11">
      <c r="B22608" t="s">
        <v>2094</v>
      </c>
      <c r="C22608" t="s">
        <v>2095</v>
      </c>
      <c r="D22608" t="s">
        <v>2076</v>
      </c>
      <c r="E22608">
        <v>3</v>
      </c>
      <c r="F22608" t="s">
        <v>2088</v>
      </c>
      <c r="G22608" t="s">
        <v>2030</v>
      </c>
      <c r="H22608" t="s">
        <v>2017</v>
      </c>
      <c r="I22608">
        <v>43500</v>
      </c>
      <c r="J22608" t="s">
        <v>2030</v>
      </c>
      <c r="K22608" t="s">
        <v>2030</v>
      </c>
    </row>
    <row r="22609" spans="2:11">
      <c r="B22609" t="s">
        <v>2067</v>
      </c>
      <c r="C22609" t="s">
        <v>3810</v>
      </c>
      <c r="D22609" t="s">
        <v>2252</v>
      </c>
      <c r="E22609">
        <v>3</v>
      </c>
      <c r="F22609" t="s">
        <v>2016</v>
      </c>
      <c r="G22609">
        <v>6</v>
      </c>
      <c r="H22609" t="s">
        <v>2020</v>
      </c>
      <c r="I22609">
        <v>43499</v>
      </c>
      <c r="J22609">
        <v>5</v>
      </c>
      <c r="K22609">
        <v>0</v>
      </c>
    </row>
    <row r="22610" spans="2:11">
      <c r="B22610" t="s">
        <v>2079</v>
      </c>
      <c r="C22610" t="s">
        <v>2125</v>
      </c>
      <c r="D22610" t="s">
        <v>2015</v>
      </c>
      <c r="E22610">
        <v>3</v>
      </c>
      <c r="F22610" t="s">
        <v>2016</v>
      </c>
      <c r="G22610">
        <v>6</v>
      </c>
      <c r="H22610" t="s">
        <v>2017</v>
      </c>
      <c r="I22610">
        <v>43499</v>
      </c>
      <c r="J22610">
        <v>4</v>
      </c>
      <c r="K22610">
        <v>2.19</v>
      </c>
    </row>
    <row r="22611" spans="2:11">
      <c r="B22611" t="s">
        <v>2033</v>
      </c>
      <c r="C22611" t="s">
        <v>3811</v>
      </c>
      <c r="D22611" t="s">
        <v>2398</v>
      </c>
      <c r="E22611" t="s">
        <v>2030</v>
      </c>
      <c r="F22611" t="s">
        <v>2016</v>
      </c>
      <c r="G22611" t="s">
        <v>2030</v>
      </c>
      <c r="H22611" t="s">
        <v>2017</v>
      </c>
      <c r="I22611">
        <v>43497</v>
      </c>
      <c r="J22611" t="s">
        <v>2030</v>
      </c>
      <c r="K22611" t="s">
        <v>2030</v>
      </c>
    </row>
    <row r="22612" spans="2:11">
      <c r="B22612" t="s">
        <v>2049</v>
      </c>
      <c r="C22612" t="s">
        <v>2893</v>
      </c>
      <c r="D22612" t="s">
        <v>2015</v>
      </c>
      <c r="E22612">
        <v>3</v>
      </c>
      <c r="F22612" t="s">
        <v>2016</v>
      </c>
      <c r="G22612">
        <v>4.5</v>
      </c>
      <c r="H22612" t="s">
        <v>2020</v>
      </c>
      <c r="I22612">
        <v>43497</v>
      </c>
      <c r="J22612">
        <v>5</v>
      </c>
      <c r="K22612">
        <v>0</v>
      </c>
    </row>
    <row r="22613" spans="2:11">
      <c r="B22613" t="s">
        <v>2063</v>
      </c>
      <c r="C22613" t="s">
        <v>3572</v>
      </c>
      <c r="D22613" t="s">
        <v>2162</v>
      </c>
      <c r="E22613">
        <v>3</v>
      </c>
      <c r="F22613" t="s">
        <v>2016</v>
      </c>
      <c r="G22613">
        <v>6</v>
      </c>
      <c r="H22613" t="s">
        <v>2017</v>
      </c>
      <c r="I22613">
        <v>43497</v>
      </c>
      <c r="J22613" t="s">
        <v>2030</v>
      </c>
      <c r="K22613" t="s">
        <v>2030</v>
      </c>
    </row>
    <row r="22614" spans="2:11">
      <c r="B22614" t="s">
        <v>2031</v>
      </c>
      <c r="C22614" t="s">
        <v>2885</v>
      </c>
      <c r="D22614" t="s">
        <v>2076</v>
      </c>
      <c r="E22614">
        <v>3</v>
      </c>
      <c r="F22614" t="s">
        <v>2016</v>
      </c>
      <c r="G22614">
        <v>5.5</v>
      </c>
      <c r="H22614" t="s">
        <v>2020</v>
      </c>
      <c r="I22614">
        <v>43496</v>
      </c>
      <c r="J22614">
        <v>5</v>
      </c>
      <c r="K22614">
        <v>0</v>
      </c>
    </row>
    <row r="22615" spans="2:11">
      <c r="B22615" t="s">
        <v>2069</v>
      </c>
      <c r="C22615" t="s">
        <v>2886</v>
      </c>
      <c r="D22615" t="s">
        <v>2071</v>
      </c>
      <c r="E22615">
        <v>3</v>
      </c>
      <c r="F22615" t="s">
        <v>2016</v>
      </c>
      <c r="G22615" t="s">
        <v>2030</v>
      </c>
      <c r="H22615" t="s">
        <v>2017</v>
      </c>
      <c r="I22615">
        <v>43496</v>
      </c>
      <c r="J22615">
        <v>5</v>
      </c>
      <c r="K22615">
        <v>0</v>
      </c>
    </row>
    <row r="22616" spans="2:11">
      <c r="B22616" t="s">
        <v>2045</v>
      </c>
      <c r="C22616" t="s">
        <v>2883</v>
      </c>
      <c r="D22616" t="s">
        <v>2104</v>
      </c>
      <c r="E22616" t="s">
        <v>2030</v>
      </c>
      <c r="F22616" t="s">
        <v>2016</v>
      </c>
      <c r="G22616" t="s">
        <v>2030</v>
      </c>
      <c r="H22616" t="s">
        <v>2017</v>
      </c>
      <c r="I22616">
        <v>43496</v>
      </c>
      <c r="J22616" t="s">
        <v>2030</v>
      </c>
      <c r="K22616" t="s">
        <v>2030</v>
      </c>
    </row>
    <row r="22617" spans="2:11">
      <c r="B22617" t="s">
        <v>2051</v>
      </c>
      <c r="C22617" t="s">
        <v>4200</v>
      </c>
      <c r="D22617" t="s">
        <v>2076</v>
      </c>
      <c r="E22617">
        <v>3</v>
      </c>
      <c r="F22617" t="s">
        <v>2016</v>
      </c>
      <c r="G22617">
        <v>5.75</v>
      </c>
      <c r="H22617" t="s">
        <v>2017</v>
      </c>
      <c r="I22617">
        <v>43496</v>
      </c>
      <c r="J22617">
        <v>5</v>
      </c>
      <c r="K22617">
        <v>0</v>
      </c>
    </row>
    <row r="22618" spans="2:11">
      <c r="B22618" t="s">
        <v>2120</v>
      </c>
      <c r="C22618" t="s">
        <v>2890</v>
      </c>
      <c r="D22618" t="s">
        <v>2044</v>
      </c>
      <c r="E22618">
        <v>3</v>
      </c>
      <c r="F22618" t="s">
        <v>2016</v>
      </c>
      <c r="G22618">
        <v>6</v>
      </c>
      <c r="H22618" t="s">
        <v>2017</v>
      </c>
      <c r="I22618">
        <v>43496</v>
      </c>
      <c r="J22618">
        <v>5</v>
      </c>
      <c r="K22618">
        <v>0</v>
      </c>
    </row>
    <row r="22619" spans="2:11">
      <c r="B22619" t="s">
        <v>2461</v>
      </c>
      <c r="C22619" t="s">
        <v>3813</v>
      </c>
      <c r="D22619" t="s">
        <v>2053</v>
      </c>
      <c r="E22619">
        <v>1</v>
      </c>
      <c r="F22619" t="s">
        <v>2016</v>
      </c>
      <c r="G22619">
        <v>5</v>
      </c>
      <c r="H22619" t="s">
        <v>2020</v>
      </c>
      <c r="I22619">
        <v>43496</v>
      </c>
      <c r="J22619">
        <v>8</v>
      </c>
      <c r="K22619">
        <v>-14.75</v>
      </c>
    </row>
    <row r="22620" spans="2:11">
      <c r="B22620" t="s">
        <v>3814</v>
      </c>
      <c r="C22620" t="s">
        <v>3815</v>
      </c>
      <c r="D22620" t="s">
        <v>2053</v>
      </c>
      <c r="E22620">
        <v>1</v>
      </c>
      <c r="F22620" t="s">
        <v>2016</v>
      </c>
      <c r="G22620" t="s">
        <v>2030</v>
      </c>
      <c r="H22620" t="s">
        <v>2017</v>
      </c>
      <c r="I22620">
        <v>43496</v>
      </c>
      <c r="J22620">
        <v>8</v>
      </c>
      <c r="K22620">
        <v>-14.75</v>
      </c>
    </row>
    <row r="22621" spans="2:11">
      <c r="B22621" t="s">
        <v>2057</v>
      </c>
      <c r="C22621" t="s">
        <v>3808</v>
      </c>
      <c r="D22621" t="s">
        <v>2026</v>
      </c>
      <c r="E22621">
        <v>5</v>
      </c>
      <c r="F22621" t="s">
        <v>2016</v>
      </c>
      <c r="G22621">
        <v>7</v>
      </c>
      <c r="H22621" t="s">
        <v>2017</v>
      </c>
      <c r="I22621">
        <v>43493</v>
      </c>
      <c r="J22621">
        <v>3</v>
      </c>
      <c r="K22621">
        <v>12.3</v>
      </c>
    </row>
    <row r="22622" spans="2:11">
      <c r="B22622" t="s">
        <v>2091</v>
      </c>
      <c r="C22622" t="s">
        <v>3391</v>
      </c>
      <c r="D22622" t="s">
        <v>2093</v>
      </c>
      <c r="E22622" t="s">
        <v>2030</v>
      </c>
      <c r="F22622" t="s">
        <v>2016</v>
      </c>
      <c r="G22622" t="s">
        <v>2030</v>
      </c>
      <c r="H22622" t="s">
        <v>2017</v>
      </c>
      <c r="I22622">
        <v>43490</v>
      </c>
      <c r="J22622" t="s">
        <v>2030</v>
      </c>
      <c r="K22622" t="s">
        <v>2030</v>
      </c>
    </row>
    <row r="22623" spans="2:11">
      <c r="B22623" t="s">
        <v>2813</v>
      </c>
      <c r="C22623" t="s">
        <v>3816</v>
      </c>
      <c r="D22623" t="s">
        <v>2122</v>
      </c>
      <c r="E22623">
        <v>2</v>
      </c>
      <c r="F22623" t="s">
        <v>2016</v>
      </c>
      <c r="G22623">
        <v>4.8</v>
      </c>
      <c r="H22623" t="s">
        <v>2017</v>
      </c>
      <c r="I22623">
        <v>43489</v>
      </c>
      <c r="J22623">
        <v>8</v>
      </c>
      <c r="K22623">
        <v>-14.75</v>
      </c>
    </row>
    <row r="22624" spans="2:11">
      <c r="B22624" t="s">
        <v>2024</v>
      </c>
      <c r="C22624" t="s">
        <v>3440</v>
      </c>
      <c r="D22624" t="s">
        <v>2076</v>
      </c>
      <c r="E22624">
        <v>3</v>
      </c>
      <c r="F22624" t="s">
        <v>2016</v>
      </c>
      <c r="G22624" t="s">
        <v>2030</v>
      </c>
      <c r="H22624" t="s">
        <v>2017</v>
      </c>
      <c r="I22624">
        <v>43409</v>
      </c>
      <c r="J22624">
        <v>5</v>
      </c>
      <c r="K22624">
        <v>0</v>
      </c>
    </row>
    <row r="22625" spans="2:11">
      <c r="B22625" t="s">
        <v>2411</v>
      </c>
      <c r="C22625" t="s">
        <v>3817</v>
      </c>
      <c r="D22625" t="s">
        <v>2053</v>
      </c>
      <c r="E22625">
        <v>1</v>
      </c>
      <c r="F22625" t="s">
        <v>2016</v>
      </c>
      <c r="G22625">
        <v>4.5</v>
      </c>
      <c r="H22625" t="s">
        <v>2020</v>
      </c>
      <c r="I22625">
        <v>43252</v>
      </c>
      <c r="J22625">
        <v>8</v>
      </c>
      <c r="K22625">
        <v>-14.75</v>
      </c>
    </row>
    <row r="22626" spans="2:11">
      <c r="B22626" t="s">
        <v>2021</v>
      </c>
      <c r="C22626" t="s">
        <v>3671</v>
      </c>
      <c r="D22626" t="s">
        <v>2104</v>
      </c>
      <c r="E22626" t="s">
        <v>2030</v>
      </c>
      <c r="F22626" t="s">
        <v>2016</v>
      </c>
      <c r="G22626" t="s">
        <v>2030</v>
      </c>
      <c r="H22626" t="s">
        <v>2017</v>
      </c>
      <c r="I22626">
        <v>43220</v>
      </c>
      <c r="J22626" t="s">
        <v>2030</v>
      </c>
      <c r="K22626" t="s">
        <v>2030</v>
      </c>
    </row>
    <row r="22627" spans="2:11">
      <c r="B22627" t="s">
        <v>2083</v>
      </c>
      <c r="C22627" t="s">
        <v>2084</v>
      </c>
      <c r="D22627" t="s">
        <v>2026</v>
      </c>
      <c r="E22627">
        <v>5</v>
      </c>
      <c r="F22627" t="s">
        <v>2016</v>
      </c>
      <c r="G22627" t="s">
        <v>2030</v>
      </c>
      <c r="H22627" t="s">
        <v>2017</v>
      </c>
      <c r="I22627">
        <v>43181</v>
      </c>
      <c r="J22627">
        <v>2</v>
      </c>
      <c r="K22627">
        <v>14.75</v>
      </c>
    </row>
    <row r="22701" spans="1:11">
      <c r="A22701" t="s">
        <v>1240</v>
      </c>
      <c r="B22701" t="s">
        <v>2267</v>
      </c>
      <c r="C22701" t="s">
        <v>2700</v>
      </c>
      <c r="D22701" t="s">
        <v>2041</v>
      </c>
      <c r="E22701">
        <v>1</v>
      </c>
      <c r="F22701" t="s">
        <v>2016</v>
      </c>
      <c r="G22701">
        <v>202</v>
      </c>
      <c r="H22701" t="s">
        <v>2017</v>
      </c>
      <c r="I22701">
        <v>43510</v>
      </c>
      <c r="J22701" t="s">
        <v>2030</v>
      </c>
      <c r="K22701" t="s">
        <v>2030</v>
      </c>
    </row>
    <row r="22702" spans="1:11">
      <c r="B22702" t="s">
        <v>2274</v>
      </c>
      <c r="C22702" t="s">
        <v>3995</v>
      </c>
      <c r="D22702" t="s">
        <v>2076</v>
      </c>
      <c r="E22702">
        <v>3</v>
      </c>
      <c r="F22702" t="s">
        <v>2016</v>
      </c>
      <c r="G22702" t="s">
        <v>2030</v>
      </c>
      <c r="H22702" t="s">
        <v>2017</v>
      </c>
      <c r="I22702">
        <v>43509</v>
      </c>
      <c r="J22702">
        <v>3</v>
      </c>
      <c r="K22702">
        <v>0</v>
      </c>
    </row>
    <row r="22703" spans="1:11">
      <c r="B22703" t="s">
        <v>2067</v>
      </c>
      <c r="C22703" t="s">
        <v>2703</v>
      </c>
      <c r="D22703" t="s">
        <v>2029</v>
      </c>
      <c r="E22703">
        <v>5</v>
      </c>
      <c r="F22703" t="s">
        <v>2016</v>
      </c>
      <c r="G22703">
        <v>210</v>
      </c>
      <c r="H22703" t="s">
        <v>2020</v>
      </c>
      <c r="I22703">
        <v>43507</v>
      </c>
      <c r="J22703">
        <v>1</v>
      </c>
      <c r="K22703">
        <v>9.69</v>
      </c>
    </row>
    <row r="22704" spans="1:11">
      <c r="B22704" t="s">
        <v>2063</v>
      </c>
      <c r="C22704" t="s">
        <v>2710</v>
      </c>
      <c r="D22704" t="s">
        <v>2184</v>
      </c>
      <c r="E22704">
        <v>1</v>
      </c>
      <c r="F22704" t="s">
        <v>2016</v>
      </c>
      <c r="G22704">
        <v>189</v>
      </c>
      <c r="H22704" t="s">
        <v>2017</v>
      </c>
      <c r="I22704">
        <v>43507</v>
      </c>
      <c r="J22704">
        <v>2</v>
      </c>
      <c r="K22704">
        <v>8.6199999999999992</v>
      </c>
    </row>
    <row r="22705" spans="2:11">
      <c r="B22705" t="s">
        <v>2157</v>
      </c>
      <c r="C22705" t="s">
        <v>2711</v>
      </c>
      <c r="D22705" t="s">
        <v>2076</v>
      </c>
      <c r="E22705">
        <v>3</v>
      </c>
      <c r="F22705" t="s">
        <v>2016</v>
      </c>
      <c r="G22705">
        <v>200</v>
      </c>
      <c r="H22705" t="s">
        <v>2017</v>
      </c>
      <c r="I22705">
        <v>43507</v>
      </c>
      <c r="J22705">
        <v>3</v>
      </c>
      <c r="K22705">
        <v>0</v>
      </c>
    </row>
    <row r="22706" spans="2:11">
      <c r="B22706" t="s">
        <v>2777</v>
      </c>
      <c r="C22706" t="s">
        <v>3370</v>
      </c>
      <c r="D22706" t="s">
        <v>2026</v>
      </c>
      <c r="E22706">
        <v>5</v>
      </c>
      <c r="F22706" t="s">
        <v>2016</v>
      </c>
      <c r="G22706">
        <v>213</v>
      </c>
      <c r="H22706" t="s">
        <v>2017</v>
      </c>
      <c r="I22706">
        <v>43501</v>
      </c>
      <c r="J22706" t="s">
        <v>2030</v>
      </c>
      <c r="K22706" t="s">
        <v>2030</v>
      </c>
    </row>
    <row r="22707" spans="2:11">
      <c r="B22707" t="s">
        <v>106</v>
      </c>
      <c r="C22707" t="s">
        <v>2701</v>
      </c>
      <c r="D22707" t="s">
        <v>2114</v>
      </c>
      <c r="E22707">
        <v>3</v>
      </c>
      <c r="F22707" t="s">
        <v>2016</v>
      </c>
      <c r="G22707">
        <v>201</v>
      </c>
      <c r="H22707" t="s">
        <v>2020</v>
      </c>
      <c r="I22707">
        <v>43495</v>
      </c>
      <c r="J22707" t="s">
        <v>2030</v>
      </c>
      <c r="K22707" t="s">
        <v>2030</v>
      </c>
    </row>
    <row r="22708" spans="2:11">
      <c r="B22708" t="s">
        <v>2037</v>
      </c>
      <c r="C22708" t="s">
        <v>3996</v>
      </c>
      <c r="D22708" t="s">
        <v>2076</v>
      </c>
      <c r="E22708">
        <v>3</v>
      </c>
      <c r="F22708" t="s">
        <v>2016</v>
      </c>
      <c r="G22708">
        <v>209</v>
      </c>
      <c r="H22708" t="s">
        <v>2020</v>
      </c>
      <c r="I22708">
        <v>43495</v>
      </c>
      <c r="J22708">
        <v>5</v>
      </c>
      <c r="K22708">
        <v>-14.76</v>
      </c>
    </row>
    <row r="22709" spans="2:11">
      <c r="B22709" t="s">
        <v>2051</v>
      </c>
      <c r="C22709" t="s">
        <v>3368</v>
      </c>
      <c r="D22709" t="s">
        <v>2076</v>
      </c>
      <c r="E22709">
        <v>3</v>
      </c>
      <c r="F22709" t="s">
        <v>2016</v>
      </c>
      <c r="G22709">
        <v>197</v>
      </c>
      <c r="H22709" t="s">
        <v>2017</v>
      </c>
      <c r="I22709">
        <v>43495</v>
      </c>
      <c r="J22709" t="s">
        <v>2030</v>
      </c>
      <c r="K22709" t="s">
        <v>2030</v>
      </c>
    </row>
    <row r="22710" spans="2:11">
      <c r="B22710" t="s">
        <v>2086</v>
      </c>
      <c r="C22710" t="s">
        <v>2827</v>
      </c>
      <c r="D22710" t="s">
        <v>2053</v>
      </c>
      <c r="E22710">
        <v>1</v>
      </c>
      <c r="F22710" t="s">
        <v>2016</v>
      </c>
      <c r="G22710">
        <v>159</v>
      </c>
      <c r="H22710" t="s">
        <v>2017</v>
      </c>
      <c r="I22710">
        <v>43495</v>
      </c>
      <c r="J22710">
        <v>2</v>
      </c>
      <c r="K22710">
        <v>8.6199999999999992</v>
      </c>
    </row>
    <row r="22711" spans="2:11">
      <c r="B22711" t="s">
        <v>2021</v>
      </c>
      <c r="C22711" t="s">
        <v>2713</v>
      </c>
      <c r="D22711" t="s">
        <v>2296</v>
      </c>
      <c r="E22711">
        <v>3</v>
      </c>
      <c r="F22711" t="s">
        <v>2016</v>
      </c>
      <c r="G22711">
        <v>197</v>
      </c>
      <c r="H22711" t="s">
        <v>2020</v>
      </c>
      <c r="I22711">
        <v>43494</v>
      </c>
      <c r="J22711">
        <v>3</v>
      </c>
      <c r="K22711">
        <v>0</v>
      </c>
    </row>
    <row r="22712" spans="2:11">
      <c r="B22712" t="s">
        <v>2024</v>
      </c>
      <c r="C22712" t="s">
        <v>2217</v>
      </c>
      <c r="D22712" t="s">
        <v>2026</v>
      </c>
      <c r="E22712">
        <v>5</v>
      </c>
      <c r="F22712" t="s">
        <v>2016</v>
      </c>
      <c r="G22712">
        <v>225</v>
      </c>
      <c r="H22712" t="s">
        <v>2017</v>
      </c>
      <c r="I22712">
        <v>43494</v>
      </c>
      <c r="J22712">
        <v>4</v>
      </c>
      <c r="K22712">
        <v>-8.6199999999999992</v>
      </c>
    </row>
    <row r="22713" spans="2:11">
      <c r="B22713" t="s">
        <v>2027</v>
      </c>
      <c r="C22713" t="s">
        <v>2704</v>
      </c>
      <c r="D22713" t="s">
        <v>2029</v>
      </c>
      <c r="E22713">
        <v>5</v>
      </c>
      <c r="F22713" t="s">
        <v>2016</v>
      </c>
      <c r="G22713">
        <v>220</v>
      </c>
      <c r="H22713" t="s">
        <v>2017</v>
      </c>
      <c r="I22713">
        <v>43494</v>
      </c>
      <c r="J22713" t="s">
        <v>2030</v>
      </c>
      <c r="K22713" t="s">
        <v>2030</v>
      </c>
    </row>
    <row r="22714" spans="2:11">
      <c r="B22714" t="s">
        <v>2232</v>
      </c>
      <c r="C22714" t="s">
        <v>2706</v>
      </c>
      <c r="D22714" t="s">
        <v>2015</v>
      </c>
      <c r="E22714">
        <v>3</v>
      </c>
      <c r="F22714" t="s">
        <v>2016</v>
      </c>
      <c r="G22714" t="s">
        <v>2030</v>
      </c>
      <c r="H22714" t="s">
        <v>2017</v>
      </c>
      <c r="I22714">
        <v>43494</v>
      </c>
      <c r="J22714">
        <v>3</v>
      </c>
      <c r="K22714">
        <v>0</v>
      </c>
    </row>
    <row r="22715" spans="2:11">
      <c r="B22715" t="s">
        <v>2210</v>
      </c>
      <c r="C22715" t="s">
        <v>2714</v>
      </c>
      <c r="D22715" t="s">
        <v>2044</v>
      </c>
      <c r="E22715">
        <v>3</v>
      </c>
      <c r="F22715" t="s">
        <v>2016</v>
      </c>
      <c r="G22715">
        <v>222</v>
      </c>
      <c r="H22715" t="s">
        <v>2020</v>
      </c>
      <c r="I22715">
        <v>43494</v>
      </c>
      <c r="J22715">
        <v>3</v>
      </c>
      <c r="K22715">
        <v>0</v>
      </c>
    </row>
    <row r="22716" spans="2:11">
      <c r="B22716" t="s">
        <v>2033</v>
      </c>
      <c r="C22716" t="s">
        <v>2712</v>
      </c>
      <c r="D22716" t="s">
        <v>2184</v>
      </c>
      <c r="E22716">
        <v>1</v>
      </c>
      <c r="F22716" t="s">
        <v>2016</v>
      </c>
      <c r="G22716">
        <v>158</v>
      </c>
      <c r="H22716" t="s">
        <v>2020</v>
      </c>
      <c r="I22716">
        <v>43493</v>
      </c>
      <c r="J22716">
        <v>2</v>
      </c>
      <c r="K22716">
        <v>8.6199999999999992</v>
      </c>
    </row>
    <row r="22717" spans="2:11">
      <c r="B22717" t="s">
        <v>2094</v>
      </c>
      <c r="C22717" t="s">
        <v>2095</v>
      </c>
      <c r="D22717" t="s">
        <v>2076</v>
      </c>
      <c r="E22717">
        <v>3</v>
      </c>
      <c r="F22717" t="s">
        <v>2016</v>
      </c>
      <c r="G22717" t="s">
        <v>2030</v>
      </c>
      <c r="H22717" t="s">
        <v>2017</v>
      </c>
      <c r="I22717">
        <v>43493</v>
      </c>
      <c r="J22717" t="s">
        <v>2030</v>
      </c>
      <c r="K22717" t="s">
        <v>2030</v>
      </c>
    </row>
    <row r="22718" spans="2:11">
      <c r="B22718" t="s">
        <v>2083</v>
      </c>
      <c r="C22718" t="s">
        <v>2084</v>
      </c>
      <c r="D22718" t="s">
        <v>2076</v>
      </c>
      <c r="E22718">
        <v>3</v>
      </c>
      <c r="F22718" t="s">
        <v>2088</v>
      </c>
      <c r="G22718" t="s">
        <v>2030</v>
      </c>
      <c r="H22718" t="s">
        <v>2017</v>
      </c>
      <c r="I22718">
        <v>43434</v>
      </c>
      <c r="J22718" t="s">
        <v>2030</v>
      </c>
      <c r="K22718" t="s">
        <v>2030</v>
      </c>
    </row>
    <row r="22719" spans="2:11">
      <c r="B22719" t="s">
        <v>2096</v>
      </c>
      <c r="C22719" t="s">
        <v>2097</v>
      </c>
      <c r="D22719" t="s">
        <v>2026</v>
      </c>
      <c r="E22719">
        <v>5</v>
      </c>
      <c r="F22719" t="s">
        <v>2016</v>
      </c>
      <c r="G22719" t="s">
        <v>2030</v>
      </c>
      <c r="H22719" t="s">
        <v>2017</v>
      </c>
      <c r="I22719">
        <v>43357</v>
      </c>
      <c r="J22719">
        <v>4</v>
      </c>
      <c r="K22719">
        <v>-8.6199999999999992</v>
      </c>
    </row>
    <row r="22720" spans="2:11">
      <c r="B22720" t="s">
        <v>2111</v>
      </c>
      <c r="C22720" t="s">
        <v>2832</v>
      </c>
      <c r="D22720" t="s">
        <v>2026</v>
      </c>
      <c r="E22720">
        <v>5</v>
      </c>
      <c r="F22720" t="s">
        <v>2016</v>
      </c>
      <c r="G22720" t="s">
        <v>2030</v>
      </c>
      <c r="H22720" t="s">
        <v>2017</v>
      </c>
      <c r="I22720">
        <v>43215</v>
      </c>
      <c r="J22720">
        <v>4</v>
      </c>
      <c r="K22720">
        <v>-8.6199999999999992</v>
      </c>
    </row>
    <row r="22721" spans="2:11">
      <c r="B22721" t="s">
        <v>2109</v>
      </c>
      <c r="C22721" t="s">
        <v>2110</v>
      </c>
      <c r="D22721" t="s">
        <v>2076</v>
      </c>
      <c r="E22721">
        <v>3</v>
      </c>
      <c r="F22721" t="s">
        <v>2016</v>
      </c>
      <c r="G22721" t="s">
        <v>2030</v>
      </c>
      <c r="H22721" t="s">
        <v>2017</v>
      </c>
      <c r="I22721">
        <v>43207</v>
      </c>
      <c r="J22721">
        <v>3</v>
      </c>
      <c r="K22721">
        <v>0</v>
      </c>
    </row>
    <row r="22801" spans="1:11">
      <c r="A22801" t="s">
        <v>1241</v>
      </c>
      <c r="B22801" t="s">
        <v>2136</v>
      </c>
      <c r="C22801" t="s">
        <v>2632</v>
      </c>
      <c r="D22801" t="s">
        <v>2044</v>
      </c>
      <c r="E22801">
        <v>3</v>
      </c>
      <c r="F22801" t="s">
        <v>2016</v>
      </c>
      <c r="G22801">
        <v>48</v>
      </c>
      <c r="H22801" t="s">
        <v>2017</v>
      </c>
      <c r="I22801">
        <v>43510</v>
      </c>
      <c r="J22801">
        <v>8</v>
      </c>
      <c r="K22801">
        <v>0</v>
      </c>
    </row>
    <row r="22802" spans="1:11">
      <c r="B22802" t="s">
        <v>2024</v>
      </c>
      <c r="C22802" t="s">
        <v>3318</v>
      </c>
      <c r="D22802" t="s">
        <v>2026</v>
      </c>
      <c r="E22802">
        <v>5</v>
      </c>
      <c r="F22802" t="s">
        <v>2016</v>
      </c>
      <c r="G22802">
        <v>52</v>
      </c>
      <c r="H22802" t="s">
        <v>2017</v>
      </c>
      <c r="I22802">
        <v>43508</v>
      </c>
      <c r="J22802">
        <v>9</v>
      </c>
      <c r="K22802">
        <v>-0.39</v>
      </c>
    </row>
    <row r="22803" spans="1:11">
      <c r="B22803" t="s">
        <v>2277</v>
      </c>
      <c r="C22803" t="s">
        <v>2971</v>
      </c>
      <c r="D22803" t="s">
        <v>2029</v>
      </c>
      <c r="E22803">
        <v>5</v>
      </c>
      <c r="F22803" t="s">
        <v>2016</v>
      </c>
      <c r="G22803">
        <v>53</v>
      </c>
      <c r="H22803" t="s">
        <v>2017</v>
      </c>
      <c r="I22803">
        <v>43508</v>
      </c>
      <c r="J22803">
        <v>9</v>
      </c>
      <c r="K22803">
        <v>-0.39</v>
      </c>
    </row>
    <row r="22804" spans="1:11">
      <c r="B22804" t="s">
        <v>2220</v>
      </c>
      <c r="C22804" t="s">
        <v>3192</v>
      </c>
      <c r="D22804" t="s">
        <v>2026</v>
      </c>
      <c r="E22804">
        <v>5</v>
      </c>
      <c r="F22804" t="s">
        <v>2016</v>
      </c>
      <c r="G22804">
        <v>48</v>
      </c>
      <c r="H22804" t="s">
        <v>2020</v>
      </c>
      <c r="I22804">
        <v>43507</v>
      </c>
      <c r="J22804">
        <v>1</v>
      </c>
      <c r="K22804">
        <v>8.66</v>
      </c>
    </row>
    <row r="22805" spans="1:11">
      <c r="B22805" t="s">
        <v>2079</v>
      </c>
      <c r="C22805" t="s">
        <v>3764</v>
      </c>
      <c r="D22805" t="s">
        <v>2029</v>
      </c>
      <c r="E22805">
        <v>5</v>
      </c>
      <c r="F22805" t="s">
        <v>2016</v>
      </c>
      <c r="G22805">
        <v>55</v>
      </c>
      <c r="H22805" t="s">
        <v>2017</v>
      </c>
      <c r="I22805">
        <v>43507</v>
      </c>
      <c r="J22805" t="s">
        <v>2030</v>
      </c>
      <c r="K22805" t="s">
        <v>2030</v>
      </c>
    </row>
    <row r="22806" spans="1:11">
      <c r="B22806" t="s">
        <v>2146</v>
      </c>
      <c r="C22806" t="s">
        <v>3195</v>
      </c>
      <c r="D22806" t="s">
        <v>2026</v>
      </c>
      <c r="E22806">
        <v>5</v>
      </c>
      <c r="F22806" t="s">
        <v>2016</v>
      </c>
      <c r="G22806" t="s">
        <v>2030</v>
      </c>
      <c r="H22806" t="s">
        <v>2017</v>
      </c>
      <c r="I22806">
        <v>43504</v>
      </c>
      <c r="J22806">
        <v>9</v>
      </c>
      <c r="K22806">
        <v>-0.39</v>
      </c>
    </row>
    <row r="22807" spans="1:11">
      <c r="B22807" t="s">
        <v>2083</v>
      </c>
      <c r="C22807" t="s">
        <v>2084</v>
      </c>
      <c r="D22807" t="s">
        <v>2026</v>
      </c>
      <c r="E22807">
        <v>5</v>
      </c>
      <c r="F22807" t="s">
        <v>2016</v>
      </c>
      <c r="G22807" t="s">
        <v>2030</v>
      </c>
      <c r="H22807" t="s">
        <v>2017</v>
      </c>
      <c r="I22807">
        <v>43504</v>
      </c>
      <c r="J22807">
        <v>3</v>
      </c>
      <c r="K22807">
        <v>4.22</v>
      </c>
    </row>
    <row r="22808" spans="1:11">
      <c r="B22808" t="s">
        <v>106</v>
      </c>
      <c r="C22808" t="s">
        <v>3193</v>
      </c>
      <c r="D22808" t="s">
        <v>2114</v>
      </c>
      <c r="E22808">
        <v>3</v>
      </c>
      <c r="F22808" t="s">
        <v>2016</v>
      </c>
      <c r="G22808">
        <v>51</v>
      </c>
      <c r="H22808" t="s">
        <v>2020</v>
      </c>
      <c r="I22808">
        <v>43503</v>
      </c>
      <c r="J22808">
        <v>8</v>
      </c>
      <c r="K22808">
        <v>0</v>
      </c>
    </row>
    <row r="22809" spans="1:11">
      <c r="B22809" t="s">
        <v>2021</v>
      </c>
      <c r="C22809" t="s">
        <v>3198</v>
      </c>
      <c r="D22809" t="s">
        <v>2296</v>
      </c>
      <c r="E22809">
        <v>3</v>
      </c>
      <c r="F22809" t="s">
        <v>2016</v>
      </c>
      <c r="G22809">
        <v>46</v>
      </c>
      <c r="H22809" t="s">
        <v>2020</v>
      </c>
      <c r="I22809">
        <v>43503</v>
      </c>
      <c r="J22809">
        <v>7</v>
      </c>
      <c r="K22809">
        <v>0.04</v>
      </c>
    </row>
    <row r="22810" spans="1:11">
      <c r="B22810" t="s">
        <v>2067</v>
      </c>
      <c r="C22810" t="s">
        <v>2638</v>
      </c>
      <c r="D22810" t="s">
        <v>2029</v>
      </c>
      <c r="E22810">
        <v>5</v>
      </c>
      <c r="F22810" t="s">
        <v>2016</v>
      </c>
      <c r="G22810">
        <v>50</v>
      </c>
      <c r="H22810" t="s">
        <v>2020</v>
      </c>
      <c r="I22810">
        <v>43503</v>
      </c>
      <c r="J22810">
        <v>9</v>
      </c>
      <c r="K22810">
        <v>-0.39</v>
      </c>
    </row>
    <row r="22811" spans="1:11">
      <c r="B22811" t="s">
        <v>2027</v>
      </c>
      <c r="C22811" t="s">
        <v>3190</v>
      </c>
      <c r="D22811" t="s">
        <v>2029</v>
      </c>
      <c r="E22811">
        <v>5</v>
      </c>
      <c r="F22811" t="s">
        <v>2016</v>
      </c>
      <c r="G22811">
        <v>63</v>
      </c>
      <c r="H22811" t="s">
        <v>2017</v>
      </c>
      <c r="I22811">
        <v>43503</v>
      </c>
      <c r="J22811">
        <v>10</v>
      </c>
      <c r="K22811">
        <v>-2.23</v>
      </c>
    </row>
    <row r="22812" spans="1:11">
      <c r="B22812" t="s">
        <v>2033</v>
      </c>
      <c r="C22812" t="s">
        <v>2972</v>
      </c>
      <c r="D22812" t="s">
        <v>2035</v>
      </c>
      <c r="E22812">
        <v>5</v>
      </c>
      <c r="F22812" t="s">
        <v>2016</v>
      </c>
      <c r="G22812">
        <v>57</v>
      </c>
      <c r="H22812" t="s">
        <v>2036</v>
      </c>
      <c r="I22812">
        <v>43503</v>
      </c>
      <c r="J22812">
        <v>9</v>
      </c>
      <c r="K22812">
        <v>-0.39</v>
      </c>
    </row>
    <row r="22813" spans="1:11">
      <c r="B22813" t="s">
        <v>2051</v>
      </c>
      <c r="C22813" t="s">
        <v>3645</v>
      </c>
      <c r="D22813" t="s">
        <v>2026</v>
      </c>
      <c r="E22813">
        <v>5</v>
      </c>
      <c r="F22813" t="s">
        <v>2016</v>
      </c>
      <c r="G22813">
        <v>52</v>
      </c>
      <c r="H22813" t="s">
        <v>2017</v>
      </c>
      <c r="I22813">
        <v>43503</v>
      </c>
      <c r="J22813">
        <v>2</v>
      </c>
      <c r="K22813">
        <v>7.44</v>
      </c>
    </row>
    <row r="22814" spans="1:11">
      <c r="B22814" t="s">
        <v>2260</v>
      </c>
      <c r="C22814" t="s">
        <v>4095</v>
      </c>
      <c r="D22814" t="s">
        <v>2035</v>
      </c>
      <c r="E22814">
        <v>5</v>
      </c>
      <c r="F22814" t="s">
        <v>2016</v>
      </c>
      <c r="G22814">
        <v>55</v>
      </c>
      <c r="H22814" t="s">
        <v>2020</v>
      </c>
      <c r="I22814">
        <v>43503</v>
      </c>
      <c r="J22814">
        <v>5</v>
      </c>
      <c r="K22814">
        <v>0.86</v>
      </c>
    </row>
    <row r="22815" spans="1:11">
      <c r="B22815" t="s">
        <v>2077</v>
      </c>
      <c r="C22815" t="s">
        <v>3196</v>
      </c>
      <c r="D22815" t="s">
        <v>2029</v>
      </c>
      <c r="E22815">
        <v>5</v>
      </c>
      <c r="F22815" t="s">
        <v>2016</v>
      </c>
      <c r="G22815">
        <v>47</v>
      </c>
      <c r="H22815" t="s">
        <v>2020</v>
      </c>
      <c r="I22815">
        <v>43502</v>
      </c>
      <c r="J22815">
        <v>9</v>
      </c>
      <c r="K22815">
        <v>-0.39</v>
      </c>
    </row>
    <row r="22816" spans="1:11">
      <c r="B22816" t="s">
        <v>2063</v>
      </c>
      <c r="C22816" t="s">
        <v>3197</v>
      </c>
      <c r="D22816" t="s">
        <v>2035</v>
      </c>
      <c r="E22816">
        <v>5</v>
      </c>
      <c r="F22816" t="s">
        <v>2016</v>
      </c>
      <c r="G22816">
        <v>52</v>
      </c>
      <c r="H22816" t="s">
        <v>2017</v>
      </c>
      <c r="I22816">
        <v>43502</v>
      </c>
      <c r="J22816">
        <v>9</v>
      </c>
      <c r="K22816">
        <v>-0.39</v>
      </c>
    </row>
    <row r="22817" spans="2:11">
      <c r="B22817" t="s">
        <v>2094</v>
      </c>
      <c r="C22817" t="s">
        <v>2095</v>
      </c>
      <c r="D22817" t="s">
        <v>2076</v>
      </c>
      <c r="E22817">
        <v>3</v>
      </c>
      <c r="F22817" t="s">
        <v>2088</v>
      </c>
      <c r="G22817" t="s">
        <v>2030</v>
      </c>
      <c r="H22817" t="s">
        <v>2017</v>
      </c>
      <c r="I22817">
        <v>43486</v>
      </c>
      <c r="J22817" t="s">
        <v>2030</v>
      </c>
      <c r="K22817" t="s">
        <v>2030</v>
      </c>
    </row>
    <row r="22901" spans="1:11">
      <c r="A22901" t="s">
        <v>1242</v>
      </c>
      <c r="B22901" t="s">
        <v>2045</v>
      </c>
      <c r="C22901" t="s">
        <v>2244</v>
      </c>
      <c r="D22901" t="s">
        <v>2029</v>
      </c>
      <c r="E22901">
        <v>5</v>
      </c>
      <c r="F22901" t="s">
        <v>2016</v>
      </c>
      <c r="G22901">
        <v>32</v>
      </c>
      <c r="H22901" t="s">
        <v>2020</v>
      </c>
      <c r="I22901">
        <v>43511</v>
      </c>
      <c r="J22901" t="s">
        <v>2030</v>
      </c>
      <c r="K22901" t="s">
        <v>2030</v>
      </c>
    </row>
    <row r="22902" spans="1:11">
      <c r="B22902" t="s">
        <v>2220</v>
      </c>
      <c r="C22902" t="s">
        <v>2221</v>
      </c>
      <c r="D22902" t="s">
        <v>2076</v>
      </c>
      <c r="E22902">
        <v>3</v>
      </c>
      <c r="F22902" t="s">
        <v>2016</v>
      </c>
      <c r="G22902">
        <v>29</v>
      </c>
      <c r="H22902" t="s">
        <v>2020</v>
      </c>
      <c r="I22902">
        <v>43510</v>
      </c>
      <c r="J22902">
        <v>7</v>
      </c>
      <c r="K22902">
        <v>0</v>
      </c>
    </row>
    <row r="22903" spans="1:11">
      <c r="B22903" t="s">
        <v>2198</v>
      </c>
      <c r="C22903" t="s">
        <v>2644</v>
      </c>
      <c r="D22903" t="s">
        <v>2035</v>
      </c>
      <c r="E22903">
        <v>5</v>
      </c>
      <c r="F22903" t="s">
        <v>2016</v>
      </c>
      <c r="G22903">
        <v>34</v>
      </c>
      <c r="H22903" t="s">
        <v>2017</v>
      </c>
      <c r="I22903">
        <v>43504</v>
      </c>
      <c r="J22903">
        <v>8</v>
      </c>
      <c r="K22903">
        <v>-3.8</v>
      </c>
    </row>
    <row r="22904" spans="1:11">
      <c r="B22904" t="s">
        <v>2240</v>
      </c>
      <c r="C22904" t="s">
        <v>2241</v>
      </c>
      <c r="D22904" t="s">
        <v>2026</v>
      </c>
      <c r="E22904">
        <v>5</v>
      </c>
      <c r="F22904" t="s">
        <v>2016</v>
      </c>
      <c r="G22904">
        <v>34</v>
      </c>
      <c r="H22904" t="s">
        <v>2017</v>
      </c>
      <c r="I22904">
        <v>43504</v>
      </c>
      <c r="J22904" t="s">
        <v>2030</v>
      </c>
      <c r="K22904" t="s">
        <v>2030</v>
      </c>
    </row>
    <row r="22905" spans="1:11">
      <c r="B22905" t="s">
        <v>2033</v>
      </c>
      <c r="C22905" t="s">
        <v>2231</v>
      </c>
      <c r="D22905" t="s">
        <v>2035</v>
      </c>
      <c r="E22905">
        <v>5</v>
      </c>
      <c r="F22905" t="s">
        <v>2016</v>
      </c>
      <c r="G22905">
        <v>30</v>
      </c>
      <c r="H22905" t="s">
        <v>2036</v>
      </c>
      <c r="I22905">
        <v>43496</v>
      </c>
      <c r="J22905">
        <v>1</v>
      </c>
      <c r="K22905">
        <v>22.41</v>
      </c>
    </row>
    <row r="22906" spans="1:11">
      <c r="B22906" t="s">
        <v>2134</v>
      </c>
      <c r="C22906" t="s">
        <v>2219</v>
      </c>
      <c r="D22906" t="s">
        <v>2162</v>
      </c>
      <c r="E22906">
        <v>3</v>
      </c>
      <c r="F22906" t="s">
        <v>2016</v>
      </c>
      <c r="G22906">
        <v>32</v>
      </c>
      <c r="H22906" t="s">
        <v>2020</v>
      </c>
      <c r="I22906">
        <v>43496</v>
      </c>
      <c r="J22906">
        <v>2</v>
      </c>
      <c r="K22906">
        <v>6.79</v>
      </c>
    </row>
    <row r="22907" spans="1:11">
      <c r="B22907" t="s">
        <v>2174</v>
      </c>
      <c r="C22907" t="s">
        <v>2242</v>
      </c>
      <c r="D22907" t="s">
        <v>2015</v>
      </c>
      <c r="E22907">
        <v>3</v>
      </c>
      <c r="F22907" t="s">
        <v>2016</v>
      </c>
      <c r="G22907">
        <v>34</v>
      </c>
      <c r="H22907" t="s">
        <v>2017</v>
      </c>
      <c r="I22907">
        <v>43495</v>
      </c>
      <c r="J22907">
        <v>7</v>
      </c>
      <c r="K22907">
        <v>0</v>
      </c>
    </row>
    <row r="22908" spans="1:11">
      <c r="B22908" t="s">
        <v>106</v>
      </c>
      <c r="C22908" t="s">
        <v>2228</v>
      </c>
      <c r="D22908" t="s">
        <v>2723</v>
      </c>
      <c r="E22908">
        <v>3</v>
      </c>
      <c r="F22908" t="s">
        <v>2016</v>
      </c>
      <c r="G22908">
        <v>30</v>
      </c>
      <c r="H22908" t="s">
        <v>2020</v>
      </c>
      <c r="I22908">
        <v>43495</v>
      </c>
      <c r="J22908">
        <v>7</v>
      </c>
      <c r="K22908">
        <v>0</v>
      </c>
    </row>
    <row r="22909" spans="1:11">
      <c r="B22909" t="s">
        <v>2021</v>
      </c>
      <c r="C22909" t="s">
        <v>2230</v>
      </c>
      <c r="D22909" t="s">
        <v>2166</v>
      </c>
      <c r="E22909">
        <v>5</v>
      </c>
      <c r="F22909" t="s">
        <v>2016</v>
      </c>
      <c r="G22909">
        <v>30</v>
      </c>
      <c r="H22909" t="s">
        <v>2020</v>
      </c>
      <c r="I22909">
        <v>43495</v>
      </c>
      <c r="J22909">
        <v>8</v>
      </c>
      <c r="K22909">
        <v>-3.8</v>
      </c>
    </row>
    <row r="22910" spans="1:11">
      <c r="B22910" t="s">
        <v>2027</v>
      </c>
      <c r="C22910" t="s">
        <v>2224</v>
      </c>
      <c r="D22910" t="s">
        <v>2029</v>
      </c>
      <c r="E22910">
        <v>5</v>
      </c>
      <c r="F22910" t="s">
        <v>2016</v>
      </c>
      <c r="G22910">
        <v>30</v>
      </c>
      <c r="H22910" t="s">
        <v>2017</v>
      </c>
      <c r="I22910">
        <v>43495</v>
      </c>
      <c r="J22910">
        <v>8</v>
      </c>
      <c r="K22910">
        <v>-3.8</v>
      </c>
    </row>
    <row r="22911" spans="1:11">
      <c r="B22911" t="s">
        <v>2146</v>
      </c>
      <c r="C22911" t="s">
        <v>3188</v>
      </c>
      <c r="D22911" t="s">
        <v>2026</v>
      </c>
      <c r="E22911">
        <v>5</v>
      </c>
      <c r="F22911" t="s">
        <v>2016</v>
      </c>
      <c r="G22911">
        <v>34</v>
      </c>
      <c r="H22911" t="s">
        <v>2020</v>
      </c>
      <c r="I22911">
        <v>43495</v>
      </c>
      <c r="J22911">
        <v>3</v>
      </c>
      <c r="K22911">
        <v>4.68</v>
      </c>
    </row>
    <row r="22912" spans="1:11">
      <c r="B22912" t="s">
        <v>2037</v>
      </c>
      <c r="C22912" t="s">
        <v>2225</v>
      </c>
      <c r="D22912" t="s">
        <v>2026</v>
      </c>
      <c r="E22912">
        <v>5</v>
      </c>
      <c r="F22912" t="s">
        <v>2016</v>
      </c>
      <c r="G22912">
        <v>32</v>
      </c>
      <c r="H22912" t="s">
        <v>2020</v>
      </c>
      <c r="I22912">
        <v>43495</v>
      </c>
      <c r="J22912">
        <v>8</v>
      </c>
      <c r="K22912">
        <v>-3.8</v>
      </c>
    </row>
    <row r="22913" spans="2:11">
      <c r="B22913" t="s">
        <v>2277</v>
      </c>
      <c r="C22913" t="s">
        <v>2218</v>
      </c>
      <c r="D22913" t="s">
        <v>2029</v>
      </c>
      <c r="E22913">
        <v>5</v>
      </c>
      <c r="F22913" t="s">
        <v>2016</v>
      </c>
      <c r="G22913">
        <v>30</v>
      </c>
      <c r="H22913" t="s">
        <v>2020</v>
      </c>
      <c r="I22913">
        <v>43495</v>
      </c>
      <c r="J22913">
        <v>8</v>
      </c>
      <c r="K22913">
        <v>-3.8</v>
      </c>
    </row>
    <row r="22914" spans="2:11">
      <c r="B22914" t="s">
        <v>2079</v>
      </c>
      <c r="C22914" t="s">
        <v>2222</v>
      </c>
      <c r="D22914" t="s">
        <v>2029</v>
      </c>
      <c r="E22914">
        <v>5</v>
      </c>
      <c r="F22914" t="s">
        <v>2016</v>
      </c>
      <c r="G22914">
        <v>30</v>
      </c>
      <c r="H22914" t="s">
        <v>2017</v>
      </c>
      <c r="I22914">
        <v>43495</v>
      </c>
      <c r="J22914">
        <v>8</v>
      </c>
      <c r="K22914">
        <v>-3.8</v>
      </c>
    </row>
    <row r="22915" spans="2:11">
      <c r="B22915" t="s">
        <v>2054</v>
      </c>
      <c r="C22915" t="s">
        <v>2636</v>
      </c>
      <c r="D22915" t="s">
        <v>2056</v>
      </c>
      <c r="E22915">
        <v>4</v>
      </c>
      <c r="F22915" t="s">
        <v>2016</v>
      </c>
      <c r="G22915">
        <v>38</v>
      </c>
      <c r="H22915" t="s">
        <v>2020</v>
      </c>
      <c r="I22915">
        <v>43495</v>
      </c>
      <c r="J22915">
        <v>8</v>
      </c>
      <c r="K22915">
        <v>-3.8</v>
      </c>
    </row>
    <row r="22916" spans="2:11">
      <c r="B22916" t="s">
        <v>2120</v>
      </c>
      <c r="C22916" t="s">
        <v>2245</v>
      </c>
      <c r="D22916" t="s">
        <v>2044</v>
      </c>
      <c r="E22916">
        <v>3</v>
      </c>
      <c r="F22916" t="s">
        <v>2016</v>
      </c>
      <c r="G22916">
        <v>29</v>
      </c>
      <c r="H22916" t="s">
        <v>2020</v>
      </c>
      <c r="I22916">
        <v>43495</v>
      </c>
      <c r="J22916" t="s">
        <v>2030</v>
      </c>
      <c r="K22916" t="s">
        <v>2030</v>
      </c>
    </row>
    <row r="22917" spans="2:11">
      <c r="B22917" t="s">
        <v>2411</v>
      </c>
      <c r="C22917" t="s">
        <v>3189</v>
      </c>
      <c r="D22917" t="s">
        <v>2026</v>
      </c>
      <c r="E22917">
        <v>5</v>
      </c>
      <c r="F22917" t="s">
        <v>2016</v>
      </c>
      <c r="G22917">
        <v>32</v>
      </c>
      <c r="H22917" t="s">
        <v>2020</v>
      </c>
      <c r="I22917">
        <v>43495</v>
      </c>
      <c r="J22917" t="s">
        <v>2030</v>
      </c>
      <c r="K22917" t="s">
        <v>2030</v>
      </c>
    </row>
    <row r="22918" spans="2:11">
      <c r="B22918" t="s">
        <v>2063</v>
      </c>
      <c r="C22918" t="s">
        <v>2291</v>
      </c>
      <c r="D22918" t="s">
        <v>2035</v>
      </c>
      <c r="E22918">
        <v>5</v>
      </c>
      <c r="F22918" t="s">
        <v>2016</v>
      </c>
      <c r="G22918">
        <v>34</v>
      </c>
      <c r="H22918" t="s">
        <v>2017</v>
      </c>
      <c r="I22918">
        <v>43495</v>
      </c>
      <c r="J22918">
        <v>8</v>
      </c>
      <c r="K22918">
        <v>-3.8</v>
      </c>
    </row>
    <row r="22919" spans="2:11">
      <c r="B22919" t="s">
        <v>2094</v>
      </c>
      <c r="C22919" t="s">
        <v>2095</v>
      </c>
      <c r="D22919" t="s">
        <v>2026</v>
      </c>
      <c r="E22919">
        <v>5</v>
      </c>
      <c r="F22919" t="s">
        <v>2085</v>
      </c>
      <c r="G22919">
        <v>29</v>
      </c>
      <c r="H22919" t="s">
        <v>2020</v>
      </c>
      <c r="I22919">
        <v>43488</v>
      </c>
      <c r="J22919" t="s">
        <v>2030</v>
      </c>
      <c r="K22919" t="s">
        <v>2030</v>
      </c>
    </row>
    <row r="22920" spans="2:11">
      <c r="B22920" t="s">
        <v>2083</v>
      </c>
      <c r="C22920" t="s">
        <v>2084</v>
      </c>
      <c r="D22920" t="s">
        <v>2035</v>
      </c>
      <c r="E22920">
        <v>5</v>
      </c>
      <c r="F22920" t="s">
        <v>2016</v>
      </c>
      <c r="G22920" t="s">
        <v>2030</v>
      </c>
      <c r="H22920" t="s">
        <v>2017</v>
      </c>
      <c r="I22920">
        <v>43417</v>
      </c>
      <c r="J22920">
        <v>4</v>
      </c>
      <c r="K22920">
        <v>4.07</v>
      </c>
    </row>
    <row r="22921" spans="2:11">
      <c r="B22921" t="s">
        <v>2049</v>
      </c>
      <c r="C22921" t="s">
        <v>3438</v>
      </c>
      <c r="D22921" t="s">
        <v>2104</v>
      </c>
      <c r="E22921" t="s">
        <v>2030</v>
      </c>
      <c r="F22921" t="s">
        <v>2016</v>
      </c>
      <c r="G22921" t="s">
        <v>2030</v>
      </c>
      <c r="H22921" t="s">
        <v>2017</v>
      </c>
      <c r="I22921">
        <v>42497</v>
      </c>
      <c r="J22921" t="s">
        <v>2030</v>
      </c>
      <c r="K22921" t="s">
        <v>2030</v>
      </c>
    </row>
    <row r="23001" spans="1:11">
      <c r="A23001" t="s">
        <v>1243</v>
      </c>
      <c r="B23001" t="s">
        <v>2174</v>
      </c>
      <c r="C23001" t="s">
        <v>2979</v>
      </c>
      <c r="D23001" t="s">
        <v>2029</v>
      </c>
      <c r="E23001">
        <v>5</v>
      </c>
      <c r="F23001" t="s">
        <v>2016</v>
      </c>
      <c r="G23001">
        <v>48</v>
      </c>
      <c r="H23001" t="s">
        <v>2017</v>
      </c>
      <c r="I23001">
        <v>43511</v>
      </c>
      <c r="J23001">
        <v>1</v>
      </c>
      <c r="K23001">
        <v>21.65</v>
      </c>
    </row>
    <row r="23002" spans="1:11">
      <c r="B23002" t="s">
        <v>2051</v>
      </c>
      <c r="C23002" t="s">
        <v>2335</v>
      </c>
      <c r="D23002" t="s">
        <v>2053</v>
      </c>
      <c r="E23002">
        <v>1</v>
      </c>
      <c r="F23002" t="s">
        <v>2016</v>
      </c>
      <c r="G23002">
        <v>35</v>
      </c>
      <c r="H23002" t="s">
        <v>2017</v>
      </c>
      <c r="I23002">
        <v>43511</v>
      </c>
      <c r="J23002">
        <v>3</v>
      </c>
      <c r="K23002">
        <v>-8.11</v>
      </c>
    </row>
    <row r="23003" spans="1:11">
      <c r="B23003" t="s">
        <v>2037</v>
      </c>
      <c r="C23003" t="s">
        <v>4296</v>
      </c>
      <c r="D23003" t="s">
        <v>2076</v>
      </c>
      <c r="E23003">
        <v>3</v>
      </c>
      <c r="F23003" t="s">
        <v>2016</v>
      </c>
      <c r="G23003">
        <v>40</v>
      </c>
      <c r="H23003" t="s">
        <v>2020</v>
      </c>
      <c r="I23003">
        <v>43510</v>
      </c>
      <c r="J23003" t="s">
        <v>2030</v>
      </c>
      <c r="K23003" t="s">
        <v>2030</v>
      </c>
    </row>
    <row r="23004" spans="1:11">
      <c r="B23004" t="s">
        <v>3133</v>
      </c>
      <c r="C23004" t="s">
        <v>4297</v>
      </c>
      <c r="D23004" t="s">
        <v>2053</v>
      </c>
      <c r="E23004">
        <v>1</v>
      </c>
      <c r="F23004" t="s">
        <v>2016</v>
      </c>
      <c r="G23004">
        <v>28</v>
      </c>
      <c r="H23004" t="s">
        <v>3135</v>
      </c>
      <c r="I23004">
        <v>43510</v>
      </c>
      <c r="J23004">
        <v>5</v>
      </c>
      <c r="K23004">
        <v>-21.65</v>
      </c>
    </row>
    <row r="23005" spans="1:11">
      <c r="B23005" t="s">
        <v>2049</v>
      </c>
      <c r="C23005" t="s">
        <v>2336</v>
      </c>
      <c r="D23005" t="s">
        <v>2015</v>
      </c>
      <c r="E23005">
        <v>3</v>
      </c>
      <c r="F23005" t="s">
        <v>2016</v>
      </c>
      <c r="G23005">
        <v>42</v>
      </c>
      <c r="H23005" t="s">
        <v>2020</v>
      </c>
      <c r="I23005">
        <v>43510</v>
      </c>
      <c r="J23005">
        <v>2</v>
      </c>
      <c r="K23005">
        <v>0</v>
      </c>
    </row>
    <row r="23006" spans="1:11">
      <c r="B23006" t="s">
        <v>2094</v>
      </c>
      <c r="C23006" t="s">
        <v>2095</v>
      </c>
      <c r="D23006" t="s">
        <v>2076</v>
      </c>
      <c r="E23006">
        <v>3</v>
      </c>
      <c r="F23006" t="s">
        <v>2085</v>
      </c>
      <c r="G23006" t="s">
        <v>2030</v>
      </c>
      <c r="H23006" t="s">
        <v>2017</v>
      </c>
      <c r="I23006">
        <v>43508</v>
      </c>
      <c r="J23006" t="s">
        <v>2030</v>
      </c>
      <c r="K23006" t="s">
        <v>2030</v>
      </c>
    </row>
    <row r="23007" spans="1:11">
      <c r="B23007" t="s">
        <v>2024</v>
      </c>
      <c r="C23007" t="s">
        <v>2217</v>
      </c>
      <c r="D23007" t="s">
        <v>2026</v>
      </c>
      <c r="E23007">
        <v>5</v>
      </c>
      <c r="F23007" t="s">
        <v>2016</v>
      </c>
      <c r="G23007">
        <v>46</v>
      </c>
      <c r="H23007" t="s">
        <v>2017</v>
      </c>
      <c r="I23007">
        <v>43507</v>
      </c>
      <c r="J23007">
        <v>1</v>
      </c>
      <c r="K23007">
        <v>21.65</v>
      </c>
    </row>
    <row r="23008" spans="1:11">
      <c r="B23008" t="s">
        <v>2267</v>
      </c>
      <c r="C23008" t="s">
        <v>4109</v>
      </c>
      <c r="D23008" t="s">
        <v>2029</v>
      </c>
      <c r="E23008">
        <v>5</v>
      </c>
      <c r="F23008" t="s">
        <v>2016</v>
      </c>
      <c r="G23008">
        <v>44</v>
      </c>
      <c r="H23008" t="s">
        <v>2017</v>
      </c>
      <c r="I23008">
        <v>43488</v>
      </c>
      <c r="J23008" t="s">
        <v>2030</v>
      </c>
      <c r="K23008" t="s">
        <v>2030</v>
      </c>
    </row>
    <row r="23009" spans="2:11">
      <c r="B23009" t="s">
        <v>2083</v>
      </c>
      <c r="C23009" t="s">
        <v>2304</v>
      </c>
      <c r="D23009" t="s">
        <v>2053</v>
      </c>
      <c r="E23009">
        <v>1</v>
      </c>
      <c r="F23009" t="s">
        <v>2016</v>
      </c>
      <c r="G23009" t="s">
        <v>2030</v>
      </c>
      <c r="H23009" t="s">
        <v>2017</v>
      </c>
      <c r="I23009">
        <v>43456</v>
      </c>
      <c r="J23009">
        <v>4</v>
      </c>
      <c r="K23009">
        <v>-12.34</v>
      </c>
    </row>
    <row r="23101" spans="1:11">
      <c r="A23101" t="s">
        <v>1244</v>
      </c>
      <c r="B23101" t="s">
        <v>2186</v>
      </c>
      <c r="C23101" t="s">
        <v>3144</v>
      </c>
      <c r="D23101" t="s">
        <v>2029</v>
      </c>
      <c r="E23101">
        <v>5</v>
      </c>
      <c r="F23101" t="s">
        <v>2016</v>
      </c>
      <c r="G23101">
        <v>8</v>
      </c>
      <c r="H23101" t="s">
        <v>2020</v>
      </c>
      <c r="I23101">
        <v>43509</v>
      </c>
      <c r="J23101" t="s">
        <v>2030</v>
      </c>
      <c r="K23101" t="s">
        <v>2030</v>
      </c>
    </row>
    <row r="23102" spans="1:11">
      <c r="B23102" t="s">
        <v>2670</v>
      </c>
      <c r="C23102" t="s">
        <v>4190</v>
      </c>
      <c r="D23102" t="s">
        <v>2026</v>
      </c>
      <c r="E23102">
        <v>5</v>
      </c>
      <c r="F23102" t="s">
        <v>2016</v>
      </c>
      <c r="G23102">
        <v>8</v>
      </c>
      <c r="H23102" t="s">
        <v>2020</v>
      </c>
      <c r="I23102">
        <v>43482</v>
      </c>
      <c r="J23102">
        <v>1</v>
      </c>
      <c r="K23102">
        <v>90.09</v>
      </c>
    </row>
    <row r="23103" spans="1:11">
      <c r="B23103" t="s">
        <v>2358</v>
      </c>
      <c r="C23103" t="s">
        <v>2567</v>
      </c>
      <c r="D23103" t="s">
        <v>2026</v>
      </c>
      <c r="E23103">
        <v>5</v>
      </c>
      <c r="F23103" t="s">
        <v>2016</v>
      </c>
      <c r="G23103">
        <v>11</v>
      </c>
      <c r="H23103" t="s">
        <v>2020</v>
      </c>
      <c r="I23103">
        <v>43440</v>
      </c>
      <c r="J23103">
        <v>1</v>
      </c>
      <c r="K23103">
        <v>90.09</v>
      </c>
    </row>
    <row r="23104" spans="1:11">
      <c r="B23104" t="s">
        <v>3255</v>
      </c>
      <c r="C23104" t="s">
        <v>4191</v>
      </c>
      <c r="D23104" t="s">
        <v>2076</v>
      </c>
      <c r="E23104">
        <v>3</v>
      </c>
      <c r="F23104" t="s">
        <v>2016</v>
      </c>
      <c r="G23104" t="s">
        <v>2030</v>
      </c>
      <c r="H23104" t="s">
        <v>2017</v>
      </c>
      <c r="I23104">
        <v>43440</v>
      </c>
      <c r="J23104">
        <v>2</v>
      </c>
      <c r="K23104">
        <v>79.3</v>
      </c>
    </row>
    <row r="23201" spans="1:11">
      <c r="A23201" t="s">
        <v>1245</v>
      </c>
      <c r="B23201" t="s">
        <v>2067</v>
      </c>
      <c r="C23201" t="s">
        <v>2543</v>
      </c>
      <c r="D23201" t="s">
        <v>2252</v>
      </c>
      <c r="E23201">
        <v>3</v>
      </c>
      <c r="F23201" t="s">
        <v>2016</v>
      </c>
      <c r="G23201">
        <v>37</v>
      </c>
      <c r="H23201" t="s">
        <v>2020</v>
      </c>
      <c r="I23201">
        <v>43511</v>
      </c>
      <c r="J23201" t="s">
        <v>2030</v>
      </c>
      <c r="K23201" t="s">
        <v>2030</v>
      </c>
    </row>
    <row r="23202" spans="1:11">
      <c r="B23202" t="s">
        <v>2027</v>
      </c>
      <c r="C23202" t="s">
        <v>2547</v>
      </c>
      <c r="D23202" t="s">
        <v>2029</v>
      </c>
      <c r="E23202">
        <v>5</v>
      </c>
      <c r="F23202" t="s">
        <v>2016</v>
      </c>
      <c r="G23202">
        <v>46</v>
      </c>
      <c r="H23202" t="s">
        <v>2017</v>
      </c>
      <c r="I23202">
        <v>43511</v>
      </c>
      <c r="J23202">
        <v>9</v>
      </c>
      <c r="K23202">
        <v>-9.91</v>
      </c>
    </row>
    <row r="23203" spans="1:11">
      <c r="B23203" t="s">
        <v>2079</v>
      </c>
      <c r="C23203" t="s">
        <v>2940</v>
      </c>
      <c r="D23203" t="s">
        <v>2029</v>
      </c>
      <c r="E23203">
        <v>5</v>
      </c>
      <c r="F23203" t="s">
        <v>2016</v>
      </c>
      <c r="G23203">
        <v>48</v>
      </c>
      <c r="H23203" t="s">
        <v>2017</v>
      </c>
      <c r="I23203">
        <v>43511</v>
      </c>
      <c r="J23203">
        <v>9</v>
      </c>
      <c r="K23203">
        <v>-9.91</v>
      </c>
    </row>
    <row r="23204" spans="1:11">
      <c r="B23204" t="s">
        <v>2257</v>
      </c>
      <c r="C23204" t="s">
        <v>2945</v>
      </c>
      <c r="D23204" t="s">
        <v>2029</v>
      </c>
      <c r="E23204">
        <v>5</v>
      </c>
      <c r="F23204" t="s">
        <v>2016</v>
      </c>
      <c r="G23204">
        <v>41</v>
      </c>
      <c r="H23204" t="s">
        <v>2020</v>
      </c>
      <c r="I23204">
        <v>43510</v>
      </c>
      <c r="J23204">
        <v>5</v>
      </c>
      <c r="K23204">
        <v>-6.73</v>
      </c>
    </row>
    <row r="23205" spans="1:11">
      <c r="B23205" t="s">
        <v>2072</v>
      </c>
      <c r="C23205" t="s">
        <v>2947</v>
      </c>
      <c r="D23205" t="s">
        <v>2015</v>
      </c>
      <c r="E23205">
        <v>3</v>
      </c>
      <c r="F23205" t="s">
        <v>2088</v>
      </c>
      <c r="G23205" t="s">
        <v>2030</v>
      </c>
      <c r="H23205" t="s">
        <v>2017</v>
      </c>
      <c r="I23205">
        <v>43510</v>
      </c>
      <c r="J23205">
        <v>10</v>
      </c>
      <c r="K23205">
        <v>-10.29</v>
      </c>
    </row>
    <row r="23206" spans="1:11">
      <c r="B23206" t="s">
        <v>2274</v>
      </c>
      <c r="C23206" t="s">
        <v>2457</v>
      </c>
      <c r="D23206" t="s">
        <v>2076</v>
      </c>
      <c r="E23206">
        <v>3</v>
      </c>
      <c r="F23206" t="s">
        <v>2016</v>
      </c>
      <c r="G23206" t="s">
        <v>2030</v>
      </c>
      <c r="H23206" t="s">
        <v>2017</v>
      </c>
      <c r="I23206">
        <v>43509</v>
      </c>
      <c r="J23206">
        <v>4</v>
      </c>
      <c r="K23206">
        <v>0</v>
      </c>
    </row>
    <row r="23207" spans="1:11">
      <c r="B23207" t="s">
        <v>2411</v>
      </c>
      <c r="C23207" t="s">
        <v>2941</v>
      </c>
      <c r="D23207" t="s">
        <v>2026</v>
      </c>
      <c r="E23207">
        <v>5</v>
      </c>
      <c r="F23207" t="s">
        <v>2016</v>
      </c>
      <c r="G23207">
        <v>53</v>
      </c>
      <c r="H23207" t="s">
        <v>2017</v>
      </c>
      <c r="I23207">
        <v>43502</v>
      </c>
      <c r="J23207">
        <v>9</v>
      </c>
      <c r="K23207">
        <v>-9.91</v>
      </c>
    </row>
    <row r="23208" spans="1:11">
      <c r="B23208" t="s">
        <v>2277</v>
      </c>
      <c r="C23208" t="s">
        <v>2948</v>
      </c>
      <c r="D23208" t="s">
        <v>2029</v>
      </c>
      <c r="E23208">
        <v>5</v>
      </c>
      <c r="F23208" t="s">
        <v>2016</v>
      </c>
      <c r="G23208">
        <v>45</v>
      </c>
      <c r="H23208" t="s">
        <v>2017</v>
      </c>
      <c r="I23208">
        <v>43501</v>
      </c>
      <c r="J23208">
        <v>3</v>
      </c>
      <c r="K23208">
        <v>1.39</v>
      </c>
    </row>
    <row r="23209" spans="1:11">
      <c r="B23209" t="s">
        <v>2054</v>
      </c>
      <c r="C23209" t="s">
        <v>2636</v>
      </c>
      <c r="D23209" t="s">
        <v>2056</v>
      </c>
      <c r="E23209">
        <v>4</v>
      </c>
      <c r="F23209" t="s">
        <v>2016</v>
      </c>
      <c r="G23209">
        <v>46</v>
      </c>
      <c r="H23209" t="s">
        <v>2020</v>
      </c>
      <c r="I23209">
        <v>43500</v>
      </c>
      <c r="J23209">
        <v>9</v>
      </c>
      <c r="K23209">
        <v>-9.91</v>
      </c>
    </row>
    <row r="23210" spans="1:11">
      <c r="B23210" t="s">
        <v>2234</v>
      </c>
      <c r="C23210" t="s">
        <v>2545</v>
      </c>
      <c r="D23210" t="s">
        <v>2026</v>
      </c>
      <c r="E23210">
        <v>5</v>
      </c>
      <c r="F23210" t="s">
        <v>2016</v>
      </c>
      <c r="G23210">
        <v>45</v>
      </c>
      <c r="H23210" t="s">
        <v>2020</v>
      </c>
      <c r="I23210">
        <v>43496</v>
      </c>
      <c r="J23210" t="s">
        <v>2030</v>
      </c>
      <c r="K23210" t="s">
        <v>2030</v>
      </c>
    </row>
    <row r="23211" spans="1:11">
      <c r="B23211" t="s">
        <v>2047</v>
      </c>
      <c r="C23211" t="s">
        <v>2944</v>
      </c>
      <c r="D23211" t="s">
        <v>2026</v>
      </c>
      <c r="E23211">
        <v>5</v>
      </c>
      <c r="F23211" t="s">
        <v>2016</v>
      </c>
      <c r="G23211">
        <v>45</v>
      </c>
      <c r="H23211" t="s">
        <v>2017</v>
      </c>
      <c r="I23211">
        <v>43496</v>
      </c>
      <c r="J23211">
        <v>2</v>
      </c>
      <c r="K23211">
        <v>7.58</v>
      </c>
    </row>
    <row r="23212" spans="1:11">
      <c r="B23212" t="s">
        <v>2024</v>
      </c>
      <c r="C23212" t="s">
        <v>2660</v>
      </c>
      <c r="D23212" t="s">
        <v>2026</v>
      </c>
      <c r="E23212">
        <v>5</v>
      </c>
      <c r="F23212" t="s">
        <v>2016</v>
      </c>
      <c r="G23212">
        <v>47</v>
      </c>
      <c r="H23212" t="s">
        <v>2017</v>
      </c>
      <c r="I23212">
        <v>43495</v>
      </c>
      <c r="J23212">
        <v>9</v>
      </c>
      <c r="K23212">
        <v>-9.91</v>
      </c>
    </row>
    <row r="23213" spans="1:11">
      <c r="B23213" t="s">
        <v>2033</v>
      </c>
      <c r="C23213" t="s">
        <v>2549</v>
      </c>
      <c r="D23213" t="s">
        <v>2044</v>
      </c>
      <c r="E23213">
        <v>3</v>
      </c>
      <c r="F23213" t="s">
        <v>2016</v>
      </c>
      <c r="G23213">
        <v>35</v>
      </c>
      <c r="H23213" t="s">
        <v>2020</v>
      </c>
      <c r="I23213">
        <v>43493</v>
      </c>
      <c r="J23213">
        <v>4</v>
      </c>
      <c r="K23213">
        <v>0</v>
      </c>
    </row>
    <row r="23214" spans="1:11">
      <c r="B23214" t="s">
        <v>2077</v>
      </c>
      <c r="C23214" t="s">
        <v>2942</v>
      </c>
      <c r="D23214" t="s">
        <v>2029</v>
      </c>
      <c r="E23214">
        <v>5</v>
      </c>
      <c r="F23214" t="s">
        <v>2016</v>
      </c>
      <c r="G23214">
        <v>43</v>
      </c>
      <c r="H23214" t="s">
        <v>2017</v>
      </c>
      <c r="I23214">
        <v>43493</v>
      </c>
      <c r="J23214">
        <v>6</v>
      </c>
      <c r="K23214">
        <v>-7.95</v>
      </c>
    </row>
    <row r="23215" spans="1:11">
      <c r="B23215" t="s">
        <v>2236</v>
      </c>
      <c r="C23215" t="s">
        <v>2946</v>
      </c>
      <c r="D23215" t="s">
        <v>2238</v>
      </c>
      <c r="E23215">
        <v>4</v>
      </c>
      <c r="F23215" t="s">
        <v>2016</v>
      </c>
      <c r="G23215">
        <v>44</v>
      </c>
      <c r="H23215" t="s">
        <v>2020</v>
      </c>
      <c r="I23215">
        <v>43493</v>
      </c>
      <c r="J23215">
        <v>9</v>
      </c>
      <c r="K23215">
        <v>-9.91</v>
      </c>
    </row>
    <row r="23216" spans="1:11">
      <c r="B23216" t="s">
        <v>2063</v>
      </c>
      <c r="C23216" t="s">
        <v>2943</v>
      </c>
      <c r="D23216" t="s">
        <v>2035</v>
      </c>
      <c r="E23216">
        <v>5</v>
      </c>
      <c r="F23216" t="s">
        <v>2016</v>
      </c>
      <c r="G23216">
        <v>41</v>
      </c>
      <c r="H23216" t="s">
        <v>2017</v>
      </c>
      <c r="I23216">
        <v>43493</v>
      </c>
      <c r="J23216">
        <v>8</v>
      </c>
      <c r="K23216">
        <v>-9.3000000000000007</v>
      </c>
    </row>
    <row r="23217" spans="2:11">
      <c r="B23217" t="s">
        <v>2069</v>
      </c>
      <c r="C23217" t="s">
        <v>2550</v>
      </c>
      <c r="D23217" t="s">
        <v>2035</v>
      </c>
      <c r="E23217">
        <v>5</v>
      </c>
      <c r="F23217" t="s">
        <v>2016</v>
      </c>
      <c r="G23217">
        <v>45</v>
      </c>
      <c r="H23217" t="s">
        <v>2020</v>
      </c>
      <c r="I23217">
        <v>43492</v>
      </c>
      <c r="J23217">
        <v>9</v>
      </c>
      <c r="K23217">
        <v>-9.91</v>
      </c>
    </row>
    <row r="23218" spans="2:11">
      <c r="B23218" t="s">
        <v>2051</v>
      </c>
      <c r="C23218" t="s">
        <v>2708</v>
      </c>
      <c r="D23218" t="s">
        <v>2026</v>
      </c>
      <c r="E23218">
        <v>5</v>
      </c>
      <c r="F23218" t="s">
        <v>2016</v>
      </c>
      <c r="G23218">
        <v>47</v>
      </c>
      <c r="H23218" t="s">
        <v>2017</v>
      </c>
      <c r="I23218">
        <v>43490</v>
      </c>
      <c r="J23218">
        <v>1</v>
      </c>
      <c r="K23218">
        <v>12.19</v>
      </c>
    </row>
    <row r="23219" spans="2:11">
      <c r="B23219" t="s">
        <v>2094</v>
      </c>
      <c r="C23219" t="s">
        <v>2095</v>
      </c>
      <c r="D23219" t="s">
        <v>2076</v>
      </c>
      <c r="E23219">
        <v>3</v>
      </c>
      <c r="F23219" t="s">
        <v>2016</v>
      </c>
      <c r="G23219" t="s">
        <v>2030</v>
      </c>
      <c r="H23219" t="s">
        <v>2017</v>
      </c>
      <c r="I23219">
        <v>43480</v>
      </c>
      <c r="J23219" t="s">
        <v>2030</v>
      </c>
      <c r="K23219" t="s">
        <v>2030</v>
      </c>
    </row>
    <row r="23220" spans="2:11">
      <c r="B23220" t="s">
        <v>2083</v>
      </c>
      <c r="C23220" t="s">
        <v>2084</v>
      </c>
      <c r="D23220" t="s">
        <v>2035</v>
      </c>
      <c r="E23220">
        <v>5</v>
      </c>
      <c r="F23220" t="s">
        <v>2016</v>
      </c>
      <c r="G23220" t="s">
        <v>2030</v>
      </c>
      <c r="H23220" t="s">
        <v>2017</v>
      </c>
      <c r="I23220">
        <v>43434</v>
      </c>
      <c r="J23220">
        <v>7</v>
      </c>
      <c r="K23220">
        <v>-8.6999999999999993</v>
      </c>
    </row>
    <row r="23221" spans="2:11">
      <c r="B23221" t="s">
        <v>2091</v>
      </c>
      <c r="C23221" t="s">
        <v>2949</v>
      </c>
      <c r="D23221" t="s">
        <v>2093</v>
      </c>
      <c r="E23221" t="s">
        <v>2030</v>
      </c>
      <c r="F23221" t="s">
        <v>2016</v>
      </c>
      <c r="G23221" t="s">
        <v>2030</v>
      </c>
      <c r="H23221" t="s">
        <v>2017</v>
      </c>
      <c r="I23221">
        <v>42570</v>
      </c>
      <c r="J23221" t="s">
        <v>2030</v>
      </c>
      <c r="K23221" t="s">
        <v>2030</v>
      </c>
    </row>
    <row r="23301" spans="1:11">
      <c r="A23301" t="s">
        <v>1246</v>
      </c>
      <c r="B23301" t="s">
        <v>2174</v>
      </c>
      <c r="C23301" t="s">
        <v>3363</v>
      </c>
      <c r="D23301" t="s">
        <v>2015</v>
      </c>
      <c r="E23301">
        <v>3</v>
      </c>
      <c r="F23301" t="s">
        <v>2016</v>
      </c>
      <c r="G23301">
        <v>230</v>
      </c>
      <c r="H23301" t="s">
        <v>2017</v>
      </c>
      <c r="I23301">
        <v>43511</v>
      </c>
      <c r="J23301" t="s">
        <v>2030</v>
      </c>
      <c r="K23301" t="s">
        <v>2030</v>
      </c>
    </row>
    <row r="23302" spans="1:11">
      <c r="B23302" t="s">
        <v>2033</v>
      </c>
      <c r="C23302" t="s">
        <v>2436</v>
      </c>
      <c r="D23302" t="s">
        <v>2035</v>
      </c>
      <c r="E23302">
        <v>5</v>
      </c>
      <c r="F23302" t="s">
        <v>2016</v>
      </c>
      <c r="G23302">
        <v>250</v>
      </c>
      <c r="H23302" t="s">
        <v>2036</v>
      </c>
      <c r="I23302">
        <v>43511</v>
      </c>
      <c r="J23302" t="s">
        <v>2030</v>
      </c>
      <c r="K23302" t="s">
        <v>2030</v>
      </c>
    </row>
    <row r="23303" spans="1:11">
      <c r="B23303" t="s">
        <v>2045</v>
      </c>
      <c r="C23303" t="s">
        <v>3364</v>
      </c>
      <c r="D23303" t="s">
        <v>2029</v>
      </c>
      <c r="E23303">
        <v>5</v>
      </c>
      <c r="F23303" t="s">
        <v>2016</v>
      </c>
      <c r="G23303">
        <v>254</v>
      </c>
      <c r="H23303" t="s">
        <v>2020</v>
      </c>
      <c r="I23303">
        <v>43511</v>
      </c>
      <c r="J23303" t="s">
        <v>2030</v>
      </c>
      <c r="K23303" t="s">
        <v>2030</v>
      </c>
    </row>
    <row r="23304" spans="1:11">
      <c r="B23304" t="s">
        <v>2079</v>
      </c>
      <c r="C23304" t="s">
        <v>2426</v>
      </c>
      <c r="D23304" t="s">
        <v>2015</v>
      </c>
      <c r="E23304">
        <v>3</v>
      </c>
      <c r="F23304" t="s">
        <v>2016</v>
      </c>
      <c r="G23304">
        <v>200</v>
      </c>
      <c r="H23304" t="s">
        <v>2017</v>
      </c>
      <c r="I23304">
        <v>43511</v>
      </c>
      <c r="J23304" t="s">
        <v>2030</v>
      </c>
      <c r="K23304" t="s">
        <v>2030</v>
      </c>
    </row>
    <row r="23305" spans="1:11">
      <c r="B23305" t="s">
        <v>2428</v>
      </c>
      <c r="C23305" t="s">
        <v>2429</v>
      </c>
      <c r="D23305" t="s">
        <v>2026</v>
      </c>
      <c r="E23305">
        <v>5</v>
      </c>
      <c r="F23305" t="s">
        <v>2016</v>
      </c>
      <c r="G23305">
        <v>251</v>
      </c>
      <c r="H23305" t="s">
        <v>2020</v>
      </c>
      <c r="I23305">
        <v>43511</v>
      </c>
      <c r="J23305" t="s">
        <v>2030</v>
      </c>
      <c r="K23305" t="s">
        <v>2030</v>
      </c>
    </row>
    <row r="23306" spans="1:11">
      <c r="B23306" t="s">
        <v>2267</v>
      </c>
      <c r="C23306" t="s">
        <v>2422</v>
      </c>
      <c r="D23306" t="s">
        <v>2029</v>
      </c>
      <c r="E23306">
        <v>5</v>
      </c>
      <c r="F23306" t="s">
        <v>2016</v>
      </c>
      <c r="G23306">
        <v>217</v>
      </c>
      <c r="H23306" t="s">
        <v>2020</v>
      </c>
      <c r="I23306">
        <v>43510</v>
      </c>
      <c r="J23306" t="s">
        <v>2030</v>
      </c>
      <c r="K23306" t="s">
        <v>2030</v>
      </c>
    </row>
    <row r="23307" spans="1:11">
      <c r="B23307" t="s">
        <v>2274</v>
      </c>
      <c r="C23307" t="s">
        <v>3365</v>
      </c>
      <c r="D23307" t="s">
        <v>2026</v>
      </c>
      <c r="E23307">
        <v>5</v>
      </c>
      <c r="F23307" t="s">
        <v>2016</v>
      </c>
      <c r="G23307" t="s">
        <v>2030</v>
      </c>
      <c r="H23307" t="s">
        <v>2017</v>
      </c>
      <c r="I23307">
        <v>43509</v>
      </c>
      <c r="J23307" t="s">
        <v>2030</v>
      </c>
      <c r="K23307" t="s">
        <v>2030</v>
      </c>
    </row>
    <row r="23308" spans="1:11">
      <c r="B23308" t="s">
        <v>2067</v>
      </c>
      <c r="C23308" t="s">
        <v>2418</v>
      </c>
      <c r="D23308" t="s">
        <v>2029</v>
      </c>
      <c r="E23308">
        <v>5</v>
      </c>
      <c r="F23308" t="s">
        <v>2016</v>
      </c>
      <c r="G23308">
        <v>260</v>
      </c>
      <c r="H23308" t="s">
        <v>2020</v>
      </c>
      <c r="I23308">
        <v>43507</v>
      </c>
      <c r="J23308" t="s">
        <v>2030</v>
      </c>
      <c r="K23308" t="s">
        <v>2030</v>
      </c>
    </row>
    <row r="23309" spans="1:11">
      <c r="B23309" t="s">
        <v>2134</v>
      </c>
      <c r="C23309" t="s">
        <v>2419</v>
      </c>
      <c r="D23309" t="s">
        <v>2035</v>
      </c>
      <c r="E23309">
        <v>5</v>
      </c>
      <c r="F23309" t="s">
        <v>2016</v>
      </c>
      <c r="G23309">
        <v>240</v>
      </c>
      <c r="H23309" t="s">
        <v>2017</v>
      </c>
      <c r="I23309">
        <v>43507</v>
      </c>
      <c r="J23309" t="s">
        <v>2030</v>
      </c>
      <c r="K23309" t="s">
        <v>2030</v>
      </c>
    </row>
    <row r="23310" spans="1:11">
      <c r="B23310" t="s">
        <v>2139</v>
      </c>
      <c r="C23310" t="s">
        <v>2865</v>
      </c>
      <c r="D23310" t="s">
        <v>2035</v>
      </c>
      <c r="E23310">
        <v>5</v>
      </c>
      <c r="F23310" t="s">
        <v>2016</v>
      </c>
      <c r="G23310">
        <v>245</v>
      </c>
      <c r="H23310" t="s">
        <v>2017</v>
      </c>
      <c r="I23310">
        <v>43507</v>
      </c>
      <c r="J23310" t="s">
        <v>2030</v>
      </c>
      <c r="K23310" t="s">
        <v>2030</v>
      </c>
    </row>
    <row r="23311" spans="1:11">
      <c r="B23311" t="s">
        <v>2148</v>
      </c>
      <c r="C23311" t="s">
        <v>2423</v>
      </c>
      <c r="D23311" t="s">
        <v>2029</v>
      </c>
      <c r="E23311">
        <v>5</v>
      </c>
      <c r="F23311" t="s">
        <v>2016</v>
      </c>
      <c r="G23311">
        <v>260</v>
      </c>
      <c r="H23311" t="s">
        <v>2020</v>
      </c>
      <c r="I23311">
        <v>43507</v>
      </c>
      <c r="J23311" t="s">
        <v>2030</v>
      </c>
      <c r="K23311" t="s">
        <v>2030</v>
      </c>
    </row>
    <row r="23312" spans="1:11">
      <c r="B23312" t="s">
        <v>2072</v>
      </c>
      <c r="C23312" t="s">
        <v>2437</v>
      </c>
      <c r="D23312" t="s">
        <v>2029</v>
      </c>
      <c r="E23312">
        <v>5</v>
      </c>
      <c r="F23312" t="s">
        <v>2016</v>
      </c>
      <c r="G23312">
        <v>215</v>
      </c>
      <c r="H23312" t="s">
        <v>2017</v>
      </c>
      <c r="I23312">
        <v>43503</v>
      </c>
      <c r="J23312" t="s">
        <v>2030</v>
      </c>
      <c r="K23312" t="s">
        <v>2030</v>
      </c>
    </row>
    <row r="23313" spans="2:11">
      <c r="B23313" t="s">
        <v>2198</v>
      </c>
      <c r="C23313" t="s">
        <v>2420</v>
      </c>
      <c r="D23313" t="s">
        <v>2035</v>
      </c>
      <c r="E23313">
        <v>5</v>
      </c>
      <c r="F23313" t="s">
        <v>2016</v>
      </c>
      <c r="G23313">
        <v>227</v>
      </c>
      <c r="H23313" t="s">
        <v>2017</v>
      </c>
      <c r="I23313">
        <v>43503</v>
      </c>
      <c r="J23313" t="s">
        <v>2030</v>
      </c>
      <c r="K23313" t="s">
        <v>2030</v>
      </c>
    </row>
    <row r="23314" spans="2:11">
      <c r="B23314" t="s">
        <v>2094</v>
      </c>
      <c r="C23314" t="s">
        <v>2095</v>
      </c>
      <c r="D23314" t="s">
        <v>2026</v>
      </c>
      <c r="E23314">
        <v>5</v>
      </c>
      <c r="F23314" t="s">
        <v>2016</v>
      </c>
      <c r="G23314">
        <v>217</v>
      </c>
      <c r="H23314" t="s">
        <v>2020</v>
      </c>
      <c r="I23314">
        <v>43501</v>
      </c>
      <c r="J23314" t="s">
        <v>2030</v>
      </c>
      <c r="K23314" t="s">
        <v>2030</v>
      </c>
    </row>
    <row r="23315" spans="2:11">
      <c r="B23315" t="s">
        <v>2049</v>
      </c>
      <c r="C23315" t="s">
        <v>2868</v>
      </c>
      <c r="D23315" t="s">
        <v>2029</v>
      </c>
      <c r="E23315">
        <v>5</v>
      </c>
      <c r="F23315" t="s">
        <v>2016</v>
      </c>
      <c r="G23315">
        <v>264</v>
      </c>
      <c r="H23315" t="s">
        <v>2020</v>
      </c>
      <c r="I23315">
        <v>43501</v>
      </c>
      <c r="J23315" t="s">
        <v>2030</v>
      </c>
      <c r="K23315" t="s">
        <v>2030</v>
      </c>
    </row>
    <row r="23316" spans="2:11">
      <c r="B23316" t="s">
        <v>106</v>
      </c>
      <c r="C23316" t="s">
        <v>2431</v>
      </c>
      <c r="D23316" t="s">
        <v>2440</v>
      </c>
      <c r="E23316">
        <v>5</v>
      </c>
      <c r="F23316" t="s">
        <v>2016</v>
      </c>
      <c r="G23316">
        <v>299</v>
      </c>
      <c r="H23316" t="s">
        <v>2020</v>
      </c>
      <c r="I23316">
        <v>43500</v>
      </c>
      <c r="J23316" t="s">
        <v>2030</v>
      </c>
      <c r="K23316" t="s">
        <v>2030</v>
      </c>
    </row>
    <row r="23317" spans="2:11">
      <c r="B23317" t="s">
        <v>2031</v>
      </c>
      <c r="C23317" t="s">
        <v>2427</v>
      </c>
      <c r="D23317" t="s">
        <v>2026</v>
      </c>
      <c r="E23317">
        <v>5</v>
      </c>
      <c r="F23317" t="s">
        <v>2016</v>
      </c>
      <c r="G23317">
        <v>260</v>
      </c>
      <c r="H23317" t="s">
        <v>2020</v>
      </c>
      <c r="I23317">
        <v>43500</v>
      </c>
      <c r="J23317" t="s">
        <v>2030</v>
      </c>
      <c r="K23317" t="s">
        <v>2030</v>
      </c>
    </row>
    <row r="23318" spans="2:11">
      <c r="B23318" t="s">
        <v>2037</v>
      </c>
      <c r="C23318" t="s">
        <v>3366</v>
      </c>
      <c r="D23318" t="s">
        <v>2026</v>
      </c>
      <c r="E23318">
        <v>5</v>
      </c>
      <c r="F23318" t="s">
        <v>2016</v>
      </c>
      <c r="G23318">
        <v>244</v>
      </c>
      <c r="H23318" t="s">
        <v>2020</v>
      </c>
      <c r="I23318">
        <v>43500</v>
      </c>
      <c r="J23318" t="s">
        <v>2030</v>
      </c>
      <c r="K23318" t="s">
        <v>2030</v>
      </c>
    </row>
    <row r="23319" spans="2:11">
      <c r="B23319" t="s">
        <v>2077</v>
      </c>
      <c r="C23319" t="s">
        <v>3367</v>
      </c>
      <c r="D23319" t="s">
        <v>2227</v>
      </c>
      <c r="E23319">
        <v>3</v>
      </c>
      <c r="F23319" t="s">
        <v>2016</v>
      </c>
      <c r="G23319">
        <v>210</v>
      </c>
      <c r="H23319" t="s">
        <v>2020</v>
      </c>
      <c r="I23319">
        <v>43500</v>
      </c>
      <c r="J23319" t="s">
        <v>2030</v>
      </c>
      <c r="K23319" t="s">
        <v>2030</v>
      </c>
    </row>
    <row r="23320" spans="2:11">
      <c r="B23320" t="s">
        <v>2027</v>
      </c>
      <c r="C23320" t="s">
        <v>2435</v>
      </c>
      <c r="D23320" t="s">
        <v>2029</v>
      </c>
      <c r="E23320">
        <v>5</v>
      </c>
      <c r="F23320" t="s">
        <v>2016</v>
      </c>
      <c r="G23320">
        <v>250</v>
      </c>
      <c r="H23320" t="s">
        <v>2017</v>
      </c>
      <c r="I23320">
        <v>43499</v>
      </c>
      <c r="J23320" t="s">
        <v>2030</v>
      </c>
      <c r="K23320" t="s">
        <v>2030</v>
      </c>
    </row>
    <row r="23321" spans="2:11">
      <c r="B23321" t="s">
        <v>2083</v>
      </c>
      <c r="C23321" t="s">
        <v>2304</v>
      </c>
      <c r="D23321" t="s">
        <v>2076</v>
      </c>
      <c r="E23321">
        <v>3</v>
      </c>
      <c r="F23321" t="s">
        <v>2088</v>
      </c>
      <c r="G23321" t="s">
        <v>2030</v>
      </c>
      <c r="H23321" t="s">
        <v>2017</v>
      </c>
      <c r="I23321">
        <v>43498</v>
      </c>
      <c r="J23321" t="s">
        <v>2030</v>
      </c>
      <c r="K23321" t="s">
        <v>2030</v>
      </c>
    </row>
    <row r="23322" spans="2:11">
      <c r="B23322" t="s">
        <v>2051</v>
      </c>
      <c r="C23322" t="s">
        <v>2421</v>
      </c>
      <c r="D23322" t="s">
        <v>2053</v>
      </c>
      <c r="E23322">
        <v>1</v>
      </c>
      <c r="F23322" t="s">
        <v>2016</v>
      </c>
      <c r="G23322">
        <v>160</v>
      </c>
      <c r="H23322" t="s">
        <v>2017</v>
      </c>
      <c r="I23322">
        <v>43497</v>
      </c>
      <c r="J23322" t="s">
        <v>2030</v>
      </c>
      <c r="K23322" t="s">
        <v>2030</v>
      </c>
    </row>
    <row r="23323" spans="2:11">
      <c r="B23323" t="s">
        <v>2063</v>
      </c>
      <c r="C23323" t="s">
        <v>2430</v>
      </c>
      <c r="D23323" t="s">
        <v>2035</v>
      </c>
      <c r="E23323">
        <v>5</v>
      </c>
      <c r="F23323" t="s">
        <v>2016</v>
      </c>
      <c r="G23323">
        <v>220</v>
      </c>
      <c r="H23323" t="s">
        <v>2017</v>
      </c>
      <c r="I23323">
        <v>43497</v>
      </c>
      <c r="J23323" t="s">
        <v>2030</v>
      </c>
      <c r="K23323" t="s">
        <v>2030</v>
      </c>
    </row>
    <row r="23324" spans="2:11">
      <c r="B23324" t="s">
        <v>2021</v>
      </c>
      <c r="C23324" t="s">
        <v>2433</v>
      </c>
      <c r="D23324" t="s">
        <v>2166</v>
      </c>
      <c r="E23324">
        <v>5</v>
      </c>
      <c r="F23324" t="s">
        <v>2016</v>
      </c>
      <c r="G23324">
        <v>250</v>
      </c>
      <c r="H23324" t="s">
        <v>2020</v>
      </c>
      <c r="I23324">
        <v>43458</v>
      </c>
      <c r="J23324" t="s">
        <v>2030</v>
      </c>
      <c r="K23324" t="s">
        <v>2030</v>
      </c>
    </row>
    <row r="23401" spans="1:11">
      <c r="A23401" t="s">
        <v>1247</v>
      </c>
      <c r="B23401" t="s">
        <v>2159</v>
      </c>
      <c r="C23401" t="s">
        <v>4161</v>
      </c>
      <c r="D23401" t="s">
        <v>2029</v>
      </c>
      <c r="E23401">
        <v>5</v>
      </c>
      <c r="F23401" t="s">
        <v>2016</v>
      </c>
      <c r="G23401">
        <v>175</v>
      </c>
      <c r="H23401" t="s">
        <v>2017</v>
      </c>
      <c r="I23401">
        <v>43511</v>
      </c>
      <c r="J23401">
        <v>1</v>
      </c>
      <c r="K23401">
        <v>53.48</v>
      </c>
    </row>
    <row r="23402" spans="1:11">
      <c r="B23402" t="s">
        <v>2049</v>
      </c>
      <c r="C23402" t="s">
        <v>3445</v>
      </c>
      <c r="D23402" t="s">
        <v>2029</v>
      </c>
      <c r="E23402">
        <v>5</v>
      </c>
      <c r="F23402" t="s">
        <v>2085</v>
      </c>
      <c r="G23402">
        <v>225</v>
      </c>
      <c r="H23402" t="s">
        <v>2017</v>
      </c>
      <c r="I23402">
        <v>43511</v>
      </c>
      <c r="J23402">
        <v>6</v>
      </c>
      <c r="K23402">
        <v>0</v>
      </c>
    </row>
    <row r="23403" spans="1:11">
      <c r="B23403" t="s">
        <v>2151</v>
      </c>
      <c r="C23403" t="s">
        <v>4363</v>
      </c>
      <c r="D23403" t="s">
        <v>2026</v>
      </c>
      <c r="E23403">
        <v>5</v>
      </c>
      <c r="F23403" t="s">
        <v>2016</v>
      </c>
      <c r="G23403">
        <v>210</v>
      </c>
      <c r="H23403" t="s">
        <v>2017</v>
      </c>
      <c r="I23403">
        <v>43510</v>
      </c>
      <c r="J23403" t="s">
        <v>2030</v>
      </c>
      <c r="K23403" t="s">
        <v>2030</v>
      </c>
    </row>
    <row r="23404" spans="1:11">
      <c r="B23404" t="s">
        <v>2094</v>
      </c>
      <c r="C23404" t="s">
        <v>2095</v>
      </c>
      <c r="D23404" t="s">
        <v>2026</v>
      </c>
      <c r="E23404">
        <v>5</v>
      </c>
      <c r="F23404" t="s">
        <v>2085</v>
      </c>
      <c r="G23404">
        <v>213</v>
      </c>
      <c r="H23404" t="s">
        <v>2020</v>
      </c>
      <c r="I23404">
        <v>43509</v>
      </c>
      <c r="J23404" t="s">
        <v>2030</v>
      </c>
      <c r="K23404" t="s">
        <v>2030</v>
      </c>
    </row>
    <row r="23405" spans="1:11">
      <c r="B23405" t="s">
        <v>2621</v>
      </c>
      <c r="C23405" t="s">
        <v>3966</v>
      </c>
      <c r="D23405" t="s">
        <v>2026</v>
      </c>
      <c r="E23405">
        <v>5</v>
      </c>
      <c r="F23405" t="s">
        <v>2016</v>
      </c>
      <c r="G23405">
        <v>185</v>
      </c>
      <c r="H23405" t="s">
        <v>2017</v>
      </c>
      <c r="I23405">
        <v>43507</v>
      </c>
      <c r="J23405">
        <v>2</v>
      </c>
      <c r="K23405">
        <v>50.67</v>
      </c>
    </row>
    <row r="23406" spans="1:11">
      <c r="B23406" t="s">
        <v>2051</v>
      </c>
      <c r="C23406" t="s">
        <v>2346</v>
      </c>
      <c r="D23406" t="s">
        <v>2053</v>
      </c>
      <c r="E23406">
        <v>1</v>
      </c>
      <c r="F23406" t="s">
        <v>2088</v>
      </c>
      <c r="G23406">
        <v>161</v>
      </c>
      <c r="H23406" t="s">
        <v>2017</v>
      </c>
      <c r="I23406">
        <v>43507</v>
      </c>
      <c r="J23406" t="s">
        <v>2030</v>
      </c>
      <c r="K23406" t="s">
        <v>2030</v>
      </c>
    </row>
    <row r="23407" spans="1:11">
      <c r="B23407" t="s">
        <v>2069</v>
      </c>
      <c r="C23407" t="s">
        <v>4307</v>
      </c>
      <c r="D23407" t="s">
        <v>2035</v>
      </c>
      <c r="E23407">
        <v>5</v>
      </c>
      <c r="F23407" t="s">
        <v>2016</v>
      </c>
      <c r="G23407">
        <v>216</v>
      </c>
      <c r="H23407" t="s">
        <v>2020</v>
      </c>
      <c r="I23407">
        <v>43506</v>
      </c>
      <c r="J23407">
        <v>1</v>
      </c>
      <c r="K23407">
        <v>53.48</v>
      </c>
    </row>
    <row r="23408" spans="1:11">
      <c r="B23408" t="s">
        <v>2232</v>
      </c>
      <c r="C23408" t="s">
        <v>3439</v>
      </c>
      <c r="D23408" t="s">
        <v>2029</v>
      </c>
      <c r="E23408">
        <v>5</v>
      </c>
      <c r="F23408" t="s">
        <v>2016</v>
      </c>
      <c r="G23408" t="s">
        <v>2030</v>
      </c>
      <c r="H23408" t="s">
        <v>2017</v>
      </c>
      <c r="I23408">
        <v>43505</v>
      </c>
      <c r="J23408" t="s">
        <v>2030</v>
      </c>
      <c r="K23408" t="s">
        <v>2030</v>
      </c>
    </row>
    <row r="23409" spans="2:11">
      <c r="B23409" t="s">
        <v>2077</v>
      </c>
      <c r="C23409" t="s">
        <v>3111</v>
      </c>
      <c r="D23409" t="s">
        <v>2227</v>
      </c>
      <c r="E23409">
        <v>3</v>
      </c>
      <c r="F23409" t="s">
        <v>2016</v>
      </c>
      <c r="G23409">
        <v>170</v>
      </c>
      <c r="H23409" t="s">
        <v>2017</v>
      </c>
      <c r="I23409">
        <v>43505</v>
      </c>
      <c r="J23409">
        <v>6</v>
      </c>
      <c r="K23409">
        <v>0</v>
      </c>
    </row>
    <row r="23410" spans="2:11">
      <c r="B23410" t="s">
        <v>2063</v>
      </c>
      <c r="C23410" t="s">
        <v>2838</v>
      </c>
      <c r="D23410" t="s">
        <v>2162</v>
      </c>
      <c r="E23410">
        <v>3</v>
      </c>
      <c r="F23410" t="s">
        <v>2016</v>
      </c>
      <c r="G23410">
        <v>180</v>
      </c>
      <c r="H23410" t="s">
        <v>2017</v>
      </c>
      <c r="I23410">
        <v>43504</v>
      </c>
      <c r="J23410">
        <v>6</v>
      </c>
      <c r="K23410">
        <v>0</v>
      </c>
    </row>
    <row r="23411" spans="2:11">
      <c r="B23411" t="s">
        <v>2074</v>
      </c>
      <c r="C23411" t="s">
        <v>3115</v>
      </c>
      <c r="D23411" t="s">
        <v>2076</v>
      </c>
      <c r="E23411">
        <v>3</v>
      </c>
      <c r="F23411" t="s">
        <v>2016</v>
      </c>
      <c r="G23411">
        <v>160</v>
      </c>
      <c r="H23411" t="s">
        <v>2017</v>
      </c>
      <c r="I23411">
        <v>43499</v>
      </c>
      <c r="J23411">
        <v>6</v>
      </c>
      <c r="K23411">
        <v>0</v>
      </c>
    </row>
    <row r="23412" spans="2:11">
      <c r="B23412" t="s">
        <v>2037</v>
      </c>
      <c r="C23412" t="s">
        <v>3113</v>
      </c>
      <c r="D23412" t="s">
        <v>2076</v>
      </c>
      <c r="E23412">
        <v>3</v>
      </c>
      <c r="F23412" t="s">
        <v>2016</v>
      </c>
      <c r="G23412">
        <v>152</v>
      </c>
      <c r="H23412" t="s">
        <v>2017</v>
      </c>
      <c r="I23412">
        <v>43490</v>
      </c>
      <c r="J23412">
        <v>6</v>
      </c>
      <c r="K23412">
        <v>0</v>
      </c>
    </row>
    <row r="23413" spans="2:11">
      <c r="B23413" t="s">
        <v>2118</v>
      </c>
      <c r="C23413" t="s">
        <v>3451</v>
      </c>
      <c r="D23413" t="s">
        <v>2026</v>
      </c>
      <c r="E23413">
        <v>5</v>
      </c>
      <c r="F23413" t="s">
        <v>2016</v>
      </c>
      <c r="G23413">
        <v>175</v>
      </c>
      <c r="H23413" t="s">
        <v>2017</v>
      </c>
      <c r="I23413">
        <v>43489</v>
      </c>
      <c r="J23413">
        <v>1</v>
      </c>
      <c r="K23413">
        <v>53.48</v>
      </c>
    </row>
    <row r="23414" spans="2:11">
      <c r="B23414" t="s">
        <v>2045</v>
      </c>
      <c r="C23414" t="s">
        <v>3444</v>
      </c>
      <c r="D23414" t="s">
        <v>2029</v>
      </c>
      <c r="E23414">
        <v>5</v>
      </c>
      <c r="F23414" t="s">
        <v>2016</v>
      </c>
      <c r="G23414">
        <v>185</v>
      </c>
      <c r="H23414" t="s">
        <v>2020</v>
      </c>
      <c r="I23414">
        <v>43489</v>
      </c>
      <c r="J23414">
        <v>1</v>
      </c>
      <c r="K23414">
        <v>53.48</v>
      </c>
    </row>
    <row r="23415" spans="2:11">
      <c r="B23415" t="s">
        <v>2079</v>
      </c>
      <c r="C23415" t="s">
        <v>3117</v>
      </c>
      <c r="D23415" t="s">
        <v>2015</v>
      </c>
      <c r="E23415">
        <v>3</v>
      </c>
      <c r="F23415" t="s">
        <v>2016</v>
      </c>
      <c r="G23415">
        <v>165</v>
      </c>
      <c r="H23415" t="s">
        <v>2017</v>
      </c>
      <c r="I23415">
        <v>43487</v>
      </c>
      <c r="J23415">
        <v>6</v>
      </c>
      <c r="K23415">
        <v>0</v>
      </c>
    </row>
    <row r="23416" spans="2:11">
      <c r="B23416" t="s">
        <v>2236</v>
      </c>
      <c r="C23416" t="s">
        <v>3446</v>
      </c>
      <c r="D23416" t="s">
        <v>2238</v>
      </c>
      <c r="E23416">
        <v>4</v>
      </c>
      <c r="F23416" t="s">
        <v>2016</v>
      </c>
      <c r="G23416">
        <v>175</v>
      </c>
      <c r="H23416" t="s">
        <v>2017</v>
      </c>
      <c r="I23416">
        <v>43482</v>
      </c>
      <c r="J23416">
        <v>1</v>
      </c>
      <c r="K23416">
        <v>53.48</v>
      </c>
    </row>
    <row r="23417" spans="2:11">
      <c r="B23417" t="s">
        <v>2411</v>
      </c>
      <c r="C23417" t="s">
        <v>3118</v>
      </c>
      <c r="D23417" t="s">
        <v>2044</v>
      </c>
      <c r="E23417">
        <v>3</v>
      </c>
      <c r="F23417" t="s">
        <v>2016</v>
      </c>
      <c r="G23417" t="s">
        <v>2030</v>
      </c>
      <c r="H23417" t="s">
        <v>2017</v>
      </c>
      <c r="I23417">
        <v>43481</v>
      </c>
      <c r="J23417">
        <v>6</v>
      </c>
      <c r="K23417">
        <v>0</v>
      </c>
    </row>
    <row r="23418" spans="2:11">
      <c r="B23418" t="s">
        <v>106</v>
      </c>
      <c r="C23418" t="s">
        <v>2884</v>
      </c>
      <c r="D23418" t="s">
        <v>2229</v>
      </c>
      <c r="E23418">
        <v>5</v>
      </c>
      <c r="F23418" t="s">
        <v>2016</v>
      </c>
      <c r="G23418">
        <v>200</v>
      </c>
      <c r="H23418" t="s">
        <v>2020</v>
      </c>
      <c r="I23418">
        <v>43480</v>
      </c>
      <c r="J23418">
        <v>1</v>
      </c>
      <c r="K23418">
        <v>53.48</v>
      </c>
    </row>
    <row r="23419" spans="2:11">
      <c r="B23419" t="s">
        <v>2996</v>
      </c>
      <c r="C23419" t="s">
        <v>3969</v>
      </c>
      <c r="D23419" t="s">
        <v>2035</v>
      </c>
      <c r="E23419">
        <v>5</v>
      </c>
      <c r="F23419" t="s">
        <v>2016</v>
      </c>
      <c r="G23419">
        <v>180</v>
      </c>
      <c r="H23419" t="s">
        <v>2020</v>
      </c>
      <c r="I23419">
        <v>43479</v>
      </c>
      <c r="J23419">
        <v>1</v>
      </c>
      <c r="K23419">
        <v>53.48</v>
      </c>
    </row>
    <row r="23420" spans="2:11">
      <c r="B23420" t="s">
        <v>2260</v>
      </c>
      <c r="C23420" t="s">
        <v>3447</v>
      </c>
      <c r="D23420" t="s">
        <v>2035</v>
      </c>
      <c r="E23420">
        <v>5</v>
      </c>
      <c r="F23420" t="s">
        <v>2123</v>
      </c>
      <c r="G23420">
        <v>206</v>
      </c>
      <c r="H23420" t="s">
        <v>2017</v>
      </c>
      <c r="I23420">
        <v>43474</v>
      </c>
      <c r="J23420" t="s">
        <v>2030</v>
      </c>
      <c r="K23420" t="s">
        <v>2030</v>
      </c>
    </row>
    <row r="23421" spans="2:11">
      <c r="B23421" t="s">
        <v>2042</v>
      </c>
      <c r="C23421" t="s">
        <v>3443</v>
      </c>
      <c r="D23421" t="s">
        <v>2044</v>
      </c>
      <c r="E23421">
        <v>3</v>
      </c>
      <c r="F23421" t="s">
        <v>2016</v>
      </c>
      <c r="G23421">
        <v>143</v>
      </c>
      <c r="H23421" t="s">
        <v>2020</v>
      </c>
      <c r="I23421">
        <v>43472</v>
      </c>
      <c r="J23421">
        <v>7</v>
      </c>
      <c r="K23421">
        <v>-2.81</v>
      </c>
    </row>
    <row r="23422" spans="2:11">
      <c r="B23422" t="s">
        <v>2102</v>
      </c>
      <c r="C23422" t="s">
        <v>2842</v>
      </c>
      <c r="D23422" t="s">
        <v>2026</v>
      </c>
      <c r="E23422">
        <v>5</v>
      </c>
      <c r="F23422" t="s">
        <v>2016</v>
      </c>
      <c r="G23422" t="s">
        <v>2030</v>
      </c>
      <c r="H23422" t="s">
        <v>2017</v>
      </c>
      <c r="I23422">
        <v>43472</v>
      </c>
      <c r="J23422" t="s">
        <v>2030</v>
      </c>
      <c r="K23422" t="s">
        <v>2030</v>
      </c>
    </row>
    <row r="23423" spans="2:11">
      <c r="B23423" t="s">
        <v>2792</v>
      </c>
      <c r="C23423" t="s">
        <v>2793</v>
      </c>
      <c r="D23423" t="s">
        <v>2053</v>
      </c>
      <c r="E23423">
        <v>1</v>
      </c>
      <c r="F23423" t="s">
        <v>2016</v>
      </c>
      <c r="G23423">
        <v>130</v>
      </c>
      <c r="H23423" t="s">
        <v>2020</v>
      </c>
      <c r="I23423">
        <v>43447</v>
      </c>
      <c r="J23423">
        <v>9</v>
      </c>
      <c r="K23423">
        <v>-53.48</v>
      </c>
    </row>
    <row r="23424" spans="2:11">
      <c r="B23424" t="s">
        <v>2083</v>
      </c>
      <c r="C23424" t="s">
        <v>2084</v>
      </c>
      <c r="D23424" t="s">
        <v>2184</v>
      </c>
      <c r="E23424">
        <v>1</v>
      </c>
      <c r="F23424" t="s">
        <v>2016</v>
      </c>
      <c r="G23424" t="s">
        <v>2030</v>
      </c>
      <c r="H23424" t="s">
        <v>2017</v>
      </c>
      <c r="I23424">
        <v>43441</v>
      </c>
      <c r="J23424">
        <v>8</v>
      </c>
      <c r="K23424">
        <v>-30.29</v>
      </c>
    </row>
    <row r="23425" spans="2:11">
      <c r="B23425" t="s">
        <v>2198</v>
      </c>
      <c r="C23425" t="s">
        <v>2841</v>
      </c>
      <c r="D23425" t="s">
        <v>2035</v>
      </c>
      <c r="E23425">
        <v>5</v>
      </c>
      <c r="F23425" t="s">
        <v>2016</v>
      </c>
      <c r="G23425">
        <v>175</v>
      </c>
      <c r="H23425" t="s">
        <v>2017</v>
      </c>
      <c r="I23425">
        <v>43437</v>
      </c>
      <c r="J23425">
        <v>1</v>
      </c>
      <c r="K23425">
        <v>53.48</v>
      </c>
    </row>
    <row r="23426" spans="2:11">
      <c r="B23426" t="s">
        <v>2098</v>
      </c>
      <c r="C23426" t="s">
        <v>2099</v>
      </c>
      <c r="D23426" t="s">
        <v>2029</v>
      </c>
      <c r="E23426">
        <v>5</v>
      </c>
      <c r="F23426" t="s">
        <v>2016</v>
      </c>
      <c r="G23426">
        <v>190</v>
      </c>
      <c r="H23426" t="s">
        <v>2020</v>
      </c>
      <c r="I23426">
        <v>43437</v>
      </c>
      <c r="J23426">
        <v>1</v>
      </c>
      <c r="K23426">
        <v>53.48</v>
      </c>
    </row>
    <row r="23427" spans="2:11">
      <c r="B23427" t="s">
        <v>2021</v>
      </c>
      <c r="C23427" t="s">
        <v>2897</v>
      </c>
      <c r="D23427" t="s">
        <v>2216</v>
      </c>
      <c r="E23427">
        <v>3</v>
      </c>
      <c r="F23427" t="s">
        <v>2016</v>
      </c>
      <c r="G23427">
        <v>168</v>
      </c>
      <c r="H23427" t="s">
        <v>2020</v>
      </c>
      <c r="I23427">
        <v>43434</v>
      </c>
      <c r="J23427">
        <v>6</v>
      </c>
      <c r="K23427">
        <v>0</v>
      </c>
    </row>
    <row r="23428" spans="2:11">
      <c r="B23428" t="s">
        <v>2033</v>
      </c>
      <c r="C23428" t="s">
        <v>3971</v>
      </c>
      <c r="D23428" t="s">
        <v>2035</v>
      </c>
      <c r="E23428">
        <v>5</v>
      </c>
      <c r="F23428" t="s">
        <v>2016</v>
      </c>
      <c r="G23428">
        <v>175</v>
      </c>
      <c r="H23428" t="s">
        <v>2020</v>
      </c>
      <c r="I23428">
        <v>43434</v>
      </c>
      <c r="J23428">
        <v>1</v>
      </c>
      <c r="K23428">
        <v>53.48</v>
      </c>
    </row>
    <row r="23429" spans="2:11">
      <c r="B23429" t="s">
        <v>2039</v>
      </c>
      <c r="C23429" t="s">
        <v>4396</v>
      </c>
      <c r="D23429" t="s">
        <v>2026</v>
      </c>
      <c r="E23429">
        <v>5</v>
      </c>
      <c r="F23429" t="s">
        <v>2016</v>
      </c>
      <c r="G23429">
        <v>170</v>
      </c>
      <c r="H23429" t="s">
        <v>2020</v>
      </c>
      <c r="I23429">
        <v>43434</v>
      </c>
      <c r="J23429">
        <v>1</v>
      </c>
      <c r="K23429">
        <v>53.48</v>
      </c>
    </row>
    <row r="23430" spans="2:11">
      <c r="B23430" t="s">
        <v>2257</v>
      </c>
      <c r="C23430" t="s">
        <v>3462</v>
      </c>
      <c r="D23430" t="s">
        <v>2044</v>
      </c>
      <c r="E23430">
        <v>3</v>
      </c>
      <c r="F23430" t="s">
        <v>2016</v>
      </c>
      <c r="G23430">
        <v>156</v>
      </c>
      <c r="H23430" t="s">
        <v>2020</v>
      </c>
      <c r="I23430">
        <v>43434</v>
      </c>
      <c r="J23430">
        <v>6</v>
      </c>
      <c r="K23430">
        <v>0</v>
      </c>
    </row>
    <row r="23431" spans="2:11">
      <c r="B23431" t="s">
        <v>2186</v>
      </c>
      <c r="C23431" t="s">
        <v>3470</v>
      </c>
      <c r="D23431" t="s">
        <v>2015</v>
      </c>
      <c r="E23431">
        <v>3</v>
      </c>
      <c r="F23431" t="s">
        <v>2016</v>
      </c>
      <c r="G23431">
        <v>140</v>
      </c>
      <c r="H23431" t="s">
        <v>2020</v>
      </c>
      <c r="I23431">
        <v>43434</v>
      </c>
      <c r="J23431">
        <v>6</v>
      </c>
      <c r="K23431">
        <v>0</v>
      </c>
    </row>
    <row r="23432" spans="2:11">
      <c r="B23432" t="s">
        <v>2174</v>
      </c>
      <c r="C23432" t="s">
        <v>2800</v>
      </c>
      <c r="D23432" t="s">
        <v>2015</v>
      </c>
      <c r="E23432">
        <v>3</v>
      </c>
      <c r="F23432" t="s">
        <v>2016</v>
      </c>
      <c r="G23432">
        <v>170</v>
      </c>
      <c r="H23432" t="s">
        <v>2017</v>
      </c>
      <c r="I23432">
        <v>43433</v>
      </c>
      <c r="J23432">
        <v>6</v>
      </c>
      <c r="K23432">
        <v>0</v>
      </c>
    </row>
    <row r="23433" spans="2:11">
      <c r="B23433" t="s">
        <v>2067</v>
      </c>
      <c r="C23433" t="s">
        <v>3980</v>
      </c>
      <c r="D23433" t="s">
        <v>2029</v>
      </c>
      <c r="E23433">
        <v>5</v>
      </c>
      <c r="F23433" t="s">
        <v>2016</v>
      </c>
      <c r="G23433">
        <v>170</v>
      </c>
      <c r="H23433" t="s">
        <v>2020</v>
      </c>
      <c r="I23433">
        <v>43433</v>
      </c>
      <c r="J23433">
        <v>1</v>
      </c>
      <c r="K23433">
        <v>53.48</v>
      </c>
    </row>
    <row r="23434" spans="2:11">
      <c r="B23434" t="s">
        <v>2027</v>
      </c>
      <c r="C23434" t="s">
        <v>2891</v>
      </c>
      <c r="D23434" t="s">
        <v>2044</v>
      </c>
      <c r="E23434">
        <v>3</v>
      </c>
      <c r="F23434" t="s">
        <v>2016</v>
      </c>
      <c r="G23434">
        <v>155</v>
      </c>
      <c r="H23434" t="s">
        <v>2017</v>
      </c>
      <c r="I23434">
        <v>43433</v>
      </c>
      <c r="J23434">
        <v>6</v>
      </c>
      <c r="K23434">
        <v>0</v>
      </c>
    </row>
    <row r="23435" spans="2:11">
      <c r="B23435" t="s">
        <v>3081</v>
      </c>
      <c r="C23435" t="s">
        <v>4397</v>
      </c>
      <c r="D23435" t="s">
        <v>2029</v>
      </c>
      <c r="E23435">
        <v>5</v>
      </c>
      <c r="F23435" t="s">
        <v>2016</v>
      </c>
      <c r="G23435">
        <v>143</v>
      </c>
      <c r="H23435" t="s">
        <v>2020</v>
      </c>
      <c r="I23435">
        <v>43346</v>
      </c>
      <c r="J23435">
        <v>5</v>
      </c>
      <c r="K23435">
        <v>23.46</v>
      </c>
    </row>
    <row r="23436" spans="2:11">
      <c r="B23436" t="s">
        <v>2461</v>
      </c>
      <c r="C23436" t="s">
        <v>3452</v>
      </c>
      <c r="D23436" t="s">
        <v>2179</v>
      </c>
      <c r="E23436" t="s">
        <v>2030</v>
      </c>
      <c r="F23436" t="s">
        <v>2016</v>
      </c>
      <c r="G23436" t="s">
        <v>2030</v>
      </c>
      <c r="H23436" t="s">
        <v>2017</v>
      </c>
      <c r="I23436">
        <v>43264</v>
      </c>
      <c r="J23436" t="s">
        <v>2030</v>
      </c>
      <c r="K23436" t="s">
        <v>2030</v>
      </c>
    </row>
    <row r="23501" spans="1:11">
      <c r="A23501" t="s">
        <v>1248</v>
      </c>
      <c r="B23501" t="s">
        <v>2593</v>
      </c>
      <c r="C23501" t="s">
        <v>3325</v>
      </c>
      <c r="D23501" t="s">
        <v>2044</v>
      </c>
      <c r="E23501">
        <v>3</v>
      </c>
      <c r="F23501" t="s">
        <v>2016</v>
      </c>
      <c r="G23501">
        <v>12.5</v>
      </c>
      <c r="H23501" t="s">
        <v>2133</v>
      </c>
      <c r="I23501">
        <v>43511</v>
      </c>
      <c r="J23501" t="s">
        <v>2030</v>
      </c>
      <c r="K23501" t="s">
        <v>2030</v>
      </c>
    </row>
    <row r="23502" spans="1:11">
      <c r="B23502" t="s">
        <v>2051</v>
      </c>
      <c r="C23502" t="s">
        <v>3840</v>
      </c>
      <c r="D23502" t="s">
        <v>2076</v>
      </c>
      <c r="E23502">
        <v>3</v>
      </c>
      <c r="F23502" t="s">
        <v>2016</v>
      </c>
      <c r="G23502">
        <v>11</v>
      </c>
      <c r="H23502" t="s">
        <v>2017</v>
      </c>
      <c r="I23502">
        <v>43511</v>
      </c>
      <c r="J23502">
        <v>4</v>
      </c>
      <c r="K23502">
        <v>-16.11</v>
      </c>
    </row>
    <row r="23503" spans="1:11">
      <c r="B23503" t="s">
        <v>2037</v>
      </c>
      <c r="C23503" t="s">
        <v>3434</v>
      </c>
      <c r="D23503" t="s">
        <v>2076</v>
      </c>
      <c r="E23503">
        <v>3</v>
      </c>
      <c r="F23503" t="s">
        <v>2016</v>
      </c>
      <c r="G23503">
        <v>10</v>
      </c>
      <c r="H23503" t="s">
        <v>2017</v>
      </c>
      <c r="I23503">
        <v>43510</v>
      </c>
      <c r="J23503">
        <v>2</v>
      </c>
      <c r="K23503">
        <v>0</v>
      </c>
    </row>
    <row r="23504" spans="1:11">
      <c r="B23504" t="s">
        <v>2595</v>
      </c>
      <c r="C23504" t="s">
        <v>3749</v>
      </c>
      <c r="D23504" t="s">
        <v>4142</v>
      </c>
      <c r="E23504" t="s">
        <v>2030</v>
      </c>
      <c r="F23504" t="s">
        <v>2016</v>
      </c>
      <c r="G23504">
        <v>11</v>
      </c>
      <c r="H23504" t="s">
        <v>2020</v>
      </c>
      <c r="I23504">
        <v>43510</v>
      </c>
      <c r="J23504" t="s">
        <v>2030</v>
      </c>
      <c r="K23504" t="s">
        <v>2030</v>
      </c>
    </row>
    <row r="23505" spans="2:11">
      <c r="B23505" t="s">
        <v>3016</v>
      </c>
      <c r="C23505" t="s">
        <v>3151</v>
      </c>
      <c r="D23505" t="s">
        <v>4142</v>
      </c>
      <c r="E23505" t="s">
        <v>2030</v>
      </c>
      <c r="F23505" t="s">
        <v>2016</v>
      </c>
      <c r="G23505">
        <v>10.92</v>
      </c>
      <c r="H23505" t="s">
        <v>2017</v>
      </c>
      <c r="I23505">
        <v>43510</v>
      </c>
      <c r="J23505" t="s">
        <v>2030</v>
      </c>
      <c r="K23505" t="s">
        <v>2030</v>
      </c>
    </row>
    <row r="23506" spans="2:11">
      <c r="B23506" t="s">
        <v>2067</v>
      </c>
      <c r="C23506" t="s">
        <v>3341</v>
      </c>
      <c r="D23506" t="s">
        <v>2029</v>
      </c>
      <c r="E23506">
        <v>5</v>
      </c>
      <c r="F23506" t="s">
        <v>2016</v>
      </c>
      <c r="G23506">
        <v>15</v>
      </c>
      <c r="H23506" t="s">
        <v>2020</v>
      </c>
      <c r="I23506">
        <v>43509</v>
      </c>
      <c r="J23506">
        <v>5</v>
      </c>
      <c r="K23506">
        <v>-16.25</v>
      </c>
    </row>
    <row r="23507" spans="2:11">
      <c r="B23507" t="s">
        <v>2027</v>
      </c>
      <c r="C23507" t="s">
        <v>3745</v>
      </c>
      <c r="D23507" t="s">
        <v>2029</v>
      </c>
      <c r="E23507">
        <v>5</v>
      </c>
      <c r="F23507" t="s">
        <v>2016</v>
      </c>
      <c r="G23507">
        <v>12.5</v>
      </c>
      <c r="H23507" t="s">
        <v>2017</v>
      </c>
      <c r="I23507">
        <v>43509</v>
      </c>
      <c r="J23507" t="s">
        <v>2030</v>
      </c>
      <c r="K23507" t="s">
        <v>2030</v>
      </c>
    </row>
    <row r="23508" spans="2:11">
      <c r="B23508" t="s">
        <v>2118</v>
      </c>
      <c r="C23508" t="s">
        <v>3746</v>
      </c>
      <c r="D23508" t="s">
        <v>2026</v>
      </c>
      <c r="E23508">
        <v>5</v>
      </c>
      <c r="F23508" t="s">
        <v>2016</v>
      </c>
      <c r="G23508">
        <v>13.98</v>
      </c>
      <c r="H23508" t="s">
        <v>2017</v>
      </c>
      <c r="I23508">
        <v>43509</v>
      </c>
      <c r="J23508">
        <v>9</v>
      </c>
      <c r="K23508">
        <v>-21.01</v>
      </c>
    </row>
    <row r="23509" spans="2:11">
      <c r="B23509" t="s">
        <v>3014</v>
      </c>
      <c r="C23509" t="s">
        <v>3959</v>
      </c>
      <c r="D23509" t="s">
        <v>4142</v>
      </c>
      <c r="E23509" t="s">
        <v>2030</v>
      </c>
      <c r="F23509" t="s">
        <v>2016</v>
      </c>
      <c r="G23509">
        <v>11.15</v>
      </c>
      <c r="H23509" t="s">
        <v>2020</v>
      </c>
      <c r="I23509">
        <v>43509</v>
      </c>
      <c r="J23509" t="s">
        <v>2030</v>
      </c>
      <c r="K23509" t="s">
        <v>2030</v>
      </c>
    </row>
    <row r="23510" spans="2:11">
      <c r="B23510" t="s">
        <v>2063</v>
      </c>
      <c r="C23510" t="s">
        <v>3351</v>
      </c>
      <c r="D23510" t="s">
        <v>2035</v>
      </c>
      <c r="E23510">
        <v>5</v>
      </c>
      <c r="F23510" t="s">
        <v>2016</v>
      </c>
      <c r="G23510">
        <v>13</v>
      </c>
      <c r="H23510" t="s">
        <v>2017</v>
      </c>
      <c r="I23510">
        <v>43509</v>
      </c>
      <c r="J23510" t="s">
        <v>2030</v>
      </c>
      <c r="K23510" t="s">
        <v>2030</v>
      </c>
    </row>
    <row r="23511" spans="2:11">
      <c r="B23511" t="s">
        <v>2390</v>
      </c>
      <c r="C23511" t="s">
        <v>3748</v>
      </c>
      <c r="D23511" t="s">
        <v>2171</v>
      </c>
      <c r="E23511" t="s">
        <v>2030</v>
      </c>
      <c r="F23511" t="s">
        <v>2016</v>
      </c>
      <c r="G23511" t="s">
        <v>2030</v>
      </c>
      <c r="H23511" t="s">
        <v>2017</v>
      </c>
      <c r="I23511">
        <v>43502</v>
      </c>
      <c r="J23511" t="s">
        <v>2030</v>
      </c>
      <c r="K23511" t="s">
        <v>2030</v>
      </c>
    </row>
    <row r="23512" spans="2:11">
      <c r="B23512" t="s">
        <v>3008</v>
      </c>
      <c r="C23512" t="s">
        <v>3747</v>
      </c>
      <c r="D23512" t="s">
        <v>4142</v>
      </c>
      <c r="E23512" t="s">
        <v>2030</v>
      </c>
      <c r="F23512" t="s">
        <v>2016</v>
      </c>
      <c r="G23512">
        <v>11.42</v>
      </c>
      <c r="H23512" t="s">
        <v>2017</v>
      </c>
      <c r="I23512">
        <v>43501</v>
      </c>
      <c r="J23512" t="s">
        <v>2030</v>
      </c>
      <c r="K23512" t="s">
        <v>2030</v>
      </c>
    </row>
    <row r="23513" spans="2:11">
      <c r="B23513" t="s">
        <v>2157</v>
      </c>
      <c r="C23513" t="s">
        <v>2158</v>
      </c>
      <c r="D23513" t="s">
        <v>2076</v>
      </c>
      <c r="E23513">
        <v>3</v>
      </c>
      <c r="F23513" t="s">
        <v>2016</v>
      </c>
      <c r="G23513">
        <v>12</v>
      </c>
      <c r="H23513" t="s">
        <v>2017</v>
      </c>
      <c r="I23513">
        <v>43500</v>
      </c>
      <c r="J23513">
        <v>10</v>
      </c>
      <c r="K23513">
        <v>-24.73</v>
      </c>
    </row>
    <row r="23514" spans="2:11">
      <c r="B23514" t="s">
        <v>2094</v>
      </c>
      <c r="C23514" t="s">
        <v>2095</v>
      </c>
      <c r="D23514" t="s">
        <v>2076</v>
      </c>
      <c r="E23514">
        <v>3</v>
      </c>
      <c r="F23514" t="s">
        <v>2016</v>
      </c>
      <c r="G23514" t="s">
        <v>2030</v>
      </c>
      <c r="H23514" t="s">
        <v>2017</v>
      </c>
      <c r="I23514">
        <v>43497</v>
      </c>
      <c r="J23514" t="s">
        <v>2030</v>
      </c>
      <c r="K23514" t="s">
        <v>2030</v>
      </c>
    </row>
    <row r="23515" spans="2:11">
      <c r="B23515" t="s">
        <v>3329</v>
      </c>
      <c r="C23515" t="s">
        <v>3330</v>
      </c>
      <c r="D23515" t="s">
        <v>2076</v>
      </c>
      <c r="E23515">
        <v>3</v>
      </c>
      <c r="F23515" t="s">
        <v>2016</v>
      </c>
      <c r="G23515">
        <v>15</v>
      </c>
      <c r="H23515" t="s">
        <v>2017</v>
      </c>
      <c r="I23515">
        <v>43495</v>
      </c>
      <c r="J23515" t="s">
        <v>2030</v>
      </c>
      <c r="K23515" t="s">
        <v>2030</v>
      </c>
    </row>
    <row r="23516" spans="2:11">
      <c r="B23516" t="s">
        <v>2042</v>
      </c>
      <c r="C23516" t="s">
        <v>3356</v>
      </c>
      <c r="D23516" t="s">
        <v>2029</v>
      </c>
      <c r="E23516">
        <v>5</v>
      </c>
      <c r="F23516" t="s">
        <v>2016</v>
      </c>
      <c r="G23516">
        <v>13.2</v>
      </c>
      <c r="H23516" t="s">
        <v>2020</v>
      </c>
      <c r="I23516">
        <v>43493</v>
      </c>
      <c r="J23516">
        <v>7</v>
      </c>
      <c r="K23516">
        <v>-19.809999999999999</v>
      </c>
    </row>
    <row r="23517" spans="2:11">
      <c r="B23517" t="s">
        <v>3030</v>
      </c>
      <c r="C23517" t="s">
        <v>3750</v>
      </c>
      <c r="D23517" t="s">
        <v>2076</v>
      </c>
      <c r="E23517">
        <v>3</v>
      </c>
      <c r="F23517" t="s">
        <v>2016</v>
      </c>
      <c r="G23517">
        <v>13.57</v>
      </c>
      <c r="H23517" t="s">
        <v>2020</v>
      </c>
      <c r="I23517">
        <v>43493</v>
      </c>
      <c r="J23517">
        <v>2</v>
      </c>
      <c r="K23517">
        <v>0</v>
      </c>
    </row>
    <row r="23518" spans="2:11">
      <c r="B23518" t="s">
        <v>3032</v>
      </c>
      <c r="C23518" t="s">
        <v>3346</v>
      </c>
      <c r="D23518" t="s">
        <v>2044</v>
      </c>
      <c r="E23518">
        <v>3</v>
      </c>
      <c r="F23518" t="s">
        <v>2016</v>
      </c>
      <c r="G23518">
        <v>13.57</v>
      </c>
      <c r="H23518" t="s">
        <v>2017</v>
      </c>
      <c r="I23518">
        <v>43493</v>
      </c>
      <c r="J23518">
        <v>6</v>
      </c>
      <c r="K23518">
        <v>-17.77</v>
      </c>
    </row>
    <row r="23519" spans="2:11">
      <c r="B23519" t="s">
        <v>2174</v>
      </c>
      <c r="C23519" t="s">
        <v>3326</v>
      </c>
      <c r="D23519" t="s">
        <v>2171</v>
      </c>
      <c r="E23519" t="s">
        <v>2030</v>
      </c>
      <c r="F23519" t="s">
        <v>2016</v>
      </c>
      <c r="G23519" t="s">
        <v>2030</v>
      </c>
      <c r="H23519" t="s">
        <v>2017</v>
      </c>
      <c r="I23519">
        <v>43490</v>
      </c>
      <c r="J23519" t="s">
        <v>2030</v>
      </c>
      <c r="K23519" t="s">
        <v>2030</v>
      </c>
    </row>
    <row r="23520" spans="2:11">
      <c r="B23520" t="s">
        <v>2551</v>
      </c>
      <c r="C23520" t="s">
        <v>3350</v>
      </c>
      <c r="D23520" t="s">
        <v>4142</v>
      </c>
      <c r="E23520" t="s">
        <v>2030</v>
      </c>
      <c r="F23520" t="s">
        <v>2016</v>
      </c>
      <c r="G23520">
        <v>11.44</v>
      </c>
      <c r="H23520" t="s">
        <v>2017</v>
      </c>
      <c r="I23520">
        <v>43487</v>
      </c>
      <c r="J23520" t="s">
        <v>2030</v>
      </c>
      <c r="K23520" t="s">
        <v>2030</v>
      </c>
    </row>
    <row r="23521" spans="2:11">
      <c r="B23521" t="s">
        <v>2072</v>
      </c>
      <c r="C23521" t="s">
        <v>3958</v>
      </c>
      <c r="D23521" t="s">
        <v>2015</v>
      </c>
      <c r="E23521">
        <v>3</v>
      </c>
      <c r="F23521" t="s">
        <v>2016</v>
      </c>
      <c r="G23521">
        <v>14</v>
      </c>
      <c r="H23521" t="s">
        <v>2017</v>
      </c>
      <c r="I23521">
        <v>43482</v>
      </c>
      <c r="J23521">
        <v>2</v>
      </c>
      <c r="K23521">
        <v>0</v>
      </c>
    </row>
    <row r="23522" spans="2:11">
      <c r="B23522" t="s">
        <v>2033</v>
      </c>
      <c r="C23522" t="s">
        <v>3751</v>
      </c>
      <c r="D23522" t="s">
        <v>2035</v>
      </c>
      <c r="E23522">
        <v>5</v>
      </c>
      <c r="F23522" t="s">
        <v>2016</v>
      </c>
      <c r="G23522">
        <v>16</v>
      </c>
      <c r="H23522" t="s">
        <v>2020</v>
      </c>
      <c r="I23522">
        <v>43480</v>
      </c>
      <c r="J23522">
        <v>8</v>
      </c>
      <c r="K23522">
        <v>-20.99</v>
      </c>
    </row>
    <row r="23523" spans="2:11">
      <c r="B23523" t="s">
        <v>3436</v>
      </c>
      <c r="C23523" t="s">
        <v>3437</v>
      </c>
      <c r="D23523" t="s">
        <v>2184</v>
      </c>
      <c r="E23523">
        <v>1</v>
      </c>
      <c r="F23523" t="s">
        <v>2016</v>
      </c>
      <c r="G23523">
        <v>8.5</v>
      </c>
      <c r="H23523" t="s">
        <v>2020</v>
      </c>
      <c r="I23523">
        <v>43479</v>
      </c>
      <c r="J23523">
        <v>1</v>
      </c>
      <c r="K23523">
        <v>16.25</v>
      </c>
    </row>
    <row r="23524" spans="2:11">
      <c r="B23524" t="s">
        <v>2083</v>
      </c>
      <c r="C23524" t="s">
        <v>2084</v>
      </c>
      <c r="D23524" t="s">
        <v>2184</v>
      </c>
      <c r="E23524">
        <v>1</v>
      </c>
      <c r="F23524" t="s">
        <v>2088</v>
      </c>
      <c r="G23524" t="s">
        <v>2030</v>
      </c>
      <c r="H23524" t="s">
        <v>2017</v>
      </c>
      <c r="I23524">
        <v>43433</v>
      </c>
      <c r="J23524" t="s">
        <v>2030</v>
      </c>
      <c r="K23524" t="s">
        <v>2030</v>
      </c>
    </row>
    <row r="23525" spans="2:11">
      <c r="B23525" t="s">
        <v>3020</v>
      </c>
      <c r="C23525" t="s">
        <v>3960</v>
      </c>
      <c r="D23525" t="s">
        <v>2026</v>
      </c>
      <c r="E23525">
        <v>5</v>
      </c>
      <c r="F23525" t="s">
        <v>2016</v>
      </c>
      <c r="G23525">
        <v>19</v>
      </c>
      <c r="H23525" t="s">
        <v>2017</v>
      </c>
      <c r="I23525">
        <v>42948</v>
      </c>
      <c r="J23525">
        <v>5</v>
      </c>
      <c r="K23525">
        <v>-16.25</v>
      </c>
    </row>
    <row r="23601" spans="1:11">
      <c r="A23601" t="s">
        <v>1249</v>
      </c>
      <c r="B23601" t="s">
        <v>2094</v>
      </c>
      <c r="C23601" t="s">
        <v>2095</v>
      </c>
      <c r="D23601" t="s">
        <v>2076</v>
      </c>
      <c r="E23601">
        <v>3</v>
      </c>
      <c r="F23601" t="s">
        <v>2085</v>
      </c>
      <c r="G23601" t="s">
        <v>2030</v>
      </c>
      <c r="H23601" t="s">
        <v>2017</v>
      </c>
      <c r="I23601">
        <v>43511</v>
      </c>
      <c r="J23601" t="s">
        <v>2030</v>
      </c>
      <c r="K23601" t="s">
        <v>2030</v>
      </c>
    </row>
    <row r="23602" spans="1:11">
      <c r="B23602" t="s">
        <v>2352</v>
      </c>
      <c r="C23602" t="s">
        <v>2353</v>
      </c>
      <c r="D23602" t="s">
        <v>2076</v>
      </c>
      <c r="E23602">
        <v>3</v>
      </c>
      <c r="F23602" t="s">
        <v>2016</v>
      </c>
      <c r="G23602">
        <v>44</v>
      </c>
      <c r="H23602" t="s">
        <v>2017</v>
      </c>
      <c r="I23602">
        <v>43511</v>
      </c>
      <c r="J23602">
        <v>4</v>
      </c>
      <c r="K23602">
        <v>0</v>
      </c>
    </row>
    <row r="23603" spans="1:11">
      <c r="B23603" t="s">
        <v>2037</v>
      </c>
      <c r="C23603" t="s">
        <v>2377</v>
      </c>
      <c r="D23603" t="s">
        <v>2076</v>
      </c>
      <c r="E23603">
        <v>3</v>
      </c>
      <c r="F23603" t="s">
        <v>2016</v>
      </c>
      <c r="G23603">
        <v>30</v>
      </c>
      <c r="H23603" t="s">
        <v>2020</v>
      </c>
      <c r="I23603">
        <v>43509</v>
      </c>
      <c r="J23603">
        <v>4</v>
      </c>
      <c r="K23603">
        <v>0</v>
      </c>
    </row>
    <row r="23604" spans="1:11">
      <c r="B23604" t="s">
        <v>2907</v>
      </c>
      <c r="C23604" t="s">
        <v>2908</v>
      </c>
      <c r="D23604" t="s">
        <v>2104</v>
      </c>
      <c r="E23604" t="s">
        <v>2030</v>
      </c>
      <c r="F23604" t="s">
        <v>2016</v>
      </c>
      <c r="G23604">
        <v>20</v>
      </c>
      <c r="H23604" t="s">
        <v>2020</v>
      </c>
      <c r="I23604">
        <v>43509</v>
      </c>
      <c r="J23604" t="s">
        <v>2030</v>
      </c>
      <c r="K23604" t="s">
        <v>2030</v>
      </c>
    </row>
    <row r="23605" spans="1:11">
      <c r="B23605" t="s">
        <v>2069</v>
      </c>
      <c r="C23605" t="s">
        <v>2373</v>
      </c>
      <c r="D23605" t="s">
        <v>2035</v>
      </c>
      <c r="E23605">
        <v>5</v>
      </c>
      <c r="F23605" t="s">
        <v>2123</v>
      </c>
      <c r="G23605">
        <v>33</v>
      </c>
      <c r="H23605" t="s">
        <v>2020</v>
      </c>
      <c r="I23605">
        <v>43507</v>
      </c>
      <c r="J23605" t="s">
        <v>2030</v>
      </c>
      <c r="K23605" t="s">
        <v>2030</v>
      </c>
    </row>
    <row r="23606" spans="1:11">
      <c r="B23606" t="s">
        <v>2267</v>
      </c>
      <c r="C23606" t="s">
        <v>2369</v>
      </c>
      <c r="D23606" t="s">
        <v>2273</v>
      </c>
      <c r="E23606">
        <v>3</v>
      </c>
      <c r="F23606" t="s">
        <v>2016</v>
      </c>
      <c r="G23606">
        <v>30</v>
      </c>
      <c r="H23606" t="s">
        <v>2017</v>
      </c>
      <c r="I23606">
        <v>43506</v>
      </c>
      <c r="J23606">
        <v>10</v>
      </c>
      <c r="K23606">
        <v>-67.81</v>
      </c>
    </row>
    <row r="23607" spans="1:11">
      <c r="B23607" t="s">
        <v>2054</v>
      </c>
      <c r="C23607" t="s">
        <v>2370</v>
      </c>
      <c r="D23607" t="s">
        <v>2044</v>
      </c>
      <c r="E23607">
        <v>3</v>
      </c>
      <c r="F23607" t="s">
        <v>2016</v>
      </c>
      <c r="G23607">
        <v>27</v>
      </c>
      <c r="H23607" t="s">
        <v>2020</v>
      </c>
      <c r="I23607">
        <v>43504</v>
      </c>
      <c r="J23607">
        <v>4</v>
      </c>
      <c r="K23607">
        <v>0</v>
      </c>
    </row>
    <row r="23608" spans="1:11">
      <c r="B23608" t="s">
        <v>2159</v>
      </c>
      <c r="C23608" t="s">
        <v>3295</v>
      </c>
      <c r="D23608" t="s">
        <v>2029</v>
      </c>
      <c r="E23608">
        <v>5</v>
      </c>
      <c r="F23608" t="s">
        <v>2016</v>
      </c>
      <c r="G23608">
        <v>30</v>
      </c>
      <c r="H23608" t="s">
        <v>2017</v>
      </c>
      <c r="I23608">
        <v>43503</v>
      </c>
      <c r="J23608">
        <v>2</v>
      </c>
      <c r="K23608">
        <v>24.04</v>
      </c>
    </row>
    <row r="23609" spans="1:11">
      <c r="B23609" t="s">
        <v>2371</v>
      </c>
      <c r="C23609" t="s">
        <v>3095</v>
      </c>
      <c r="D23609" t="s">
        <v>2162</v>
      </c>
      <c r="E23609">
        <v>3</v>
      </c>
      <c r="F23609" t="s">
        <v>2016</v>
      </c>
      <c r="G23609">
        <v>21</v>
      </c>
      <c r="H23609" t="s">
        <v>2017</v>
      </c>
      <c r="I23609">
        <v>43502</v>
      </c>
      <c r="J23609">
        <v>1</v>
      </c>
      <c r="K23609">
        <v>93.54</v>
      </c>
    </row>
    <row r="23610" spans="1:11">
      <c r="B23610" t="s">
        <v>2614</v>
      </c>
      <c r="C23610" t="s">
        <v>2992</v>
      </c>
      <c r="D23610" t="s">
        <v>2026</v>
      </c>
      <c r="E23610">
        <v>5</v>
      </c>
      <c r="F23610" t="s">
        <v>2016</v>
      </c>
      <c r="G23610">
        <v>40</v>
      </c>
      <c r="H23610" t="s">
        <v>2017</v>
      </c>
      <c r="I23610">
        <v>43501</v>
      </c>
      <c r="J23610">
        <v>2</v>
      </c>
      <c r="K23610">
        <v>24.04</v>
      </c>
    </row>
    <row r="23611" spans="1:11">
      <c r="B23611" t="s">
        <v>2074</v>
      </c>
      <c r="C23611" t="s">
        <v>3164</v>
      </c>
      <c r="D23611" t="s">
        <v>2026</v>
      </c>
      <c r="E23611">
        <v>5</v>
      </c>
      <c r="F23611" t="s">
        <v>2016</v>
      </c>
      <c r="G23611">
        <v>54</v>
      </c>
      <c r="H23611" t="s">
        <v>2017</v>
      </c>
      <c r="I23611">
        <v>43500</v>
      </c>
      <c r="J23611">
        <v>2</v>
      </c>
      <c r="K23611">
        <v>24.04</v>
      </c>
    </row>
    <row r="23612" spans="1:11">
      <c r="B23612" t="s">
        <v>2077</v>
      </c>
      <c r="C23612" t="s">
        <v>2363</v>
      </c>
      <c r="D23612" t="s">
        <v>2227</v>
      </c>
      <c r="E23612">
        <v>3</v>
      </c>
      <c r="F23612" t="s">
        <v>2016</v>
      </c>
      <c r="G23612">
        <v>44</v>
      </c>
      <c r="H23612" t="s">
        <v>2017</v>
      </c>
      <c r="I23612">
        <v>43499</v>
      </c>
      <c r="J23612">
        <v>4</v>
      </c>
      <c r="K23612">
        <v>0</v>
      </c>
    </row>
    <row r="23613" spans="1:11">
      <c r="B23613" t="s">
        <v>2367</v>
      </c>
      <c r="C23613" t="s">
        <v>2368</v>
      </c>
      <c r="D23613" t="s">
        <v>2029</v>
      </c>
      <c r="E23613">
        <v>5</v>
      </c>
      <c r="F23613" t="s">
        <v>2123</v>
      </c>
      <c r="G23613">
        <v>36</v>
      </c>
      <c r="H23613" t="s">
        <v>2020</v>
      </c>
      <c r="I23613">
        <v>43499</v>
      </c>
      <c r="J23613" t="s">
        <v>2030</v>
      </c>
      <c r="K23613" t="s">
        <v>2030</v>
      </c>
    </row>
    <row r="23614" spans="1:11">
      <c r="B23614" t="s">
        <v>106</v>
      </c>
      <c r="C23614" t="s">
        <v>2378</v>
      </c>
      <c r="D23614" t="s">
        <v>2229</v>
      </c>
      <c r="E23614">
        <v>5</v>
      </c>
      <c r="F23614" t="s">
        <v>2016</v>
      </c>
      <c r="G23614">
        <v>43</v>
      </c>
      <c r="H23614" t="s">
        <v>2020</v>
      </c>
      <c r="I23614">
        <v>43494</v>
      </c>
      <c r="J23614">
        <v>11</v>
      </c>
      <c r="K23614">
        <v>-110.03</v>
      </c>
    </row>
    <row r="23615" spans="1:11">
      <c r="B23615" t="s">
        <v>2031</v>
      </c>
      <c r="C23615" t="s">
        <v>2355</v>
      </c>
      <c r="D23615" t="s">
        <v>2026</v>
      </c>
      <c r="E23615">
        <v>5</v>
      </c>
      <c r="F23615" t="s">
        <v>2016</v>
      </c>
      <c r="G23615">
        <v>45</v>
      </c>
      <c r="H23615" t="s">
        <v>2017</v>
      </c>
      <c r="I23615">
        <v>43494</v>
      </c>
      <c r="J23615">
        <v>2</v>
      </c>
      <c r="K23615">
        <v>24.04</v>
      </c>
    </row>
    <row r="23616" spans="1:11">
      <c r="B23616" t="s">
        <v>2033</v>
      </c>
      <c r="C23616" t="s">
        <v>2397</v>
      </c>
      <c r="D23616" t="s">
        <v>2044</v>
      </c>
      <c r="E23616">
        <v>3</v>
      </c>
      <c r="F23616" t="s">
        <v>2016</v>
      </c>
      <c r="G23616">
        <v>29</v>
      </c>
      <c r="H23616" t="s">
        <v>2036</v>
      </c>
      <c r="I23616">
        <v>43494</v>
      </c>
      <c r="J23616">
        <v>4</v>
      </c>
      <c r="K23616">
        <v>0</v>
      </c>
    </row>
    <row r="23617" spans="2:11">
      <c r="B23617" t="s">
        <v>2134</v>
      </c>
      <c r="C23617" t="s">
        <v>2379</v>
      </c>
      <c r="D23617" t="s">
        <v>2035</v>
      </c>
      <c r="E23617">
        <v>5</v>
      </c>
      <c r="F23617" t="s">
        <v>2016</v>
      </c>
      <c r="G23617">
        <v>44</v>
      </c>
      <c r="H23617" t="s">
        <v>2017</v>
      </c>
      <c r="I23617">
        <v>43494</v>
      </c>
      <c r="J23617" t="s">
        <v>2030</v>
      </c>
      <c r="K23617" t="s">
        <v>2030</v>
      </c>
    </row>
    <row r="23618" spans="2:11">
      <c r="B23618" t="s">
        <v>2207</v>
      </c>
      <c r="C23618" t="s">
        <v>2380</v>
      </c>
      <c r="D23618" t="s">
        <v>2026</v>
      </c>
      <c r="E23618">
        <v>5</v>
      </c>
      <c r="F23618" t="s">
        <v>2016</v>
      </c>
      <c r="G23618">
        <v>60</v>
      </c>
      <c r="H23618" t="s">
        <v>2017</v>
      </c>
      <c r="I23618">
        <v>43494</v>
      </c>
      <c r="J23618">
        <v>3</v>
      </c>
      <c r="K23618">
        <v>3.2</v>
      </c>
    </row>
    <row r="23619" spans="2:11">
      <c r="B23619" t="s">
        <v>2174</v>
      </c>
      <c r="C23619" t="s">
        <v>2357</v>
      </c>
      <c r="D23619" t="s">
        <v>2015</v>
      </c>
      <c r="E23619">
        <v>3</v>
      </c>
      <c r="F23619" t="s">
        <v>2016</v>
      </c>
      <c r="G23619">
        <v>30</v>
      </c>
      <c r="H23619" t="s">
        <v>2017</v>
      </c>
      <c r="I23619">
        <v>43493</v>
      </c>
      <c r="J23619">
        <v>4</v>
      </c>
      <c r="K23619">
        <v>0</v>
      </c>
    </row>
    <row r="23620" spans="2:11">
      <c r="B23620" t="s">
        <v>2198</v>
      </c>
      <c r="C23620" t="s">
        <v>2913</v>
      </c>
      <c r="D23620" t="s">
        <v>2044</v>
      </c>
      <c r="E23620">
        <v>3</v>
      </c>
      <c r="F23620" t="s">
        <v>2016</v>
      </c>
      <c r="G23620">
        <v>31</v>
      </c>
      <c r="H23620" t="s">
        <v>2020</v>
      </c>
      <c r="I23620">
        <v>43492</v>
      </c>
      <c r="J23620">
        <v>4</v>
      </c>
      <c r="K23620">
        <v>0</v>
      </c>
    </row>
    <row r="23621" spans="2:11">
      <c r="B23621" t="s">
        <v>2382</v>
      </c>
      <c r="C23621" t="s">
        <v>2383</v>
      </c>
      <c r="D23621" t="s">
        <v>2227</v>
      </c>
      <c r="E23621">
        <v>3</v>
      </c>
      <c r="F23621" t="s">
        <v>2016</v>
      </c>
      <c r="G23621">
        <v>30</v>
      </c>
      <c r="H23621" t="s">
        <v>2017</v>
      </c>
      <c r="I23621">
        <v>43489</v>
      </c>
      <c r="J23621">
        <v>4</v>
      </c>
      <c r="K23621">
        <v>0</v>
      </c>
    </row>
    <row r="23622" spans="2:11">
      <c r="B23622" t="s">
        <v>2079</v>
      </c>
      <c r="C23622" t="s">
        <v>3207</v>
      </c>
      <c r="D23622" t="s">
        <v>2029</v>
      </c>
      <c r="E23622">
        <v>5</v>
      </c>
      <c r="F23622" t="s">
        <v>2016</v>
      </c>
      <c r="G23622">
        <v>45</v>
      </c>
      <c r="H23622" t="s">
        <v>2017</v>
      </c>
      <c r="I23622">
        <v>43489</v>
      </c>
      <c r="J23622">
        <v>6</v>
      </c>
      <c r="K23622">
        <v>-23.54</v>
      </c>
    </row>
    <row r="23623" spans="2:11">
      <c r="B23623" t="s">
        <v>2072</v>
      </c>
      <c r="C23623" t="s">
        <v>2385</v>
      </c>
      <c r="D23623" t="s">
        <v>2189</v>
      </c>
      <c r="E23623">
        <v>5</v>
      </c>
      <c r="F23623" t="s">
        <v>2016</v>
      </c>
      <c r="G23623">
        <v>52</v>
      </c>
      <c r="H23623" t="s">
        <v>2017</v>
      </c>
      <c r="I23623">
        <v>43488</v>
      </c>
      <c r="J23623">
        <v>2</v>
      </c>
      <c r="K23623">
        <v>24.04</v>
      </c>
    </row>
    <row r="23624" spans="2:11">
      <c r="B23624" t="s">
        <v>2045</v>
      </c>
      <c r="C23624" t="s">
        <v>2351</v>
      </c>
      <c r="D23624" t="s">
        <v>2029</v>
      </c>
      <c r="E23624">
        <v>5</v>
      </c>
      <c r="F23624" t="s">
        <v>2016</v>
      </c>
      <c r="G23624">
        <v>55</v>
      </c>
      <c r="H23624" t="s">
        <v>2020</v>
      </c>
      <c r="I23624">
        <v>43486</v>
      </c>
      <c r="J23624" t="s">
        <v>2030</v>
      </c>
      <c r="K23624" t="s">
        <v>2030</v>
      </c>
    </row>
    <row r="23625" spans="2:11">
      <c r="B23625" t="s">
        <v>2042</v>
      </c>
      <c r="C23625" t="s">
        <v>2989</v>
      </c>
      <c r="D23625" t="s">
        <v>2044</v>
      </c>
      <c r="E23625">
        <v>3</v>
      </c>
      <c r="F23625" t="s">
        <v>2016</v>
      </c>
      <c r="G23625">
        <v>37</v>
      </c>
      <c r="H23625" t="s">
        <v>2020</v>
      </c>
      <c r="I23625">
        <v>43483</v>
      </c>
      <c r="J23625">
        <v>4</v>
      </c>
      <c r="K23625">
        <v>0</v>
      </c>
    </row>
    <row r="23626" spans="2:11">
      <c r="B23626" t="s">
        <v>2027</v>
      </c>
      <c r="C23626" t="s">
        <v>2381</v>
      </c>
      <c r="D23626" t="s">
        <v>2029</v>
      </c>
      <c r="E23626">
        <v>5</v>
      </c>
      <c r="F23626" t="s">
        <v>2016</v>
      </c>
      <c r="G23626">
        <v>35</v>
      </c>
      <c r="H23626" t="s">
        <v>2017</v>
      </c>
      <c r="I23626">
        <v>43480</v>
      </c>
      <c r="J23626">
        <v>5</v>
      </c>
      <c r="K23626">
        <v>-14.7</v>
      </c>
    </row>
    <row r="23627" spans="2:11">
      <c r="B23627" t="s">
        <v>2151</v>
      </c>
      <c r="C23627" t="s">
        <v>3098</v>
      </c>
      <c r="D23627" t="s">
        <v>2044</v>
      </c>
      <c r="E23627">
        <v>3</v>
      </c>
      <c r="F23627" t="s">
        <v>2016</v>
      </c>
      <c r="G23627" t="s">
        <v>2030</v>
      </c>
      <c r="H23627" t="s">
        <v>2017</v>
      </c>
      <c r="I23627">
        <v>43475</v>
      </c>
      <c r="J23627">
        <v>4</v>
      </c>
      <c r="K23627">
        <v>0</v>
      </c>
    </row>
    <row r="23628" spans="2:11">
      <c r="B23628" t="s">
        <v>2388</v>
      </c>
      <c r="C23628" t="s">
        <v>3208</v>
      </c>
      <c r="D23628" t="s">
        <v>2026</v>
      </c>
      <c r="E23628">
        <v>5</v>
      </c>
      <c r="F23628" t="s">
        <v>2016</v>
      </c>
      <c r="G23628">
        <v>58</v>
      </c>
      <c r="H23628" t="s">
        <v>2020</v>
      </c>
      <c r="I23628">
        <v>43472</v>
      </c>
      <c r="J23628" t="s">
        <v>2030</v>
      </c>
      <c r="K23628" t="s">
        <v>2030</v>
      </c>
    </row>
    <row r="23629" spans="2:11">
      <c r="B23629" t="s">
        <v>2021</v>
      </c>
      <c r="C23629" t="s">
        <v>2350</v>
      </c>
      <c r="D23629" t="s">
        <v>2216</v>
      </c>
      <c r="E23629">
        <v>3</v>
      </c>
      <c r="F23629" t="s">
        <v>2016</v>
      </c>
      <c r="G23629">
        <v>27</v>
      </c>
      <c r="H23629" t="s">
        <v>2020</v>
      </c>
      <c r="I23629">
        <v>43471</v>
      </c>
      <c r="J23629">
        <v>4</v>
      </c>
      <c r="K23629">
        <v>0</v>
      </c>
    </row>
    <row r="23630" spans="2:11">
      <c r="B23630" t="s">
        <v>2393</v>
      </c>
      <c r="C23630" t="s">
        <v>2394</v>
      </c>
      <c r="D23630" t="s">
        <v>2362</v>
      </c>
      <c r="E23630">
        <v>5</v>
      </c>
      <c r="F23630" t="s">
        <v>2016</v>
      </c>
      <c r="G23630">
        <v>48</v>
      </c>
      <c r="H23630" t="s">
        <v>2017</v>
      </c>
      <c r="I23630">
        <v>43454</v>
      </c>
      <c r="J23630">
        <v>2</v>
      </c>
      <c r="K23630">
        <v>24.04</v>
      </c>
    </row>
    <row r="23631" spans="2:11">
      <c r="B23631" t="s">
        <v>2049</v>
      </c>
      <c r="C23631" t="s">
        <v>2395</v>
      </c>
      <c r="D23631" t="s">
        <v>2015</v>
      </c>
      <c r="E23631">
        <v>3</v>
      </c>
      <c r="F23631" t="s">
        <v>2016</v>
      </c>
      <c r="G23631">
        <v>30</v>
      </c>
      <c r="H23631" t="s">
        <v>2017</v>
      </c>
      <c r="I23631">
        <v>43437</v>
      </c>
      <c r="J23631" t="s">
        <v>2030</v>
      </c>
      <c r="K23631" t="s">
        <v>2030</v>
      </c>
    </row>
    <row r="23632" spans="2:11">
      <c r="B23632" t="s">
        <v>3722</v>
      </c>
      <c r="C23632" t="s">
        <v>4015</v>
      </c>
      <c r="D23632" t="s">
        <v>2026</v>
      </c>
      <c r="E23632">
        <v>5</v>
      </c>
      <c r="F23632" t="s">
        <v>2016</v>
      </c>
      <c r="G23632">
        <v>55</v>
      </c>
      <c r="H23632" t="s">
        <v>2020</v>
      </c>
      <c r="I23632">
        <v>43404</v>
      </c>
      <c r="J23632">
        <v>8</v>
      </c>
      <c r="K23632">
        <v>-42.01</v>
      </c>
    </row>
    <row r="23633" spans="2:11">
      <c r="B23633" t="s">
        <v>2083</v>
      </c>
      <c r="C23633" t="s">
        <v>2084</v>
      </c>
      <c r="D23633" t="s">
        <v>2026</v>
      </c>
      <c r="E23633">
        <v>5</v>
      </c>
      <c r="F23633" t="s">
        <v>2016</v>
      </c>
      <c r="G23633" t="s">
        <v>2030</v>
      </c>
      <c r="H23633" t="s">
        <v>2017</v>
      </c>
      <c r="I23633">
        <v>43385</v>
      </c>
      <c r="J23633">
        <v>7</v>
      </c>
      <c r="K23633">
        <v>-37.549999999999997</v>
      </c>
    </row>
    <row r="23701" spans="1:11">
      <c r="A23701" t="s">
        <v>1250</v>
      </c>
      <c r="B23701" t="s">
        <v>106</v>
      </c>
      <c r="C23701" t="s">
        <v>2447</v>
      </c>
      <c r="D23701" t="s">
        <v>2114</v>
      </c>
      <c r="E23701">
        <v>3</v>
      </c>
      <c r="F23701" t="s">
        <v>2016</v>
      </c>
      <c r="G23701">
        <v>24</v>
      </c>
      <c r="H23701" t="s">
        <v>2020</v>
      </c>
      <c r="I23701">
        <v>43507</v>
      </c>
      <c r="J23701">
        <v>6</v>
      </c>
      <c r="K23701">
        <v>0</v>
      </c>
    </row>
    <row r="23702" spans="1:11">
      <c r="B23702" t="s">
        <v>2083</v>
      </c>
      <c r="C23702" t="s">
        <v>2084</v>
      </c>
      <c r="D23702" t="s">
        <v>2076</v>
      </c>
      <c r="E23702">
        <v>3</v>
      </c>
      <c r="F23702" t="s">
        <v>2088</v>
      </c>
      <c r="G23702" t="s">
        <v>2030</v>
      </c>
      <c r="H23702" t="s">
        <v>2017</v>
      </c>
      <c r="I23702">
        <v>43501</v>
      </c>
      <c r="J23702">
        <v>2</v>
      </c>
      <c r="K23702">
        <v>9.4</v>
      </c>
    </row>
    <row r="23703" spans="1:11">
      <c r="B23703" t="s">
        <v>2021</v>
      </c>
      <c r="C23703" t="s">
        <v>2285</v>
      </c>
      <c r="D23703" t="s">
        <v>2166</v>
      </c>
      <c r="E23703">
        <v>5</v>
      </c>
      <c r="F23703" t="s">
        <v>2016</v>
      </c>
      <c r="G23703">
        <v>29</v>
      </c>
      <c r="H23703" t="s">
        <v>2020</v>
      </c>
      <c r="I23703">
        <v>43500</v>
      </c>
      <c r="J23703">
        <v>3</v>
      </c>
      <c r="K23703">
        <v>8.1</v>
      </c>
    </row>
    <row r="23704" spans="1:11">
      <c r="B23704" t="s">
        <v>2027</v>
      </c>
      <c r="C23704" t="s">
        <v>2454</v>
      </c>
      <c r="D23704" t="s">
        <v>2029</v>
      </c>
      <c r="E23704">
        <v>5</v>
      </c>
      <c r="F23704" t="s">
        <v>2016</v>
      </c>
      <c r="G23704">
        <v>29</v>
      </c>
      <c r="H23704" t="s">
        <v>2017</v>
      </c>
      <c r="I23704">
        <v>43500</v>
      </c>
      <c r="J23704">
        <v>3</v>
      </c>
      <c r="K23704">
        <v>8.1</v>
      </c>
    </row>
    <row r="23705" spans="1:11">
      <c r="B23705" t="s">
        <v>2077</v>
      </c>
      <c r="C23705" t="s">
        <v>2288</v>
      </c>
      <c r="D23705" t="s">
        <v>2029</v>
      </c>
      <c r="E23705">
        <v>5</v>
      </c>
      <c r="F23705" t="s">
        <v>2016</v>
      </c>
      <c r="G23705">
        <v>32</v>
      </c>
      <c r="H23705" t="s">
        <v>2020</v>
      </c>
      <c r="I23705">
        <v>43500</v>
      </c>
      <c r="J23705">
        <v>3</v>
      </c>
      <c r="K23705">
        <v>8.1</v>
      </c>
    </row>
    <row r="23706" spans="1:11">
      <c r="B23706" t="s">
        <v>2045</v>
      </c>
      <c r="C23706" t="s">
        <v>3359</v>
      </c>
      <c r="D23706" t="s">
        <v>2029</v>
      </c>
      <c r="E23706">
        <v>5</v>
      </c>
      <c r="F23706" t="s">
        <v>2016</v>
      </c>
      <c r="G23706">
        <v>34</v>
      </c>
      <c r="H23706" t="s">
        <v>2020</v>
      </c>
      <c r="I23706">
        <v>43500</v>
      </c>
      <c r="J23706" t="s">
        <v>2030</v>
      </c>
      <c r="K23706" t="s">
        <v>2030</v>
      </c>
    </row>
    <row r="23707" spans="1:11">
      <c r="B23707" t="s">
        <v>2236</v>
      </c>
      <c r="C23707" t="s">
        <v>3087</v>
      </c>
      <c r="D23707" t="s">
        <v>2238</v>
      </c>
      <c r="E23707">
        <v>4</v>
      </c>
      <c r="F23707" t="s">
        <v>2016</v>
      </c>
      <c r="G23707">
        <v>31</v>
      </c>
      <c r="H23707" t="s">
        <v>2020</v>
      </c>
      <c r="I23707">
        <v>43500</v>
      </c>
      <c r="J23707">
        <v>3</v>
      </c>
      <c r="K23707">
        <v>8.1</v>
      </c>
    </row>
    <row r="23708" spans="1:11">
      <c r="B23708" t="s">
        <v>2277</v>
      </c>
      <c r="C23708" t="s">
        <v>2449</v>
      </c>
      <c r="D23708" t="s">
        <v>2029</v>
      </c>
      <c r="E23708">
        <v>5</v>
      </c>
      <c r="F23708" t="s">
        <v>2016</v>
      </c>
      <c r="G23708">
        <v>33</v>
      </c>
      <c r="H23708" t="s">
        <v>2017</v>
      </c>
      <c r="I23708">
        <v>43499</v>
      </c>
      <c r="J23708">
        <v>3</v>
      </c>
      <c r="K23708">
        <v>8.1</v>
      </c>
    </row>
    <row r="23709" spans="1:11">
      <c r="B23709" t="s">
        <v>2033</v>
      </c>
      <c r="C23709" t="s">
        <v>3360</v>
      </c>
      <c r="D23709" t="s">
        <v>2035</v>
      </c>
      <c r="E23709">
        <v>5</v>
      </c>
      <c r="F23709" t="s">
        <v>2016</v>
      </c>
      <c r="G23709" t="s">
        <v>2030</v>
      </c>
      <c r="H23709" t="s">
        <v>2017</v>
      </c>
      <c r="I23709">
        <v>43497</v>
      </c>
      <c r="J23709">
        <v>3</v>
      </c>
      <c r="K23709">
        <v>8.1</v>
      </c>
    </row>
    <row r="23710" spans="1:11">
      <c r="B23710" t="s">
        <v>2037</v>
      </c>
      <c r="C23710" t="s">
        <v>3361</v>
      </c>
      <c r="D23710" t="s">
        <v>2026</v>
      </c>
      <c r="E23710">
        <v>5</v>
      </c>
      <c r="F23710" t="s">
        <v>2016</v>
      </c>
      <c r="G23710">
        <v>30</v>
      </c>
      <c r="H23710" t="s">
        <v>2020</v>
      </c>
      <c r="I23710">
        <v>43497</v>
      </c>
      <c r="J23710">
        <v>3</v>
      </c>
      <c r="K23710">
        <v>8.1</v>
      </c>
    </row>
    <row r="23711" spans="1:11">
      <c r="B23711" t="s">
        <v>2079</v>
      </c>
      <c r="C23711" t="s">
        <v>2446</v>
      </c>
      <c r="D23711" t="s">
        <v>2029</v>
      </c>
      <c r="E23711">
        <v>5</v>
      </c>
      <c r="F23711" t="s">
        <v>2016</v>
      </c>
      <c r="G23711">
        <v>26</v>
      </c>
      <c r="H23711" t="s">
        <v>2017</v>
      </c>
      <c r="I23711">
        <v>43497</v>
      </c>
      <c r="J23711">
        <v>3</v>
      </c>
      <c r="K23711">
        <v>8.1</v>
      </c>
    </row>
    <row r="23712" spans="1:11">
      <c r="B23712" t="s">
        <v>2024</v>
      </c>
      <c r="C23712" t="s">
        <v>2243</v>
      </c>
      <c r="D23712" t="s">
        <v>2026</v>
      </c>
      <c r="E23712">
        <v>5</v>
      </c>
      <c r="F23712" t="s">
        <v>2016</v>
      </c>
      <c r="G23712">
        <v>28</v>
      </c>
      <c r="H23712" t="s">
        <v>2017</v>
      </c>
      <c r="I23712">
        <v>43496</v>
      </c>
      <c r="J23712">
        <v>5</v>
      </c>
      <c r="K23712">
        <v>3.66</v>
      </c>
    </row>
    <row r="23713" spans="2:11">
      <c r="B23713" t="s">
        <v>2051</v>
      </c>
      <c r="C23713" t="s">
        <v>3362</v>
      </c>
      <c r="D23713" t="s">
        <v>2076</v>
      </c>
      <c r="E23713">
        <v>3</v>
      </c>
      <c r="F23713" t="s">
        <v>2016</v>
      </c>
      <c r="G23713" t="s">
        <v>2030</v>
      </c>
      <c r="H23713" t="s">
        <v>2017</v>
      </c>
      <c r="I23713">
        <v>42943</v>
      </c>
      <c r="J23713">
        <v>6</v>
      </c>
      <c r="K23713">
        <v>0</v>
      </c>
    </row>
    <row r="23801" spans="1:11">
      <c r="A23801" t="s">
        <v>1251</v>
      </c>
      <c r="B23801" t="s">
        <v>2027</v>
      </c>
      <c r="C23801" t="s">
        <v>3313</v>
      </c>
      <c r="D23801" t="s">
        <v>2044</v>
      </c>
      <c r="E23801">
        <v>3</v>
      </c>
      <c r="F23801" t="s">
        <v>2088</v>
      </c>
      <c r="G23801">
        <v>7</v>
      </c>
      <c r="H23801" t="s">
        <v>2017</v>
      </c>
      <c r="I23801">
        <v>43511</v>
      </c>
      <c r="J23801">
        <v>6</v>
      </c>
      <c r="K23801">
        <v>-25.53</v>
      </c>
    </row>
    <row r="23802" spans="1:11">
      <c r="B23802" t="s">
        <v>2094</v>
      </c>
      <c r="C23802" t="s">
        <v>2095</v>
      </c>
      <c r="D23802" t="s">
        <v>2076</v>
      </c>
      <c r="E23802">
        <v>3</v>
      </c>
      <c r="F23802" t="s">
        <v>2088</v>
      </c>
      <c r="G23802" t="s">
        <v>2030</v>
      </c>
      <c r="H23802" t="s">
        <v>2017</v>
      </c>
      <c r="I23802">
        <v>43511</v>
      </c>
      <c r="J23802" t="s">
        <v>2030</v>
      </c>
      <c r="K23802" t="s">
        <v>2030</v>
      </c>
    </row>
    <row r="23803" spans="1:11">
      <c r="B23803" t="s">
        <v>2049</v>
      </c>
      <c r="C23803" t="s">
        <v>3489</v>
      </c>
      <c r="D23803" t="s">
        <v>2029</v>
      </c>
      <c r="E23803">
        <v>5</v>
      </c>
      <c r="F23803" t="s">
        <v>2016</v>
      </c>
      <c r="G23803">
        <v>8.5</v>
      </c>
      <c r="H23803" t="s">
        <v>2017</v>
      </c>
      <c r="I23803">
        <v>43511</v>
      </c>
      <c r="J23803">
        <v>5</v>
      </c>
      <c r="K23803">
        <v>-19.89</v>
      </c>
    </row>
    <row r="23804" spans="1:11">
      <c r="B23804" t="s">
        <v>106</v>
      </c>
      <c r="C23804" t="s">
        <v>2527</v>
      </c>
      <c r="D23804" t="s">
        <v>2512</v>
      </c>
      <c r="E23804">
        <v>1</v>
      </c>
      <c r="F23804" t="s">
        <v>2016</v>
      </c>
      <c r="G23804">
        <v>6</v>
      </c>
      <c r="H23804" t="s">
        <v>2020</v>
      </c>
      <c r="I23804">
        <v>43510</v>
      </c>
      <c r="J23804">
        <v>2</v>
      </c>
      <c r="K23804">
        <v>19.89</v>
      </c>
    </row>
    <row r="23805" spans="1:11">
      <c r="B23805" t="s">
        <v>2021</v>
      </c>
      <c r="C23805" t="s">
        <v>3491</v>
      </c>
      <c r="D23805" t="s">
        <v>2296</v>
      </c>
      <c r="E23805">
        <v>3</v>
      </c>
      <c r="F23805" t="s">
        <v>2016</v>
      </c>
      <c r="G23805">
        <v>5</v>
      </c>
      <c r="H23805" t="s">
        <v>2020</v>
      </c>
      <c r="I23805">
        <v>43510</v>
      </c>
      <c r="J23805" t="s">
        <v>2030</v>
      </c>
      <c r="K23805" t="s">
        <v>2030</v>
      </c>
    </row>
    <row r="23806" spans="1:11">
      <c r="B23806" t="s">
        <v>2033</v>
      </c>
      <c r="C23806" t="s">
        <v>2557</v>
      </c>
      <c r="D23806" t="s">
        <v>2044</v>
      </c>
      <c r="E23806">
        <v>3</v>
      </c>
      <c r="F23806" t="s">
        <v>2016</v>
      </c>
      <c r="G23806">
        <v>7.5</v>
      </c>
      <c r="H23806" t="s">
        <v>2036</v>
      </c>
      <c r="I23806">
        <v>43510</v>
      </c>
      <c r="J23806">
        <v>4</v>
      </c>
      <c r="K23806">
        <v>0</v>
      </c>
    </row>
    <row r="23807" spans="1:11">
      <c r="B23807" t="s">
        <v>2159</v>
      </c>
      <c r="C23807" t="s">
        <v>2620</v>
      </c>
      <c r="D23807" t="s">
        <v>2044</v>
      </c>
      <c r="E23807">
        <v>3</v>
      </c>
      <c r="F23807" t="s">
        <v>2016</v>
      </c>
      <c r="G23807">
        <v>7</v>
      </c>
      <c r="H23807" t="s">
        <v>2020</v>
      </c>
      <c r="I23807">
        <v>43510</v>
      </c>
      <c r="J23807">
        <v>3</v>
      </c>
      <c r="K23807">
        <v>1.08</v>
      </c>
    </row>
    <row r="23808" spans="1:11">
      <c r="B23808" t="s">
        <v>2072</v>
      </c>
      <c r="C23808" t="s">
        <v>3494</v>
      </c>
      <c r="D23808" t="s">
        <v>2029</v>
      </c>
      <c r="E23808">
        <v>5</v>
      </c>
      <c r="F23808" t="s">
        <v>2016</v>
      </c>
      <c r="G23808">
        <v>9</v>
      </c>
      <c r="H23808" t="s">
        <v>2017</v>
      </c>
      <c r="I23808">
        <v>43510</v>
      </c>
      <c r="J23808">
        <v>5</v>
      </c>
      <c r="K23808">
        <v>-19.89</v>
      </c>
    </row>
    <row r="23809" spans="2:11">
      <c r="B23809" t="s">
        <v>2063</v>
      </c>
      <c r="C23809" t="s">
        <v>3495</v>
      </c>
      <c r="D23809" t="s">
        <v>2184</v>
      </c>
      <c r="E23809">
        <v>1</v>
      </c>
      <c r="F23809" t="s">
        <v>2016</v>
      </c>
      <c r="G23809">
        <v>3.5</v>
      </c>
      <c r="H23809" t="s">
        <v>2017</v>
      </c>
      <c r="I23809">
        <v>43510</v>
      </c>
      <c r="J23809" t="s">
        <v>2030</v>
      </c>
      <c r="K23809" t="s">
        <v>2030</v>
      </c>
    </row>
    <row r="23810" spans="2:11">
      <c r="B23810" t="s">
        <v>2045</v>
      </c>
      <c r="C23810" t="s">
        <v>3492</v>
      </c>
      <c r="D23810" t="s">
        <v>2015</v>
      </c>
      <c r="E23810">
        <v>3</v>
      </c>
      <c r="F23810" t="s">
        <v>2016</v>
      </c>
      <c r="G23810" t="s">
        <v>2030</v>
      </c>
      <c r="H23810" t="s">
        <v>2017</v>
      </c>
      <c r="I23810">
        <v>43509</v>
      </c>
      <c r="J23810">
        <v>4</v>
      </c>
      <c r="K23810">
        <v>0</v>
      </c>
    </row>
    <row r="23811" spans="2:11">
      <c r="B23811" t="s">
        <v>2151</v>
      </c>
      <c r="C23811" t="s">
        <v>2520</v>
      </c>
      <c r="D23811" t="s">
        <v>2179</v>
      </c>
      <c r="E23811" t="s">
        <v>2030</v>
      </c>
      <c r="F23811" t="s">
        <v>2016</v>
      </c>
      <c r="G23811" t="s">
        <v>2030</v>
      </c>
      <c r="H23811" t="s">
        <v>2017</v>
      </c>
      <c r="I23811">
        <v>43503</v>
      </c>
      <c r="J23811" t="s">
        <v>2030</v>
      </c>
      <c r="K23811" t="s">
        <v>2030</v>
      </c>
    </row>
    <row r="23812" spans="2:11">
      <c r="B23812" t="s">
        <v>2042</v>
      </c>
      <c r="C23812" t="s">
        <v>3499</v>
      </c>
      <c r="D23812" t="s">
        <v>2044</v>
      </c>
      <c r="E23812">
        <v>3</v>
      </c>
      <c r="F23812" t="s">
        <v>2016</v>
      </c>
      <c r="G23812">
        <v>8.1</v>
      </c>
      <c r="H23812" t="s">
        <v>2020</v>
      </c>
      <c r="I23812">
        <v>43315</v>
      </c>
      <c r="J23812" t="s">
        <v>2030</v>
      </c>
      <c r="K23812" t="s">
        <v>2030</v>
      </c>
    </row>
    <row r="23813" spans="2:11">
      <c r="B23813" t="s">
        <v>2083</v>
      </c>
      <c r="C23813" t="s">
        <v>2084</v>
      </c>
      <c r="D23813" t="s">
        <v>2184</v>
      </c>
      <c r="E23813">
        <v>1</v>
      </c>
      <c r="F23813" t="s">
        <v>2016</v>
      </c>
      <c r="G23813" t="s">
        <v>2030</v>
      </c>
      <c r="H23813" t="s">
        <v>2017</v>
      </c>
      <c r="I23813">
        <v>43186</v>
      </c>
      <c r="J23813">
        <v>2</v>
      </c>
      <c r="K23813">
        <v>19.89</v>
      </c>
    </row>
    <row r="23901" spans="1:11">
      <c r="A23901" t="s">
        <v>1252</v>
      </c>
      <c r="B23901" t="s">
        <v>2131</v>
      </c>
      <c r="C23901" t="s">
        <v>3106</v>
      </c>
      <c r="D23901" t="s">
        <v>2026</v>
      </c>
      <c r="E23901">
        <v>5</v>
      </c>
      <c r="F23901" t="s">
        <v>2016</v>
      </c>
      <c r="G23901">
        <v>10</v>
      </c>
      <c r="H23901" t="s">
        <v>2133</v>
      </c>
      <c r="I23901">
        <v>43510</v>
      </c>
      <c r="J23901">
        <v>1</v>
      </c>
      <c r="K23901">
        <v>184.75</v>
      </c>
    </row>
    <row r="23902" spans="1:11">
      <c r="B23902" t="s">
        <v>2069</v>
      </c>
      <c r="C23902" t="s">
        <v>3639</v>
      </c>
      <c r="D23902" t="s">
        <v>2071</v>
      </c>
      <c r="E23902">
        <v>3</v>
      </c>
      <c r="F23902" t="s">
        <v>2016</v>
      </c>
      <c r="G23902" t="s">
        <v>2030</v>
      </c>
      <c r="H23902" t="s">
        <v>2017</v>
      </c>
      <c r="I23902">
        <v>43510</v>
      </c>
      <c r="J23902">
        <v>3</v>
      </c>
      <c r="K23902">
        <v>0</v>
      </c>
    </row>
    <row r="23903" spans="1:11">
      <c r="B23903" t="s">
        <v>2269</v>
      </c>
      <c r="C23903" t="s">
        <v>3107</v>
      </c>
      <c r="D23903" t="s">
        <v>2044</v>
      </c>
      <c r="E23903">
        <v>3</v>
      </c>
      <c r="F23903" t="s">
        <v>2016</v>
      </c>
      <c r="G23903" t="s">
        <v>2030</v>
      </c>
      <c r="H23903" t="s">
        <v>2017</v>
      </c>
      <c r="I23903">
        <v>43510</v>
      </c>
      <c r="J23903">
        <v>4</v>
      </c>
      <c r="K23903">
        <v>-30.44</v>
      </c>
    </row>
    <row r="23904" spans="1:11">
      <c r="B23904" t="s">
        <v>2033</v>
      </c>
      <c r="C23904" t="s">
        <v>2557</v>
      </c>
      <c r="D23904" t="s">
        <v>2184</v>
      </c>
      <c r="E23904">
        <v>1</v>
      </c>
      <c r="F23904" t="s">
        <v>2016</v>
      </c>
      <c r="G23904">
        <v>6.5</v>
      </c>
      <c r="H23904" t="s">
        <v>2017</v>
      </c>
      <c r="I23904">
        <v>43509</v>
      </c>
      <c r="J23904">
        <v>5</v>
      </c>
      <c r="K23904">
        <v>-45.51</v>
      </c>
    </row>
    <row r="23905" spans="2:11">
      <c r="B23905" t="s">
        <v>2083</v>
      </c>
      <c r="C23905" t="s">
        <v>2084</v>
      </c>
      <c r="D23905" t="s">
        <v>2184</v>
      </c>
      <c r="E23905">
        <v>1</v>
      </c>
      <c r="F23905" t="s">
        <v>2016</v>
      </c>
      <c r="G23905" t="s">
        <v>2030</v>
      </c>
      <c r="H23905" t="s">
        <v>2017</v>
      </c>
      <c r="I23905">
        <v>43181</v>
      </c>
      <c r="J23905">
        <v>2</v>
      </c>
      <c r="K23905">
        <v>48.99</v>
      </c>
    </row>
    <row r="23906" spans="2:11">
      <c r="B23906" t="s">
        <v>2054</v>
      </c>
      <c r="C23906" t="s">
        <v>3109</v>
      </c>
      <c r="D23906" t="s">
        <v>2179</v>
      </c>
      <c r="E23906" t="s">
        <v>2030</v>
      </c>
      <c r="F23906" t="s">
        <v>2016</v>
      </c>
      <c r="G23906" t="s">
        <v>2030</v>
      </c>
      <c r="H23906" t="s">
        <v>2017</v>
      </c>
      <c r="I23906">
        <v>42475</v>
      </c>
      <c r="J23906" t="s">
        <v>2030</v>
      </c>
      <c r="K23906" t="s">
        <v>2030</v>
      </c>
    </row>
    <row r="24001" spans="1:11">
      <c r="A24001" t="s">
        <v>1253</v>
      </c>
      <c r="B24001" t="s">
        <v>2174</v>
      </c>
      <c r="C24001" t="s">
        <v>2456</v>
      </c>
      <c r="D24001" t="s">
        <v>2015</v>
      </c>
      <c r="E24001">
        <v>3</v>
      </c>
      <c r="F24001" t="s">
        <v>2016</v>
      </c>
      <c r="G24001">
        <v>35</v>
      </c>
      <c r="H24001" t="s">
        <v>2017</v>
      </c>
      <c r="I24001">
        <v>43511</v>
      </c>
      <c r="J24001">
        <v>5</v>
      </c>
      <c r="K24001">
        <v>-20.13</v>
      </c>
    </row>
    <row r="24002" spans="1:11">
      <c r="B24002" t="s">
        <v>2207</v>
      </c>
      <c r="C24002" t="s">
        <v>4289</v>
      </c>
      <c r="D24002" t="s">
        <v>2044</v>
      </c>
      <c r="E24002">
        <v>3</v>
      </c>
      <c r="F24002" t="s">
        <v>2123</v>
      </c>
      <c r="G24002" t="s">
        <v>2030</v>
      </c>
      <c r="H24002" t="s">
        <v>2017</v>
      </c>
      <c r="I24002">
        <v>43509</v>
      </c>
      <c r="J24002" t="s">
        <v>2030</v>
      </c>
      <c r="K24002" t="s">
        <v>2030</v>
      </c>
    </row>
    <row r="24003" spans="1:11">
      <c r="B24003" t="s">
        <v>2236</v>
      </c>
      <c r="C24003" t="s">
        <v>2408</v>
      </c>
      <c r="D24003" t="s">
        <v>2238</v>
      </c>
      <c r="E24003">
        <v>4</v>
      </c>
      <c r="F24003" t="s">
        <v>2016</v>
      </c>
      <c r="G24003">
        <v>64</v>
      </c>
      <c r="H24003" t="s">
        <v>2020</v>
      </c>
      <c r="I24003">
        <v>43502</v>
      </c>
      <c r="J24003">
        <v>2</v>
      </c>
      <c r="K24003">
        <v>61.71</v>
      </c>
    </row>
    <row r="24004" spans="1:11">
      <c r="B24004" t="s">
        <v>2247</v>
      </c>
      <c r="C24004" t="s">
        <v>4290</v>
      </c>
      <c r="D24004" t="s">
        <v>2162</v>
      </c>
      <c r="E24004">
        <v>3</v>
      </c>
      <c r="F24004" t="s">
        <v>2016</v>
      </c>
      <c r="G24004">
        <v>55</v>
      </c>
      <c r="H24004" t="s">
        <v>2020</v>
      </c>
      <c r="I24004">
        <v>43502</v>
      </c>
      <c r="J24004" t="s">
        <v>2030</v>
      </c>
      <c r="K24004" t="s">
        <v>2030</v>
      </c>
    </row>
    <row r="24005" spans="1:11">
      <c r="B24005" t="s">
        <v>2232</v>
      </c>
      <c r="C24005" t="s">
        <v>3584</v>
      </c>
      <c r="D24005" t="s">
        <v>2029</v>
      </c>
      <c r="E24005">
        <v>5</v>
      </c>
      <c r="F24005" t="s">
        <v>2016</v>
      </c>
      <c r="G24005" t="s">
        <v>2030</v>
      </c>
      <c r="H24005" t="s">
        <v>2017</v>
      </c>
      <c r="I24005">
        <v>43501</v>
      </c>
      <c r="J24005">
        <v>2</v>
      </c>
      <c r="K24005">
        <v>61.71</v>
      </c>
    </row>
    <row r="24006" spans="1:11">
      <c r="B24006" t="s">
        <v>2159</v>
      </c>
      <c r="C24006" t="s">
        <v>3387</v>
      </c>
      <c r="D24006" t="s">
        <v>2029</v>
      </c>
      <c r="E24006">
        <v>5</v>
      </c>
      <c r="F24006" t="s">
        <v>2016</v>
      </c>
      <c r="G24006">
        <v>65</v>
      </c>
      <c r="H24006" t="s">
        <v>2017</v>
      </c>
      <c r="I24006">
        <v>43500</v>
      </c>
      <c r="J24006">
        <v>2</v>
      </c>
      <c r="K24006">
        <v>61.71</v>
      </c>
    </row>
    <row r="24007" spans="1:11">
      <c r="B24007" t="s">
        <v>2079</v>
      </c>
      <c r="C24007" t="s">
        <v>2254</v>
      </c>
      <c r="D24007" t="s">
        <v>2029</v>
      </c>
      <c r="E24007">
        <v>5</v>
      </c>
      <c r="F24007" t="s">
        <v>2016</v>
      </c>
      <c r="G24007">
        <v>57</v>
      </c>
      <c r="H24007" t="s">
        <v>2017</v>
      </c>
      <c r="I24007">
        <v>43493</v>
      </c>
      <c r="J24007" t="s">
        <v>2030</v>
      </c>
      <c r="K24007" t="s">
        <v>2030</v>
      </c>
    </row>
    <row r="24008" spans="1:11">
      <c r="B24008" t="s">
        <v>106</v>
      </c>
      <c r="C24008" t="s">
        <v>4016</v>
      </c>
      <c r="D24008" t="s">
        <v>2512</v>
      </c>
      <c r="E24008">
        <v>1</v>
      </c>
      <c r="F24008" t="s">
        <v>2016</v>
      </c>
      <c r="G24008">
        <v>23</v>
      </c>
      <c r="H24008" t="s">
        <v>2020</v>
      </c>
      <c r="I24008">
        <v>43488</v>
      </c>
      <c r="J24008" t="s">
        <v>2030</v>
      </c>
      <c r="K24008" t="s">
        <v>2030</v>
      </c>
    </row>
    <row r="24009" spans="1:11">
      <c r="B24009" t="s">
        <v>2136</v>
      </c>
      <c r="C24009" t="s">
        <v>2413</v>
      </c>
      <c r="D24009" t="s">
        <v>2026</v>
      </c>
      <c r="E24009">
        <v>5</v>
      </c>
      <c r="F24009" t="s">
        <v>2016</v>
      </c>
      <c r="G24009">
        <v>76</v>
      </c>
      <c r="H24009" t="s">
        <v>2020</v>
      </c>
      <c r="I24009">
        <v>43482</v>
      </c>
      <c r="J24009">
        <v>3</v>
      </c>
      <c r="K24009">
        <v>9.49</v>
      </c>
    </row>
    <row r="24010" spans="1:11">
      <c r="B24010" t="s">
        <v>2134</v>
      </c>
      <c r="C24010" t="s">
        <v>4017</v>
      </c>
      <c r="D24010" t="s">
        <v>2162</v>
      </c>
      <c r="E24010">
        <v>3</v>
      </c>
      <c r="F24010" t="s">
        <v>2016</v>
      </c>
      <c r="G24010">
        <v>66</v>
      </c>
      <c r="H24010" t="s">
        <v>2020</v>
      </c>
      <c r="I24010">
        <v>43451</v>
      </c>
      <c r="J24010" t="s">
        <v>2030</v>
      </c>
      <c r="K24010" t="s">
        <v>2030</v>
      </c>
    </row>
    <row r="24011" spans="1:11">
      <c r="B24011" t="s">
        <v>2267</v>
      </c>
      <c r="C24011" t="s">
        <v>2268</v>
      </c>
      <c r="D24011" t="s">
        <v>2029</v>
      </c>
      <c r="E24011">
        <v>5</v>
      </c>
      <c r="F24011" t="s">
        <v>2016</v>
      </c>
      <c r="G24011">
        <v>73</v>
      </c>
      <c r="H24011" t="s">
        <v>2017</v>
      </c>
      <c r="I24011">
        <v>43441</v>
      </c>
      <c r="J24011" t="s">
        <v>2030</v>
      </c>
      <c r="K24011" t="s">
        <v>2030</v>
      </c>
    </row>
    <row r="24012" spans="1:11">
      <c r="B24012" t="s">
        <v>2129</v>
      </c>
      <c r="C24012" t="s">
        <v>2409</v>
      </c>
      <c r="D24012" t="s">
        <v>2076</v>
      </c>
      <c r="E24012">
        <v>3</v>
      </c>
      <c r="F24012" t="s">
        <v>2016</v>
      </c>
      <c r="G24012">
        <v>40</v>
      </c>
      <c r="H24012" t="s">
        <v>2020</v>
      </c>
      <c r="I24012">
        <v>43438</v>
      </c>
      <c r="J24012">
        <v>5</v>
      </c>
      <c r="K24012">
        <v>-20.13</v>
      </c>
    </row>
    <row r="24013" spans="1:11">
      <c r="B24013" t="s">
        <v>2257</v>
      </c>
      <c r="C24013" t="s">
        <v>2258</v>
      </c>
      <c r="D24013" t="s">
        <v>2044</v>
      </c>
      <c r="E24013">
        <v>3</v>
      </c>
      <c r="F24013" t="s">
        <v>2016</v>
      </c>
      <c r="G24013">
        <v>52</v>
      </c>
      <c r="H24013" t="s">
        <v>2020</v>
      </c>
      <c r="I24013">
        <v>43434</v>
      </c>
      <c r="J24013">
        <v>4</v>
      </c>
      <c r="K24013">
        <v>0</v>
      </c>
    </row>
    <row r="24014" spans="1:11">
      <c r="B24014" t="s">
        <v>3662</v>
      </c>
      <c r="C24014" t="s">
        <v>4132</v>
      </c>
      <c r="D24014" t="s">
        <v>2029</v>
      </c>
      <c r="E24014">
        <v>5</v>
      </c>
      <c r="F24014" t="s">
        <v>2016</v>
      </c>
      <c r="G24014">
        <v>62.5</v>
      </c>
      <c r="H24014" t="s">
        <v>2020</v>
      </c>
      <c r="I24014">
        <v>43417</v>
      </c>
      <c r="J24014">
        <v>1</v>
      </c>
      <c r="K24014">
        <v>96.06</v>
      </c>
    </row>
    <row r="24015" spans="1:11">
      <c r="B24015" t="s">
        <v>2083</v>
      </c>
      <c r="C24015" t="s">
        <v>2084</v>
      </c>
      <c r="D24015" t="s">
        <v>2053</v>
      </c>
      <c r="E24015">
        <v>1</v>
      </c>
      <c r="F24015" t="s">
        <v>2016</v>
      </c>
      <c r="G24015" t="s">
        <v>2030</v>
      </c>
      <c r="H24015" t="s">
        <v>2017</v>
      </c>
      <c r="I24015">
        <v>43327</v>
      </c>
      <c r="J24015" t="s">
        <v>2030</v>
      </c>
      <c r="K24015" t="s">
        <v>2030</v>
      </c>
    </row>
    <row r="24101" spans="1:11">
      <c r="A24101" t="s">
        <v>1254</v>
      </c>
      <c r="B24101" t="s">
        <v>2074</v>
      </c>
      <c r="C24101" t="s">
        <v>3375</v>
      </c>
      <c r="D24101" t="s">
        <v>2026</v>
      </c>
      <c r="E24101">
        <v>5</v>
      </c>
      <c r="F24101" t="s">
        <v>2016</v>
      </c>
      <c r="G24101">
        <v>122</v>
      </c>
      <c r="H24101" t="s">
        <v>2020</v>
      </c>
      <c r="I24101">
        <v>43510</v>
      </c>
      <c r="J24101">
        <v>6</v>
      </c>
      <c r="K24101">
        <v>-13.74</v>
      </c>
    </row>
    <row r="24102" spans="1:11">
      <c r="B24102" t="s">
        <v>2094</v>
      </c>
      <c r="C24102" t="s">
        <v>2095</v>
      </c>
      <c r="D24102" t="s">
        <v>2076</v>
      </c>
      <c r="E24102">
        <v>3</v>
      </c>
      <c r="F24102" t="s">
        <v>2088</v>
      </c>
      <c r="G24102" t="s">
        <v>2030</v>
      </c>
      <c r="H24102" t="s">
        <v>2017</v>
      </c>
      <c r="I24102">
        <v>43510</v>
      </c>
      <c r="J24102" t="s">
        <v>2030</v>
      </c>
      <c r="K24102" t="s">
        <v>2030</v>
      </c>
    </row>
    <row r="24103" spans="1:11">
      <c r="B24103" t="s">
        <v>2049</v>
      </c>
      <c r="C24103" t="s">
        <v>3376</v>
      </c>
      <c r="D24103" t="s">
        <v>2015</v>
      </c>
      <c r="E24103">
        <v>3</v>
      </c>
      <c r="F24103" t="s">
        <v>2016</v>
      </c>
      <c r="G24103">
        <v>103</v>
      </c>
      <c r="H24103" t="s">
        <v>2017</v>
      </c>
      <c r="I24103">
        <v>43510</v>
      </c>
      <c r="J24103">
        <v>4</v>
      </c>
      <c r="K24103">
        <v>0</v>
      </c>
    </row>
    <row r="24104" spans="1:11">
      <c r="B24104" t="s">
        <v>2174</v>
      </c>
      <c r="C24104" t="s">
        <v>3377</v>
      </c>
      <c r="D24104" t="s">
        <v>2041</v>
      </c>
      <c r="E24104">
        <v>1</v>
      </c>
      <c r="F24104" t="s">
        <v>2088</v>
      </c>
      <c r="G24104">
        <v>80</v>
      </c>
      <c r="H24104" t="s">
        <v>2017</v>
      </c>
      <c r="I24104">
        <v>43508</v>
      </c>
      <c r="J24104">
        <v>3</v>
      </c>
      <c r="K24104">
        <v>0.18</v>
      </c>
    </row>
    <row r="24105" spans="1:11">
      <c r="B24105" t="s">
        <v>106</v>
      </c>
      <c r="C24105" t="s">
        <v>2401</v>
      </c>
      <c r="D24105" t="s">
        <v>2440</v>
      </c>
      <c r="E24105">
        <v>5</v>
      </c>
      <c r="F24105" t="s">
        <v>2016</v>
      </c>
      <c r="G24105">
        <v>130</v>
      </c>
      <c r="H24105" t="s">
        <v>2020</v>
      </c>
      <c r="I24105">
        <v>43504</v>
      </c>
      <c r="J24105">
        <v>6</v>
      </c>
      <c r="K24105">
        <v>-13.74</v>
      </c>
    </row>
    <row r="24106" spans="1:11">
      <c r="B24106" t="s">
        <v>2051</v>
      </c>
      <c r="C24106" t="s">
        <v>3378</v>
      </c>
      <c r="D24106" t="s">
        <v>2026</v>
      </c>
      <c r="E24106">
        <v>5</v>
      </c>
      <c r="F24106" t="s">
        <v>2016</v>
      </c>
      <c r="G24106">
        <v>114</v>
      </c>
      <c r="H24106" t="s">
        <v>2017</v>
      </c>
      <c r="I24106">
        <v>43504</v>
      </c>
      <c r="J24106">
        <v>2</v>
      </c>
      <c r="K24106">
        <v>0.83</v>
      </c>
    </row>
    <row r="24107" spans="1:11">
      <c r="B24107" t="s">
        <v>2021</v>
      </c>
      <c r="C24107" t="s">
        <v>3156</v>
      </c>
      <c r="D24107" t="s">
        <v>2023</v>
      </c>
      <c r="E24107">
        <v>5</v>
      </c>
      <c r="F24107" t="s">
        <v>2016</v>
      </c>
      <c r="G24107">
        <v>123</v>
      </c>
      <c r="H24107" t="s">
        <v>2020</v>
      </c>
      <c r="I24107">
        <v>43503</v>
      </c>
      <c r="J24107" t="s">
        <v>2030</v>
      </c>
      <c r="K24107" t="s">
        <v>2030</v>
      </c>
    </row>
    <row r="24108" spans="1:11">
      <c r="B24108" t="s">
        <v>2027</v>
      </c>
      <c r="C24108" t="s">
        <v>3050</v>
      </c>
      <c r="D24108" t="s">
        <v>2044</v>
      </c>
      <c r="E24108">
        <v>3</v>
      </c>
      <c r="F24108" t="s">
        <v>2016</v>
      </c>
      <c r="G24108">
        <v>112</v>
      </c>
      <c r="H24108" t="s">
        <v>2017</v>
      </c>
      <c r="I24108">
        <v>43503</v>
      </c>
      <c r="J24108">
        <v>4</v>
      </c>
      <c r="K24108">
        <v>0</v>
      </c>
    </row>
    <row r="24109" spans="1:11">
      <c r="B24109" t="s">
        <v>2134</v>
      </c>
      <c r="C24109" t="s">
        <v>3379</v>
      </c>
      <c r="D24109" t="s">
        <v>2035</v>
      </c>
      <c r="E24109">
        <v>5</v>
      </c>
      <c r="F24109" t="s">
        <v>2016</v>
      </c>
      <c r="G24109">
        <v>125</v>
      </c>
      <c r="H24109" t="s">
        <v>2020</v>
      </c>
      <c r="I24109">
        <v>43503</v>
      </c>
      <c r="J24109" t="s">
        <v>2030</v>
      </c>
      <c r="K24109" t="s">
        <v>2030</v>
      </c>
    </row>
    <row r="24110" spans="1:11">
      <c r="B24110" t="s">
        <v>2257</v>
      </c>
      <c r="C24110" t="s">
        <v>3380</v>
      </c>
      <c r="D24110" t="s">
        <v>2029</v>
      </c>
      <c r="E24110">
        <v>5</v>
      </c>
      <c r="F24110" t="s">
        <v>2016</v>
      </c>
      <c r="G24110">
        <v>119</v>
      </c>
      <c r="H24110" t="s">
        <v>2020</v>
      </c>
      <c r="I24110">
        <v>43503</v>
      </c>
      <c r="J24110">
        <v>5</v>
      </c>
      <c r="K24110">
        <v>-6.43</v>
      </c>
    </row>
    <row r="24111" spans="1:11">
      <c r="B24111" t="s">
        <v>2042</v>
      </c>
      <c r="C24111" t="s">
        <v>3158</v>
      </c>
      <c r="D24111" t="s">
        <v>2029</v>
      </c>
      <c r="E24111">
        <v>5</v>
      </c>
      <c r="F24111" t="s">
        <v>2016</v>
      </c>
      <c r="G24111">
        <v>138</v>
      </c>
      <c r="H24111" t="s">
        <v>2020</v>
      </c>
      <c r="I24111">
        <v>43503</v>
      </c>
      <c r="J24111">
        <v>6</v>
      </c>
      <c r="K24111">
        <v>-13.74</v>
      </c>
    </row>
    <row r="24112" spans="1:11">
      <c r="B24112" t="s">
        <v>2234</v>
      </c>
      <c r="C24112" t="s">
        <v>3381</v>
      </c>
      <c r="D24112" t="s">
        <v>2026</v>
      </c>
      <c r="E24112">
        <v>5</v>
      </c>
      <c r="F24112" t="s">
        <v>2016</v>
      </c>
      <c r="G24112">
        <v>130</v>
      </c>
      <c r="H24112" t="s">
        <v>2020</v>
      </c>
      <c r="I24112">
        <v>43503</v>
      </c>
      <c r="J24112" t="s">
        <v>2030</v>
      </c>
      <c r="K24112" t="s">
        <v>2030</v>
      </c>
    </row>
    <row r="24113" spans="2:11">
      <c r="B24113" t="s">
        <v>2451</v>
      </c>
      <c r="C24113" t="s">
        <v>3382</v>
      </c>
      <c r="D24113" t="s">
        <v>2026</v>
      </c>
      <c r="E24113">
        <v>5</v>
      </c>
      <c r="F24113" t="s">
        <v>2016</v>
      </c>
      <c r="G24113">
        <v>136</v>
      </c>
      <c r="H24113" t="s">
        <v>2017</v>
      </c>
      <c r="I24113">
        <v>43503</v>
      </c>
      <c r="J24113" t="s">
        <v>2030</v>
      </c>
      <c r="K24113" t="s">
        <v>2030</v>
      </c>
    </row>
    <row r="24114" spans="2:11">
      <c r="B24114" t="s">
        <v>2059</v>
      </c>
      <c r="C24114" t="s">
        <v>3383</v>
      </c>
      <c r="D24114" t="s">
        <v>2026</v>
      </c>
      <c r="E24114">
        <v>5</v>
      </c>
      <c r="F24114" t="s">
        <v>2016</v>
      </c>
      <c r="G24114">
        <v>124</v>
      </c>
      <c r="H24114" t="s">
        <v>2020</v>
      </c>
      <c r="I24114">
        <v>43503</v>
      </c>
      <c r="J24114">
        <v>6</v>
      </c>
      <c r="K24114">
        <v>-13.74</v>
      </c>
    </row>
    <row r="24115" spans="2:11">
      <c r="B24115" t="s">
        <v>2061</v>
      </c>
      <c r="C24115" t="s">
        <v>3384</v>
      </c>
      <c r="D24115" t="s">
        <v>2026</v>
      </c>
      <c r="E24115">
        <v>5</v>
      </c>
      <c r="F24115" t="s">
        <v>2016</v>
      </c>
      <c r="G24115">
        <v>115</v>
      </c>
      <c r="H24115" t="s">
        <v>2020</v>
      </c>
      <c r="I24115">
        <v>43503</v>
      </c>
      <c r="J24115">
        <v>6</v>
      </c>
      <c r="K24115">
        <v>-13.74</v>
      </c>
    </row>
    <row r="24116" spans="2:11">
      <c r="B24116" t="s">
        <v>3060</v>
      </c>
      <c r="C24116" t="s">
        <v>3061</v>
      </c>
      <c r="D24116" t="s">
        <v>2026</v>
      </c>
      <c r="E24116">
        <v>5</v>
      </c>
      <c r="F24116" t="s">
        <v>2016</v>
      </c>
      <c r="G24116">
        <v>120</v>
      </c>
      <c r="H24116" t="s">
        <v>2020</v>
      </c>
      <c r="I24116">
        <v>43503</v>
      </c>
      <c r="J24116">
        <v>6</v>
      </c>
      <c r="K24116">
        <v>-13.74</v>
      </c>
    </row>
    <row r="24117" spans="2:11">
      <c r="B24117" t="s">
        <v>2247</v>
      </c>
      <c r="C24117" t="s">
        <v>3385</v>
      </c>
      <c r="D24117" t="s">
        <v>2035</v>
      </c>
      <c r="E24117">
        <v>5</v>
      </c>
      <c r="F24117" t="s">
        <v>2016</v>
      </c>
      <c r="G24117">
        <v>130</v>
      </c>
      <c r="H24117" t="s">
        <v>2020</v>
      </c>
      <c r="I24117">
        <v>43503</v>
      </c>
      <c r="J24117">
        <v>6</v>
      </c>
      <c r="K24117">
        <v>-13.74</v>
      </c>
    </row>
    <row r="24118" spans="2:11">
      <c r="B24118" t="s">
        <v>2037</v>
      </c>
      <c r="C24118" t="s">
        <v>3386</v>
      </c>
      <c r="D24118" t="s">
        <v>2026</v>
      </c>
      <c r="E24118">
        <v>5</v>
      </c>
      <c r="F24118" t="s">
        <v>2016</v>
      </c>
      <c r="G24118">
        <v>135</v>
      </c>
      <c r="H24118" t="s">
        <v>2020</v>
      </c>
      <c r="I24118">
        <v>43502</v>
      </c>
      <c r="J24118">
        <v>6</v>
      </c>
      <c r="K24118">
        <v>-13.74</v>
      </c>
    </row>
    <row r="24119" spans="2:11">
      <c r="B24119" t="s">
        <v>2159</v>
      </c>
      <c r="C24119" t="s">
        <v>3387</v>
      </c>
      <c r="D24119" t="s">
        <v>2029</v>
      </c>
      <c r="E24119">
        <v>5</v>
      </c>
      <c r="F24119" t="s">
        <v>2016</v>
      </c>
      <c r="G24119">
        <v>114</v>
      </c>
      <c r="H24119" t="s">
        <v>2020</v>
      </c>
      <c r="I24119">
        <v>43502</v>
      </c>
      <c r="J24119">
        <v>6</v>
      </c>
      <c r="K24119">
        <v>-13.74</v>
      </c>
    </row>
    <row r="24120" spans="2:11">
      <c r="B24120" t="s">
        <v>2069</v>
      </c>
      <c r="C24120" t="s">
        <v>3388</v>
      </c>
      <c r="D24120" t="s">
        <v>2035</v>
      </c>
      <c r="E24120">
        <v>5</v>
      </c>
      <c r="F24120" t="s">
        <v>2016</v>
      </c>
      <c r="G24120">
        <v>152</v>
      </c>
      <c r="H24120" t="s">
        <v>2020</v>
      </c>
      <c r="I24120">
        <v>43502</v>
      </c>
      <c r="J24120">
        <v>6</v>
      </c>
      <c r="K24120">
        <v>-13.74</v>
      </c>
    </row>
    <row r="24121" spans="2:11">
      <c r="B24121" t="s">
        <v>2045</v>
      </c>
      <c r="C24121" t="s">
        <v>3389</v>
      </c>
      <c r="D24121" t="s">
        <v>2029</v>
      </c>
      <c r="E24121">
        <v>5</v>
      </c>
      <c r="F24121" t="s">
        <v>2016</v>
      </c>
      <c r="G24121">
        <v>135</v>
      </c>
      <c r="H24121" t="s">
        <v>2020</v>
      </c>
      <c r="I24121">
        <v>43502</v>
      </c>
      <c r="J24121">
        <v>6</v>
      </c>
      <c r="K24121">
        <v>-13.74</v>
      </c>
    </row>
    <row r="24122" spans="2:11">
      <c r="B24122" t="s">
        <v>2198</v>
      </c>
      <c r="C24122" t="s">
        <v>2487</v>
      </c>
      <c r="D24122" t="s">
        <v>2035</v>
      </c>
      <c r="E24122">
        <v>5</v>
      </c>
      <c r="F24122" t="s">
        <v>2016</v>
      </c>
      <c r="G24122">
        <v>119</v>
      </c>
      <c r="H24122" t="s">
        <v>2020</v>
      </c>
      <c r="I24122">
        <v>43502</v>
      </c>
      <c r="J24122">
        <v>6</v>
      </c>
      <c r="K24122">
        <v>-13.74</v>
      </c>
    </row>
    <row r="24123" spans="2:11">
      <c r="B24123" t="s">
        <v>2063</v>
      </c>
      <c r="C24123" t="s">
        <v>3390</v>
      </c>
      <c r="D24123" t="s">
        <v>2035</v>
      </c>
      <c r="E24123">
        <v>5</v>
      </c>
      <c r="F24123" t="s">
        <v>2016</v>
      </c>
      <c r="G24123">
        <v>114</v>
      </c>
      <c r="H24123" t="s">
        <v>2017</v>
      </c>
      <c r="I24123">
        <v>43502</v>
      </c>
      <c r="J24123">
        <v>6</v>
      </c>
      <c r="K24123">
        <v>-13.74</v>
      </c>
    </row>
    <row r="24124" spans="2:11">
      <c r="B24124" t="s">
        <v>2411</v>
      </c>
      <c r="C24124" t="s">
        <v>3163</v>
      </c>
      <c r="D24124" t="s">
        <v>2026</v>
      </c>
      <c r="E24124">
        <v>5</v>
      </c>
      <c r="F24124" t="s">
        <v>2016</v>
      </c>
      <c r="G24124">
        <v>142</v>
      </c>
      <c r="H24124" t="s">
        <v>2020</v>
      </c>
      <c r="I24124">
        <v>43500</v>
      </c>
      <c r="J24124">
        <v>6</v>
      </c>
      <c r="K24124">
        <v>-13.74</v>
      </c>
    </row>
    <row r="24125" spans="2:11">
      <c r="B24125" t="s">
        <v>2091</v>
      </c>
      <c r="C24125" t="s">
        <v>3391</v>
      </c>
      <c r="D24125" t="s">
        <v>2093</v>
      </c>
      <c r="E24125" t="s">
        <v>2030</v>
      </c>
      <c r="F24125" t="s">
        <v>2016</v>
      </c>
      <c r="G24125" t="s">
        <v>2030</v>
      </c>
      <c r="H24125" t="s">
        <v>2017</v>
      </c>
      <c r="I24125">
        <v>43476</v>
      </c>
      <c r="J24125" t="s">
        <v>2030</v>
      </c>
      <c r="K24125" t="s">
        <v>2030</v>
      </c>
    </row>
    <row r="24126" spans="2:11">
      <c r="B24126" t="s">
        <v>2083</v>
      </c>
      <c r="C24126" t="s">
        <v>2084</v>
      </c>
      <c r="D24126" t="s">
        <v>2076</v>
      </c>
      <c r="E24126">
        <v>3</v>
      </c>
      <c r="F24126" t="s">
        <v>2085</v>
      </c>
      <c r="G24126" t="s">
        <v>2030</v>
      </c>
      <c r="H24126" t="s">
        <v>2017</v>
      </c>
      <c r="I24126">
        <v>43411</v>
      </c>
      <c r="J24126">
        <v>1</v>
      </c>
      <c r="K24126">
        <v>5.91</v>
      </c>
    </row>
    <row r="24127" spans="2:11">
      <c r="B24127" t="s">
        <v>2111</v>
      </c>
      <c r="C24127" t="s">
        <v>2112</v>
      </c>
      <c r="D24127" t="s">
        <v>2026</v>
      </c>
      <c r="E24127">
        <v>5</v>
      </c>
      <c r="F24127" t="s">
        <v>2123</v>
      </c>
      <c r="G24127" t="s">
        <v>2030</v>
      </c>
      <c r="H24127" t="s">
        <v>2017</v>
      </c>
      <c r="I24127">
        <v>43347</v>
      </c>
      <c r="J24127" t="s">
        <v>2030</v>
      </c>
      <c r="K24127" t="s">
        <v>2030</v>
      </c>
    </row>
    <row r="24201" spans="1:11">
      <c r="A24201" t="s">
        <v>1255</v>
      </c>
      <c r="B24201" t="s">
        <v>2042</v>
      </c>
      <c r="C24201" t="s">
        <v>3665</v>
      </c>
      <c r="D24201" t="s">
        <v>2029</v>
      </c>
      <c r="E24201">
        <v>5</v>
      </c>
      <c r="F24201" t="s">
        <v>2016</v>
      </c>
      <c r="G24201">
        <v>170</v>
      </c>
      <c r="H24201" t="s">
        <v>2020</v>
      </c>
      <c r="I24201">
        <v>43511</v>
      </c>
      <c r="J24201" t="s">
        <v>2030</v>
      </c>
      <c r="K24201" t="s">
        <v>2030</v>
      </c>
    </row>
    <row r="24202" spans="1:11">
      <c r="B24202" t="s">
        <v>2067</v>
      </c>
      <c r="C24202" t="s">
        <v>2414</v>
      </c>
      <c r="D24202" t="s">
        <v>2029</v>
      </c>
      <c r="E24202">
        <v>5</v>
      </c>
      <c r="F24202" t="s">
        <v>2016</v>
      </c>
      <c r="G24202">
        <v>190</v>
      </c>
      <c r="H24202" t="s">
        <v>2020</v>
      </c>
      <c r="I24202">
        <v>43509</v>
      </c>
      <c r="J24202">
        <v>2</v>
      </c>
      <c r="K24202">
        <v>12.52</v>
      </c>
    </row>
    <row r="24203" spans="1:11">
      <c r="B24203" t="s">
        <v>2151</v>
      </c>
      <c r="C24203" t="s">
        <v>3576</v>
      </c>
      <c r="D24203" t="s">
        <v>2044</v>
      </c>
      <c r="E24203">
        <v>3</v>
      </c>
      <c r="F24203" t="s">
        <v>2016</v>
      </c>
      <c r="G24203">
        <v>120</v>
      </c>
      <c r="H24203" t="s">
        <v>2017</v>
      </c>
      <c r="I24203">
        <v>43508</v>
      </c>
      <c r="J24203">
        <v>13</v>
      </c>
      <c r="K24203">
        <v>-15.88</v>
      </c>
    </row>
    <row r="24204" spans="1:11">
      <c r="B24204" t="s">
        <v>2072</v>
      </c>
      <c r="C24204" t="s">
        <v>3045</v>
      </c>
      <c r="D24204" t="s">
        <v>2189</v>
      </c>
      <c r="E24204">
        <v>5</v>
      </c>
      <c r="F24204" t="s">
        <v>2016</v>
      </c>
      <c r="G24204">
        <v>182</v>
      </c>
      <c r="H24204" t="s">
        <v>2017</v>
      </c>
      <c r="I24204">
        <v>43507</v>
      </c>
      <c r="J24204">
        <v>7</v>
      </c>
      <c r="K24204">
        <v>-6.45</v>
      </c>
    </row>
    <row r="24205" spans="1:11">
      <c r="B24205" t="s">
        <v>2074</v>
      </c>
      <c r="C24205" t="s">
        <v>3284</v>
      </c>
      <c r="D24205" t="s">
        <v>2026</v>
      </c>
      <c r="E24205">
        <v>5</v>
      </c>
      <c r="F24205" t="s">
        <v>2016</v>
      </c>
      <c r="G24205">
        <v>170</v>
      </c>
      <c r="H24205" t="s">
        <v>2017</v>
      </c>
      <c r="I24205">
        <v>43507</v>
      </c>
      <c r="J24205">
        <v>5</v>
      </c>
      <c r="K24205">
        <v>3.15</v>
      </c>
    </row>
    <row r="24206" spans="1:11">
      <c r="B24206" t="s">
        <v>2621</v>
      </c>
      <c r="C24206" t="s">
        <v>3966</v>
      </c>
      <c r="D24206" t="s">
        <v>2026</v>
      </c>
      <c r="E24206">
        <v>5</v>
      </c>
      <c r="F24206" t="s">
        <v>2016</v>
      </c>
      <c r="G24206">
        <v>200</v>
      </c>
      <c r="H24206" t="s">
        <v>2017</v>
      </c>
      <c r="I24206">
        <v>43507</v>
      </c>
      <c r="J24206" t="s">
        <v>2030</v>
      </c>
      <c r="K24206" t="s">
        <v>2030</v>
      </c>
    </row>
    <row r="24207" spans="1:11">
      <c r="B24207" t="s">
        <v>2077</v>
      </c>
      <c r="C24207" t="s">
        <v>3049</v>
      </c>
      <c r="D24207" t="s">
        <v>2227</v>
      </c>
      <c r="E24207">
        <v>3</v>
      </c>
      <c r="F24207" t="s">
        <v>2016</v>
      </c>
      <c r="G24207">
        <v>125</v>
      </c>
      <c r="H24207" t="s">
        <v>2017</v>
      </c>
      <c r="I24207">
        <v>43505</v>
      </c>
      <c r="J24207">
        <v>12</v>
      </c>
      <c r="K24207">
        <v>-12.69</v>
      </c>
    </row>
    <row r="24208" spans="1:11">
      <c r="B24208" t="s">
        <v>106</v>
      </c>
      <c r="C24208" t="s">
        <v>2465</v>
      </c>
      <c r="D24208" t="s">
        <v>2440</v>
      </c>
      <c r="E24208">
        <v>5</v>
      </c>
      <c r="F24208" t="s">
        <v>2016</v>
      </c>
      <c r="G24208">
        <v>170</v>
      </c>
      <c r="H24208" t="s">
        <v>2020</v>
      </c>
      <c r="I24208">
        <v>43503</v>
      </c>
      <c r="J24208">
        <v>9</v>
      </c>
      <c r="K24208">
        <v>-8.1300000000000008</v>
      </c>
    </row>
    <row r="24209" spans="2:11">
      <c r="B24209" t="s">
        <v>2031</v>
      </c>
      <c r="C24209" t="s">
        <v>4089</v>
      </c>
      <c r="D24209" t="s">
        <v>2026</v>
      </c>
      <c r="E24209">
        <v>5</v>
      </c>
      <c r="F24209" t="s">
        <v>2016</v>
      </c>
      <c r="G24209">
        <v>160</v>
      </c>
      <c r="H24209" t="s">
        <v>2020</v>
      </c>
      <c r="I24209">
        <v>43503</v>
      </c>
      <c r="J24209">
        <v>10</v>
      </c>
      <c r="K24209">
        <v>-9.92</v>
      </c>
    </row>
    <row r="24210" spans="2:11">
      <c r="B24210" t="s">
        <v>2234</v>
      </c>
      <c r="C24210" t="s">
        <v>3381</v>
      </c>
      <c r="D24210" t="s">
        <v>2026</v>
      </c>
      <c r="E24210">
        <v>5</v>
      </c>
      <c r="F24210" t="s">
        <v>2016</v>
      </c>
      <c r="G24210">
        <v>174</v>
      </c>
      <c r="H24210" t="s">
        <v>2020</v>
      </c>
      <c r="I24210">
        <v>43503</v>
      </c>
      <c r="J24210">
        <v>11</v>
      </c>
      <c r="K24210">
        <v>-10.55</v>
      </c>
    </row>
    <row r="24211" spans="2:11">
      <c r="B24211" t="s">
        <v>2321</v>
      </c>
      <c r="C24211" t="s">
        <v>3574</v>
      </c>
      <c r="D24211" t="s">
        <v>2053</v>
      </c>
      <c r="E24211">
        <v>1</v>
      </c>
      <c r="F24211" t="s">
        <v>2016</v>
      </c>
      <c r="G24211">
        <v>120</v>
      </c>
      <c r="H24211" t="s">
        <v>2020</v>
      </c>
      <c r="I24211">
        <v>43503</v>
      </c>
      <c r="J24211">
        <v>4</v>
      </c>
      <c r="K24211">
        <v>6.42</v>
      </c>
    </row>
    <row r="24212" spans="2:11">
      <c r="B24212" t="s">
        <v>3414</v>
      </c>
      <c r="C24212" t="s">
        <v>4205</v>
      </c>
      <c r="D24212" t="s">
        <v>2026</v>
      </c>
      <c r="E24212">
        <v>5</v>
      </c>
      <c r="F24212" t="s">
        <v>2016</v>
      </c>
      <c r="G24212">
        <v>205</v>
      </c>
      <c r="H24212" t="s">
        <v>2020</v>
      </c>
      <c r="I24212">
        <v>43503</v>
      </c>
      <c r="J24212" t="s">
        <v>2030</v>
      </c>
      <c r="K24212" t="s">
        <v>2030</v>
      </c>
    </row>
    <row r="24213" spans="2:11">
      <c r="B24213" t="s">
        <v>2079</v>
      </c>
      <c r="C24213" t="s">
        <v>3054</v>
      </c>
      <c r="D24213" t="s">
        <v>2015</v>
      </c>
      <c r="E24213">
        <v>3</v>
      </c>
      <c r="F24213" t="s">
        <v>2016</v>
      </c>
      <c r="G24213">
        <v>140</v>
      </c>
      <c r="H24213" t="s">
        <v>2020</v>
      </c>
      <c r="I24213">
        <v>43503</v>
      </c>
      <c r="J24213" t="s">
        <v>2030</v>
      </c>
      <c r="K24213" t="s">
        <v>2030</v>
      </c>
    </row>
    <row r="24214" spans="2:11">
      <c r="B24214" t="s">
        <v>2451</v>
      </c>
      <c r="C24214" t="s">
        <v>3667</v>
      </c>
      <c r="D24214" t="s">
        <v>2076</v>
      </c>
      <c r="E24214">
        <v>3</v>
      </c>
      <c r="F24214" t="s">
        <v>2016</v>
      </c>
      <c r="G24214" t="s">
        <v>2030</v>
      </c>
      <c r="H24214" t="s">
        <v>2017</v>
      </c>
      <c r="I24214">
        <v>43503</v>
      </c>
      <c r="J24214">
        <v>6</v>
      </c>
      <c r="K24214">
        <v>0</v>
      </c>
    </row>
    <row r="24215" spans="2:11">
      <c r="B24215" t="s">
        <v>2260</v>
      </c>
      <c r="C24215" t="s">
        <v>3057</v>
      </c>
      <c r="D24215" t="s">
        <v>2035</v>
      </c>
      <c r="E24215">
        <v>5</v>
      </c>
      <c r="F24215" t="s">
        <v>2016</v>
      </c>
      <c r="G24215">
        <v>175</v>
      </c>
      <c r="H24215" t="s">
        <v>2020</v>
      </c>
      <c r="I24215">
        <v>43503</v>
      </c>
      <c r="J24215">
        <v>2</v>
      </c>
      <c r="K24215">
        <v>12.52</v>
      </c>
    </row>
    <row r="24216" spans="2:11">
      <c r="B24216" t="s">
        <v>2061</v>
      </c>
      <c r="C24216" t="s">
        <v>2896</v>
      </c>
      <c r="D24216" t="s">
        <v>2026</v>
      </c>
      <c r="E24216">
        <v>5</v>
      </c>
      <c r="F24216" t="s">
        <v>2016</v>
      </c>
      <c r="G24216">
        <v>200</v>
      </c>
      <c r="H24216" t="s">
        <v>2020</v>
      </c>
      <c r="I24216">
        <v>43503</v>
      </c>
      <c r="J24216">
        <v>2</v>
      </c>
      <c r="K24216">
        <v>12.52</v>
      </c>
    </row>
    <row r="24217" spans="2:11">
      <c r="B24217" t="s">
        <v>2021</v>
      </c>
      <c r="C24217" t="s">
        <v>2402</v>
      </c>
      <c r="D24217" t="s">
        <v>2166</v>
      </c>
      <c r="E24217">
        <v>5</v>
      </c>
      <c r="F24217" t="s">
        <v>2016</v>
      </c>
      <c r="G24217">
        <v>155</v>
      </c>
      <c r="H24217" t="s">
        <v>2020</v>
      </c>
      <c r="I24217">
        <v>43502</v>
      </c>
      <c r="J24217">
        <v>9</v>
      </c>
      <c r="K24217">
        <v>-8.1300000000000008</v>
      </c>
    </row>
    <row r="24218" spans="2:11">
      <c r="B24218" t="s">
        <v>2033</v>
      </c>
      <c r="C24218" t="s">
        <v>2405</v>
      </c>
      <c r="D24218" t="s">
        <v>2035</v>
      </c>
      <c r="E24218">
        <v>5</v>
      </c>
      <c r="F24218" t="s">
        <v>2016</v>
      </c>
      <c r="G24218">
        <v>195</v>
      </c>
      <c r="H24218" t="s">
        <v>2036</v>
      </c>
      <c r="I24218">
        <v>43502</v>
      </c>
      <c r="J24218">
        <v>9</v>
      </c>
      <c r="K24218">
        <v>-8.1300000000000008</v>
      </c>
    </row>
    <row r="24219" spans="2:11">
      <c r="B24219" t="s">
        <v>3856</v>
      </c>
      <c r="C24219" t="s">
        <v>4206</v>
      </c>
      <c r="D24219" t="s">
        <v>2076</v>
      </c>
      <c r="E24219">
        <v>3</v>
      </c>
      <c r="F24219" t="s">
        <v>2016</v>
      </c>
      <c r="G24219">
        <v>160</v>
      </c>
      <c r="H24219" t="s">
        <v>2020</v>
      </c>
      <c r="I24219">
        <v>43502</v>
      </c>
      <c r="J24219">
        <v>6</v>
      </c>
      <c r="K24219">
        <v>0</v>
      </c>
    </row>
    <row r="24220" spans="2:11">
      <c r="B24220" t="s">
        <v>2118</v>
      </c>
      <c r="C24220" t="s">
        <v>3475</v>
      </c>
      <c r="D24220" t="s">
        <v>2026</v>
      </c>
      <c r="E24220">
        <v>5</v>
      </c>
      <c r="F24220" t="s">
        <v>2016</v>
      </c>
      <c r="G24220">
        <v>170</v>
      </c>
      <c r="H24220" t="s">
        <v>2017</v>
      </c>
      <c r="I24220">
        <v>43502</v>
      </c>
      <c r="J24220">
        <v>5</v>
      </c>
      <c r="K24220">
        <v>3.15</v>
      </c>
    </row>
    <row r="24221" spans="2:11">
      <c r="B24221" t="s">
        <v>2045</v>
      </c>
      <c r="C24221" t="s">
        <v>2495</v>
      </c>
      <c r="D24221" t="s">
        <v>2015</v>
      </c>
      <c r="E24221">
        <v>3</v>
      </c>
      <c r="F24221" t="s">
        <v>2016</v>
      </c>
      <c r="G24221" t="s">
        <v>2030</v>
      </c>
      <c r="H24221" t="s">
        <v>2017</v>
      </c>
      <c r="I24221">
        <v>43502</v>
      </c>
      <c r="J24221" t="s">
        <v>2030</v>
      </c>
      <c r="K24221" t="s">
        <v>2030</v>
      </c>
    </row>
    <row r="24222" spans="2:11">
      <c r="B24222" t="s">
        <v>2051</v>
      </c>
      <c r="C24222" t="s">
        <v>2459</v>
      </c>
      <c r="D24222" t="s">
        <v>2076</v>
      </c>
      <c r="E24222">
        <v>3</v>
      </c>
      <c r="F24222" t="s">
        <v>2016</v>
      </c>
      <c r="G24222">
        <v>130</v>
      </c>
      <c r="H24222" t="s">
        <v>2017</v>
      </c>
      <c r="I24222">
        <v>43502</v>
      </c>
      <c r="J24222">
        <v>3</v>
      </c>
      <c r="K24222">
        <v>6.48</v>
      </c>
    </row>
    <row r="24223" spans="2:11">
      <c r="B24223" t="s">
        <v>2120</v>
      </c>
      <c r="C24223" t="s">
        <v>3161</v>
      </c>
      <c r="D24223" t="s">
        <v>2026</v>
      </c>
      <c r="E24223">
        <v>5</v>
      </c>
      <c r="F24223" t="s">
        <v>2016</v>
      </c>
      <c r="G24223">
        <v>188</v>
      </c>
      <c r="H24223" t="s">
        <v>2017</v>
      </c>
      <c r="I24223">
        <v>43502</v>
      </c>
      <c r="J24223" t="s">
        <v>2030</v>
      </c>
      <c r="K24223" t="s">
        <v>2030</v>
      </c>
    </row>
    <row r="24224" spans="2:11">
      <c r="B24224" t="s">
        <v>2063</v>
      </c>
      <c r="C24224" t="s">
        <v>3162</v>
      </c>
      <c r="D24224" t="s">
        <v>2035</v>
      </c>
      <c r="E24224">
        <v>5</v>
      </c>
      <c r="F24224" t="s">
        <v>2016</v>
      </c>
      <c r="G24224">
        <v>190</v>
      </c>
      <c r="H24224" t="s">
        <v>2017</v>
      </c>
      <c r="I24224">
        <v>43502</v>
      </c>
      <c r="J24224" t="s">
        <v>2030</v>
      </c>
      <c r="K24224" t="s">
        <v>2030</v>
      </c>
    </row>
    <row r="24225" spans="2:11">
      <c r="B24225" t="s">
        <v>2858</v>
      </c>
      <c r="C24225" t="s">
        <v>3668</v>
      </c>
      <c r="D24225" t="s">
        <v>2026</v>
      </c>
      <c r="E24225">
        <v>5</v>
      </c>
      <c r="F24225" t="s">
        <v>2016</v>
      </c>
      <c r="G24225">
        <v>165</v>
      </c>
      <c r="H24225" t="s">
        <v>2020</v>
      </c>
      <c r="I24225">
        <v>43502</v>
      </c>
      <c r="J24225" t="s">
        <v>2030</v>
      </c>
      <c r="K24225" t="s">
        <v>2030</v>
      </c>
    </row>
    <row r="24226" spans="2:11">
      <c r="B24226" t="s">
        <v>2470</v>
      </c>
      <c r="C24226" t="s">
        <v>4207</v>
      </c>
      <c r="D24226" t="s">
        <v>2026</v>
      </c>
      <c r="E24226">
        <v>5</v>
      </c>
      <c r="F24226" t="s">
        <v>2016</v>
      </c>
      <c r="G24226" t="s">
        <v>2030</v>
      </c>
      <c r="H24226" t="s">
        <v>2017</v>
      </c>
      <c r="I24226">
        <v>43500</v>
      </c>
      <c r="J24226">
        <v>8</v>
      </c>
      <c r="K24226">
        <v>-6.74</v>
      </c>
    </row>
    <row r="24227" spans="2:11">
      <c r="B24227" t="s">
        <v>2091</v>
      </c>
      <c r="C24227" t="s">
        <v>3391</v>
      </c>
      <c r="D24227" t="s">
        <v>2093</v>
      </c>
      <c r="E24227" t="s">
        <v>2030</v>
      </c>
      <c r="F24227" t="s">
        <v>2016</v>
      </c>
      <c r="G24227" t="s">
        <v>2030</v>
      </c>
      <c r="H24227" t="s">
        <v>2017</v>
      </c>
      <c r="I24227">
        <v>43482</v>
      </c>
      <c r="J24227" t="s">
        <v>2030</v>
      </c>
      <c r="K24227" t="s">
        <v>2030</v>
      </c>
    </row>
    <row r="24228" spans="2:11">
      <c r="B24228" t="s">
        <v>2065</v>
      </c>
      <c r="C24228" t="s">
        <v>3803</v>
      </c>
      <c r="D24228" t="s">
        <v>2026</v>
      </c>
      <c r="E24228">
        <v>5</v>
      </c>
      <c r="F24228" t="s">
        <v>2016</v>
      </c>
      <c r="G24228">
        <v>171</v>
      </c>
      <c r="H24228" t="s">
        <v>2020</v>
      </c>
      <c r="I24228">
        <v>43472</v>
      </c>
      <c r="J24228" t="s">
        <v>2030</v>
      </c>
      <c r="K24228" t="s">
        <v>2030</v>
      </c>
    </row>
    <row r="24229" spans="2:11">
      <c r="B24229" t="s">
        <v>2083</v>
      </c>
      <c r="C24229" t="s">
        <v>2084</v>
      </c>
      <c r="D24229" t="s">
        <v>2053</v>
      </c>
      <c r="E24229">
        <v>1</v>
      </c>
      <c r="F24229" t="s">
        <v>2016</v>
      </c>
      <c r="G24229" t="s">
        <v>2030</v>
      </c>
      <c r="H24229" t="s">
        <v>2017</v>
      </c>
      <c r="I24229">
        <v>43372</v>
      </c>
      <c r="J24229" t="s">
        <v>2030</v>
      </c>
      <c r="K24229" t="s">
        <v>2030</v>
      </c>
    </row>
    <row r="24230" spans="2:11">
      <c r="B24230" t="s">
        <v>2411</v>
      </c>
      <c r="C24230" t="s">
        <v>3577</v>
      </c>
      <c r="D24230" t="s">
        <v>2026</v>
      </c>
      <c r="E24230">
        <v>5</v>
      </c>
      <c r="F24230" t="s">
        <v>2123</v>
      </c>
      <c r="G24230">
        <v>230</v>
      </c>
      <c r="H24230" t="s">
        <v>2020</v>
      </c>
      <c r="I24230">
        <v>43304</v>
      </c>
      <c r="J24230" t="s">
        <v>2030</v>
      </c>
      <c r="K24230" t="s">
        <v>2030</v>
      </c>
    </row>
    <row r="24231" spans="2:11">
      <c r="B24231" t="s">
        <v>4119</v>
      </c>
      <c r="C24231" t="s">
        <v>4208</v>
      </c>
      <c r="D24231" t="s">
        <v>2053</v>
      </c>
      <c r="E24231">
        <v>1</v>
      </c>
      <c r="F24231" t="s">
        <v>2088</v>
      </c>
      <c r="G24231">
        <v>80</v>
      </c>
      <c r="H24231" t="s">
        <v>2017</v>
      </c>
      <c r="I24231">
        <v>43202</v>
      </c>
      <c r="J24231">
        <v>1</v>
      </c>
      <c r="K24231">
        <v>13.34</v>
      </c>
    </row>
    <row r="24301" spans="1:11">
      <c r="A24301" t="s">
        <v>1256</v>
      </c>
      <c r="B24301" t="s">
        <v>2065</v>
      </c>
      <c r="C24301" t="s">
        <v>3803</v>
      </c>
      <c r="D24301" t="s">
        <v>2026</v>
      </c>
      <c r="E24301">
        <v>5</v>
      </c>
      <c r="F24301" t="s">
        <v>2016</v>
      </c>
      <c r="G24301">
        <v>212</v>
      </c>
      <c r="H24301" t="s">
        <v>2020</v>
      </c>
      <c r="I24301">
        <v>43510</v>
      </c>
      <c r="J24301" t="s">
        <v>2030</v>
      </c>
      <c r="K24301" t="s">
        <v>2030</v>
      </c>
    </row>
    <row r="24302" spans="1:11">
      <c r="B24302" t="s">
        <v>106</v>
      </c>
      <c r="C24302" t="s">
        <v>2493</v>
      </c>
      <c r="D24302" t="s">
        <v>2723</v>
      </c>
      <c r="E24302">
        <v>3</v>
      </c>
      <c r="F24302" t="s">
        <v>2016</v>
      </c>
      <c r="G24302">
        <v>173</v>
      </c>
      <c r="H24302" t="s">
        <v>2020</v>
      </c>
      <c r="I24302">
        <v>43509</v>
      </c>
      <c r="J24302">
        <v>6</v>
      </c>
      <c r="K24302">
        <v>0</v>
      </c>
    </row>
    <row r="24303" spans="1:11">
      <c r="B24303" t="s">
        <v>2067</v>
      </c>
      <c r="C24303" t="s">
        <v>3980</v>
      </c>
      <c r="D24303" t="s">
        <v>2029</v>
      </c>
      <c r="E24303">
        <v>5</v>
      </c>
      <c r="F24303" t="s">
        <v>2085</v>
      </c>
      <c r="G24303">
        <v>230</v>
      </c>
      <c r="H24303" t="s">
        <v>2020</v>
      </c>
      <c r="I24303">
        <v>43509</v>
      </c>
      <c r="J24303">
        <v>5</v>
      </c>
      <c r="K24303">
        <v>3.74</v>
      </c>
    </row>
    <row r="24304" spans="1:11">
      <c r="B24304" t="s">
        <v>2358</v>
      </c>
      <c r="C24304" t="s">
        <v>3521</v>
      </c>
      <c r="D24304" t="s">
        <v>2026</v>
      </c>
      <c r="E24304">
        <v>5</v>
      </c>
      <c r="F24304" t="s">
        <v>2016</v>
      </c>
      <c r="G24304">
        <v>200</v>
      </c>
      <c r="H24304" t="s">
        <v>2020</v>
      </c>
      <c r="I24304">
        <v>43509</v>
      </c>
      <c r="J24304">
        <v>4</v>
      </c>
      <c r="K24304">
        <v>37.31</v>
      </c>
    </row>
    <row r="24305" spans="2:11">
      <c r="B24305" t="s">
        <v>2131</v>
      </c>
      <c r="C24305" t="s">
        <v>3522</v>
      </c>
      <c r="D24305" t="s">
        <v>2026</v>
      </c>
      <c r="E24305">
        <v>5</v>
      </c>
      <c r="F24305" t="s">
        <v>2016</v>
      </c>
      <c r="G24305">
        <v>210</v>
      </c>
      <c r="H24305" t="s">
        <v>2133</v>
      </c>
      <c r="I24305">
        <v>43509</v>
      </c>
      <c r="J24305">
        <v>2</v>
      </c>
      <c r="K24305">
        <v>41.87</v>
      </c>
    </row>
    <row r="24306" spans="2:11">
      <c r="B24306" t="s">
        <v>2257</v>
      </c>
      <c r="C24306" t="s">
        <v>2494</v>
      </c>
      <c r="D24306" t="s">
        <v>2029</v>
      </c>
      <c r="E24306">
        <v>5</v>
      </c>
      <c r="F24306" t="s">
        <v>2016</v>
      </c>
      <c r="G24306">
        <v>200</v>
      </c>
      <c r="H24306" t="s">
        <v>2020</v>
      </c>
      <c r="I24306">
        <v>43509</v>
      </c>
      <c r="J24306" t="s">
        <v>2030</v>
      </c>
      <c r="K24306" t="s">
        <v>2030</v>
      </c>
    </row>
    <row r="24307" spans="2:11">
      <c r="B24307" t="s">
        <v>2069</v>
      </c>
      <c r="C24307" t="s">
        <v>3981</v>
      </c>
      <c r="D24307" t="s">
        <v>2035</v>
      </c>
      <c r="E24307">
        <v>5</v>
      </c>
      <c r="F24307" t="s">
        <v>2016</v>
      </c>
      <c r="G24307">
        <v>197</v>
      </c>
      <c r="H24307" t="s">
        <v>2020</v>
      </c>
      <c r="I24307">
        <v>43509</v>
      </c>
      <c r="J24307">
        <v>4</v>
      </c>
      <c r="K24307">
        <v>37.31</v>
      </c>
    </row>
    <row r="24308" spans="2:11">
      <c r="B24308" t="s">
        <v>2042</v>
      </c>
      <c r="C24308" t="s">
        <v>2559</v>
      </c>
      <c r="D24308" t="s">
        <v>2029</v>
      </c>
      <c r="E24308">
        <v>5</v>
      </c>
      <c r="F24308" t="s">
        <v>2016</v>
      </c>
      <c r="G24308">
        <v>204</v>
      </c>
      <c r="H24308" t="s">
        <v>2020</v>
      </c>
      <c r="I24308">
        <v>43509</v>
      </c>
      <c r="J24308">
        <v>4</v>
      </c>
      <c r="K24308">
        <v>37.31</v>
      </c>
    </row>
    <row r="24309" spans="2:11">
      <c r="B24309" t="s">
        <v>3338</v>
      </c>
      <c r="C24309" t="s">
        <v>3982</v>
      </c>
      <c r="D24309" t="s">
        <v>2026</v>
      </c>
      <c r="E24309">
        <v>5</v>
      </c>
      <c r="F24309" t="s">
        <v>2016</v>
      </c>
      <c r="G24309">
        <v>200</v>
      </c>
      <c r="H24309" t="s">
        <v>2020</v>
      </c>
      <c r="I24309">
        <v>43509</v>
      </c>
      <c r="J24309">
        <v>4</v>
      </c>
      <c r="K24309">
        <v>37.31</v>
      </c>
    </row>
    <row r="24310" spans="2:11">
      <c r="B24310" t="s">
        <v>3032</v>
      </c>
      <c r="C24310" t="s">
        <v>3983</v>
      </c>
      <c r="D24310" t="s">
        <v>2026</v>
      </c>
      <c r="E24310">
        <v>5</v>
      </c>
      <c r="F24310" t="s">
        <v>2016</v>
      </c>
      <c r="G24310">
        <v>200</v>
      </c>
      <c r="H24310" t="s">
        <v>2020</v>
      </c>
      <c r="I24310">
        <v>43509</v>
      </c>
      <c r="J24310">
        <v>4</v>
      </c>
      <c r="K24310">
        <v>37.31</v>
      </c>
    </row>
    <row r="24311" spans="2:11">
      <c r="B24311" t="s">
        <v>2079</v>
      </c>
      <c r="C24311" t="s">
        <v>3792</v>
      </c>
      <c r="D24311" t="s">
        <v>2029</v>
      </c>
      <c r="E24311">
        <v>5</v>
      </c>
      <c r="F24311" t="s">
        <v>2016</v>
      </c>
      <c r="G24311">
        <v>195</v>
      </c>
      <c r="H24311" t="s">
        <v>2017</v>
      </c>
      <c r="I24311">
        <v>43509</v>
      </c>
      <c r="J24311" t="s">
        <v>2030</v>
      </c>
      <c r="K24311" t="s">
        <v>2030</v>
      </c>
    </row>
    <row r="24312" spans="2:11">
      <c r="B24312" t="s">
        <v>2151</v>
      </c>
      <c r="C24312" t="s">
        <v>3984</v>
      </c>
      <c r="D24312" t="s">
        <v>2026</v>
      </c>
      <c r="E24312">
        <v>5</v>
      </c>
      <c r="F24312" t="s">
        <v>2016</v>
      </c>
      <c r="G24312">
        <v>200</v>
      </c>
      <c r="H24312" t="s">
        <v>2017</v>
      </c>
      <c r="I24312">
        <v>43509</v>
      </c>
      <c r="J24312" t="s">
        <v>2030</v>
      </c>
      <c r="K24312" t="s">
        <v>2030</v>
      </c>
    </row>
    <row r="24313" spans="2:11">
      <c r="B24313" t="s">
        <v>2367</v>
      </c>
      <c r="C24313" t="s">
        <v>3985</v>
      </c>
      <c r="D24313" t="s">
        <v>2029</v>
      </c>
      <c r="E24313">
        <v>5</v>
      </c>
      <c r="F24313" t="s">
        <v>2016</v>
      </c>
      <c r="G24313">
        <v>195</v>
      </c>
      <c r="H24313" t="s">
        <v>2020</v>
      </c>
      <c r="I24313">
        <v>43509</v>
      </c>
      <c r="J24313">
        <v>4</v>
      </c>
      <c r="K24313">
        <v>37.31</v>
      </c>
    </row>
    <row r="24314" spans="2:11">
      <c r="B24314" t="s">
        <v>2100</v>
      </c>
      <c r="C24314" t="s">
        <v>3159</v>
      </c>
      <c r="D24314" t="s">
        <v>2026</v>
      </c>
      <c r="E24314">
        <v>5</v>
      </c>
      <c r="F24314" t="s">
        <v>2016</v>
      </c>
      <c r="G24314">
        <v>185</v>
      </c>
      <c r="H24314" t="s">
        <v>2017</v>
      </c>
      <c r="I24314">
        <v>43509</v>
      </c>
      <c r="J24314" t="s">
        <v>2030</v>
      </c>
      <c r="K24314" t="s">
        <v>2030</v>
      </c>
    </row>
    <row r="24315" spans="2:11">
      <c r="B24315" t="s">
        <v>2027</v>
      </c>
      <c r="C24315" t="s">
        <v>2891</v>
      </c>
      <c r="D24315" t="s">
        <v>2029</v>
      </c>
      <c r="E24315">
        <v>5</v>
      </c>
      <c r="F24315" t="s">
        <v>2016</v>
      </c>
      <c r="G24315">
        <v>190</v>
      </c>
      <c r="H24315" t="s">
        <v>2017</v>
      </c>
      <c r="I24315">
        <v>43508</v>
      </c>
      <c r="J24315">
        <v>3</v>
      </c>
      <c r="K24315">
        <v>41.19</v>
      </c>
    </row>
    <row r="24316" spans="2:11">
      <c r="B24316" t="s">
        <v>2031</v>
      </c>
      <c r="C24316" t="s">
        <v>3986</v>
      </c>
      <c r="D24316" t="s">
        <v>2076</v>
      </c>
      <c r="E24316">
        <v>3</v>
      </c>
      <c r="F24316" t="s">
        <v>2016</v>
      </c>
      <c r="G24316">
        <v>170</v>
      </c>
      <c r="H24316" t="s">
        <v>2020</v>
      </c>
      <c r="I24316">
        <v>43508</v>
      </c>
      <c r="J24316">
        <v>6</v>
      </c>
      <c r="K24316">
        <v>0</v>
      </c>
    </row>
    <row r="24317" spans="2:11">
      <c r="B24317" t="s">
        <v>2037</v>
      </c>
      <c r="C24317" t="s">
        <v>3448</v>
      </c>
      <c r="D24317" t="s">
        <v>2076</v>
      </c>
      <c r="E24317">
        <v>3</v>
      </c>
      <c r="F24317" t="s">
        <v>2016</v>
      </c>
      <c r="G24317">
        <v>175</v>
      </c>
      <c r="H24317" t="s">
        <v>2020</v>
      </c>
      <c r="I24317">
        <v>43508</v>
      </c>
      <c r="J24317" t="s">
        <v>2030</v>
      </c>
      <c r="K24317" t="s">
        <v>2030</v>
      </c>
    </row>
    <row r="24318" spans="2:11">
      <c r="B24318" t="s">
        <v>2159</v>
      </c>
      <c r="C24318" t="s">
        <v>3387</v>
      </c>
      <c r="D24318" t="s">
        <v>2029</v>
      </c>
      <c r="E24318">
        <v>5</v>
      </c>
      <c r="F24318" t="s">
        <v>2016</v>
      </c>
      <c r="G24318">
        <v>188</v>
      </c>
      <c r="H24318" t="s">
        <v>2020</v>
      </c>
      <c r="I24318">
        <v>43508</v>
      </c>
      <c r="J24318">
        <v>4</v>
      </c>
      <c r="K24318">
        <v>37.31</v>
      </c>
    </row>
    <row r="24319" spans="2:11">
      <c r="B24319" t="s">
        <v>2232</v>
      </c>
      <c r="C24319" t="s">
        <v>3439</v>
      </c>
      <c r="D24319" t="s">
        <v>2015</v>
      </c>
      <c r="E24319">
        <v>3</v>
      </c>
      <c r="F24319" t="s">
        <v>2016</v>
      </c>
      <c r="G24319" t="s">
        <v>2030</v>
      </c>
      <c r="H24319" t="s">
        <v>2017</v>
      </c>
      <c r="I24319">
        <v>43508</v>
      </c>
      <c r="J24319">
        <v>6</v>
      </c>
      <c r="K24319">
        <v>0</v>
      </c>
    </row>
    <row r="24320" spans="2:11">
      <c r="B24320" t="s">
        <v>2072</v>
      </c>
      <c r="C24320" t="s">
        <v>3987</v>
      </c>
      <c r="D24320" t="s">
        <v>2029</v>
      </c>
      <c r="E24320">
        <v>5</v>
      </c>
      <c r="F24320" t="s">
        <v>2016</v>
      </c>
      <c r="G24320">
        <v>180</v>
      </c>
      <c r="H24320" t="s">
        <v>2020</v>
      </c>
      <c r="I24320">
        <v>43508</v>
      </c>
      <c r="J24320">
        <v>4</v>
      </c>
      <c r="K24320">
        <v>37.31</v>
      </c>
    </row>
    <row r="24321" spans="2:11">
      <c r="B24321" t="s">
        <v>2593</v>
      </c>
      <c r="C24321" t="s">
        <v>3988</v>
      </c>
      <c r="D24321" t="s">
        <v>2029</v>
      </c>
      <c r="E24321">
        <v>5</v>
      </c>
      <c r="F24321" t="s">
        <v>2016</v>
      </c>
      <c r="G24321">
        <v>210</v>
      </c>
      <c r="H24321" t="s">
        <v>2133</v>
      </c>
      <c r="I24321">
        <v>43508</v>
      </c>
      <c r="J24321">
        <v>4</v>
      </c>
      <c r="K24321">
        <v>37.31</v>
      </c>
    </row>
    <row r="24322" spans="2:11">
      <c r="B24322" t="s">
        <v>2118</v>
      </c>
      <c r="C24322" t="s">
        <v>3989</v>
      </c>
      <c r="D24322" t="s">
        <v>2026</v>
      </c>
      <c r="E24322">
        <v>5</v>
      </c>
      <c r="F24322" t="s">
        <v>2016</v>
      </c>
      <c r="G24322">
        <v>190</v>
      </c>
      <c r="H24322" t="s">
        <v>2017</v>
      </c>
      <c r="I24322">
        <v>43508</v>
      </c>
      <c r="J24322">
        <v>1</v>
      </c>
      <c r="K24322">
        <v>45.4</v>
      </c>
    </row>
    <row r="24323" spans="2:11">
      <c r="B24323" t="s">
        <v>2045</v>
      </c>
      <c r="C24323" t="s">
        <v>3990</v>
      </c>
      <c r="D24323" t="s">
        <v>2015</v>
      </c>
      <c r="E24323">
        <v>3</v>
      </c>
      <c r="F24323" t="s">
        <v>2016</v>
      </c>
      <c r="G24323" t="s">
        <v>2030</v>
      </c>
      <c r="H24323" t="s">
        <v>2017</v>
      </c>
      <c r="I24323">
        <v>43508</v>
      </c>
      <c r="J24323">
        <v>6</v>
      </c>
      <c r="K24323">
        <v>0</v>
      </c>
    </row>
    <row r="24324" spans="2:11">
      <c r="B24324" t="s">
        <v>3991</v>
      </c>
      <c r="C24324" t="s">
        <v>3992</v>
      </c>
      <c r="D24324" t="s">
        <v>2026</v>
      </c>
      <c r="E24324">
        <v>5</v>
      </c>
      <c r="F24324" t="s">
        <v>2016</v>
      </c>
      <c r="G24324">
        <v>210</v>
      </c>
      <c r="H24324" t="s">
        <v>2020</v>
      </c>
      <c r="I24324">
        <v>43508</v>
      </c>
      <c r="J24324">
        <v>4</v>
      </c>
      <c r="K24324">
        <v>37.31</v>
      </c>
    </row>
    <row r="24325" spans="2:11">
      <c r="B24325" t="s">
        <v>3014</v>
      </c>
      <c r="C24325" t="s">
        <v>3993</v>
      </c>
      <c r="D24325" t="s">
        <v>2029</v>
      </c>
      <c r="E24325">
        <v>5</v>
      </c>
      <c r="F24325" t="s">
        <v>2016</v>
      </c>
      <c r="G24325">
        <v>200</v>
      </c>
      <c r="H24325" t="s">
        <v>2020</v>
      </c>
      <c r="I24325">
        <v>43508</v>
      </c>
      <c r="J24325">
        <v>4</v>
      </c>
      <c r="K24325">
        <v>37.31</v>
      </c>
    </row>
    <row r="24326" spans="2:11">
      <c r="B24326" t="s">
        <v>2051</v>
      </c>
      <c r="C24326" t="s">
        <v>2346</v>
      </c>
      <c r="D24326" t="s">
        <v>2076</v>
      </c>
      <c r="E24326">
        <v>3</v>
      </c>
      <c r="F24326" t="s">
        <v>2016</v>
      </c>
      <c r="G24326">
        <v>150</v>
      </c>
      <c r="H24326" t="s">
        <v>2017</v>
      </c>
      <c r="I24326">
        <v>43508</v>
      </c>
      <c r="J24326" t="s">
        <v>2030</v>
      </c>
      <c r="K24326" t="s">
        <v>2030</v>
      </c>
    </row>
    <row r="24327" spans="2:11">
      <c r="B24327" t="s">
        <v>2198</v>
      </c>
      <c r="C24327" t="s">
        <v>2487</v>
      </c>
      <c r="D24327" t="s">
        <v>2044</v>
      </c>
      <c r="E24327">
        <v>3</v>
      </c>
      <c r="F24327" t="s">
        <v>2016</v>
      </c>
      <c r="G24327">
        <v>112.53</v>
      </c>
      <c r="H24327" t="s">
        <v>2020</v>
      </c>
      <c r="I24327">
        <v>43508</v>
      </c>
      <c r="J24327" t="s">
        <v>2030</v>
      </c>
      <c r="K24327" t="s">
        <v>2030</v>
      </c>
    </row>
    <row r="24328" spans="2:11">
      <c r="B24328" t="s">
        <v>2063</v>
      </c>
      <c r="C24328" t="s">
        <v>2490</v>
      </c>
      <c r="D24328" t="s">
        <v>2162</v>
      </c>
      <c r="E24328">
        <v>3</v>
      </c>
      <c r="F24328" t="s">
        <v>2016</v>
      </c>
      <c r="G24328">
        <v>155</v>
      </c>
      <c r="H24328" t="s">
        <v>2017</v>
      </c>
      <c r="I24328">
        <v>43508</v>
      </c>
      <c r="J24328">
        <v>6</v>
      </c>
      <c r="K24328">
        <v>0</v>
      </c>
    </row>
    <row r="24329" spans="2:11">
      <c r="B24329" t="s">
        <v>2091</v>
      </c>
      <c r="C24329" t="s">
        <v>2488</v>
      </c>
      <c r="D24329" t="s">
        <v>2093</v>
      </c>
      <c r="E24329" t="s">
        <v>2030</v>
      </c>
      <c r="F24329" t="s">
        <v>2016</v>
      </c>
      <c r="G24329" t="s">
        <v>2030</v>
      </c>
      <c r="H24329" t="s">
        <v>2017</v>
      </c>
      <c r="I24329">
        <v>43495</v>
      </c>
      <c r="J24329" t="s">
        <v>2030</v>
      </c>
      <c r="K24329" t="s">
        <v>2030</v>
      </c>
    </row>
    <row r="24330" spans="2:11">
      <c r="B24330" t="s">
        <v>2094</v>
      </c>
      <c r="C24330" t="s">
        <v>2095</v>
      </c>
      <c r="D24330" t="s">
        <v>2076</v>
      </c>
      <c r="E24330">
        <v>3</v>
      </c>
      <c r="F24330" t="s">
        <v>2085</v>
      </c>
      <c r="G24330" t="s">
        <v>2030</v>
      </c>
      <c r="H24330" t="s">
        <v>2017</v>
      </c>
      <c r="I24330">
        <v>43489</v>
      </c>
      <c r="J24330" t="s">
        <v>2030</v>
      </c>
      <c r="K24330" t="s">
        <v>2030</v>
      </c>
    </row>
    <row r="24331" spans="2:11">
      <c r="B24331" t="s">
        <v>2083</v>
      </c>
      <c r="C24331" t="s">
        <v>2084</v>
      </c>
      <c r="D24331" t="s">
        <v>2076</v>
      </c>
      <c r="E24331">
        <v>3</v>
      </c>
      <c r="F24331" t="s">
        <v>2085</v>
      </c>
      <c r="G24331" t="s">
        <v>2030</v>
      </c>
      <c r="H24331" t="s">
        <v>2017</v>
      </c>
      <c r="I24331">
        <v>43413</v>
      </c>
      <c r="J24331">
        <v>7</v>
      </c>
      <c r="K24331">
        <v>-6.84</v>
      </c>
    </row>
    <row r="24332" spans="2:11">
      <c r="B24332" t="s">
        <v>2059</v>
      </c>
      <c r="C24332" t="s">
        <v>3994</v>
      </c>
      <c r="D24332" t="s">
        <v>2076</v>
      </c>
      <c r="E24332">
        <v>3</v>
      </c>
      <c r="F24332" t="s">
        <v>2123</v>
      </c>
      <c r="G24332" t="s">
        <v>2030</v>
      </c>
      <c r="H24332" t="s">
        <v>2017</v>
      </c>
      <c r="I24332">
        <v>42928</v>
      </c>
      <c r="J24332">
        <v>6</v>
      </c>
      <c r="K24332">
        <v>0</v>
      </c>
    </row>
    <row r="24401" spans="1:11">
      <c r="A24401" t="s">
        <v>1257</v>
      </c>
      <c r="B24401" t="s">
        <v>2120</v>
      </c>
      <c r="C24401" t="s">
        <v>2121</v>
      </c>
      <c r="D24401" t="s">
        <v>2026</v>
      </c>
      <c r="E24401">
        <v>5</v>
      </c>
      <c r="F24401" t="s">
        <v>2016</v>
      </c>
      <c r="G24401">
        <v>76</v>
      </c>
      <c r="H24401" t="s">
        <v>2017</v>
      </c>
      <c r="I24401">
        <v>43510</v>
      </c>
      <c r="J24401">
        <v>6</v>
      </c>
      <c r="K24401">
        <v>-31.27</v>
      </c>
    </row>
    <row r="24402" spans="1:11">
      <c r="B24402" t="s">
        <v>2159</v>
      </c>
      <c r="C24402" t="s">
        <v>2950</v>
      </c>
      <c r="D24402" t="s">
        <v>2044</v>
      </c>
      <c r="E24402">
        <v>3</v>
      </c>
      <c r="F24402" t="s">
        <v>2016</v>
      </c>
      <c r="G24402">
        <v>50</v>
      </c>
      <c r="H24402" t="s">
        <v>2020</v>
      </c>
      <c r="I24402">
        <v>43509</v>
      </c>
      <c r="J24402">
        <v>3</v>
      </c>
      <c r="K24402">
        <v>0</v>
      </c>
    </row>
    <row r="24403" spans="1:11">
      <c r="B24403" t="s">
        <v>2118</v>
      </c>
      <c r="C24403" t="s">
        <v>2119</v>
      </c>
      <c r="D24403" t="s">
        <v>2026</v>
      </c>
      <c r="E24403">
        <v>5</v>
      </c>
      <c r="F24403" t="s">
        <v>2016</v>
      </c>
      <c r="G24403">
        <v>76</v>
      </c>
      <c r="H24403" t="s">
        <v>2017</v>
      </c>
      <c r="I24403">
        <v>43509</v>
      </c>
      <c r="J24403">
        <v>6</v>
      </c>
      <c r="K24403">
        <v>-31.27</v>
      </c>
    </row>
    <row r="24404" spans="1:11">
      <c r="B24404" t="s">
        <v>2267</v>
      </c>
      <c r="C24404" t="s">
        <v>2652</v>
      </c>
      <c r="D24404" t="s">
        <v>2029</v>
      </c>
      <c r="E24404">
        <v>5</v>
      </c>
      <c r="F24404" t="s">
        <v>2016</v>
      </c>
      <c r="G24404">
        <v>59</v>
      </c>
      <c r="H24404" t="s">
        <v>2020</v>
      </c>
      <c r="I24404">
        <v>43508</v>
      </c>
      <c r="J24404">
        <v>6</v>
      </c>
      <c r="K24404">
        <v>-31.27</v>
      </c>
    </row>
    <row r="24405" spans="1:11">
      <c r="B24405" t="s">
        <v>2061</v>
      </c>
      <c r="C24405" t="s">
        <v>2952</v>
      </c>
      <c r="D24405" t="s">
        <v>2044</v>
      </c>
      <c r="E24405">
        <v>3</v>
      </c>
      <c r="F24405" t="s">
        <v>2016</v>
      </c>
      <c r="G24405">
        <v>52</v>
      </c>
      <c r="H24405" t="s">
        <v>2020</v>
      </c>
      <c r="I24405">
        <v>43507</v>
      </c>
      <c r="J24405">
        <v>3</v>
      </c>
      <c r="K24405">
        <v>0</v>
      </c>
    </row>
    <row r="24406" spans="1:11">
      <c r="B24406" t="s">
        <v>2247</v>
      </c>
      <c r="C24406" t="s">
        <v>2248</v>
      </c>
      <c r="D24406" t="s">
        <v>2162</v>
      </c>
      <c r="E24406">
        <v>3</v>
      </c>
      <c r="F24406" t="s">
        <v>2016</v>
      </c>
      <c r="G24406">
        <v>55</v>
      </c>
      <c r="H24406" t="s">
        <v>2020</v>
      </c>
      <c r="I24406">
        <v>43506</v>
      </c>
      <c r="J24406">
        <v>3</v>
      </c>
      <c r="K24406">
        <v>0</v>
      </c>
    </row>
    <row r="24407" spans="1:11">
      <c r="B24407" t="s">
        <v>2094</v>
      </c>
      <c r="C24407" t="s">
        <v>2095</v>
      </c>
      <c r="D24407" t="s">
        <v>2076</v>
      </c>
      <c r="E24407">
        <v>3</v>
      </c>
      <c r="F24407" t="s">
        <v>2085</v>
      </c>
      <c r="G24407" t="s">
        <v>2030</v>
      </c>
      <c r="H24407" t="s">
        <v>2017</v>
      </c>
      <c r="I24407">
        <v>43504</v>
      </c>
      <c r="J24407" t="s">
        <v>2030</v>
      </c>
      <c r="K24407" t="s">
        <v>2030</v>
      </c>
    </row>
    <row r="24408" spans="1:11">
      <c r="B24408" t="s">
        <v>106</v>
      </c>
      <c r="C24408" t="s">
        <v>2955</v>
      </c>
      <c r="D24408" t="s">
        <v>2019</v>
      </c>
      <c r="E24408">
        <v>3</v>
      </c>
      <c r="F24408" t="s">
        <v>2016</v>
      </c>
      <c r="G24408">
        <v>54</v>
      </c>
      <c r="H24408" t="s">
        <v>2020</v>
      </c>
      <c r="I24408">
        <v>43503</v>
      </c>
      <c r="J24408">
        <v>3</v>
      </c>
      <c r="K24408">
        <v>0</v>
      </c>
    </row>
    <row r="24409" spans="1:11">
      <c r="B24409" t="s">
        <v>2021</v>
      </c>
      <c r="C24409" t="s">
        <v>2956</v>
      </c>
      <c r="D24409" t="s">
        <v>2216</v>
      </c>
      <c r="E24409">
        <v>3</v>
      </c>
      <c r="F24409" t="s">
        <v>2016</v>
      </c>
      <c r="G24409">
        <v>51</v>
      </c>
      <c r="H24409" t="s">
        <v>2020</v>
      </c>
      <c r="I24409">
        <v>43503</v>
      </c>
      <c r="J24409" t="s">
        <v>2030</v>
      </c>
      <c r="K24409" t="s">
        <v>2030</v>
      </c>
    </row>
    <row r="24410" spans="1:11">
      <c r="B24410" t="s">
        <v>2039</v>
      </c>
      <c r="C24410" t="s">
        <v>3226</v>
      </c>
      <c r="D24410" t="s">
        <v>2026</v>
      </c>
      <c r="E24410">
        <v>5</v>
      </c>
      <c r="F24410" t="s">
        <v>2016</v>
      </c>
      <c r="G24410">
        <v>61</v>
      </c>
      <c r="H24410" t="s">
        <v>2020</v>
      </c>
      <c r="I24410">
        <v>43503</v>
      </c>
      <c r="J24410">
        <v>6</v>
      </c>
      <c r="K24410">
        <v>-31.27</v>
      </c>
    </row>
    <row r="24411" spans="1:11">
      <c r="B24411" t="s">
        <v>2042</v>
      </c>
      <c r="C24411" t="s">
        <v>3225</v>
      </c>
      <c r="D24411" t="s">
        <v>2029</v>
      </c>
      <c r="E24411">
        <v>5</v>
      </c>
      <c r="F24411" t="s">
        <v>2016</v>
      </c>
      <c r="G24411">
        <v>75</v>
      </c>
      <c r="H24411" t="s">
        <v>2020</v>
      </c>
      <c r="I24411">
        <v>43503</v>
      </c>
      <c r="J24411" t="s">
        <v>2030</v>
      </c>
      <c r="K24411" t="s">
        <v>2030</v>
      </c>
    </row>
    <row r="24412" spans="1:11">
      <c r="B24412" t="s">
        <v>2234</v>
      </c>
      <c r="C24412" t="s">
        <v>2657</v>
      </c>
      <c r="D24412" t="s">
        <v>2026</v>
      </c>
      <c r="E24412">
        <v>5</v>
      </c>
      <c r="F24412" t="s">
        <v>2016</v>
      </c>
      <c r="G24412">
        <v>60</v>
      </c>
      <c r="H24412" t="s">
        <v>2020</v>
      </c>
      <c r="I24412">
        <v>43503</v>
      </c>
      <c r="J24412" t="s">
        <v>2030</v>
      </c>
      <c r="K24412" t="s">
        <v>2030</v>
      </c>
    </row>
    <row r="24413" spans="1:11">
      <c r="B24413" t="s">
        <v>2601</v>
      </c>
      <c r="C24413" t="s">
        <v>2953</v>
      </c>
      <c r="D24413" t="s">
        <v>2015</v>
      </c>
      <c r="E24413">
        <v>3</v>
      </c>
      <c r="F24413" t="s">
        <v>2016</v>
      </c>
      <c r="G24413">
        <v>46</v>
      </c>
      <c r="H24413" t="s">
        <v>2017</v>
      </c>
      <c r="I24413">
        <v>43503</v>
      </c>
      <c r="J24413">
        <v>3</v>
      </c>
      <c r="K24413">
        <v>0</v>
      </c>
    </row>
    <row r="24414" spans="1:11">
      <c r="B24414" t="s">
        <v>2027</v>
      </c>
      <c r="C24414" t="s">
        <v>2965</v>
      </c>
      <c r="D24414" t="s">
        <v>2044</v>
      </c>
      <c r="E24414">
        <v>3</v>
      </c>
      <c r="F24414" t="s">
        <v>2016</v>
      </c>
      <c r="G24414">
        <v>52</v>
      </c>
      <c r="H24414" t="s">
        <v>2017</v>
      </c>
      <c r="I24414">
        <v>43502</v>
      </c>
      <c r="J24414">
        <v>4</v>
      </c>
      <c r="K24414">
        <v>-22.2</v>
      </c>
    </row>
    <row r="24415" spans="1:11">
      <c r="B24415" t="s">
        <v>2033</v>
      </c>
      <c r="C24415" t="s">
        <v>2966</v>
      </c>
      <c r="D24415" t="s">
        <v>2044</v>
      </c>
      <c r="E24415">
        <v>3</v>
      </c>
      <c r="F24415" t="s">
        <v>2016</v>
      </c>
      <c r="G24415">
        <v>47</v>
      </c>
      <c r="H24415" t="s">
        <v>2036</v>
      </c>
      <c r="I24415">
        <v>43502</v>
      </c>
      <c r="J24415">
        <v>3</v>
      </c>
      <c r="K24415">
        <v>0</v>
      </c>
    </row>
    <row r="24416" spans="1:11">
      <c r="B24416" t="s">
        <v>2037</v>
      </c>
      <c r="C24416" t="s">
        <v>2958</v>
      </c>
      <c r="D24416" t="s">
        <v>2026</v>
      </c>
      <c r="E24416">
        <v>5</v>
      </c>
      <c r="F24416" t="s">
        <v>2016</v>
      </c>
      <c r="G24416">
        <v>89</v>
      </c>
      <c r="H24416" t="s">
        <v>2020</v>
      </c>
      <c r="I24416">
        <v>43502</v>
      </c>
      <c r="J24416">
        <v>6</v>
      </c>
      <c r="K24416">
        <v>-31.27</v>
      </c>
    </row>
    <row r="24417" spans="2:11">
      <c r="B24417" t="s">
        <v>2232</v>
      </c>
      <c r="C24417" t="s">
        <v>3227</v>
      </c>
      <c r="D24417" t="s">
        <v>2015</v>
      </c>
      <c r="E24417">
        <v>3</v>
      </c>
      <c r="F24417" t="s">
        <v>2016</v>
      </c>
      <c r="G24417" t="s">
        <v>2030</v>
      </c>
      <c r="H24417" t="s">
        <v>2017</v>
      </c>
      <c r="I24417">
        <v>43502</v>
      </c>
      <c r="J24417">
        <v>3</v>
      </c>
      <c r="K24417">
        <v>0</v>
      </c>
    </row>
    <row r="24418" spans="2:11">
      <c r="B24418" t="s">
        <v>2077</v>
      </c>
      <c r="C24418" t="s">
        <v>2116</v>
      </c>
      <c r="D24418" t="s">
        <v>2117</v>
      </c>
      <c r="E24418">
        <v>5</v>
      </c>
      <c r="F24418" t="s">
        <v>2016</v>
      </c>
      <c r="G24418" t="s">
        <v>2030</v>
      </c>
      <c r="H24418" t="s">
        <v>2017</v>
      </c>
      <c r="I24418">
        <v>43502</v>
      </c>
      <c r="J24418">
        <v>6</v>
      </c>
      <c r="K24418">
        <v>-31.27</v>
      </c>
    </row>
    <row r="24419" spans="2:11">
      <c r="B24419" t="s">
        <v>2045</v>
      </c>
      <c r="C24419" t="s">
        <v>2249</v>
      </c>
      <c r="D24419" t="s">
        <v>2015</v>
      </c>
      <c r="E24419">
        <v>3</v>
      </c>
      <c r="F24419" t="s">
        <v>2016</v>
      </c>
      <c r="G24419" t="s">
        <v>2030</v>
      </c>
      <c r="H24419" t="s">
        <v>2017</v>
      </c>
      <c r="I24419">
        <v>43502</v>
      </c>
      <c r="J24419" t="s">
        <v>2030</v>
      </c>
      <c r="K24419" t="s">
        <v>2030</v>
      </c>
    </row>
    <row r="24420" spans="2:11">
      <c r="B24420" t="s">
        <v>2079</v>
      </c>
      <c r="C24420" t="s">
        <v>2961</v>
      </c>
      <c r="D24420" t="s">
        <v>2015</v>
      </c>
      <c r="E24420">
        <v>3</v>
      </c>
      <c r="F24420" t="s">
        <v>2016</v>
      </c>
      <c r="G24420">
        <v>48</v>
      </c>
      <c r="H24420" t="s">
        <v>2017</v>
      </c>
      <c r="I24420">
        <v>43502</v>
      </c>
      <c r="J24420">
        <v>3</v>
      </c>
      <c r="K24420">
        <v>0</v>
      </c>
    </row>
    <row r="24421" spans="2:11">
      <c r="B24421" t="s">
        <v>2151</v>
      </c>
      <c r="C24421" t="s">
        <v>2968</v>
      </c>
      <c r="D24421" t="s">
        <v>2044</v>
      </c>
      <c r="E24421">
        <v>3</v>
      </c>
      <c r="F24421" t="s">
        <v>2016</v>
      </c>
      <c r="G24421" t="s">
        <v>2030</v>
      </c>
      <c r="H24421" t="s">
        <v>2017</v>
      </c>
      <c r="I24421">
        <v>43502</v>
      </c>
      <c r="J24421">
        <v>3</v>
      </c>
      <c r="K24421">
        <v>0</v>
      </c>
    </row>
    <row r="24422" spans="2:11">
      <c r="B24422" t="s">
        <v>2049</v>
      </c>
      <c r="C24422" t="s">
        <v>2962</v>
      </c>
      <c r="D24422" t="s">
        <v>2015</v>
      </c>
      <c r="E24422">
        <v>3</v>
      </c>
      <c r="F24422" t="s">
        <v>2016</v>
      </c>
      <c r="G24422">
        <v>50</v>
      </c>
      <c r="H24422" t="s">
        <v>2017</v>
      </c>
      <c r="I24422">
        <v>43502</v>
      </c>
      <c r="J24422">
        <v>3</v>
      </c>
      <c r="K24422">
        <v>0</v>
      </c>
    </row>
    <row r="24423" spans="2:11">
      <c r="B24423" t="s">
        <v>2198</v>
      </c>
      <c r="C24423" t="s">
        <v>3228</v>
      </c>
      <c r="D24423" t="s">
        <v>2035</v>
      </c>
      <c r="E24423">
        <v>5</v>
      </c>
      <c r="F24423" t="s">
        <v>2016</v>
      </c>
      <c r="G24423">
        <v>65</v>
      </c>
      <c r="H24423" t="s">
        <v>2020</v>
      </c>
      <c r="I24423">
        <v>43502</v>
      </c>
      <c r="J24423">
        <v>5</v>
      </c>
      <c r="K24423">
        <v>-22.46</v>
      </c>
    </row>
    <row r="24424" spans="2:11">
      <c r="B24424" t="s">
        <v>2091</v>
      </c>
      <c r="C24424" t="s">
        <v>3229</v>
      </c>
      <c r="D24424" t="s">
        <v>2093</v>
      </c>
      <c r="E24424" t="s">
        <v>2030</v>
      </c>
      <c r="F24424" t="s">
        <v>2016</v>
      </c>
      <c r="G24424" t="s">
        <v>2030</v>
      </c>
      <c r="H24424" t="s">
        <v>2017</v>
      </c>
      <c r="I24424">
        <v>43488</v>
      </c>
      <c r="J24424" t="s">
        <v>2030</v>
      </c>
      <c r="K24424" t="s">
        <v>2030</v>
      </c>
    </row>
    <row r="24425" spans="2:11">
      <c r="B24425" t="s">
        <v>2813</v>
      </c>
      <c r="C24425" t="s">
        <v>3230</v>
      </c>
      <c r="D24425" t="s">
        <v>2026</v>
      </c>
      <c r="E24425">
        <v>5</v>
      </c>
      <c r="F24425" t="s">
        <v>2016</v>
      </c>
      <c r="G24425">
        <v>87</v>
      </c>
      <c r="H24425" t="s">
        <v>2017</v>
      </c>
      <c r="I24425">
        <v>43483</v>
      </c>
      <c r="J24425" t="s">
        <v>2030</v>
      </c>
      <c r="K24425" t="s">
        <v>2030</v>
      </c>
    </row>
    <row r="24426" spans="2:11">
      <c r="B24426" t="s">
        <v>2083</v>
      </c>
      <c r="C24426" t="s">
        <v>2084</v>
      </c>
      <c r="D24426" t="s">
        <v>2053</v>
      </c>
      <c r="E24426">
        <v>1</v>
      </c>
      <c r="F24426" t="s">
        <v>2016</v>
      </c>
      <c r="G24426" t="s">
        <v>2030</v>
      </c>
      <c r="H24426" t="s">
        <v>2017</v>
      </c>
      <c r="I24426">
        <v>43482</v>
      </c>
      <c r="J24426">
        <v>1</v>
      </c>
      <c r="K24426">
        <v>27.18</v>
      </c>
    </row>
    <row r="24427" spans="2:11">
      <c r="B24427" t="s">
        <v>2063</v>
      </c>
      <c r="C24427" t="s">
        <v>2960</v>
      </c>
      <c r="D24427" t="s">
        <v>2179</v>
      </c>
      <c r="E24427" t="s">
        <v>2030</v>
      </c>
      <c r="F24427" t="s">
        <v>2016</v>
      </c>
      <c r="G24427" t="s">
        <v>2030</v>
      </c>
      <c r="H24427" t="s">
        <v>2017</v>
      </c>
      <c r="I24427">
        <v>43410</v>
      </c>
      <c r="J24427" t="s">
        <v>2030</v>
      </c>
      <c r="K24427" t="s">
        <v>2030</v>
      </c>
    </row>
    <row r="24501" spans="1:11">
      <c r="A24501" t="s">
        <v>1258</v>
      </c>
      <c r="B24501" t="s">
        <v>2037</v>
      </c>
      <c r="C24501" t="s">
        <v>2816</v>
      </c>
      <c r="D24501" t="s">
        <v>2026</v>
      </c>
      <c r="E24501">
        <v>5</v>
      </c>
      <c r="F24501" t="s">
        <v>2016</v>
      </c>
      <c r="G24501">
        <v>166</v>
      </c>
      <c r="H24501" t="s">
        <v>2020</v>
      </c>
      <c r="I24501">
        <v>43511</v>
      </c>
      <c r="J24501">
        <v>3</v>
      </c>
      <c r="K24501">
        <v>6.51</v>
      </c>
    </row>
    <row r="24502" spans="1:11">
      <c r="B24502" t="s">
        <v>2051</v>
      </c>
      <c r="C24502" t="s">
        <v>3368</v>
      </c>
      <c r="D24502" t="s">
        <v>2076</v>
      </c>
      <c r="E24502">
        <v>3</v>
      </c>
      <c r="F24502" t="s">
        <v>2016</v>
      </c>
      <c r="G24502">
        <v>160</v>
      </c>
      <c r="H24502" t="s">
        <v>2017</v>
      </c>
      <c r="I24502">
        <v>43511</v>
      </c>
      <c r="J24502" t="s">
        <v>2030</v>
      </c>
      <c r="K24502" t="s">
        <v>2030</v>
      </c>
    </row>
    <row r="24503" spans="1:11">
      <c r="B24503" t="s">
        <v>2045</v>
      </c>
      <c r="C24503" t="s">
        <v>3369</v>
      </c>
      <c r="D24503" t="s">
        <v>2015</v>
      </c>
      <c r="E24503">
        <v>3</v>
      </c>
      <c r="F24503" t="s">
        <v>2016</v>
      </c>
      <c r="G24503" t="s">
        <v>2030</v>
      </c>
      <c r="H24503" t="s">
        <v>2017</v>
      </c>
      <c r="I24503">
        <v>43510</v>
      </c>
      <c r="J24503">
        <v>5</v>
      </c>
      <c r="K24503">
        <v>-5.96</v>
      </c>
    </row>
    <row r="24504" spans="1:11">
      <c r="B24504" t="s">
        <v>2274</v>
      </c>
      <c r="C24504" t="s">
        <v>2819</v>
      </c>
      <c r="D24504" t="s">
        <v>2026</v>
      </c>
      <c r="E24504">
        <v>5</v>
      </c>
      <c r="F24504" t="s">
        <v>2016</v>
      </c>
      <c r="G24504" t="s">
        <v>2030</v>
      </c>
      <c r="H24504" t="s">
        <v>2017</v>
      </c>
      <c r="I24504">
        <v>43509</v>
      </c>
      <c r="J24504">
        <v>3</v>
      </c>
      <c r="K24504">
        <v>6.51</v>
      </c>
    </row>
    <row r="24505" spans="1:11">
      <c r="B24505" t="s">
        <v>2267</v>
      </c>
      <c r="C24505" t="s">
        <v>2700</v>
      </c>
      <c r="D24505" t="s">
        <v>2029</v>
      </c>
      <c r="E24505">
        <v>5</v>
      </c>
      <c r="F24505" t="s">
        <v>2016</v>
      </c>
      <c r="G24505">
        <v>164</v>
      </c>
      <c r="H24505" t="s">
        <v>2017</v>
      </c>
      <c r="I24505">
        <v>43509</v>
      </c>
      <c r="J24505" t="s">
        <v>2030</v>
      </c>
      <c r="K24505" t="s">
        <v>2030</v>
      </c>
    </row>
    <row r="24506" spans="1:11">
      <c r="B24506" t="s">
        <v>2067</v>
      </c>
      <c r="C24506" t="s">
        <v>2703</v>
      </c>
      <c r="D24506" t="s">
        <v>2029</v>
      </c>
      <c r="E24506">
        <v>5</v>
      </c>
      <c r="F24506" t="s">
        <v>2016</v>
      </c>
      <c r="G24506">
        <v>151</v>
      </c>
      <c r="H24506" t="s">
        <v>2020</v>
      </c>
      <c r="I24506">
        <v>43507</v>
      </c>
      <c r="J24506">
        <v>2</v>
      </c>
      <c r="K24506">
        <v>17.88</v>
      </c>
    </row>
    <row r="24507" spans="1:11">
      <c r="B24507" t="s">
        <v>2063</v>
      </c>
      <c r="C24507" t="s">
        <v>2710</v>
      </c>
      <c r="D24507" t="s">
        <v>2035</v>
      </c>
      <c r="E24507">
        <v>5</v>
      </c>
      <c r="F24507" t="s">
        <v>2016</v>
      </c>
      <c r="G24507">
        <v>170</v>
      </c>
      <c r="H24507" t="s">
        <v>2017</v>
      </c>
      <c r="I24507">
        <v>43507</v>
      </c>
      <c r="J24507">
        <v>3</v>
      </c>
      <c r="K24507">
        <v>6.51</v>
      </c>
    </row>
    <row r="24508" spans="1:11">
      <c r="B24508" t="s">
        <v>2157</v>
      </c>
      <c r="C24508" t="s">
        <v>2711</v>
      </c>
      <c r="D24508" t="s">
        <v>2026</v>
      </c>
      <c r="E24508">
        <v>5</v>
      </c>
      <c r="F24508" t="s">
        <v>2016</v>
      </c>
      <c r="G24508">
        <v>160</v>
      </c>
      <c r="H24508" t="s">
        <v>2017</v>
      </c>
      <c r="I24508">
        <v>43507</v>
      </c>
      <c r="J24508">
        <v>3</v>
      </c>
      <c r="K24508">
        <v>6.51</v>
      </c>
    </row>
    <row r="24509" spans="1:11">
      <c r="B24509" t="s">
        <v>2094</v>
      </c>
      <c r="C24509" t="s">
        <v>2095</v>
      </c>
      <c r="D24509" t="s">
        <v>2076</v>
      </c>
      <c r="E24509">
        <v>3</v>
      </c>
      <c r="F24509" t="s">
        <v>2016</v>
      </c>
      <c r="G24509" t="s">
        <v>2030</v>
      </c>
      <c r="H24509" t="s">
        <v>2017</v>
      </c>
      <c r="I24509">
        <v>43504</v>
      </c>
      <c r="J24509" t="s">
        <v>2030</v>
      </c>
      <c r="K24509" t="s">
        <v>2030</v>
      </c>
    </row>
    <row r="24510" spans="1:11">
      <c r="B24510" t="s">
        <v>2033</v>
      </c>
      <c r="C24510" t="s">
        <v>2712</v>
      </c>
      <c r="D24510" t="s">
        <v>2035</v>
      </c>
      <c r="E24510">
        <v>5</v>
      </c>
      <c r="F24510" t="s">
        <v>2016</v>
      </c>
      <c r="G24510">
        <v>163</v>
      </c>
      <c r="H24510" t="s">
        <v>2036</v>
      </c>
      <c r="I24510">
        <v>43503</v>
      </c>
      <c r="J24510">
        <v>3</v>
      </c>
      <c r="K24510">
        <v>6.51</v>
      </c>
    </row>
    <row r="24511" spans="1:11">
      <c r="B24511" t="s">
        <v>2159</v>
      </c>
      <c r="C24511" t="s">
        <v>2823</v>
      </c>
      <c r="D24511" t="s">
        <v>2029</v>
      </c>
      <c r="E24511">
        <v>5</v>
      </c>
      <c r="F24511" t="s">
        <v>2016</v>
      </c>
      <c r="G24511">
        <v>172</v>
      </c>
      <c r="H24511" t="s">
        <v>2020</v>
      </c>
      <c r="I24511">
        <v>43501</v>
      </c>
      <c r="J24511">
        <v>3</v>
      </c>
      <c r="K24511">
        <v>6.51</v>
      </c>
    </row>
    <row r="24512" spans="1:11">
      <c r="B24512" t="s">
        <v>2777</v>
      </c>
      <c r="C24512" t="s">
        <v>3370</v>
      </c>
      <c r="D24512" t="s">
        <v>2026</v>
      </c>
      <c r="E24512">
        <v>5</v>
      </c>
      <c r="F24512" t="s">
        <v>2016</v>
      </c>
      <c r="G24512">
        <v>160</v>
      </c>
      <c r="H24512" t="s">
        <v>2017</v>
      </c>
      <c r="I24512">
        <v>43501</v>
      </c>
      <c r="J24512" t="s">
        <v>2030</v>
      </c>
      <c r="K24512" t="s">
        <v>2030</v>
      </c>
    </row>
    <row r="24513" spans="2:11">
      <c r="B24513" t="s">
        <v>2086</v>
      </c>
      <c r="C24513" t="s">
        <v>2827</v>
      </c>
      <c r="D24513" t="s">
        <v>2026</v>
      </c>
      <c r="E24513">
        <v>5</v>
      </c>
      <c r="F24513" t="s">
        <v>2016</v>
      </c>
      <c r="G24513">
        <v>176</v>
      </c>
      <c r="H24513" t="s">
        <v>2017</v>
      </c>
      <c r="I24513">
        <v>43501</v>
      </c>
      <c r="J24513">
        <v>1</v>
      </c>
      <c r="K24513">
        <v>18.71</v>
      </c>
    </row>
    <row r="24514" spans="2:11">
      <c r="B24514" t="s">
        <v>106</v>
      </c>
      <c r="C24514" t="s">
        <v>2701</v>
      </c>
      <c r="D24514" t="s">
        <v>2440</v>
      </c>
      <c r="E24514">
        <v>5</v>
      </c>
      <c r="F24514" t="s">
        <v>2016</v>
      </c>
      <c r="G24514">
        <v>165</v>
      </c>
      <c r="H24514" t="s">
        <v>2020</v>
      </c>
      <c r="I24514">
        <v>43500</v>
      </c>
      <c r="J24514" t="s">
        <v>2030</v>
      </c>
      <c r="K24514" t="s">
        <v>2030</v>
      </c>
    </row>
    <row r="24515" spans="2:11">
      <c r="B24515" t="s">
        <v>2260</v>
      </c>
      <c r="C24515" t="s">
        <v>3371</v>
      </c>
      <c r="D24515" t="s">
        <v>2035</v>
      </c>
      <c r="E24515">
        <v>5</v>
      </c>
      <c r="F24515" t="s">
        <v>2016</v>
      </c>
      <c r="G24515">
        <v>166.53</v>
      </c>
      <c r="H24515" t="s">
        <v>2020</v>
      </c>
      <c r="I24515">
        <v>43500</v>
      </c>
      <c r="J24515">
        <v>3</v>
      </c>
      <c r="K24515">
        <v>6.51</v>
      </c>
    </row>
    <row r="24516" spans="2:11">
      <c r="B24516" t="s">
        <v>2083</v>
      </c>
      <c r="C24516" t="s">
        <v>2084</v>
      </c>
      <c r="D24516" t="s">
        <v>2076</v>
      </c>
      <c r="E24516">
        <v>3</v>
      </c>
      <c r="F24516" t="s">
        <v>2088</v>
      </c>
      <c r="G24516" t="s">
        <v>2030</v>
      </c>
      <c r="H24516" t="s">
        <v>2017</v>
      </c>
      <c r="I24516">
        <v>43498</v>
      </c>
      <c r="J24516" t="s">
        <v>2030</v>
      </c>
      <c r="K24516" t="s">
        <v>2030</v>
      </c>
    </row>
    <row r="24517" spans="2:11">
      <c r="B24517" t="s">
        <v>2021</v>
      </c>
      <c r="C24517" t="s">
        <v>2713</v>
      </c>
      <c r="D24517" t="s">
        <v>2023</v>
      </c>
      <c r="E24517">
        <v>5</v>
      </c>
      <c r="F24517" t="s">
        <v>2016</v>
      </c>
      <c r="G24517">
        <v>161</v>
      </c>
      <c r="H24517" t="s">
        <v>2020</v>
      </c>
      <c r="I24517">
        <v>43497</v>
      </c>
      <c r="J24517">
        <v>3</v>
      </c>
      <c r="K24517">
        <v>6.51</v>
      </c>
    </row>
    <row r="24518" spans="2:11">
      <c r="B24518" t="s">
        <v>2027</v>
      </c>
      <c r="C24518" t="s">
        <v>2704</v>
      </c>
      <c r="D24518" t="s">
        <v>2029</v>
      </c>
      <c r="E24518">
        <v>5</v>
      </c>
      <c r="F24518" t="s">
        <v>2016</v>
      </c>
      <c r="G24518">
        <v>158</v>
      </c>
      <c r="H24518" t="s">
        <v>2017</v>
      </c>
      <c r="I24518">
        <v>43497</v>
      </c>
      <c r="J24518" t="s">
        <v>2030</v>
      </c>
      <c r="K24518" t="s">
        <v>2030</v>
      </c>
    </row>
    <row r="24519" spans="2:11">
      <c r="B24519" t="s">
        <v>2232</v>
      </c>
      <c r="C24519" t="s">
        <v>2706</v>
      </c>
      <c r="D24519" t="s">
        <v>2015</v>
      </c>
      <c r="E24519">
        <v>3</v>
      </c>
      <c r="F24519" t="s">
        <v>2016</v>
      </c>
      <c r="G24519" t="s">
        <v>2030</v>
      </c>
      <c r="H24519" t="s">
        <v>2017</v>
      </c>
      <c r="I24519">
        <v>43497</v>
      </c>
      <c r="J24519">
        <v>4</v>
      </c>
      <c r="K24519">
        <v>0</v>
      </c>
    </row>
    <row r="24520" spans="2:11">
      <c r="B24520" t="s">
        <v>2089</v>
      </c>
      <c r="C24520" t="s">
        <v>3372</v>
      </c>
      <c r="D24520" t="s">
        <v>2044</v>
      </c>
      <c r="E24520">
        <v>3</v>
      </c>
      <c r="F24520" t="s">
        <v>2016</v>
      </c>
      <c r="G24520">
        <v>150</v>
      </c>
      <c r="H24520" t="s">
        <v>2017</v>
      </c>
      <c r="I24520">
        <v>43497</v>
      </c>
      <c r="J24520">
        <v>4</v>
      </c>
      <c r="K24520">
        <v>0</v>
      </c>
    </row>
    <row r="24521" spans="2:11">
      <c r="B24521" t="s">
        <v>2049</v>
      </c>
      <c r="C24521" t="s">
        <v>2209</v>
      </c>
      <c r="D24521" t="s">
        <v>2029</v>
      </c>
      <c r="E24521">
        <v>5</v>
      </c>
      <c r="F24521" t="s">
        <v>2016</v>
      </c>
      <c r="G24521">
        <v>160.85</v>
      </c>
      <c r="H24521" t="s">
        <v>2017</v>
      </c>
      <c r="I24521">
        <v>43497</v>
      </c>
      <c r="J24521">
        <v>3</v>
      </c>
      <c r="K24521">
        <v>6.51</v>
      </c>
    </row>
    <row r="24522" spans="2:11">
      <c r="B24522" t="s">
        <v>2210</v>
      </c>
      <c r="C24522" t="s">
        <v>2714</v>
      </c>
      <c r="D24522" t="s">
        <v>2035</v>
      </c>
      <c r="E24522">
        <v>5</v>
      </c>
      <c r="F24522" t="s">
        <v>2016</v>
      </c>
      <c r="G24522">
        <v>169</v>
      </c>
      <c r="H24522" t="s">
        <v>2020</v>
      </c>
      <c r="I24522">
        <v>43497</v>
      </c>
      <c r="J24522">
        <v>3</v>
      </c>
      <c r="K24522">
        <v>6.51</v>
      </c>
    </row>
    <row r="24523" spans="2:11">
      <c r="B24523" t="s">
        <v>2813</v>
      </c>
      <c r="C24523" t="s">
        <v>3373</v>
      </c>
      <c r="D24523" t="s">
        <v>2076</v>
      </c>
      <c r="E24523">
        <v>3</v>
      </c>
      <c r="F24523" t="s">
        <v>2016</v>
      </c>
      <c r="G24523">
        <v>145</v>
      </c>
      <c r="H24523" t="s">
        <v>2017</v>
      </c>
      <c r="I24523">
        <v>43438</v>
      </c>
      <c r="J24523" t="s">
        <v>2030</v>
      </c>
      <c r="K24523" t="s">
        <v>2030</v>
      </c>
    </row>
    <row r="24524" spans="2:11">
      <c r="B24524" t="s">
        <v>2024</v>
      </c>
      <c r="C24524" t="s">
        <v>2217</v>
      </c>
      <c r="D24524" t="s">
        <v>2026</v>
      </c>
      <c r="E24524">
        <v>5</v>
      </c>
      <c r="F24524" t="s">
        <v>2016</v>
      </c>
      <c r="G24524">
        <v>180</v>
      </c>
      <c r="H24524" t="s">
        <v>2017</v>
      </c>
      <c r="I24524">
        <v>43417</v>
      </c>
      <c r="J24524">
        <v>3</v>
      </c>
      <c r="K24524">
        <v>6.51</v>
      </c>
    </row>
    <row r="24525" spans="2:11">
      <c r="B24525" t="s">
        <v>3289</v>
      </c>
      <c r="C24525" t="s">
        <v>2095</v>
      </c>
      <c r="D24525" t="s">
        <v>2076</v>
      </c>
      <c r="E24525">
        <v>3</v>
      </c>
      <c r="F24525" t="s">
        <v>2016</v>
      </c>
      <c r="G24525">
        <v>150</v>
      </c>
      <c r="H24525" t="s">
        <v>2017</v>
      </c>
      <c r="I24525">
        <v>43403</v>
      </c>
      <c r="J24525" t="s">
        <v>2030</v>
      </c>
      <c r="K24525" t="s">
        <v>2030</v>
      </c>
    </row>
    <row r="24526" spans="2:11">
      <c r="B24526" t="s">
        <v>2786</v>
      </c>
      <c r="C24526" t="s">
        <v>2095</v>
      </c>
      <c r="D24526" t="s">
        <v>3374</v>
      </c>
      <c r="E24526">
        <v>3</v>
      </c>
      <c r="F24526" t="s">
        <v>2016</v>
      </c>
      <c r="G24526">
        <v>145.72</v>
      </c>
      <c r="H24526" t="s">
        <v>2017</v>
      </c>
      <c r="I24526">
        <v>43389</v>
      </c>
      <c r="J24526">
        <v>4</v>
      </c>
      <c r="K24526">
        <v>0</v>
      </c>
    </row>
    <row r="24527" spans="2:11">
      <c r="B24527" t="s">
        <v>2111</v>
      </c>
      <c r="C24527" t="s">
        <v>2832</v>
      </c>
      <c r="D24527" t="s">
        <v>2026</v>
      </c>
      <c r="E24527">
        <v>5</v>
      </c>
      <c r="F24527" t="s">
        <v>2016</v>
      </c>
      <c r="G24527" t="s">
        <v>2030</v>
      </c>
      <c r="H24527" t="s">
        <v>2017</v>
      </c>
      <c r="I24527">
        <v>43208</v>
      </c>
      <c r="J24527">
        <v>3</v>
      </c>
      <c r="K24527">
        <v>6.51</v>
      </c>
    </row>
    <row r="24601" spans="1:11">
      <c r="A24601" t="s">
        <v>1259</v>
      </c>
      <c r="B24601" t="s">
        <v>2049</v>
      </c>
      <c r="C24601" t="s">
        <v>3630</v>
      </c>
      <c r="D24601" t="s">
        <v>2015</v>
      </c>
      <c r="E24601">
        <v>3</v>
      </c>
      <c r="F24601" t="s">
        <v>2016</v>
      </c>
      <c r="G24601">
        <v>58</v>
      </c>
      <c r="H24601" t="s">
        <v>2017</v>
      </c>
      <c r="I24601">
        <v>43511</v>
      </c>
      <c r="J24601">
        <v>6</v>
      </c>
      <c r="K24601">
        <v>-14.87</v>
      </c>
    </row>
    <row r="24602" spans="1:11">
      <c r="B24602" t="s">
        <v>2267</v>
      </c>
      <c r="C24602" t="s">
        <v>2821</v>
      </c>
      <c r="D24602" t="s">
        <v>2029</v>
      </c>
      <c r="E24602">
        <v>5</v>
      </c>
      <c r="F24602" t="s">
        <v>2016</v>
      </c>
      <c r="G24602">
        <v>62</v>
      </c>
      <c r="H24602" t="s">
        <v>2017</v>
      </c>
      <c r="I24602">
        <v>43511</v>
      </c>
      <c r="J24602">
        <v>1</v>
      </c>
      <c r="K24602">
        <v>18.010000000000002</v>
      </c>
    </row>
    <row r="24603" spans="1:11">
      <c r="B24603" t="s">
        <v>106</v>
      </c>
      <c r="C24603" t="s">
        <v>2205</v>
      </c>
      <c r="D24603" t="s">
        <v>2440</v>
      </c>
      <c r="E24603">
        <v>5</v>
      </c>
      <c r="F24603" t="s">
        <v>2016</v>
      </c>
      <c r="G24603">
        <v>68</v>
      </c>
      <c r="H24603" t="s">
        <v>2020</v>
      </c>
      <c r="I24603">
        <v>43509</v>
      </c>
      <c r="J24603">
        <v>3</v>
      </c>
      <c r="K24603">
        <v>0.26</v>
      </c>
    </row>
    <row r="24604" spans="1:11">
      <c r="B24604" t="s">
        <v>2274</v>
      </c>
      <c r="C24604" t="s">
        <v>2503</v>
      </c>
      <c r="D24604" t="s">
        <v>2026</v>
      </c>
      <c r="E24604">
        <v>5</v>
      </c>
      <c r="F24604" t="s">
        <v>2016</v>
      </c>
      <c r="G24604" t="s">
        <v>2030</v>
      </c>
      <c r="H24604" t="s">
        <v>2017</v>
      </c>
      <c r="I24604">
        <v>43509</v>
      </c>
      <c r="J24604" t="s">
        <v>2030</v>
      </c>
      <c r="K24604" t="s">
        <v>2030</v>
      </c>
    </row>
    <row r="24605" spans="1:11">
      <c r="B24605" t="s">
        <v>2042</v>
      </c>
      <c r="C24605" t="s">
        <v>3649</v>
      </c>
      <c r="D24605" t="s">
        <v>2029</v>
      </c>
      <c r="E24605">
        <v>5</v>
      </c>
      <c r="F24605" t="s">
        <v>2016</v>
      </c>
      <c r="G24605">
        <v>65</v>
      </c>
      <c r="H24605" t="s">
        <v>2020</v>
      </c>
      <c r="I24605">
        <v>43509</v>
      </c>
      <c r="J24605">
        <v>3</v>
      </c>
      <c r="K24605">
        <v>0.26</v>
      </c>
    </row>
    <row r="24606" spans="1:11">
      <c r="B24606" t="s">
        <v>2051</v>
      </c>
      <c r="C24606" t="s">
        <v>3656</v>
      </c>
      <c r="D24606" t="s">
        <v>2076</v>
      </c>
      <c r="E24606">
        <v>3</v>
      </c>
      <c r="F24606" t="s">
        <v>2016</v>
      </c>
      <c r="G24606">
        <v>59</v>
      </c>
      <c r="H24606" t="s">
        <v>2017</v>
      </c>
      <c r="I24606">
        <v>43504</v>
      </c>
      <c r="J24606" t="s">
        <v>2030</v>
      </c>
      <c r="K24606" t="s">
        <v>2030</v>
      </c>
    </row>
    <row r="24607" spans="1:11">
      <c r="B24607" t="s">
        <v>2054</v>
      </c>
      <c r="C24607" t="s">
        <v>3650</v>
      </c>
      <c r="D24607" t="s">
        <v>2044</v>
      </c>
      <c r="E24607">
        <v>3</v>
      </c>
      <c r="F24607" t="s">
        <v>2016</v>
      </c>
      <c r="G24607">
        <v>60</v>
      </c>
      <c r="H24607" t="s">
        <v>2020</v>
      </c>
      <c r="I24607">
        <v>43504</v>
      </c>
      <c r="J24607" t="s">
        <v>2030</v>
      </c>
      <c r="K24607" t="s">
        <v>2030</v>
      </c>
    </row>
    <row r="24608" spans="1:11">
      <c r="B24608" t="s">
        <v>2074</v>
      </c>
      <c r="C24608" t="s">
        <v>2820</v>
      </c>
      <c r="D24608" t="s">
        <v>2026</v>
      </c>
      <c r="E24608">
        <v>5</v>
      </c>
      <c r="F24608" t="s">
        <v>2016</v>
      </c>
      <c r="G24608">
        <v>75</v>
      </c>
      <c r="H24608" t="s">
        <v>2020</v>
      </c>
      <c r="I24608">
        <v>43501</v>
      </c>
      <c r="J24608">
        <v>3</v>
      </c>
      <c r="K24608">
        <v>0.26</v>
      </c>
    </row>
    <row r="24609" spans="2:11">
      <c r="B24609" t="s">
        <v>2157</v>
      </c>
      <c r="C24609" t="s">
        <v>3651</v>
      </c>
      <c r="D24609" t="s">
        <v>2026</v>
      </c>
      <c r="E24609">
        <v>5</v>
      </c>
      <c r="F24609" t="s">
        <v>2123</v>
      </c>
      <c r="G24609">
        <v>70</v>
      </c>
      <c r="H24609" t="s">
        <v>2017</v>
      </c>
      <c r="I24609">
        <v>43500</v>
      </c>
      <c r="J24609" t="s">
        <v>2030</v>
      </c>
      <c r="K24609" t="s">
        <v>2030</v>
      </c>
    </row>
    <row r="24610" spans="2:11">
      <c r="B24610" t="s">
        <v>2096</v>
      </c>
      <c r="C24610" t="s">
        <v>2097</v>
      </c>
      <c r="D24610" t="s">
        <v>2026</v>
      </c>
      <c r="E24610">
        <v>5</v>
      </c>
      <c r="F24610" t="s">
        <v>2016</v>
      </c>
      <c r="G24610" t="s">
        <v>2030</v>
      </c>
      <c r="H24610" t="s">
        <v>2017</v>
      </c>
      <c r="I24610">
        <v>43495</v>
      </c>
      <c r="J24610" t="s">
        <v>2030</v>
      </c>
      <c r="K24610" t="s">
        <v>2030</v>
      </c>
    </row>
    <row r="24611" spans="2:11">
      <c r="B24611" t="s">
        <v>2024</v>
      </c>
      <c r="C24611" t="s">
        <v>2768</v>
      </c>
      <c r="D24611" t="s">
        <v>2026</v>
      </c>
      <c r="E24611">
        <v>5</v>
      </c>
      <c r="F24611" t="s">
        <v>2016</v>
      </c>
      <c r="G24611">
        <v>64</v>
      </c>
      <c r="H24611" t="s">
        <v>2017</v>
      </c>
      <c r="I24611">
        <v>43493</v>
      </c>
      <c r="J24611">
        <v>7</v>
      </c>
      <c r="K24611">
        <v>-16.34</v>
      </c>
    </row>
    <row r="24612" spans="2:11">
      <c r="B24612" t="s">
        <v>2027</v>
      </c>
      <c r="C24612" t="s">
        <v>3654</v>
      </c>
      <c r="D24612" t="s">
        <v>2044</v>
      </c>
      <c r="E24612">
        <v>3</v>
      </c>
      <c r="F24612" t="s">
        <v>2016</v>
      </c>
      <c r="G24612">
        <v>60</v>
      </c>
      <c r="H24612" t="s">
        <v>2017</v>
      </c>
      <c r="I24612">
        <v>43493</v>
      </c>
      <c r="J24612" t="s">
        <v>2030</v>
      </c>
      <c r="K24612" t="s">
        <v>2030</v>
      </c>
    </row>
    <row r="24613" spans="2:11">
      <c r="B24613" t="s">
        <v>2033</v>
      </c>
      <c r="C24613" t="s">
        <v>3652</v>
      </c>
      <c r="D24613" t="s">
        <v>2184</v>
      </c>
      <c r="E24613">
        <v>1</v>
      </c>
      <c r="F24613" t="s">
        <v>2016</v>
      </c>
      <c r="G24613">
        <v>52</v>
      </c>
      <c r="H24613" t="s">
        <v>2036</v>
      </c>
      <c r="I24613">
        <v>43493</v>
      </c>
      <c r="J24613">
        <v>8</v>
      </c>
      <c r="K24613">
        <v>-17.75</v>
      </c>
    </row>
    <row r="24614" spans="2:11">
      <c r="B24614" t="s">
        <v>2077</v>
      </c>
      <c r="C24614" t="s">
        <v>3659</v>
      </c>
      <c r="D24614" t="s">
        <v>2029</v>
      </c>
      <c r="E24614">
        <v>5</v>
      </c>
      <c r="F24614" t="s">
        <v>2016</v>
      </c>
      <c r="G24614">
        <v>64</v>
      </c>
      <c r="H24614" t="s">
        <v>2020</v>
      </c>
      <c r="I24614">
        <v>43493</v>
      </c>
      <c r="J24614">
        <v>3</v>
      </c>
      <c r="K24614">
        <v>0.26</v>
      </c>
    </row>
    <row r="24615" spans="2:11">
      <c r="B24615" t="s">
        <v>2021</v>
      </c>
      <c r="C24615" t="s">
        <v>3657</v>
      </c>
      <c r="D24615" t="s">
        <v>2216</v>
      </c>
      <c r="E24615">
        <v>3</v>
      </c>
      <c r="F24615" t="s">
        <v>2016</v>
      </c>
      <c r="G24615">
        <v>66</v>
      </c>
      <c r="H24615" t="s">
        <v>2020</v>
      </c>
      <c r="I24615">
        <v>43490</v>
      </c>
      <c r="J24615" t="s">
        <v>2030</v>
      </c>
      <c r="K24615" t="s">
        <v>2030</v>
      </c>
    </row>
    <row r="24616" spans="2:11">
      <c r="B24616" t="s">
        <v>2072</v>
      </c>
      <c r="C24616" t="s">
        <v>3658</v>
      </c>
      <c r="D24616" t="s">
        <v>2029</v>
      </c>
      <c r="E24616">
        <v>5</v>
      </c>
      <c r="F24616" t="s">
        <v>2016</v>
      </c>
      <c r="G24616">
        <v>64</v>
      </c>
      <c r="H24616" t="s">
        <v>2020</v>
      </c>
      <c r="I24616">
        <v>43490</v>
      </c>
      <c r="J24616">
        <v>3</v>
      </c>
      <c r="K24616">
        <v>0.26</v>
      </c>
    </row>
    <row r="24617" spans="2:11">
      <c r="B24617" t="s">
        <v>2234</v>
      </c>
      <c r="C24617" t="s">
        <v>3653</v>
      </c>
      <c r="D24617" t="s">
        <v>2026</v>
      </c>
      <c r="E24617">
        <v>5</v>
      </c>
      <c r="F24617" t="s">
        <v>2016</v>
      </c>
      <c r="G24617">
        <v>67</v>
      </c>
      <c r="H24617" t="s">
        <v>2017</v>
      </c>
      <c r="I24617">
        <v>43490</v>
      </c>
      <c r="J24617">
        <v>2</v>
      </c>
      <c r="K24617">
        <v>2.12</v>
      </c>
    </row>
    <row r="24618" spans="2:11">
      <c r="B24618" t="s">
        <v>2382</v>
      </c>
      <c r="C24618" t="s">
        <v>3655</v>
      </c>
      <c r="D24618" t="s">
        <v>2227</v>
      </c>
      <c r="E24618">
        <v>3</v>
      </c>
      <c r="F24618" t="s">
        <v>2016</v>
      </c>
      <c r="G24618">
        <v>60</v>
      </c>
      <c r="H24618" t="s">
        <v>2020</v>
      </c>
      <c r="I24618">
        <v>43490</v>
      </c>
      <c r="J24618">
        <v>5</v>
      </c>
      <c r="K24618">
        <v>-12.22</v>
      </c>
    </row>
    <row r="24619" spans="2:11">
      <c r="B24619" t="s">
        <v>2063</v>
      </c>
      <c r="C24619" t="s">
        <v>2506</v>
      </c>
      <c r="D24619" t="s">
        <v>2162</v>
      </c>
      <c r="E24619">
        <v>3</v>
      </c>
      <c r="F24619" t="s">
        <v>2016</v>
      </c>
      <c r="G24619">
        <v>65</v>
      </c>
      <c r="H24619" t="s">
        <v>2017</v>
      </c>
      <c r="I24619">
        <v>43490</v>
      </c>
      <c r="J24619">
        <v>4</v>
      </c>
      <c r="K24619">
        <v>0</v>
      </c>
    </row>
    <row r="24620" spans="2:11">
      <c r="B24620" t="s">
        <v>2134</v>
      </c>
      <c r="C24620" t="s">
        <v>2516</v>
      </c>
      <c r="D24620" t="s">
        <v>2035</v>
      </c>
      <c r="E24620">
        <v>5</v>
      </c>
      <c r="F24620" t="s">
        <v>2016</v>
      </c>
      <c r="G24620">
        <v>68</v>
      </c>
      <c r="H24620" t="s">
        <v>2020</v>
      </c>
      <c r="I24620">
        <v>43489</v>
      </c>
      <c r="J24620">
        <v>3</v>
      </c>
      <c r="K24620">
        <v>0.26</v>
      </c>
    </row>
    <row r="24621" spans="2:11">
      <c r="B24621" t="s">
        <v>2094</v>
      </c>
      <c r="C24621" t="s">
        <v>2095</v>
      </c>
      <c r="D24621" t="s">
        <v>2026</v>
      </c>
      <c r="E24621">
        <v>5</v>
      </c>
      <c r="F24621" t="s">
        <v>2085</v>
      </c>
      <c r="G24621">
        <v>58</v>
      </c>
      <c r="H24621" t="s">
        <v>2020</v>
      </c>
      <c r="I24621">
        <v>43488</v>
      </c>
      <c r="J24621" t="s">
        <v>2030</v>
      </c>
      <c r="K24621" t="s">
        <v>2030</v>
      </c>
    </row>
    <row r="24622" spans="2:11">
      <c r="B24622" t="s">
        <v>2083</v>
      </c>
      <c r="C24622" t="s">
        <v>2084</v>
      </c>
      <c r="D24622" t="s">
        <v>2026</v>
      </c>
      <c r="E24622">
        <v>5</v>
      </c>
      <c r="F24622" t="s">
        <v>2016</v>
      </c>
      <c r="G24622" t="s">
        <v>2030</v>
      </c>
      <c r="H24622" t="s">
        <v>2017</v>
      </c>
      <c r="I24622">
        <v>43438</v>
      </c>
      <c r="J24622" t="s">
        <v>2030</v>
      </c>
      <c r="K24622" t="s">
        <v>2030</v>
      </c>
    </row>
    <row r="24701" spans="1:11">
      <c r="A24701" t="s">
        <v>1260</v>
      </c>
      <c r="B24701" t="s">
        <v>2037</v>
      </c>
      <c r="C24701" t="s">
        <v>2450</v>
      </c>
      <c r="D24701" t="s">
        <v>2076</v>
      </c>
      <c r="E24701">
        <v>3</v>
      </c>
      <c r="F24701" t="s">
        <v>2016</v>
      </c>
      <c r="G24701">
        <v>29</v>
      </c>
      <c r="H24701" t="s">
        <v>2020</v>
      </c>
      <c r="I24701">
        <v>43508</v>
      </c>
      <c r="J24701">
        <v>4</v>
      </c>
      <c r="K24701">
        <v>0</v>
      </c>
    </row>
    <row r="24702" spans="1:11">
      <c r="B24702" t="s">
        <v>2277</v>
      </c>
      <c r="C24702" t="s">
        <v>2449</v>
      </c>
      <c r="D24702" t="s">
        <v>2029</v>
      </c>
      <c r="E24702">
        <v>5</v>
      </c>
      <c r="F24702" t="s">
        <v>2016</v>
      </c>
      <c r="G24702">
        <v>34</v>
      </c>
      <c r="H24702" t="s">
        <v>2017</v>
      </c>
      <c r="I24702">
        <v>43508</v>
      </c>
      <c r="J24702">
        <v>6</v>
      </c>
      <c r="K24702">
        <v>-18.14</v>
      </c>
    </row>
    <row r="24703" spans="1:11">
      <c r="B24703" t="s">
        <v>2077</v>
      </c>
      <c r="C24703" t="s">
        <v>2288</v>
      </c>
      <c r="D24703" t="s">
        <v>2041</v>
      </c>
      <c r="E24703">
        <v>1</v>
      </c>
      <c r="F24703" t="s">
        <v>2016</v>
      </c>
      <c r="G24703">
        <v>27</v>
      </c>
      <c r="H24703" t="s">
        <v>2020</v>
      </c>
      <c r="I24703">
        <v>43508</v>
      </c>
      <c r="J24703">
        <v>2</v>
      </c>
      <c r="K24703">
        <v>18.14</v>
      </c>
    </row>
    <row r="24704" spans="1:11">
      <c r="B24704" t="s">
        <v>2079</v>
      </c>
      <c r="C24704" t="s">
        <v>2446</v>
      </c>
      <c r="D24704" t="s">
        <v>2029</v>
      </c>
      <c r="E24704">
        <v>5</v>
      </c>
      <c r="F24704" t="s">
        <v>2016</v>
      </c>
      <c r="G24704">
        <v>34</v>
      </c>
      <c r="H24704" t="s">
        <v>2017</v>
      </c>
      <c r="I24704">
        <v>43508</v>
      </c>
      <c r="J24704">
        <v>6</v>
      </c>
      <c r="K24704">
        <v>-18.14</v>
      </c>
    </row>
    <row r="24705" spans="2:11">
      <c r="B24705" t="s">
        <v>2051</v>
      </c>
      <c r="C24705" t="s">
        <v>2448</v>
      </c>
      <c r="D24705" t="s">
        <v>2076</v>
      </c>
      <c r="E24705">
        <v>3</v>
      </c>
      <c r="F24705" t="s">
        <v>2016</v>
      </c>
      <c r="G24705">
        <v>30</v>
      </c>
      <c r="H24705" t="s">
        <v>2017</v>
      </c>
      <c r="I24705">
        <v>43508</v>
      </c>
      <c r="J24705">
        <v>7</v>
      </c>
      <c r="K24705">
        <v>-21.36</v>
      </c>
    </row>
    <row r="24706" spans="2:11">
      <c r="B24706" t="s">
        <v>2063</v>
      </c>
      <c r="C24706" t="s">
        <v>2453</v>
      </c>
      <c r="D24706" t="s">
        <v>2162</v>
      </c>
      <c r="E24706">
        <v>3</v>
      </c>
      <c r="F24706" t="s">
        <v>2016</v>
      </c>
      <c r="G24706">
        <v>27</v>
      </c>
      <c r="H24706" t="s">
        <v>2017</v>
      </c>
      <c r="I24706">
        <v>43508</v>
      </c>
      <c r="J24706">
        <v>4</v>
      </c>
      <c r="K24706">
        <v>0</v>
      </c>
    </row>
    <row r="24707" spans="2:11">
      <c r="B24707" t="s">
        <v>106</v>
      </c>
      <c r="C24707" t="s">
        <v>2447</v>
      </c>
      <c r="D24707" t="s">
        <v>2432</v>
      </c>
      <c r="E24707">
        <v>1</v>
      </c>
      <c r="F24707" t="s">
        <v>2016</v>
      </c>
      <c r="G24707">
        <v>24</v>
      </c>
      <c r="H24707" t="s">
        <v>2020</v>
      </c>
      <c r="I24707">
        <v>43504</v>
      </c>
      <c r="J24707">
        <v>2</v>
      </c>
      <c r="K24707">
        <v>18.14</v>
      </c>
    </row>
    <row r="24708" spans="2:11">
      <c r="B24708" t="s">
        <v>2067</v>
      </c>
      <c r="C24708" t="s">
        <v>4194</v>
      </c>
      <c r="D24708" t="s">
        <v>2029</v>
      </c>
      <c r="E24708">
        <v>5</v>
      </c>
      <c r="F24708" t="s">
        <v>2016</v>
      </c>
      <c r="G24708">
        <v>35</v>
      </c>
      <c r="H24708" t="s">
        <v>2020</v>
      </c>
      <c r="I24708">
        <v>43500</v>
      </c>
      <c r="J24708">
        <v>6</v>
      </c>
      <c r="K24708">
        <v>-18.14</v>
      </c>
    </row>
    <row r="24709" spans="2:11">
      <c r="B24709" t="s">
        <v>2027</v>
      </c>
      <c r="C24709" t="s">
        <v>2454</v>
      </c>
      <c r="D24709" t="s">
        <v>2044</v>
      </c>
      <c r="E24709">
        <v>3</v>
      </c>
      <c r="F24709" t="s">
        <v>2016</v>
      </c>
      <c r="G24709">
        <v>33</v>
      </c>
      <c r="H24709" t="s">
        <v>2017</v>
      </c>
      <c r="I24709">
        <v>43500</v>
      </c>
      <c r="J24709">
        <v>4</v>
      </c>
      <c r="K24709">
        <v>0</v>
      </c>
    </row>
    <row r="24710" spans="2:11">
      <c r="B24710" t="s">
        <v>2094</v>
      </c>
      <c r="C24710" t="s">
        <v>2095</v>
      </c>
      <c r="D24710" t="s">
        <v>2053</v>
      </c>
      <c r="E24710">
        <v>1</v>
      </c>
      <c r="F24710" t="s">
        <v>2016</v>
      </c>
      <c r="G24710" t="s">
        <v>2030</v>
      </c>
      <c r="H24710" t="s">
        <v>2017</v>
      </c>
      <c r="I24710">
        <v>43495</v>
      </c>
      <c r="J24710" t="s">
        <v>2030</v>
      </c>
      <c r="K24710" t="s">
        <v>2030</v>
      </c>
    </row>
    <row r="24711" spans="2:11">
      <c r="B24711" t="s">
        <v>2451</v>
      </c>
      <c r="C24711" t="s">
        <v>2452</v>
      </c>
      <c r="D24711" t="s">
        <v>2026</v>
      </c>
      <c r="E24711">
        <v>5</v>
      </c>
      <c r="F24711" t="s">
        <v>2016</v>
      </c>
      <c r="G24711" t="s">
        <v>2030</v>
      </c>
      <c r="H24711" t="s">
        <v>2017</v>
      </c>
      <c r="I24711">
        <v>43384</v>
      </c>
      <c r="J24711">
        <v>6</v>
      </c>
      <c r="K24711">
        <v>-18.14</v>
      </c>
    </row>
    <row r="24712" spans="2:11">
      <c r="B24712" t="s">
        <v>2083</v>
      </c>
      <c r="C24712" t="s">
        <v>2084</v>
      </c>
      <c r="D24712" t="s">
        <v>2076</v>
      </c>
      <c r="E24712">
        <v>3</v>
      </c>
      <c r="F24712" t="s">
        <v>2088</v>
      </c>
      <c r="G24712" t="s">
        <v>2030</v>
      </c>
      <c r="H24712" t="s">
        <v>2017</v>
      </c>
      <c r="I24712">
        <v>43259</v>
      </c>
      <c r="J24712">
        <v>5</v>
      </c>
      <c r="K24712">
        <v>-8.94</v>
      </c>
    </row>
    <row r="24801" spans="1:11">
      <c r="A24801" t="s">
        <v>1261</v>
      </c>
      <c r="B24801" t="s">
        <v>2131</v>
      </c>
      <c r="C24801" t="s">
        <v>3522</v>
      </c>
      <c r="D24801" t="s">
        <v>2041</v>
      </c>
      <c r="E24801">
        <v>1</v>
      </c>
      <c r="F24801" t="s">
        <v>2016</v>
      </c>
      <c r="G24801">
        <v>60</v>
      </c>
      <c r="H24801" t="s">
        <v>2133</v>
      </c>
      <c r="I24801">
        <v>43511</v>
      </c>
      <c r="J24801">
        <v>10</v>
      </c>
      <c r="K24801">
        <v>-54.67</v>
      </c>
    </row>
    <row r="24802" spans="1:11">
      <c r="B24802" t="s">
        <v>2033</v>
      </c>
      <c r="C24802" t="s">
        <v>2246</v>
      </c>
      <c r="D24802" t="s">
        <v>2044</v>
      </c>
      <c r="E24802">
        <v>3</v>
      </c>
      <c r="F24802" t="s">
        <v>2016</v>
      </c>
      <c r="G24802">
        <v>110</v>
      </c>
      <c r="H24802" t="s">
        <v>2036</v>
      </c>
      <c r="I24802">
        <v>43510</v>
      </c>
      <c r="J24802">
        <v>7</v>
      </c>
      <c r="K24802">
        <v>0</v>
      </c>
    </row>
    <row r="24803" spans="1:11">
      <c r="B24803" t="s">
        <v>2257</v>
      </c>
      <c r="C24803" t="s">
        <v>2258</v>
      </c>
      <c r="D24803" t="s">
        <v>2044</v>
      </c>
      <c r="E24803">
        <v>3</v>
      </c>
      <c r="F24803" t="s">
        <v>2016</v>
      </c>
      <c r="G24803">
        <v>100</v>
      </c>
      <c r="H24803" t="s">
        <v>2020</v>
      </c>
      <c r="I24803">
        <v>43510</v>
      </c>
      <c r="J24803">
        <v>8</v>
      </c>
      <c r="K24803">
        <v>-35.61</v>
      </c>
    </row>
    <row r="24804" spans="1:11">
      <c r="B24804" t="s">
        <v>2777</v>
      </c>
      <c r="C24804" t="s">
        <v>3041</v>
      </c>
      <c r="D24804" t="s">
        <v>2076</v>
      </c>
      <c r="E24804">
        <v>3</v>
      </c>
      <c r="F24804" t="s">
        <v>2016</v>
      </c>
      <c r="G24804">
        <v>125</v>
      </c>
      <c r="H24804" t="s">
        <v>2017</v>
      </c>
      <c r="I24804">
        <v>43510</v>
      </c>
      <c r="J24804">
        <v>2</v>
      </c>
      <c r="K24804">
        <v>26.59</v>
      </c>
    </row>
    <row r="24805" spans="1:11">
      <c r="B24805" t="s">
        <v>2267</v>
      </c>
      <c r="C24805" t="s">
        <v>2652</v>
      </c>
      <c r="D24805" t="s">
        <v>2029</v>
      </c>
      <c r="E24805">
        <v>5</v>
      </c>
      <c r="F24805" t="s">
        <v>2016</v>
      </c>
      <c r="G24805">
        <v>135</v>
      </c>
      <c r="H24805" t="s">
        <v>2017</v>
      </c>
      <c r="I24805">
        <v>43508</v>
      </c>
      <c r="J24805">
        <v>3</v>
      </c>
      <c r="K24805">
        <v>26.2</v>
      </c>
    </row>
    <row r="24806" spans="1:11">
      <c r="B24806" t="s">
        <v>2072</v>
      </c>
      <c r="C24806" t="s">
        <v>2486</v>
      </c>
      <c r="D24806" t="s">
        <v>2015</v>
      </c>
      <c r="E24806">
        <v>3</v>
      </c>
      <c r="F24806" t="s">
        <v>2016</v>
      </c>
      <c r="G24806" t="s">
        <v>2030</v>
      </c>
      <c r="H24806" t="s">
        <v>2017</v>
      </c>
      <c r="I24806">
        <v>43507</v>
      </c>
      <c r="J24806">
        <v>7</v>
      </c>
      <c r="K24806">
        <v>0</v>
      </c>
    </row>
    <row r="24807" spans="1:11">
      <c r="B24807" t="s">
        <v>2074</v>
      </c>
      <c r="C24807" t="s">
        <v>3046</v>
      </c>
      <c r="D24807" t="s">
        <v>2076</v>
      </c>
      <c r="E24807">
        <v>3</v>
      </c>
      <c r="F24807" t="s">
        <v>2016</v>
      </c>
      <c r="G24807">
        <v>115</v>
      </c>
      <c r="H24807" t="s">
        <v>2017</v>
      </c>
      <c r="I24807">
        <v>43507</v>
      </c>
      <c r="J24807">
        <v>7</v>
      </c>
      <c r="K24807">
        <v>0</v>
      </c>
    </row>
    <row r="24808" spans="1:11">
      <c r="B24808" t="s">
        <v>2094</v>
      </c>
      <c r="C24808" t="s">
        <v>2095</v>
      </c>
      <c r="D24808" t="s">
        <v>2076</v>
      </c>
      <c r="E24808">
        <v>3</v>
      </c>
      <c r="F24808" t="s">
        <v>2088</v>
      </c>
      <c r="G24808" t="s">
        <v>2030</v>
      </c>
      <c r="H24808" t="s">
        <v>2017</v>
      </c>
      <c r="I24808">
        <v>43507</v>
      </c>
      <c r="J24808" t="s">
        <v>2030</v>
      </c>
      <c r="K24808" t="s">
        <v>2030</v>
      </c>
    </row>
    <row r="24809" spans="1:11">
      <c r="B24809" t="s">
        <v>2045</v>
      </c>
      <c r="C24809" t="s">
        <v>2249</v>
      </c>
      <c r="D24809" t="s">
        <v>2029</v>
      </c>
      <c r="E24809">
        <v>5</v>
      </c>
      <c r="F24809" t="s">
        <v>2016</v>
      </c>
      <c r="G24809">
        <v>140</v>
      </c>
      <c r="H24809" t="s">
        <v>2020</v>
      </c>
      <c r="I24809">
        <v>43504</v>
      </c>
      <c r="J24809">
        <v>3</v>
      </c>
      <c r="K24809">
        <v>26.2</v>
      </c>
    </row>
    <row r="24810" spans="1:11">
      <c r="B24810" t="s">
        <v>2051</v>
      </c>
      <c r="C24810" t="s">
        <v>2969</v>
      </c>
      <c r="D24810" t="s">
        <v>2053</v>
      </c>
      <c r="E24810">
        <v>1</v>
      </c>
      <c r="F24810" t="s">
        <v>2016</v>
      </c>
      <c r="G24810">
        <v>76</v>
      </c>
      <c r="H24810" t="s">
        <v>2017</v>
      </c>
      <c r="I24810">
        <v>43504</v>
      </c>
      <c r="J24810">
        <v>6</v>
      </c>
      <c r="K24810">
        <v>15.39</v>
      </c>
    </row>
    <row r="24811" spans="1:11">
      <c r="B24811" t="s">
        <v>2234</v>
      </c>
      <c r="C24811" t="s">
        <v>2846</v>
      </c>
      <c r="D24811" t="s">
        <v>2026</v>
      </c>
      <c r="E24811">
        <v>5</v>
      </c>
      <c r="F24811" t="s">
        <v>2016</v>
      </c>
      <c r="G24811">
        <v>130</v>
      </c>
      <c r="H24811" t="s">
        <v>2020</v>
      </c>
      <c r="I24811">
        <v>43501</v>
      </c>
      <c r="J24811" t="s">
        <v>2030</v>
      </c>
      <c r="K24811" t="s">
        <v>2030</v>
      </c>
    </row>
    <row r="24812" spans="1:11">
      <c r="B24812" t="s">
        <v>2159</v>
      </c>
      <c r="C24812" t="s">
        <v>3387</v>
      </c>
      <c r="D24812" t="s">
        <v>2044</v>
      </c>
      <c r="E24812">
        <v>3</v>
      </c>
      <c r="F24812" t="s">
        <v>2016</v>
      </c>
      <c r="G24812">
        <v>108</v>
      </c>
      <c r="H24812" t="s">
        <v>2017</v>
      </c>
      <c r="I24812">
        <v>43500</v>
      </c>
      <c r="J24812">
        <v>7</v>
      </c>
      <c r="K24812">
        <v>0</v>
      </c>
    </row>
    <row r="24813" spans="1:11">
      <c r="B24813" t="s">
        <v>2198</v>
      </c>
      <c r="C24813" t="s">
        <v>3044</v>
      </c>
      <c r="D24813" t="s">
        <v>2035</v>
      </c>
      <c r="E24813">
        <v>5</v>
      </c>
      <c r="F24813" t="s">
        <v>2016</v>
      </c>
      <c r="G24813">
        <v>150</v>
      </c>
      <c r="H24813" t="s">
        <v>2020</v>
      </c>
      <c r="I24813">
        <v>43500</v>
      </c>
      <c r="J24813">
        <v>3</v>
      </c>
      <c r="K24813">
        <v>26.2</v>
      </c>
    </row>
    <row r="24814" spans="1:11">
      <c r="B24814" t="s">
        <v>2118</v>
      </c>
      <c r="C24814" t="s">
        <v>3475</v>
      </c>
      <c r="D24814" t="s">
        <v>2026</v>
      </c>
      <c r="E24814">
        <v>5</v>
      </c>
      <c r="F24814" t="s">
        <v>2016</v>
      </c>
      <c r="G24814">
        <v>130</v>
      </c>
      <c r="H24814" t="s">
        <v>2017</v>
      </c>
      <c r="I24814">
        <v>43499</v>
      </c>
      <c r="J24814" t="s">
        <v>2030</v>
      </c>
      <c r="K24814" t="s">
        <v>2030</v>
      </c>
    </row>
    <row r="24815" spans="1:11">
      <c r="B24815" t="s">
        <v>2027</v>
      </c>
      <c r="C24815" t="s">
        <v>3050</v>
      </c>
      <c r="D24815" t="s">
        <v>2029</v>
      </c>
      <c r="E24815">
        <v>5</v>
      </c>
      <c r="F24815" t="s">
        <v>2085</v>
      </c>
      <c r="G24815">
        <v>130</v>
      </c>
      <c r="H24815" t="s">
        <v>2017</v>
      </c>
      <c r="I24815">
        <v>43493</v>
      </c>
      <c r="J24815">
        <v>5</v>
      </c>
      <c r="K24815">
        <v>16.89</v>
      </c>
    </row>
    <row r="24816" spans="1:11">
      <c r="B24816" t="s">
        <v>2079</v>
      </c>
      <c r="C24816" t="s">
        <v>2254</v>
      </c>
      <c r="D24816" t="s">
        <v>2015</v>
      </c>
      <c r="E24816">
        <v>3</v>
      </c>
      <c r="F24816" t="s">
        <v>2016</v>
      </c>
      <c r="G24816">
        <v>105</v>
      </c>
      <c r="H24816" t="s">
        <v>2017</v>
      </c>
      <c r="I24816">
        <v>43493</v>
      </c>
      <c r="J24816" t="s">
        <v>2030</v>
      </c>
      <c r="K24816" t="s">
        <v>2030</v>
      </c>
    </row>
    <row r="24817" spans="2:11">
      <c r="B24817" t="s">
        <v>2091</v>
      </c>
      <c r="C24817" t="s">
        <v>3297</v>
      </c>
      <c r="D24817" t="s">
        <v>2093</v>
      </c>
      <c r="E24817" t="s">
        <v>2030</v>
      </c>
      <c r="F24817" t="s">
        <v>2016</v>
      </c>
      <c r="G24817" t="s">
        <v>2030</v>
      </c>
      <c r="H24817" t="s">
        <v>2017</v>
      </c>
      <c r="I24817">
        <v>43488</v>
      </c>
      <c r="J24817" t="s">
        <v>2030</v>
      </c>
      <c r="K24817" t="s">
        <v>2030</v>
      </c>
    </row>
    <row r="24818" spans="2:11">
      <c r="B24818" t="s">
        <v>106</v>
      </c>
      <c r="C24818" t="s">
        <v>2250</v>
      </c>
      <c r="D24818" t="s">
        <v>2114</v>
      </c>
      <c r="E24818">
        <v>3</v>
      </c>
      <c r="F24818" t="s">
        <v>2016</v>
      </c>
      <c r="G24818">
        <v>105</v>
      </c>
      <c r="H24818" t="s">
        <v>2020</v>
      </c>
      <c r="I24818">
        <v>43488</v>
      </c>
      <c r="J24818">
        <v>7</v>
      </c>
      <c r="K24818">
        <v>0</v>
      </c>
    </row>
    <row r="24819" spans="2:11">
      <c r="B24819" t="s">
        <v>2069</v>
      </c>
      <c r="C24819" t="s">
        <v>2959</v>
      </c>
      <c r="D24819" t="s">
        <v>2071</v>
      </c>
      <c r="E24819">
        <v>3</v>
      </c>
      <c r="F24819" t="s">
        <v>2016</v>
      </c>
      <c r="G24819" t="s">
        <v>2030</v>
      </c>
      <c r="H24819" t="s">
        <v>2017</v>
      </c>
      <c r="I24819">
        <v>43482</v>
      </c>
      <c r="J24819">
        <v>7</v>
      </c>
      <c r="K24819">
        <v>0</v>
      </c>
    </row>
    <row r="24820" spans="2:11">
      <c r="B24820" t="s">
        <v>2321</v>
      </c>
      <c r="C24820" t="s">
        <v>2967</v>
      </c>
      <c r="D24820" t="s">
        <v>2026</v>
      </c>
      <c r="E24820">
        <v>5</v>
      </c>
      <c r="F24820" t="s">
        <v>2016</v>
      </c>
      <c r="G24820">
        <v>145</v>
      </c>
      <c r="H24820" t="s">
        <v>2020</v>
      </c>
      <c r="I24820">
        <v>43473</v>
      </c>
      <c r="J24820">
        <v>1</v>
      </c>
      <c r="K24820">
        <v>54.02</v>
      </c>
    </row>
    <row r="24821" spans="2:11">
      <c r="B24821" t="s">
        <v>2049</v>
      </c>
      <c r="C24821" t="s">
        <v>2407</v>
      </c>
      <c r="D24821" t="s">
        <v>2029</v>
      </c>
      <c r="E24821">
        <v>5</v>
      </c>
      <c r="F24821" t="s">
        <v>2016</v>
      </c>
      <c r="G24821">
        <v>130</v>
      </c>
      <c r="H24821" t="s">
        <v>2020</v>
      </c>
      <c r="I24821">
        <v>43441</v>
      </c>
      <c r="J24821">
        <v>3</v>
      </c>
      <c r="K24821">
        <v>26.2</v>
      </c>
    </row>
    <row r="24822" spans="2:11">
      <c r="B24822" t="s">
        <v>2134</v>
      </c>
      <c r="C24822" t="s">
        <v>4017</v>
      </c>
      <c r="D24822" t="s">
        <v>2035</v>
      </c>
      <c r="E24822">
        <v>5</v>
      </c>
      <c r="F24822" t="s">
        <v>2016</v>
      </c>
      <c r="G24822">
        <v>135</v>
      </c>
      <c r="H24822" t="s">
        <v>2020</v>
      </c>
      <c r="I24822">
        <v>43432</v>
      </c>
      <c r="J24822">
        <v>3</v>
      </c>
      <c r="K24822">
        <v>26.2</v>
      </c>
    </row>
    <row r="24823" spans="2:11">
      <c r="B24823" t="s">
        <v>2232</v>
      </c>
      <c r="C24823" t="s">
        <v>2265</v>
      </c>
      <c r="D24823" t="s">
        <v>2015</v>
      </c>
      <c r="E24823">
        <v>3</v>
      </c>
      <c r="F24823" t="s">
        <v>2016</v>
      </c>
      <c r="G24823" t="s">
        <v>2030</v>
      </c>
      <c r="H24823" t="s">
        <v>2017</v>
      </c>
      <c r="I24823">
        <v>43409</v>
      </c>
      <c r="J24823" t="s">
        <v>2030</v>
      </c>
      <c r="K24823" t="s">
        <v>2030</v>
      </c>
    </row>
    <row r="24824" spans="2:11">
      <c r="B24824" t="s">
        <v>2367</v>
      </c>
      <c r="C24824" t="s">
        <v>3985</v>
      </c>
      <c r="D24824" t="s">
        <v>2015</v>
      </c>
      <c r="E24824">
        <v>3</v>
      </c>
      <c r="F24824" t="s">
        <v>2016</v>
      </c>
      <c r="G24824">
        <v>100</v>
      </c>
      <c r="H24824" t="s">
        <v>2020</v>
      </c>
      <c r="I24824">
        <v>43406</v>
      </c>
      <c r="J24824">
        <v>4</v>
      </c>
      <c r="K24824">
        <v>25.18</v>
      </c>
    </row>
    <row r="24825" spans="2:11">
      <c r="B24825" t="s">
        <v>3660</v>
      </c>
      <c r="C24825" t="s">
        <v>3661</v>
      </c>
      <c r="D24825" t="s">
        <v>2093</v>
      </c>
      <c r="E24825" t="s">
        <v>2030</v>
      </c>
      <c r="F24825" t="s">
        <v>2016</v>
      </c>
      <c r="G24825" t="s">
        <v>2030</v>
      </c>
      <c r="H24825" t="s">
        <v>2017</v>
      </c>
      <c r="I24825">
        <v>43307</v>
      </c>
      <c r="J24825" t="s">
        <v>2030</v>
      </c>
      <c r="K24825" t="s">
        <v>2030</v>
      </c>
    </row>
    <row r="24826" spans="2:11">
      <c r="B24826" t="s">
        <v>2083</v>
      </c>
      <c r="C24826" t="s">
        <v>2084</v>
      </c>
      <c r="D24826" t="s">
        <v>2053</v>
      </c>
      <c r="E24826">
        <v>1</v>
      </c>
      <c r="F24826" t="s">
        <v>2016</v>
      </c>
      <c r="G24826" t="s">
        <v>2030</v>
      </c>
      <c r="H24826" t="s">
        <v>2017</v>
      </c>
      <c r="I24826">
        <v>43217</v>
      </c>
      <c r="J24826">
        <v>9</v>
      </c>
      <c r="K24826">
        <v>-43.9</v>
      </c>
    </row>
    <row r="24827" spans="2:11">
      <c r="B24827" t="s">
        <v>2203</v>
      </c>
      <c r="C24827" t="s">
        <v>2546</v>
      </c>
      <c r="D24827" t="s">
        <v>2179</v>
      </c>
      <c r="E24827" t="s">
        <v>2030</v>
      </c>
      <c r="F24827" t="s">
        <v>2016</v>
      </c>
      <c r="G24827" t="s">
        <v>2030</v>
      </c>
      <c r="H24827" t="s">
        <v>2017</v>
      </c>
      <c r="I24827">
        <v>42677</v>
      </c>
      <c r="J24827" t="s">
        <v>2030</v>
      </c>
      <c r="K24827" t="s">
        <v>2030</v>
      </c>
    </row>
    <row r="24901" spans="1:11">
      <c r="A24901" t="s">
        <v>1262</v>
      </c>
      <c r="B24901" t="s">
        <v>2159</v>
      </c>
      <c r="C24901" t="s">
        <v>3110</v>
      </c>
      <c r="D24901" t="s">
        <v>2029</v>
      </c>
      <c r="E24901">
        <v>5</v>
      </c>
      <c r="F24901" t="s">
        <v>2016</v>
      </c>
      <c r="G24901">
        <v>225</v>
      </c>
      <c r="H24901" t="s">
        <v>2017</v>
      </c>
      <c r="I24901">
        <v>43511</v>
      </c>
      <c r="J24901">
        <v>2</v>
      </c>
      <c r="K24901">
        <v>53.99</v>
      </c>
    </row>
    <row r="24902" spans="1:11">
      <c r="B24902" t="s">
        <v>2232</v>
      </c>
      <c r="C24902" t="s">
        <v>3439</v>
      </c>
      <c r="D24902" t="s">
        <v>2029</v>
      </c>
      <c r="E24902">
        <v>5</v>
      </c>
      <c r="F24902" t="s">
        <v>2016</v>
      </c>
      <c r="G24902" t="s">
        <v>2030</v>
      </c>
      <c r="H24902" t="s">
        <v>2017</v>
      </c>
      <c r="I24902">
        <v>43505</v>
      </c>
      <c r="J24902">
        <v>1</v>
      </c>
      <c r="K24902">
        <v>55.48</v>
      </c>
    </row>
    <row r="24903" spans="1:11">
      <c r="B24903" t="s">
        <v>2024</v>
      </c>
      <c r="C24903" t="s">
        <v>3440</v>
      </c>
      <c r="D24903" t="s">
        <v>2026</v>
      </c>
      <c r="E24903">
        <v>5</v>
      </c>
      <c r="F24903" t="s">
        <v>2016</v>
      </c>
      <c r="G24903">
        <v>260</v>
      </c>
      <c r="H24903" t="s">
        <v>2017</v>
      </c>
      <c r="I24903">
        <v>43504</v>
      </c>
      <c r="J24903">
        <v>2</v>
      </c>
      <c r="K24903">
        <v>53.99</v>
      </c>
    </row>
    <row r="24904" spans="1:11">
      <c r="B24904" t="s">
        <v>2094</v>
      </c>
      <c r="C24904" t="s">
        <v>2095</v>
      </c>
      <c r="D24904" t="s">
        <v>2076</v>
      </c>
      <c r="E24904">
        <v>3</v>
      </c>
      <c r="F24904" t="s">
        <v>2016</v>
      </c>
      <c r="G24904" t="s">
        <v>2030</v>
      </c>
      <c r="H24904" t="s">
        <v>2017</v>
      </c>
      <c r="I24904">
        <v>43501</v>
      </c>
      <c r="J24904" t="s">
        <v>2030</v>
      </c>
      <c r="K24904" t="s">
        <v>2030</v>
      </c>
    </row>
    <row r="24905" spans="1:11">
      <c r="B24905" t="s">
        <v>2072</v>
      </c>
      <c r="C24905" t="s">
        <v>2887</v>
      </c>
      <c r="D24905" t="s">
        <v>2189</v>
      </c>
      <c r="E24905">
        <v>5</v>
      </c>
      <c r="F24905" t="s">
        <v>2016</v>
      </c>
      <c r="G24905">
        <v>235</v>
      </c>
      <c r="H24905" t="s">
        <v>2017</v>
      </c>
      <c r="I24905">
        <v>43500</v>
      </c>
      <c r="J24905">
        <v>2</v>
      </c>
      <c r="K24905">
        <v>53.99</v>
      </c>
    </row>
    <row r="24906" spans="1:11">
      <c r="B24906" t="s">
        <v>2411</v>
      </c>
      <c r="C24906" t="s">
        <v>3118</v>
      </c>
      <c r="D24906" t="s">
        <v>2026</v>
      </c>
      <c r="E24906">
        <v>5</v>
      </c>
      <c r="F24906" t="s">
        <v>2016</v>
      </c>
      <c r="G24906">
        <v>225</v>
      </c>
      <c r="H24906" t="s">
        <v>2017</v>
      </c>
      <c r="I24906">
        <v>43499</v>
      </c>
      <c r="J24906">
        <v>2</v>
      </c>
      <c r="K24906">
        <v>53.99</v>
      </c>
    </row>
    <row r="24907" spans="1:11">
      <c r="B24907" t="s">
        <v>2021</v>
      </c>
      <c r="C24907" t="s">
        <v>3441</v>
      </c>
      <c r="D24907" t="s">
        <v>2166</v>
      </c>
      <c r="E24907">
        <v>5</v>
      </c>
      <c r="F24907" t="s">
        <v>2016</v>
      </c>
      <c r="G24907">
        <v>260</v>
      </c>
      <c r="H24907" t="s">
        <v>2020</v>
      </c>
      <c r="I24907">
        <v>43497</v>
      </c>
      <c r="J24907" t="s">
        <v>2030</v>
      </c>
      <c r="K24907" t="s">
        <v>2030</v>
      </c>
    </row>
    <row r="24908" spans="1:11">
      <c r="B24908" t="s">
        <v>106</v>
      </c>
      <c r="C24908" t="s">
        <v>2884</v>
      </c>
      <c r="D24908" t="s">
        <v>2229</v>
      </c>
      <c r="E24908">
        <v>5</v>
      </c>
      <c r="F24908" t="s">
        <v>2016</v>
      </c>
      <c r="G24908">
        <v>250</v>
      </c>
      <c r="H24908" t="s">
        <v>2020</v>
      </c>
      <c r="I24908">
        <v>43496</v>
      </c>
      <c r="J24908">
        <v>3</v>
      </c>
      <c r="K24908">
        <v>36.869999999999997</v>
      </c>
    </row>
    <row r="24909" spans="1:11">
      <c r="B24909" t="s">
        <v>2067</v>
      </c>
      <c r="C24909" t="s">
        <v>2839</v>
      </c>
      <c r="D24909" t="s">
        <v>3104</v>
      </c>
      <c r="E24909">
        <v>5</v>
      </c>
      <c r="F24909" t="s">
        <v>2016</v>
      </c>
      <c r="G24909">
        <v>230</v>
      </c>
      <c r="H24909" t="s">
        <v>2020</v>
      </c>
      <c r="I24909">
        <v>43496</v>
      </c>
      <c r="J24909">
        <v>2</v>
      </c>
      <c r="K24909">
        <v>53.99</v>
      </c>
    </row>
    <row r="24910" spans="1:11">
      <c r="B24910" t="s">
        <v>2033</v>
      </c>
      <c r="C24910" t="s">
        <v>2485</v>
      </c>
      <c r="D24910" t="s">
        <v>2044</v>
      </c>
      <c r="E24910">
        <v>3</v>
      </c>
      <c r="F24910" t="s">
        <v>2016</v>
      </c>
      <c r="G24910">
        <v>245</v>
      </c>
      <c r="H24910" t="s">
        <v>2036</v>
      </c>
      <c r="I24910">
        <v>43496</v>
      </c>
      <c r="J24910">
        <v>4</v>
      </c>
      <c r="K24910">
        <v>0</v>
      </c>
    </row>
    <row r="24911" spans="1:11">
      <c r="B24911" t="s">
        <v>2039</v>
      </c>
      <c r="C24911" t="s">
        <v>3442</v>
      </c>
      <c r="D24911" t="s">
        <v>2026</v>
      </c>
      <c r="E24911">
        <v>5</v>
      </c>
      <c r="F24911" t="s">
        <v>2016</v>
      </c>
      <c r="G24911">
        <v>243</v>
      </c>
      <c r="H24911" t="s">
        <v>2020</v>
      </c>
      <c r="I24911">
        <v>43496</v>
      </c>
      <c r="J24911" t="s">
        <v>2030</v>
      </c>
      <c r="K24911" t="s">
        <v>2030</v>
      </c>
    </row>
    <row r="24912" spans="1:11">
      <c r="B24912" t="s">
        <v>2042</v>
      </c>
      <c r="C24912" t="s">
        <v>3443</v>
      </c>
      <c r="D24912" t="s">
        <v>2029</v>
      </c>
      <c r="E24912">
        <v>5</v>
      </c>
      <c r="F24912" t="s">
        <v>2016</v>
      </c>
      <c r="G24912">
        <v>225</v>
      </c>
      <c r="H24912" t="s">
        <v>2020</v>
      </c>
      <c r="I24912">
        <v>43496</v>
      </c>
      <c r="J24912">
        <v>2</v>
      </c>
      <c r="K24912">
        <v>53.99</v>
      </c>
    </row>
    <row r="24913" spans="2:11">
      <c r="B24913" t="s">
        <v>2077</v>
      </c>
      <c r="C24913" t="s">
        <v>3111</v>
      </c>
      <c r="D24913" t="s">
        <v>2029</v>
      </c>
      <c r="E24913">
        <v>5</v>
      </c>
      <c r="F24913" t="s">
        <v>2016</v>
      </c>
      <c r="G24913">
        <v>230</v>
      </c>
      <c r="H24913" t="s">
        <v>2020</v>
      </c>
      <c r="I24913">
        <v>43496</v>
      </c>
      <c r="J24913">
        <v>2</v>
      </c>
      <c r="K24913">
        <v>53.99</v>
      </c>
    </row>
    <row r="24914" spans="2:11">
      <c r="B24914" t="s">
        <v>2045</v>
      </c>
      <c r="C24914" t="s">
        <v>3444</v>
      </c>
      <c r="D24914" t="s">
        <v>2015</v>
      </c>
      <c r="E24914">
        <v>3</v>
      </c>
      <c r="F24914" t="s">
        <v>2016</v>
      </c>
      <c r="G24914" t="s">
        <v>2030</v>
      </c>
      <c r="H24914" t="s">
        <v>2017</v>
      </c>
      <c r="I24914">
        <v>43496</v>
      </c>
      <c r="J24914">
        <v>4</v>
      </c>
      <c r="K24914">
        <v>0</v>
      </c>
    </row>
    <row r="24915" spans="2:11">
      <c r="B24915" t="s">
        <v>2049</v>
      </c>
      <c r="C24915" t="s">
        <v>3445</v>
      </c>
      <c r="D24915" t="s">
        <v>2029</v>
      </c>
      <c r="E24915">
        <v>5</v>
      </c>
      <c r="F24915" t="s">
        <v>2016</v>
      </c>
      <c r="G24915">
        <v>235</v>
      </c>
      <c r="H24915" t="s">
        <v>2020</v>
      </c>
      <c r="I24915">
        <v>43496</v>
      </c>
      <c r="J24915">
        <v>2</v>
      </c>
      <c r="K24915">
        <v>53.99</v>
      </c>
    </row>
    <row r="24916" spans="2:11">
      <c r="B24916" t="s">
        <v>2102</v>
      </c>
      <c r="C24916" t="s">
        <v>2842</v>
      </c>
      <c r="D24916" t="s">
        <v>2026</v>
      </c>
      <c r="E24916">
        <v>5</v>
      </c>
      <c r="F24916" t="s">
        <v>2016</v>
      </c>
      <c r="G24916" t="s">
        <v>2030</v>
      </c>
      <c r="H24916" t="s">
        <v>2017</v>
      </c>
      <c r="I24916">
        <v>43496</v>
      </c>
      <c r="J24916" t="s">
        <v>2030</v>
      </c>
      <c r="K24916" t="s">
        <v>2030</v>
      </c>
    </row>
    <row r="24917" spans="2:11">
      <c r="B24917" t="s">
        <v>2236</v>
      </c>
      <c r="C24917" t="s">
        <v>3446</v>
      </c>
      <c r="D24917" t="s">
        <v>2238</v>
      </c>
      <c r="E24917">
        <v>4</v>
      </c>
      <c r="F24917" t="s">
        <v>2016</v>
      </c>
      <c r="G24917">
        <v>225</v>
      </c>
      <c r="H24917" t="s">
        <v>2020</v>
      </c>
      <c r="I24917">
        <v>43496</v>
      </c>
      <c r="J24917" t="s">
        <v>2030</v>
      </c>
      <c r="K24917" t="s">
        <v>2030</v>
      </c>
    </row>
    <row r="24918" spans="2:11">
      <c r="B24918" t="s">
        <v>2051</v>
      </c>
      <c r="C24918" t="s">
        <v>2794</v>
      </c>
      <c r="D24918" t="s">
        <v>2076</v>
      </c>
      <c r="E24918">
        <v>3</v>
      </c>
      <c r="F24918" t="s">
        <v>2088</v>
      </c>
      <c r="G24918">
        <v>221</v>
      </c>
      <c r="H24918" t="s">
        <v>2017</v>
      </c>
      <c r="I24918">
        <v>43496</v>
      </c>
      <c r="J24918" t="s">
        <v>2030</v>
      </c>
      <c r="K24918" t="s">
        <v>2030</v>
      </c>
    </row>
    <row r="24919" spans="2:11">
      <c r="B24919" t="s">
        <v>2260</v>
      </c>
      <c r="C24919" t="s">
        <v>3447</v>
      </c>
      <c r="D24919" t="s">
        <v>2044</v>
      </c>
      <c r="E24919">
        <v>3</v>
      </c>
      <c r="F24919" t="s">
        <v>2016</v>
      </c>
      <c r="G24919">
        <v>218</v>
      </c>
      <c r="H24919" t="s">
        <v>2020</v>
      </c>
      <c r="I24919">
        <v>43496</v>
      </c>
      <c r="J24919" t="s">
        <v>2030</v>
      </c>
      <c r="K24919" t="s">
        <v>2030</v>
      </c>
    </row>
    <row r="24920" spans="2:11">
      <c r="B24920" t="s">
        <v>2198</v>
      </c>
      <c r="C24920" t="s">
        <v>2841</v>
      </c>
      <c r="D24920" t="s">
        <v>2035</v>
      </c>
      <c r="E24920">
        <v>5</v>
      </c>
      <c r="F24920" t="s">
        <v>2016</v>
      </c>
      <c r="G24920">
        <v>230</v>
      </c>
      <c r="H24920" t="s">
        <v>2020</v>
      </c>
      <c r="I24920">
        <v>43496</v>
      </c>
      <c r="J24920">
        <v>2</v>
      </c>
      <c r="K24920">
        <v>53.99</v>
      </c>
    </row>
    <row r="24921" spans="2:11">
      <c r="B24921" t="s">
        <v>2186</v>
      </c>
      <c r="C24921" t="s">
        <v>2837</v>
      </c>
      <c r="D24921" t="s">
        <v>2029</v>
      </c>
      <c r="E24921">
        <v>5</v>
      </c>
      <c r="F24921" t="s">
        <v>2016</v>
      </c>
      <c r="G24921">
        <v>250</v>
      </c>
      <c r="H24921" t="s">
        <v>2020</v>
      </c>
      <c r="I24921">
        <v>43496</v>
      </c>
      <c r="J24921">
        <v>2</v>
      </c>
      <c r="K24921">
        <v>53.99</v>
      </c>
    </row>
    <row r="24922" spans="2:11">
      <c r="B24922" t="s">
        <v>2063</v>
      </c>
      <c r="C24922" t="s">
        <v>2838</v>
      </c>
      <c r="D24922" t="s">
        <v>2035</v>
      </c>
      <c r="E24922">
        <v>5</v>
      </c>
      <c r="F24922" t="s">
        <v>2016</v>
      </c>
      <c r="G24922">
        <v>235</v>
      </c>
      <c r="H24922" t="s">
        <v>2017</v>
      </c>
      <c r="I24922">
        <v>43496</v>
      </c>
      <c r="J24922">
        <v>2</v>
      </c>
      <c r="K24922">
        <v>53.99</v>
      </c>
    </row>
    <row r="24923" spans="2:11">
      <c r="B24923" t="s">
        <v>2098</v>
      </c>
      <c r="C24923" t="s">
        <v>2099</v>
      </c>
      <c r="D24923" t="s">
        <v>2029</v>
      </c>
      <c r="E24923">
        <v>5</v>
      </c>
      <c r="F24923" t="s">
        <v>2016</v>
      </c>
      <c r="G24923">
        <v>260</v>
      </c>
      <c r="H24923" t="s">
        <v>2020</v>
      </c>
      <c r="I24923">
        <v>43496</v>
      </c>
      <c r="J24923">
        <v>2</v>
      </c>
      <c r="K24923">
        <v>53.99</v>
      </c>
    </row>
    <row r="24924" spans="2:11">
      <c r="B24924" t="s">
        <v>2100</v>
      </c>
      <c r="C24924" t="s">
        <v>3159</v>
      </c>
      <c r="D24924" t="s">
        <v>2026</v>
      </c>
      <c r="E24924">
        <v>5</v>
      </c>
      <c r="F24924" t="s">
        <v>2016</v>
      </c>
      <c r="G24924">
        <v>225</v>
      </c>
      <c r="H24924" t="s">
        <v>2017</v>
      </c>
      <c r="I24924">
        <v>43496</v>
      </c>
      <c r="J24924" t="s">
        <v>2030</v>
      </c>
      <c r="K24924" t="s">
        <v>2030</v>
      </c>
    </row>
    <row r="24925" spans="2:11">
      <c r="B24925" t="s">
        <v>2174</v>
      </c>
      <c r="C24925" t="s">
        <v>2800</v>
      </c>
      <c r="D24925" t="s">
        <v>2029</v>
      </c>
      <c r="E24925">
        <v>5</v>
      </c>
      <c r="F24925" t="s">
        <v>2016</v>
      </c>
      <c r="G24925">
        <v>235</v>
      </c>
      <c r="H24925" t="s">
        <v>2017</v>
      </c>
      <c r="I24925">
        <v>43495</v>
      </c>
      <c r="J24925">
        <v>2</v>
      </c>
      <c r="K24925">
        <v>53.99</v>
      </c>
    </row>
    <row r="24926" spans="2:11">
      <c r="B24926" t="s">
        <v>2027</v>
      </c>
      <c r="C24926" t="s">
        <v>2891</v>
      </c>
      <c r="D24926" t="s">
        <v>2029</v>
      </c>
      <c r="E24926">
        <v>5</v>
      </c>
      <c r="F24926" t="s">
        <v>2016</v>
      </c>
      <c r="G24926">
        <v>225</v>
      </c>
      <c r="H24926" t="s">
        <v>2017</v>
      </c>
      <c r="I24926">
        <v>43495</v>
      </c>
      <c r="J24926">
        <v>2</v>
      </c>
      <c r="K24926">
        <v>53.99</v>
      </c>
    </row>
    <row r="24927" spans="2:11">
      <c r="B24927" t="s">
        <v>2037</v>
      </c>
      <c r="C24927" t="s">
        <v>3448</v>
      </c>
      <c r="D24927" t="s">
        <v>2026</v>
      </c>
      <c r="E24927">
        <v>5</v>
      </c>
      <c r="F24927" t="s">
        <v>2016</v>
      </c>
      <c r="G24927">
        <v>242</v>
      </c>
      <c r="H24927" t="s">
        <v>2020</v>
      </c>
      <c r="I24927">
        <v>43495</v>
      </c>
      <c r="J24927" t="s">
        <v>2030</v>
      </c>
      <c r="K24927" t="s">
        <v>2030</v>
      </c>
    </row>
    <row r="24928" spans="2:11">
      <c r="B24928" t="s">
        <v>2069</v>
      </c>
      <c r="C24928" t="s">
        <v>3449</v>
      </c>
      <c r="D24928" t="s">
        <v>2035</v>
      </c>
      <c r="E24928">
        <v>5</v>
      </c>
      <c r="F24928" t="s">
        <v>2016</v>
      </c>
      <c r="G24928">
        <v>250</v>
      </c>
      <c r="H24928" t="s">
        <v>2017</v>
      </c>
      <c r="I24928">
        <v>43495</v>
      </c>
      <c r="J24928">
        <v>2</v>
      </c>
      <c r="K24928">
        <v>53.99</v>
      </c>
    </row>
    <row r="24929" spans="2:11">
      <c r="B24929" t="s">
        <v>2074</v>
      </c>
      <c r="C24929" t="s">
        <v>3450</v>
      </c>
      <c r="D24929" t="s">
        <v>2076</v>
      </c>
      <c r="E24929">
        <v>3</v>
      </c>
      <c r="F24929" t="s">
        <v>2016</v>
      </c>
      <c r="G24929">
        <v>210</v>
      </c>
      <c r="H24929" t="s">
        <v>2020</v>
      </c>
      <c r="I24929">
        <v>43495</v>
      </c>
      <c r="J24929">
        <v>4</v>
      </c>
      <c r="K24929">
        <v>0</v>
      </c>
    </row>
    <row r="24930" spans="2:11">
      <c r="B24930" t="s">
        <v>2118</v>
      </c>
      <c r="C24930" t="s">
        <v>3451</v>
      </c>
      <c r="D24930" t="s">
        <v>2026</v>
      </c>
      <c r="E24930">
        <v>5</v>
      </c>
      <c r="F24930" t="s">
        <v>2016</v>
      </c>
      <c r="G24930">
        <v>240</v>
      </c>
      <c r="H24930" t="s">
        <v>2017</v>
      </c>
      <c r="I24930">
        <v>43495</v>
      </c>
      <c r="J24930">
        <v>2</v>
      </c>
      <c r="K24930">
        <v>53.99</v>
      </c>
    </row>
    <row r="24931" spans="2:11">
      <c r="B24931" t="s">
        <v>2079</v>
      </c>
      <c r="C24931" t="s">
        <v>3117</v>
      </c>
      <c r="D24931" t="s">
        <v>2015</v>
      </c>
      <c r="E24931">
        <v>3</v>
      </c>
      <c r="F24931" t="s">
        <v>2016</v>
      </c>
      <c r="G24931">
        <v>200</v>
      </c>
      <c r="H24931" t="s">
        <v>2017</v>
      </c>
      <c r="I24931">
        <v>43495</v>
      </c>
      <c r="J24931">
        <v>4</v>
      </c>
      <c r="K24931">
        <v>0</v>
      </c>
    </row>
    <row r="24932" spans="2:11">
      <c r="B24932" t="s">
        <v>2461</v>
      </c>
      <c r="C24932" t="s">
        <v>3452</v>
      </c>
      <c r="D24932" t="s">
        <v>2179</v>
      </c>
      <c r="E24932" t="s">
        <v>2030</v>
      </c>
      <c r="F24932" t="s">
        <v>2016</v>
      </c>
      <c r="G24932" t="s">
        <v>2030</v>
      </c>
      <c r="H24932" t="s">
        <v>2017</v>
      </c>
      <c r="I24932">
        <v>43264</v>
      </c>
      <c r="J24932" t="s">
        <v>2030</v>
      </c>
      <c r="K24932" t="s">
        <v>2030</v>
      </c>
    </row>
    <row r="24933" spans="2:11">
      <c r="B24933" t="s">
        <v>2151</v>
      </c>
      <c r="C24933" t="s">
        <v>2095</v>
      </c>
      <c r="D24933" t="s">
        <v>2179</v>
      </c>
      <c r="E24933" t="s">
        <v>2030</v>
      </c>
      <c r="F24933" t="s">
        <v>2016</v>
      </c>
      <c r="G24933" t="s">
        <v>2030</v>
      </c>
      <c r="H24933" t="s">
        <v>2017</v>
      </c>
      <c r="I24933">
        <v>43220</v>
      </c>
      <c r="J24933" t="s">
        <v>2030</v>
      </c>
      <c r="K24933" t="s">
        <v>2030</v>
      </c>
    </row>
    <row r="24934" spans="2:11">
      <c r="B24934" t="s">
        <v>2083</v>
      </c>
      <c r="C24934" t="s">
        <v>2084</v>
      </c>
      <c r="D24934" t="s">
        <v>2076</v>
      </c>
      <c r="E24934">
        <v>3</v>
      </c>
      <c r="F24934" t="s">
        <v>2016</v>
      </c>
      <c r="G24934" t="s">
        <v>2030</v>
      </c>
      <c r="H24934" t="s">
        <v>2017</v>
      </c>
      <c r="I24934">
        <v>43181</v>
      </c>
      <c r="J24934">
        <v>4</v>
      </c>
      <c r="K24934">
        <v>0</v>
      </c>
    </row>
    <row r="25001" spans="1:11">
      <c r="A25001" t="s">
        <v>1263</v>
      </c>
      <c r="B25001" t="s">
        <v>2151</v>
      </c>
      <c r="C25001" t="s">
        <v>2520</v>
      </c>
      <c r="D25001" t="s">
        <v>2026</v>
      </c>
      <c r="E25001">
        <v>5</v>
      </c>
      <c r="F25001" t="s">
        <v>2016</v>
      </c>
      <c r="G25001">
        <v>53</v>
      </c>
      <c r="H25001" t="s">
        <v>2020</v>
      </c>
      <c r="I25001">
        <v>43511</v>
      </c>
      <c r="J25001">
        <v>1</v>
      </c>
      <c r="K25001">
        <v>31.83</v>
      </c>
    </row>
    <row r="25002" spans="1:11">
      <c r="B25002" t="s">
        <v>2067</v>
      </c>
      <c r="C25002" t="s">
        <v>3315</v>
      </c>
      <c r="D25002" t="s">
        <v>2029</v>
      </c>
      <c r="E25002">
        <v>5</v>
      </c>
      <c r="F25002" t="s">
        <v>2016</v>
      </c>
      <c r="G25002">
        <v>51</v>
      </c>
      <c r="H25002" t="s">
        <v>2020</v>
      </c>
      <c r="I25002">
        <v>43509</v>
      </c>
      <c r="J25002">
        <v>1</v>
      </c>
      <c r="K25002">
        <v>31.83</v>
      </c>
    </row>
    <row r="25003" spans="1:11">
      <c r="B25003" t="s">
        <v>2274</v>
      </c>
      <c r="C25003" t="s">
        <v>4393</v>
      </c>
      <c r="D25003" t="s">
        <v>2076</v>
      </c>
      <c r="E25003">
        <v>3</v>
      </c>
      <c r="F25003" t="s">
        <v>2016</v>
      </c>
      <c r="G25003" t="s">
        <v>2030</v>
      </c>
      <c r="H25003" t="s">
        <v>2017</v>
      </c>
      <c r="I25003">
        <v>43509</v>
      </c>
      <c r="J25003">
        <v>6</v>
      </c>
      <c r="K25003">
        <v>0</v>
      </c>
    </row>
    <row r="25004" spans="1:11">
      <c r="B25004" t="s">
        <v>106</v>
      </c>
      <c r="C25004" t="s">
        <v>2527</v>
      </c>
      <c r="D25004" t="s">
        <v>2723</v>
      </c>
      <c r="E25004">
        <v>3</v>
      </c>
      <c r="F25004" t="s">
        <v>2016</v>
      </c>
      <c r="G25004">
        <v>49</v>
      </c>
      <c r="H25004" t="s">
        <v>2020</v>
      </c>
      <c r="I25004">
        <v>43508</v>
      </c>
      <c r="J25004">
        <v>6</v>
      </c>
      <c r="K25004">
        <v>0</v>
      </c>
    </row>
    <row r="25005" spans="1:11">
      <c r="B25005" t="s">
        <v>2042</v>
      </c>
      <c r="C25005" t="s">
        <v>2523</v>
      </c>
      <c r="D25005" t="s">
        <v>2029</v>
      </c>
      <c r="E25005">
        <v>5</v>
      </c>
      <c r="F25005" t="s">
        <v>2016</v>
      </c>
      <c r="G25005">
        <v>50</v>
      </c>
      <c r="H25005" t="s">
        <v>2020</v>
      </c>
      <c r="I25005">
        <v>43508</v>
      </c>
      <c r="J25005">
        <v>1</v>
      </c>
      <c r="K25005">
        <v>31.83</v>
      </c>
    </row>
    <row r="25006" spans="1:11">
      <c r="B25006" t="s">
        <v>2051</v>
      </c>
      <c r="C25006" t="s">
        <v>4199</v>
      </c>
      <c r="D25006" t="s">
        <v>2053</v>
      </c>
      <c r="E25006">
        <v>1</v>
      </c>
      <c r="F25006" t="s">
        <v>2016</v>
      </c>
      <c r="G25006">
        <v>43</v>
      </c>
      <c r="H25006" t="s">
        <v>2017</v>
      </c>
      <c r="I25006">
        <v>43508</v>
      </c>
      <c r="J25006" t="s">
        <v>2030</v>
      </c>
      <c r="K25006" t="s">
        <v>2030</v>
      </c>
    </row>
    <row r="25007" spans="1:11">
      <c r="B25007" t="s">
        <v>2027</v>
      </c>
      <c r="C25007" t="s">
        <v>3313</v>
      </c>
      <c r="D25007" t="s">
        <v>2029</v>
      </c>
      <c r="E25007">
        <v>5</v>
      </c>
      <c r="F25007" t="s">
        <v>2016</v>
      </c>
      <c r="G25007">
        <v>51</v>
      </c>
      <c r="H25007" t="s">
        <v>2017</v>
      </c>
      <c r="I25007">
        <v>43507</v>
      </c>
      <c r="J25007">
        <v>1</v>
      </c>
      <c r="K25007">
        <v>31.83</v>
      </c>
    </row>
    <row r="25008" spans="1:11">
      <c r="B25008" t="s">
        <v>2031</v>
      </c>
      <c r="C25008" t="s">
        <v>2521</v>
      </c>
      <c r="D25008" t="s">
        <v>2076</v>
      </c>
      <c r="E25008">
        <v>3</v>
      </c>
      <c r="F25008" t="s">
        <v>2016</v>
      </c>
      <c r="G25008">
        <v>49</v>
      </c>
      <c r="H25008" t="s">
        <v>2017</v>
      </c>
      <c r="I25008">
        <v>43507</v>
      </c>
      <c r="J25008">
        <v>3</v>
      </c>
      <c r="K25008">
        <v>19.82</v>
      </c>
    </row>
    <row r="25009" spans="2:11">
      <c r="B25009" t="s">
        <v>2393</v>
      </c>
      <c r="C25009" t="s">
        <v>3316</v>
      </c>
      <c r="D25009" t="s">
        <v>2362</v>
      </c>
      <c r="E25009">
        <v>5</v>
      </c>
      <c r="F25009" t="s">
        <v>2016</v>
      </c>
      <c r="G25009">
        <v>50</v>
      </c>
      <c r="H25009" t="s">
        <v>2017</v>
      </c>
      <c r="I25009">
        <v>43507</v>
      </c>
      <c r="J25009" t="s">
        <v>2030</v>
      </c>
      <c r="K25009" t="s">
        <v>2030</v>
      </c>
    </row>
    <row r="25010" spans="2:11">
      <c r="B25010" t="s">
        <v>2077</v>
      </c>
      <c r="C25010" t="s">
        <v>2524</v>
      </c>
      <c r="D25010" t="s">
        <v>2029</v>
      </c>
      <c r="E25010">
        <v>5</v>
      </c>
      <c r="F25010" t="s">
        <v>2016</v>
      </c>
      <c r="G25010">
        <v>50.5</v>
      </c>
      <c r="H25010" t="s">
        <v>2020</v>
      </c>
      <c r="I25010">
        <v>43507</v>
      </c>
      <c r="J25010">
        <v>1</v>
      </c>
      <c r="K25010">
        <v>31.83</v>
      </c>
    </row>
    <row r="25011" spans="2:11">
      <c r="B25011" t="s">
        <v>2079</v>
      </c>
      <c r="C25011" t="s">
        <v>3319</v>
      </c>
      <c r="D25011" t="s">
        <v>2015</v>
      </c>
      <c r="E25011">
        <v>3</v>
      </c>
      <c r="F25011" t="s">
        <v>2016</v>
      </c>
      <c r="G25011">
        <v>50</v>
      </c>
      <c r="H25011" t="s">
        <v>2017</v>
      </c>
      <c r="I25011">
        <v>43507</v>
      </c>
      <c r="J25011">
        <v>6</v>
      </c>
      <c r="K25011">
        <v>0</v>
      </c>
    </row>
    <row r="25012" spans="2:11">
      <c r="B25012" t="s">
        <v>2267</v>
      </c>
      <c r="C25012" t="s">
        <v>2522</v>
      </c>
      <c r="D25012" t="s">
        <v>2029</v>
      </c>
      <c r="E25012">
        <v>5</v>
      </c>
      <c r="F25012" t="s">
        <v>2016</v>
      </c>
      <c r="G25012">
        <v>51</v>
      </c>
      <c r="H25012" t="s">
        <v>2017</v>
      </c>
      <c r="I25012">
        <v>43506</v>
      </c>
      <c r="J25012">
        <v>1</v>
      </c>
      <c r="K25012">
        <v>31.83</v>
      </c>
    </row>
    <row r="25013" spans="2:11">
      <c r="B25013" t="s">
        <v>2083</v>
      </c>
      <c r="C25013" t="s">
        <v>2084</v>
      </c>
      <c r="D25013" t="s">
        <v>2184</v>
      </c>
      <c r="E25013">
        <v>1</v>
      </c>
      <c r="F25013" t="s">
        <v>2088</v>
      </c>
      <c r="G25013" t="s">
        <v>2030</v>
      </c>
      <c r="H25013" t="s">
        <v>2017</v>
      </c>
      <c r="I25013">
        <v>43505</v>
      </c>
      <c r="J25013">
        <v>2</v>
      </c>
      <c r="K25013">
        <v>28.08</v>
      </c>
    </row>
    <row r="25014" spans="2:11">
      <c r="B25014" t="s">
        <v>2063</v>
      </c>
      <c r="C25014" t="s">
        <v>3320</v>
      </c>
      <c r="D25014" t="s">
        <v>2162</v>
      </c>
      <c r="E25014">
        <v>3</v>
      </c>
      <c r="F25014" t="s">
        <v>2016</v>
      </c>
      <c r="G25014">
        <v>47</v>
      </c>
      <c r="H25014" t="s">
        <v>2017</v>
      </c>
      <c r="I25014">
        <v>43504</v>
      </c>
      <c r="J25014" t="s">
        <v>2030</v>
      </c>
      <c r="K25014" t="s">
        <v>2030</v>
      </c>
    </row>
    <row r="25015" spans="2:11">
      <c r="B25015" t="s">
        <v>2047</v>
      </c>
      <c r="C25015" t="s">
        <v>3312</v>
      </c>
      <c r="D25015" t="s">
        <v>2044</v>
      </c>
      <c r="E25015">
        <v>3</v>
      </c>
      <c r="F25015" t="s">
        <v>2016</v>
      </c>
      <c r="G25015">
        <v>47.5</v>
      </c>
      <c r="H25015" t="s">
        <v>2017</v>
      </c>
      <c r="I25015">
        <v>43500</v>
      </c>
      <c r="J25015">
        <v>6</v>
      </c>
      <c r="K25015">
        <v>0</v>
      </c>
    </row>
    <row r="25016" spans="2:11">
      <c r="B25016" t="s">
        <v>2069</v>
      </c>
      <c r="C25016" t="s">
        <v>3314</v>
      </c>
      <c r="D25016" t="s">
        <v>2035</v>
      </c>
      <c r="E25016">
        <v>5</v>
      </c>
      <c r="F25016" t="s">
        <v>2016</v>
      </c>
      <c r="G25016">
        <v>49</v>
      </c>
      <c r="H25016" t="s">
        <v>2017</v>
      </c>
      <c r="I25016">
        <v>43488</v>
      </c>
      <c r="J25016">
        <v>1</v>
      </c>
      <c r="K25016">
        <v>31.83</v>
      </c>
    </row>
    <row r="25017" spans="2:11">
      <c r="B25017" t="s">
        <v>2033</v>
      </c>
      <c r="C25017" t="s">
        <v>3317</v>
      </c>
      <c r="D25017" t="s">
        <v>2044</v>
      </c>
      <c r="E25017">
        <v>3</v>
      </c>
      <c r="F25017" t="s">
        <v>2016</v>
      </c>
      <c r="G25017">
        <v>48</v>
      </c>
      <c r="H25017" t="s">
        <v>2020</v>
      </c>
      <c r="I25017">
        <v>43479</v>
      </c>
      <c r="J25017">
        <v>4</v>
      </c>
      <c r="K25017">
        <v>19.329999999999998</v>
      </c>
    </row>
    <row r="25018" spans="2:11">
      <c r="B25018" t="s">
        <v>2094</v>
      </c>
      <c r="C25018" t="s">
        <v>2095</v>
      </c>
      <c r="D25018" t="s">
        <v>2076</v>
      </c>
      <c r="E25018">
        <v>3</v>
      </c>
      <c r="F25018" t="s">
        <v>2088</v>
      </c>
      <c r="G25018" t="s">
        <v>2030</v>
      </c>
      <c r="H25018" t="s">
        <v>2017</v>
      </c>
      <c r="I25018">
        <v>43474</v>
      </c>
      <c r="J25018" t="s">
        <v>2030</v>
      </c>
      <c r="K25018" t="s">
        <v>2030</v>
      </c>
    </row>
    <row r="25019" spans="2:11">
      <c r="B25019" t="s">
        <v>2021</v>
      </c>
      <c r="C25019" t="s">
        <v>2526</v>
      </c>
      <c r="D25019" t="s">
        <v>2348</v>
      </c>
      <c r="E25019">
        <v>1</v>
      </c>
      <c r="F25019" t="s">
        <v>2088</v>
      </c>
      <c r="G25019">
        <v>43</v>
      </c>
      <c r="H25019" t="s">
        <v>2020</v>
      </c>
      <c r="I25019">
        <v>43468</v>
      </c>
      <c r="J25019">
        <v>7</v>
      </c>
      <c r="K25019">
        <v>-12.16</v>
      </c>
    </row>
    <row r="25020" spans="2:11">
      <c r="B25020" t="s">
        <v>2024</v>
      </c>
      <c r="C25020" t="s">
        <v>3318</v>
      </c>
      <c r="D25020" t="s">
        <v>2026</v>
      </c>
      <c r="E25020">
        <v>5</v>
      </c>
      <c r="F25020" t="s">
        <v>2016</v>
      </c>
      <c r="G25020">
        <v>51</v>
      </c>
      <c r="H25020" t="s">
        <v>2017</v>
      </c>
      <c r="I25020">
        <v>43445</v>
      </c>
      <c r="J25020">
        <v>1</v>
      </c>
      <c r="K25020">
        <v>31.83</v>
      </c>
    </row>
    <row r="25021" spans="2:11">
      <c r="B25021" t="s">
        <v>2111</v>
      </c>
      <c r="C25021" t="s">
        <v>2112</v>
      </c>
      <c r="D25021" t="s">
        <v>2026</v>
      </c>
      <c r="E25021">
        <v>5</v>
      </c>
      <c r="F25021" t="s">
        <v>2016</v>
      </c>
      <c r="G25021" t="s">
        <v>2030</v>
      </c>
      <c r="H25021" t="s">
        <v>2017</v>
      </c>
      <c r="I25021">
        <v>43138</v>
      </c>
      <c r="J25021">
        <v>1</v>
      </c>
      <c r="K25021">
        <v>31.83</v>
      </c>
    </row>
    <row r="25101" spans="1:11">
      <c r="A25101" t="s">
        <v>1264</v>
      </c>
      <c r="B25101" t="s">
        <v>106</v>
      </c>
      <c r="C25101" t="s">
        <v>2401</v>
      </c>
      <c r="D25101" t="s">
        <v>2114</v>
      </c>
      <c r="E25101">
        <v>3</v>
      </c>
      <c r="F25101" t="s">
        <v>2016</v>
      </c>
      <c r="G25101">
        <v>3.6</v>
      </c>
      <c r="H25101" t="s">
        <v>2020</v>
      </c>
      <c r="I25101">
        <v>43510</v>
      </c>
      <c r="J25101" t="s">
        <v>2030</v>
      </c>
      <c r="K25101" t="s">
        <v>2030</v>
      </c>
    </row>
    <row r="25102" spans="1:11">
      <c r="B25102" t="s">
        <v>2021</v>
      </c>
      <c r="C25102" t="s">
        <v>3156</v>
      </c>
      <c r="D25102" t="s">
        <v>2296</v>
      </c>
      <c r="E25102">
        <v>3</v>
      </c>
      <c r="F25102" t="s">
        <v>2016</v>
      </c>
      <c r="G25102">
        <v>3.4</v>
      </c>
      <c r="H25102" t="s">
        <v>2020</v>
      </c>
      <c r="I25102">
        <v>43510</v>
      </c>
      <c r="J25102" t="s">
        <v>2030</v>
      </c>
      <c r="K25102" t="s">
        <v>2030</v>
      </c>
    </row>
    <row r="25103" spans="1:11">
      <c r="B25103" t="s">
        <v>2027</v>
      </c>
      <c r="C25103" t="s">
        <v>3050</v>
      </c>
      <c r="D25103" t="s">
        <v>2044</v>
      </c>
      <c r="E25103">
        <v>3</v>
      </c>
      <c r="F25103" t="s">
        <v>2016</v>
      </c>
      <c r="G25103">
        <v>4</v>
      </c>
      <c r="H25103" t="s">
        <v>2017</v>
      </c>
      <c r="I25103">
        <v>43510</v>
      </c>
      <c r="J25103">
        <v>4</v>
      </c>
      <c r="K25103">
        <v>0</v>
      </c>
    </row>
    <row r="25104" spans="1:11">
      <c r="B25104" t="s">
        <v>2131</v>
      </c>
      <c r="C25104" t="s">
        <v>3522</v>
      </c>
      <c r="D25104" t="s">
        <v>2026</v>
      </c>
      <c r="E25104">
        <v>5</v>
      </c>
      <c r="F25104" t="s">
        <v>2016</v>
      </c>
      <c r="G25104">
        <v>5.5</v>
      </c>
      <c r="H25104" t="s">
        <v>2133</v>
      </c>
      <c r="I25104">
        <v>43510</v>
      </c>
      <c r="J25104">
        <v>6</v>
      </c>
      <c r="K25104">
        <v>-23.63</v>
      </c>
    </row>
    <row r="25105" spans="2:11">
      <c r="B25105" t="s">
        <v>2257</v>
      </c>
      <c r="C25105" t="s">
        <v>2494</v>
      </c>
      <c r="D25105" t="s">
        <v>2044</v>
      </c>
      <c r="E25105">
        <v>3</v>
      </c>
      <c r="F25105" t="s">
        <v>2016</v>
      </c>
      <c r="G25105">
        <v>3</v>
      </c>
      <c r="H25105" t="s">
        <v>2020</v>
      </c>
      <c r="I25105">
        <v>43510</v>
      </c>
      <c r="J25105" t="s">
        <v>2030</v>
      </c>
      <c r="K25105" t="s">
        <v>2030</v>
      </c>
    </row>
    <row r="25106" spans="2:11">
      <c r="B25106" t="s">
        <v>2451</v>
      </c>
      <c r="C25106" t="s">
        <v>3523</v>
      </c>
      <c r="D25106" t="s">
        <v>2026</v>
      </c>
      <c r="E25106">
        <v>5</v>
      </c>
      <c r="F25106" t="s">
        <v>2016</v>
      </c>
      <c r="G25106" t="s">
        <v>2030</v>
      </c>
      <c r="H25106" t="s">
        <v>2017</v>
      </c>
      <c r="I25106">
        <v>43510</v>
      </c>
      <c r="J25106">
        <v>6</v>
      </c>
      <c r="K25106">
        <v>-23.63</v>
      </c>
    </row>
    <row r="25107" spans="2:11">
      <c r="B25107" t="s">
        <v>2051</v>
      </c>
      <c r="C25107" t="s">
        <v>2459</v>
      </c>
      <c r="D25107" t="s">
        <v>2076</v>
      </c>
      <c r="E25107">
        <v>3</v>
      </c>
      <c r="F25107" t="s">
        <v>2016</v>
      </c>
      <c r="G25107">
        <v>4.2</v>
      </c>
      <c r="H25107" t="s">
        <v>2017</v>
      </c>
      <c r="I25107">
        <v>43510</v>
      </c>
      <c r="J25107">
        <v>2</v>
      </c>
      <c r="K25107">
        <v>19.64</v>
      </c>
    </row>
    <row r="25108" spans="2:11">
      <c r="B25108" t="s">
        <v>2136</v>
      </c>
      <c r="C25108" t="s">
        <v>2413</v>
      </c>
      <c r="D25108" t="s">
        <v>2026</v>
      </c>
      <c r="E25108">
        <v>5</v>
      </c>
      <c r="F25108" t="s">
        <v>2016</v>
      </c>
      <c r="G25108">
        <v>5</v>
      </c>
      <c r="H25108" t="s">
        <v>2020</v>
      </c>
      <c r="I25108">
        <v>43510</v>
      </c>
      <c r="J25108">
        <v>6</v>
      </c>
      <c r="K25108">
        <v>-23.63</v>
      </c>
    </row>
    <row r="25109" spans="2:11">
      <c r="B25109" t="s">
        <v>2033</v>
      </c>
      <c r="C25109" t="s">
        <v>2405</v>
      </c>
      <c r="D25109" t="s">
        <v>2044</v>
      </c>
      <c r="E25109">
        <v>3</v>
      </c>
      <c r="F25109" t="s">
        <v>2016</v>
      </c>
      <c r="G25109" t="s">
        <v>2030</v>
      </c>
      <c r="H25109" t="s">
        <v>2017</v>
      </c>
      <c r="I25109">
        <v>43509</v>
      </c>
      <c r="J25109">
        <v>4</v>
      </c>
      <c r="K25109">
        <v>0</v>
      </c>
    </row>
    <row r="25110" spans="2:11">
      <c r="B25110" t="s">
        <v>2232</v>
      </c>
      <c r="C25110" t="s">
        <v>3298</v>
      </c>
      <c r="D25110" t="s">
        <v>2015</v>
      </c>
      <c r="E25110">
        <v>3</v>
      </c>
      <c r="F25110" t="s">
        <v>2016</v>
      </c>
      <c r="G25110" t="s">
        <v>2030</v>
      </c>
      <c r="H25110" t="s">
        <v>2017</v>
      </c>
      <c r="I25110">
        <v>43509</v>
      </c>
      <c r="J25110">
        <v>4</v>
      </c>
      <c r="K25110">
        <v>0</v>
      </c>
    </row>
    <row r="25111" spans="2:11">
      <c r="B25111" t="s">
        <v>2049</v>
      </c>
      <c r="C25111" t="s">
        <v>3476</v>
      </c>
      <c r="D25111" t="s">
        <v>2015</v>
      </c>
      <c r="E25111">
        <v>3</v>
      </c>
      <c r="F25111" t="s">
        <v>2016</v>
      </c>
      <c r="G25111">
        <v>3.8</v>
      </c>
      <c r="H25111" t="s">
        <v>2020</v>
      </c>
      <c r="I25111">
        <v>43509</v>
      </c>
      <c r="J25111">
        <v>4</v>
      </c>
      <c r="K25111">
        <v>0</v>
      </c>
    </row>
    <row r="25112" spans="2:11">
      <c r="B25112" t="s">
        <v>2063</v>
      </c>
      <c r="C25112" t="s">
        <v>2490</v>
      </c>
      <c r="D25112" t="s">
        <v>2184</v>
      </c>
      <c r="E25112">
        <v>1</v>
      </c>
      <c r="F25112" t="s">
        <v>2016</v>
      </c>
      <c r="G25112">
        <v>3.1</v>
      </c>
      <c r="H25112" t="s">
        <v>2017</v>
      </c>
      <c r="I25112">
        <v>43509</v>
      </c>
      <c r="J25112">
        <v>1</v>
      </c>
      <c r="K25112">
        <v>23.63</v>
      </c>
    </row>
    <row r="25113" spans="2:11">
      <c r="B25113" t="s">
        <v>2072</v>
      </c>
      <c r="C25113" t="s">
        <v>3045</v>
      </c>
      <c r="D25113" t="s">
        <v>2015</v>
      </c>
      <c r="E25113">
        <v>3</v>
      </c>
      <c r="F25113" t="s">
        <v>2016</v>
      </c>
      <c r="G25113" t="s">
        <v>2030</v>
      </c>
      <c r="H25113" t="s">
        <v>2017</v>
      </c>
      <c r="I25113">
        <v>43507</v>
      </c>
      <c r="J25113" t="s">
        <v>2030</v>
      </c>
      <c r="K25113" t="s">
        <v>2030</v>
      </c>
    </row>
    <row r="25114" spans="2:11">
      <c r="B25114" t="s">
        <v>2094</v>
      </c>
      <c r="C25114" t="s">
        <v>2095</v>
      </c>
      <c r="D25114" t="s">
        <v>2026</v>
      </c>
      <c r="E25114">
        <v>5</v>
      </c>
      <c r="F25114" t="s">
        <v>2016</v>
      </c>
      <c r="G25114">
        <v>4.25</v>
      </c>
      <c r="H25114" t="s">
        <v>2020</v>
      </c>
      <c r="I25114">
        <v>43500</v>
      </c>
      <c r="J25114" t="s">
        <v>2030</v>
      </c>
      <c r="K25114" t="s">
        <v>2030</v>
      </c>
    </row>
    <row r="25115" spans="2:11">
      <c r="B25115" t="s">
        <v>2091</v>
      </c>
      <c r="C25115" t="s">
        <v>3297</v>
      </c>
      <c r="D25115" t="s">
        <v>2093</v>
      </c>
      <c r="E25115" t="s">
        <v>2030</v>
      </c>
      <c r="F25115" t="s">
        <v>2016</v>
      </c>
      <c r="G25115" t="s">
        <v>2030</v>
      </c>
      <c r="H25115" t="s">
        <v>2017</v>
      </c>
      <c r="I25115">
        <v>43490</v>
      </c>
      <c r="J25115" t="s">
        <v>2030</v>
      </c>
      <c r="K25115" t="s">
        <v>2030</v>
      </c>
    </row>
    <row r="25116" spans="2:11">
      <c r="B25116" t="s">
        <v>2083</v>
      </c>
      <c r="C25116" t="s">
        <v>2084</v>
      </c>
      <c r="D25116" t="s">
        <v>2184</v>
      </c>
      <c r="E25116">
        <v>1</v>
      </c>
      <c r="F25116" t="s">
        <v>2088</v>
      </c>
      <c r="G25116" t="s">
        <v>2030</v>
      </c>
      <c r="H25116" t="s">
        <v>2017</v>
      </c>
      <c r="I25116">
        <v>43480</v>
      </c>
      <c r="J25116">
        <v>3</v>
      </c>
      <c r="K25116">
        <v>6.68</v>
      </c>
    </row>
    <row r="25117" spans="2:11">
      <c r="B25117" t="s">
        <v>3060</v>
      </c>
      <c r="C25117" t="s">
        <v>3061</v>
      </c>
      <c r="D25117" t="s">
        <v>2026</v>
      </c>
      <c r="E25117">
        <v>5</v>
      </c>
      <c r="F25117" t="s">
        <v>2016</v>
      </c>
      <c r="G25117">
        <v>5</v>
      </c>
      <c r="H25117" t="s">
        <v>2020</v>
      </c>
      <c r="I25117">
        <v>43417</v>
      </c>
      <c r="J25117">
        <v>6</v>
      </c>
      <c r="K25117">
        <v>-23.63</v>
      </c>
    </row>
    <row r="25201" spans="1:11">
      <c r="A25201" t="s">
        <v>1265</v>
      </c>
      <c r="B25201" t="s">
        <v>2033</v>
      </c>
      <c r="C25201" t="s">
        <v>2769</v>
      </c>
      <c r="D25201" t="s">
        <v>2035</v>
      </c>
      <c r="E25201">
        <v>5</v>
      </c>
      <c r="F25201" t="s">
        <v>2016</v>
      </c>
      <c r="G25201">
        <v>23</v>
      </c>
      <c r="H25201" t="s">
        <v>2036</v>
      </c>
      <c r="I25201">
        <v>43511</v>
      </c>
      <c r="J25201">
        <v>3</v>
      </c>
      <c r="K25201">
        <v>8.02</v>
      </c>
    </row>
    <row r="25202" spans="1:11">
      <c r="B25202" t="s">
        <v>2777</v>
      </c>
      <c r="C25202" t="s">
        <v>2778</v>
      </c>
      <c r="D25202" t="s">
        <v>2026</v>
      </c>
      <c r="E25202">
        <v>5</v>
      </c>
      <c r="F25202" t="s">
        <v>2016</v>
      </c>
      <c r="G25202">
        <v>23</v>
      </c>
      <c r="H25202" t="s">
        <v>2017</v>
      </c>
      <c r="I25202">
        <v>43511</v>
      </c>
      <c r="J25202" t="s">
        <v>2030</v>
      </c>
      <c r="K25202" t="s">
        <v>2030</v>
      </c>
    </row>
    <row r="25203" spans="1:11">
      <c r="B25203" t="s">
        <v>2174</v>
      </c>
      <c r="C25203" t="s">
        <v>2771</v>
      </c>
      <c r="D25203" t="s">
        <v>2015</v>
      </c>
      <c r="E25203">
        <v>3</v>
      </c>
      <c r="F25203" t="s">
        <v>2016</v>
      </c>
      <c r="G25203">
        <v>22</v>
      </c>
      <c r="H25203" t="s">
        <v>2017</v>
      </c>
      <c r="I25203">
        <v>43510</v>
      </c>
      <c r="J25203">
        <v>8</v>
      </c>
      <c r="K25203">
        <v>-7.92</v>
      </c>
    </row>
    <row r="25204" spans="1:11">
      <c r="B25204" t="s">
        <v>106</v>
      </c>
      <c r="C25204" t="s">
        <v>2772</v>
      </c>
      <c r="D25204" t="s">
        <v>2114</v>
      </c>
      <c r="E25204">
        <v>3</v>
      </c>
      <c r="F25204" t="s">
        <v>2016</v>
      </c>
      <c r="G25204">
        <v>23</v>
      </c>
      <c r="H25204" t="s">
        <v>2020</v>
      </c>
      <c r="I25204">
        <v>43510</v>
      </c>
      <c r="J25204">
        <v>1</v>
      </c>
      <c r="K25204">
        <v>15.66</v>
      </c>
    </row>
    <row r="25205" spans="1:11">
      <c r="B25205" t="s">
        <v>2037</v>
      </c>
      <c r="C25205" t="s">
        <v>3119</v>
      </c>
      <c r="D25205" t="s">
        <v>2076</v>
      </c>
      <c r="E25205">
        <v>3</v>
      </c>
      <c r="F25205" t="s">
        <v>2016</v>
      </c>
      <c r="G25205">
        <v>21</v>
      </c>
      <c r="H25205" t="s">
        <v>2020</v>
      </c>
      <c r="I25205">
        <v>43510</v>
      </c>
      <c r="J25205" t="s">
        <v>2030</v>
      </c>
      <c r="K25205" t="s">
        <v>2030</v>
      </c>
    </row>
    <row r="25206" spans="1:11">
      <c r="B25206" t="s">
        <v>2232</v>
      </c>
      <c r="C25206" t="s">
        <v>3584</v>
      </c>
      <c r="D25206" t="s">
        <v>2029</v>
      </c>
      <c r="E25206">
        <v>5</v>
      </c>
      <c r="F25206" t="s">
        <v>2085</v>
      </c>
      <c r="G25206" t="s">
        <v>2030</v>
      </c>
      <c r="H25206" t="s">
        <v>2017</v>
      </c>
      <c r="I25206">
        <v>43510</v>
      </c>
      <c r="J25206">
        <v>5</v>
      </c>
      <c r="K25206">
        <v>2.99</v>
      </c>
    </row>
    <row r="25207" spans="1:11">
      <c r="B25207" t="s">
        <v>2072</v>
      </c>
      <c r="C25207" t="s">
        <v>3580</v>
      </c>
      <c r="D25207" t="s">
        <v>2029</v>
      </c>
      <c r="E25207">
        <v>5</v>
      </c>
      <c r="F25207" t="s">
        <v>2016</v>
      </c>
      <c r="G25207">
        <v>25</v>
      </c>
      <c r="H25207" t="s">
        <v>2017</v>
      </c>
      <c r="I25207">
        <v>43510</v>
      </c>
      <c r="J25207">
        <v>4</v>
      </c>
      <c r="K25207">
        <v>5.33</v>
      </c>
    </row>
    <row r="25208" spans="1:11">
      <c r="B25208" t="s">
        <v>4133</v>
      </c>
      <c r="C25208" t="s">
        <v>4195</v>
      </c>
      <c r="D25208" t="s">
        <v>2189</v>
      </c>
      <c r="E25208">
        <v>5</v>
      </c>
      <c r="F25208" t="s">
        <v>2016</v>
      </c>
      <c r="G25208">
        <v>28</v>
      </c>
      <c r="H25208" t="s">
        <v>2020</v>
      </c>
      <c r="I25208">
        <v>43510</v>
      </c>
      <c r="J25208">
        <v>6</v>
      </c>
      <c r="K25208">
        <v>0.73</v>
      </c>
    </row>
    <row r="25209" spans="1:11">
      <c r="B25209" t="s">
        <v>2079</v>
      </c>
      <c r="C25209" t="s">
        <v>2776</v>
      </c>
      <c r="D25209" t="s">
        <v>2015</v>
      </c>
      <c r="E25209">
        <v>3</v>
      </c>
      <c r="F25209" t="s">
        <v>2016</v>
      </c>
      <c r="G25209">
        <v>20</v>
      </c>
      <c r="H25209" t="s">
        <v>2017</v>
      </c>
      <c r="I25209">
        <v>43510</v>
      </c>
      <c r="J25209" t="s">
        <v>2030</v>
      </c>
      <c r="K25209" t="s">
        <v>2030</v>
      </c>
    </row>
    <row r="25210" spans="1:11">
      <c r="B25210" t="s">
        <v>2151</v>
      </c>
      <c r="C25210" t="s">
        <v>3520</v>
      </c>
      <c r="D25210" t="s">
        <v>2044</v>
      </c>
      <c r="E25210">
        <v>3</v>
      </c>
      <c r="F25210" t="s">
        <v>2016</v>
      </c>
      <c r="G25210" t="s">
        <v>2030</v>
      </c>
      <c r="H25210" t="s">
        <v>2017</v>
      </c>
      <c r="I25210">
        <v>43510</v>
      </c>
      <c r="J25210">
        <v>7</v>
      </c>
      <c r="K25210">
        <v>0</v>
      </c>
    </row>
    <row r="25211" spans="1:11">
      <c r="B25211" t="s">
        <v>2063</v>
      </c>
      <c r="C25211" t="s">
        <v>2782</v>
      </c>
      <c r="D25211" t="s">
        <v>2035</v>
      </c>
      <c r="E25211">
        <v>5</v>
      </c>
      <c r="F25211" t="s">
        <v>2016</v>
      </c>
      <c r="G25211">
        <v>26</v>
      </c>
      <c r="H25211" t="s">
        <v>2017</v>
      </c>
      <c r="I25211">
        <v>43510</v>
      </c>
      <c r="J25211">
        <v>6</v>
      </c>
      <c r="K25211">
        <v>0.73</v>
      </c>
    </row>
    <row r="25212" spans="1:11">
      <c r="B25212" t="s">
        <v>2021</v>
      </c>
      <c r="C25212" t="s">
        <v>2784</v>
      </c>
      <c r="D25212" t="s">
        <v>2296</v>
      </c>
      <c r="E25212">
        <v>3</v>
      </c>
      <c r="F25212" t="s">
        <v>2016</v>
      </c>
      <c r="G25212">
        <v>20</v>
      </c>
      <c r="H25212" t="s">
        <v>2020</v>
      </c>
      <c r="I25212">
        <v>43413</v>
      </c>
      <c r="J25212">
        <v>2</v>
      </c>
      <c r="K25212">
        <v>13.47</v>
      </c>
    </row>
    <row r="25213" spans="1:11">
      <c r="B25213" t="s">
        <v>2083</v>
      </c>
      <c r="C25213" t="s">
        <v>2084</v>
      </c>
      <c r="D25213" t="s">
        <v>2076</v>
      </c>
      <c r="E25213">
        <v>3</v>
      </c>
      <c r="F25213" t="s">
        <v>2088</v>
      </c>
      <c r="G25213" t="s">
        <v>2030</v>
      </c>
      <c r="H25213" t="s">
        <v>2017</v>
      </c>
      <c r="I25213">
        <v>43406</v>
      </c>
      <c r="J25213">
        <v>9</v>
      </c>
      <c r="K25213">
        <v>-10.76</v>
      </c>
    </row>
    <row r="25214" spans="1:11">
      <c r="B25214" t="s">
        <v>2096</v>
      </c>
      <c r="C25214" t="s">
        <v>2097</v>
      </c>
      <c r="D25214" t="s">
        <v>2026</v>
      </c>
      <c r="E25214">
        <v>5</v>
      </c>
      <c r="F25214" t="s">
        <v>2016</v>
      </c>
      <c r="G25214" t="s">
        <v>2030</v>
      </c>
      <c r="H25214" t="s">
        <v>2017</v>
      </c>
      <c r="I25214">
        <v>43298</v>
      </c>
      <c r="J25214">
        <v>6</v>
      </c>
      <c r="K25214">
        <v>0.73</v>
      </c>
    </row>
    <row r="25301" spans="1:11">
      <c r="A25301" t="s">
        <v>1266</v>
      </c>
      <c r="B25301" t="s">
        <v>2021</v>
      </c>
      <c r="C25301" t="s">
        <v>2350</v>
      </c>
      <c r="D25301" t="s">
        <v>2216</v>
      </c>
      <c r="E25301">
        <v>3</v>
      </c>
      <c r="F25301" t="s">
        <v>2016</v>
      </c>
      <c r="G25301">
        <v>16</v>
      </c>
      <c r="H25301" t="s">
        <v>2020</v>
      </c>
      <c r="I25301">
        <v>43511</v>
      </c>
      <c r="J25301">
        <v>1</v>
      </c>
      <c r="K25301">
        <v>32.76</v>
      </c>
    </row>
    <row r="25302" spans="1:11">
      <c r="B25302" t="s">
        <v>2352</v>
      </c>
      <c r="C25302" t="s">
        <v>2988</v>
      </c>
      <c r="D25302" t="s">
        <v>2026</v>
      </c>
      <c r="E25302">
        <v>5</v>
      </c>
      <c r="F25302" t="s">
        <v>2016</v>
      </c>
      <c r="G25302">
        <v>25</v>
      </c>
      <c r="H25302" t="s">
        <v>2017</v>
      </c>
      <c r="I25302">
        <v>43511</v>
      </c>
      <c r="J25302">
        <v>4</v>
      </c>
      <c r="K25302">
        <v>-4.6900000000000004</v>
      </c>
    </row>
    <row r="25303" spans="1:11">
      <c r="B25303" t="s">
        <v>2031</v>
      </c>
      <c r="C25303" t="s">
        <v>2355</v>
      </c>
      <c r="D25303" t="s">
        <v>2026</v>
      </c>
      <c r="E25303">
        <v>5</v>
      </c>
      <c r="F25303" t="s">
        <v>2016</v>
      </c>
      <c r="G25303">
        <v>19</v>
      </c>
      <c r="H25303" t="s">
        <v>2017</v>
      </c>
      <c r="I25303">
        <v>43510</v>
      </c>
      <c r="J25303">
        <v>4</v>
      </c>
      <c r="K25303">
        <v>-4.6900000000000004</v>
      </c>
    </row>
    <row r="25304" spans="1:11">
      <c r="B25304" t="s">
        <v>2051</v>
      </c>
      <c r="C25304" t="s">
        <v>2354</v>
      </c>
      <c r="D25304" t="s">
        <v>2053</v>
      </c>
      <c r="E25304">
        <v>1</v>
      </c>
      <c r="F25304" t="s">
        <v>2088</v>
      </c>
      <c r="G25304">
        <v>10</v>
      </c>
      <c r="H25304" t="s">
        <v>2017</v>
      </c>
      <c r="I25304">
        <v>43510</v>
      </c>
      <c r="J25304">
        <v>5</v>
      </c>
      <c r="K25304">
        <v>-4.88</v>
      </c>
    </row>
    <row r="25305" spans="1:11">
      <c r="B25305" t="s">
        <v>2037</v>
      </c>
      <c r="C25305" t="s">
        <v>3453</v>
      </c>
      <c r="D25305" t="s">
        <v>2026</v>
      </c>
      <c r="E25305">
        <v>5</v>
      </c>
      <c r="F25305" t="s">
        <v>2016</v>
      </c>
      <c r="G25305">
        <v>23</v>
      </c>
      <c r="H25305" t="s">
        <v>2020</v>
      </c>
      <c r="I25305">
        <v>43509</v>
      </c>
      <c r="J25305" t="s">
        <v>2030</v>
      </c>
      <c r="K25305" t="s">
        <v>2030</v>
      </c>
    </row>
    <row r="25306" spans="1:11">
      <c r="B25306" t="s">
        <v>2047</v>
      </c>
      <c r="C25306" t="s">
        <v>2356</v>
      </c>
      <c r="D25306" t="s">
        <v>2044</v>
      </c>
      <c r="E25306">
        <v>3</v>
      </c>
      <c r="F25306" t="s">
        <v>2016</v>
      </c>
      <c r="G25306">
        <v>14</v>
      </c>
      <c r="H25306" t="s">
        <v>2020</v>
      </c>
      <c r="I25306">
        <v>43508</v>
      </c>
      <c r="J25306" t="s">
        <v>2030</v>
      </c>
      <c r="K25306" t="s">
        <v>2030</v>
      </c>
    </row>
    <row r="25307" spans="1:11">
      <c r="B25307" t="s">
        <v>2174</v>
      </c>
      <c r="C25307" t="s">
        <v>2357</v>
      </c>
      <c r="D25307" t="s">
        <v>2029</v>
      </c>
      <c r="E25307">
        <v>5</v>
      </c>
      <c r="F25307" t="s">
        <v>2016</v>
      </c>
      <c r="G25307">
        <v>15</v>
      </c>
      <c r="H25307" t="s">
        <v>2017</v>
      </c>
      <c r="I25307">
        <v>43507</v>
      </c>
      <c r="J25307">
        <v>4</v>
      </c>
      <c r="K25307">
        <v>-4.6900000000000004</v>
      </c>
    </row>
    <row r="25308" spans="1:11">
      <c r="B25308" t="s">
        <v>2027</v>
      </c>
      <c r="C25308" t="s">
        <v>2381</v>
      </c>
      <c r="D25308" t="s">
        <v>2029</v>
      </c>
      <c r="E25308">
        <v>5</v>
      </c>
      <c r="F25308" t="s">
        <v>2016</v>
      </c>
      <c r="G25308">
        <v>16</v>
      </c>
      <c r="H25308" t="s">
        <v>2017</v>
      </c>
      <c r="I25308">
        <v>43507</v>
      </c>
      <c r="J25308">
        <v>4</v>
      </c>
      <c r="K25308">
        <v>-4.6900000000000004</v>
      </c>
    </row>
    <row r="25309" spans="1:11">
      <c r="B25309" t="s">
        <v>2077</v>
      </c>
      <c r="C25309" t="s">
        <v>2363</v>
      </c>
      <c r="D25309" t="s">
        <v>2029</v>
      </c>
      <c r="E25309">
        <v>5</v>
      </c>
      <c r="F25309" t="s">
        <v>2016</v>
      </c>
      <c r="G25309">
        <v>22</v>
      </c>
      <c r="H25309" t="s">
        <v>2020</v>
      </c>
      <c r="I25309">
        <v>43507</v>
      </c>
      <c r="J25309">
        <v>4</v>
      </c>
      <c r="K25309">
        <v>-4.6900000000000004</v>
      </c>
    </row>
    <row r="25310" spans="1:11">
      <c r="B25310" t="s">
        <v>2364</v>
      </c>
      <c r="C25310" t="s">
        <v>2365</v>
      </c>
      <c r="D25310" t="s">
        <v>2026</v>
      </c>
      <c r="E25310">
        <v>5</v>
      </c>
      <c r="F25310" t="s">
        <v>2016</v>
      </c>
      <c r="G25310">
        <v>21</v>
      </c>
      <c r="H25310" t="s">
        <v>2017</v>
      </c>
      <c r="I25310">
        <v>43507</v>
      </c>
      <c r="J25310" t="s">
        <v>2030</v>
      </c>
      <c r="K25310" t="s">
        <v>2030</v>
      </c>
    </row>
    <row r="25311" spans="1:11">
      <c r="B25311" t="s">
        <v>2186</v>
      </c>
      <c r="C25311" t="s">
        <v>2366</v>
      </c>
      <c r="D25311" t="s">
        <v>2029</v>
      </c>
      <c r="E25311">
        <v>5</v>
      </c>
      <c r="F25311" t="s">
        <v>2016</v>
      </c>
      <c r="G25311">
        <v>20</v>
      </c>
      <c r="H25311" t="s">
        <v>2017</v>
      </c>
      <c r="I25311">
        <v>43507</v>
      </c>
      <c r="J25311">
        <v>4</v>
      </c>
      <c r="K25311">
        <v>-4.6900000000000004</v>
      </c>
    </row>
    <row r="25312" spans="1:11">
      <c r="B25312" t="s">
        <v>2267</v>
      </c>
      <c r="C25312" t="s">
        <v>2369</v>
      </c>
      <c r="D25312" t="s">
        <v>2029</v>
      </c>
      <c r="E25312">
        <v>5</v>
      </c>
      <c r="F25312" t="s">
        <v>2016</v>
      </c>
      <c r="G25312">
        <v>19</v>
      </c>
      <c r="H25312" t="s">
        <v>2017</v>
      </c>
      <c r="I25312">
        <v>43506</v>
      </c>
      <c r="J25312">
        <v>4</v>
      </c>
      <c r="K25312">
        <v>-4.6900000000000004</v>
      </c>
    </row>
    <row r="25313" spans="2:11">
      <c r="B25313" t="s">
        <v>2054</v>
      </c>
      <c r="C25313" t="s">
        <v>2370</v>
      </c>
      <c r="D25313" t="s">
        <v>2056</v>
      </c>
      <c r="E25313">
        <v>4</v>
      </c>
      <c r="F25313" t="s">
        <v>2016</v>
      </c>
      <c r="G25313">
        <v>16</v>
      </c>
      <c r="H25313" t="s">
        <v>2020</v>
      </c>
      <c r="I25313">
        <v>43504</v>
      </c>
      <c r="J25313">
        <v>4</v>
      </c>
      <c r="K25313">
        <v>-4.6900000000000004</v>
      </c>
    </row>
    <row r="25314" spans="2:11">
      <c r="B25314" t="s">
        <v>2067</v>
      </c>
      <c r="C25314" t="s">
        <v>2910</v>
      </c>
      <c r="D25314" t="s">
        <v>2029</v>
      </c>
      <c r="E25314">
        <v>5</v>
      </c>
      <c r="F25314" t="s">
        <v>2016</v>
      </c>
      <c r="G25314">
        <v>17</v>
      </c>
      <c r="H25314" t="s">
        <v>2020</v>
      </c>
      <c r="I25314">
        <v>43503</v>
      </c>
      <c r="J25314">
        <v>6</v>
      </c>
      <c r="K25314">
        <v>-21.49</v>
      </c>
    </row>
    <row r="25315" spans="2:11">
      <c r="B25315" t="s">
        <v>2049</v>
      </c>
      <c r="C25315" t="s">
        <v>2906</v>
      </c>
      <c r="D25315" t="s">
        <v>2029</v>
      </c>
      <c r="E25315">
        <v>5</v>
      </c>
      <c r="F25315" t="s">
        <v>2016</v>
      </c>
      <c r="G25315">
        <v>19</v>
      </c>
      <c r="H25315" t="s">
        <v>2020</v>
      </c>
      <c r="I25315">
        <v>43503</v>
      </c>
      <c r="J25315" t="s">
        <v>2030</v>
      </c>
      <c r="K25315" t="s">
        <v>2030</v>
      </c>
    </row>
    <row r="25316" spans="2:11">
      <c r="B25316" t="s">
        <v>2371</v>
      </c>
      <c r="C25316" t="s">
        <v>3095</v>
      </c>
      <c r="D25316" t="s">
        <v>2035</v>
      </c>
      <c r="E25316">
        <v>5</v>
      </c>
      <c r="F25316" t="s">
        <v>2016</v>
      </c>
      <c r="G25316">
        <v>19</v>
      </c>
      <c r="H25316" t="s">
        <v>2017</v>
      </c>
      <c r="I25316">
        <v>43502</v>
      </c>
      <c r="J25316">
        <v>4</v>
      </c>
      <c r="K25316">
        <v>-4.6900000000000004</v>
      </c>
    </row>
    <row r="25317" spans="2:11">
      <c r="B25317" t="s">
        <v>2069</v>
      </c>
      <c r="C25317" t="s">
        <v>2373</v>
      </c>
      <c r="D25317" t="s">
        <v>2035</v>
      </c>
      <c r="E25317">
        <v>5</v>
      </c>
      <c r="F25317" t="s">
        <v>2016</v>
      </c>
      <c r="G25317">
        <v>16</v>
      </c>
      <c r="H25317" t="s">
        <v>2017</v>
      </c>
      <c r="I25317">
        <v>43502</v>
      </c>
      <c r="J25317" t="s">
        <v>2030</v>
      </c>
      <c r="K25317" t="s">
        <v>2030</v>
      </c>
    </row>
    <row r="25318" spans="2:11">
      <c r="B25318" t="s">
        <v>2094</v>
      </c>
      <c r="C25318" t="s">
        <v>2095</v>
      </c>
      <c r="D25318" t="s">
        <v>2076</v>
      </c>
      <c r="E25318">
        <v>3</v>
      </c>
      <c r="F25318" t="s">
        <v>2085</v>
      </c>
      <c r="G25318" t="s">
        <v>2030</v>
      </c>
      <c r="H25318" t="s">
        <v>2017</v>
      </c>
      <c r="I25318">
        <v>43502</v>
      </c>
      <c r="J25318" t="s">
        <v>2030</v>
      </c>
      <c r="K25318" t="s">
        <v>2030</v>
      </c>
    </row>
    <row r="25319" spans="2:11">
      <c r="B25319" t="s">
        <v>2198</v>
      </c>
      <c r="C25319" t="s">
        <v>2913</v>
      </c>
      <c r="D25319" t="s">
        <v>2035</v>
      </c>
      <c r="E25319">
        <v>5</v>
      </c>
      <c r="F25319" t="s">
        <v>2016</v>
      </c>
      <c r="G25319">
        <v>15</v>
      </c>
      <c r="H25319" t="s">
        <v>2020</v>
      </c>
      <c r="I25319">
        <v>43502</v>
      </c>
      <c r="J25319">
        <v>3</v>
      </c>
      <c r="K25319">
        <v>-4.42</v>
      </c>
    </row>
    <row r="25320" spans="2:11">
      <c r="B25320" t="s">
        <v>2374</v>
      </c>
      <c r="C25320" t="s">
        <v>2375</v>
      </c>
      <c r="D25320" t="s">
        <v>2026</v>
      </c>
      <c r="E25320">
        <v>5</v>
      </c>
      <c r="F25320" t="s">
        <v>2016</v>
      </c>
      <c r="G25320">
        <v>24</v>
      </c>
      <c r="H25320" t="s">
        <v>2017</v>
      </c>
      <c r="I25320">
        <v>43502</v>
      </c>
      <c r="J25320" t="s">
        <v>2030</v>
      </c>
      <c r="K25320" t="s">
        <v>2030</v>
      </c>
    </row>
    <row r="25321" spans="2:11">
      <c r="B25321" t="s">
        <v>2033</v>
      </c>
      <c r="C25321" t="s">
        <v>2397</v>
      </c>
      <c r="D25321" t="s">
        <v>2035</v>
      </c>
      <c r="E25321">
        <v>5</v>
      </c>
      <c r="F25321" t="s">
        <v>2016</v>
      </c>
      <c r="G25321">
        <v>17</v>
      </c>
      <c r="H25321" t="s">
        <v>2036</v>
      </c>
      <c r="I25321">
        <v>43501</v>
      </c>
      <c r="J25321">
        <v>4</v>
      </c>
      <c r="K25321">
        <v>-4.6900000000000004</v>
      </c>
    </row>
    <row r="25322" spans="2:11">
      <c r="B25322" t="s">
        <v>2072</v>
      </c>
      <c r="C25322" t="s">
        <v>2385</v>
      </c>
      <c r="D25322" t="s">
        <v>2189</v>
      </c>
      <c r="E25322">
        <v>5</v>
      </c>
      <c r="F25322" t="s">
        <v>2016</v>
      </c>
      <c r="G25322">
        <v>21</v>
      </c>
      <c r="H25322" t="s">
        <v>2017</v>
      </c>
      <c r="I25322">
        <v>43501</v>
      </c>
      <c r="J25322">
        <v>4</v>
      </c>
      <c r="K25322">
        <v>-4.6900000000000004</v>
      </c>
    </row>
    <row r="25323" spans="2:11">
      <c r="B25323" t="s">
        <v>2382</v>
      </c>
      <c r="C25323" t="s">
        <v>2909</v>
      </c>
      <c r="D25323" t="s">
        <v>2029</v>
      </c>
      <c r="E25323">
        <v>5</v>
      </c>
      <c r="F25323" t="s">
        <v>2016</v>
      </c>
      <c r="G25323">
        <v>19</v>
      </c>
      <c r="H25323" t="s">
        <v>2017</v>
      </c>
      <c r="I25323">
        <v>43501</v>
      </c>
      <c r="J25323">
        <v>4</v>
      </c>
      <c r="K25323">
        <v>-4.6900000000000004</v>
      </c>
    </row>
    <row r="25324" spans="2:11">
      <c r="B25324" t="s">
        <v>2063</v>
      </c>
      <c r="C25324" t="s">
        <v>2914</v>
      </c>
      <c r="D25324" t="s">
        <v>2035</v>
      </c>
      <c r="E25324">
        <v>5</v>
      </c>
      <c r="F25324" t="s">
        <v>2016</v>
      </c>
      <c r="G25324">
        <v>19</v>
      </c>
      <c r="H25324" t="s">
        <v>2017</v>
      </c>
      <c r="I25324">
        <v>43501</v>
      </c>
      <c r="J25324" t="s">
        <v>2030</v>
      </c>
      <c r="K25324" t="s">
        <v>2030</v>
      </c>
    </row>
    <row r="25325" spans="2:11">
      <c r="B25325" t="s">
        <v>2159</v>
      </c>
      <c r="C25325" t="s">
        <v>3295</v>
      </c>
      <c r="D25325" t="s">
        <v>2029</v>
      </c>
      <c r="E25325">
        <v>5</v>
      </c>
      <c r="F25325" t="s">
        <v>2016</v>
      </c>
      <c r="G25325">
        <v>18</v>
      </c>
      <c r="H25325" t="s">
        <v>2017</v>
      </c>
      <c r="I25325">
        <v>43500</v>
      </c>
      <c r="J25325">
        <v>4</v>
      </c>
      <c r="K25325">
        <v>-4.6900000000000004</v>
      </c>
    </row>
    <row r="25326" spans="2:11">
      <c r="B25326" t="s">
        <v>2134</v>
      </c>
      <c r="C25326" t="s">
        <v>2379</v>
      </c>
      <c r="D25326" t="s">
        <v>2035</v>
      </c>
      <c r="E25326">
        <v>5</v>
      </c>
      <c r="F25326" t="s">
        <v>2016</v>
      </c>
      <c r="G25326">
        <v>19</v>
      </c>
      <c r="H25326" t="s">
        <v>2017</v>
      </c>
      <c r="I25326">
        <v>43500</v>
      </c>
      <c r="J25326" t="s">
        <v>2030</v>
      </c>
      <c r="K25326" t="s">
        <v>2030</v>
      </c>
    </row>
    <row r="25327" spans="2:11">
      <c r="B25327" t="s">
        <v>2074</v>
      </c>
      <c r="C25327" t="s">
        <v>2376</v>
      </c>
      <c r="D25327" t="s">
        <v>2026</v>
      </c>
      <c r="E25327">
        <v>5</v>
      </c>
      <c r="F25327" t="s">
        <v>2016</v>
      </c>
      <c r="G25327">
        <v>26</v>
      </c>
      <c r="H25327" t="s">
        <v>2020</v>
      </c>
      <c r="I25327">
        <v>43500</v>
      </c>
      <c r="J25327">
        <v>4</v>
      </c>
      <c r="K25327">
        <v>-4.6900000000000004</v>
      </c>
    </row>
    <row r="25328" spans="2:11">
      <c r="B25328" t="s">
        <v>2390</v>
      </c>
      <c r="C25328" t="s">
        <v>3034</v>
      </c>
      <c r="D25328" t="s">
        <v>2026</v>
      </c>
      <c r="E25328">
        <v>5</v>
      </c>
      <c r="F25328" t="s">
        <v>2016</v>
      </c>
      <c r="G25328">
        <v>18</v>
      </c>
      <c r="H25328" t="s">
        <v>2020</v>
      </c>
      <c r="I25328">
        <v>43500</v>
      </c>
      <c r="J25328" t="s">
        <v>2030</v>
      </c>
      <c r="K25328" t="s">
        <v>2030</v>
      </c>
    </row>
    <row r="25329" spans="2:11">
      <c r="B25329" t="s">
        <v>2079</v>
      </c>
      <c r="C25329" t="s">
        <v>2384</v>
      </c>
      <c r="D25329" t="s">
        <v>2029</v>
      </c>
      <c r="E25329">
        <v>5</v>
      </c>
      <c r="F25329" t="s">
        <v>2016</v>
      </c>
      <c r="G25329">
        <v>19</v>
      </c>
      <c r="H25329" t="s">
        <v>2017</v>
      </c>
      <c r="I25329">
        <v>43500</v>
      </c>
      <c r="J25329" t="s">
        <v>2030</v>
      </c>
      <c r="K25329" t="s">
        <v>2030</v>
      </c>
    </row>
    <row r="25330" spans="2:11">
      <c r="B25330" t="s">
        <v>2151</v>
      </c>
      <c r="C25330" t="s">
        <v>3098</v>
      </c>
      <c r="D25330" t="s">
        <v>2026</v>
      </c>
      <c r="E25330">
        <v>5</v>
      </c>
      <c r="F25330" t="s">
        <v>2016</v>
      </c>
      <c r="G25330">
        <v>20</v>
      </c>
      <c r="H25330" t="s">
        <v>2020</v>
      </c>
      <c r="I25330">
        <v>43500</v>
      </c>
      <c r="J25330">
        <v>4</v>
      </c>
      <c r="K25330">
        <v>-4.6900000000000004</v>
      </c>
    </row>
    <row r="25331" spans="2:11">
      <c r="B25331" t="s">
        <v>2207</v>
      </c>
      <c r="C25331" t="s">
        <v>2380</v>
      </c>
      <c r="D25331" t="s">
        <v>2026</v>
      </c>
      <c r="E25331">
        <v>5</v>
      </c>
      <c r="F25331" t="s">
        <v>2016</v>
      </c>
      <c r="G25331">
        <v>20</v>
      </c>
      <c r="H25331" t="s">
        <v>2017</v>
      </c>
      <c r="I25331">
        <v>43500</v>
      </c>
      <c r="J25331">
        <v>7</v>
      </c>
      <c r="K25331">
        <v>-26.28</v>
      </c>
    </row>
    <row r="25332" spans="2:11">
      <c r="B25332" t="s">
        <v>2388</v>
      </c>
      <c r="C25332" t="s">
        <v>3208</v>
      </c>
      <c r="D25332" t="s">
        <v>2026</v>
      </c>
      <c r="E25332">
        <v>5</v>
      </c>
      <c r="F25332" t="s">
        <v>2016</v>
      </c>
      <c r="G25332">
        <v>25</v>
      </c>
      <c r="H25332" t="s">
        <v>2020</v>
      </c>
      <c r="I25332">
        <v>43472</v>
      </c>
      <c r="J25332" t="s">
        <v>2030</v>
      </c>
      <c r="K25332" t="s">
        <v>2030</v>
      </c>
    </row>
    <row r="25333" spans="2:11">
      <c r="B25333" t="s">
        <v>2136</v>
      </c>
      <c r="C25333" t="s">
        <v>2915</v>
      </c>
      <c r="D25333" t="s">
        <v>2026</v>
      </c>
      <c r="E25333">
        <v>5</v>
      </c>
      <c r="F25333" t="s">
        <v>2016</v>
      </c>
      <c r="G25333">
        <v>13</v>
      </c>
      <c r="H25333" t="s">
        <v>2017</v>
      </c>
      <c r="I25333">
        <v>43455</v>
      </c>
      <c r="J25333">
        <v>4</v>
      </c>
      <c r="K25333">
        <v>-4.6900000000000004</v>
      </c>
    </row>
    <row r="25334" spans="2:11">
      <c r="B25334" t="s">
        <v>2393</v>
      </c>
      <c r="C25334" t="s">
        <v>2394</v>
      </c>
      <c r="D25334" t="s">
        <v>2362</v>
      </c>
      <c r="E25334">
        <v>5</v>
      </c>
      <c r="F25334" t="s">
        <v>2016</v>
      </c>
      <c r="G25334">
        <v>22</v>
      </c>
      <c r="H25334" t="s">
        <v>2017</v>
      </c>
      <c r="I25334">
        <v>43454</v>
      </c>
      <c r="J25334">
        <v>4</v>
      </c>
      <c r="K25334">
        <v>-4.6900000000000004</v>
      </c>
    </row>
    <row r="25335" spans="2:11">
      <c r="B25335" t="s">
        <v>2083</v>
      </c>
      <c r="C25335" t="s">
        <v>2084</v>
      </c>
      <c r="D25335" t="s">
        <v>2184</v>
      </c>
      <c r="E25335">
        <v>1</v>
      </c>
      <c r="F25335" t="s">
        <v>2088</v>
      </c>
      <c r="G25335" t="s">
        <v>2030</v>
      </c>
      <c r="H25335" t="s">
        <v>2017</v>
      </c>
      <c r="I25335">
        <v>43417</v>
      </c>
      <c r="J25335">
        <v>2</v>
      </c>
      <c r="K25335">
        <v>2.13</v>
      </c>
    </row>
    <row r="25401" spans="1:11">
      <c r="A25401" t="s">
        <v>1267</v>
      </c>
      <c r="B25401" t="s">
        <v>2027</v>
      </c>
      <c r="C25401" t="s">
        <v>3007</v>
      </c>
      <c r="D25401" t="s">
        <v>2029</v>
      </c>
      <c r="E25401">
        <v>5</v>
      </c>
      <c r="F25401" t="s">
        <v>2016</v>
      </c>
      <c r="G25401">
        <v>11.3</v>
      </c>
      <c r="H25401" t="s">
        <v>2017</v>
      </c>
      <c r="I25401">
        <v>43511</v>
      </c>
      <c r="J25401" t="s">
        <v>2030</v>
      </c>
      <c r="K25401" t="s">
        <v>2030</v>
      </c>
    </row>
    <row r="25402" spans="1:11">
      <c r="B25402" t="s">
        <v>3008</v>
      </c>
      <c r="C25402" t="s">
        <v>3009</v>
      </c>
      <c r="D25402" t="s">
        <v>2026</v>
      </c>
      <c r="E25402">
        <v>5</v>
      </c>
      <c r="F25402" t="s">
        <v>2016</v>
      </c>
      <c r="G25402">
        <v>10.92</v>
      </c>
      <c r="H25402" t="s">
        <v>2017</v>
      </c>
      <c r="I25402">
        <v>43511</v>
      </c>
      <c r="J25402">
        <v>3</v>
      </c>
      <c r="K25402">
        <v>24.85</v>
      </c>
    </row>
    <row r="25403" spans="1:11">
      <c r="B25403" t="s">
        <v>2094</v>
      </c>
      <c r="C25403" t="s">
        <v>2095</v>
      </c>
      <c r="D25403" t="s">
        <v>2076</v>
      </c>
      <c r="E25403">
        <v>3</v>
      </c>
      <c r="F25403" t="s">
        <v>2085</v>
      </c>
      <c r="G25403" t="s">
        <v>2030</v>
      </c>
      <c r="H25403" t="s">
        <v>2017</v>
      </c>
      <c r="I25403">
        <v>43511</v>
      </c>
      <c r="J25403" t="s">
        <v>2030</v>
      </c>
      <c r="K25403" t="s">
        <v>2030</v>
      </c>
    </row>
    <row r="25404" spans="1:11">
      <c r="B25404" t="s">
        <v>2551</v>
      </c>
      <c r="C25404" t="s">
        <v>3023</v>
      </c>
      <c r="D25404" t="s">
        <v>2026</v>
      </c>
      <c r="E25404">
        <v>5</v>
      </c>
      <c r="F25404" t="s">
        <v>2016</v>
      </c>
      <c r="G25404">
        <v>12.05</v>
      </c>
      <c r="H25404" t="s">
        <v>2017</v>
      </c>
      <c r="I25404">
        <v>43511</v>
      </c>
      <c r="J25404" t="s">
        <v>2030</v>
      </c>
      <c r="K25404" t="s">
        <v>2030</v>
      </c>
    </row>
    <row r="25405" spans="1:11">
      <c r="B25405" t="s">
        <v>2352</v>
      </c>
      <c r="C25405" t="s">
        <v>3010</v>
      </c>
      <c r="D25405" t="s">
        <v>2026</v>
      </c>
      <c r="E25405">
        <v>5</v>
      </c>
      <c r="F25405" t="s">
        <v>2016</v>
      </c>
      <c r="G25405">
        <v>10.55</v>
      </c>
      <c r="H25405" t="s">
        <v>2017</v>
      </c>
      <c r="I25405">
        <v>43511</v>
      </c>
      <c r="J25405">
        <v>2</v>
      </c>
      <c r="K25405">
        <v>26.09</v>
      </c>
    </row>
    <row r="25406" spans="1:11">
      <c r="B25406" t="s">
        <v>2042</v>
      </c>
      <c r="C25406" t="s">
        <v>3019</v>
      </c>
      <c r="D25406" t="s">
        <v>2044</v>
      </c>
      <c r="E25406">
        <v>3</v>
      </c>
      <c r="F25406" t="s">
        <v>2016</v>
      </c>
      <c r="G25406">
        <v>7.91</v>
      </c>
      <c r="H25406" t="s">
        <v>2020</v>
      </c>
      <c r="I25406">
        <v>43510</v>
      </c>
      <c r="J25406">
        <v>18</v>
      </c>
      <c r="K25406">
        <v>-40.44</v>
      </c>
    </row>
    <row r="25407" spans="1:11">
      <c r="B25407" t="s">
        <v>3016</v>
      </c>
      <c r="C25407" t="s">
        <v>3017</v>
      </c>
      <c r="D25407" t="s">
        <v>2015</v>
      </c>
      <c r="E25407">
        <v>3</v>
      </c>
      <c r="F25407" t="s">
        <v>2016</v>
      </c>
      <c r="G25407">
        <v>9.41</v>
      </c>
      <c r="H25407" t="s">
        <v>2017</v>
      </c>
      <c r="I25407">
        <v>43510</v>
      </c>
      <c r="J25407">
        <v>7</v>
      </c>
      <c r="K25407">
        <v>10.06</v>
      </c>
    </row>
    <row r="25408" spans="1:11">
      <c r="B25408" t="s">
        <v>3020</v>
      </c>
      <c r="C25408" t="s">
        <v>3021</v>
      </c>
      <c r="D25408" t="s">
        <v>2026</v>
      </c>
      <c r="E25408">
        <v>5</v>
      </c>
      <c r="F25408" t="s">
        <v>2016</v>
      </c>
      <c r="G25408">
        <v>9.0299999999999994</v>
      </c>
      <c r="H25408" t="s">
        <v>2017</v>
      </c>
      <c r="I25408">
        <v>43510</v>
      </c>
      <c r="J25408">
        <v>14</v>
      </c>
      <c r="K25408">
        <v>-6.73</v>
      </c>
    </row>
    <row r="25409" spans="2:11">
      <c r="B25409" t="s">
        <v>2063</v>
      </c>
      <c r="C25409" t="s">
        <v>3024</v>
      </c>
      <c r="D25409" t="s">
        <v>2035</v>
      </c>
      <c r="E25409">
        <v>5</v>
      </c>
      <c r="F25409" t="s">
        <v>2016</v>
      </c>
      <c r="G25409">
        <v>12.05</v>
      </c>
      <c r="H25409" t="s">
        <v>2017</v>
      </c>
      <c r="I25409">
        <v>43510</v>
      </c>
      <c r="J25409">
        <v>3</v>
      </c>
      <c r="K25409">
        <v>24.85</v>
      </c>
    </row>
    <row r="25410" spans="2:11">
      <c r="B25410" t="s">
        <v>3036</v>
      </c>
      <c r="C25410" t="s">
        <v>3037</v>
      </c>
      <c r="D25410" t="s">
        <v>2252</v>
      </c>
      <c r="E25410">
        <v>3</v>
      </c>
      <c r="F25410" t="s">
        <v>2016</v>
      </c>
      <c r="G25410">
        <v>10.16</v>
      </c>
      <c r="H25410" t="s">
        <v>2020</v>
      </c>
      <c r="I25410">
        <v>43510</v>
      </c>
      <c r="J25410">
        <v>6</v>
      </c>
      <c r="K25410">
        <v>11.86</v>
      </c>
    </row>
    <row r="25411" spans="2:11">
      <c r="B25411" t="s">
        <v>2174</v>
      </c>
      <c r="C25411" t="s">
        <v>3018</v>
      </c>
      <c r="D25411" t="s">
        <v>2029</v>
      </c>
      <c r="E25411">
        <v>5</v>
      </c>
      <c r="F25411" t="s">
        <v>2016</v>
      </c>
      <c r="G25411">
        <v>11.33</v>
      </c>
      <c r="H25411" t="s">
        <v>2017</v>
      </c>
      <c r="I25411">
        <v>43509</v>
      </c>
      <c r="J25411">
        <v>16</v>
      </c>
      <c r="K25411">
        <v>-18.78</v>
      </c>
    </row>
    <row r="25412" spans="2:11">
      <c r="B25412" t="s">
        <v>2792</v>
      </c>
      <c r="C25412" t="s">
        <v>3290</v>
      </c>
      <c r="D25412" t="s">
        <v>2026</v>
      </c>
      <c r="E25412">
        <v>5</v>
      </c>
      <c r="F25412" t="s">
        <v>2016</v>
      </c>
      <c r="G25412">
        <v>8.84</v>
      </c>
      <c r="H25412" t="s">
        <v>2020</v>
      </c>
      <c r="I25412">
        <v>43509</v>
      </c>
      <c r="J25412">
        <v>3</v>
      </c>
      <c r="K25412">
        <v>24.85</v>
      </c>
    </row>
    <row r="25413" spans="2:11">
      <c r="B25413" t="s">
        <v>106</v>
      </c>
      <c r="C25413" t="s">
        <v>3025</v>
      </c>
      <c r="D25413" t="s">
        <v>2114</v>
      </c>
      <c r="E25413">
        <v>3</v>
      </c>
      <c r="F25413" t="s">
        <v>2016</v>
      </c>
      <c r="G25413">
        <v>9.07</v>
      </c>
      <c r="H25413" t="s">
        <v>2020</v>
      </c>
      <c r="I25413">
        <v>43509</v>
      </c>
      <c r="J25413">
        <v>11</v>
      </c>
      <c r="K25413">
        <v>0</v>
      </c>
    </row>
    <row r="25414" spans="2:11">
      <c r="B25414" t="s">
        <v>2021</v>
      </c>
      <c r="C25414" t="s">
        <v>3039</v>
      </c>
      <c r="D25414" t="s">
        <v>2403</v>
      </c>
      <c r="E25414">
        <v>1</v>
      </c>
      <c r="F25414" t="s">
        <v>2016</v>
      </c>
      <c r="G25414">
        <v>7.5</v>
      </c>
      <c r="H25414" t="s">
        <v>2020</v>
      </c>
      <c r="I25414">
        <v>43509</v>
      </c>
      <c r="J25414">
        <v>10</v>
      </c>
      <c r="K25414">
        <v>1.08</v>
      </c>
    </row>
    <row r="25415" spans="2:11">
      <c r="B25415" t="s">
        <v>2067</v>
      </c>
      <c r="C25415" t="s">
        <v>3026</v>
      </c>
      <c r="D25415" t="s">
        <v>2029</v>
      </c>
      <c r="E25415">
        <v>5</v>
      </c>
      <c r="F25415" t="s">
        <v>2016</v>
      </c>
      <c r="G25415">
        <v>9.82</v>
      </c>
      <c r="H25415" t="s">
        <v>2020</v>
      </c>
      <c r="I25415">
        <v>43509</v>
      </c>
      <c r="J25415">
        <v>3</v>
      </c>
      <c r="K25415">
        <v>24.85</v>
      </c>
    </row>
    <row r="25416" spans="2:11">
      <c r="B25416" t="s">
        <v>2274</v>
      </c>
      <c r="C25416" t="s">
        <v>3011</v>
      </c>
      <c r="D25416" t="s">
        <v>2076</v>
      </c>
      <c r="E25416">
        <v>3</v>
      </c>
      <c r="F25416" t="s">
        <v>2016</v>
      </c>
      <c r="G25416" t="s">
        <v>2030</v>
      </c>
      <c r="H25416" t="s">
        <v>2017</v>
      </c>
      <c r="I25416">
        <v>43509</v>
      </c>
      <c r="J25416">
        <v>11</v>
      </c>
      <c r="K25416">
        <v>0</v>
      </c>
    </row>
    <row r="25417" spans="2:11">
      <c r="B25417" t="s">
        <v>2033</v>
      </c>
      <c r="C25417" t="s">
        <v>3027</v>
      </c>
      <c r="D25417" t="s">
        <v>2035</v>
      </c>
      <c r="E25417">
        <v>5</v>
      </c>
      <c r="F25417" t="s">
        <v>2016</v>
      </c>
      <c r="G25417">
        <v>10.95</v>
      </c>
      <c r="H25417" t="s">
        <v>2020</v>
      </c>
      <c r="I25417">
        <v>43509</v>
      </c>
      <c r="J25417">
        <v>12</v>
      </c>
      <c r="K25417">
        <v>-2.17</v>
      </c>
    </row>
    <row r="25418" spans="2:11">
      <c r="B25418" t="s">
        <v>2072</v>
      </c>
      <c r="C25418" t="s">
        <v>3028</v>
      </c>
      <c r="D25418" t="s">
        <v>2015</v>
      </c>
      <c r="E25418">
        <v>3</v>
      </c>
      <c r="F25418" t="s">
        <v>2016</v>
      </c>
      <c r="G25418">
        <v>9.07</v>
      </c>
      <c r="H25418" t="s">
        <v>2017</v>
      </c>
      <c r="I25418">
        <v>43509</v>
      </c>
      <c r="J25418">
        <v>17</v>
      </c>
      <c r="K25418">
        <v>-30.86</v>
      </c>
    </row>
    <row r="25419" spans="2:11">
      <c r="B25419" t="s">
        <v>2593</v>
      </c>
      <c r="C25419" t="s">
        <v>3029</v>
      </c>
      <c r="D25419" t="s">
        <v>2044</v>
      </c>
      <c r="E25419">
        <v>3</v>
      </c>
      <c r="F25419" t="s">
        <v>2016</v>
      </c>
      <c r="G25419">
        <v>9.44</v>
      </c>
      <c r="H25419" t="s">
        <v>2133</v>
      </c>
      <c r="I25419">
        <v>43509</v>
      </c>
      <c r="J25419" t="s">
        <v>2030</v>
      </c>
      <c r="K25419" t="s">
        <v>2030</v>
      </c>
    </row>
    <row r="25420" spans="2:11">
      <c r="B25420" t="s">
        <v>2360</v>
      </c>
      <c r="C25420" t="s">
        <v>3012</v>
      </c>
      <c r="D25420" t="s">
        <v>2362</v>
      </c>
      <c r="E25420">
        <v>5</v>
      </c>
      <c r="F25420" t="s">
        <v>2016</v>
      </c>
      <c r="G25420">
        <v>11.33</v>
      </c>
      <c r="H25420" t="s">
        <v>2017</v>
      </c>
      <c r="I25420">
        <v>43509</v>
      </c>
      <c r="J25420">
        <v>3</v>
      </c>
      <c r="K25420">
        <v>24.85</v>
      </c>
    </row>
    <row r="25421" spans="2:11">
      <c r="B25421" t="s">
        <v>2595</v>
      </c>
      <c r="C25421" t="s">
        <v>3013</v>
      </c>
      <c r="D25421" t="s">
        <v>2362</v>
      </c>
      <c r="E25421">
        <v>5</v>
      </c>
      <c r="F25421" t="s">
        <v>2016</v>
      </c>
      <c r="G25421">
        <v>11.33</v>
      </c>
      <c r="H25421" t="s">
        <v>2020</v>
      </c>
      <c r="I25421">
        <v>43509</v>
      </c>
      <c r="J25421">
        <v>8</v>
      </c>
      <c r="K25421">
        <v>4</v>
      </c>
    </row>
    <row r="25422" spans="2:11">
      <c r="B25422" t="s">
        <v>3030</v>
      </c>
      <c r="C25422" t="s">
        <v>3031</v>
      </c>
      <c r="D25422" t="s">
        <v>2076</v>
      </c>
      <c r="E25422">
        <v>3</v>
      </c>
      <c r="F25422" t="s">
        <v>2016</v>
      </c>
      <c r="G25422">
        <v>9.82</v>
      </c>
      <c r="H25422" t="s">
        <v>2020</v>
      </c>
      <c r="I25422">
        <v>43509</v>
      </c>
      <c r="J25422">
        <v>11</v>
      </c>
      <c r="K25422">
        <v>0</v>
      </c>
    </row>
    <row r="25423" spans="2:11">
      <c r="B25423" t="s">
        <v>3032</v>
      </c>
      <c r="C25423" t="s">
        <v>3033</v>
      </c>
      <c r="D25423" t="s">
        <v>2026</v>
      </c>
      <c r="E25423">
        <v>5</v>
      </c>
      <c r="F25423" t="s">
        <v>2016</v>
      </c>
      <c r="G25423">
        <v>12.09</v>
      </c>
      <c r="H25423" t="s">
        <v>2017</v>
      </c>
      <c r="I25423">
        <v>43509</v>
      </c>
      <c r="J25423">
        <v>13</v>
      </c>
      <c r="K25423">
        <v>-2.59</v>
      </c>
    </row>
    <row r="25424" spans="2:11">
      <c r="B25424" t="s">
        <v>2118</v>
      </c>
      <c r="C25424" t="s">
        <v>3038</v>
      </c>
      <c r="D25424" t="s">
        <v>2076</v>
      </c>
      <c r="E25424">
        <v>3</v>
      </c>
      <c r="F25424" t="s">
        <v>2016</v>
      </c>
      <c r="G25424">
        <v>9.07</v>
      </c>
      <c r="H25424" t="s">
        <v>2017</v>
      </c>
      <c r="I25424">
        <v>43509</v>
      </c>
      <c r="J25424">
        <v>1</v>
      </c>
      <c r="K25424">
        <v>26.75</v>
      </c>
    </row>
    <row r="25425" spans="2:11">
      <c r="B25425" t="s">
        <v>2390</v>
      </c>
      <c r="C25425" t="s">
        <v>3034</v>
      </c>
      <c r="D25425" t="s">
        <v>2026</v>
      </c>
      <c r="E25425">
        <v>5</v>
      </c>
      <c r="F25425" t="s">
        <v>2016</v>
      </c>
      <c r="G25425">
        <v>10.199999999999999</v>
      </c>
      <c r="H25425" t="s">
        <v>2020</v>
      </c>
      <c r="I25425">
        <v>43509</v>
      </c>
      <c r="J25425">
        <v>9</v>
      </c>
      <c r="K25425">
        <v>2.34</v>
      </c>
    </row>
    <row r="25426" spans="2:11">
      <c r="B25426" t="s">
        <v>3014</v>
      </c>
      <c r="C25426" t="s">
        <v>3015</v>
      </c>
      <c r="D25426" t="s">
        <v>2029</v>
      </c>
      <c r="E25426">
        <v>5</v>
      </c>
      <c r="F25426" t="s">
        <v>2016</v>
      </c>
      <c r="G25426">
        <v>10.95</v>
      </c>
      <c r="H25426" t="s">
        <v>2020</v>
      </c>
      <c r="I25426">
        <v>43509</v>
      </c>
      <c r="J25426">
        <v>15</v>
      </c>
      <c r="K25426">
        <v>-14.29</v>
      </c>
    </row>
    <row r="25427" spans="2:11">
      <c r="B25427" t="s">
        <v>2051</v>
      </c>
      <c r="C25427" t="s">
        <v>3022</v>
      </c>
      <c r="D25427" t="s">
        <v>2026</v>
      </c>
      <c r="E25427">
        <v>5</v>
      </c>
      <c r="F25427" t="s">
        <v>2016</v>
      </c>
      <c r="G25427">
        <v>14</v>
      </c>
      <c r="H25427" t="s">
        <v>2017</v>
      </c>
      <c r="I25427">
        <v>43509</v>
      </c>
      <c r="J25427">
        <v>4</v>
      </c>
      <c r="K25427">
        <v>17.95</v>
      </c>
    </row>
    <row r="25428" spans="2:11">
      <c r="B25428" t="s">
        <v>2083</v>
      </c>
      <c r="C25428" t="s">
        <v>2084</v>
      </c>
      <c r="D25428" t="s">
        <v>2184</v>
      </c>
      <c r="E25428">
        <v>1</v>
      </c>
      <c r="F25428" t="s">
        <v>2016</v>
      </c>
      <c r="G25428" t="s">
        <v>2030</v>
      </c>
      <c r="H25428" t="s">
        <v>2017</v>
      </c>
      <c r="I25428">
        <v>43326</v>
      </c>
      <c r="J25428">
        <v>5</v>
      </c>
      <c r="K25428">
        <v>17.57</v>
      </c>
    </row>
    <row r="25429" spans="2:11">
      <c r="B25429" t="s">
        <v>2051</v>
      </c>
      <c r="C25429" t="s">
        <v>3099</v>
      </c>
      <c r="D25429" t="s">
        <v>2026</v>
      </c>
      <c r="E25429">
        <v>5</v>
      </c>
      <c r="F25429" t="s">
        <v>2016</v>
      </c>
      <c r="G25429" t="s">
        <v>2030</v>
      </c>
      <c r="H25429" t="s">
        <v>2017</v>
      </c>
      <c r="I25429">
        <v>42907</v>
      </c>
      <c r="J25429">
        <v>3</v>
      </c>
      <c r="K25429">
        <v>24.85</v>
      </c>
    </row>
    <row r="25501" spans="1:11">
      <c r="A25501" t="s">
        <v>1268</v>
      </c>
      <c r="B25501" t="s">
        <v>2033</v>
      </c>
      <c r="C25501" t="s">
        <v>2271</v>
      </c>
      <c r="D25501" t="s">
        <v>2184</v>
      </c>
      <c r="E25501">
        <v>1</v>
      </c>
      <c r="F25501" t="s">
        <v>2016</v>
      </c>
      <c r="G25501">
        <v>50.5</v>
      </c>
      <c r="H25501" t="s">
        <v>2036</v>
      </c>
      <c r="I25501">
        <v>43510</v>
      </c>
      <c r="J25501">
        <v>3</v>
      </c>
      <c r="K25501">
        <v>3.65</v>
      </c>
    </row>
    <row r="25502" spans="1:11">
      <c r="B25502" t="s">
        <v>2267</v>
      </c>
      <c r="C25502" t="s">
        <v>2272</v>
      </c>
      <c r="D25502" t="s">
        <v>2041</v>
      </c>
      <c r="E25502">
        <v>1</v>
      </c>
      <c r="F25502" t="s">
        <v>2016</v>
      </c>
      <c r="G25502">
        <v>46</v>
      </c>
      <c r="H25502" t="s">
        <v>2017</v>
      </c>
      <c r="I25502">
        <v>43510</v>
      </c>
      <c r="J25502" t="s">
        <v>2030</v>
      </c>
      <c r="K25502" t="s">
        <v>2030</v>
      </c>
    </row>
    <row r="25503" spans="1:11">
      <c r="B25503" t="s">
        <v>2274</v>
      </c>
      <c r="C25503" t="s">
        <v>2275</v>
      </c>
      <c r="D25503" t="s">
        <v>2076</v>
      </c>
      <c r="E25503">
        <v>3</v>
      </c>
      <c r="F25503" t="s">
        <v>2016</v>
      </c>
      <c r="G25503" t="s">
        <v>2030</v>
      </c>
      <c r="H25503" t="s">
        <v>2017</v>
      </c>
      <c r="I25503">
        <v>43509</v>
      </c>
      <c r="J25503">
        <v>5</v>
      </c>
      <c r="K25503">
        <v>0</v>
      </c>
    </row>
    <row r="25504" spans="1:11">
      <c r="B25504" t="s">
        <v>2277</v>
      </c>
      <c r="C25504" t="s">
        <v>2278</v>
      </c>
      <c r="D25504" t="s">
        <v>2041</v>
      </c>
      <c r="E25504">
        <v>1</v>
      </c>
      <c r="F25504" t="s">
        <v>2016</v>
      </c>
      <c r="G25504">
        <v>48</v>
      </c>
      <c r="H25504" t="s">
        <v>2017</v>
      </c>
      <c r="I25504">
        <v>43504</v>
      </c>
      <c r="J25504">
        <v>11</v>
      </c>
      <c r="K25504">
        <v>-12.14</v>
      </c>
    </row>
    <row r="25505" spans="2:11">
      <c r="B25505" t="s">
        <v>2089</v>
      </c>
      <c r="C25505" t="s">
        <v>2279</v>
      </c>
      <c r="D25505" t="s">
        <v>2044</v>
      </c>
      <c r="E25505">
        <v>3</v>
      </c>
      <c r="F25505" t="s">
        <v>2016</v>
      </c>
      <c r="G25505">
        <v>53</v>
      </c>
      <c r="H25505" t="s">
        <v>2017</v>
      </c>
      <c r="I25505">
        <v>43503</v>
      </c>
      <c r="J25505">
        <v>10</v>
      </c>
      <c r="K25505">
        <v>-4.46</v>
      </c>
    </row>
    <row r="25506" spans="2:11">
      <c r="B25506" t="s">
        <v>2220</v>
      </c>
      <c r="C25506" t="s">
        <v>2280</v>
      </c>
      <c r="D25506" t="s">
        <v>2076</v>
      </c>
      <c r="E25506">
        <v>3</v>
      </c>
      <c r="F25506" t="s">
        <v>2016</v>
      </c>
      <c r="G25506">
        <v>53</v>
      </c>
      <c r="H25506" t="s">
        <v>2020</v>
      </c>
      <c r="I25506">
        <v>43493</v>
      </c>
      <c r="J25506">
        <v>5</v>
      </c>
      <c r="K25506">
        <v>0</v>
      </c>
    </row>
    <row r="25507" spans="2:11">
      <c r="B25507" t="s">
        <v>2067</v>
      </c>
      <c r="C25507" t="s">
        <v>2281</v>
      </c>
      <c r="D25507" t="s">
        <v>2252</v>
      </c>
      <c r="E25507">
        <v>3</v>
      </c>
      <c r="F25507" t="s">
        <v>2016</v>
      </c>
      <c r="G25507">
        <v>58</v>
      </c>
      <c r="H25507" t="s">
        <v>2020</v>
      </c>
      <c r="I25507">
        <v>43490</v>
      </c>
      <c r="J25507">
        <v>5</v>
      </c>
      <c r="K25507">
        <v>0</v>
      </c>
    </row>
    <row r="25508" spans="2:11">
      <c r="B25508" t="s">
        <v>2283</v>
      </c>
      <c r="C25508" t="s">
        <v>2284</v>
      </c>
      <c r="D25508" t="s">
        <v>2238</v>
      </c>
      <c r="E25508">
        <v>4</v>
      </c>
      <c r="F25508" t="s">
        <v>2016</v>
      </c>
      <c r="G25508">
        <v>55</v>
      </c>
      <c r="H25508" t="s">
        <v>2017</v>
      </c>
      <c r="I25508">
        <v>43488</v>
      </c>
      <c r="J25508">
        <v>2</v>
      </c>
      <c r="K25508">
        <v>7.47</v>
      </c>
    </row>
    <row r="25509" spans="2:11">
      <c r="B25509" t="s">
        <v>2094</v>
      </c>
      <c r="C25509" t="s">
        <v>2095</v>
      </c>
      <c r="D25509" t="s">
        <v>2076</v>
      </c>
      <c r="E25509">
        <v>3</v>
      </c>
      <c r="F25509" t="s">
        <v>2085</v>
      </c>
      <c r="G25509" t="s">
        <v>2030</v>
      </c>
      <c r="H25509" t="s">
        <v>2017</v>
      </c>
      <c r="I25509">
        <v>43486</v>
      </c>
      <c r="J25509" t="s">
        <v>2030</v>
      </c>
      <c r="K25509" t="s">
        <v>2030</v>
      </c>
    </row>
    <row r="25510" spans="2:11">
      <c r="B25510" t="s">
        <v>106</v>
      </c>
      <c r="C25510" t="s">
        <v>2228</v>
      </c>
      <c r="D25510" t="s">
        <v>2229</v>
      </c>
      <c r="E25510">
        <v>5</v>
      </c>
      <c r="F25510" t="s">
        <v>2016</v>
      </c>
      <c r="G25510">
        <v>59</v>
      </c>
      <c r="H25510" t="s">
        <v>2020</v>
      </c>
      <c r="I25510">
        <v>43482</v>
      </c>
      <c r="J25510">
        <v>8</v>
      </c>
      <c r="K25510">
        <v>-3.65</v>
      </c>
    </row>
    <row r="25511" spans="2:11">
      <c r="B25511" t="s">
        <v>2024</v>
      </c>
      <c r="C25511" t="s">
        <v>2243</v>
      </c>
      <c r="D25511" t="s">
        <v>2076</v>
      </c>
      <c r="E25511">
        <v>3</v>
      </c>
      <c r="F25511" t="s">
        <v>2016</v>
      </c>
      <c r="G25511" t="s">
        <v>2030</v>
      </c>
      <c r="H25511" t="s">
        <v>2017</v>
      </c>
      <c r="I25511">
        <v>43482</v>
      </c>
      <c r="J25511">
        <v>5</v>
      </c>
      <c r="K25511">
        <v>0</v>
      </c>
    </row>
    <row r="25512" spans="2:11">
      <c r="B25512" t="s">
        <v>2037</v>
      </c>
      <c r="C25512" t="s">
        <v>2286</v>
      </c>
      <c r="D25512" t="s">
        <v>2076</v>
      </c>
      <c r="E25512">
        <v>3</v>
      </c>
      <c r="F25512" t="s">
        <v>2016</v>
      </c>
      <c r="G25512">
        <v>50</v>
      </c>
      <c r="H25512" t="s">
        <v>2020</v>
      </c>
      <c r="I25512">
        <v>43482</v>
      </c>
      <c r="J25512">
        <v>5</v>
      </c>
      <c r="K25512">
        <v>0</v>
      </c>
    </row>
    <row r="25513" spans="2:11">
      <c r="B25513" t="s">
        <v>2072</v>
      </c>
      <c r="C25513" t="s">
        <v>2287</v>
      </c>
      <c r="D25513" t="s">
        <v>2015</v>
      </c>
      <c r="E25513">
        <v>3</v>
      </c>
      <c r="F25513" t="s">
        <v>2016</v>
      </c>
      <c r="G25513" t="s">
        <v>2030</v>
      </c>
      <c r="H25513" t="s">
        <v>2017</v>
      </c>
      <c r="I25513">
        <v>43482</v>
      </c>
      <c r="J25513">
        <v>9</v>
      </c>
      <c r="K25513">
        <v>-4.32</v>
      </c>
    </row>
    <row r="25514" spans="2:11">
      <c r="B25514" t="s">
        <v>2051</v>
      </c>
      <c r="C25514" t="s">
        <v>2290</v>
      </c>
      <c r="D25514" t="s">
        <v>2076</v>
      </c>
      <c r="E25514">
        <v>3</v>
      </c>
      <c r="F25514" t="s">
        <v>2088</v>
      </c>
      <c r="G25514">
        <v>51</v>
      </c>
      <c r="H25514" t="s">
        <v>2017</v>
      </c>
      <c r="I25514">
        <v>43482</v>
      </c>
      <c r="J25514">
        <v>1</v>
      </c>
      <c r="K25514">
        <v>12.78</v>
      </c>
    </row>
    <row r="25515" spans="2:11">
      <c r="B25515" t="s">
        <v>2021</v>
      </c>
      <c r="C25515" t="s">
        <v>2285</v>
      </c>
      <c r="D25515" t="s">
        <v>2216</v>
      </c>
      <c r="E25515">
        <v>3</v>
      </c>
      <c r="F25515" t="s">
        <v>2016</v>
      </c>
      <c r="G25515">
        <v>46</v>
      </c>
      <c r="H25515" t="s">
        <v>2020</v>
      </c>
      <c r="I25515">
        <v>43481</v>
      </c>
      <c r="J25515">
        <v>4</v>
      </c>
      <c r="K25515">
        <v>0.5</v>
      </c>
    </row>
    <row r="25516" spans="2:11">
      <c r="B25516" t="s">
        <v>2027</v>
      </c>
      <c r="C25516" t="s">
        <v>2276</v>
      </c>
      <c r="D25516" t="s">
        <v>2044</v>
      </c>
      <c r="E25516">
        <v>3</v>
      </c>
      <c r="F25516" t="s">
        <v>2016</v>
      </c>
      <c r="G25516">
        <v>53</v>
      </c>
      <c r="H25516" t="s">
        <v>2017</v>
      </c>
      <c r="I25516">
        <v>43481</v>
      </c>
      <c r="J25516">
        <v>5</v>
      </c>
      <c r="K25516">
        <v>0</v>
      </c>
    </row>
    <row r="25517" spans="2:11">
      <c r="B25517" t="s">
        <v>2234</v>
      </c>
      <c r="C25517" t="s">
        <v>2289</v>
      </c>
      <c r="D25517" t="s">
        <v>2044</v>
      </c>
      <c r="E25517">
        <v>3</v>
      </c>
      <c r="F25517" t="s">
        <v>2016</v>
      </c>
      <c r="G25517">
        <v>56</v>
      </c>
      <c r="H25517" t="s">
        <v>2020</v>
      </c>
      <c r="I25517">
        <v>43481</v>
      </c>
      <c r="J25517">
        <v>5</v>
      </c>
      <c r="K25517">
        <v>0</v>
      </c>
    </row>
    <row r="25518" spans="2:11">
      <c r="B25518" t="s">
        <v>2077</v>
      </c>
      <c r="C25518" t="s">
        <v>2288</v>
      </c>
      <c r="D25518" t="s">
        <v>2041</v>
      </c>
      <c r="E25518">
        <v>1</v>
      </c>
      <c r="F25518" t="s">
        <v>2016</v>
      </c>
      <c r="G25518">
        <v>52</v>
      </c>
      <c r="H25518" t="s">
        <v>2020</v>
      </c>
      <c r="I25518">
        <v>43481</v>
      </c>
      <c r="J25518">
        <v>3</v>
      </c>
      <c r="K25518">
        <v>3.65</v>
      </c>
    </row>
    <row r="25519" spans="2:11">
      <c r="B25519" t="s">
        <v>2079</v>
      </c>
      <c r="C25519" t="s">
        <v>2282</v>
      </c>
      <c r="D25519" t="s">
        <v>2015</v>
      </c>
      <c r="E25519">
        <v>3</v>
      </c>
      <c r="F25519" t="s">
        <v>2016</v>
      </c>
      <c r="G25519">
        <v>56</v>
      </c>
      <c r="H25519" t="s">
        <v>2017</v>
      </c>
      <c r="I25519">
        <v>43481</v>
      </c>
      <c r="J25519">
        <v>5</v>
      </c>
      <c r="K25519">
        <v>0</v>
      </c>
    </row>
    <row r="25520" spans="2:11">
      <c r="B25520" t="s">
        <v>2063</v>
      </c>
      <c r="C25520" t="s">
        <v>2291</v>
      </c>
      <c r="D25520" t="s">
        <v>2035</v>
      </c>
      <c r="E25520">
        <v>5</v>
      </c>
      <c r="F25520" t="s">
        <v>2016</v>
      </c>
      <c r="G25520">
        <v>67</v>
      </c>
      <c r="H25520" t="s">
        <v>2017</v>
      </c>
      <c r="I25520">
        <v>43481</v>
      </c>
      <c r="J25520">
        <v>8</v>
      </c>
      <c r="K25520">
        <v>-3.65</v>
      </c>
    </row>
    <row r="25521" spans="2:11">
      <c r="B25521" t="s">
        <v>2083</v>
      </c>
      <c r="C25521" t="s">
        <v>2084</v>
      </c>
      <c r="D25521" t="s">
        <v>2035</v>
      </c>
      <c r="E25521">
        <v>5</v>
      </c>
      <c r="F25521" t="s">
        <v>2085</v>
      </c>
      <c r="G25521" t="s">
        <v>2030</v>
      </c>
      <c r="H25521" t="s">
        <v>2017</v>
      </c>
      <c r="I25521">
        <v>43469</v>
      </c>
      <c r="J25521">
        <v>7</v>
      </c>
      <c r="K25521">
        <v>-2.2999999999999998</v>
      </c>
    </row>
    <row r="25601" spans="1:11">
      <c r="A25601" t="s">
        <v>1269</v>
      </c>
      <c r="B25601" t="s">
        <v>2159</v>
      </c>
      <c r="C25601" t="s">
        <v>2416</v>
      </c>
      <c r="D25601" t="s">
        <v>2044</v>
      </c>
      <c r="E25601">
        <v>3</v>
      </c>
      <c r="F25601" t="s">
        <v>2016</v>
      </c>
      <c r="G25601">
        <v>4</v>
      </c>
      <c r="H25601" t="s">
        <v>2017</v>
      </c>
      <c r="I25601">
        <v>43511</v>
      </c>
      <c r="J25601">
        <v>2</v>
      </c>
      <c r="K25601">
        <v>0</v>
      </c>
    </row>
    <row r="25602" spans="1:11">
      <c r="B25602" t="s">
        <v>2045</v>
      </c>
      <c r="C25602" t="s">
        <v>3364</v>
      </c>
      <c r="D25602" t="s">
        <v>2029</v>
      </c>
      <c r="E25602">
        <v>5</v>
      </c>
      <c r="F25602" t="s">
        <v>2016</v>
      </c>
      <c r="G25602">
        <v>4.5</v>
      </c>
      <c r="H25602" t="s">
        <v>2020</v>
      </c>
      <c r="I25602">
        <v>43511</v>
      </c>
      <c r="J25602">
        <v>4</v>
      </c>
      <c r="K25602">
        <v>-31.06</v>
      </c>
    </row>
    <row r="25603" spans="1:11">
      <c r="B25603" t="s">
        <v>2037</v>
      </c>
      <c r="C25603" t="s">
        <v>2417</v>
      </c>
      <c r="D25603" t="s">
        <v>2076</v>
      </c>
      <c r="E25603">
        <v>3</v>
      </c>
      <c r="F25603" t="s">
        <v>2016</v>
      </c>
      <c r="G25603">
        <v>3.5</v>
      </c>
      <c r="H25603" t="s">
        <v>2020</v>
      </c>
      <c r="I25603">
        <v>43508</v>
      </c>
      <c r="J25603">
        <v>2</v>
      </c>
      <c r="K25603">
        <v>0</v>
      </c>
    </row>
    <row r="25604" spans="1:11">
      <c r="B25604" t="s">
        <v>2067</v>
      </c>
      <c r="C25604" t="s">
        <v>2418</v>
      </c>
      <c r="D25604" t="s">
        <v>2252</v>
      </c>
      <c r="E25604">
        <v>3</v>
      </c>
      <c r="F25604" t="s">
        <v>2016</v>
      </c>
      <c r="G25604">
        <v>4</v>
      </c>
      <c r="H25604" t="s">
        <v>2020</v>
      </c>
      <c r="I25604">
        <v>43507</v>
      </c>
      <c r="J25604">
        <v>2</v>
      </c>
      <c r="K25604">
        <v>0</v>
      </c>
    </row>
    <row r="25605" spans="1:11">
      <c r="B25605" t="s">
        <v>2198</v>
      </c>
      <c r="C25605" t="s">
        <v>2420</v>
      </c>
      <c r="D25605" t="s">
        <v>2184</v>
      </c>
      <c r="E25605">
        <v>1</v>
      </c>
      <c r="F25605" t="s">
        <v>2016</v>
      </c>
      <c r="G25605">
        <v>3</v>
      </c>
      <c r="H25605" t="s">
        <v>2017</v>
      </c>
      <c r="I25605">
        <v>43503</v>
      </c>
      <c r="J25605">
        <v>1</v>
      </c>
      <c r="K25605">
        <v>31.06</v>
      </c>
    </row>
    <row r="25606" spans="1:11">
      <c r="B25606" t="s">
        <v>2148</v>
      </c>
      <c r="C25606" t="s">
        <v>2423</v>
      </c>
      <c r="D25606" t="s">
        <v>2015</v>
      </c>
      <c r="E25606">
        <v>3</v>
      </c>
      <c r="F25606" t="s">
        <v>2016</v>
      </c>
      <c r="G25606">
        <v>5</v>
      </c>
      <c r="H25606" t="s">
        <v>2017</v>
      </c>
      <c r="I25606">
        <v>43496</v>
      </c>
      <c r="J25606">
        <v>2</v>
      </c>
      <c r="K25606">
        <v>0</v>
      </c>
    </row>
    <row r="25607" spans="1:11">
      <c r="B25607" t="s">
        <v>106</v>
      </c>
      <c r="C25607" t="s">
        <v>2431</v>
      </c>
      <c r="D25607" t="s">
        <v>2432</v>
      </c>
      <c r="E25607">
        <v>1</v>
      </c>
      <c r="F25607" t="s">
        <v>2016</v>
      </c>
      <c r="G25607">
        <v>3</v>
      </c>
      <c r="H25607" t="s">
        <v>2020</v>
      </c>
      <c r="I25607">
        <v>43495</v>
      </c>
      <c r="J25607">
        <v>1</v>
      </c>
      <c r="K25607">
        <v>31.06</v>
      </c>
    </row>
    <row r="25608" spans="1:11">
      <c r="B25608" t="s">
        <v>2094</v>
      </c>
      <c r="C25608" t="s">
        <v>2095</v>
      </c>
      <c r="D25608" t="s">
        <v>2076</v>
      </c>
      <c r="E25608">
        <v>3</v>
      </c>
      <c r="F25608" t="s">
        <v>2085</v>
      </c>
      <c r="G25608" t="s">
        <v>2030</v>
      </c>
      <c r="H25608" t="s">
        <v>2017</v>
      </c>
      <c r="I25608">
        <v>43489</v>
      </c>
      <c r="J25608" t="s">
        <v>2030</v>
      </c>
      <c r="K25608" t="s">
        <v>2030</v>
      </c>
    </row>
    <row r="25609" spans="1:11">
      <c r="B25609" t="s">
        <v>2079</v>
      </c>
      <c r="C25609" t="s">
        <v>2426</v>
      </c>
      <c r="D25609" t="s">
        <v>2041</v>
      </c>
      <c r="E25609">
        <v>1</v>
      </c>
      <c r="F25609" t="s">
        <v>2016</v>
      </c>
      <c r="G25609">
        <v>2.5</v>
      </c>
      <c r="H25609" t="s">
        <v>2017</v>
      </c>
      <c r="I25609">
        <v>43479</v>
      </c>
      <c r="J25609">
        <v>1</v>
      </c>
      <c r="K25609">
        <v>31.06</v>
      </c>
    </row>
    <row r="25610" spans="1:11">
      <c r="B25610" t="s">
        <v>2428</v>
      </c>
      <c r="C25610" t="s">
        <v>2429</v>
      </c>
      <c r="D25610" t="s">
        <v>2076</v>
      </c>
      <c r="E25610">
        <v>3</v>
      </c>
      <c r="F25610" t="s">
        <v>2016</v>
      </c>
      <c r="G25610">
        <v>5</v>
      </c>
      <c r="H25610" t="s">
        <v>2020</v>
      </c>
      <c r="I25610">
        <v>43453</v>
      </c>
      <c r="J25610">
        <v>2</v>
      </c>
      <c r="K25610">
        <v>0</v>
      </c>
    </row>
    <row r="25611" spans="1:11">
      <c r="B25611" t="s">
        <v>2021</v>
      </c>
      <c r="C25611" t="s">
        <v>2433</v>
      </c>
      <c r="D25611" t="s">
        <v>4138</v>
      </c>
      <c r="E25611">
        <v>1</v>
      </c>
      <c r="F25611" t="s">
        <v>2016</v>
      </c>
      <c r="G25611">
        <v>2.75</v>
      </c>
      <c r="H25611" t="s">
        <v>2020</v>
      </c>
      <c r="I25611">
        <v>43451</v>
      </c>
      <c r="J25611">
        <v>1</v>
      </c>
      <c r="K25611">
        <v>31.06</v>
      </c>
    </row>
    <row r="25612" spans="1:11">
      <c r="B25612" t="s">
        <v>2027</v>
      </c>
      <c r="C25612" t="s">
        <v>2435</v>
      </c>
      <c r="D25612" t="s">
        <v>2041</v>
      </c>
      <c r="E25612">
        <v>1</v>
      </c>
      <c r="F25612" t="s">
        <v>2016</v>
      </c>
      <c r="G25612">
        <v>2.75</v>
      </c>
      <c r="H25612" t="s">
        <v>2017</v>
      </c>
      <c r="I25612">
        <v>43444</v>
      </c>
      <c r="J25612">
        <v>1</v>
      </c>
      <c r="K25612">
        <v>31.06</v>
      </c>
    </row>
    <row r="25613" spans="1:11">
      <c r="B25613" t="s">
        <v>2031</v>
      </c>
      <c r="C25613" t="s">
        <v>2427</v>
      </c>
      <c r="D25613" t="s">
        <v>2076</v>
      </c>
      <c r="E25613">
        <v>3</v>
      </c>
      <c r="F25613" t="s">
        <v>2016</v>
      </c>
      <c r="G25613">
        <v>3.75</v>
      </c>
      <c r="H25613" t="s">
        <v>2020</v>
      </c>
      <c r="I25613">
        <v>43409</v>
      </c>
      <c r="J25613">
        <v>2</v>
      </c>
      <c r="K25613">
        <v>0</v>
      </c>
    </row>
    <row r="25614" spans="1:11">
      <c r="B25614" t="s">
        <v>2033</v>
      </c>
      <c r="C25614" t="s">
        <v>2436</v>
      </c>
      <c r="D25614" t="s">
        <v>2184</v>
      </c>
      <c r="E25614">
        <v>1</v>
      </c>
      <c r="F25614" t="s">
        <v>2016</v>
      </c>
      <c r="G25614" t="s">
        <v>2030</v>
      </c>
      <c r="H25614" t="s">
        <v>2017</v>
      </c>
      <c r="I25614">
        <v>43409</v>
      </c>
      <c r="J25614">
        <v>1</v>
      </c>
      <c r="K25614">
        <v>31.06</v>
      </c>
    </row>
    <row r="25615" spans="1:11">
      <c r="B25615" t="s">
        <v>2072</v>
      </c>
      <c r="C25615" t="s">
        <v>2437</v>
      </c>
      <c r="D25615" t="s">
        <v>2041</v>
      </c>
      <c r="E25615">
        <v>1</v>
      </c>
      <c r="F25615" t="s">
        <v>2016</v>
      </c>
      <c r="G25615" t="s">
        <v>2030</v>
      </c>
      <c r="H25615" t="s">
        <v>2017</v>
      </c>
      <c r="I25615">
        <v>43409</v>
      </c>
      <c r="J25615">
        <v>1</v>
      </c>
      <c r="K25615">
        <v>31.06</v>
      </c>
    </row>
    <row r="25616" spans="1:11">
      <c r="B25616" t="s">
        <v>2063</v>
      </c>
      <c r="C25616" t="s">
        <v>2430</v>
      </c>
      <c r="D25616" t="s">
        <v>2184</v>
      </c>
      <c r="E25616">
        <v>1</v>
      </c>
      <c r="F25616" t="s">
        <v>2016</v>
      </c>
      <c r="G25616">
        <v>3</v>
      </c>
      <c r="H25616" t="s">
        <v>2017</v>
      </c>
      <c r="I25616">
        <v>43403</v>
      </c>
      <c r="J25616" t="s">
        <v>2030</v>
      </c>
      <c r="K25616" t="s">
        <v>2030</v>
      </c>
    </row>
    <row r="25617" spans="2:11">
      <c r="B25617" t="s">
        <v>2083</v>
      </c>
      <c r="C25617" t="s">
        <v>2304</v>
      </c>
      <c r="D25617" t="s">
        <v>2184</v>
      </c>
      <c r="E25617">
        <v>1</v>
      </c>
      <c r="F25617" t="s">
        <v>2088</v>
      </c>
      <c r="G25617" t="s">
        <v>2030</v>
      </c>
      <c r="H25617" t="s">
        <v>2017</v>
      </c>
      <c r="I25617">
        <v>43323</v>
      </c>
      <c r="J25617">
        <v>3</v>
      </c>
      <c r="K25617">
        <v>-1.48</v>
      </c>
    </row>
    <row r="25618" spans="2:11">
      <c r="B25618" t="s">
        <v>2786</v>
      </c>
      <c r="C25618" t="s">
        <v>2095</v>
      </c>
      <c r="D25618" t="s">
        <v>2843</v>
      </c>
      <c r="E25618">
        <v>4</v>
      </c>
      <c r="F25618" t="s">
        <v>2016</v>
      </c>
      <c r="G25618">
        <v>19</v>
      </c>
      <c r="H25618" t="s">
        <v>2017</v>
      </c>
      <c r="I25618">
        <v>42548</v>
      </c>
      <c r="J25618">
        <v>4</v>
      </c>
      <c r="K25618">
        <v>-31.06</v>
      </c>
    </row>
    <row r="25701" spans="1:11">
      <c r="A25701" t="s">
        <v>1270</v>
      </c>
      <c r="B25701" t="s">
        <v>2593</v>
      </c>
      <c r="C25701" t="s">
        <v>3325</v>
      </c>
      <c r="D25701" t="s">
        <v>2044</v>
      </c>
      <c r="E25701">
        <v>3</v>
      </c>
      <c r="F25701" t="s">
        <v>2016</v>
      </c>
      <c r="G25701">
        <v>8.66</v>
      </c>
      <c r="H25701" t="s">
        <v>2133</v>
      </c>
      <c r="I25701">
        <v>43511</v>
      </c>
      <c r="J25701" t="s">
        <v>2030</v>
      </c>
      <c r="K25701" t="s">
        <v>2030</v>
      </c>
    </row>
    <row r="25702" spans="1:11">
      <c r="B25702" t="s">
        <v>2595</v>
      </c>
      <c r="C25702" t="s">
        <v>3148</v>
      </c>
      <c r="D25702" t="s">
        <v>2252</v>
      </c>
      <c r="E25702">
        <v>3</v>
      </c>
      <c r="F25702" t="s">
        <v>2016</v>
      </c>
      <c r="G25702">
        <v>9.0399999999999991</v>
      </c>
      <c r="H25702" t="s">
        <v>2020</v>
      </c>
      <c r="I25702">
        <v>43511</v>
      </c>
      <c r="J25702">
        <v>3</v>
      </c>
      <c r="K25702">
        <v>0</v>
      </c>
    </row>
    <row r="25703" spans="1:11">
      <c r="B25703" t="s">
        <v>2174</v>
      </c>
      <c r="C25703" t="s">
        <v>3326</v>
      </c>
      <c r="D25703" t="s">
        <v>3327</v>
      </c>
      <c r="E25703">
        <v>4</v>
      </c>
      <c r="F25703" t="s">
        <v>2016</v>
      </c>
      <c r="G25703">
        <v>11.67</v>
      </c>
      <c r="H25703" t="s">
        <v>2017</v>
      </c>
      <c r="I25703">
        <v>43510</v>
      </c>
      <c r="J25703">
        <v>1</v>
      </c>
      <c r="K25703">
        <v>7.76</v>
      </c>
    </row>
    <row r="25704" spans="1:11">
      <c r="B25704" t="s">
        <v>2067</v>
      </c>
      <c r="C25704" t="s">
        <v>3328</v>
      </c>
      <c r="D25704" t="s">
        <v>2029</v>
      </c>
      <c r="E25704">
        <v>5</v>
      </c>
      <c r="F25704" t="s">
        <v>2016</v>
      </c>
      <c r="G25704">
        <v>9.0299999999999994</v>
      </c>
      <c r="H25704" t="s">
        <v>2020</v>
      </c>
      <c r="I25704">
        <v>43510</v>
      </c>
      <c r="J25704">
        <v>1</v>
      </c>
      <c r="K25704">
        <v>7.76</v>
      </c>
    </row>
    <row r="25705" spans="1:11">
      <c r="B25705" t="s">
        <v>3016</v>
      </c>
      <c r="C25705" t="s">
        <v>3151</v>
      </c>
      <c r="D25705" t="s">
        <v>2026</v>
      </c>
      <c r="E25705">
        <v>5</v>
      </c>
      <c r="F25705" t="s">
        <v>2016</v>
      </c>
      <c r="G25705">
        <v>13.31</v>
      </c>
      <c r="H25705" t="s">
        <v>2017</v>
      </c>
      <c r="I25705">
        <v>43496</v>
      </c>
      <c r="J25705">
        <v>1</v>
      </c>
      <c r="K25705">
        <v>7.76</v>
      </c>
    </row>
    <row r="25706" spans="1:11">
      <c r="B25706" t="s">
        <v>3329</v>
      </c>
      <c r="C25706" t="s">
        <v>3330</v>
      </c>
      <c r="D25706" t="s">
        <v>2026</v>
      </c>
      <c r="E25706">
        <v>5</v>
      </c>
      <c r="F25706" t="s">
        <v>2016</v>
      </c>
      <c r="G25706">
        <v>9.06</v>
      </c>
      <c r="H25706" t="s">
        <v>2017</v>
      </c>
      <c r="I25706">
        <v>43491</v>
      </c>
      <c r="J25706" t="s">
        <v>2030</v>
      </c>
      <c r="K25706" t="s">
        <v>2030</v>
      </c>
    </row>
    <row r="25707" spans="1:11">
      <c r="B25707" t="s">
        <v>2358</v>
      </c>
      <c r="C25707" t="s">
        <v>3331</v>
      </c>
      <c r="D25707" t="s">
        <v>2026</v>
      </c>
      <c r="E25707">
        <v>5</v>
      </c>
      <c r="F25707" t="s">
        <v>2016</v>
      </c>
      <c r="G25707">
        <v>21</v>
      </c>
      <c r="H25707" t="s">
        <v>2020</v>
      </c>
      <c r="I25707">
        <v>43475</v>
      </c>
      <c r="J25707">
        <v>1</v>
      </c>
      <c r="K25707">
        <v>7.76</v>
      </c>
    </row>
    <row r="25708" spans="1:11">
      <c r="B25708" t="s">
        <v>2142</v>
      </c>
      <c r="C25708" t="s">
        <v>3153</v>
      </c>
      <c r="D25708" t="s">
        <v>2026</v>
      </c>
      <c r="E25708">
        <v>5</v>
      </c>
      <c r="F25708" t="s">
        <v>2016</v>
      </c>
      <c r="G25708">
        <v>16</v>
      </c>
      <c r="H25708" t="s">
        <v>2017</v>
      </c>
      <c r="I25708">
        <v>43475</v>
      </c>
      <c r="J25708">
        <v>2</v>
      </c>
      <c r="K25708">
        <v>1.83</v>
      </c>
    </row>
    <row r="25709" spans="1:11">
      <c r="B25709" t="s">
        <v>3332</v>
      </c>
      <c r="C25709" t="s">
        <v>3333</v>
      </c>
      <c r="D25709" t="s">
        <v>2026</v>
      </c>
      <c r="E25709">
        <v>5</v>
      </c>
      <c r="F25709" t="s">
        <v>2016</v>
      </c>
      <c r="G25709">
        <v>12.09</v>
      </c>
      <c r="H25709" t="s">
        <v>2020</v>
      </c>
      <c r="I25709">
        <v>43475</v>
      </c>
      <c r="J25709">
        <v>1</v>
      </c>
      <c r="K25709">
        <v>7.76</v>
      </c>
    </row>
    <row r="25710" spans="1:11">
      <c r="B25710" t="s">
        <v>2399</v>
      </c>
      <c r="C25710" t="s">
        <v>3334</v>
      </c>
      <c r="D25710" t="s">
        <v>2026</v>
      </c>
      <c r="E25710">
        <v>5</v>
      </c>
      <c r="F25710" t="s">
        <v>2016</v>
      </c>
      <c r="G25710">
        <v>14.65</v>
      </c>
      <c r="H25710" t="s">
        <v>2017</v>
      </c>
      <c r="I25710">
        <v>43475</v>
      </c>
      <c r="J25710" t="s">
        <v>2030</v>
      </c>
      <c r="K25710" t="s">
        <v>2030</v>
      </c>
    </row>
    <row r="25711" spans="1:11">
      <c r="B25711" t="s">
        <v>3133</v>
      </c>
      <c r="C25711" t="s">
        <v>3335</v>
      </c>
      <c r="D25711" t="s">
        <v>2026</v>
      </c>
      <c r="E25711">
        <v>5</v>
      </c>
      <c r="F25711" t="s">
        <v>2016</v>
      </c>
      <c r="G25711">
        <v>9.2799999999999994</v>
      </c>
      <c r="H25711" t="s">
        <v>3135</v>
      </c>
      <c r="I25711">
        <v>42503</v>
      </c>
      <c r="J25711">
        <v>1</v>
      </c>
      <c r="K25711">
        <v>7.76</v>
      </c>
    </row>
    <row r="25801" spans="1:2">
      <c r="A25801" t="s">
        <v>1271</v>
      </c>
      <c r="B25801" t="s">
        <v>2030</v>
      </c>
    </row>
    <row r="25901" spans="1:11">
      <c r="A25901" t="s">
        <v>1272</v>
      </c>
      <c r="B25901" t="s">
        <v>2021</v>
      </c>
      <c r="C25901" t="s">
        <v>2402</v>
      </c>
      <c r="D25901" t="s">
        <v>2403</v>
      </c>
      <c r="E25901">
        <v>1</v>
      </c>
      <c r="F25901" t="s">
        <v>2016</v>
      </c>
      <c r="G25901">
        <v>16</v>
      </c>
      <c r="H25901" t="s">
        <v>2020</v>
      </c>
      <c r="I25901">
        <v>43511</v>
      </c>
      <c r="J25901">
        <v>3</v>
      </c>
      <c r="K25901">
        <v>10.119999999999999</v>
      </c>
    </row>
    <row r="25902" spans="1:11">
      <c r="B25902" t="s">
        <v>2131</v>
      </c>
      <c r="C25902" t="s">
        <v>2404</v>
      </c>
      <c r="D25902" t="s">
        <v>2041</v>
      </c>
      <c r="E25902">
        <v>1</v>
      </c>
      <c r="F25902" t="s">
        <v>2016</v>
      </c>
      <c r="G25902">
        <v>16</v>
      </c>
      <c r="H25902" t="s">
        <v>2133</v>
      </c>
      <c r="I25902">
        <v>43511</v>
      </c>
      <c r="J25902">
        <v>8</v>
      </c>
      <c r="K25902">
        <v>-45.61</v>
      </c>
    </row>
    <row r="25903" spans="1:11">
      <c r="B25903" t="s">
        <v>2039</v>
      </c>
      <c r="C25903" t="s">
        <v>3524</v>
      </c>
      <c r="D25903" t="s">
        <v>2041</v>
      </c>
      <c r="E25903">
        <v>1</v>
      </c>
      <c r="F25903" t="s">
        <v>2016</v>
      </c>
      <c r="G25903" t="s">
        <v>2030</v>
      </c>
      <c r="H25903" t="s">
        <v>2017</v>
      </c>
      <c r="I25903">
        <v>43511</v>
      </c>
      <c r="J25903" t="s">
        <v>2030</v>
      </c>
      <c r="K25903" t="s">
        <v>2030</v>
      </c>
    </row>
    <row r="25904" spans="1:11">
      <c r="B25904" t="s">
        <v>2134</v>
      </c>
      <c r="C25904" t="s">
        <v>3956</v>
      </c>
      <c r="D25904" t="s">
        <v>2184</v>
      </c>
      <c r="E25904">
        <v>1</v>
      </c>
      <c r="F25904" t="s">
        <v>2016</v>
      </c>
      <c r="G25904">
        <v>15</v>
      </c>
      <c r="H25904" t="s">
        <v>2020</v>
      </c>
      <c r="I25904">
        <v>43511</v>
      </c>
      <c r="J25904">
        <v>1</v>
      </c>
      <c r="K25904">
        <v>12.05</v>
      </c>
    </row>
    <row r="25905" spans="2:11">
      <c r="B25905" t="s">
        <v>2045</v>
      </c>
      <c r="C25905" t="s">
        <v>2495</v>
      </c>
      <c r="D25905" t="s">
        <v>2029</v>
      </c>
      <c r="E25905">
        <v>5</v>
      </c>
      <c r="F25905" t="s">
        <v>2016</v>
      </c>
      <c r="G25905">
        <v>21</v>
      </c>
      <c r="H25905" t="s">
        <v>2020</v>
      </c>
      <c r="I25905">
        <v>43511</v>
      </c>
      <c r="J25905">
        <v>5</v>
      </c>
      <c r="K25905">
        <v>-12.05</v>
      </c>
    </row>
    <row r="25906" spans="2:11">
      <c r="B25906" t="s">
        <v>2054</v>
      </c>
      <c r="C25906" t="s">
        <v>2636</v>
      </c>
      <c r="D25906" t="s">
        <v>2056</v>
      </c>
      <c r="E25906">
        <v>4</v>
      </c>
      <c r="F25906" t="s">
        <v>2016</v>
      </c>
      <c r="G25906">
        <v>23</v>
      </c>
      <c r="H25906" t="s">
        <v>2020</v>
      </c>
      <c r="I25906">
        <v>43511</v>
      </c>
      <c r="J25906" t="s">
        <v>2030</v>
      </c>
      <c r="K25906" t="s">
        <v>2030</v>
      </c>
    </row>
    <row r="25907" spans="2:11">
      <c r="B25907" t="s">
        <v>2240</v>
      </c>
      <c r="C25907" t="s">
        <v>2637</v>
      </c>
      <c r="D25907" t="s">
        <v>2026</v>
      </c>
      <c r="E25907">
        <v>5</v>
      </c>
      <c r="F25907" t="s">
        <v>2016</v>
      </c>
      <c r="G25907">
        <v>22.75</v>
      </c>
      <c r="H25907" t="s">
        <v>2020</v>
      </c>
      <c r="I25907">
        <v>43511</v>
      </c>
      <c r="J25907" t="s">
        <v>2030</v>
      </c>
      <c r="K25907" t="s">
        <v>2030</v>
      </c>
    </row>
    <row r="25908" spans="2:11">
      <c r="B25908" t="s">
        <v>2067</v>
      </c>
      <c r="C25908" t="s">
        <v>2414</v>
      </c>
      <c r="D25908" t="s">
        <v>2029</v>
      </c>
      <c r="E25908">
        <v>5</v>
      </c>
      <c r="F25908" t="s">
        <v>2016</v>
      </c>
      <c r="G25908">
        <v>26</v>
      </c>
      <c r="H25908" t="s">
        <v>2020</v>
      </c>
      <c r="I25908">
        <v>43510</v>
      </c>
      <c r="J25908">
        <v>5</v>
      </c>
      <c r="K25908">
        <v>-12.05</v>
      </c>
    </row>
    <row r="25909" spans="2:11">
      <c r="B25909" t="s">
        <v>2037</v>
      </c>
      <c r="C25909" t="s">
        <v>2489</v>
      </c>
      <c r="D25909" t="s">
        <v>2076</v>
      </c>
      <c r="E25909">
        <v>3</v>
      </c>
      <c r="F25909" t="s">
        <v>2016</v>
      </c>
      <c r="G25909">
        <v>20</v>
      </c>
      <c r="H25909" t="s">
        <v>2020</v>
      </c>
      <c r="I25909">
        <v>43510</v>
      </c>
      <c r="J25909">
        <v>6</v>
      </c>
      <c r="K25909">
        <v>-30.58</v>
      </c>
    </row>
    <row r="25910" spans="2:11">
      <c r="B25910" t="s">
        <v>2232</v>
      </c>
      <c r="C25910" t="s">
        <v>3957</v>
      </c>
      <c r="D25910" t="s">
        <v>2015</v>
      </c>
      <c r="E25910">
        <v>3</v>
      </c>
      <c r="F25910" t="s">
        <v>2016</v>
      </c>
      <c r="G25910" t="s">
        <v>2030</v>
      </c>
      <c r="H25910" t="s">
        <v>2017</v>
      </c>
      <c r="I25910">
        <v>43510</v>
      </c>
      <c r="J25910">
        <v>7</v>
      </c>
      <c r="K25910">
        <v>-34.67</v>
      </c>
    </row>
    <row r="25911" spans="2:11">
      <c r="B25911" t="s">
        <v>2074</v>
      </c>
      <c r="C25911" t="s">
        <v>3284</v>
      </c>
      <c r="D25911" t="s">
        <v>2076</v>
      </c>
      <c r="E25911">
        <v>3</v>
      </c>
      <c r="F25911" t="s">
        <v>2016</v>
      </c>
      <c r="G25911">
        <v>18</v>
      </c>
      <c r="H25911" t="s">
        <v>2020</v>
      </c>
      <c r="I25911">
        <v>43510</v>
      </c>
      <c r="J25911">
        <v>4</v>
      </c>
      <c r="K25911">
        <v>0</v>
      </c>
    </row>
    <row r="25912" spans="2:11">
      <c r="B25912" t="s">
        <v>2049</v>
      </c>
      <c r="C25912" t="s">
        <v>3476</v>
      </c>
      <c r="D25912" t="s">
        <v>2029</v>
      </c>
      <c r="E25912">
        <v>5</v>
      </c>
      <c r="F25912" t="s">
        <v>2016</v>
      </c>
      <c r="G25912">
        <v>24</v>
      </c>
      <c r="H25912" t="s">
        <v>2020</v>
      </c>
      <c r="I25912">
        <v>43510</v>
      </c>
      <c r="J25912">
        <v>5</v>
      </c>
      <c r="K25912">
        <v>-12.05</v>
      </c>
    </row>
    <row r="25913" spans="2:11">
      <c r="B25913" t="s">
        <v>2198</v>
      </c>
      <c r="C25913" t="s">
        <v>3636</v>
      </c>
      <c r="D25913" t="s">
        <v>2044</v>
      </c>
      <c r="E25913">
        <v>3</v>
      </c>
      <c r="F25913" t="s">
        <v>2016</v>
      </c>
      <c r="G25913">
        <v>17</v>
      </c>
      <c r="H25913" t="s">
        <v>2020</v>
      </c>
      <c r="I25913">
        <v>43510</v>
      </c>
      <c r="J25913">
        <v>4</v>
      </c>
      <c r="K25913">
        <v>0</v>
      </c>
    </row>
    <row r="25914" spans="2:11">
      <c r="B25914" t="s">
        <v>2083</v>
      </c>
      <c r="C25914" t="s">
        <v>2084</v>
      </c>
      <c r="D25914" t="s">
        <v>2053</v>
      </c>
      <c r="E25914">
        <v>1</v>
      </c>
      <c r="F25914" t="s">
        <v>2016</v>
      </c>
      <c r="G25914" t="s">
        <v>2030</v>
      </c>
      <c r="H25914" t="s">
        <v>2017</v>
      </c>
      <c r="I25914">
        <v>43425</v>
      </c>
      <c r="J25914">
        <v>2</v>
      </c>
      <c r="K25914">
        <v>10.16</v>
      </c>
    </row>
    <row r="25915" spans="2:11">
      <c r="B25915" t="s">
        <v>2042</v>
      </c>
      <c r="C25915" t="s">
        <v>2689</v>
      </c>
      <c r="D25915" t="s">
        <v>2044</v>
      </c>
      <c r="E25915">
        <v>3</v>
      </c>
      <c r="F25915" t="s">
        <v>2016</v>
      </c>
      <c r="G25915">
        <v>15</v>
      </c>
      <c r="H25915" t="s">
        <v>2020</v>
      </c>
      <c r="I25915">
        <v>43415</v>
      </c>
      <c r="J25915" t="s">
        <v>2030</v>
      </c>
      <c r="K25915" t="s">
        <v>2030</v>
      </c>
    </row>
    <row r="26001" spans="1:11">
      <c r="A26001" t="s">
        <v>1273</v>
      </c>
      <c r="B26001" t="s">
        <v>2037</v>
      </c>
      <c r="C26001" t="s">
        <v>2816</v>
      </c>
      <c r="D26001" t="s">
        <v>2026</v>
      </c>
      <c r="E26001">
        <v>5</v>
      </c>
      <c r="F26001" t="s">
        <v>2016</v>
      </c>
      <c r="G26001">
        <v>202</v>
      </c>
      <c r="H26001" t="s">
        <v>2020</v>
      </c>
      <c r="I26001">
        <v>43511</v>
      </c>
      <c r="J26001">
        <v>5</v>
      </c>
      <c r="K26001">
        <v>-13.83</v>
      </c>
    </row>
    <row r="26002" spans="1:11">
      <c r="B26002" t="s">
        <v>2157</v>
      </c>
      <c r="C26002" t="s">
        <v>2817</v>
      </c>
      <c r="D26002" t="s">
        <v>2026</v>
      </c>
      <c r="E26002">
        <v>5</v>
      </c>
      <c r="F26002" t="s">
        <v>2016</v>
      </c>
      <c r="G26002">
        <v>216</v>
      </c>
      <c r="H26002" t="s">
        <v>2017</v>
      </c>
      <c r="I26002">
        <v>43511</v>
      </c>
      <c r="J26002">
        <v>5</v>
      </c>
      <c r="K26002">
        <v>-13.83</v>
      </c>
    </row>
    <row r="26003" spans="1:11">
      <c r="B26003" t="s">
        <v>2234</v>
      </c>
      <c r="C26003" t="s">
        <v>2818</v>
      </c>
      <c r="D26003" t="s">
        <v>2026</v>
      </c>
      <c r="E26003">
        <v>5</v>
      </c>
      <c r="F26003" t="s">
        <v>2016</v>
      </c>
      <c r="G26003">
        <v>265</v>
      </c>
      <c r="H26003" t="s">
        <v>2020</v>
      </c>
      <c r="I26003">
        <v>43510</v>
      </c>
      <c r="J26003">
        <v>5</v>
      </c>
      <c r="K26003">
        <v>-13.83</v>
      </c>
    </row>
    <row r="26004" spans="1:11">
      <c r="B26004" t="s">
        <v>2051</v>
      </c>
      <c r="C26004" t="s">
        <v>2822</v>
      </c>
      <c r="D26004" t="s">
        <v>2026</v>
      </c>
      <c r="E26004">
        <v>5</v>
      </c>
      <c r="F26004" t="s">
        <v>2016</v>
      </c>
      <c r="G26004">
        <v>213</v>
      </c>
      <c r="H26004" t="s">
        <v>2017</v>
      </c>
      <c r="I26004">
        <v>43509</v>
      </c>
      <c r="J26004">
        <v>1</v>
      </c>
      <c r="K26004">
        <v>1.95</v>
      </c>
    </row>
    <row r="26005" spans="1:11">
      <c r="B26005" t="s">
        <v>2074</v>
      </c>
      <c r="C26005" t="s">
        <v>2820</v>
      </c>
      <c r="D26005" t="s">
        <v>2026</v>
      </c>
      <c r="E26005">
        <v>5</v>
      </c>
      <c r="F26005" t="s">
        <v>2016</v>
      </c>
      <c r="G26005">
        <v>205</v>
      </c>
      <c r="H26005" t="s">
        <v>2020</v>
      </c>
      <c r="I26005">
        <v>43508</v>
      </c>
      <c r="J26005">
        <v>5</v>
      </c>
      <c r="K26005">
        <v>-13.83</v>
      </c>
    </row>
    <row r="26006" spans="1:11">
      <c r="B26006" t="s">
        <v>2267</v>
      </c>
      <c r="C26006" t="s">
        <v>2821</v>
      </c>
      <c r="D26006" t="s">
        <v>2029</v>
      </c>
      <c r="E26006">
        <v>5</v>
      </c>
      <c r="F26006" t="s">
        <v>2016</v>
      </c>
      <c r="G26006">
        <v>215</v>
      </c>
      <c r="H26006" t="s">
        <v>2017</v>
      </c>
      <c r="I26006">
        <v>43508</v>
      </c>
      <c r="J26006">
        <v>4</v>
      </c>
      <c r="K26006">
        <v>-10.99</v>
      </c>
    </row>
    <row r="26007" spans="1:11">
      <c r="B26007" t="s">
        <v>2054</v>
      </c>
      <c r="C26007" t="s">
        <v>2824</v>
      </c>
      <c r="D26007" t="s">
        <v>2056</v>
      </c>
      <c r="E26007">
        <v>4</v>
      </c>
      <c r="F26007" t="s">
        <v>2016</v>
      </c>
      <c r="G26007">
        <v>207</v>
      </c>
      <c r="H26007" t="s">
        <v>2020</v>
      </c>
      <c r="I26007">
        <v>43507</v>
      </c>
      <c r="J26007" t="s">
        <v>2030</v>
      </c>
      <c r="K26007" t="s">
        <v>2030</v>
      </c>
    </row>
    <row r="26008" spans="1:11">
      <c r="B26008" t="s">
        <v>2159</v>
      </c>
      <c r="C26008" t="s">
        <v>2823</v>
      </c>
      <c r="D26008" t="s">
        <v>2029</v>
      </c>
      <c r="E26008">
        <v>5</v>
      </c>
      <c r="F26008" t="s">
        <v>2016</v>
      </c>
      <c r="G26008">
        <v>182</v>
      </c>
      <c r="H26008" t="s">
        <v>2020</v>
      </c>
      <c r="I26008">
        <v>43503</v>
      </c>
      <c r="J26008">
        <v>5</v>
      </c>
      <c r="K26008">
        <v>-13.83</v>
      </c>
    </row>
    <row r="26009" spans="1:11">
      <c r="B26009" t="s">
        <v>2094</v>
      </c>
      <c r="C26009" t="s">
        <v>2095</v>
      </c>
      <c r="D26009" t="s">
        <v>2076</v>
      </c>
      <c r="E26009">
        <v>3</v>
      </c>
      <c r="F26009" t="s">
        <v>2016</v>
      </c>
      <c r="G26009" t="s">
        <v>2030</v>
      </c>
      <c r="H26009" t="s">
        <v>2017</v>
      </c>
      <c r="I26009">
        <v>43502</v>
      </c>
      <c r="J26009" t="s">
        <v>2030</v>
      </c>
      <c r="K26009" t="s">
        <v>2030</v>
      </c>
    </row>
    <row r="26010" spans="1:11">
      <c r="B26010" t="s">
        <v>2024</v>
      </c>
      <c r="C26010" t="s">
        <v>2217</v>
      </c>
      <c r="D26010" t="s">
        <v>2026</v>
      </c>
      <c r="E26010">
        <v>5</v>
      </c>
      <c r="F26010" t="s">
        <v>2016</v>
      </c>
      <c r="G26010">
        <v>200</v>
      </c>
      <c r="H26010" t="s">
        <v>2017</v>
      </c>
      <c r="I26010">
        <v>43501</v>
      </c>
      <c r="J26010">
        <v>5</v>
      </c>
      <c r="K26010">
        <v>-13.83</v>
      </c>
    </row>
    <row r="26011" spans="1:11">
      <c r="B26011" t="s">
        <v>2825</v>
      </c>
      <c r="C26011" t="s">
        <v>2826</v>
      </c>
      <c r="D26011" t="s">
        <v>2035</v>
      </c>
      <c r="E26011">
        <v>5</v>
      </c>
      <c r="F26011" t="s">
        <v>2085</v>
      </c>
      <c r="G26011">
        <v>214</v>
      </c>
      <c r="H26011" t="s">
        <v>2020</v>
      </c>
      <c r="I26011">
        <v>43501</v>
      </c>
      <c r="J26011" t="s">
        <v>2030</v>
      </c>
      <c r="K26011" t="s">
        <v>2030</v>
      </c>
    </row>
    <row r="26012" spans="1:11">
      <c r="B26012" t="s">
        <v>2021</v>
      </c>
      <c r="C26012" t="s">
        <v>2828</v>
      </c>
      <c r="D26012" t="s">
        <v>2216</v>
      </c>
      <c r="E26012">
        <v>3</v>
      </c>
      <c r="F26012" t="s">
        <v>2016</v>
      </c>
      <c r="G26012">
        <v>201</v>
      </c>
      <c r="H26012" t="s">
        <v>2020</v>
      </c>
      <c r="I26012">
        <v>43497</v>
      </c>
      <c r="J26012">
        <v>2</v>
      </c>
      <c r="K26012">
        <v>0</v>
      </c>
    </row>
    <row r="26013" spans="1:11">
      <c r="B26013" t="s">
        <v>2033</v>
      </c>
      <c r="C26013" t="s">
        <v>2202</v>
      </c>
      <c r="D26013" t="s">
        <v>2044</v>
      </c>
      <c r="E26013">
        <v>3</v>
      </c>
      <c r="F26013" t="s">
        <v>2016</v>
      </c>
      <c r="G26013">
        <v>202</v>
      </c>
      <c r="H26013" t="s">
        <v>2036</v>
      </c>
      <c r="I26013">
        <v>43497</v>
      </c>
      <c r="J26013">
        <v>2</v>
      </c>
      <c r="K26013">
        <v>0</v>
      </c>
    </row>
    <row r="26014" spans="1:11">
      <c r="B26014" t="s">
        <v>2063</v>
      </c>
      <c r="C26014" t="s">
        <v>2214</v>
      </c>
      <c r="D26014" t="s">
        <v>2162</v>
      </c>
      <c r="E26014">
        <v>3</v>
      </c>
      <c r="F26014" t="s">
        <v>2016</v>
      </c>
      <c r="G26014">
        <v>195</v>
      </c>
      <c r="H26014" t="s">
        <v>2017</v>
      </c>
      <c r="I26014">
        <v>43497</v>
      </c>
      <c r="J26014">
        <v>2</v>
      </c>
      <c r="K26014">
        <v>0</v>
      </c>
    </row>
    <row r="26015" spans="1:11">
      <c r="B26015" t="s">
        <v>2027</v>
      </c>
      <c r="C26015" t="s">
        <v>2831</v>
      </c>
      <c r="D26015" t="s">
        <v>2044</v>
      </c>
      <c r="E26015">
        <v>3</v>
      </c>
      <c r="F26015" t="s">
        <v>2016</v>
      </c>
      <c r="G26015">
        <v>175</v>
      </c>
      <c r="H26015" t="s">
        <v>2017</v>
      </c>
      <c r="I26015">
        <v>43496</v>
      </c>
      <c r="J26015">
        <v>3</v>
      </c>
      <c r="K26015">
        <v>-4.41</v>
      </c>
    </row>
    <row r="26016" spans="1:11">
      <c r="B26016" t="s">
        <v>2049</v>
      </c>
      <c r="C26016" t="s">
        <v>2830</v>
      </c>
      <c r="D26016" t="s">
        <v>2029</v>
      </c>
      <c r="E26016">
        <v>5</v>
      </c>
      <c r="F26016" t="s">
        <v>2016</v>
      </c>
      <c r="G26016">
        <v>215</v>
      </c>
      <c r="H26016" t="s">
        <v>2020</v>
      </c>
      <c r="I26016">
        <v>43496</v>
      </c>
      <c r="J26016">
        <v>5</v>
      </c>
      <c r="K26016">
        <v>-13.83</v>
      </c>
    </row>
    <row r="26017" spans="2:11">
      <c r="B26017" t="s">
        <v>2210</v>
      </c>
      <c r="C26017" t="s">
        <v>2211</v>
      </c>
      <c r="D26017" t="s">
        <v>2044</v>
      </c>
      <c r="E26017">
        <v>3</v>
      </c>
      <c r="F26017" t="s">
        <v>2016</v>
      </c>
      <c r="G26017">
        <v>187</v>
      </c>
      <c r="H26017" t="s">
        <v>2020</v>
      </c>
      <c r="I26017">
        <v>43496</v>
      </c>
      <c r="J26017">
        <v>2</v>
      </c>
      <c r="K26017">
        <v>0</v>
      </c>
    </row>
    <row r="26018" spans="2:11">
      <c r="B26018" t="s">
        <v>106</v>
      </c>
      <c r="C26018" t="s">
        <v>2205</v>
      </c>
      <c r="D26018" t="s">
        <v>2440</v>
      </c>
      <c r="E26018">
        <v>5</v>
      </c>
      <c r="F26018" t="s">
        <v>2016</v>
      </c>
      <c r="G26018">
        <v>215</v>
      </c>
      <c r="H26018" t="s">
        <v>2020</v>
      </c>
      <c r="I26018">
        <v>43474</v>
      </c>
      <c r="J26018">
        <v>5</v>
      </c>
      <c r="K26018">
        <v>-13.83</v>
      </c>
    </row>
    <row r="26019" spans="2:11">
      <c r="B26019" t="s">
        <v>2083</v>
      </c>
      <c r="C26019" t="s">
        <v>2084</v>
      </c>
      <c r="D26019" t="s">
        <v>2026</v>
      </c>
      <c r="E26019">
        <v>5</v>
      </c>
      <c r="F26019" t="s">
        <v>2016</v>
      </c>
      <c r="G26019" t="s">
        <v>2030</v>
      </c>
      <c r="H26019" t="s">
        <v>2017</v>
      </c>
      <c r="I26019">
        <v>43433</v>
      </c>
      <c r="J26019" t="s">
        <v>2030</v>
      </c>
      <c r="K26019" t="s">
        <v>2030</v>
      </c>
    </row>
    <row r="26101" spans="1:11">
      <c r="A26101" t="s">
        <v>1274</v>
      </c>
      <c r="B26101" t="s">
        <v>2037</v>
      </c>
      <c r="C26101" t="s">
        <v>3420</v>
      </c>
      <c r="D26101" t="s">
        <v>2076</v>
      </c>
      <c r="E26101">
        <v>3</v>
      </c>
      <c r="F26101" t="s">
        <v>2016</v>
      </c>
      <c r="G26101">
        <v>0.75</v>
      </c>
      <c r="H26101" t="s">
        <v>2020</v>
      </c>
      <c r="I26101">
        <v>43511</v>
      </c>
      <c r="J26101">
        <v>2</v>
      </c>
      <c r="K26101">
        <v>21.45</v>
      </c>
    </row>
    <row r="26102" spans="1:11">
      <c r="B26102" t="s">
        <v>2267</v>
      </c>
      <c r="C26102" t="s">
        <v>3421</v>
      </c>
      <c r="D26102" t="s">
        <v>2273</v>
      </c>
      <c r="E26102">
        <v>3</v>
      </c>
      <c r="F26102" t="s">
        <v>2016</v>
      </c>
      <c r="G26102">
        <v>0.6</v>
      </c>
      <c r="H26102" t="s">
        <v>2017</v>
      </c>
      <c r="I26102">
        <v>43509</v>
      </c>
      <c r="J26102" t="s">
        <v>2030</v>
      </c>
      <c r="K26102" t="s">
        <v>2030</v>
      </c>
    </row>
    <row r="26103" spans="1:11">
      <c r="B26103" t="s">
        <v>2079</v>
      </c>
      <c r="C26103" t="s">
        <v>3394</v>
      </c>
      <c r="D26103" t="s">
        <v>2015</v>
      </c>
      <c r="E26103">
        <v>3</v>
      </c>
      <c r="F26103" t="s">
        <v>2016</v>
      </c>
      <c r="G26103">
        <v>0.5</v>
      </c>
      <c r="H26103" t="s">
        <v>2017</v>
      </c>
      <c r="I26103">
        <v>43508</v>
      </c>
      <c r="J26103">
        <v>11</v>
      </c>
      <c r="K26103">
        <v>-83.6</v>
      </c>
    </row>
    <row r="26104" spans="1:11">
      <c r="B26104" t="s">
        <v>2207</v>
      </c>
      <c r="C26104" t="s">
        <v>3413</v>
      </c>
      <c r="D26104" t="s">
        <v>2026</v>
      </c>
      <c r="E26104">
        <v>5</v>
      </c>
      <c r="F26104" t="s">
        <v>2016</v>
      </c>
      <c r="G26104">
        <v>5</v>
      </c>
      <c r="H26104" t="s">
        <v>2017</v>
      </c>
      <c r="I26104">
        <v>43504</v>
      </c>
      <c r="J26104">
        <v>8</v>
      </c>
      <c r="K26104">
        <v>-68.77</v>
      </c>
    </row>
    <row r="26105" spans="1:11">
      <c r="B26105" t="s">
        <v>2388</v>
      </c>
      <c r="C26105" t="s">
        <v>3422</v>
      </c>
      <c r="D26105" t="s">
        <v>2570</v>
      </c>
      <c r="E26105">
        <v>4</v>
      </c>
      <c r="F26105" t="s">
        <v>2016</v>
      </c>
      <c r="G26105">
        <v>2.6</v>
      </c>
      <c r="H26105" t="s">
        <v>2020</v>
      </c>
      <c r="I26105">
        <v>43501</v>
      </c>
      <c r="J26105">
        <v>8</v>
      </c>
      <c r="K26105">
        <v>-68.77</v>
      </c>
    </row>
    <row r="26106" spans="1:11">
      <c r="B26106" t="s">
        <v>2074</v>
      </c>
      <c r="C26106" t="s">
        <v>3423</v>
      </c>
      <c r="D26106" t="s">
        <v>2076</v>
      </c>
      <c r="E26106">
        <v>3</v>
      </c>
      <c r="F26106" t="s">
        <v>2016</v>
      </c>
      <c r="G26106">
        <v>1.5</v>
      </c>
      <c r="H26106" t="s">
        <v>2017</v>
      </c>
      <c r="I26106">
        <v>43501</v>
      </c>
      <c r="J26106" t="s">
        <v>2030</v>
      </c>
      <c r="K26106" t="s">
        <v>2030</v>
      </c>
    </row>
    <row r="26107" spans="1:11">
      <c r="B26107" t="s">
        <v>2031</v>
      </c>
      <c r="C26107" t="s">
        <v>3424</v>
      </c>
      <c r="D26107" t="s">
        <v>2026</v>
      </c>
      <c r="E26107">
        <v>5</v>
      </c>
      <c r="F26107" t="s">
        <v>2016</v>
      </c>
      <c r="G26107">
        <v>6</v>
      </c>
      <c r="H26107" t="s">
        <v>2020</v>
      </c>
      <c r="I26107">
        <v>43500</v>
      </c>
      <c r="J26107">
        <v>8</v>
      </c>
      <c r="K26107">
        <v>-68.77</v>
      </c>
    </row>
    <row r="26108" spans="1:11">
      <c r="B26108" t="s">
        <v>2033</v>
      </c>
      <c r="C26108" t="s">
        <v>3404</v>
      </c>
      <c r="D26108" t="s">
        <v>2044</v>
      </c>
      <c r="E26108">
        <v>3</v>
      </c>
      <c r="F26108" t="s">
        <v>2016</v>
      </c>
      <c r="G26108" t="s">
        <v>2030</v>
      </c>
      <c r="H26108" t="s">
        <v>2017</v>
      </c>
      <c r="I26108">
        <v>43500</v>
      </c>
      <c r="J26108">
        <v>11</v>
      </c>
      <c r="K26108">
        <v>-83.6</v>
      </c>
    </row>
    <row r="26109" spans="1:11">
      <c r="B26109" t="s">
        <v>2072</v>
      </c>
      <c r="C26109" t="s">
        <v>3425</v>
      </c>
      <c r="D26109" t="s">
        <v>2041</v>
      </c>
      <c r="E26109">
        <v>1</v>
      </c>
      <c r="F26109" t="s">
        <v>2016</v>
      </c>
      <c r="G26109" t="s">
        <v>2030</v>
      </c>
      <c r="H26109" t="s">
        <v>2017</v>
      </c>
      <c r="I26109">
        <v>43500</v>
      </c>
      <c r="J26109">
        <v>12</v>
      </c>
      <c r="K26109">
        <v>-155.87</v>
      </c>
    </row>
    <row r="26110" spans="1:11">
      <c r="B26110" t="s">
        <v>2077</v>
      </c>
      <c r="C26110" t="s">
        <v>3401</v>
      </c>
      <c r="D26110" t="s">
        <v>2029</v>
      </c>
      <c r="E26110">
        <v>5</v>
      </c>
      <c r="F26110" t="s">
        <v>2016</v>
      </c>
      <c r="G26110">
        <v>3</v>
      </c>
      <c r="H26110" t="s">
        <v>2020</v>
      </c>
      <c r="I26110">
        <v>43500</v>
      </c>
      <c r="J26110">
        <v>8</v>
      </c>
      <c r="K26110">
        <v>-68.77</v>
      </c>
    </row>
    <row r="26111" spans="1:11">
      <c r="B26111" t="s">
        <v>2451</v>
      </c>
      <c r="C26111" t="s">
        <v>3426</v>
      </c>
      <c r="D26111" t="s">
        <v>2026</v>
      </c>
      <c r="E26111">
        <v>5</v>
      </c>
      <c r="F26111" t="s">
        <v>2016</v>
      </c>
      <c r="G26111" t="s">
        <v>2030</v>
      </c>
      <c r="H26111" t="s">
        <v>2017</v>
      </c>
      <c r="I26111">
        <v>43500</v>
      </c>
      <c r="J26111">
        <v>8</v>
      </c>
      <c r="K26111">
        <v>-68.77</v>
      </c>
    </row>
    <row r="26112" spans="1:11">
      <c r="B26112" t="s">
        <v>2051</v>
      </c>
      <c r="C26112" t="s">
        <v>3410</v>
      </c>
      <c r="D26112" t="s">
        <v>2026</v>
      </c>
      <c r="E26112">
        <v>5</v>
      </c>
      <c r="F26112" t="s">
        <v>2016</v>
      </c>
      <c r="G26112">
        <v>2</v>
      </c>
      <c r="H26112" t="s">
        <v>2017</v>
      </c>
      <c r="I26112">
        <v>43500</v>
      </c>
      <c r="J26112">
        <v>6</v>
      </c>
      <c r="K26112">
        <v>-58.32</v>
      </c>
    </row>
    <row r="26113" spans="2:11">
      <c r="B26113" t="s">
        <v>2198</v>
      </c>
      <c r="C26113" t="s">
        <v>3427</v>
      </c>
      <c r="D26113" t="s">
        <v>2044</v>
      </c>
      <c r="E26113">
        <v>3</v>
      </c>
      <c r="F26113" t="s">
        <v>2016</v>
      </c>
      <c r="G26113">
        <v>1.44</v>
      </c>
      <c r="H26113" t="s">
        <v>2020</v>
      </c>
      <c r="I26113">
        <v>43500</v>
      </c>
      <c r="J26113">
        <v>5</v>
      </c>
      <c r="K26113">
        <v>-21.45</v>
      </c>
    </row>
    <row r="26114" spans="2:11">
      <c r="B26114" t="s">
        <v>2352</v>
      </c>
      <c r="C26114" t="s">
        <v>3419</v>
      </c>
      <c r="D26114" t="s">
        <v>2026</v>
      </c>
      <c r="E26114">
        <v>5</v>
      </c>
      <c r="F26114" t="s">
        <v>2016</v>
      </c>
      <c r="G26114" t="s">
        <v>2030</v>
      </c>
      <c r="H26114" t="s">
        <v>2017</v>
      </c>
      <c r="I26114">
        <v>43500</v>
      </c>
      <c r="J26114">
        <v>7</v>
      </c>
      <c r="K26114">
        <v>-65.900000000000006</v>
      </c>
    </row>
    <row r="26115" spans="2:11">
      <c r="B26115" t="s">
        <v>2067</v>
      </c>
      <c r="C26115" t="s">
        <v>3428</v>
      </c>
      <c r="D26115" t="s">
        <v>2029</v>
      </c>
      <c r="E26115">
        <v>5</v>
      </c>
      <c r="F26115" t="s">
        <v>2016</v>
      </c>
      <c r="G26115">
        <v>5</v>
      </c>
      <c r="H26115" t="s">
        <v>2020</v>
      </c>
      <c r="I26115">
        <v>43497</v>
      </c>
      <c r="J26115">
        <v>8</v>
      </c>
      <c r="K26115">
        <v>-68.77</v>
      </c>
    </row>
    <row r="26116" spans="2:11">
      <c r="B26116" t="s">
        <v>2027</v>
      </c>
      <c r="C26116" t="s">
        <v>3399</v>
      </c>
      <c r="D26116" t="s">
        <v>2029</v>
      </c>
      <c r="E26116">
        <v>5</v>
      </c>
      <c r="F26116" t="s">
        <v>2016</v>
      </c>
      <c r="G26116">
        <v>1</v>
      </c>
      <c r="H26116" t="s">
        <v>2017</v>
      </c>
      <c r="I26116">
        <v>43497</v>
      </c>
      <c r="J26116">
        <v>8</v>
      </c>
      <c r="K26116">
        <v>-68.77</v>
      </c>
    </row>
    <row r="26117" spans="2:11">
      <c r="B26117" t="s">
        <v>2371</v>
      </c>
      <c r="C26117" t="s">
        <v>3400</v>
      </c>
      <c r="D26117" t="s">
        <v>2162</v>
      </c>
      <c r="E26117">
        <v>3</v>
      </c>
      <c r="F26117" t="s">
        <v>2016</v>
      </c>
      <c r="G26117">
        <v>1</v>
      </c>
      <c r="H26117" t="s">
        <v>2020</v>
      </c>
      <c r="I26117">
        <v>43497</v>
      </c>
      <c r="J26117">
        <v>10</v>
      </c>
      <c r="K26117">
        <v>-81.39</v>
      </c>
    </row>
    <row r="26118" spans="2:11">
      <c r="B26118" t="s">
        <v>2063</v>
      </c>
      <c r="C26118" t="s">
        <v>3411</v>
      </c>
      <c r="D26118" t="s">
        <v>2162</v>
      </c>
      <c r="E26118">
        <v>3</v>
      </c>
      <c r="F26118" t="s">
        <v>2016</v>
      </c>
      <c r="G26118">
        <v>1</v>
      </c>
      <c r="H26118" t="s">
        <v>2017</v>
      </c>
      <c r="I26118">
        <v>43497</v>
      </c>
      <c r="J26118">
        <v>4</v>
      </c>
      <c r="K26118">
        <v>0</v>
      </c>
    </row>
    <row r="26119" spans="2:11">
      <c r="B26119" t="s">
        <v>2094</v>
      </c>
      <c r="C26119" t="s">
        <v>2095</v>
      </c>
      <c r="D26119" t="s">
        <v>2053</v>
      </c>
      <c r="E26119">
        <v>1</v>
      </c>
      <c r="F26119" t="s">
        <v>2016</v>
      </c>
      <c r="G26119" t="s">
        <v>2030</v>
      </c>
      <c r="H26119" t="s">
        <v>2017</v>
      </c>
      <c r="I26119">
        <v>43494</v>
      </c>
      <c r="J26119" t="s">
        <v>2030</v>
      </c>
      <c r="K26119" t="s">
        <v>2030</v>
      </c>
    </row>
    <row r="26120" spans="2:11">
      <c r="B26120" t="s">
        <v>2174</v>
      </c>
      <c r="C26120" t="s">
        <v>3408</v>
      </c>
      <c r="D26120" t="s">
        <v>2015</v>
      </c>
      <c r="E26120">
        <v>3</v>
      </c>
      <c r="F26120" t="s">
        <v>2016</v>
      </c>
      <c r="G26120">
        <v>1</v>
      </c>
      <c r="H26120" t="s">
        <v>2017</v>
      </c>
      <c r="I26120">
        <v>43475</v>
      </c>
      <c r="J26120">
        <v>9</v>
      </c>
      <c r="K26120">
        <v>-79.959999999999994</v>
      </c>
    </row>
    <row r="26121" spans="2:11">
      <c r="B26121" t="s">
        <v>106</v>
      </c>
      <c r="C26121" t="s">
        <v>3429</v>
      </c>
      <c r="D26121" t="s">
        <v>2723</v>
      </c>
      <c r="E26121">
        <v>3</v>
      </c>
      <c r="F26121" t="s">
        <v>2016</v>
      </c>
      <c r="G26121">
        <v>1</v>
      </c>
      <c r="H26121" t="s">
        <v>2020</v>
      </c>
      <c r="I26121">
        <v>43474</v>
      </c>
      <c r="J26121" t="s">
        <v>2030</v>
      </c>
      <c r="K26121" t="s">
        <v>2030</v>
      </c>
    </row>
    <row r="26122" spans="2:11">
      <c r="B26122" t="s">
        <v>2049</v>
      </c>
      <c r="C26122" t="s">
        <v>3405</v>
      </c>
      <c r="D26122" t="s">
        <v>2179</v>
      </c>
      <c r="E26122" t="s">
        <v>2030</v>
      </c>
      <c r="F26122" t="s">
        <v>2016</v>
      </c>
      <c r="G26122" t="s">
        <v>2030</v>
      </c>
      <c r="H26122" t="s">
        <v>2017</v>
      </c>
      <c r="I26122">
        <v>43451</v>
      </c>
      <c r="J26122" t="s">
        <v>2030</v>
      </c>
      <c r="K26122" t="s">
        <v>2030</v>
      </c>
    </row>
    <row r="26123" spans="2:11">
      <c r="B26123" t="s">
        <v>2083</v>
      </c>
      <c r="C26123" t="s">
        <v>2084</v>
      </c>
      <c r="D26123" t="s">
        <v>2035</v>
      </c>
      <c r="E26123">
        <v>5</v>
      </c>
      <c r="F26123" t="s">
        <v>2085</v>
      </c>
      <c r="G26123" t="s">
        <v>2030</v>
      </c>
      <c r="H26123" t="s">
        <v>2017</v>
      </c>
      <c r="I26123">
        <v>43421</v>
      </c>
      <c r="J26123">
        <v>3</v>
      </c>
      <c r="K26123">
        <v>2.4</v>
      </c>
    </row>
    <row r="26124" spans="2:11">
      <c r="B26124" t="s">
        <v>3430</v>
      </c>
      <c r="C26124" t="s">
        <v>3431</v>
      </c>
      <c r="D26124" t="s">
        <v>2026</v>
      </c>
      <c r="E26124">
        <v>5</v>
      </c>
      <c r="F26124" t="s">
        <v>2016</v>
      </c>
      <c r="G26124">
        <v>6</v>
      </c>
      <c r="H26124" t="s">
        <v>2020</v>
      </c>
      <c r="I26124">
        <v>43215</v>
      </c>
      <c r="J26124">
        <v>8</v>
      </c>
      <c r="K26124">
        <v>-68.77</v>
      </c>
    </row>
    <row r="26201" spans="1:11">
      <c r="A26201" t="s">
        <v>1275</v>
      </c>
      <c r="B26201" t="s">
        <v>2198</v>
      </c>
      <c r="C26201" t="s">
        <v>3474</v>
      </c>
      <c r="D26201" t="s">
        <v>2035</v>
      </c>
      <c r="E26201">
        <v>5</v>
      </c>
      <c r="F26201" t="s">
        <v>2016</v>
      </c>
      <c r="G26201">
        <v>230</v>
      </c>
      <c r="H26201" t="s">
        <v>2020</v>
      </c>
      <c r="I26201">
        <v>43511</v>
      </c>
      <c r="J26201">
        <v>2</v>
      </c>
      <c r="K26201">
        <v>41.21</v>
      </c>
    </row>
    <row r="26202" spans="1:11">
      <c r="B26202" t="s">
        <v>2077</v>
      </c>
      <c r="C26202" t="s">
        <v>3461</v>
      </c>
      <c r="D26202" t="s">
        <v>2029</v>
      </c>
      <c r="E26202">
        <v>5</v>
      </c>
      <c r="F26202" t="s">
        <v>2016</v>
      </c>
      <c r="G26202">
        <v>270</v>
      </c>
      <c r="H26202" t="s">
        <v>2020</v>
      </c>
      <c r="I26202">
        <v>43508</v>
      </c>
      <c r="J26202">
        <v>2</v>
      </c>
      <c r="K26202">
        <v>41.21</v>
      </c>
    </row>
    <row r="26203" spans="1:11">
      <c r="B26203" t="s">
        <v>2151</v>
      </c>
      <c r="C26203" t="s">
        <v>3967</v>
      </c>
      <c r="D26203" t="s">
        <v>2026</v>
      </c>
      <c r="E26203">
        <v>5</v>
      </c>
      <c r="F26203" t="s">
        <v>2016</v>
      </c>
      <c r="G26203">
        <v>256</v>
      </c>
      <c r="H26203" t="s">
        <v>2017</v>
      </c>
      <c r="I26203">
        <v>43508</v>
      </c>
      <c r="J26203" t="s">
        <v>2030</v>
      </c>
      <c r="K26203" t="s">
        <v>2030</v>
      </c>
    </row>
    <row r="26204" spans="1:11">
      <c r="B26204" t="s">
        <v>2621</v>
      </c>
      <c r="C26204" t="s">
        <v>4198</v>
      </c>
      <c r="D26204" t="s">
        <v>2026</v>
      </c>
      <c r="E26204">
        <v>5</v>
      </c>
      <c r="F26204" t="s">
        <v>2016</v>
      </c>
      <c r="G26204">
        <v>235</v>
      </c>
      <c r="H26204" t="s">
        <v>2017</v>
      </c>
      <c r="I26204">
        <v>43507</v>
      </c>
      <c r="J26204">
        <v>2</v>
      </c>
      <c r="K26204">
        <v>41.21</v>
      </c>
    </row>
    <row r="26205" spans="1:11">
      <c r="B26205" t="s">
        <v>2094</v>
      </c>
      <c r="C26205" t="s">
        <v>2095</v>
      </c>
      <c r="D26205" t="s">
        <v>2076</v>
      </c>
      <c r="E26205">
        <v>3</v>
      </c>
      <c r="F26205" t="s">
        <v>2088</v>
      </c>
      <c r="G26205" t="s">
        <v>2030</v>
      </c>
      <c r="H26205" t="s">
        <v>2017</v>
      </c>
      <c r="I26205">
        <v>43507</v>
      </c>
      <c r="J26205" t="s">
        <v>2030</v>
      </c>
      <c r="K26205" t="s">
        <v>2030</v>
      </c>
    </row>
    <row r="26206" spans="1:11">
      <c r="B26206" t="s">
        <v>2069</v>
      </c>
      <c r="C26206" t="s">
        <v>3449</v>
      </c>
      <c r="D26206" t="s">
        <v>2035</v>
      </c>
      <c r="E26206">
        <v>5</v>
      </c>
      <c r="F26206" t="s">
        <v>2016</v>
      </c>
      <c r="G26206">
        <v>250</v>
      </c>
      <c r="H26206" t="s">
        <v>2017</v>
      </c>
      <c r="I26206">
        <v>43501</v>
      </c>
      <c r="J26206">
        <v>2</v>
      </c>
      <c r="K26206">
        <v>41.21</v>
      </c>
    </row>
    <row r="26207" spans="1:11">
      <c r="B26207" t="s">
        <v>2102</v>
      </c>
      <c r="C26207" t="s">
        <v>2842</v>
      </c>
      <c r="D26207" t="s">
        <v>2026</v>
      </c>
      <c r="E26207">
        <v>5</v>
      </c>
      <c r="F26207" t="s">
        <v>2016</v>
      </c>
      <c r="G26207" t="s">
        <v>2030</v>
      </c>
      <c r="H26207" t="s">
        <v>2017</v>
      </c>
      <c r="I26207">
        <v>43500</v>
      </c>
      <c r="J26207" t="s">
        <v>2030</v>
      </c>
      <c r="K26207" t="s">
        <v>2030</v>
      </c>
    </row>
    <row r="26208" spans="1:11">
      <c r="B26208" t="s">
        <v>2074</v>
      </c>
      <c r="C26208" t="s">
        <v>3473</v>
      </c>
      <c r="D26208" t="s">
        <v>2026</v>
      </c>
      <c r="E26208">
        <v>5</v>
      </c>
      <c r="F26208" t="s">
        <v>2016</v>
      </c>
      <c r="G26208">
        <v>240</v>
      </c>
      <c r="H26208" t="s">
        <v>2017</v>
      </c>
      <c r="I26208">
        <v>43499</v>
      </c>
      <c r="J26208">
        <v>2</v>
      </c>
      <c r="K26208">
        <v>41.21</v>
      </c>
    </row>
    <row r="26209" spans="2:11">
      <c r="B26209" t="s">
        <v>106</v>
      </c>
      <c r="C26209" t="s">
        <v>2884</v>
      </c>
      <c r="D26209" t="s">
        <v>2229</v>
      </c>
      <c r="E26209">
        <v>5</v>
      </c>
      <c r="F26209" t="s">
        <v>2016</v>
      </c>
      <c r="G26209">
        <v>266</v>
      </c>
      <c r="H26209" t="s">
        <v>2020</v>
      </c>
      <c r="I26209">
        <v>43495</v>
      </c>
      <c r="J26209">
        <v>2</v>
      </c>
      <c r="K26209">
        <v>41.21</v>
      </c>
    </row>
    <row r="26210" spans="2:11">
      <c r="B26210" t="s">
        <v>2072</v>
      </c>
      <c r="C26210" t="s">
        <v>2887</v>
      </c>
      <c r="D26210" t="s">
        <v>2029</v>
      </c>
      <c r="E26210">
        <v>5</v>
      </c>
      <c r="F26210" t="s">
        <v>2016</v>
      </c>
      <c r="G26210">
        <v>220</v>
      </c>
      <c r="H26210" t="s">
        <v>2017</v>
      </c>
      <c r="I26210">
        <v>43493</v>
      </c>
      <c r="J26210">
        <v>2</v>
      </c>
      <c r="K26210">
        <v>41.21</v>
      </c>
    </row>
    <row r="26211" spans="2:11">
      <c r="B26211" t="s">
        <v>2037</v>
      </c>
      <c r="C26211" t="s">
        <v>3113</v>
      </c>
      <c r="D26211" t="s">
        <v>2026</v>
      </c>
      <c r="E26211">
        <v>5</v>
      </c>
      <c r="F26211" t="s">
        <v>2016</v>
      </c>
      <c r="G26211">
        <v>249</v>
      </c>
      <c r="H26211" t="s">
        <v>2017</v>
      </c>
      <c r="I26211">
        <v>43490</v>
      </c>
      <c r="J26211">
        <v>2</v>
      </c>
      <c r="K26211">
        <v>41.21</v>
      </c>
    </row>
    <row r="26212" spans="2:11">
      <c r="B26212" t="s">
        <v>2079</v>
      </c>
      <c r="C26212" t="s">
        <v>3117</v>
      </c>
      <c r="D26212" t="s">
        <v>2029</v>
      </c>
      <c r="E26212">
        <v>5</v>
      </c>
      <c r="F26212" t="s">
        <v>2016</v>
      </c>
      <c r="G26212">
        <v>275</v>
      </c>
      <c r="H26212" t="s">
        <v>2017</v>
      </c>
      <c r="I26212">
        <v>43490</v>
      </c>
      <c r="J26212">
        <v>2</v>
      </c>
      <c r="K26212">
        <v>41.21</v>
      </c>
    </row>
    <row r="26213" spans="2:11">
      <c r="B26213" t="s">
        <v>2257</v>
      </c>
      <c r="C26213" t="s">
        <v>3114</v>
      </c>
      <c r="D26213" t="s">
        <v>2029</v>
      </c>
      <c r="E26213">
        <v>5</v>
      </c>
      <c r="F26213" t="s">
        <v>2085</v>
      </c>
      <c r="G26213">
        <v>265</v>
      </c>
      <c r="H26213" t="s">
        <v>2020</v>
      </c>
      <c r="I26213">
        <v>43489</v>
      </c>
      <c r="J26213" t="s">
        <v>2030</v>
      </c>
      <c r="K26213" t="s">
        <v>2030</v>
      </c>
    </row>
    <row r="26214" spans="2:11">
      <c r="B26214" t="s">
        <v>2159</v>
      </c>
      <c r="C26214" t="s">
        <v>3465</v>
      </c>
      <c r="D26214" t="s">
        <v>2029</v>
      </c>
      <c r="E26214">
        <v>5</v>
      </c>
      <c r="F26214" t="s">
        <v>2016</v>
      </c>
      <c r="G26214">
        <v>250</v>
      </c>
      <c r="H26214" t="s">
        <v>2017</v>
      </c>
      <c r="I26214">
        <v>43488</v>
      </c>
      <c r="J26214" t="s">
        <v>2030</v>
      </c>
      <c r="K26214" t="s">
        <v>2030</v>
      </c>
    </row>
    <row r="26215" spans="2:11">
      <c r="B26215" t="s">
        <v>2174</v>
      </c>
      <c r="C26215" t="s">
        <v>2800</v>
      </c>
      <c r="D26215" t="s">
        <v>2029</v>
      </c>
      <c r="E26215">
        <v>5</v>
      </c>
      <c r="F26215" t="s">
        <v>2085</v>
      </c>
      <c r="G26215">
        <v>240</v>
      </c>
      <c r="H26215" t="s">
        <v>2017</v>
      </c>
      <c r="I26215">
        <v>43486</v>
      </c>
      <c r="J26215">
        <v>5</v>
      </c>
      <c r="K26215">
        <v>11.54</v>
      </c>
    </row>
    <row r="26216" spans="2:11">
      <c r="B26216" t="s">
        <v>2411</v>
      </c>
      <c r="C26216" t="s">
        <v>3118</v>
      </c>
      <c r="D26216" t="s">
        <v>2026</v>
      </c>
      <c r="E26216">
        <v>5</v>
      </c>
      <c r="F26216" t="s">
        <v>2016</v>
      </c>
      <c r="G26216">
        <v>270</v>
      </c>
      <c r="H26216" t="s">
        <v>2020</v>
      </c>
      <c r="I26216">
        <v>43481</v>
      </c>
      <c r="J26216">
        <v>2</v>
      </c>
      <c r="K26216">
        <v>41.21</v>
      </c>
    </row>
    <row r="26217" spans="2:11">
      <c r="B26217" t="s">
        <v>2065</v>
      </c>
      <c r="C26217" t="s">
        <v>3970</v>
      </c>
      <c r="D26217" t="s">
        <v>2026</v>
      </c>
      <c r="E26217">
        <v>5</v>
      </c>
      <c r="F26217" t="s">
        <v>2016</v>
      </c>
      <c r="G26217">
        <v>280</v>
      </c>
      <c r="H26217" t="s">
        <v>2020</v>
      </c>
      <c r="I26217">
        <v>43476</v>
      </c>
      <c r="J26217">
        <v>2</v>
      </c>
      <c r="K26217">
        <v>41.21</v>
      </c>
    </row>
    <row r="26218" spans="2:11">
      <c r="B26218" t="s">
        <v>2051</v>
      </c>
      <c r="C26218" t="s">
        <v>4309</v>
      </c>
      <c r="D26218" t="s">
        <v>2076</v>
      </c>
      <c r="E26218">
        <v>3</v>
      </c>
      <c r="F26218" t="s">
        <v>2088</v>
      </c>
      <c r="G26218">
        <v>217</v>
      </c>
      <c r="H26218" t="s">
        <v>2017</v>
      </c>
      <c r="I26218">
        <v>43474</v>
      </c>
      <c r="J26218">
        <v>6</v>
      </c>
      <c r="K26218">
        <v>8.6999999999999993</v>
      </c>
    </row>
    <row r="26219" spans="2:11">
      <c r="B26219" t="s">
        <v>2042</v>
      </c>
      <c r="C26219" t="s">
        <v>3443</v>
      </c>
      <c r="D26219" t="s">
        <v>2044</v>
      </c>
      <c r="E26219">
        <v>3</v>
      </c>
      <c r="F26219" t="s">
        <v>2016</v>
      </c>
      <c r="G26219">
        <v>220</v>
      </c>
      <c r="H26219" t="s">
        <v>2020</v>
      </c>
      <c r="I26219">
        <v>43472</v>
      </c>
      <c r="J26219">
        <v>7</v>
      </c>
      <c r="K26219">
        <v>0</v>
      </c>
    </row>
    <row r="26220" spans="2:11">
      <c r="B26220" t="s">
        <v>2067</v>
      </c>
      <c r="C26220" t="s">
        <v>2839</v>
      </c>
      <c r="D26220" t="s">
        <v>2029</v>
      </c>
      <c r="E26220">
        <v>5</v>
      </c>
      <c r="F26220" t="s">
        <v>2016</v>
      </c>
      <c r="G26220">
        <v>250</v>
      </c>
      <c r="H26220" t="s">
        <v>2020</v>
      </c>
      <c r="I26220">
        <v>43469</v>
      </c>
      <c r="J26220">
        <v>2</v>
      </c>
      <c r="K26220">
        <v>41.21</v>
      </c>
    </row>
    <row r="26221" spans="2:11">
      <c r="B26221" t="s">
        <v>2045</v>
      </c>
      <c r="C26221" t="s">
        <v>2836</v>
      </c>
      <c r="D26221" t="s">
        <v>2029</v>
      </c>
      <c r="E26221">
        <v>5</v>
      </c>
      <c r="F26221" t="s">
        <v>2016</v>
      </c>
      <c r="G26221">
        <v>250</v>
      </c>
      <c r="H26221" t="s">
        <v>2020</v>
      </c>
      <c r="I26221">
        <v>43468</v>
      </c>
      <c r="J26221">
        <v>2</v>
      </c>
      <c r="K26221">
        <v>41.21</v>
      </c>
    </row>
    <row r="26222" spans="2:11">
      <c r="B26222" t="s">
        <v>2083</v>
      </c>
      <c r="C26222" t="s">
        <v>2084</v>
      </c>
      <c r="D26222" t="s">
        <v>2035</v>
      </c>
      <c r="E26222">
        <v>5</v>
      </c>
      <c r="F26222" t="s">
        <v>2085</v>
      </c>
      <c r="G26222" t="s">
        <v>2030</v>
      </c>
      <c r="H26222" t="s">
        <v>2017</v>
      </c>
      <c r="I26222">
        <v>43466</v>
      </c>
      <c r="J26222">
        <v>8</v>
      </c>
      <c r="K26222">
        <v>-10.58</v>
      </c>
    </row>
    <row r="26223" spans="2:11">
      <c r="B26223" t="s">
        <v>2232</v>
      </c>
      <c r="C26223" t="s">
        <v>3466</v>
      </c>
      <c r="D26223" t="s">
        <v>2029</v>
      </c>
      <c r="E26223">
        <v>5</v>
      </c>
      <c r="F26223" t="s">
        <v>2016</v>
      </c>
      <c r="G26223" t="s">
        <v>2030</v>
      </c>
      <c r="H26223" t="s">
        <v>2017</v>
      </c>
      <c r="I26223">
        <v>43453</v>
      </c>
      <c r="J26223">
        <v>2</v>
      </c>
      <c r="K26223">
        <v>41.21</v>
      </c>
    </row>
    <row r="26224" spans="2:11">
      <c r="B26224" t="s">
        <v>2027</v>
      </c>
      <c r="C26224" t="s">
        <v>2891</v>
      </c>
      <c r="D26224" t="s">
        <v>2041</v>
      </c>
      <c r="E26224">
        <v>1</v>
      </c>
      <c r="F26224" t="s">
        <v>2016</v>
      </c>
      <c r="G26224">
        <v>160</v>
      </c>
      <c r="H26224" t="s">
        <v>2017</v>
      </c>
      <c r="I26224">
        <v>43452</v>
      </c>
      <c r="J26224">
        <v>9</v>
      </c>
      <c r="K26224">
        <v>-36.020000000000003</v>
      </c>
    </row>
    <row r="26225" spans="2:11">
      <c r="B26225" t="s">
        <v>2033</v>
      </c>
      <c r="C26225" t="s">
        <v>2485</v>
      </c>
      <c r="D26225" t="s">
        <v>2035</v>
      </c>
      <c r="E26225">
        <v>5</v>
      </c>
      <c r="F26225" t="s">
        <v>2016</v>
      </c>
      <c r="G26225">
        <v>287</v>
      </c>
      <c r="H26225" t="s">
        <v>2133</v>
      </c>
      <c r="I26225">
        <v>43452</v>
      </c>
      <c r="J26225">
        <v>2</v>
      </c>
      <c r="K26225">
        <v>41.21</v>
      </c>
    </row>
    <row r="26226" spans="2:11">
      <c r="B26226" t="s">
        <v>2063</v>
      </c>
      <c r="C26226" t="s">
        <v>3471</v>
      </c>
      <c r="D26226" t="s">
        <v>2035</v>
      </c>
      <c r="E26226">
        <v>5</v>
      </c>
      <c r="F26226" t="s">
        <v>2016</v>
      </c>
      <c r="G26226">
        <v>263</v>
      </c>
      <c r="H26226" t="s">
        <v>2017</v>
      </c>
      <c r="I26226">
        <v>43452</v>
      </c>
      <c r="J26226">
        <v>2</v>
      </c>
      <c r="K26226">
        <v>41.21</v>
      </c>
    </row>
    <row r="26227" spans="2:11">
      <c r="B26227" t="s">
        <v>2236</v>
      </c>
      <c r="C26227" t="s">
        <v>3467</v>
      </c>
      <c r="D26227" t="s">
        <v>2238</v>
      </c>
      <c r="E26227">
        <v>4</v>
      </c>
      <c r="F26227" t="s">
        <v>2016</v>
      </c>
      <c r="G26227">
        <v>270</v>
      </c>
      <c r="H26227" t="s">
        <v>2020</v>
      </c>
      <c r="I26227">
        <v>43446</v>
      </c>
      <c r="J26227">
        <v>2</v>
      </c>
      <c r="K26227">
        <v>41.21</v>
      </c>
    </row>
    <row r="26228" spans="2:11">
      <c r="B26228" t="s">
        <v>2024</v>
      </c>
      <c r="C26228" t="s">
        <v>3440</v>
      </c>
      <c r="D26228" t="s">
        <v>2026</v>
      </c>
      <c r="E26228">
        <v>5</v>
      </c>
      <c r="F26228" t="s">
        <v>2016</v>
      </c>
      <c r="G26228">
        <v>275</v>
      </c>
      <c r="H26228" t="s">
        <v>2017</v>
      </c>
      <c r="I26228">
        <v>43438</v>
      </c>
      <c r="J26228">
        <v>2</v>
      </c>
      <c r="K26228">
        <v>41.21</v>
      </c>
    </row>
    <row r="26229" spans="2:11">
      <c r="B26229" t="s">
        <v>2878</v>
      </c>
      <c r="C26229" t="s">
        <v>3279</v>
      </c>
      <c r="D26229" t="s">
        <v>2026</v>
      </c>
      <c r="E26229">
        <v>5</v>
      </c>
      <c r="F26229" t="s">
        <v>2016</v>
      </c>
      <c r="G26229">
        <v>260</v>
      </c>
      <c r="H26229" t="s">
        <v>2020</v>
      </c>
      <c r="I26229">
        <v>43434</v>
      </c>
      <c r="J26229">
        <v>2</v>
      </c>
      <c r="K26229">
        <v>41.21</v>
      </c>
    </row>
    <row r="26230" spans="2:11">
      <c r="B26230" t="s">
        <v>2451</v>
      </c>
      <c r="C26230" t="s">
        <v>3468</v>
      </c>
      <c r="D26230" t="s">
        <v>2026</v>
      </c>
      <c r="E26230">
        <v>5</v>
      </c>
      <c r="F26230" t="s">
        <v>2085</v>
      </c>
      <c r="G26230" t="s">
        <v>2030</v>
      </c>
      <c r="H26230" t="s">
        <v>2017</v>
      </c>
      <c r="I26230">
        <v>43434</v>
      </c>
      <c r="J26230">
        <v>1</v>
      </c>
      <c r="K26230">
        <v>51</v>
      </c>
    </row>
    <row r="26231" spans="2:11">
      <c r="B26231" t="s">
        <v>3255</v>
      </c>
      <c r="C26231" t="s">
        <v>3973</v>
      </c>
      <c r="D26231" t="s">
        <v>2026</v>
      </c>
      <c r="E26231">
        <v>5</v>
      </c>
      <c r="F26231" t="s">
        <v>2016</v>
      </c>
      <c r="G26231">
        <v>280</v>
      </c>
      <c r="H26231" t="s">
        <v>2020</v>
      </c>
      <c r="I26231">
        <v>43434</v>
      </c>
      <c r="J26231">
        <v>2</v>
      </c>
      <c r="K26231">
        <v>41.21</v>
      </c>
    </row>
    <row r="26232" spans="2:11">
      <c r="B26232" t="s">
        <v>2057</v>
      </c>
      <c r="C26232" t="s">
        <v>2058</v>
      </c>
      <c r="D26232" t="s">
        <v>2026</v>
      </c>
      <c r="E26232">
        <v>5</v>
      </c>
      <c r="F26232" t="s">
        <v>2016</v>
      </c>
      <c r="G26232">
        <v>260</v>
      </c>
      <c r="H26232" t="s">
        <v>2017</v>
      </c>
      <c r="I26232">
        <v>43434</v>
      </c>
      <c r="J26232">
        <v>3</v>
      </c>
      <c r="K26232">
        <v>17.239999999999998</v>
      </c>
    </row>
    <row r="26233" spans="2:11">
      <c r="B26233" t="s">
        <v>2186</v>
      </c>
      <c r="C26233" t="s">
        <v>3470</v>
      </c>
      <c r="D26233" t="s">
        <v>2029</v>
      </c>
      <c r="E26233">
        <v>5</v>
      </c>
      <c r="F26233" t="s">
        <v>2016</v>
      </c>
      <c r="G26233">
        <v>240</v>
      </c>
      <c r="H26233" t="s">
        <v>2020</v>
      </c>
      <c r="I26233">
        <v>43434</v>
      </c>
      <c r="J26233">
        <v>2</v>
      </c>
      <c r="K26233">
        <v>41.21</v>
      </c>
    </row>
    <row r="26234" spans="2:11">
      <c r="B26234" t="s">
        <v>2098</v>
      </c>
      <c r="C26234" t="s">
        <v>2099</v>
      </c>
      <c r="D26234" t="s">
        <v>2029</v>
      </c>
      <c r="E26234">
        <v>5</v>
      </c>
      <c r="F26234" t="s">
        <v>2016</v>
      </c>
      <c r="G26234">
        <v>260</v>
      </c>
      <c r="H26234" t="s">
        <v>2020</v>
      </c>
      <c r="I26234">
        <v>43434</v>
      </c>
      <c r="J26234">
        <v>2</v>
      </c>
      <c r="K26234">
        <v>41.21</v>
      </c>
    </row>
    <row r="26235" spans="2:11">
      <c r="B26235" t="s">
        <v>2100</v>
      </c>
      <c r="C26235" t="s">
        <v>3974</v>
      </c>
      <c r="D26235" t="s">
        <v>2076</v>
      </c>
      <c r="E26235">
        <v>3</v>
      </c>
      <c r="F26235" t="s">
        <v>2016</v>
      </c>
      <c r="G26235">
        <v>160</v>
      </c>
      <c r="H26235" t="s">
        <v>2017</v>
      </c>
      <c r="I26235">
        <v>43434</v>
      </c>
      <c r="J26235" t="s">
        <v>2030</v>
      </c>
      <c r="K26235" t="s">
        <v>2030</v>
      </c>
    </row>
    <row r="26236" spans="2:11">
      <c r="B26236" t="s">
        <v>2021</v>
      </c>
      <c r="C26236" t="s">
        <v>3472</v>
      </c>
      <c r="D26236" t="s">
        <v>2216</v>
      </c>
      <c r="E26236">
        <v>3</v>
      </c>
      <c r="F26236" t="s">
        <v>2016</v>
      </c>
      <c r="G26236">
        <v>212</v>
      </c>
      <c r="H26236" t="s">
        <v>2020</v>
      </c>
      <c r="I26236">
        <v>43433</v>
      </c>
      <c r="J26236">
        <v>7</v>
      </c>
      <c r="K26236">
        <v>0</v>
      </c>
    </row>
    <row r="26237" spans="2:11">
      <c r="B26237" t="s">
        <v>3081</v>
      </c>
      <c r="C26237" t="s">
        <v>3464</v>
      </c>
      <c r="D26237" t="s">
        <v>2189</v>
      </c>
      <c r="E26237">
        <v>5</v>
      </c>
      <c r="F26237" t="s">
        <v>2085</v>
      </c>
      <c r="G26237">
        <v>240</v>
      </c>
      <c r="H26237" t="s">
        <v>2020</v>
      </c>
      <c r="I26237">
        <v>43433</v>
      </c>
      <c r="J26237">
        <v>2</v>
      </c>
      <c r="K26237">
        <v>41.21</v>
      </c>
    </row>
    <row r="26301" spans="1:11">
      <c r="A26301" t="s">
        <v>1276</v>
      </c>
      <c r="B26301" t="s">
        <v>2352</v>
      </c>
      <c r="C26301" t="s">
        <v>2353</v>
      </c>
      <c r="D26301" t="s">
        <v>2076</v>
      </c>
      <c r="E26301">
        <v>3</v>
      </c>
      <c r="F26301" t="s">
        <v>2016</v>
      </c>
      <c r="G26301">
        <v>6</v>
      </c>
      <c r="H26301" t="s">
        <v>2017</v>
      </c>
      <c r="I26301">
        <v>43511</v>
      </c>
      <c r="J26301">
        <v>4</v>
      </c>
      <c r="K26301">
        <v>0</v>
      </c>
    </row>
    <row r="26302" spans="1:11">
      <c r="B26302" t="s">
        <v>2094</v>
      </c>
      <c r="C26302" t="s">
        <v>2095</v>
      </c>
      <c r="D26302" t="s">
        <v>2076</v>
      </c>
      <c r="E26302">
        <v>3</v>
      </c>
      <c r="F26302" t="s">
        <v>2088</v>
      </c>
      <c r="G26302" t="s">
        <v>2030</v>
      </c>
      <c r="H26302" t="s">
        <v>2017</v>
      </c>
      <c r="I26302">
        <v>43509</v>
      </c>
      <c r="J26302" t="s">
        <v>2030</v>
      </c>
      <c r="K26302" t="s">
        <v>2030</v>
      </c>
    </row>
    <row r="26303" spans="1:11">
      <c r="B26303" t="s">
        <v>2061</v>
      </c>
      <c r="C26303" t="s">
        <v>2990</v>
      </c>
      <c r="D26303" t="s">
        <v>2044</v>
      </c>
      <c r="E26303">
        <v>3</v>
      </c>
      <c r="F26303" t="s">
        <v>2016</v>
      </c>
      <c r="G26303">
        <v>4</v>
      </c>
      <c r="H26303" t="s">
        <v>2017</v>
      </c>
      <c r="I26303">
        <v>43509</v>
      </c>
      <c r="J26303" t="s">
        <v>2030</v>
      </c>
      <c r="K26303" t="s">
        <v>2030</v>
      </c>
    </row>
    <row r="26304" spans="1:11">
      <c r="B26304" t="s">
        <v>2907</v>
      </c>
      <c r="C26304" t="s">
        <v>2908</v>
      </c>
      <c r="D26304" t="s">
        <v>2104</v>
      </c>
      <c r="E26304" t="s">
        <v>2030</v>
      </c>
      <c r="F26304" t="s">
        <v>2016</v>
      </c>
      <c r="G26304">
        <v>4.42</v>
      </c>
      <c r="H26304" t="s">
        <v>2020</v>
      </c>
      <c r="I26304">
        <v>43509</v>
      </c>
      <c r="J26304" t="s">
        <v>2030</v>
      </c>
      <c r="K26304" t="s">
        <v>2030</v>
      </c>
    </row>
    <row r="26305" spans="2:11">
      <c r="B26305" t="s">
        <v>2393</v>
      </c>
      <c r="C26305" t="s">
        <v>3094</v>
      </c>
      <c r="D26305" t="s">
        <v>2252</v>
      </c>
      <c r="E26305">
        <v>3</v>
      </c>
      <c r="F26305" t="s">
        <v>2016</v>
      </c>
      <c r="G26305">
        <v>5.5</v>
      </c>
      <c r="H26305" t="s">
        <v>2017</v>
      </c>
      <c r="I26305">
        <v>43508</v>
      </c>
      <c r="J26305">
        <v>4</v>
      </c>
      <c r="K26305">
        <v>0</v>
      </c>
    </row>
    <row r="26306" spans="2:11">
      <c r="B26306" t="s">
        <v>2136</v>
      </c>
      <c r="C26306" t="s">
        <v>2915</v>
      </c>
      <c r="D26306" t="s">
        <v>2026</v>
      </c>
      <c r="E26306">
        <v>5</v>
      </c>
      <c r="F26306" t="s">
        <v>2016</v>
      </c>
      <c r="G26306">
        <v>7.3</v>
      </c>
      <c r="H26306" t="s">
        <v>2017</v>
      </c>
      <c r="I26306">
        <v>43508</v>
      </c>
      <c r="J26306">
        <v>3</v>
      </c>
      <c r="K26306">
        <v>12.94</v>
      </c>
    </row>
    <row r="26307" spans="2:11">
      <c r="B26307" t="s">
        <v>2174</v>
      </c>
      <c r="C26307" t="s">
        <v>2357</v>
      </c>
      <c r="D26307" t="s">
        <v>2015</v>
      </c>
      <c r="E26307">
        <v>3</v>
      </c>
      <c r="F26307" t="s">
        <v>2016</v>
      </c>
      <c r="G26307">
        <v>5</v>
      </c>
      <c r="H26307" t="s">
        <v>2017</v>
      </c>
      <c r="I26307">
        <v>43507</v>
      </c>
      <c r="J26307" t="s">
        <v>2030</v>
      </c>
      <c r="K26307" t="s">
        <v>2030</v>
      </c>
    </row>
    <row r="26308" spans="2:11">
      <c r="B26308" t="s">
        <v>2267</v>
      </c>
      <c r="C26308" t="s">
        <v>2369</v>
      </c>
      <c r="D26308" t="s">
        <v>2273</v>
      </c>
      <c r="E26308">
        <v>3</v>
      </c>
      <c r="F26308" t="s">
        <v>2016</v>
      </c>
      <c r="G26308">
        <v>5</v>
      </c>
      <c r="H26308" t="s">
        <v>2017</v>
      </c>
      <c r="I26308">
        <v>43506</v>
      </c>
      <c r="J26308">
        <v>4</v>
      </c>
      <c r="K26308">
        <v>0</v>
      </c>
    </row>
    <row r="26309" spans="2:11">
      <c r="B26309" t="s">
        <v>2054</v>
      </c>
      <c r="C26309" t="s">
        <v>2370</v>
      </c>
      <c r="D26309" t="s">
        <v>2044</v>
      </c>
      <c r="E26309">
        <v>3</v>
      </c>
      <c r="F26309" t="s">
        <v>2016</v>
      </c>
      <c r="G26309">
        <v>4</v>
      </c>
      <c r="H26309" t="s">
        <v>2020</v>
      </c>
      <c r="I26309">
        <v>43504</v>
      </c>
      <c r="J26309">
        <v>4</v>
      </c>
      <c r="K26309">
        <v>0</v>
      </c>
    </row>
    <row r="26310" spans="2:11">
      <c r="B26310" t="s">
        <v>2067</v>
      </c>
      <c r="C26310" t="s">
        <v>2991</v>
      </c>
      <c r="D26310" t="s">
        <v>2252</v>
      </c>
      <c r="E26310">
        <v>3</v>
      </c>
      <c r="F26310" t="s">
        <v>2016</v>
      </c>
      <c r="G26310">
        <v>5</v>
      </c>
      <c r="H26310" t="s">
        <v>2020</v>
      </c>
      <c r="I26310">
        <v>43503</v>
      </c>
      <c r="J26310">
        <v>4</v>
      </c>
      <c r="K26310">
        <v>0</v>
      </c>
    </row>
    <row r="26311" spans="2:11">
      <c r="B26311" t="s">
        <v>2072</v>
      </c>
      <c r="C26311" t="s">
        <v>2385</v>
      </c>
      <c r="D26311" t="s">
        <v>2041</v>
      </c>
      <c r="E26311">
        <v>1</v>
      </c>
      <c r="F26311" t="s">
        <v>2016</v>
      </c>
      <c r="G26311" t="s">
        <v>2030</v>
      </c>
      <c r="H26311" t="s">
        <v>2017</v>
      </c>
      <c r="I26311">
        <v>43503</v>
      </c>
      <c r="J26311">
        <v>6</v>
      </c>
      <c r="K26311">
        <v>-12.94</v>
      </c>
    </row>
    <row r="26312" spans="2:11">
      <c r="B26312" t="s">
        <v>2996</v>
      </c>
      <c r="C26312" t="s">
        <v>2997</v>
      </c>
      <c r="D26312" t="s">
        <v>2044</v>
      </c>
      <c r="E26312">
        <v>3</v>
      </c>
      <c r="F26312" t="s">
        <v>2016</v>
      </c>
      <c r="G26312">
        <v>6</v>
      </c>
      <c r="H26312" t="s">
        <v>2020</v>
      </c>
      <c r="I26312">
        <v>43503</v>
      </c>
      <c r="J26312">
        <v>4</v>
      </c>
      <c r="K26312">
        <v>0</v>
      </c>
    </row>
    <row r="26313" spans="2:11">
      <c r="B26313" t="s">
        <v>106</v>
      </c>
      <c r="C26313" t="s">
        <v>2378</v>
      </c>
      <c r="D26313" t="s">
        <v>3093</v>
      </c>
      <c r="E26313">
        <v>1</v>
      </c>
      <c r="F26313" t="s">
        <v>2016</v>
      </c>
      <c r="G26313">
        <v>3.5</v>
      </c>
      <c r="H26313" t="s">
        <v>2020</v>
      </c>
      <c r="I26313">
        <v>43502</v>
      </c>
      <c r="J26313">
        <v>6</v>
      </c>
      <c r="K26313">
        <v>-12.94</v>
      </c>
    </row>
    <row r="26314" spans="2:11">
      <c r="B26314" t="s">
        <v>2027</v>
      </c>
      <c r="C26314" t="s">
        <v>2994</v>
      </c>
      <c r="D26314" t="s">
        <v>2044</v>
      </c>
      <c r="E26314">
        <v>3</v>
      </c>
      <c r="F26314" t="s">
        <v>2016</v>
      </c>
      <c r="G26314">
        <v>4</v>
      </c>
      <c r="H26314" t="s">
        <v>2017</v>
      </c>
      <c r="I26314">
        <v>43502</v>
      </c>
      <c r="J26314">
        <v>4</v>
      </c>
      <c r="K26314">
        <v>0</v>
      </c>
    </row>
    <row r="26315" spans="2:11">
      <c r="B26315" t="s">
        <v>2614</v>
      </c>
      <c r="C26315" t="s">
        <v>2992</v>
      </c>
      <c r="D26315" t="s">
        <v>2044</v>
      </c>
      <c r="E26315">
        <v>3</v>
      </c>
      <c r="F26315" t="s">
        <v>2016</v>
      </c>
      <c r="G26315">
        <v>5</v>
      </c>
      <c r="H26315" t="s">
        <v>2017</v>
      </c>
      <c r="I26315">
        <v>43502</v>
      </c>
      <c r="J26315">
        <v>4</v>
      </c>
      <c r="K26315">
        <v>0</v>
      </c>
    </row>
    <row r="26316" spans="2:11">
      <c r="B26316" t="s">
        <v>2371</v>
      </c>
      <c r="C26316" t="s">
        <v>3095</v>
      </c>
      <c r="D26316" t="s">
        <v>2184</v>
      </c>
      <c r="E26316">
        <v>1</v>
      </c>
      <c r="F26316" t="s">
        <v>2016</v>
      </c>
      <c r="G26316">
        <v>5.5</v>
      </c>
      <c r="H26316" t="s">
        <v>2017</v>
      </c>
      <c r="I26316">
        <v>43502</v>
      </c>
      <c r="J26316">
        <v>7</v>
      </c>
      <c r="K26316">
        <v>-21.1</v>
      </c>
    </row>
    <row r="26317" spans="2:11">
      <c r="B26317" t="s">
        <v>2042</v>
      </c>
      <c r="C26317" t="s">
        <v>2989</v>
      </c>
      <c r="D26317" t="s">
        <v>2044</v>
      </c>
      <c r="E26317">
        <v>3</v>
      </c>
      <c r="F26317" t="s">
        <v>2016</v>
      </c>
      <c r="G26317">
        <v>4.5</v>
      </c>
      <c r="H26317" t="s">
        <v>2020</v>
      </c>
      <c r="I26317">
        <v>43502</v>
      </c>
      <c r="J26317">
        <v>4</v>
      </c>
      <c r="K26317">
        <v>0</v>
      </c>
    </row>
    <row r="26318" spans="2:11">
      <c r="B26318" t="s">
        <v>2077</v>
      </c>
      <c r="C26318" t="s">
        <v>2363</v>
      </c>
      <c r="D26318" t="s">
        <v>2227</v>
      </c>
      <c r="E26318">
        <v>3</v>
      </c>
      <c r="F26318" t="s">
        <v>2016</v>
      </c>
      <c r="G26318">
        <v>6</v>
      </c>
      <c r="H26318" t="s">
        <v>2020</v>
      </c>
      <c r="I26318">
        <v>43502</v>
      </c>
      <c r="J26318">
        <v>4</v>
      </c>
      <c r="K26318">
        <v>0</v>
      </c>
    </row>
    <row r="26319" spans="2:11">
      <c r="B26319" t="s">
        <v>2374</v>
      </c>
      <c r="C26319" t="s">
        <v>2375</v>
      </c>
      <c r="D26319" t="s">
        <v>2076</v>
      </c>
      <c r="E26319">
        <v>3</v>
      </c>
      <c r="F26319" t="s">
        <v>2016</v>
      </c>
      <c r="G26319">
        <v>5</v>
      </c>
      <c r="H26319" t="s">
        <v>2017</v>
      </c>
      <c r="I26319">
        <v>43502</v>
      </c>
      <c r="J26319">
        <v>4</v>
      </c>
      <c r="K26319">
        <v>0</v>
      </c>
    </row>
    <row r="26320" spans="2:11">
      <c r="B26320" t="s">
        <v>2388</v>
      </c>
      <c r="C26320" t="s">
        <v>2389</v>
      </c>
      <c r="D26320" t="s">
        <v>2570</v>
      </c>
      <c r="E26320">
        <v>4</v>
      </c>
      <c r="F26320" t="s">
        <v>2016</v>
      </c>
      <c r="G26320">
        <v>7.25</v>
      </c>
      <c r="H26320" t="s">
        <v>2017</v>
      </c>
      <c r="I26320">
        <v>43501</v>
      </c>
      <c r="J26320">
        <v>3</v>
      </c>
      <c r="K26320">
        <v>12.94</v>
      </c>
    </row>
    <row r="26321" spans="2:11">
      <c r="B26321" t="s">
        <v>2074</v>
      </c>
      <c r="C26321" t="s">
        <v>3096</v>
      </c>
      <c r="D26321" t="s">
        <v>2076</v>
      </c>
      <c r="E26321">
        <v>3</v>
      </c>
      <c r="F26321" t="s">
        <v>2016</v>
      </c>
      <c r="G26321">
        <v>5.3</v>
      </c>
      <c r="H26321" t="s">
        <v>2020</v>
      </c>
      <c r="I26321">
        <v>43501</v>
      </c>
      <c r="J26321" t="s">
        <v>2030</v>
      </c>
      <c r="K26321" t="s">
        <v>2030</v>
      </c>
    </row>
    <row r="26322" spans="2:11">
      <c r="B26322" t="s">
        <v>2198</v>
      </c>
      <c r="C26322" t="s">
        <v>2913</v>
      </c>
      <c r="D26322" t="s">
        <v>2044</v>
      </c>
      <c r="E26322">
        <v>3</v>
      </c>
      <c r="F26322" t="s">
        <v>2016</v>
      </c>
      <c r="G26322">
        <v>3</v>
      </c>
      <c r="H26322" t="s">
        <v>2020</v>
      </c>
      <c r="I26322">
        <v>43501</v>
      </c>
      <c r="J26322">
        <v>4</v>
      </c>
      <c r="K26322">
        <v>0</v>
      </c>
    </row>
    <row r="26323" spans="2:11">
      <c r="B26323" t="s">
        <v>2037</v>
      </c>
      <c r="C26323" t="s">
        <v>3940</v>
      </c>
      <c r="D26323" t="s">
        <v>2076</v>
      </c>
      <c r="E26323">
        <v>3</v>
      </c>
      <c r="F26323" t="s">
        <v>2016</v>
      </c>
      <c r="G26323">
        <v>5</v>
      </c>
      <c r="H26323" t="s">
        <v>2020</v>
      </c>
      <c r="I26323">
        <v>43495</v>
      </c>
      <c r="J26323">
        <v>4</v>
      </c>
      <c r="K26323">
        <v>0</v>
      </c>
    </row>
    <row r="26324" spans="2:11">
      <c r="B26324" t="s">
        <v>2033</v>
      </c>
      <c r="C26324" t="s">
        <v>2993</v>
      </c>
      <c r="D26324" t="s">
        <v>2044</v>
      </c>
      <c r="E26324">
        <v>3</v>
      </c>
      <c r="F26324" t="s">
        <v>2016</v>
      </c>
      <c r="G26324">
        <v>7</v>
      </c>
      <c r="H26324" t="s">
        <v>2020</v>
      </c>
      <c r="I26324">
        <v>43482</v>
      </c>
      <c r="J26324">
        <v>4</v>
      </c>
      <c r="K26324">
        <v>0</v>
      </c>
    </row>
    <row r="26325" spans="2:11">
      <c r="B26325" t="s">
        <v>2151</v>
      </c>
      <c r="C26325" t="s">
        <v>3098</v>
      </c>
      <c r="D26325" t="s">
        <v>2044</v>
      </c>
      <c r="E26325">
        <v>3</v>
      </c>
      <c r="F26325" t="s">
        <v>2016</v>
      </c>
      <c r="G26325" t="s">
        <v>2030</v>
      </c>
      <c r="H26325" t="s">
        <v>2017</v>
      </c>
      <c r="I26325">
        <v>43481</v>
      </c>
      <c r="J26325">
        <v>4</v>
      </c>
      <c r="K26325">
        <v>0</v>
      </c>
    </row>
    <row r="26326" spans="2:11">
      <c r="B26326" t="s">
        <v>2021</v>
      </c>
      <c r="C26326" t="s">
        <v>2995</v>
      </c>
      <c r="D26326" t="s">
        <v>2403</v>
      </c>
      <c r="E26326">
        <v>1</v>
      </c>
      <c r="F26326" t="s">
        <v>2016</v>
      </c>
      <c r="G26326">
        <v>4</v>
      </c>
      <c r="H26326" t="s">
        <v>2020</v>
      </c>
      <c r="I26326">
        <v>43451</v>
      </c>
      <c r="J26326">
        <v>6</v>
      </c>
      <c r="K26326">
        <v>-12.94</v>
      </c>
    </row>
    <row r="26327" spans="2:11">
      <c r="B26327" t="s">
        <v>2083</v>
      </c>
      <c r="C26327" t="s">
        <v>2084</v>
      </c>
      <c r="D26327" t="s">
        <v>2035</v>
      </c>
      <c r="E26327">
        <v>5</v>
      </c>
      <c r="F26327" t="s">
        <v>2016</v>
      </c>
      <c r="G26327" t="s">
        <v>2030</v>
      </c>
      <c r="H26327" t="s">
        <v>2017</v>
      </c>
      <c r="I26327">
        <v>43406</v>
      </c>
      <c r="J26327">
        <v>5</v>
      </c>
      <c r="K26327">
        <v>-5.42</v>
      </c>
    </row>
    <row r="26401" spans="1:11">
      <c r="A26401" t="s">
        <v>1277</v>
      </c>
      <c r="B26401" t="s">
        <v>2131</v>
      </c>
      <c r="C26401" t="s">
        <v>3522</v>
      </c>
      <c r="D26401" t="s">
        <v>2026</v>
      </c>
      <c r="E26401">
        <v>5</v>
      </c>
      <c r="F26401" t="s">
        <v>2016</v>
      </c>
      <c r="G26401">
        <v>58</v>
      </c>
      <c r="H26401" t="s">
        <v>2020</v>
      </c>
      <c r="I26401">
        <v>43490</v>
      </c>
      <c r="J26401">
        <v>2</v>
      </c>
      <c r="K26401">
        <v>-70.599999999999994</v>
      </c>
    </row>
    <row r="26402" spans="1:11">
      <c r="B26402" t="s">
        <v>3255</v>
      </c>
      <c r="C26402" t="s">
        <v>3862</v>
      </c>
      <c r="D26402" t="s">
        <v>2026</v>
      </c>
      <c r="E26402">
        <v>5</v>
      </c>
      <c r="F26402" t="s">
        <v>2016</v>
      </c>
      <c r="G26402">
        <v>75</v>
      </c>
      <c r="H26402" t="s">
        <v>2020</v>
      </c>
      <c r="I26402">
        <v>43455</v>
      </c>
      <c r="J26402" t="s">
        <v>2030</v>
      </c>
      <c r="K26402" t="s">
        <v>2030</v>
      </c>
    </row>
    <row r="26403" spans="1:11">
      <c r="B26403" t="s">
        <v>2083</v>
      </c>
      <c r="C26403" t="s">
        <v>2084</v>
      </c>
      <c r="D26403" t="s">
        <v>2053</v>
      </c>
      <c r="E26403">
        <v>1</v>
      </c>
      <c r="F26403" t="s">
        <v>2016</v>
      </c>
      <c r="G26403" t="s">
        <v>2030</v>
      </c>
      <c r="H26403" t="s">
        <v>2017</v>
      </c>
      <c r="I26403">
        <v>43181</v>
      </c>
      <c r="J26403">
        <v>1</v>
      </c>
      <c r="K26403">
        <v>56.83</v>
      </c>
    </row>
    <row r="26501" spans="1:11">
      <c r="A26501" t="s">
        <v>1278</v>
      </c>
      <c r="B26501" t="s">
        <v>2267</v>
      </c>
      <c r="C26501" t="s">
        <v>2652</v>
      </c>
      <c r="D26501" t="s">
        <v>2273</v>
      </c>
      <c r="E26501">
        <v>3</v>
      </c>
      <c r="F26501" t="s">
        <v>2016</v>
      </c>
      <c r="G26501" t="s">
        <v>2030</v>
      </c>
      <c r="H26501" t="s">
        <v>2017</v>
      </c>
      <c r="I26501">
        <v>43508</v>
      </c>
      <c r="J26501" t="s">
        <v>2030</v>
      </c>
      <c r="K26501" t="s">
        <v>2030</v>
      </c>
    </row>
    <row r="26502" spans="1:11">
      <c r="B26502" t="s">
        <v>2031</v>
      </c>
      <c r="C26502" t="s">
        <v>3157</v>
      </c>
      <c r="D26502" t="s">
        <v>2026</v>
      </c>
      <c r="E26502">
        <v>5</v>
      </c>
      <c r="F26502" t="s">
        <v>2016</v>
      </c>
      <c r="G26502">
        <v>40</v>
      </c>
      <c r="H26502" t="s">
        <v>2017</v>
      </c>
      <c r="I26502">
        <v>43507</v>
      </c>
      <c r="J26502" t="s">
        <v>2030</v>
      </c>
      <c r="K26502" t="s">
        <v>2030</v>
      </c>
    </row>
    <row r="26503" spans="1:11">
      <c r="B26503" t="s">
        <v>2074</v>
      </c>
      <c r="C26503" t="s">
        <v>3046</v>
      </c>
      <c r="D26503" t="s">
        <v>2076</v>
      </c>
      <c r="E26503">
        <v>3</v>
      </c>
      <c r="F26503" t="s">
        <v>2016</v>
      </c>
      <c r="G26503">
        <v>28</v>
      </c>
      <c r="H26503" t="s">
        <v>2017</v>
      </c>
      <c r="I26503">
        <v>43507</v>
      </c>
      <c r="J26503">
        <v>3</v>
      </c>
      <c r="K26503">
        <v>0</v>
      </c>
    </row>
    <row r="26504" spans="1:11">
      <c r="B26504" t="s">
        <v>2069</v>
      </c>
      <c r="C26504" t="s">
        <v>2959</v>
      </c>
      <c r="D26504" t="s">
        <v>2035</v>
      </c>
      <c r="E26504">
        <v>5</v>
      </c>
      <c r="F26504" t="s">
        <v>2016</v>
      </c>
      <c r="G26504">
        <v>38</v>
      </c>
      <c r="H26504" t="s">
        <v>2017</v>
      </c>
      <c r="I26504">
        <v>43482</v>
      </c>
      <c r="J26504" t="s">
        <v>2030</v>
      </c>
      <c r="K26504" t="s">
        <v>2030</v>
      </c>
    </row>
    <row r="26505" spans="1:11">
      <c r="B26505" t="s">
        <v>2091</v>
      </c>
      <c r="C26505" t="s">
        <v>3297</v>
      </c>
      <c r="D26505" t="s">
        <v>2093</v>
      </c>
      <c r="E26505" t="s">
        <v>2030</v>
      </c>
      <c r="F26505" t="s">
        <v>2016</v>
      </c>
      <c r="G26505" t="s">
        <v>2030</v>
      </c>
      <c r="H26505" t="s">
        <v>2017</v>
      </c>
      <c r="I26505">
        <v>43472</v>
      </c>
      <c r="J26505" t="s">
        <v>2030</v>
      </c>
      <c r="K26505" t="s">
        <v>2030</v>
      </c>
    </row>
    <row r="26506" spans="1:11">
      <c r="B26506" t="s">
        <v>2021</v>
      </c>
      <c r="C26506" t="s">
        <v>2402</v>
      </c>
      <c r="D26506" t="s">
        <v>2216</v>
      </c>
      <c r="E26506">
        <v>3</v>
      </c>
      <c r="F26506" t="s">
        <v>2016</v>
      </c>
      <c r="G26506">
        <v>20</v>
      </c>
      <c r="H26506" t="s">
        <v>2020</v>
      </c>
      <c r="I26506">
        <v>43469</v>
      </c>
      <c r="J26506" t="s">
        <v>2030</v>
      </c>
      <c r="K26506" t="s">
        <v>2030</v>
      </c>
    </row>
    <row r="26507" spans="1:11">
      <c r="B26507" t="s">
        <v>2198</v>
      </c>
      <c r="C26507" t="s">
        <v>3228</v>
      </c>
      <c r="D26507" t="s">
        <v>2044</v>
      </c>
      <c r="E26507">
        <v>3</v>
      </c>
      <c r="F26507" t="s">
        <v>2016</v>
      </c>
      <c r="G26507">
        <v>20</v>
      </c>
      <c r="H26507" t="s">
        <v>2017</v>
      </c>
      <c r="I26507">
        <v>43465</v>
      </c>
      <c r="J26507">
        <v>1</v>
      </c>
      <c r="K26507">
        <v>126.27</v>
      </c>
    </row>
    <row r="26508" spans="1:11">
      <c r="B26508" t="s">
        <v>2079</v>
      </c>
      <c r="C26508" t="s">
        <v>2961</v>
      </c>
      <c r="D26508" t="s">
        <v>2015</v>
      </c>
      <c r="E26508">
        <v>3</v>
      </c>
      <c r="F26508" t="s">
        <v>2016</v>
      </c>
      <c r="G26508">
        <v>22</v>
      </c>
      <c r="H26508" t="s">
        <v>2017</v>
      </c>
      <c r="I26508">
        <v>43451</v>
      </c>
      <c r="J26508" t="s">
        <v>2030</v>
      </c>
      <c r="K26508" t="s">
        <v>2030</v>
      </c>
    </row>
    <row r="26509" spans="1:11">
      <c r="B26509" t="s">
        <v>2067</v>
      </c>
      <c r="C26509" t="s">
        <v>2414</v>
      </c>
      <c r="D26509" t="s">
        <v>2029</v>
      </c>
      <c r="E26509">
        <v>5</v>
      </c>
      <c r="F26509" t="s">
        <v>2016</v>
      </c>
      <c r="G26509">
        <v>39</v>
      </c>
      <c r="H26509" t="s">
        <v>2020</v>
      </c>
      <c r="I26509">
        <v>43445</v>
      </c>
      <c r="J26509">
        <v>2</v>
      </c>
      <c r="K26509">
        <v>21.04</v>
      </c>
    </row>
    <row r="26510" spans="1:11">
      <c r="B26510" t="s">
        <v>2033</v>
      </c>
      <c r="C26510" t="s">
        <v>2405</v>
      </c>
      <c r="D26510" t="s">
        <v>2044</v>
      </c>
      <c r="E26510">
        <v>3</v>
      </c>
      <c r="F26510" t="s">
        <v>2016</v>
      </c>
      <c r="G26510">
        <v>25</v>
      </c>
      <c r="H26510" t="s">
        <v>2020</v>
      </c>
      <c r="I26510">
        <v>43445</v>
      </c>
      <c r="J26510">
        <v>3</v>
      </c>
      <c r="K26510">
        <v>0</v>
      </c>
    </row>
    <row r="26511" spans="1:11">
      <c r="B26511" t="s">
        <v>2232</v>
      </c>
      <c r="C26511" t="s">
        <v>3298</v>
      </c>
      <c r="D26511" t="s">
        <v>2015</v>
      </c>
      <c r="E26511">
        <v>3</v>
      </c>
      <c r="F26511" t="s">
        <v>2088</v>
      </c>
      <c r="G26511" t="s">
        <v>2030</v>
      </c>
      <c r="H26511" t="s">
        <v>2017</v>
      </c>
      <c r="I26511">
        <v>43445</v>
      </c>
      <c r="J26511">
        <v>4</v>
      </c>
      <c r="K26511">
        <v>-1.34</v>
      </c>
    </row>
    <row r="26512" spans="1:11">
      <c r="B26512" t="s">
        <v>2063</v>
      </c>
      <c r="C26512" t="s">
        <v>3162</v>
      </c>
      <c r="D26512" t="s">
        <v>2162</v>
      </c>
      <c r="E26512">
        <v>3</v>
      </c>
      <c r="F26512" t="s">
        <v>2016</v>
      </c>
      <c r="G26512">
        <v>26</v>
      </c>
      <c r="H26512" t="s">
        <v>2017</v>
      </c>
      <c r="I26512">
        <v>43444</v>
      </c>
      <c r="J26512">
        <v>3</v>
      </c>
      <c r="K26512">
        <v>0</v>
      </c>
    </row>
    <row r="26513" spans="2:11">
      <c r="B26513" t="s">
        <v>2083</v>
      </c>
      <c r="C26513" t="s">
        <v>2084</v>
      </c>
      <c r="D26513" t="s">
        <v>2184</v>
      </c>
      <c r="E26513">
        <v>1</v>
      </c>
      <c r="F26513" t="s">
        <v>2016</v>
      </c>
      <c r="G26513" t="s">
        <v>2030</v>
      </c>
      <c r="H26513" t="s">
        <v>2017</v>
      </c>
      <c r="I26513">
        <v>43260</v>
      </c>
      <c r="J26513">
        <v>5</v>
      </c>
      <c r="K26513">
        <v>-15.86</v>
      </c>
    </row>
    <row r="26601" spans="1:11">
      <c r="A26601" t="s">
        <v>1279</v>
      </c>
      <c r="B26601" t="s">
        <v>2094</v>
      </c>
      <c r="C26601" t="s">
        <v>2095</v>
      </c>
      <c r="D26601" t="s">
        <v>2053</v>
      </c>
      <c r="E26601">
        <v>1</v>
      </c>
      <c r="F26601" t="s">
        <v>2088</v>
      </c>
      <c r="G26601" t="s">
        <v>2030</v>
      </c>
      <c r="H26601" t="s">
        <v>2017</v>
      </c>
      <c r="I26601">
        <v>43511</v>
      </c>
      <c r="J26601" t="s">
        <v>2030</v>
      </c>
      <c r="K26601" t="s">
        <v>2030</v>
      </c>
    </row>
    <row r="26602" spans="1:11">
      <c r="B26602" t="s">
        <v>2136</v>
      </c>
      <c r="C26602" t="s">
        <v>2632</v>
      </c>
      <c r="D26602" t="s">
        <v>2026</v>
      </c>
      <c r="E26602">
        <v>5</v>
      </c>
      <c r="F26602" t="s">
        <v>2016</v>
      </c>
      <c r="G26602">
        <v>113</v>
      </c>
      <c r="H26602" t="s">
        <v>2017</v>
      </c>
      <c r="I26602">
        <v>43510</v>
      </c>
      <c r="J26602">
        <v>7</v>
      </c>
      <c r="K26602">
        <v>-11.04</v>
      </c>
    </row>
    <row r="26603" spans="1:11">
      <c r="B26603" t="s">
        <v>2024</v>
      </c>
      <c r="C26603" t="s">
        <v>3318</v>
      </c>
      <c r="D26603" t="s">
        <v>2026</v>
      </c>
      <c r="E26603">
        <v>5</v>
      </c>
      <c r="F26603" t="s">
        <v>2016</v>
      </c>
      <c r="G26603">
        <v>107</v>
      </c>
      <c r="H26603" t="s">
        <v>2017</v>
      </c>
      <c r="I26603">
        <v>43509</v>
      </c>
      <c r="J26603">
        <v>7</v>
      </c>
      <c r="K26603">
        <v>-11.04</v>
      </c>
    </row>
    <row r="26604" spans="1:11">
      <c r="B26604" t="s">
        <v>2277</v>
      </c>
      <c r="C26604" t="s">
        <v>2971</v>
      </c>
      <c r="D26604" t="s">
        <v>2029</v>
      </c>
      <c r="E26604">
        <v>5</v>
      </c>
      <c r="F26604" t="s">
        <v>2016</v>
      </c>
      <c r="G26604">
        <v>115</v>
      </c>
      <c r="H26604" t="s">
        <v>2017</v>
      </c>
      <c r="I26604">
        <v>43508</v>
      </c>
      <c r="J26604">
        <v>7</v>
      </c>
      <c r="K26604">
        <v>-11.04</v>
      </c>
    </row>
    <row r="26605" spans="1:11">
      <c r="B26605" t="s">
        <v>2083</v>
      </c>
      <c r="C26605" t="s">
        <v>2084</v>
      </c>
      <c r="D26605" t="s">
        <v>2035</v>
      </c>
      <c r="E26605">
        <v>5</v>
      </c>
      <c r="F26605" t="s">
        <v>2085</v>
      </c>
      <c r="G26605" t="s">
        <v>2030</v>
      </c>
      <c r="H26605" t="s">
        <v>2017</v>
      </c>
      <c r="I26605">
        <v>43508</v>
      </c>
      <c r="J26605">
        <v>6</v>
      </c>
      <c r="K26605">
        <v>-10.49</v>
      </c>
    </row>
    <row r="26606" spans="1:11">
      <c r="B26606" t="s">
        <v>2220</v>
      </c>
      <c r="C26606" t="s">
        <v>3192</v>
      </c>
      <c r="D26606" t="s">
        <v>2026</v>
      </c>
      <c r="E26606">
        <v>5</v>
      </c>
      <c r="F26606" t="s">
        <v>2016</v>
      </c>
      <c r="G26606">
        <v>100</v>
      </c>
      <c r="H26606" t="s">
        <v>2020</v>
      </c>
      <c r="I26606">
        <v>43507</v>
      </c>
      <c r="J26606">
        <v>7</v>
      </c>
      <c r="K26606">
        <v>-11.04</v>
      </c>
    </row>
    <row r="26607" spans="1:11">
      <c r="B26607" t="s">
        <v>2146</v>
      </c>
      <c r="C26607" t="s">
        <v>3195</v>
      </c>
      <c r="D26607" t="s">
        <v>2044</v>
      </c>
      <c r="E26607">
        <v>3</v>
      </c>
      <c r="F26607" t="s">
        <v>2016</v>
      </c>
      <c r="G26607" t="s">
        <v>2030</v>
      </c>
      <c r="H26607" t="s">
        <v>2017</v>
      </c>
      <c r="I26607">
        <v>43504</v>
      </c>
      <c r="J26607">
        <v>2</v>
      </c>
      <c r="K26607">
        <v>0</v>
      </c>
    </row>
    <row r="26608" spans="1:11">
      <c r="B26608" t="s">
        <v>106</v>
      </c>
      <c r="C26608" t="s">
        <v>3193</v>
      </c>
      <c r="D26608" t="s">
        <v>2114</v>
      </c>
      <c r="E26608">
        <v>3</v>
      </c>
      <c r="F26608" t="s">
        <v>2016</v>
      </c>
      <c r="G26608">
        <v>110</v>
      </c>
      <c r="H26608" t="s">
        <v>2020</v>
      </c>
      <c r="I26608">
        <v>43503</v>
      </c>
      <c r="J26608">
        <v>2</v>
      </c>
      <c r="K26608">
        <v>0</v>
      </c>
    </row>
    <row r="26609" spans="2:11">
      <c r="B26609" t="s">
        <v>2067</v>
      </c>
      <c r="C26609" t="s">
        <v>2638</v>
      </c>
      <c r="D26609" t="s">
        <v>2029</v>
      </c>
      <c r="E26609">
        <v>5</v>
      </c>
      <c r="F26609" t="s">
        <v>2016</v>
      </c>
      <c r="G26609">
        <v>120</v>
      </c>
      <c r="H26609" t="s">
        <v>2020</v>
      </c>
      <c r="I26609">
        <v>43503</v>
      </c>
      <c r="J26609">
        <v>7</v>
      </c>
      <c r="K26609">
        <v>-11.04</v>
      </c>
    </row>
    <row r="26610" spans="2:11">
      <c r="B26610" t="s">
        <v>2033</v>
      </c>
      <c r="C26610" t="s">
        <v>2972</v>
      </c>
      <c r="D26610" t="s">
        <v>2035</v>
      </c>
      <c r="E26610">
        <v>5</v>
      </c>
      <c r="F26610" t="s">
        <v>2016</v>
      </c>
      <c r="G26610">
        <v>128</v>
      </c>
      <c r="H26610" t="s">
        <v>2036</v>
      </c>
      <c r="I26610">
        <v>43503</v>
      </c>
      <c r="J26610">
        <v>7</v>
      </c>
      <c r="K26610">
        <v>-11.04</v>
      </c>
    </row>
    <row r="26611" spans="2:11">
      <c r="B26611" t="s">
        <v>2079</v>
      </c>
      <c r="C26611" t="s">
        <v>3764</v>
      </c>
      <c r="D26611" t="s">
        <v>2029</v>
      </c>
      <c r="E26611">
        <v>5</v>
      </c>
      <c r="F26611" t="s">
        <v>2016</v>
      </c>
      <c r="G26611">
        <v>105</v>
      </c>
      <c r="H26611" t="s">
        <v>2017</v>
      </c>
      <c r="I26611">
        <v>43503</v>
      </c>
      <c r="J26611" t="s">
        <v>2030</v>
      </c>
      <c r="K26611" t="s">
        <v>2030</v>
      </c>
    </row>
    <row r="26612" spans="2:11">
      <c r="B26612" t="s">
        <v>2051</v>
      </c>
      <c r="C26612" t="s">
        <v>3645</v>
      </c>
      <c r="D26612" t="s">
        <v>2026</v>
      </c>
      <c r="E26612">
        <v>5</v>
      </c>
      <c r="F26612" t="s">
        <v>2016</v>
      </c>
      <c r="G26612">
        <v>118</v>
      </c>
      <c r="H26612" t="s">
        <v>2017</v>
      </c>
      <c r="I26612">
        <v>43503</v>
      </c>
      <c r="J26612">
        <v>1</v>
      </c>
      <c r="K26612">
        <v>10.11</v>
      </c>
    </row>
    <row r="26613" spans="2:11">
      <c r="B26613" t="s">
        <v>2260</v>
      </c>
      <c r="C26613" t="s">
        <v>4095</v>
      </c>
      <c r="D26613" t="s">
        <v>2035</v>
      </c>
      <c r="E26613">
        <v>5</v>
      </c>
      <c r="F26613" t="s">
        <v>2016</v>
      </c>
      <c r="G26613">
        <v>130</v>
      </c>
      <c r="H26613" t="s">
        <v>2020</v>
      </c>
      <c r="I26613">
        <v>43503</v>
      </c>
      <c r="J26613">
        <v>7</v>
      </c>
      <c r="K26613">
        <v>-11.04</v>
      </c>
    </row>
    <row r="26614" spans="2:11">
      <c r="B26614" t="s">
        <v>2027</v>
      </c>
      <c r="C26614" t="s">
        <v>3190</v>
      </c>
      <c r="D26614" t="s">
        <v>2044</v>
      </c>
      <c r="E26614">
        <v>3</v>
      </c>
      <c r="F26614" t="s">
        <v>2016</v>
      </c>
      <c r="G26614">
        <v>98</v>
      </c>
      <c r="H26614" t="s">
        <v>2017</v>
      </c>
      <c r="I26614">
        <v>43502</v>
      </c>
      <c r="J26614">
        <v>2</v>
      </c>
      <c r="K26614">
        <v>0</v>
      </c>
    </row>
    <row r="26615" spans="2:11">
      <c r="B26615" t="s">
        <v>2077</v>
      </c>
      <c r="C26615" t="s">
        <v>3196</v>
      </c>
      <c r="D26615" t="s">
        <v>2227</v>
      </c>
      <c r="E26615">
        <v>3</v>
      </c>
      <c r="F26615" t="s">
        <v>2016</v>
      </c>
      <c r="G26615">
        <v>90</v>
      </c>
      <c r="H26615" t="s">
        <v>2020</v>
      </c>
      <c r="I26615">
        <v>43502</v>
      </c>
      <c r="J26615">
        <v>2</v>
      </c>
      <c r="K26615">
        <v>0</v>
      </c>
    </row>
    <row r="26616" spans="2:11">
      <c r="B26616" t="s">
        <v>2063</v>
      </c>
      <c r="C26616" t="s">
        <v>3197</v>
      </c>
      <c r="D26616" t="s">
        <v>2035</v>
      </c>
      <c r="E26616">
        <v>5</v>
      </c>
      <c r="F26616" t="s">
        <v>2016</v>
      </c>
      <c r="G26616">
        <v>105</v>
      </c>
      <c r="H26616" t="s">
        <v>2017</v>
      </c>
      <c r="I26616">
        <v>43502</v>
      </c>
      <c r="J26616">
        <v>7</v>
      </c>
      <c r="K26616">
        <v>-11.04</v>
      </c>
    </row>
    <row r="26617" spans="2:11">
      <c r="B26617" t="s">
        <v>2021</v>
      </c>
      <c r="C26617" t="s">
        <v>3198</v>
      </c>
      <c r="D26617" t="s">
        <v>2023</v>
      </c>
      <c r="E26617">
        <v>5</v>
      </c>
      <c r="F26617" t="s">
        <v>2016</v>
      </c>
      <c r="G26617">
        <v>110</v>
      </c>
      <c r="H26617" t="s">
        <v>2020</v>
      </c>
      <c r="I26617">
        <v>43473</v>
      </c>
      <c r="J26617">
        <v>3</v>
      </c>
      <c r="K26617">
        <v>-3.23</v>
      </c>
    </row>
    <row r="26701" spans="1:11">
      <c r="A26701" t="s">
        <v>1280</v>
      </c>
      <c r="B26701" t="s">
        <v>2159</v>
      </c>
      <c r="C26701" t="s">
        <v>3110</v>
      </c>
      <c r="D26701" t="s">
        <v>2029</v>
      </c>
      <c r="E26701">
        <v>5</v>
      </c>
      <c r="F26701" t="s">
        <v>2016</v>
      </c>
      <c r="G26701">
        <v>127</v>
      </c>
      <c r="H26701" t="s">
        <v>2017</v>
      </c>
      <c r="I26701">
        <v>43511</v>
      </c>
      <c r="J26701">
        <v>3</v>
      </c>
      <c r="K26701">
        <v>41.41</v>
      </c>
    </row>
    <row r="26702" spans="1:11">
      <c r="B26702" t="s">
        <v>2257</v>
      </c>
      <c r="C26702" t="s">
        <v>3462</v>
      </c>
      <c r="D26702" t="s">
        <v>2029</v>
      </c>
      <c r="E26702">
        <v>5</v>
      </c>
      <c r="F26702" t="s">
        <v>2016</v>
      </c>
      <c r="G26702">
        <v>146</v>
      </c>
      <c r="H26702" t="s">
        <v>2020</v>
      </c>
      <c r="I26702">
        <v>43510</v>
      </c>
      <c r="J26702">
        <v>5</v>
      </c>
      <c r="K26702">
        <v>33.380000000000003</v>
      </c>
    </row>
    <row r="26703" spans="1:11">
      <c r="B26703" t="s">
        <v>2102</v>
      </c>
      <c r="C26703" t="s">
        <v>2842</v>
      </c>
      <c r="D26703" t="s">
        <v>2026</v>
      </c>
      <c r="E26703">
        <v>5</v>
      </c>
      <c r="F26703" t="s">
        <v>2016</v>
      </c>
      <c r="G26703" t="s">
        <v>2030</v>
      </c>
      <c r="H26703" t="s">
        <v>2017</v>
      </c>
      <c r="I26703">
        <v>43508</v>
      </c>
      <c r="J26703" t="s">
        <v>2030</v>
      </c>
      <c r="K26703" t="s">
        <v>2030</v>
      </c>
    </row>
    <row r="26704" spans="1:11">
      <c r="B26704" t="s">
        <v>2621</v>
      </c>
      <c r="C26704" t="s">
        <v>3966</v>
      </c>
      <c r="D26704" t="s">
        <v>2026</v>
      </c>
      <c r="E26704">
        <v>5</v>
      </c>
      <c r="F26704" t="s">
        <v>2016</v>
      </c>
      <c r="G26704">
        <v>170</v>
      </c>
      <c r="H26704" t="s">
        <v>2017</v>
      </c>
      <c r="I26704">
        <v>43507</v>
      </c>
      <c r="J26704">
        <v>4</v>
      </c>
      <c r="K26704">
        <v>33.409999999999997</v>
      </c>
    </row>
    <row r="26705" spans="2:11">
      <c r="B26705" t="s">
        <v>2077</v>
      </c>
      <c r="C26705" t="s">
        <v>3111</v>
      </c>
      <c r="D26705" t="s">
        <v>2227</v>
      </c>
      <c r="E26705">
        <v>3</v>
      </c>
      <c r="F26705" t="s">
        <v>2016</v>
      </c>
      <c r="G26705">
        <v>110</v>
      </c>
      <c r="H26705" t="s">
        <v>2017</v>
      </c>
      <c r="I26705">
        <v>43505</v>
      </c>
      <c r="J26705">
        <v>8</v>
      </c>
      <c r="K26705">
        <v>4</v>
      </c>
    </row>
    <row r="26706" spans="2:11">
      <c r="B26706" t="s">
        <v>2063</v>
      </c>
      <c r="C26706" t="s">
        <v>2838</v>
      </c>
      <c r="D26706" t="s">
        <v>2035</v>
      </c>
      <c r="E26706">
        <v>5</v>
      </c>
      <c r="F26706" t="s">
        <v>2016</v>
      </c>
      <c r="G26706">
        <v>154</v>
      </c>
      <c r="H26706" t="s">
        <v>2017</v>
      </c>
      <c r="I26706">
        <v>43504</v>
      </c>
      <c r="J26706">
        <v>3</v>
      </c>
      <c r="K26706">
        <v>41.41</v>
      </c>
    </row>
    <row r="26707" spans="2:11">
      <c r="B26707" t="s">
        <v>2069</v>
      </c>
      <c r="C26707" t="s">
        <v>3449</v>
      </c>
      <c r="D26707" t="s">
        <v>2035</v>
      </c>
      <c r="E26707">
        <v>5</v>
      </c>
      <c r="F26707" t="s">
        <v>2016</v>
      </c>
      <c r="G26707">
        <v>132</v>
      </c>
      <c r="H26707" t="s">
        <v>2017</v>
      </c>
      <c r="I26707">
        <v>43501</v>
      </c>
      <c r="J26707">
        <v>3</v>
      </c>
      <c r="K26707">
        <v>41.41</v>
      </c>
    </row>
    <row r="26708" spans="2:11">
      <c r="B26708" t="s">
        <v>2074</v>
      </c>
      <c r="C26708" t="s">
        <v>3115</v>
      </c>
      <c r="D26708" t="s">
        <v>2026</v>
      </c>
      <c r="E26708">
        <v>5</v>
      </c>
      <c r="F26708" t="s">
        <v>2016</v>
      </c>
      <c r="G26708">
        <v>138</v>
      </c>
      <c r="H26708" t="s">
        <v>2017</v>
      </c>
      <c r="I26708">
        <v>43499</v>
      </c>
      <c r="J26708">
        <v>1</v>
      </c>
      <c r="K26708">
        <v>45.5</v>
      </c>
    </row>
    <row r="26709" spans="2:11">
      <c r="B26709" t="s">
        <v>2037</v>
      </c>
      <c r="C26709" t="s">
        <v>3113</v>
      </c>
      <c r="D26709" t="s">
        <v>2026</v>
      </c>
      <c r="E26709">
        <v>5</v>
      </c>
      <c r="F26709" t="s">
        <v>2016</v>
      </c>
      <c r="G26709">
        <v>137</v>
      </c>
      <c r="H26709" t="s">
        <v>2017</v>
      </c>
      <c r="I26709">
        <v>43490</v>
      </c>
      <c r="J26709">
        <v>3</v>
      </c>
      <c r="K26709">
        <v>41.41</v>
      </c>
    </row>
    <row r="26710" spans="2:11">
      <c r="B26710" t="s">
        <v>2049</v>
      </c>
      <c r="C26710" t="s">
        <v>3445</v>
      </c>
      <c r="D26710" t="s">
        <v>2029</v>
      </c>
      <c r="E26710">
        <v>5</v>
      </c>
      <c r="F26710" t="s">
        <v>2016</v>
      </c>
      <c r="G26710">
        <v>133</v>
      </c>
      <c r="H26710" t="s">
        <v>2017</v>
      </c>
      <c r="I26710">
        <v>43488</v>
      </c>
      <c r="J26710" t="s">
        <v>2030</v>
      </c>
      <c r="K26710" t="s">
        <v>2030</v>
      </c>
    </row>
    <row r="26711" spans="2:11">
      <c r="B26711" t="s">
        <v>2079</v>
      </c>
      <c r="C26711" t="s">
        <v>3117</v>
      </c>
      <c r="D26711" t="s">
        <v>2029</v>
      </c>
      <c r="E26711">
        <v>5</v>
      </c>
      <c r="F26711" t="s">
        <v>2016</v>
      </c>
      <c r="G26711">
        <v>145</v>
      </c>
      <c r="H26711" t="s">
        <v>2017</v>
      </c>
      <c r="I26711">
        <v>43487</v>
      </c>
      <c r="J26711">
        <v>3</v>
      </c>
      <c r="K26711">
        <v>41.41</v>
      </c>
    </row>
    <row r="26712" spans="2:11">
      <c r="B26712" t="s">
        <v>2151</v>
      </c>
      <c r="C26712" t="s">
        <v>3967</v>
      </c>
      <c r="D26712" t="s">
        <v>2044</v>
      </c>
      <c r="E26712">
        <v>3</v>
      </c>
      <c r="F26712" t="s">
        <v>2016</v>
      </c>
      <c r="G26712">
        <v>117</v>
      </c>
      <c r="H26712" t="s">
        <v>2020</v>
      </c>
      <c r="I26712">
        <v>43481</v>
      </c>
      <c r="J26712" t="s">
        <v>2030</v>
      </c>
      <c r="K26712" t="s">
        <v>2030</v>
      </c>
    </row>
    <row r="26713" spans="2:11">
      <c r="B26713" t="s">
        <v>2411</v>
      </c>
      <c r="C26713" t="s">
        <v>3968</v>
      </c>
      <c r="D26713" t="s">
        <v>2026</v>
      </c>
      <c r="E26713">
        <v>5</v>
      </c>
      <c r="F26713" t="s">
        <v>2016</v>
      </c>
      <c r="G26713">
        <v>130</v>
      </c>
      <c r="H26713" t="s">
        <v>2020</v>
      </c>
      <c r="I26713">
        <v>43481</v>
      </c>
      <c r="J26713">
        <v>3</v>
      </c>
      <c r="K26713">
        <v>41.41</v>
      </c>
    </row>
    <row r="26714" spans="2:11">
      <c r="B26714" t="s">
        <v>2996</v>
      </c>
      <c r="C26714" t="s">
        <v>3969</v>
      </c>
      <c r="D26714" t="s">
        <v>2035</v>
      </c>
      <c r="E26714">
        <v>5</v>
      </c>
      <c r="F26714" t="s">
        <v>2016</v>
      </c>
      <c r="G26714">
        <v>130</v>
      </c>
      <c r="H26714" t="s">
        <v>2020</v>
      </c>
      <c r="I26714">
        <v>43479</v>
      </c>
      <c r="J26714">
        <v>3</v>
      </c>
      <c r="K26714">
        <v>41.41</v>
      </c>
    </row>
    <row r="26715" spans="2:11">
      <c r="B26715" t="s">
        <v>2065</v>
      </c>
      <c r="C26715" t="s">
        <v>3970</v>
      </c>
      <c r="D26715" t="s">
        <v>2026</v>
      </c>
      <c r="E26715">
        <v>5</v>
      </c>
      <c r="F26715" t="s">
        <v>2016</v>
      </c>
      <c r="G26715">
        <v>135</v>
      </c>
      <c r="H26715" t="s">
        <v>2020</v>
      </c>
      <c r="I26715">
        <v>43476</v>
      </c>
      <c r="J26715">
        <v>3</v>
      </c>
      <c r="K26715">
        <v>41.41</v>
      </c>
    </row>
    <row r="26716" spans="2:11">
      <c r="B26716" t="s">
        <v>2042</v>
      </c>
      <c r="C26716" t="s">
        <v>3443</v>
      </c>
      <c r="D26716" t="s">
        <v>2029</v>
      </c>
      <c r="E26716">
        <v>5</v>
      </c>
      <c r="F26716" t="s">
        <v>2016</v>
      </c>
      <c r="G26716">
        <v>136</v>
      </c>
      <c r="H26716" t="s">
        <v>2020</v>
      </c>
      <c r="I26716">
        <v>43472</v>
      </c>
      <c r="J26716">
        <v>3</v>
      </c>
      <c r="K26716">
        <v>41.41</v>
      </c>
    </row>
    <row r="26717" spans="2:11">
      <c r="B26717" t="s">
        <v>2045</v>
      </c>
      <c r="C26717" t="s">
        <v>2836</v>
      </c>
      <c r="D26717" t="s">
        <v>2029</v>
      </c>
      <c r="E26717">
        <v>5</v>
      </c>
      <c r="F26717" t="s">
        <v>2016</v>
      </c>
      <c r="G26717">
        <v>130</v>
      </c>
      <c r="H26717" t="s">
        <v>2020</v>
      </c>
      <c r="I26717">
        <v>43468</v>
      </c>
      <c r="J26717">
        <v>3</v>
      </c>
      <c r="K26717">
        <v>41.41</v>
      </c>
    </row>
    <row r="26718" spans="2:11">
      <c r="B26718" t="s">
        <v>2072</v>
      </c>
      <c r="C26718" t="s">
        <v>2887</v>
      </c>
      <c r="D26718" t="s">
        <v>2029</v>
      </c>
      <c r="E26718">
        <v>5</v>
      </c>
      <c r="F26718" t="s">
        <v>2016</v>
      </c>
      <c r="G26718">
        <v>122</v>
      </c>
      <c r="H26718" t="s">
        <v>2020</v>
      </c>
      <c r="I26718">
        <v>43452</v>
      </c>
      <c r="J26718">
        <v>3</v>
      </c>
      <c r="K26718">
        <v>41.41</v>
      </c>
    </row>
    <row r="26719" spans="2:11">
      <c r="B26719" t="s">
        <v>2024</v>
      </c>
      <c r="C26719" t="s">
        <v>3440</v>
      </c>
      <c r="D26719" t="s">
        <v>2026</v>
      </c>
      <c r="E26719">
        <v>5</v>
      </c>
      <c r="F26719" t="s">
        <v>2016</v>
      </c>
      <c r="G26719">
        <v>135</v>
      </c>
      <c r="H26719" t="s">
        <v>2017</v>
      </c>
      <c r="I26719">
        <v>43437</v>
      </c>
      <c r="J26719">
        <v>6</v>
      </c>
      <c r="K26719">
        <v>27.98</v>
      </c>
    </row>
    <row r="26720" spans="2:11">
      <c r="B26720" t="s">
        <v>2198</v>
      </c>
      <c r="C26720" t="s">
        <v>2841</v>
      </c>
      <c r="D26720" t="s">
        <v>2035</v>
      </c>
      <c r="E26720">
        <v>5</v>
      </c>
      <c r="F26720" t="s">
        <v>2016</v>
      </c>
      <c r="G26720">
        <v>130</v>
      </c>
      <c r="H26720" t="s">
        <v>2017</v>
      </c>
      <c r="I26720">
        <v>43437</v>
      </c>
      <c r="J26720">
        <v>3</v>
      </c>
      <c r="K26720">
        <v>41.41</v>
      </c>
    </row>
    <row r="26721" spans="2:11">
      <c r="B26721" t="s">
        <v>2098</v>
      </c>
      <c r="C26721" t="s">
        <v>2099</v>
      </c>
      <c r="D26721" t="s">
        <v>2029</v>
      </c>
      <c r="E26721">
        <v>5</v>
      </c>
      <c r="F26721" t="s">
        <v>2016</v>
      </c>
      <c r="G26721">
        <v>135</v>
      </c>
      <c r="H26721" t="s">
        <v>2020</v>
      </c>
      <c r="I26721">
        <v>43437</v>
      </c>
      <c r="J26721">
        <v>3</v>
      </c>
      <c r="K26721">
        <v>41.41</v>
      </c>
    </row>
    <row r="26722" spans="2:11">
      <c r="B26722" t="s">
        <v>2174</v>
      </c>
      <c r="C26722" t="s">
        <v>2800</v>
      </c>
      <c r="D26722" t="s">
        <v>2029</v>
      </c>
      <c r="E26722">
        <v>5</v>
      </c>
      <c r="F26722" t="s">
        <v>2016</v>
      </c>
      <c r="G26722">
        <v>132</v>
      </c>
      <c r="H26722" t="s">
        <v>2017</v>
      </c>
      <c r="I26722">
        <v>43434</v>
      </c>
      <c r="J26722">
        <v>3</v>
      </c>
      <c r="K26722">
        <v>41.41</v>
      </c>
    </row>
    <row r="26723" spans="2:11">
      <c r="B26723" t="s">
        <v>106</v>
      </c>
      <c r="C26723" t="s">
        <v>3463</v>
      </c>
      <c r="D26723" t="s">
        <v>2723</v>
      </c>
      <c r="E26723">
        <v>3</v>
      </c>
      <c r="F26723" t="s">
        <v>2016</v>
      </c>
      <c r="G26723">
        <v>110</v>
      </c>
      <c r="H26723" t="s">
        <v>2020</v>
      </c>
      <c r="I26723">
        <v>43434</v>
      </c>
      <c r="J26723">
        <v>9</v>
      </c>
      <c r="K26723">
        <v>0</v>
      </c>
    </row>
    <row r="26724" spans="2:11">
      <c r="B26724" t="s">
        <v>2067</v>
      </c>
      <c r="C26724" t="s">
        <v>2839</v>
      </c>
      <c r="D26724" t="s">
        <v>2029</v>
      </c>
      <c r="E26724">
        <v>5</v>
      </c>
      <c r="F26724" t="s">
        <v>2016</v>
      </c>
      <c r="G26724">
        <v>130</v>
      </c>
      <c r="H26724" t="s">
        <v>2020</v>
      </c>
      <c r="I26724">
        <v>43434</v>
      </c>
      <c r="J26724">
        <v>3</v>
      </c>
      <c r="K26724">
        <v>41.41</v>
      </c>
    </row>
    <row r="26725" spans="2:11">
      <c r="B26725" t="s">
        <v>3081</v>
      </c>
      <c r="C26725" t="s">
        <v>3464</v>
      </c>
      <c r="D26725" t="s">
        <v>2029</v>
      </c>
      <c r="E26725">
        <v>5</v>
      </c>
      <c r="F26725" t="s">
        <v>2016</v>
      </c>
      <c r="G26725">
        <v>129</v>
      </c>
      <c r="H26725" t="s">
        <v>2020</v>
      </c>
      <c r="I26725">
        <v>43434</v>
      </c>
      <c r="J26725">
        <v>7</v>
      </c>
      <c r="K26725">
        <v>6.32</v>
      </c>
    </row>
    <row r="26726" spans="2:11">
      <c r="B26726" t="s">
        <v>2033</v>
      </c>
      <c r="C26726" t="s">
        <v>3971</v>
      </c>
      <c r="D26726" t="s">
        <v>2044</v>
      </c>
      <c r="E26726">
        <v>3</v>
      </c>
      <c r="F26726" t="s">
        <v>2016</v>
      </c>
      <c r="G26726">
        <v>115</v>
      </c>
      <c r="H26726" t="s">
        <v>2020</v>
      </c>
      <c r="I26726">
        <v>43434</v>
      </c>
      <c r="J26726">
        <v>9</v>
      </c>
      <c r="K26726">
        <v>0</v>
      </c>
    </row>
    <row r="26727" spans="2:11">
      <c r="B26727" t="s">
        <v>2039</v>
      </c>
      <c r="C26727" t="s">
        <v>3442</v>
      </c>
      <c r="D26727" t="s">
        <v>2026</v>
      </c>
      <c r="E26727">
        <v>5</v>
      </c>
      <c r="F26727" t="s">
        <v>2016</v>
      </c>
      <c r="G26727">
        <v>148</v>
      </c>
      <c r="H26727" t="s">
        <v>2020</v>
      </c>
      <c r="I26727">
        <v>43434</v>
      </c>
      <c r="J26727">
        <v>3</v>
      </c>
      <c r="K26727">
        <v>41.41</v>
      </c>
    </row>
    <row r="26728" spans="2:11">
      <c r="B26728" t="s">
        <v>2232</v>
      </c>
      <c r="C26728" t="s">
        <v>3972</v>
      </c>
      <c r="D26728" t="s">
        <v>2029</v>
      </c>
      <c r="E26728">
        <v>5</v>
      </c>
      <c r="F26728" t="s">
        <v>2016</v>
      </c>
      <c r="G26728" t="s">
        <v>2030</v>
      </c>
      <c r="H26728" t="s">
        <v>2017</v>
      </c>
      <c r="I26728">
        <v>43434</v>
      </c>
      <c r="J26728">
        <v>3</v>
      </c>
      <c r="K26728">
        <v>41.41</v>
      </c>
    </row>
    <row r="26729" spans="2:11">
      <c r="B26729" t="s">
        <v>2236</v>
      </c>
      <c r="C26729" t="s">
        <v>3467</v>
      </c>
      <c r="D26729" t="s">
        <v>2238</v>
      </c>
      <c r="E26729">
        <v>4</v>
      </c>
      <c r="F26729" t="s">
        <v>2016</v>
      </c>
      <c r="G26729">
        <v>135</v>
      </c>
      <c r="H26729" t="s">
        <v>2020</v>
      </c>
      <c r="I26729">
        <v>43434</v>
      </c>
      <c r="J26729" t="s">
        <v>2030</v>
      </c>
      <c r="K26729" t="s">
        <v>2030</v>
      </c>
    </row>
    <row r="26730" spans="2:11">
      <c r="B26730" t="s">
        <v>3255</v>
      </c>
      <c r="C26730" t="s">
        <v>3973</v>
      </c>
      <c r="D26730" t="s">
        <v>2026</v>
      </c>
      <c r="E26730">
        <v>5</v>
      </c>
      <c r="F26730" t="s">
        <v>2016</v>
      </c>
      <c r="G26730">
        <v>133</v>
      </c>
      <c r="H26730" t="s">
        <v>2020</v>
      </c>
      <c r="I26730">
        <v>43434</v>
      </c>
      <c r="J26730">
        <v>3</v>
      </c>
      <c r="K26730">
        <v>41.41</v>
      </c>
    </row>
    <row r="26731" spans="2:11">
      <c r="B26731" t="s">
        <v>2186</v>
      </c>
      <c r="C26731" t="s">
        <v>2837</v>
      </c>
      <c r="D26731" t="s">
        <v>2029</v>
      </c>
      <c r="E26731">
        <v>5</v>
      </c>
      <c r="F26731" t="s">
        <v>2016</v>
      </c>
      <c r="G26731">
        <v>135</v>
      </c>
      <c r="H26731" t="s">
        <v>2020</v>
      </c>
      <c r="I26731">
        <v>43434</v>
      </c>
      <c r="J26731">
        <v>3</v>
      </c>
      <c r="K26731">
        <v>41.41</v>
      </c>
    </row>
    <row r="26732" spans="2:11">
      <c r="B26732" t="s">
        <v>2100</v>
      </c>
      <c r="C26732" t="s">
        <v>3974</v>
      </c>
      <c r="D26732" t="s">
        <v>2026</v>
      </c>
      <c r="E26732">
        <v>5</v>
      </c>
      <c r="F26732" t="s">
        <v>2016</v>
      </c>
      <c r="G26732">
        <v>130</v>
      </c>
      <c r="H26732" t="s">
        <v>2017</v>
      </c>
      <c r="I26732">
        <v>43434</v>
      </c>
      <c r="J26732" t="s">
        <v>2030</v>
      </c>
      <c r="K26732" t="s">
        <v>2030</v>
      </c>
    </row>
    <row r="26733" spans="2:11">
      <c r="B26733" t="s">
        <v>2027</v>
      </c>
      <c r="C26733" t="s">
        <v>2891</v>
      </c>
      <c r="D26733" t="s">
        <v>2029</v>
      </c>
      <c r="E26733">
        <v>5</v>
      </c>
      <c r="F26733" t="s">
        <v>2016</v>
      </c>
      <c r="G26733">
        <v>130</v>
      </c>
      <c r="H26733" t="s">
        <v>2017</v>
      </c>
      <c r="I26733">
        <v>43433</v>
      </c>
      <c r="J26733">
        <v>2</v>
      </c>
      <c r="K26733">
        <v>42.05</v>
      </c>
    </row>
    <row r="26734" spans="2:11">
      <c r="B26734" t="s">
        <v>2051</v>
      </c>
      <c r="C26734" t="s">
        <v>3861</v>
      </c>
      <c r="D26734" t="s">
        <v>2076</v>
      </c>
      <c r="E26734">
        <v>3</v>
      </c>
      <c r="F26734" t="s">
        <v>2016</v>
      </c>
      <c r="G26734">
        <v>112</v>
      </c>
      <c r="H26734" t="s">
        <v>2017</v>
      </c>
      <c r="I26734">
        <v>43433</v>
      </c>
      <c r="J26734" t="s">
        <v>2030</v>
      </c>
      <c r="K26734" t="s">
        <v>2030</v>
      </c>
    </row>
    <row r="26735" spans="2:11">
      <c r="B26735" t="s">
        <v>2461</v>
      </c>
      <c r="C26735" t="s">
        <v>3452</v>
      </c>
      <c r="D26735" t="s">
        <v>2179</v>
      </c>
      <c r="E26735" t="s">
        <v>2030</v>
      </c>
      <c r="F26735" t="s">
        <v>2016</v>
      </c>
      <c r="G26735" t="s">
        <v>2030</v>
      </c>
      <c r="H26735" t="s">
        <v>2017</v>
      </c>
      <c r="I26735">
        <v>43264</v>
      </c>
      <c r="J26735" t="s">
        <v>2030</v>
      </c>
      <c r="K26735" t="s">
        <v>2030</v>
      </c>
    </row>
    <row r="26736" spans="2:11">
      <c r="B26736" t="s">
        <v>2083</v>
      </c>
      <c r="C26736" t="s">
        <v>2084</v>
      </c>
      <c r="D26736" t="s">
        <v>2053</v>
      </c>
      <c r="E26736">
        <v>1</v>
      </c>
      <c r="F26736" t="s">
        <v>2016</v>
      </c>
      <c r="G26736" t="s">
        <v>2030</v>
      </c>
      <c r="H26736" t="s">
        <v>2017</v>
      </c>
      <c r="I26736">
        <v>43181</v>
      </c>
      <c r="J26736">
        <v>12</v>
      </c>
      <c r="K26736">
        <v>-41.41</v>
      </c>
    </row>
    <row r="26801" spans="1:11">
      <c r="A26801" t="s">
        <v>1281</v>
      </c>
      <c r="B26801" t="s">
        <v>2042</v>
      </c>
      <c r="C26801" t="s">
        <v>3019</v>
      </c>
      <c r="D26801" t="s">
        <v>2044</v>
      </c>
      <c r="E26801">
        <v>3</v>
      </c>
      <c r="F26801" t="s">
        <v>2016</v>
      </c>
      <c r="G26801">
        <v>7.5</v>
      </c>
      <c r="H26801" t="s">
        <v>2020</v>
      </c>
      <c r="I26801">
        <v>43511</v>
      </c>
      <c r="J26801">
        <v>11</v>
      </c>
      <c r="K26801">
        <v>-33.64</v>
      </c>
    </row>
    <row r="26802" spans="1:11">
      <c r="B26802" t="s">
        <v>3008</v>
      </c>
      <c r="C26802" t="s">
        <v>3009</v>
      </c>
      <c r="D26802" t="s">
        <v>2026</v>
      </c>
      <c r="E26802">
        <v>5</v>
      </c>
      <c r="F26802" t="s">
        <v>2016</v>
      </c>
      <c r="G26802">
        <v>10.5</v>
      </c>
      <c r="H26802" t="s">
        <v>2017</v>
      </c>
      <c r="I26802">
        <v>43511</v>
      </c>
      <c r="J26802">
        <v>10</v>
      </c>
      <c r="K26802">
        <v>-33.549999999999997</v>
      </c>
    </row>
    <row r="26803" spans="1:11">
      <c r="B26803" t="s">
        <v>2352</v>
      </c>
      <c r="C26803" t="s">
        <v>2353</v>
      </c>
      <c r="D26803" t="s">
        <v>2076</v>
      </c>
      <c r="E26803">
        <v>3</v>
      </c>
      <c r="F26803" t="s">
        <v>2016</v>
      </c>
      <c r="G26803">
        <v>13</v>
      </c>
      <c r="H26803" t="s">
        <v>2017</v>
      </c>
      <c r="I26803">
        <v>43511</v>
      </c>
      <c r="J26803">
        <v>2</v>
      </c>
      <c r="K26803">
        <v>21.84</v>
      </c>
    </row>
    <row r="26804" spans="1:11">
      <c r="B26804" t="s">
        <v>2027</v>
      </c>
      <c r="C26804" t="s">
        <v>2994</v>
      </c>
      <c r="D26804" t="s">
        <v>2104</v>
      </c>
      <c r="E26804" t="s">
        <v>2030</v>
      </c>
      <c r="F26804" t="s">
        <v>2016</v>
      </c>
      <c r="G26804" t="s">
        <v>2030</v>
      </c>
      <c r="H26804" t="s">
        <v>2017</v>
      </c>
      <c r="I26804">
        <v>43510</v>
      </c>
      <c r="J26804" t="s">
        <v>2030</v>
      </c>
      <c r="K26804" t="s">
        <v>2030</v>
      </c>
    </row>
    <row r="26805" spans="1:11">
      <c r="B26805" t="s">
        <v>2390</v>
      </c>
      <c r="C26805" t="s">
        <v>3034</v>
      </c>
      <c r="D26805" t="s">
        <v>2026</v>
      </c>
      <c r="E26805">
        <v>5</v>
      </c>
      <c r="F26805" t="s">
        <v>2016</v>
      </c>
      <c r="G26805">
        <v>10</v>
      </c>
      <c r="H26805" t="s">
        <v>2017</v>
      </c>
      <c r="I26805">
        <v>43510</v>
      </c>
      <c r="J26805">
        <v>12</v>
      </c>
      <c r="K26805">
        <v>-34.26</v>
      </c>
    </row>
    <row r="26806" spans="1:11">
      <c r="B26806" t="s">
        <v>2792</v>
      </c>
      <c r="C26806" t="s">
        <v>3290</v>
      </c>
      <c r="D26806" t="s">
        <v>2026</v>
      </c>
      <c r="E26806">
        <v>5</v>
      </c>
      <c r="F26806" t="s">
        <v>2016</v>
      </c>
      <c r="G26806">
        <v>6.75</v>
      </c>
      <c r="H26806" t="s">
        <v>2020</v>
      </c>
      <c r="I26806">
        <v>43509</v>
      </c>
      <c r="J26806">
        <v>10</v>
      </c>
      <c r="K26806">
        <v>-33.549999999999997</v>
      </c>
    </row>
    <row r="26807" spans="1:11">
      <c r="B26807" t="s">
        <v>2067</v>
      </c>
      <c r="C26807" t="s">
        <v>3026</v>
      </c>
      <c r="D26807" t="s">
        <v>2029</v>
      </c>
      <c r="E26807">
        <v>5</v>
      </c>
      <c r="F26807" t="s">
        <v>2016</v>
      </c>
      <c r="G26807">
        <v>11</v>
      </c>
      <c r="H26807" t="s">
        <v>2020</v>
      </c>
      <c r="I26807">
        <v>43509</v>
      </c>
      <c r="J26807">
        <v>10</v>
      </c>
      <c r="K26807">
        <v>-33.549999999999997</v>
      </c>
    </row>
    <row r="26808" spans="1:11">
      <c r="B26808" t="s">
        <v>2274</v>
      </c>
      <c r="C26808" t="s">
        <v>3011</v>
      </c>
      <c r="D26808" t="s">
        <v>2026</v>
      </c>
      <c r="E26808">
        <v>5</v>
      </c>
      <c r="F26808" t="s">
        <v>2016</v>
      </c>
      <c r="G26808" t="s">
        <v>2030</v>
      </c>
      <c r="H26808" t="s">
        <v>2017</v>
      </c>
      <c r="I26808">
        <v>43509</v>
      </c>
      <c r="J26808">
        <v>10</v>
      </c>
      <c r="K26808">
        <v>-33.549999999999997</v>
      </c>
    </row>
    <row r="26809" spans="1:11">
      <c r="B26809" t="s">
        <v>2593</v>
      </c>
      <c r="C26809" t="s">
        <v>3029</v>
      </c>
      <c r="D26809" t="s">
        <v>2044</v>
      </c>
      <c r="E26809">
        <v>3</v>
      </c>
      <c r="F26809" t="s">
        <v>2016</v>
      </c>
      <c r="G26809">
        <v>8.5</v>
      </c>
      <c r="H26809" t="s">
        <v>2133</v>
      </c>
      <c r="I26809">
        <v>43509</v>
      </c>
      <c r="J26809" t="s">
        <v>2030</v>
      </c>
      <c r="K26809" t="s">
        <v>2030</v>
      </c>
    </row>
    <row r="26810" spans="1:11">
      <c r="B26810" t="s">
        <v>2595</v>
      </c>
      <c r="C26810" t="s">
        <v>3013</v>
      </c>
      <c r="D26810" t="s">
        <v>2362</v>
      </c>
      <c r="E26810">
        <v>5</v>
      </c>
      <c r="F26810" t="s">
        <v>2016</v>
      </c>
      <c r="G26810">
        <v>10</v>
      </c>
      <c r="H26810" t="s">
        <v>2020</v>
      </c>
      <c r="I26810">
        <v>43509</v>
      </c>
      <c r="J26810">
        <v>9</v>
      </c>
      <c r="K26810">
        <v>-33.31</v>
      </c>
    </row>
    <row r="26811" spans="1:11">
      <c r="B26811" t="s">
        <v>3032</v>
      </c>
      <c r="C26811" t="s">
        <v>3033</v>
      </c>
      <c r="D26811" t="s">
        <v>2026</v>
      </c>
      <c r="E26811">
        <v>5</v>
      </c>
      <c r="F26811" t="s">
        <v>2016</v>
      </c>
      <c r="G26811">
        <v>11</v>
      </c>
      <c r="H26811" t="s">
        <v>2017</v>
      </c>
      <c r="I26811">
        <v>43508</v>
      </c>
      <c r="J26811">
        <v>10</v>
      </c>
      <c r="K26811">
        <v>-33.549999999999997</v>
      </c>
    </row>
    <row r="26812" spans="1:11">
      <c r="B26812" t="s">
        <v>2047</v>
      </c>
      <c r="C26812" t="s">
        <v>2356</v>
      </c>
      <c r="D26812" t="s">
        <v>2044</v>
      </c>
      <c r="E26812">
        <v>3</v>
      </c>
      <c r="F26812" t="s">
        <v>2016</v>
      </c>
      <c r="G26812">
        <v>8</v>
      </c>
      <c r="H26812" t="s">
        <v>2020</v>
      </c>
      <c r="I26812">
        <v>43508</v>
      </c>
      <c r="J26812" t="s">
        <v>2030</v>
      </c>
      <c r="K26812" t="s">
        <v>2030</v>
      </c>
    </row>
    <row r="26813" spans="1:11">
      <c r="B26813" t="s">
        <v>3014</v>
      </c>
      <c r="C26813" t="s">
        <v>3015</v>
      </c>
      <c r="D26813" t="s">
        <v>2029</v>
      </c>
      <c r="E26813">
        <v>5</v>
      </c>
      <c r="F26813" t="s">
        <v>2016</v>
      </c>
      <c r="G26813">
        <v>10.5</v>
      </c>
      <c r="H26813" t="s">
        <v>2020</v>
      </c>
      <c r="I26813">
        <v>43508</v>
      </c>
      <c r="J26813" t="s">
        <v>2030</v>
      </c>
      <c r="K26813" t="s">
        <v>2030</v>
      </c>
    </row>
    <row r="26814" spans="1:11">
      <c r="B26814" t="s">
        <v>2360</v>
      </c>
      <c r="C26814" t="s">
        <v>3938</v>
      </c>
      <c r="D26814" t="s">
        <v>2252</v>
      </c>
      <c r="E26814">
        <v>3</v>
      </c>
      <c r="F26814" t="s">
        <v>2016</v>
      </c>
      <c r="G26814">
        <v>8</v>
      </c>
      <c r="H26814" t="s">
        <v>2017</v>
      </c>
      <c r="I26814">
        <v>43507</v>
      </c>
      <c r="J26814">
        <v>3</v>
      </c>
      <c r="K26814">
        <v>0</v>
      </c>
    </row>
    <row r="26815" spans="1:11">
      <c r="B26815" t="s">
        <v>2267</v>
      </c>
      <c r="C26815" t="s">
        <v>2369</v>
      </c>
      <c r="D26815" t="s">
        <v>2273</v>
      </c>
      <c r="E26815">
        <v>3</v>
      </c>
      <c r="F26815" t="s">
        <v>2016</v>
      </c>
      <c r="G26815">
        <v>9</v>
      </c>
      <c r="H26815" t="s">
        <v>2017</v>
      </c>
      <c r="I26815">
        <v>43506</v>
      </c>
      <c r="J26815">
        <v>7</v>
      </c>
      <c r="K26815">
        <v>-19.420000000000002</v>
      </c>
    </row>
    <row r="26816" spans="1:11">
      <c r="B26816" t="s">
        <v>3016</v>
      </c>
      <c r="C26816" t="s">
        <v>3017</v>
      </c>
      <c r="D26816" t="s">
        <v>2026</v>
      </c>
      <c r="E26816">
        <v>5</v>
      </c>
      <c r="F26816" t="s">
        <v>2016</v>
      </c>
      <c r="G26816">
        <v>11.3</v>
      </c>
      <c r="H26816" t="s">
        <v>2017</v>
      </c>
      <c r="I26816">
        <v>43504</v>
      </c>
      <c r="J26816">
        <v>10</v>
      </c>
      <c r="K26816">
        <v>-33.549999999999997</v>
      </c>
    </row>
    <row r="26817" spans="2:11">
      <c r="B26817" t="s">
        <v>2077</v>
      </c>
      <c r="C26817" t="s">
        <v>2363</v>
      </c>
      <c r="D26817" t="s">
        <v>2227</v>
      </c>
      <c r="E26817">
        <v>3</v>
      </c>
      <c r="F26817" t="s">
        <v>2016</v>
      </c>
      <c r="G26817">
        <v>9</v>
      </c>
      <c r="H26817" t="s">
        <v>2020</v>
      </c>
      <c r="I26817">
        <v>43504</v>
      </c>
      <c r="J26817">
        <v>5</v>
      </c>
      <c r="K26817">
        <v>-15.34</v>
      </c>
    </row>
    <row r="26818" spans="2:11">
      <c r="B26818" t="s">
        <v>2072</v>
      </c>
      <c r="C26818" t="s">
        <v>3028</v>
      </c>
      <c r="D26818" t="s">
        <v>2029</v>
      </c>
      <c r="E26818">
        <v>5</v>
      </c>
      <c r="F26818" t="s">
        <v>2016</v>
      </c>
      <c r="G26818">
        <v>11.5</v>
      </c>
      <c r="H26818" t="s">
        <v>2017</v>
      </c>
      <c r="I26818">
        <v>43502</v>
      </c>
      <c r="J26818">
        <v>10</v>
      </c>
      <c r="K26818">
        <v>-33.549999999999997</v>
      </c>
    </row>
    <row r="26819" spans="2:11">
      <c r="B26819" t="s">
        <v>2061</v>
      </c>
      <c r="C26819" t="s">
        <v>2990</v>
      </c>
      <c r="D26819" t="s">
        <v>2026</v>
      </c>
      <c r="E26819">
        <v>5</v>
      </c>
      <c r="F26819" t="s">
        <v>2016</v>
      </c>
      <c r="G26819">
        <v>10</v>
      </c>
      <c r="H26819" t="s">
        <v>2017</v>
      </c>
      <c r="I26819">
        <v>43500</v>
      </c>
      <c r="J26819" t="s">
        <v>2030</v>
      </c>
      <c r="K26819" t="s">
        <v>2030</v>
      </c>
    </row>
    <row r="26820" spans="2:11">
      <c r="B26820" t="s">
        <v>3030</v>
      </c>
      <c r="C26820" t="s">
        <v>3939</v>
      </c>
      <c r="D26820" t="s">
        <v>2076</v>
      </c>
      <c r="E26820">
        <v>3</v>
      </c>
      <c r="F26820" t="s">
        <v>2016</v>
      </c>
      <c r="G26820">
        <v>9.5</v>
      </c>
      <c r="H26820" t="s">
        <v>2017</v>
      </c>
      <c r="I26820">
        <v>43496</v>
      </c>
      <c r="J26820">
        <v>7</v>
      </c>
      <c r="K26820">
        <v>-19.420000000000002</v>
      </c>
    </row>
    <row r="26821" spans="2:11">
      <c r="B26821" t="s">
        <v>2174</v>
      </c>
      <c r="C26821" t="s">
        <v>3018</v>
      </c>
      <c r="D26821" t="s">
        <v>2029</v>
      </c>
      <c r="E26821">
        <v>5</v>
      </c>
      <c r="F26821" t="s">
        <v>2016</v>
      </c>
      <c r="G26821">
        <v>11</v>
      </c>
      <c r="H26821" t="s">
        <v>2017</v>
      </c>
      <c r="I26821">
        <v>43495</v>
      </c>
      <c r="J26821">
        <v>4</v>
      </c>
      <c r="K26821">
        <v>-9.6999999999999993</v>
      </c>
    </row>
    <row r="26822" spans="2:11">
      <c r="B26822" t="s">
        <v>2037</v>
      </c>
      <c r="C26822" t="s">
        <v>3940</v>
      </c>
      <c r="D26822" t="s">
        <v>2026</v>
      </c>
      <c r="E26822">
        <v>5</v>
      </c>
      <c r="F26822" t="s">
        <v>2016</v>
      </c>
      <c r="G26822">
        <v>10</v>
      </c>
      <c r="H26822" t="s">
        <v>2020</v>
      </c>
      <c r="I26822">
        <v>43495</v>
      </c>
      <c r="J26822">
        <v>10</v>
      </c>
      <c r="K26822">
        <v>-33.549999999999997</v>
      </c>
    </row>
    <row r="26823" spans="2:11">
      <c r="B26823" t="s">
        <v>106</v>
      </c>
      <c r="C26823" t="s">
        <v>3025</v>
      </c>
      <c r="D26823" t="s">
        <v>2114</v>
      </c>
      <c r="E26823">
        <v>3</v>
      </c>
      <c r="F26823" t="s">
        <v>2016</v>
      </c>
      <c r="G26823">
        <v>9</v>
      </c>
      <c r="H26823" t="s">
        <v>2020</v>
      </c>
      <c r="I26823">
        <v>43494</v>
      </c>
      <c r="J26823">
        <v>6</v>
      </c>
      <c r="K26823">
        <v>-15.8</v>
      </c>
    </row>
    <row r="26824" spans="2:11">
      <c r="B26824" t="s">
        <v>2083</v>
      </c>
      <c r="C26824" t="s">
        <v>2084</v>
      </c>
      <c r="D26824" t="s">
        <v>2184</v>
      </c>
      <c r="E26824">
        <v>1</v>
      </c>
      <c r="F26824" t="s">
        <v>2088</v>
      </c>
      <c r="G26824" t="s">
        <v>2030</v>
      </c>
      <c r="H26824" t="s">
        <v>2017</v>
      </c>
      <c r="I26824">
        <v>43490</v>
      </c>
      <c r="J26824">
        <v>1</v>
      </c>
      <c r="K26824">
        <v>66.03</v>
      </c>
    </row>
    <row r="26825" spans="2:11">
      <c r="B26825" t="s">
        <v>2118</v>
      </c>
      <c r="C26825" t="s">
        <v>3038</v>
      </c>
      <c r="D26825" t="s">
        <v>2026</v>
      </c>
      <c r="E26825">
        <v>5</v>
      </c>
      <c r="F26825" t="s">
        <v>2016</v>
      </c>
      <c r="G26825">
        <v>9</v>
      </c>
      <c r="H26825" t="s">
        <v>2020</v>
      </c>
      <c r="I26825">
        <v>43488</v>
      </c>
      <c r="J26825">
        <v>10</v>
      </c>
      <c r="K26825">
        <v>-33.549999999999997</v>
      </c>
    </row>
    <row r="26826" spans="2:11">
      <c r="B26826" t="s">
        <v>2094</v>
      </c>
      <c r="C26826" t="s">
        <v>2095</v>
      </c>
      <c r="D26826" t="s">
        <v>2076</v>
      </c>
      <c r="E26826">
        <v>3</v>
      </c>
      <c r="F26826" t="s">
        <v>2016</v>
      </c>
      <c r="G26826" t="s">
        <v>2030</v>
      </c>
      <c r="H26826" t="s">
        <v>2017</v>
      </c>
      <c r="I26826">
        <v>43487</v>
      </c>
      <c r="J26826" t="s">
        <v>2030</v>
      </c>
      <c r="K26826" t="s">
        <v>2030</v>
      </c>
    </row>
    <row r="26827" spans="2:11">
      <c r="B26827" t="s">
        <v>3020</v>
      </c>
      <c r="C26827" t="s">
        <v>3021</v>
      </c>
      <c r="D26827" t="s">
        <v>2026</v>
      </c>
      <c r="E26827">
        <v>5</v>
      </c>
      <c r="F26827" t="s">
        <v>2016</v>
      </c>
      <c r="G26827">
        <v>9</v>
      </c>
      <c r="H26827" t="s">
        <v>2017</v>
      </c>
      <c r="I26827">
        <v>43486</v>
      </c>
      <c r="J26827">
        <v>17</v>
      </c>
      <c r="K26827">
        <v>-44.87</v>
      </c>
    </row>
    <row r="26828" spans="2:11">
      <c r="B26828" t="s">
        <v>3036</v>
      </c>
      <c r="C26828" t="s">
        <v>3037</v>
      </c>
      <c r="D26828" t="s">
        <v>2029</v>
      </c>
      <c r="E26828">
        <v>5</v>
      </c>
      <c r="F26828" t="s">
        <v>2016</v>
      </c>
      <c r="G26828">
        <v>10</v>
      </c>
      <c r="H26828" t="s">
        <v>2017</v>
      </c>
      <c r="I26828">
        <v>43483</v>
      </c>
      <c r="J26828">
        <v>4</v>
      </c>
      <c r="K26828">
        <v>-9.6999999999999993</v>
      </c>
    </row>
    <row r="26829" spans="2:11">
      <c r="B26829" t="s">
        <v>2049</v>
      </c>
      <c r="C26829" t="s">
        <v>2906</v>
      </c>
      <c r="D26829" t="s">
        <v>2015</v>
      </c>
      <c r="E26829">
        <v>3</v>
      </c>
      <c r="F26829" t="s">
        <v>2016</v>
      </c>
      <c r="G26829">
        <v>9</v>
      </c>
      <c r="H26829" t="s">
        <v>2020</v>
      </c>
      <c r="I26829">
        <v>43474</v>
      </c>
      <c r="J26829" t="s">
        <v>2030</v>
      </c>
      <c r="K26829" t="s">
        <v>2030</v>
      </c>
    </row>
    <row r="26830" spans="2:11">
      <c r="B26830" t="s">
        <v>2051</v>
      </c>
      <c r="C26830" t="s">
        <v>3022</v>
      </c>
      <c r="D26830" t="s">
        <v>2076</v>
      </c>
      <c r="E26830">
        <v>3</v>
      </c>
      <c r="F26830" t="s">
        <v>2016</v>
      </c>
      <c r="G26830">
        <v>6</v>
      </c>
      <c r="H26830" t="s">
        <v>2017</v>
      </c>
      <c r="I26830">
        <v>43473</v>
      </c>
      <c r="J26830">
        <v>15</v>
      </c>
      <c r="K26830">
        <v>-37.72</v>
      </c>
    </row>
    <row r="26831" spans="2:11">
      <c r="B26831" t="s">
        <v>2551</v>
      </c>
      <c r="C26831" t="s">
        <v>3023</v>
      </c>
      <c r="D26831" t="s">
        <v>2026</v>
      </c>
      <c r="E26831">
        <v>5</v>
      </c>
      <c r="F26831" t="s">
        <v>2016</v>
      </c>
      <c r="G26831">
        <v>15.1</v>
      </c>
      <c r="H26831" t="s">
        <v>2020</v>
      </c>
      <c r="I26831">
        <v>43418</v>
      </c>
      <c r="J26831" t="s">
        <v>2030</v>
      </c>
      <c r="K26831" t="s">
        <v>2030</v>
      </c>
    </row>
    <row r="26832" spans="2:11">
      <c r="B26832" t="s">
        <v>2021</v>
      </c>
      <c r="C26832" t="s">
        <v>2995</v>
      </c>
      <c r="D26832" t="s">
        <v>2104</v>
      </c>
      <c r="E26832" t="s">
        <v>2030</v>
      </c>
      <c r="F26832" t="s">
        <v>2016</v>
      </c>
      <c r="G26832" t="s">
        <v>2030</v>
      </c>
      <c r="H26832" t="s">
        <v>2017</v>
      </c>
      <c r="I26832">
        <v>43405</v>
      </c>
      <c r="J26832" t="s">
        <v>2030</v>
      </c>
      <c r="K26832" t="s">
        <v>2030</v>
      </c>
    </row>
    <row r="26833" spans="2:11">
      <c r="B26833" t="s">
        <v>2033</v>
      </c>
      <c r="C26833" t="s">
        <v>2993</v>
      </c>
      <c r="D26833" t="s">
        <v>2398</v>
      </c>
      <c r="E26833" t="s">
        <v>2030</v>
      </c>
      <c r="F26833" t="s">
        <v>2016</v>
      </c>
      <c r="G26833" t="s">
        <v>2030</v>
      </c>
      <c r="H26833" t="s">
        <v>2017</v>
      </c>
      <c r="I26833">
        <v>43405</v>
      </c>
      <c r="J26833" t="s">
        <v>2030</v>
      </c>
      <c r="K26833" t="s">
        <v>2030</v>
      </c>
    </row>
    <row r="26834" spans="2:11">
      <c r="B26834" t="s">
        <v>3739</v>
      </c>
      <c r="C26834" t="s">
        <v>3740</v>
      </c>
      <c r="D26834" t="s">
        <v>2189</v>
      </c>
      <c r="E26834">
        <v>5</v>
      </c>
      <c r="F26834" t="s">
        <v>2016</v>
      </c>
      <c r="G26834">
        <v>15</v>
      </c>
      <c r="H26834" t="s">
        <v>2020</v>
      </c>
      <c r="I26834">
        <v>43352</v>
      </c>
      <c r="J26834">
        <v>16</v>
      </c>
      <c r="K26834">
        <v>-44.3</v>
      </c>
    </row>
    <row r="26835" spans="2:11">
      <c r="B26835" t="s">
        <v>2091</v>
      </c>
      <c r="C26835" t="s">
        <v>3941</v>
      </c>
      <c r="D26835" t="s">
        <v>2093</v>
      </c>
      <c r="E26835" t="s">
        <v>2030</v>
      </c>
      <c r="F26835" t="s">
        <v>2016</v>
      </c>
      <c r="G26835" t="s">
        <v>2030</v>
      </c>
      <c r="H26835" t="s">
        <v>2017</v>
      </c>
      <c r="I26835">
        <v>42352</v>
      </c>
      <c r="J26835" t="s">
        <v>2030</v>
      </c>
      <c r="K26835" t="s">
        <v>2030</v>
      </c>
    </row>
    <row r="26901" spans="1:11">
      <c r="A26901" t="s">
        <v>1282</v>
      </c>
      <c r="B26901" t="s">
        <v>2042</v>
      </c>
      <c r="C26901" t="s">
        <v>3270</v>
      </c>
      <c r="D26901" t="s">
        <v>2029</v>
      </c>
      <c r="E26901">
        <v>5</v>
      </c>
      <c r="F26901" t="s">
        <v>2016</v>
      </c>
      <c r="G26901">
        <v>19.5</v>
      </c>
      <c r="H26901" t="s">
        <v>2020</v>
      </c>
      <c r="I26901">
        <v>43511</v>
      </c>
      <c r="J26901" t="s">
        <v>2030</v>
      </c>
      <c r="K26901" t="s">
        <v>2030</v>
      </c>
    </row>
    <row r="26902" spans="1:11">
      <c r="B26902" t="s">
        <v>2069</v>
      </c>
      <c r="C26902" t="s">
        <v>3265</v>
      </c>
      <c r="D26902" t="s">
        <v>2035</v>
      </c>
      <c r="E26902">
        <v>5</v>
      </c>
      <c r="F26902" t="s">
        <v>2016</v>
      </c>
      <c r="G26902">
        <v>19</v>
      </c>
      <c r="H26902" t="s">
        <v>2020</v>
      </c>
      <c r="I26902">
        <v>43510</v>
      </c>
      <c r="J26902" t="s">
        <v>2030</v>
      </c>
      <c r="K26902" t="s">
        <v>2030</v>
      </c>
    </row>
    <row r="26903" spans="1:11">
      <c r="B26903" t="s">
        <v>2074</v>
      </c>
      <c r="C26903" t="s">
        <v>3284</v>
      </c>
      <c r="D26903" t="s">
        <v>2076</v>
      </c>
      <c r="E26903">
        <v>3</v>
      </c>
      <c r="F26903" t="s">
        <v>2016</v>
      </c>
      <c r="G26903">
        <v>14</v>
      </c>
      <c r="H26903" t="s">
        <v>2017</v>
      </c>
      <c r="I26903">
        <v>43507</v>
      </c>
      <c r="J26903" t="s">
        <v>2030</v>
      </c>
      <c r="K26903" t="s">
        <v>2030</v>
      </c>
    </row>
    <row r="26904" spans="1:11">
      <c r="B26904" t="s">
        <v>2732</v>
      </c>
      <c r="C26904" t="s">
        <v>3285</v>
      </c>
      <c r="D26904" t="s">
        <v>2026</v>
      </c>
      <c r="E26904">
        <v>5</v>
      </c>
      <c r="F26904" t="s">
        <v>2123</v>
      </c>
      <c r="G26904">
        <v>17.3</v>
      </c>
      <c r="H26904" t="s">
        <v>2017</v>
      </c>
      <c r="I26904">
        <v>43489</v>
      </c>
      <c r="J26904" t="s">
        <v>2030</v>
      </c>
      <c r="K26904" t="s">
        <v>2030</v>
      </c>
    </row>
    <row r="26905" spans="1:11">
      <c r="B26905" t="s">
        <v>2033</v>
      </c>
      <c r="C26905" t="s">
        <v>3236</v>
      </c>
      <c r="D26905" t="s">
        <v>2035</v>
      </c>
      <c r="E26905">
        <v>5</v>
      </c>
      <c r="F26905" t="s">
        <v>2123</v>
      </c>
      <c r="G26905">
        <v>16</v>
      </c>
      <c r="H26905" t="s">
        <v>2020</v>
      </c>
      <c r="I26905">
        <v>43482</v>
      </c>
      <c r="J26905" t="s">
        <v>2030</v>
      </c>
      <c r="K26905" t="s">
        <v>2030</v>
      </c>
    </row>
    <row r="26906" spans="1:11">
      <c r="B26906" t="s">
        <v>2813</v>
      </c>
      <c r="C26906" t="s">
        <v>3286</v>
      </c>
      <c r="D26906" t="s">
        <v>2026</v>
      </c>
      <c r="E26906">
        <v>5</v>
      </c>
      <c r="F26906" t="s">
        <v>2123</v>
      </c>
      <c r="G26906">
        <v>16</v>
      </c>
      <c r="H26906" t="s">
        <v>2017</v>
      </c>
      <c r="I26906">
        <v>43482</v>
      </c>
      <c r="J26906" t="s">
        <v>2030</v>
      </c>
      <c r="K26906" t="s">
        <v>2030</v>
      </c>
    </row>
    <row r="26907" spans="1:11">
      <c r="B26907" t="s">
        <v>106</v>
      </c>
      <c r="C26907" t="s">
        <v>3287</v>
      </c>
      <c r="D26907" t="s">
        <v>2114</v>
      </c>
      <c r="E26907">
        <v>3</v>
      </c>
      <c r="F26907" t="s">
        <v>2016</v>
      </c>
      <c r="G26907">
        <v>15</v>
      </c>
      <c r="H26907" t="s">
        <v>2020</v>
      </c>
      <c r="I26907">
        <v>43480</v>
      </c>
      <c r="J26907" t="s">
        <v>2030</v>
      </c>
      <c r="K26907" t="s">
        <v>2030</v>
      </c>
    </row>
    <row r="26908" spans="1:11">
      <c r="B26908" t="s">
        <v>2021</v>
      </c>
      <c r="C26908" t="s">
        <v>3288</v>
      </c>
      <c r="D26908" t="s">
        <v>2023</v>
      </c>
      <c r="E26908">
        <v>5</v>
      </c>
      <c r="F26908" t="s">
        <v>2016</v>
      </c>
      <c r="G26908">
        <v>18.2</v>
      </c>
      <c r="H26908" t="s">
        <v>2020</v>
      </c>
      <c r="I26908">
        <v>43472</v>
      </c>
      <c r="J26908" t="s">
        <v>2030</v>
      </c>
      <c r="K26908" t="s">
        <v>2030</v>
      </c>
    </row>
    <row r="26909" spans="1:11">
      <c r="B26909" t="s">
        <v>2027</v>
      </c>
      <c r="C26909" t="s">
        <v>2730</v>
      </c>
      <c r="D26909" t="s">
        <v>2029</v>
      </c>
      <c r="E26909">
        <v>5</v>
      </c>
      <c r="F26909" t="s">
        <v>2123</v>
      </c>
      <c r="G26909">
        <v>16.100000000000001</v>
      </c>
      <c r="H26909" t="s">
        <v>2017</v>
      </c>
      <c r="I26909">
        <v>43472</v>
      </c>
      <c r="J26909" t="s">
        <v>2030</v>
      </c>
      <c r="K26909" t="s">
        <v>2030</v>
      </c>
    </row>
    <row r="26910" spans="1:11">
      <c r="B26910" t="s">
        <v>3289</v>
      </c>
      <c r="C26910" t="s">
        <v>2095</v>
      </c>
      <c r="D26910" t="s">
        <v>2026</v>
      </c>
      <c r="E26910">
        <v>5</v>
      </c>
      <c r="F26910" t="s">
        <v>2016</v>
      </c>
      <c r="G26910">
        <v>17</v>
      </c>
      <c r="H26910" t="s">
        <v>2017</v>
      </c>
      <c r="I26910">
        <v>43447</v>
      </c>
      <c r="J26910" t="s">
        <v>2030</v>
      </c>
      <c r="K26910" t="s">
        <v>2030</v>
      </c>
    </row>
    <row r="27001" spans="1:11">
      <c r="A27001" t="s">
        <v>1283</v>
      </c>
      <c r="B27001" t="s">
        <v>2094</v>
      </c>
      <c r="C27001" t="s">
        <v>2095</v>
      </c>
      <c r="D27001" t="s">
        <v>2076</v>
      </c>
      <c r="E27001">
        <v>3</v>
      </c>
      <c r="F27001" t="s">
        <v>2088</v>
      </c>
      <c r="G27001" t="s">
        <v>2030</v>
      </c>
      <c r="H27001" t="s">
        <v>2017</v>
      </c>
      <c r="I27001">
        <v>43511</v>
      </c>
      <c r="J27001" t="s">
        <v>2030</v>
      </c>
      <c r="K27001" t="s">
        <v>2030</v>
      </c>
    </row>
    <row r="27002" spans="1:11">
      <c r="B27002" t="s">
        <v>2083</v>
      </c>
      <c r="C27002" t="s">
        <v>2084</v>
      </c>
      <c r="D27002" t="s">
        <v>2026</v>
      </c>
      <c r="E27002">
        <v>5</v>
      </c>
      <c r="F27002" t="s">
        <v>2016</v>
      </c>
      <c r="G27002" t="s">
        <v>2030</v>
      </c>
      <c r="H27002" t="s">
        <v>2017</v>
      </c>
      <c r="I27002">
        <v>43511</v>
      </c>
      <c r="J27002">
        <v>4</v>
      </c>
      <c r="K27002">
        <v>-80.92</v>
      </c>
    </row>
    <row r="27003" spans="1:11">
      <c r="B27003" t="s">
        <v>2042</v>
      </c>
      <c r="C27003" t="s">
        <v>3586</v>
      </c>
      <c r="D27003" t="s">
        <v>2041</v>
      </c>
      <c r="E27003">
        <v>1</v>
      </c>
      <c r="F27003" t="s">
        <v>2016</v>
      </c>
      <c r="G27003">
        <v>6</v>
      </c>
      <c r="H27003" t="s">
        <v>2020</v>
      </c>
      <c r="I27003">
        <v>43510</v>
      </c>
      <c r="J27003">
        <v>1</v>
      </c>
      <c r="K27003">
        <v>4.12</v>
      </c>
    </row>
    <row r="27004" spans="1:11">
      <c r="B27004" t="s">
        <v>2601</v>
      </c>
      <c r="C27004" t="s">
        <v>2953</v>
      </c>
      <c r="D27004" t="s">
        <v>2015</v>
      </c>
      <c r="E27004">
        <v>3</v>
      </c>
      <c r="F27004" t="s">
        <v>2016</v>
      </c>
      <c r="G27004">
        <v>15</v>
      </c>
      <c r="H27004" t="s">
        <v>2017</v>
      </c>
      <c r="I27004">
        <v>43510</v>
      </c>
      <c r="J27004">
        <v>2</v>
      </c>
      <c r="K27004">
        <v>0</v>
      </c>
    </row>
    <row r="27005" spans="1:11">
      <c r="B27005" t="s">
        <v>2069</v>
      </c>
      <c r="C27005" t="s">
        <v>2959</v>
      </c>
      <c r="D27005" t="s">
        <v>2035</v>
      </c>
      <c r="E27005">
        <v>5</v>
      </c>
      <c r="F27005" t="s">
        <v>2016</v>
      </c>
      <c r="G27005">
        <v>26</v>
      </c>
      <c r="H27005" t="s">
        <v>2017</v>
      </c>
      <c r="I27005">
        <v>43509</v>
      </c>
      <c r="J27005">
        <v>3</v>
      </c>
      <c r="K27005">
        <v>-4.12</v>
      </c>
    </row>
    <row r="27006" spans="1:11">
      <c r="B27006" t="s">
        <v>2077</v>
      </c>
      <c r="C27006" t="s">
        <v>2116</v>
      </c>
      <c r="D27006" t="s">
        <v>2662</v>
      </c>
      <c r="E27006">
        <v>3</v>
      </c>
      <c r="F27006" t="s">
        <v>2016</v>
      </c>
      <c r="G27006" t="s">
        <v>2030</v>
      </c>
      <c r="H27006" t="s">
        <v>2017</v>
      </c>
      <c r="I27006">
        <v>43509</v>
      </c>
      <c r="J27006">
        <v>2</v>
      </c>
      <c r="K27006">
        <v>0</v>
      </c>
    </row>
    <row r="27007" spans="1:11">
      <c r="B27007" t="s">
        <v>2079</v>
      </c>
      <c r="C27007" t="s">
        <v>2961</v>
      </c>
      <c r="D27007" t="s">
        <v>2041</v>
      </c>
      <c r="E27007">
        <v>1</v>
      </c>
      <c r="F27007" t="s">
        <v>2016</v>
      </c>
      <c r="G27007">
        <v>8</v>
      </c>
      <c r="H27007" t="s">
        <v>2017</v>
      </c>
      <c r="I27007">
        <v>43509</v>
      </c>
      <c r="J27007">
        <v>1</v>
      </c>
      <c r="K27007">
        <v>4.12</v>
      </c>
    </row>
    <row r="27008" spans="1:11">
      <c r="B27008" t="s">
        <v>2120</v>
      </c>
      <c r="C27008" t="s">
        <v>2121</v>
      </c>
      <c r="D27008" t="s">
        <v>2044</v>
      </c>
      <c r="E27008">
        <v>3</v>
      </c>
      <c r="F27008" t="s">
        <v>2016</v>
      </c>
      <c r="G27008">
        <v>21</v>
      </c>
      <c r="H27008" t="s">
        <v>2017</v>
      </c>
      <c r="I27008">
        <v>43438</v>
      </c>
      <c r="J27008">
        <v>2</v>
      </c>
      <c r="K27008">
        <v>0</v>
      </c>
    </row>
    <row r="27101" spans="1:11">
      <c r="A27101" t="s">
        <v>1284</v>
      </c>
      <c r="B27101" t="s">
        <v>2027</v>
      </c>
      <c r="C27101" t="s">
        <v>2224</v>
      </c>
      <c r="D27101" t="s">
        <v>2041</v>
      </c>
      <c r="E27101">
        <v>1</v>
      </c>
      <c r="F27101" t="s">
        <v>2016</v>
      </c>
      <c r="G27101">
        <v>93</v>
      </c>
      <c r="H27101" t="s">
        <v>2017</v>
      </c>
      <c r="I27101">
        <v>43511</v>
      </c>
      <c r="J27101">
        <v>10</v>
      </c>
      <c r="K27101">
        <v>-12.89</v>
      </c>
    </row>
    <row r="27102" spans="1:11">
      <c r="B27102" t="s">
        <v>2277</v>
      </c>
      <c r="C27102" t="s">
        <v>2218</v>
      </c>
      <c r="D27102" t="s">
        <v>2029</v>
      </c>
      <c r="E27102">
        <v>5</v>
      </c>
      <c r="F27102" t="s">
        <v>2016</v>
      </c>
      <c r="G27102">
        <v>119</v>
      </c>
      <c r="H27102" t="s">
        <v>2020</v>
      </c>
      <c r="I27102">
        <v>43511</v>
      </c>
      <c r="J27102">
        <v>4</v>
      </c>
      <c r="K27102">
        <v>12.89</v>
      </c>
    </row>
    <row r="27103" spans="1:11">
      <c r="B27103" t="s">
        <v>2134</v>
      </c>
      <c r="C27103" t="s">
        <v>2219</v>
      </c>
      <c r="D27103" t="s">
        <v>2035</v>
      </c>
      <c r="E27103">
        <v>5</v>
      </c>
      <c r="F27103" t="s">
        <v>2016</v>
      </c>
      <c r="G27103">
        <v>131</v>
      </c>
      <c r="H27103" t="s">
        <v>2020</v>
      </c>
      <c r="I27103">
        <v>43511</v>
      </c>
      <c r="J27103">
        <v>9</v>
      </c>
      <c r="K27103">
        <v>-0.9</v>
      </c>
    </row>
    <row r="27104" spans="1:11">
      <c r="B27104" t="s">
        <v>2220</v>
      </c>
      <c r="C27104" t="s">
        <v>2221</v>
      </c>
      <c r="D27104" t="s">
        <v>2026</v>
      </c>
      <c r="E27104">
        <v>5</v>
      </c>
      <c r="F27104" t="s">
        <v>2016</v>
      </c>
      <c r="G27104">
        <v>127</v>
      </c>
      <c r="H27104" t="s">
        <v>2020</v>
      </c>
      <c r="I27104">
        <v>43511</v>
      </c>
      <c r="J27104">
        <v>4</v>
      </c>
      <c r="K27104">
        <v>12.89</v>
      </c>
    </row>
    <row r="27105" spans="2:11">
      <c r="B27105" t="s">
        <v>2089</v>
      </c>
      <c r="C27105" t="s">
        <v>2279</v>
      </c>
      <c r="D27105" t="s">
        <v>2029</v>
      </c>
      <c r="E27105">
        <v>5</v>
      </c>
      <c r="F27105" t="s">
        <v>2016</v>
      </c>
      <c r="G27105">
        <v>114</v>
      </c>
      <c r="H27105" t="s">
        <v>2017</v>
      </c>
      <c r="I27105">
        <v>43511</v>
      </c>
      <c r="J27105">
        <v>4</v>
      </c>
      <c r="K27105">
        <v>12.89</v>
      </c>
    </row>
    <row r="27106" spans="2:11">
      <c r="B27106" t="s">
        <v>2063</v>
      </c>
      <c r="C27106" t="s">
        <v>2223</v>
      </c>
      <c r="D27106" t="s">
        <v>2162</v>
      </c>
      <c r="E27106">
        <v>3</v>
      </c>
      <c r="F27106" t="s">
        <v>2016</v>
      </c>
      <c r="G27106">
        <v>118</v>
      </c>
      <c r="H27106" t="s">
        <v>2017</v>
      </c>
      <c r="I27106">
        <v>43511</v>
      </c>
      <c r="J27106">
        <v>8</v>
      </c>
      <c r="K27106">
        <v>0</v>
      </c>
    </row>
    <row r="27107" spans="2:11">
      <c r="B27107" t="s">
        <v>2037</v>
      </c>
      <c r="C27107" t="s">
        <v>2225</v>
      </c>
      <c r="D27107" t="s">
        <v>2076</v>
      </c>
      <c r="E27107">
        <v>3</v>
      </c>
      <c r="F27107" t="s">
        <v>2016</v>
      </c>
      <c r="G27107">
        <v>105</v>
      </c>
      <c r="H27107" t="s">
        <v>2020</v>
      </c>
      <c r="I27107">
        <v>43510</v>
      </c>
      <c r="J27107">
        <v>8</v>
      </c>
      <c r="K27107">
        <v>0</v>
      </c>
    </row>
    <row r="27108" spans="2:11">
      <c r="B27108" t="s">
        <v>2094</v>
      </c>
      <c r="C27108" t="s">
        <v>2095</v>
      </c>
      <c r="D27108" t="s">
        <v>2076</v>
      </c>
      <c r="E27108">
        <v>3</v>
      </c>
      <c r="F27108" t="s">
        <v>2016</v>
      </c>
      <c r="G27108" t="s">
        <v>2030</v>
      </c>
      <c r="H27108" t="s">
        <v>2017</v>
      </c>
      <c r="I27108">
        <v>43510</v>
      </c>
      <c r="J27108" t="s">
        <v>2030</v>
      </c>
      <c r="K27108" t="s">
        <v>2030</v>
      </c>
    </row>
    <row r="27109" spans="2:11">
      <c r="B27109" t="s">
        <v>2274</v>
      </c>
      <c r="C27109" t="s">
        <v>2275</v>
      </c>
      <c r="D27109" t="s">
        <v>2076</v>
      </c>
      <c r="E27109">
        <v>3</v>
      </c>
      <c r="F27109" t="s">
        <v>2016</v>
      </c>
      <c r="G27109" t="s">
        <v>2030</v>
      </c>
      <c r="H27109" t="s">
        <v>2017</v>
      </c>
      <c r="I27109">
        <v>43509</v>
      </c>
      <c r="J27109">
        <v>8</v>
      </c>
      <c r="K27109">
        <v>0</v>
      </c>
    </row>
    <row r="27110" spans="2:11">
      <c r="B27110" t="s">
        <v>2151</v>
      </c>
      <c r="C27110" t="s">
        <v>3633</v>
      </c>
      <c r="D27110" t="s">
        <v>2044</v>
      </c>
      <c r="E27110">
        <v>3</v>
      </c>
      <c r="F27110" t="s">
        <v>2016</v>
      </c>
      <c r="G27110" t="s">
        <v>2030</v>
      </c>
      <c r="H27110" t="s">
        <v>2017</v>
      </c>
      <c r="I27110">
        <v>43501</v>
      </c>
      <c r="J27110">
        <v>8</v>
      </c>
      <c r="K27110">
        <v>0</v>
      </c>
    </row>
    <row r="27111" spans="2:11">
      <c r="B27111" t="s">
        <v>2083</v>
      </c>
      <c r="C27111" t="s">
        <v>2084</v>
      </c>
      <c r="D27111" t="s">
        <v>2053</v>
      </c>
      <c r="E27111">
        <v>1</v>
      </c>
      <c r="F27111" t="s">
        <v>2016</v>
      </c>
      <c r="G27111" t="s">
        <v>2030</v>
      </c>
      <c r="H27111" t="s">
        <v>2017</v>
      </c>
      <c r="I27111">
        <v>43498</v>
      </c>
      <c r="J27111" t="s">
        <v>2030</v>
      </c>
      <c r="K27111" t="s">
        <v>2030</v>
      </c>
    </row>
    <row r="27112" spans="2:11">
      <c r="B27112" t="s">
        <v>2260</v>
      </c>
      <c r="C27112" t="s">
        <v>3638</v>
      </c>
      <c r="D27112" t="s">
        <v>2035</v>
      </c>
      <c r="E27112">
        <v>5</v>
      </c>
      <c r="F27112" t="s">
        <v>2085</v>
      </c>
      <c r="G27112">
        <v>128</v>
      </c>
      <c r="H27112" t="s">
        <v>2020</v>
      </c>
      <c r="I27112">
        <v>43494</v>
      </c>
      <c r="J27112">
        <v>5</v>
      </c>
      <c r="K27112">
        <v>6.36</v>
      </c>
    </row>
    <row r="27113" spans="2:11">
      <c r="B27113" t="s">
        <v>2079</v>
      </c>
      <c r="C27113" t="s">
        <v>2222</v>
      </c>
      <c r="D27113" t="s">
        <v>2029</v>
      </c>
      <c r="E27113">
        <v>5</v>
      </c>
      <c r="F27113" t="s">
        <v>2016</v>
      </c>
      <c r="G27113">
        <v>115</v>
      </c>
      <c r="H27113" t="s">
        <v>2017</v>
      </c>
      <c r="I27113">
        <v>43490</v>
      </c>
      <c r="J27113">
        <v>4</v>
      </c>
      <c r="K27113">
        <v>12.89</v>
      </c>
    </row>
    <row r="27114" spans="2:11">
      <c r="B27114" t="s">
        <v>2077</v>
      </c>
      <c r="C27114" t="s">
        <v>2807</v>
      </c>
      <c r="D27114" t="s">
        <v>2227</v>
      </c>
      <c r="E27114">
        <v>3</v>
      </c>
      <c r="F27114" t="s">
        <v>2016</v>
      </c>
      <c r="G27114">
        <v>116</v>
      </c>
      <c r="H27114" t="s">
        <v>2020</v>
      </c>
      <c r="I27114">
        <v>43489</v>
      </c>
      <c r="J27114">
        <v>8</v>
      </c>
      <c r="K27114">
        <v>0</v>
      </c>
    </row>
    <row r="27115" spans="2:11">
      <c r="B27115" t="s">
        <v>2240</v>
      </c>
      <c r="C27115" t="s">
        <v>2241</v>
      </c>
      <c r="D27115" t="s">
        <v>2044</v>
      </c>
      <c r="E27115">
        <v>3</v>
      </c>
      <c r="F27115" t="s">
        <v>2016</v>
      </c>
      <c r="G27115">
        <v>106</v>
      </c>
      <c r="H27115" t="s">
        <v>2020</v>
      </c>
      <c r="I27115">
        <v>43487</v>
      </c>
      <c r="J27115">
        <v>8</v>
      </c>
      <c r="K27115">
        <v>0</v>
      </c>
    </row>
    <row r="27116" spans="2:11">
      <c r="B27116" t="s">
        <v>2174</v>
      </c>
      <c r="C27116" t="s">
        <v>2242</v>
      </c>
      <c r="D27116" t="s">
        <v>2015</v>
      </c>
      <c r="E27116">
        <v>3</v>
      </c>
      <c r="F27116" t="s">
        <v>2016</v>
      </c>
      <c r="G27116">
        <v>114</v>
      </c>
      <c r="H27116" t="s">
        <v>2017</v>
      </c>
      <c r="I27116">
        <v>43483</v>
      </c>
      <c r="J27116">
        <v>8</v>
      </c>
      <c r="K27116">
        <v>0</v>
      </c>
    </row>
    <row r="27117" spans="2:11">
      <c r="B27117" t="s">
        <v>106</v>
      </c>
      <c r="C27117" t="s">
        <v>2228</v>
      </c>
      <c r="D27117" t="s">
        <v>2723</v>
      </c>
      <c r="E27117">
        <v>3</v>
      </c>
      <c r="F27117" t="s">
        <v>2016</v>
      </c>
      <c r="G27117">
        <v>113</v>
      </c>
      <c r="H27117" t="s">
        <v>2020</v>
      </c>
      <c r="I27117">
        <v>43483</v>
      </c>
      <c r="J27117">
        <v>8</v>
      </c>
      <c r="K27117">
        <v>0</v>
      </c>
    </row>
    <row r="27118" spans="2:11">
      <c r="B27118" t="s">
        <v>2033</v>
      </c>
      <c r="C27118" t="s">
        <v>2231</v>
      </c>
      <c r="D27118" t="s">
        <v>2044</v>
      </c>
      <c r="E27118">
        <v>3</v>
      </c>
      <c r="F27118" t="s">
        <v>2016</v>
      </c>
      <c r="G27118">
        <v>111</v>
      </c>
      <c r="H27118" t="s">
        <v>2020</v>
      </c>
      <c r="I27118">
        <v>43483</v>
      </c>
      <c r="J27118">
        <v>8</v>
      </c>
      <c r="K27118">
        <v>0</v>
      </c>
    </row>
    <row r="27119" spans="2:11">
      <c r="B27119" t="s">
        <v>2232</v>
      </c>
      <c r="C27119" t="s">
        <v>2233</v>
      </c>
      <c r="D27119" t="s">
        <v>2029</v>
      </c>
      <c r="E27119">
        <v>5</v>
      </c>
      <c r="F27119" t="s">
        <v>2016</v>
      </c>
      <c r="G27119" t="s">
        <v>2030</v>
      </c>
      <c r="H27119" t="s">
        <v>2017</v>
      </c>
      <c r="I27119">
        <v>43483</v>
      </c>
      <c r="J27119">
        <v>4</v>
      </c>
      <c r="K27119">
        <v>12.89</v>
      </c>
    </row>
    <row r="27120" spans="2:11">
      <c r="B27120" t="s">
        <v>2234</v>
      </c>
      <c r="C27120" t="s">
        <v>2235</v>
      </c>
      <c r="D27120" t="s">
        <v>2044</v>
      </c>
      <c r="E27120">
        <v>3</v>
      </c>
      <c r="F27120" t="s">
        <v>2016</v>
      </c>
      <c r="G27120">
        <v>105</v>
      </c>
      <c r="H27120" t="s">
        <v>2020</v>
      </c>
      <c r="I27120">
        <v>43483</v>
      </c>
      <c r="J27120">
        <v>3</v>
      </c>
      <c r="K27120">
        <v>14.4</v>
      </c>
    </row>
    <row r="27121" spans="2:11">
      <c r="B27121" t="s">
        <v>2236</v>
      </c>
      <c r="C27121" t="s">
        <v>2237</v>
      </c>
      <c r="D27121" t="s">
        <v>2015</v>
      </c>
      <c r="E27121">
        <v>3</v>
      </c>
      <c r="F27121" t="s">
        <v>2016</v>
      </c>
      <c r="G27121" t="s">
        <v>2030</v>
      </c>
      <c r="H27121" t="s">
        <v>2017</v>
      </c>
      <c r="I27121">
        <v>43483</v>
      </c>
      <c r="J27121">
        <v>8</v>
      </c>
      <c r="K27121">
        <v>0</v>
      </c>
    </row>
    <row r="27122" spans="2:11">
      <c r="B27122" t="s">
        <v>2051</v>
      </c>
      <c r="C27122" t="s">
        <v>2239</v>
      </c>
      <c r="D27122" t="s">
        <v>2076</v>
      </c>
      <c r="E27122">
        <v>3</v>
      </c>
      <c r="F27122" t="s">
        <v>2016</v>
      </c>
      <c r="G27122">
        <v>110</v>
      </c>
      <c r="H27122" t="s">
        <v>2017</v>
      </c>
      <c r="I27122">
        <v>43483</v>
      </c>
      <c r="J27122" t="s">
        <v>2030</v>
      </c>
      <c r="K27122" t="s">
        <v>2030</v>
      </c>
    </row>
    <row r="27123" spans="2:11">
      <c r="B27123" t="s">
        <v>2086</v>
      </c>
      <c r="C27123" t="s">
        <v>3641</v>
      </c>
      <c r="D27123" t="s">
        <v>2026</v>
      </c>
      <c r="E27123">
        <v>5</v>
      </c>
      <c r="F27123" t="s">
        <v>2016</v>
      </c>
      <c r="G27123">
        <v>113</v>
      </c>
      <c r="H27123" t="s">
        <v>2017</v>
      </c>
      <c r="I27123">
        <v>43483</v>
      </c>
      <c r="J27123">
        <v>7</v>
      </c>
      <c r="K27123">
        <v>1.62</v>
      </c>
    </row>
    <row r="27124" spans="2:11">
      <c r="B27124" t="s">
        <v>2054</v>
      </c>
      <c r="C27124" t="s">
        <v>2811</v>
      </c>
      <c r="D27124" t="s">
        <v>2056</v>
      </c>
      <c r="E27124">
        <v>4</v>
      </c>
      <c r="F27124" t="s">
        <v>2016</v>
      </c>
      <c r="G27124">
        <v>130</v>
      </c>
      <c r="H27124" t="s">
        <v>2020</v>
      </c>
      <c r="I27124">
        <v>43483</v>
      </c>
      <c r="J27124">
        <v>4</v>
      </c>
      <c r="K27124">
        <v>12.89</v>
      </c>
    </row>
    <row r="27125" spans="2:11">
      <c r="B27125" t="s">
        <v>2120</v>
      </c>
      <c r="C27125" t="s">
        <v>2245</v>
      </c>
      <c r="D27125" t="s">
        <v>2026</v>
      </c>
      <c r="E27125">
        <v>5</v>
      </c>
      <c r="F27125" t="s">
        <v>2016</v>
      </c>
      <c r="G27125">
        <v>130</v>
      </c>
      <c r="H27125" t="s">
        <v>2020</v>
      </c>
      <c r="I27125">
        <v>43483</v>
      </c>
      <c r="J27125">
        <v>4</v>
      </c>
      <c r="K27125">
        <v>12.89</v>
      </c>
    </row>
    <row r="27126" spans="2:11">
      <c r="B27126" t="s">
        <v>2024</v>
      </c>
      <c r="C27126" t="s">
        <v>2243</v>
      </c>
      <c r="D27126" t="s">
        <v>2076</v>
      </c>
      <c r="E27126">
        <v>3</v>
      </c>
      <c r="F27126" t="s">
        <v>2016</v>
      </c>
      <c r="G27126" t="s">
        <v>2030</v>
      </c>
      <c r="H27126" t="s">
        <v>2017</v>
      </c>
      <c r="I27126">
        <v>43482</v>
      </c>
      <c r="J27126">
        <v>8</v>
      </c>
      <c r="K27126">
        <v>0</v>
      </c>
    </row>
    <row r="27127" spans="2:11">
      <c r="B27127" t="s">
        <v>2069</v>
      </c>
      <c r="C27127" t="s">
        <v>3639</v>
      </c>
      <c r="D27127" t="s">
        <v>2071</v>
      </c>
      <c r="E27127">
        <v>3</v>
      </c>
      <c r="F27127" t="s">
        <v>2016</v>
      </c>
      <c r="G27127" t="s">
        <v>2030</v>
      </c>
      <c r="H27127" t="s">
        <v>2017</v>
      </c>
      <c r="I27127">
        <v>43482</v>
      </c>
      <c r="J27127">
        <v>8</v>
      </c>
      <c r="K27127">
        <v>0</v>
      </c>
    </row>
    <row r="27128" spans="2:11">
      <c r="B27128" t="s">
        <v>2045</v>
      </c>
      <c r="C27128" t="s">
        <v>2244</v>
      </c>
      <c r="D27128" t="s">
        <v>2029</v>
      </c>
      <c r="E27128">
        <v>5</v>
      </c>
      <c r="F27128" t="s">
        <v>2016</v>
      </c>
      <c r="G27128">
        <v>113</v>
      </c>
      <c r="H27128" t="s">
        <v>2020</v>
      </c>
      <c r="I27128">
        <v>43482</v>
      </c>
      <c r="J27128" t="s">
        <v>2030</v>
      </c>
      <c r="K27128" t="s">
        <v>2030</v>
      </c>
    </row>
    <row r="27129" spans="2:11">
      <c r="B27129" t="s">
        <v>2198</v>
      </c>
      <c r="C27129" t="s">
        <v>3636</v>
      </c>
      <c r="D27129" t="s">
        <v>2044</v>
      </c>
      <c r="E27129">
        <v>3</v>
      </c>
      <c r="F27129" t="s">
        <v>2016</v>
      </c>
      <c r="G27129">
        <v>117</v>
      </c>
      <c r="H27129" t="s">
        <v>2020</v>
      </c>
      <c r="I27129">
        <v>43482</v>
      </c>
      <c r="J27129">
        <v>8</v>
      </c>
      <c r="K27129">
        <v>0</v>
      </c>
    </row>
    <row r="27130" spans="2:11">
      <c r="B27130" t="s">
        <v>2021</v>
      </c>
      <c r="C27130" t="s">
        <v>2230</v>
      </c>
      <c r="D27130" t="s">
        <v>2216</v>
      </c>
      <c r="E27130">
        <v>3</v>
      </c>
      <c r="F27130" t="s">
        <v>2016</v>
      </c>
      <c r="G27130">
        <v>112</v>
      </c>
      <c r="H27130" t="s">
        <v>2020</v>
      </c>
      <c r="I27130">
        <v>43471</v>
      </c>
      <c r="J27130">
        <v>8</v>
      </c>
      <c r="K27130">
        <v>0</v>
      </c>
    </row>
    <row r="27131" spans="2:11">
      <c r="B27131" t="s">
        <v>2096</v>
      </c>
      <c r="C27131" t="s">
        <v>2097</v>
      </c>
      <c r="D27131" t="s">
        <v>2044</v>
      </c>
      <c r="E27131">
        <v>3</v>
      </c>
      <c r="F27131" t="s">
        <v>2123</v>
      </c>
      <c r="G27131" t="s">
        <v>2030</v>
      </c>
      <c r="H27131" t="s">
        <v>2017</v>
      </c>
      <c r="I27131">
        <v>42818</v>
      </c>
      <c r="J27131">
        <v>8</v>
      </c>
      <c r="K27131">
        <v>0</v>
      </c>
    </row>
    <row r="27132" spans="2:11">
      <c r="B27132" t="s">
        <v>3436</v>
      </c>
      <c r="C27132" t="s">
        <v>3647</v>
      </c>
      <c r="D27132" t="s">
        <v>2162</v>
      </c>
      <c r="E27132">
        <v>3</v>
      </c>
      <c r="F27132" t="s">
        <v>2123</v>
      </c>
      <c r="G27132">
        <v>70</v>
      </c>
      <c r="H27132" t="s">
        <v>2017</v>
      </c>
      <c r="I27132">
        <v>42761</v>
      </c>
      <c r="J27132">
        <v>8</v>
      </c>
      <c r="K27132">
        <v>0</v>
      </c>
    </row>
    <row r="27201" spans="1:11">
      <c r="A27201" t="s">
        <v>1285</v>
      </c>
      <c r="B27201" t="s">
        <v>2593</v>
      </c>
      <c r="C27201" t="s">
        <v>3893</v>
      </c>
      <c r="D27201" t="s">
        <v>2029</v>
      </c>
      <c r="E27201">
        <v>5</v>
      </c>
      <c r="F27201" t="s">
        <v>2016</v>
      </c>
      <c r="G27201">
        <v>3.75</v>
      </c>
      <c r="H27201" t="s">
        <v>2133</v>
      </c>
      <c r="I27201">
        <v>43511</v>
      </c>
      <c r="J27201" t="s">
        <v>2030</v>
      </c>
      <c r="K27201" t="s">
        <v>2030</v>
      </c>
    </row>
    <row r="27202" spans="1:11">
      <c r="B27202" t="s">
        <v>2174</v>
      </c>
      <c r="C27202" t="s">
        <v>3894</v>
      </c>
      <c r="D27202" t="s">
        <v>2029</v>
      </c>
      <c r="E27202">
        <v>5</v>
      </c>
      <c r="F27202" t="s">
        <v>2016</v>
      </c>
      <c r="G27202">
        <v>3.76</v>
      </c>
      <c r="H27202" t="s">
        <v>2017</v>
      </c>
      <c r="I27202">
        <v>43507</v>
      </c>
      <c r="J27202">
        <v>2</v>
      </c>
      <c r="K27202">
        <v>5.01</v>
      </c>
    </row>
    <row r="27203" spans="1:11">
      <c r="B27203" t="s">
        <v>2067</v>
      </c>
      <c r="C27203" t="s">
        <v>3328</v>
      </c>
      <c r="D27203" t="s">
        <v>2029</v>
      </c>
      <c r="E27203">
        <v>5</v>
      </c>
      <c r="F27203" t="s">
        <v>2016</v>
      </c>
      <c r="G27203">
        <v>3.2</v>
      </c>
      <c r="H27203" t="s">
        <v>2020</v>
      </c>
      <c r="I27203">
        <v>43507</v>
      </c>
      <c r="J27203" t="s">
        <v>2030</v>
      </c>
      <c r="K27203" t="s">
        <v>2030</v>
      </c>
    </row>
    <row r="27204" spans="1:11">
      <c r="B27204" t="s">
        <v>2595</v>
      </c>
      <c r="C27204" t="s">
        <v>3148</v>
      </c>
      <c r="D27204" t="s">
        <v>2362</v>
      </c>
      <c r="E27204">
        <v>5</v>
      </c>
      <c r="F27204" t="s">
        <v>2016</v>
      </c>
      <c r="G27204">
        <v>3.76</v>
      </c>
      <c r="H27204" t="s">
        <v>2020</v>
      </c>
      <c r="I27204">
        <v>43507</v>
      </c>
      <c r="J27204">
        <v>2</v>
      </c>
      <c r="K27204">
        <v>5.01</v>
      </c>
    </row>
    <row r="27205" spans="1:11">
      <c r="B27205" t="s">
        <v>2390</v>
      </c>
      <c r="C27205" t="s">
        <v>3895</v>
      </c>
      <c r="D27205" t="s">
        <v>2026</v>
      </c>
      <c r="E27205">
        <v>5</v>
      </c>
      <c r="F27205" t="s">
        <v>2016</v>
      </c>
      <c r="G27205">
        <v>4.17</v>
      </c>
      <c r="H27205" t="s">
        <v>2017</v>
      </c>
      <c r="I27205">
        <v>43502</v>
      </c>
      <c r="J27205">
        <v>2</v>
      </c>
      <c r="K27205">
        <v>5.01</v>
      </c>
    </row>
    <row r="27206" spans="1:11">
      <c r="B27206" t="s">
        <v>2094</v>
      </c>
      <c r="C27206" t="s">
        <v>2095</v>
      </c>
      <c r="D27206" t="s">
        <v>2076</v>
      </c>
      <c r="E27206">
        <v>3</v>
      </c>
      <c r="F27206" t="s">
        <v>2088</v>
      </c>
      <c r="G27206" t="s">
        <v>2030</v>
      </c>
      <c r="H27206" t="s">
        <v>2017</v>
      </c>
      <c r="I27206">
        <v>43502</v>
      </c>
      <c r="J27206" t="s">
        <v>2030</v>
      </c>
      <c r="K27206" t="s">
        <v>2030</v>
      </c>
    </row>
    <row r="27207" spans="1:11">
      <c r="B27207" t="s">
        <v>3008</v>
      </c>
      <c r="C27207" t="s">
        <v>3747</v>
      </c>
      <c r="D27207" t="s">
        <v>2026</v>
      </c>
      <c r="E27207">
        <v>5</v>
      </c>
      <c r="F27207" t="s">
        <v>2016</v>
      </c>
      <c r="G27207">
        <v>3.88</v>
      </c>
      <c r="H27207" t="s">
        <v>2017</v>
      </c>
      <c r="I27207">
        <v>43501</v>
      </c>
      <c r="J27207">
        <v>2</v>
      </c>
      <c r="K27207">
        <v>5.01</v>
      </c>
    </row>
    <row r="27208" spans="1:11">
      <c r="B27208" t="s">
        <v>3014</v>
      </c>
      <c r="C27208" t="s">
        <v>3150</v>
      </c>
      <c r="D27208" t="s">
        <v>2029</v>
      </c>
      <c r="E27208">
        <v>5</v>
      </c>
      <c r="F27208" t="s">
        <v>2016</v>
      </c>
      <c r="G27208">
        <v>5.16</v>
      </c>
      <c r="H27208" t="s">
        <v>2020</v>
      </c>
      <c r="I27208">
        <v>43499</v>
      </c>
      <c r="J27208">
        <v>2</v>
      </c>
      <c r="K27208">
        <v>5.01</v>
      </c>
    </row>
    <row r="27209" spans="1:11">
      <c r="B27209" t="s">
        <v>3016</v>
      </c>
      <c r="C27209" t="s">
        <v>3151</v>
      </c>
      <c r="D27209" t="s">
        <v>3104</v>
      </c>
      <c r="E27209">
        <v>5</v>
      </c>
      <c r="F27209" t="s">
        <v>2016</v>
      </c>
      <c r="G27209">
        <v>4.75</v>
      </c>
      <c r="H27209" t="s">
        <v>2017</v>
      </c>
      <c r="I27209">
        <v>43496</v>
      </c>
      <c r="J27209">
        <v>2</v>
      </c>
      <c r="K27209">
        <v>5.01</v>
      </c>
    </row>
    <row r="27210" spans="1:11">
      <c r="B27210" t="s">
        <v>3329</v>
      </c>
      <c r="C27210" t="s">
        <v>3330</v>
      </c>
      <c r="D27210" t="s">
        <v>2076</v>
      </c>
      <c r="E27210">
        <v>3</v>
      </c>
      <c r="F27210" t="s">
        <v>2016</v>
      </c>
      <c r="G27210">
        <v>2.8</v>
      </c>
      <c r="H27210" t="s">
        <v>2017</v>
      </c>
      <c r="I27210">
        <v>43495</v>
      </c>
      <c r="J27210" t="s">
        <v>2030</v>
      </c>
      <c r="K27210" t="s">
        <v>2030</v>
      </c>
    </row>
    <row r="27211" spans="1:11">
      <c r="B27211" t="s">
        <v>2042</v>
      </c>
      <c r="C27211" t="s">
        <v>3896</v>
      </c>
      <c r="D27211" t="s">
        <v>2029</v>
      </c>
      <c r="E27211">
        <v>5</v>
      </c>
      <c r="F27211" t="s">
        <v>2016</v>
      </c>
      <c r="G27211">
        <v>4.5199999999999996</v>
      </c>
      <c r="H27211" t="s">
        <v>2020</v>
      </c>
      <c r="I27211">
        <v>43493</v>
      </c>
      <c r="J27211">
        <v>2</v>
      </c>
      <c r="K27211">
        <v>5.01</v>
      </c>
    </row>
    <row r="27212" spans="1:11">
      <c r="B27212" t="s">
        <v>2033</v>
      </c>
      <c r="C27212" t="s">
        <v>3751</v>
      </c>
      <c r="D27212" t="s">
        <v>2035</v>
      </c>
      <c r="E27212">
        <v>5</v>
      </c>
      <c r="F27212" t="s">
        <v>2016</v>
      </c>
      <c r="G27212" t="s">
        <v>2030</v>
      </c>
      <c r="H27212" t="s">
        <v>2017</v>
      </c>
      <c r="I27212">
        <v>43489</v>
      </c>
      <c r="J27212">
        <v>2</v>
      </c>
      <c r="K27212">
        <v>5.01</v>
      </c>
    </row>
    <row r="27213" spans="1:11">
      <c r="B27213" t="s">
        <v>3032</v>
      </c>
      <c r="C27213" t="s">
        <v>3897</v>
      </c>
      <c r="D27213" t="s">
        <v>2026</v>
      </c>
      <c r="E27213">
        <v>5</v>
      </c>
      <c r="F27213" t="s">
        <v>2016</v>
      </c>
      <c r="G27213">
        <v>3.74</v>
      </c>
      <c r="H27213" t="s">
        <v>2017</v>
      </c>
      <c r="I27213">
        <v>43489</v>
      </c>
      <c r="J27213">
        <v>2</v>
      </c>
      <c r="K27213">
        <v>5.01</v>
      </c>
    </row>
    <row r="27214" spans="1:11">
      <c r="B27214" t="s">
        <v>3898</v>
      </c>
      <c r="C27214" t="s">
        <v>3899</v>
      </c>
      <c r="D27214" t="s">
        <v>2026</v>
      </c>
      <c r="E27214">
        <v>5</v>
      </c>
      <c r="F27214" t="s">
        <v>2016</v>
      </c>
      <c r="G27214">
        <v>3.75</v>
      </c>
      <c r="H27214" t="s">
        <v>2020</v>
      </c>
      <c r="I27214">
        <v>43488</v>
      </c>
      <c r="J27214">
        <v>2</v>
      </c>
      <c r="K27214">
        <v>5.01</v>
      </c>
    </row>
    <row r="27215" spans="1:11">
      <c r="B27215" t="s">
        <v>2072</v>
      </c>
      <c r="C27215" t="s">
        <v>3900</v>
      </c>
      <c r="D27215" t="s">
        <v>2029</v>
      </c>
      <c r="E27215">
        <v>5</v>
      </c>
      <c r="F27215" t="s">
        <v>2016</v>
      </c>
      <c r="G27215">
        <v>3.38</v>
      </c>
      <c r="H27215" t="s">
        <v>2017</v>
      </c>
      <c r="I27215">
        <v>43482</v>
      </c>
      <c r="J27215">
        <v>1</v>
      </c>
      <c r="K27215">
        <v>9.0399999999999991</v>
      </c>
    </row>
    <row r="27216" spans="1:11">
      <c r="B27216" t="s">
        <v>3901</v>
      </c>
      <c r="C27216" t="s">
        <v>3902</v>
      </c>
      <c r="D27216" t="s">
        <v>2026</v>
      </c>
      <c r="E27216">
        <v>5</v>
      </c>
      <c r="F27216" t="s">
        <v>2016</v>
      </c>
      <c r="G27216">
        <v>3.57</v>
      </c>
      <c r="H27216" t="s">
        <v>2020</v>
      </c>
      <c r="I27216">
        <v>43482</v>
      </c>
      <c r="J27216">
        <v>2</v>
      </c>
      <c r="K27216">
        <v>5.01</v>
      </c>
    </row>
    <row r="27217" spans="2:11">
      <c r="B27217" t="s">
        <v>3903</v>
      </c>
      <c r="C27217" t="s">
        <v>3904</v>
      </c>
      <c r="D27217" t="s">
        <v>2026</v>
      </c>
      <c r="E27217">
        <v>5</v>
      </c>
      <c r="F27217" t="s">
        <v>2016</v>
      </c>
      <c r="G27217">
        <v>3.85</v>
      </c>
      <c r="H27217" t="s">
        <v>2020</v>
      </c>
      <c r="I27217">
        <v>43481</v>
      </c>
      <c r="J27217">
        <v>1</v>
      </c>
      <c r="K27217">
        <v>9.0399999999999991</v>
      </c>
    </row>
    <row r="27218" spans="2:11">
      <c r="B27218" t="s">
        <v>2083</v>
      </c>
      <c r="C27218" t="s">
        <v>2084</v>
      </c>
      <c r="D27218" t="s">
        <v>2076</v>
      </c>
      <c r="E27218">
        <v>3</v>
      </c>
      <c r="F27218" t="s">
        <v>2088</v>
      </c>
      <c r="G27218" t="s">
        <v>2030</v>
      </c>
      <c r="H27218" t="s">
        <v>2017</v>
      </c>
      <c r="I27218">
        <v>43442</v>
      </c>
      <c r="J27218" t="s">
        <v>2030</v>
      </c>
      <c r="K27218" t="s">
        <v>2030</v>
      </c>
    </row>
    <row r="27301" spans="1:11">
      <c r="A27301" t="s">
        <v>1286</v>
      </c>
      <c r="B27301" t="s">
        <v>2077</v>
      </c>
      <c r="C27301" t="s">
        <v>3000</v>
      </c>
      <c r="D27301" t="s">
        <v>2029</v>
      </c>
      <c r="E27301">
        <v>5</v>
      </c>
      <c r="F27301" t="s">
        <v>2016</v>
      </c>
      <c r="G27301">
        <v>195</v>
      </c>
      <c r="H27301" t="s">
        <v>2020</v>
      </c>
      <c r="I27301">
        <v>43511</v>
      </c>
      <c r="J27301">
        <v>7</v>
      </c>
      <c r="K27301">
        <v>-18.13</v>
      </c>
    </row>
    <row r="27302" spans="1:11">
      <c r="B27302" t="s">
        <v>2094</v>
      </c>
      <c r="C27302" t="s">
        <v>2095</v>
      </c>
      <c r="D27302" t="s">
        <v>2053</v>
      </c>
      <c r="E27302">
        <v>1</v>
      </c>
      <c r="F27302" t="s">
        <v>2088</v>
      </c>
      <c r="G27302" t="s">
        <v>2030</v>
      </c>
      <c r="H27302" t="s">
        <v>2017</v>
      </c>
      <c r="I27302">
        <v>43511</v>
      </c>
      <c r="J27302" t="s">
        <v>2030</v>
      </c>
      <c r="K27302" t="s">
        <v>2030</v>
      </c>
    </row>
    <row r="27303" spans="1:11">
      <c r="B27303" t="s">
        <v>2079</v>
      </c>
      <c r="C27303" t="s">
        <v>3219</v>
      </c>
      <c r="D27303" t="s">
        <v>2029</v>
      </c>
      <c r="E27303">
        <v>5</v>
      </c>
      <c r="F27303" t="s">
        <v>2016</v>
      </c>
      <c r="G27303">
        <v>235</v>
      </c>
      <c r="H27303" t="s">
        <v>2020</v>
      </c>
      <c r="I27303">
        <v>43511</v>
      </c>
      <c r="J27303">
        <v>7</v>
      </c>
      <c r="K27303">
        <v>-18.13</v>
      </c>
    </row>
    <row r="27304" spans="1:11">
      <c r="B27304" t="s">
        <v>2042</v>
      </c>
      <c r="C27304" t="s">
        <v>2999</v>
      </c>
      <c r="D27304" t="s">
        <v>2044</v>
      </c>
      <c r="E27304">
        <v>3</v>
      </c>
      <c r="F27304" t="s">
        <v>2016</v>
      </c>
      <c r="G27304">
        <v>162</v>
      </c>
      <c r="H27304" t="s">
        <v>2020</v>
      </c>
      <c r="I27304">
        <v>43510</v>
      </c>
      <c r="J27304">
        <v>6</v>
      </c>
      <c r="K27304">
        <v>-8.5500000000000007</v>
      </c>
    </row>
    <row r="27305" spans="1:11">
      <c r="B27305" t="s">
        <v>106</v>
      </c>
      <c r="C27305" t="s">
        <v>3169</v>
      </c>
      <c r="D27305" t="s">
        <v>2229</v>
      </c>
      <c r="E27305">
        <v>5</v>
      </c>
      <c r="F27305" t="s">
        <v>2016</v>
      </c>
      <c r="G27305">
        <v>233</v>
      </c>
      <c r="H27305" t="s">
        <v>2020</v>
      </c>
      <c r="I27305">
        <v>43509</v>
      </c>
      <c r="J27305">
        <v>7</v>
      </c>
      <c r="K27305">
        <v>-18.13</v>
      </c>
    </row>
    <row r="27306" spans="1:11">
      <c r="B27306" t="s">
        <v>2037</v>
      </c>
      <c r="C27306" t="s">
        <v>3218</v>
      </c>
      <c r="D27306" t="s">
        <v>2026</v>
      </c>
      <c r="E27306">
        <v>5</v>
      </c>
      <c r="F27306" t="s">
        <v>2016</v>
      </c>
      <c r="G27306">
        <v>258</v>
      </c>
      <c r="H27306" t="s">
        <v>2020</v>
      </c>
      <c r="I27306">
        <v>43508</v>
      </c>
      <c r="J27306" t="s">
        <v>2030</v>
      </c>
      <c r="K27306" t="s">
        <v>2030</v>
      </c>
    </row>
    <row r="27307" spans="1:11">
      <c r="B27307" t="s">
        <v>2792</v>
      </c>
      <c r="C27307" t="s">
        <v>3321</v>
      </c>
      <c r="D27307" t="s">
        <v>2026</v>
      </c>
      <c r="E27307">
        <v>5</v>
      </c>
      <c r="F27307" t="s">
        <v>2016</v>
      </c>
      <c r="G27307">
        <v>200</v>
      </c>
      <c r="H27307" t="s">
        <v>2020</v>
      </c>
      <c r="I27307">
        <v>43507</v>
      </c>
      <c r="J27307" t="s">
        <v>2030</v>
      </c>
      <c r="K27307" t="s">
        <v>2030</v>
      </c>
    </row>
    <row r="27308" spans="1:11">
      <c r="B27308" t="s">
        <v>2247</v>
      </c>
      <c r="C27308" t="s">
        <v>3001</v>
      </c>
      <c r="D27308" t="s">
        <v>2035</v>
      </c>
      <c r="E27308">
        <v>5</v>
      </c>
      <c r="F27308" t="s">
        <v>2016</v>
      </c>
      <c r="G27308">
        <v>231</v>
      </c>
      <c r="H27308" t="s">
        <v>2020</v>
      </c>
      <c r="I27308">
        <v>43507</v>
      </c>
      <c r="J27308">
        <v>7</v>
      </c>
      <c r="K27308">
        <v>-18.13</v>
      </c>
    </row>
    <row r="27309" spans="1:11">
      <c r="B27309" t="s">
        <v>2067</v>
      </c>
      <c r="C27309" t="s">
        <v>3200</v>
      </c>
      <c r="D27309" t="s">
        <v>2029</v>
      </c>
      <c r="E27309">
        <v>5</v>
      </c>
      <c r="F27309" t="s">
        <v>2016</v>
      </c>
      <c r="G27309">
        <v>250</v>
      </c>
      <c r="H27309" t="s">
        <v>2020</v>
      </c>
      <c r="I27309">
        <v>43504</v>
      </c>
      <c r="J27309">
        <v>7</v>
      </c>
      <c r="K27309">
        <v>-18.13</v>
      </c>
    </row>
    <row r="27310" spans="1:11">
      <c r="B27310" t="s">
        <v>2151</v>
      </c>
      <c r="C27310" t="s">
        <v>3002</v>
      </c>
      <c r="D27310" t="s">
        <v>2044</v>
      </c>
      <c r="E27310">
        <v>3</v>
      </c>
      <c r="F27310" t="s">
        <v>2016</v>
      </c>
      <c r="G27310" t="s">
        <v>2030</v>
      </c>
      <c r="H27310" t="s">
        <v>2017</v>
      </c>
      <c r="I27310">
        <v>43501</v>
      </c>
      <c r="J27310" t="s">
        <v>2030</v>
      </c>
      <c r="K27310" t="s">
        <v>2030</v>
      </c>
    </row>
    <row r="27311" spans="1:11">
      <c r="B27311" t="s">
        <v>2049</v>
      </c>
      <c r="C27311" t="s">
        <v>3220</v>
      </c>
      <c r="D27311" t="s">
        <v>2029</v>
      </c>
      <c r="E27311">
        <v>5</v>
      </c>
      <c r="F27311" t="s">
        <v>2016</v>
      </c>
      <c r="G27311">
        <v>220</v>
      </c>
      <c r="H27311" t="s">
        <v>2017</v>
      </c>
      <c r="I27311">
        <v>43501</v>
      </c>
      <c r="J27311">
        <v>7</v>
      </c>
      <c r="K27311">
        <v>-18.13</v>
      </c>
    </row>
    <row r="27312" spans="1:11">
      <c r="B27312" t="s">
        <v>2174</v>
      </c>
      <c r="C27312" t="s">
        <v>3222</v>
      </c>
      <c r="D27312" t="s">
        <v>2029</v>
      </c>
      <c r="E27312">
        <v>5</v>
      </c>
      <c r="F27312" t="s">
        <v>2016</v>
      </c>
      <c r="G27312">
        <v>225</v>
      </c>
      <c r="H27312" t="s">
        <v>2017</v>
      </c>
      <c r="I27312">
        <v>43488</v>
      </c>
      <c r="J27312">
        <v>7</v>
      </c>
      <c r="K27312">
        <v>-18.13</v>
      </c>
    </row>
    <row r="27313" spans="2:11">
      <c r="B27313" t="s">
        <v>2260</v>
      </c>
      <c r="C27313" t="s">
        <v>3322</v>
      </c>
      <c r="D27313" t="s">
        <v>2035</v>
      </c>
      <c r="E27313">
        <v>5</v>
      </c>
      <c r="F27313" t="s">
        <v>2123</v>
      </c>
      <c r="G27313">
        <v>227</v>
      </c>
      <c r="H27313" t="s">
        <v>2020</v>
      </c>
      <c r="I27313">
        <v>43486</v>
      </c>
      <c r="J27313" t="s">
        <v>2030</v>
      </c>
      <c r="K27313" t="s">
        <v>2030</v>
      </c>
    </row>
    <row r="27314" spans="2:11">
      <c r="B27314" t="s">
        <v>2063</v>
      </c>
      <c r="C27314" t="s">
        <v>3199</v>
      </c>
      <c r="D27314" t="s">
        <v>2035</v>
      </c>
      <c r="E27314">
        <v>5</v>
      </c>
      <c r="F27314" t="s">
        <v>2016</v>
      </c>
      <c r="G27314">
        <v>210</v>
      </c>
      <c r="H27314" t="s">
        <v>2017</v>
      </c>
      <c r="I27314">
        <v>43483</v>
      </c>
      <c r="J27314">
        <v>7</v>
      </c>
      <c r="K27314">
        <v>-18.13</v>
      </c>
    </row>
    <row r="27315" spans="2:11">
      <c r="B27315" t="s">
        <v>2033</v>
      </c>
      <c r="C27315" t="s">
        <v>3223</v>
      </c>
      <c r="D27315" t="s">
        <v>2035</v>
      </c>
      <c r="E27315">
        <v>5</v>
      </c>
      <c r="F27315" t="s">
        <v>2016</v>
      </c>
      <c r="G27315">
        <v>193</v>
      </c>
      <c r="H27315" t="s">
        <v>2020</v>
      </c>
      <c r="I27315">
        <v>43481</v>
      </c>
      <c r="J27315">
        <v>7</v>
      </c>
      <c r="K27315">
        <v>-18.13</v>
      </c>
    </row>
    <row r="27316" spans="2:11">
      <c r="B27316" t="s">
        <v>2024</v>
      </c>
      <c r="C27316" t="s">
        <v>2768</v>
      </c>
      <c r="D27316" t="s">
        <v>2026</v>
      </c>
      <c r="E27316">
        <v>5</v>
      </c>
      <c r="F27316" t="s">
        <v>2016</v>
      </c>
      <c r="G27316">
        <v>210</v>
      </c>
      <c r="H27316" t="s">
        <v>2017</v>
      </c>
      <c r="I27316">
        <v>43476</v>
      </c>
      <c r="J27316">
        <v>7</v>
      </c>
      <c r="K27316">
        <v>-18.13</v>
      </c>
    </row>
    <row r="27317" spans="2:11">
      <c r="B27317" t="s">
        <v>2089</v>
      </c>
      <c r="C27317" t="s">
        <v>3323</v>
      </c>
      <c r="D27317" t="s">
        <v>2026</v>
      </c>
      <c r="E27317">
        <v>5</v>
      </c>
      <c r="F27317" t="s">
        <v>2016</v>
      </c>
      <c r="G27317">
        <v>220</v>
      </c>
      <c r="H27317" t="s">
        <v>2017</v>
      </c>
      <c r="I27317">
        <v>43476</v>
      </c>
      <c r="J27317">
        <v>7</v>
      </c>
      <c r="K27317">
        <v>-18.13</v>
      </c>
    </row>
    <row r="27318" spans="2:11">
      <c r="B27318" t="s">
        <v>2083</v>
      </c>
      <c r="C27318" t="s">
        <v>2084</v>
      </c>
      <c r="D27318" t="s">
        <v>2035</v>
      </c>
      <c r="E27318">
        <v>5</v>
      </c>
      <c r="F27318" t="s">
        <v>2016</v>
      </c>
      <c r="G27318" t="s">
        <v>2030</v>
      </c>
      <c r="H27318" t="s">
        <v>2017</v>
      </c>
      <c r="I27318">
        <v>43476</v>
      </c>
      <c r="J27318">
        <v>8</v>
      </c>
      <c r="K27318">
        <v>-19.170000000000002</v>
      </c>
    </row>
    <row r="27319" spans="2:11">
      <c r="B27319" t="s">
        <v>2021</v>
      </c>
      <c r="C27319" t="s">
        <v>3224</v>
      </c>
      <c r="D27319" t="s">
        <v>2023</v>
      </c>
      <c r="E27319">
        <v>5</v>
      </c>
      <c r="F27319" t="s">
        <v>2085</v>
      </c>
      <c r="G27319">
        <v>211</v>
      </c>
      <c r="H27319" t="s">
        <v>2020</v>
      </c>
      <c r="I27319">
        <v>43474</v>
      </c>
      <c r="J27319">
        <v>1</v>
      </c>
      <c r="K27319">
        <v>16.38</v>
      </c>
    </row>
    <row r="27320" spans="2:11">
      <c r="B27320" t="s">
        <v>2031</v>
      </c>
      <c r="C27320" t="s">
        <v>3221</v>
      </c>
      <c r="D27320" t="s">
        <v>2076</v>
      </c>
      <c r="E27320">
        <v>3</v>
      </c>
      <c r="F27320" t="s">
        <v>2016</v>
      </c>
      <c r="G27320">
        <v>165</v>
      </c>
      <c r="H27320" t="s">
        <v>2020</v>
      </c>
      <c r="I27320">
        <v>43474</v>
      </c>
      <c r="J27320">
        <v>5</v>
      </c>
      <c r="K27320">
        <v>-1.53</v>
      </c>
    </row>
    <row r="27321" spans="2:11">
      <c r="B27321" t="s">
        <v>2051</v>
      </c>
      <c r="C27321" t="s">
        <v>3217</v>
      </c>
      <c r="D27321" t="s">
        <v>2026</v>
      </c>
      <c r="E27321">
        <v>5</v>
      </c>
      <c r="F27321" t="s">
        <v>2016</v>
      </c>
      <c r="G27321">
        <v>204</v>
      </c>
      <c r="H27321" t="s">
        <v>2017</v>
      </c>
      <c r="I27321">
        <v>43474</v>
      </c>
      <c r="J27321">
        <v>3</v>
      </c>
      <c r="K27321">
        <v>4.54</v>
      </c>
    </row>
    <row r="27322" spans="2:11">
      <c r="B27322" t="s">
        <v>2858</v>
      </c>
      <c r="C27322" t="s">
        <v>2903</v>
      </c>
      <c r="D27322" t="s">
        <v>2026</v>
      </c>
      <c r="E27322">
        <v>5</v>
      </c>
      <c r="F27322" t="s">
        <v>2016</v>
      </c>
      <c r="G27322">
        <v>265</v>
      </c>
      <c r="H27322" t="s">
        <v>2020</v>
      </c>
      <c r="I27322">
        <v>43474</v>
      </c>
      <c r="J27322">
        <v>7</v>
      </c>
      <c r="K27322">
        <v>-18.13</v>
      </c>
    </row>
    <row r="27323" spans="2:11">
      <c r="B27323" t="s">
        <v>2813</v>
      </c>
      <c r="C27323" t="s">
        <v>3324</v>
      </c>
      <c r="D27323" t="s">
        <v>2026</v>
      </c>
      <c r="E27323">
        <v>5</v>
      </c>
      <c r="F27323" t="s">
        <v>2085</v>
      </c>
      <c r="G27323">
        <v>206</v>
      </c>
      <c r="H27323" t="s">
        <v>2017</v>
      </c>
      <c r="I27323">
        <v>43469</v>
      </c>
      <c r="J27323">
        <v>2</v>
      </c>
      <c r="K27323">
        <v>5.43</v>
      </c>
    </row>
    <row r="27324" spans="2:11">
      <c r="B27324" t="s">
        <v>2109</v>
      </c>
      <c r="C27324" t="s">
        <v>2110</v>
      </c>
      <c r="D27324" t="s">
        <v>2026</v>
      </c>
      <c r="E27324">
        <v>5</v>
      </c>
      <c r="F27324" t="s">
        <v>2123</v>
      </c>
      <c r="G27324" t="s">
        <v>2030</v>
      </c>
      <c r="H27324" t="s">
        <v>2017</v>
      </c>
      <c r="I27324">
        <v>43263</v>
      </c>
      <c r="J27324" t="s">
        <v>2030</v>
      </c>
      <c r="K27324" t="s">
        <v>2030</v>
      </c>
    </row>
    <row r="27325" spans="2:11">
      <c r="B27325" t="s">
        <v>2111</v>
      </c>
      <c r="C27325" t="s">
        <v>2862</v>
      </c>
      <c r="D27325" t="s">
        <v>2026</v>
      </c>
      <c r="E27325">
        <v>5</v>
      </c>
      <c r="F27325" t="s">
        <v>2016</v>
      </c>
      <c r="G27325" t="s">
        <v>2030</v>
      </c>
      <c r="H27325" t="s">
        <v>2017</v>
      </c>
      <c r="I27325">
        <v>43192</v>
      </c>
      <c r="J27325">
        <v>9</v>
      </c>
      <c r="K27325">
        <v>-21.77</v>
      </c>
    </row>
    <row r="27401" spans="1:11">
      <c r="A27401" t="s">
        <v>1287</v>
      </c>
      <c r="B27401" t="s">
        <v>106</v>
      </c>
      <c r="C27401" t="s">
        <v>3463</v>
      </c>
      <c r="D27401" t="s">
        <v>2229</v>
      </c>
      <c r="E27401">
        <v>5</v>
      </c>
      <c r="F27401" t="s">
        <v>2016</v>
      </c>
      <c r="G27401">
        <v>126</v>
      </c>
      <c r="H27401" t="s">
        <v>2020</v>
      </c>
      <c r="I27401">
        <v>43511</v>
      </c>
      <c r="J27401">
        <v>8</v>
      </c>
      <c r="K27401">
        <v>28.3</v>
      </c>
    </row>
    <row r="27402" spans="1:11">
      <c r="B27402" t="s">
        <v>2878</v>
      </c>
      <c r="C27402" t="s">
        <v>3279</v>
      </c>
      <c r="D27402" t="s">
        <v>2026</v>
      </c>
      <c r="E27402">
        <v>5</v>
      </c>
      <c r="F27402" t="s">
        <v>2016</v>
      </c>
      <c r="G27402">
        <v>120</v>
      </c>
      <c r="H27402" t="s">
        <v>2020</v>
      </c>
      <c r="I27402">
        <v>43511</v>
      </c>
      <c r="J27402">
        <v>1</v>
      </c>
      <c r="K27402">
        <v>106.86</v>
      </c>
    </row>
    <row r="27403" spans="1:11">
      <c r="B27403" t="s">
        <v>2257</v>
      </c>
      <c r="C27403" t="s">
        <v>3114</v>
      </c>
      <c r="D27403" t="s">
        <v>2029</v>
      </c>
      <c r="E27403">
        <v>5</v>
      </c>
      <c r="F27403" t="s">
        <v>2016</v>
      </c>
      <c r="G27403">
        <v>130</v>
      </c>
      <c r="H27403" t="s">
        <v>2020</v>
      </c>
      <c r="I27403">
        <v>43511</v>
      </c>
      <c r="J27403" t="s">
        <v>2030</v>
      </c>
      <c r="K27403" t="s">
        <v>2030</v>
      </c>
    </row>
    <row r="27404" spans="1:11">
      <c r="B27404" t="s">
        <v>2077</v>
      </c>
      <c r="C27404" t="s">
        <v>3461</v>
      </c>
      <c r="D27404" t="s">
        <v>2029</v>
      </c>
      <c r="E27404">
        <v>5</v>
      </c>
      <c r="F27404" t="s">
        <v>2016</v>
      </c>
      <c r="G27404">
        <v>115</v>
      </c>
      <c r="H27404" t="s">
        <v>2017</v>
      </c>
      <c r="I27404">
        <v>43511</v>
      </c>
      <c r="J27404">
        <v>1</v>
      </c>
      <c r="K27404">
        <v>106.86</v>
      </c>
    </row>
    <row r="27405" spans="1:11">
      <c r="B27405" t="s">
        <v>2021</v>
      </c>
      <c r="C27405" t="s">
        <v>3472</v>
      </c>
      <c r="D27405" t="s">
        <v>2216</v>
      </c>
      <c r="E27405">
        <v>3</v>
      </c>
      <c r="F27405" t="s">
        <v>2016</v>
      </c>
      <c r="G27405">
        <v>88</v>
      </c>
      <c r="H27405" t="s">
        <v>2020</v>
      </c>
      <c r="I27405">
        <v>43510</v>
      </c>
      <c r="J27405">
        <v>6</v>
      </c>
      <c r="K27405">
        <v>42.11</v>
      </c>
    </row>
    <row r="27406" spans="1:11">
      <c r="B27406" t="s">
        <v>3081</v>
      </c>
      <c r="C27406" t="s">
        <v>3464</v>
      </c>
      <c r="D27406" t="s">
        <v>2189</v>
      </c>
      <c r="E27406">
        <v>5</v>
      </c>
      <c r="F27406" t="s">
        <v>2016</v>
      </c>
      <c r="G27406">
        <v>120</v>
      </c>
      <c r="H27406" t="s">
        <v>2020</v>
      </c>
      <c r="I27406">
        <v>43510</v>
      </c>
      <c r="J27406">
        <v>1</v>
      </c>
      <c r="K27406">
        <v>106.86</v>
      </c>
    </row>
    <row r="27407" spans="1:11">
      <c r="B27407" t="s">
        <v>2033</v>
      </c>
      <c r="C27407" t="s">
        <v>2485</v>
      </c>
      <c r="D27407" t="s">
        <v>2035</v>
      </c>
      <c r="E27407">
        <v>5</v>
      </c>
      <c r="F27407" t="s">
        <v>2016</v>
      </c>
      <c r="G27407">
        <v>104</v>
      </c>
      <c r="H27407" t="s">
        <v>2036</v>
      </c>
      <c r="I27407">
        <v>43510</v>
      </c>
      <c r="J27407">
        <v>4</v>
      </c>
      <c r="K27407">
        <v>46.41</v>
      </c>
    </row>
    <row r="27408" spans="1:11">
      <c r="B27408" t="s">
        <v>2039</v>
      </c>
      <c r="C27408" t="s">
        <v>2193</v>
      </c>
      <c r="D27408" t="s">
        <v>2026</v>
      </c>
      <c r="E27408">
        <v>5</v>
      </c>
      <c r="F27408" t="s">
        <v>2016</v>
      </c>
      <c r="G27408">
        <v>115</v>
      </c>
      <c r="H27408" t="s">
        <v>2020</v>
      </c>
      <c r="I27408">
        <v>43510</v>
      </c>
      <c r="J27408">
        <v>1</v>
      </c>
      <c r="K27408">
        <v>106.86</v>
      </c>
    </row>
    <row r="27409" spans="2:11">
      <c r="B27409" t="s">
        <v>2232</v>
      </c>
      <c r="C27409" t="s">
        <v>3466</v>
      </c>
      <c r="D27409" t="s">
        <v>2029</v>
      </c>
      <c r="E27409">
        <v>5</v>
      </c>
      <c r="F27409" t="s">
        <v>2016</v>
      </c>
      <c r="G27409" t="s">
        <v>2030</v>
      </c>
      <c r="H27409" t="s">
        <v>2017</v>
      </c>
      <c r="I27409">
        <v>43510</v>
      </c>
      <c r="J27409">
        <v>1</v>
      </c>
      <c r="K27409">
        <v>106.86</v>
      </c>
    </row>
    <row r="27410" spans="2:11">
      <c r="B27410" t="s">
        <v>2069</v>
      </c>
      <c r="C27410" t="s">
        <v>3449</v>
      </c>
      <c r="D27410" t="s">
        <v>2071</v>
      </c>
      <c r="E27410">
        <v>3</v>
      </c>
      <c r="F27410" t="s">
        <v>2016</v>
      </c>
      <c r="G27410" t="s">
        <v>2030</v>
      </c>
      <c r="H27410" t="s">
        <v>2017</v>
      </c>
      <c r="I27410">
        <v>43510</v>
      </c>
      <c r="J27410">
        <v>9</v>
      </c>
      <c r="K27410">
        <v>0</v>
      </c>
    </row>
    <row r="27411" spans="2:11">
      <c r="B27411" t="s">
        <v>2074</v>
      </c>
      <c r="C27411" t="s">
        <v>3473</v>
      </c>
      <c r="D27411" t="s">
        <v>2026</v>
      </c>
      <c r="E27411">
        <v>5</v>
      </c>
      <c r="F27411" t="s">
        <v>2016</v>
      </c>
      <c r="G27411">
        <v>115</v>
      </c>
      <c r="H27411" t="s">
        <v>2017</v>
      </c>
      <c r="I27411">
        <v>43510</v>
      </c>
      <c r="J27411">
        <v>1</v>
      </c>
      <c r="K27411">
        <v>106.86</v>
      </c>
    </row>
    <row r="27412" spans="2:11">
      <c r="B27412" t="s">
        <v>2045</v>
      </c>
      <c r="C27412" t="s">
        <v>2836</v>
      </c>
      <c r="D27412" t="s">
        <v>2029</v>
      </c>
      <c r="E27412">
        <v>5</v>
      </c>
      <c r="F27412" t="s">
        <v>2016</v>
      </c>
      <c r="G27412">
        <v>111</v>
      </c>
      <c r="H27412" t="s">
        <v>2020</v>
      </c>
      <c r="I27412">
        <v>43510</v>
      </c>
      <c r="J27412">
        <v>1</v>
      </c>
      <c r="K27412">
        <v>106.86</v>
      </c>
    </row>
    <row r="27413" spans="2:11">
      <c r="B27413" t="s">
        <v>2151</v>
      </c>
      <c r="C27413" t="s">
        <v>3967</v>
      </c>
      <c r="D27413" t="s">
        <v>2026</v>
      </c>
      <c r="E27413">
        <v>5</v>
      </c>
      <c r="F27413" t="s">
        <v>2016</v>
      </c>
      <c r="G27413">
        <v>115</v>
      </c>
      <c r="H27413" t="s">
        <v>2020</v>
      </c>
      <c r="I27413">
        <v>43510</v>
      </c>
      <c r="J27413" t="s">
        <v>2030</v>
      </c>
      <c r="K27413" t="s">
        <v>2030</v>
      </c>
    </row>
    <row r="27414" spans="2:11">
      <c r="B27414" t="s">
        <v>2236</v>
      </c>
      <c r="C27414" t="s">
        <v>3467</v>
      </c>
      <c r="D27414" t="s">
        <v>2238</v>
      </c>
      <c r="E27414">
        <v>4</v>
      </c>
      <c r="F27414" t="s">
        <v>2016</v>
      </c>
      <c r="G27414">
        <v>115</v>
      </c>
      <c r="H27414" t="s">
        <v>2020</v>
      </c>
      <c r="I27414">
        <v>43510</v>
      </c>
      <c r="J27414">
        <v>1</v>
      </c>
      <c r="K27414">
        <v>106.86</v>
      </c>
    </row>
    <row r="27415" spans="2:11">
      <c r="B27415" t="s">
        <v>2198</v>
      </c>
      <c r="C27415" t="s">
        <v>3474</v>
      </c>
      <c r="D27415" t="s">
        <v>2035</v>
      </c>
      <c r="E27415">
        <v>5</v>
      </c>
      <c r="F27415" t="s">
        <v>2016</v>
      </c>
      <c r="G27415">
        <v>120</v>
      </c>
      <c r="H27415" t="s">
        <v>2020</v>
      </c>
      <c r="I27415">
        <v>43510</v>
      </c>
      <c r="J27415">
        <v>1</v>
      </c>
      <c r="K27415">
        <v>106.86</v>
      </c>
    </row>
    <row r="27416" spans="2:11">
      <c r="B27416" t="s">
        <v>2063</v>
      </c>
      <c r="C27416" t="s">
        <v>3471</v>
      </c>
      <c r="D27416" t="s">
        <v>2162</v>
      </c>
      <c r="E27416">
        <v>3</v>
      </c>
      <c r="F27416" t="s">
        <v>2016</v>
      </c>
      <c r="G27416">
        <v>112</v>
      </c>
      <c r="H27416" t="s">
        <v>2017</v>
      </c>
      <c r="I27416">
        <v>43510</v>
      </c>
      <c r="J27416">
        <v>9</v>
      </c>
      <c r="K27416">
        <v>0</v>
      </c>
    </row>
    <row r="27417" spans="2:11">
      <c r="B27417" t="s">
        <v>2621</v>
      </c>
      <c r="C27417" t="s">
        <v>4198</v>
      </c>
      <c r="D27417" t="s">
        <v>2044</v>
      </c>
      <c r="E27417">
        <v>3</v>
      </c>
      <c r="F27417" t="s">
        <v>2016</v>
      </c>
      <c r="G27417" t="s">
        <v>2030</v>
      </c>
      <c r="H27417" t="s">
        <v>2017</v>
      </c>
      <c r="I27417">
        <v>43507</v>
      </c>
      <c r="J27417">
        <v>9</v>
      </c>
      <c r="K27417">
        <v>0</v>
      </c>
    </row>
    <row r="27418" spans="2:11">
      <c r="B27418" t="s">
        <v>2094</v>
      </c>
      <c r="C27418" t="s">
        <v>2095</v>
      </c>
      <c r="D27418" t="s">
        <v>2026</v>
      </c>
      <c r="E27418">
        <v>5</v>
      </c>
      <c r="F27418" t="s">
        <v>2016</v>
      </c>
      <c r="G27418">
        <v>97</v>
      </c>
      <c r="H27418" t="s">
        <v>2020</v>
      </c>
      <c r="I27418">
        <v>43507</v>
      </c>
      <c r="J27418" t="s">
        <v>2030</v>
      </c>
      <c r="K27418" t="s">
        <v>2030</v>
      </c>
    </row>
    <row r="27419" spans="2:11">
      <c r="B27419" t="s">
        <v>2102</v>
      </c>
      <c r="C27419" t="s">
        <v>2842</v>
      </c>
      <c r="D27419" t="s">
        <v>2026</v>
      </c>
      <c r="E27419">
        <v>5</v>
      </c>
      <c r="F27419" t="s">
        <v>2016</v>
      </c>
      <c r="G27419" t="s">
        <v>2030</v>
      </c>
      <c r="H27419" t="s">
        <v>2017</v>
      </c>
      <c r="I27419">
        <v>43480</v>
      </c>
      <c r="J27419" t="s">
        <v>2030</v>
      </c>
      <c r="K27419" t="s">
        <v>2030</v>
      </c>
    </row>
    <row r="27420" spans="2:11">
      <c r="B27420" t="s">
        <v>2083</v>
      </c>
      <c r="C27420" t="s">
        <v>2084</v>
      </c>
      <c r="D27420" t="s">
        <v>2026</v>
      </c>
      <c r="E27420">
        <v>5</v>
      </c>
      <c r="F27420" t="s">
        <v>2016</v>
      </c>
      <c r="G27420" t="s">
        <v>2030</v>
      </c>
      <c r="H27420" t="s">
        <v>2017</v>
      </c>
      <c r="I27420">
        <v>43417</v>
      </c>
      <c r="J27420">
        <v>7</v>
      </c>
      <c r="K27420">
        <v>42.02</v>
      </c>
    </row>
    <row r="27421" spans="2:11">
      <c r="B27421" t="s">
        <v>2100</v>
      </c>
      <c r="C27421" t="s">
        <v>3974</v>
      </c>
      <c r="D27421" t="s">
        <v>2026</v>
      </c>
      <c r="E27421">
        <v>5</v>
      </c>
      <c r="F27421" t="s">
        <v>2016</v>
      </c>
      <c r="G27421">
        <v>85</v>
      </c>
      <c r="H27421" t="s">
        <v>2020</v>
      </c>
      <c r="I27421">
        <v>43411</v>
      </c>
      <c r="J27421" t="s">
        <v>2030</v>
      </c>
      <c r="K27421" t="s">
        <v>2030</v>
      </c>
    </row>
    <row r="27422" spans="2:11">
      <c r="B27422" t="s">
        <v>2411</v>
      </c>
      <c r="C27422" t="s">
        <v>3118</v>
      </c>
      <c r="D27422" t="s">
        <v>2104</v>
      </c>
      <c r="E27422" t="s">
        <v>2030</v>
      </c>
      <c r="F27422" t="s">
        <v>2016</v>
      </c>
      <c r="G27422" t="s">
        <v>2030</v>
      </c>
      <c r="H27422" t="s">
        <v>2017</v>
      </c>
      <c r="I27422">
        <v>43177</v>
      </c>
      <c r="J27422" t="s">
        <v>2030</v>
      </c>
      <c r="K27422" t="s">
        <v>2030</v>
      </c>
    </row>
    <row r="27501" spans="1:11">
      <c r="A27501" t="s">
        <v>1288</v>
      </c>
      <c r="B27501" t="s">
        <v>2037</v>
      </c>
      <c r="C27501" t="s">
        <v>3501</v>
      </c>
      <c r="D27501" t="s">
        <v>2026</v>
      </c>
      <c r="E27501">
        <v>5</v>
      </c>
      <c r="F27501" t="s">
        <v>2016</v>
      </c>
      <c r="G27501">
        <v>43</v>
      </c>
      <c r="H27501" t="s">
        <v>2020</v>
      </c>
      <c r="I27501">
        <v>43510</v>
      </c>
      <c r="J27501">
        <v>7</v>
      </c>
      <c r="K27501">
        <v>-19.82</v>
      </c>
    </row>
    <row r="27502" spans="1:11">
      <c r="B27502" t="s">
        <v>2203</v>
      </c>
      <c r="C27502" t="s">
        <v>2204</v>
      </c>
      <c r="D27502" t="s">
        <v>2026</v>
      </c>
      <c r="E27502">
        <v>5</v>
      </c>
      <c r="F27502" t="s">
        <v>2016</v>
      </c>
      <c r="G27502">
        <v>49</v>
      </c>
      <c r="H27502" t="s">
        <v>2020</v>
      </c>
      <c r="I27502">
        <v>43508</v>
      </c>
      <c r="J27502">
        <v>7</v>
      </c>
      <c r="K27502">
        <v>-19.82</v>
      </c>
    </row>
    <row r="27503" spans="1:11">
      <c r="B27503" t="s">
        <v>2174</v>
      </c>
      <c r="C27503" t="s">
        <v>3432</v>
      </c>
      <c r="D27503" t="s">
        <v>2029</v>
      </c>
      <c r="E27503">
        <v>5</v>
      </c>
      <c r="F27503" t="s">
        <v>2016</v>
      </c>
      <c r="G27503">
        <v>40</v>
      </c>
      <c r="H27503" t="s">
        <v>2017</v>
      </c>
      <c r="I27503">
        <v>43507</v>
      </c>
      <c r="J27503">
        <v>7</v>
      </c>
      <c r="K27503">
        <v>-19.82</v>
      </c>
    </row>
    <row r="27504" spans="1:11">
      <c r="B27504" t="s">
        <v>2042</v>
      </c>
      <c r="C27504" t="s">
        <v>3433</v>
      </c>
      <c r="D27504" t="s">
        <v>2044</v>
      </c>
      <c r="E27504">
        <v>3</v>
      </c>
      <c r="F27504" t="s">
        <v>2016</v>
      </c>
      <c r="G27504">
        <v>38</v>
      </c>
      <c r="H27504" t="s">
        <v>2020</v>
      </c>
      <c r="I27504">
        <v>43507</v>
      </c>
      <c r="J27504">
        <v>3</v>
      </c>
      <c r="K27504">
        <v>0</v>
      </c>
    </row>
    <row r="27505" spans="2:11">
      <c r="B27505" t="s">
        <v>2049</v>
      </c>
      <c r="C27505" t="s">
        <v>3502</v>
      </c>
      <c r="D27505" t="s">
        <v>2015</v>
      </c>
      <c r="E27505">
        <v>3</v>
      </c>
      <c r="F27505" t="s">
        <v>2016</v>
      </c>
      <c r="G27505">
        <v>36</v>
      </c>
      <c r="H27505" t="s">
        <v>2017</v>
      </c>
      <c r="I27505">
        <v>43507</v>
      </c>
      <c r="J27505" t="s">
        <v>2030</v>
      </c>
      <c r="K27505" t="s">
        <v>2030</v>
      </c>
    </row>
    <row r="27506" spans="2:11">
      <c r="B27506" t="s">
        <v>106</v>
      </c>
      <c r="C27506" t="s">
        <v>3340</v>
      </c>
      <c r="D27506" t="s">
        <v>2440</v>
      </c>
      <c r="E27506">
        <v>5</v>
      </c>
      <c r="F27506" t="s">
        <v>2016</v>
      </c>
      <c r="G27506">
        <v>42</v>
      </c>
      <c r="H27506" t="s">
        <v>2020</v>
      </c>
      <c r="I27506">
        <v>43493</v>
      </c>
      <c r="J27506">
        <v>6</v>
      </c>
      <c r="K27506">
        <v>-18.350000000000001</v>
      </c>
    </row>
    <row r="27507" spans="2:11">
      <c r="B27507" t="s">
        <v>2207</v>
      </c>
      <c r="C27507" t="s">
        <v>3503</v>
      </c>
      <c r="D27507" t="s">
        <v>2026</v>
      </c>
      <c r="E27507">
        <v>5</v>
      </c>
      <c r="F27507" t="s">
        <v>2016</v>
      </c>
      <c r="G27507">
        <v>46</v>
      </c>
      <c r="H27507" t="s">
        <v>2017</v>
      </c>
      <c r="I27507">
        <v>43488</v>
      </c>
      <c r="J27507" t="s">
        <v>2030</v>
      </c>
      <c r="K27507" t="s">
        <v>2030</v>
      </c>
    </row>
    <row r="27508" spans="2:11">
      <c r="B27508" t="s">
        <v>2051</v>
      </c>
      <c r="C27508" t="s">
        <v>2213</v>
      </c>
      <c r="D27508" t="s">
        <v>2076</v>
      </c>
      <c r="E27508">
        <v>3</v>
      </c>
      <c r="F27508" t="s">
        <v>2016</v>
      </c>
      <c r="G27508">
        <v>35</v>
      </c>
      <c r="H27508" t="s">
        <v>2017</v>
      </c>
      <c r="I27508">
        <v>43488</v>
      </c>
      <c r="J27508">
        <v>1</v>
      </c>
      <c r="K27508">
        <v>22.84</v>
      </c>
    </row>
    <row r="27509" spans="2:11">
      <c r="B27509" t="s">
        <v>2027</v>
      </c>
      <c r="C27509" t="s">
        <v>2212</v>
      </c>
      <c r="D27509" t="s">
        <v>2029</v>
      </c>
      <c r="E27509">
        <v>5</v>
      </c>
      <c r="F27509" t="s">
        <v>2016</v>
      </c>
      <c r="G27509">
        <v>43</v>
      </c>
      <c r="H27509" t="s">
        <v>2017</v>
      </c>
      <c r="I27509">
        <v>43487</v>
      </c>
      <c r="J27509">
        <v>4</v>
      </c>
      <c r="K27509">
        <v>0</v>
      </c>
    </row>
    <row r="27510" spans="2:11">
      <c r="B27510" t="s">
        <v>2033</v>
      </c>
      <c r="C27510" t="s">
        <v>3342</v>
      </c>
      <c r="D27510" t="s">
        <v>2035</v>
      </c>
      <c r="E27510">
        <v>5</v>
      </c>
      <c r="F27510" t="s">
        <v>2016</v>
      </c>
      <c r="G27510">
        <v>51</v>
      </c>
      <c r="H27510" t="s">
        <v>2020</v>
      </c>
      <c r="I27510">
        <v>43487</v>
      </c>
      <c r="J27510">
        <v>7</v>
      </c>
      <c r="K27510">
        <v>-19.82</v>
      </c>
    </row>
    <row r="27511" spans="2:11">
      <c r="B27511" t="s">
        <v>2094</v>
      </c>
      <c r="C27511" t="s">
        <v>2095</v>
      </c>
      <c r="D27511" t="s">
        <v>2076</v>
      </c>
      <c r="E27511">
        <v>3</v>
      </c>
      <c r="F27511" t="s">
        <v>2016</v>
      </c>
      <c r="G27511" t="s">
        <v>2030</v>
      </c>
      <c r="H27511" t="s">
        <v>2017</v>
      </c>
      <c r="I27511">
        <v>43486</v>
      </c>
      <c r="J27511" t="s">
        <v>2030</v>
      </c>
      <c r="K27511" t="s">
        <v>2030</v>
      </c>
    </row>
    <row r="27512" spans="2:11">
      <c r="B27512" t="s">
        <v>2069</v>
      </c>
      <c r="C27512" t="s">
        <v>3504</v>
      </c>
      <c r="D27512" t="s">
        <v>2071</v>
      </c>
      <c r="E27512">
        <v>3</v>
      </c>
      <c r="F27512" t="s">
        <v>2016</v>
      </c>
      <c r="G27512" t="s">
        <v>2030</v>
      </c>
      <c r="H27512" t="s">
        <v>2017</v>
      </c>
      <c r="I27512">
        <v>43483</v>
      </c>
      <c r="J27512">
        <v>2</v>
      </c>
      <c r="K27512">
        <v>4.79</v>
      </c>
    </row>
    <row r="27513" spans="2:11">
      <c r="B27513" t="s">
        <v>2021</v>
      </c>
      <c r="C27513" t="s">
        <v>2215</v>
      </c>
      <c r="D27513" t="s">
        <v>2166</v>
      </c>
      <c r="E27513">
        <v>5</v>
      </c>
      <c r="F27513" t="s">
        <v>2016</v>
      </c>
      <c r="G27513">
        <v>48</v>
      </c>
      <c r="H27513" t="s">
        <v>2020</v>
      </c>
      <c r="I27513">
        <v>43479</v>
      </c>
      <c r="J27513">
        <v>5</v>
      </c>
      <c r="K27513">
        <v>-17.28</v>
      </c>
    </row>
    <row r="27514" spans="2:11">
      <c r="B27514" t="s">
        <v>2083</v>
      </c>
      <c r="C27514" t="s">
        <v>2084</v>
      </c>
      <c r="D27514" t="s">
        <v>2026</v>
      </c>
      <c r="E27514">
        <v>5</v>
      </c>
      <c r="F27514" t="s">
        <v>2016</v>
      </c>
      <c r="G27514" t="s">
        <v>2030</v>
      </c>
      <c r="H27514" t="s">
        <v>2017</v>
      </c>
      <c r="I27514">
        <v>43391</v>
      </c>
      <c r="J27514" t="s">
        <v>2030</v>
      </c>
      <c r="K27514" t="s">
        <v>2030</v>
      </c>
    </row>
    <row r="27601" spans="1:11">
      <c r="A27601" t="s">
        <v>1289</v>
      </c>
      <c r="B27601" t="s">
        <v>2072</v>
      </c>
      <c r="C27601" t="s">
        <v>3045</v>
      </c>
      <c r="D27601" t="s">
        <v>2015</v>
      </c>
      <c r="E27601">
        <v>3</v>
      </c>
      <c r="F27601" t="s">
        <v>2016</v>
      </c>
      <c r="G27601" t="s">
        <v>2030</v>
      </c>
      <c r="H27601" t="s">
        <v>2017</v>
      </c>
      <c r="I27601">
        <v>43500</v>
      </c>
      <c r="J27601" t="s">
        <v>2030</v>
      </c>
      <c r="K27601" t="s">
        <v>2030</v>
      </c>
    </row>
    <row r="27602" spans="1:11">
      <c r="B27602" t="s">
        <v>106</v>
      </c>
      <c r="C27602" t="s">
        <v>2401</v>
      </c>
      <c r="D27602" t="s">
        <v>2114</v>
      </c>
      <c r="E27602">
        <v>3</v>
      </c>
      <c r="F27602" t="s">
        <v>2016</v>
      </c>
      <c r="G27602">
        <v>31</v>
      </c>
      <c r="H27602" t="s">
        <v>2020</v>
      </c>
      <c r="I27602">
        <v>43490</v>
      </c>
      <c r="J27602" t="s">
        <v>2030</v>
      </c>
      <c r="K27602" t="s">
        <v>2030</v>
      </c>
    </row>
    <row r="27603" spans="1:11">
      <c r="B27603" t="s">
        <v>2039</v>
      </c>
      <c r="C27603" t="s">
        <v>3524</v>
      </c>
      <c r="D27603" t="s">
        <v>2076</v>
      </c>
      <c r="E27603">
        <v>3</v>
      </c>
      <c r="F27603" t="s">
        <v>2123</v>
      </c>
      <c r="G27603" t="s">
        <v>2030</v>
      </c>
      <c r="H27603" t="s">
        <v>2017</v>
      </c>
      <c r="I27603">
        <v>43472</v>
      </c>
      <c r="J27603" t="s">
        <v>2030</v>
      </c>
      <c r="K27603" t="s">
        <v>2030</v>
      </c>
    </row>
    <row r="27604" spans="1:11">
      <c r="B27604" t="s">
        <v>2049</v>
      </c>
      <c r="C27604" t="s">
        <v>3476</v>
      </c>
      <c r="D27604" t="s">
        <v>2015</v>
      </c>
      <c r="E27604">
        <v>3</v>
      </c>
      <c r="F27604" t="s">
        <v>2016</v>
      </c>
      <c r="G27604">
        <v>50</v>
      </c>
      <c r="H27604" t="s">
        <v>2020</v>
      </c>
      <c r="I27604">
        <v>43392</v>
      </c>
      <c r="J27604">
        <v>3</v>
      </c>
      <c r="K27604">
        <v>0</v>
      </c>
    </row>
    <row r="27605" spans="1:11">
      <c r="B27605" t="s">
        <v>2054</v>
      </c>
      <c r="C27605" t="s">
        <v>3056</v>
      </c>
      <c r="D27605" t="s">
        <v>2044</v>
      </c>
      <c r="E27605">
        <v>3</v>
      </c>
      <c r="F27605" t="s">
        <v>2016</v>
      </c>
      <c r="G27605">
        <v>42</v>
      </c>
      <c r="H27605" t="s">
        <v>2020</v>
      </c>
      <c r="I27605">
        <v>43387</v>
      </c>
      <c r="J27605">
        <v>3</v>
      </c>
      <c r="K27605">
        <v>0</v>
      </c>
    </row>
    <row r="27606" spans="1:11">
      <c r="B27606" t="s">
        <v>2083</v>
      </c>
      <c r="C27606" t="s">
        <v>2084</v>
      </c>
      <c r="D27606" t="s">
        <v>2053</v>
      </c>
      <c r="E27606">
        <v>1</v>
      </c>
      <c r="F27606" t="s">
        <v>2016</v>
      </c>
      <c r="G27606" t="s">
        <v>2030</v>
      </c>
      <c r="H27606" t="s">
        <v>2017</v>
      </c>
      <c r="I27606">
        <v>43372</v>
      </c>
      <c r="J27606">
        <v>1</v>
      </c>
      <c r="K27606">
        <v>21.16</v>
      </c>
    </row>
    <row r="27607" spans="1:11">
      <c r="B27607" t="s">
        <v>2045</v>
      </c>
      <c r="C27607" t="s">
        <v>2495</v>
      </c>
      <c r="D27607" t="s">
        <v>2015</v>
      </c>
      <c r="E27607">
        <v>3</v>
      </c>
      <c r="F27607" t="s">
        <v>2016</v>
      </c>
      <c r="G27607" t="s">
        <v>2030</v>
      </c>
      <c r="H27607" t="s">
        <v>2017</v>
      </c>
      <c r="I27607">
        <v>43227</v>
      </c>
      <c r="J27607">
        <v>3</v>
      </c>
      <c r="K27607">
        <v>0</v>
      </c>
    </row>
    <row r="27608" spans="1:11">
      <c r="B27608" t="s">
        <v>2067</v>
      </c>
      <c r="C27608" t="s">
        <v>2414</v>
      </c>
      <c r="D27608" t="s">
        <v>2029</v>
      </c>
      <c r="E27608">
        <v>5</v>
      </c>
      <c r="F27608" t="s">
        <v>2085</v>
      </c>
      <c r="G27608">
        <v>34</v>
      </c>
      <c r="H27608" t="s">
        <v>2020</v>
      </c>
      <c r="I27608">
        <v>42450</v>
      </c>
      <c r="J27608">
        <v>4</v>
      </c>
      <c r="K27608">
        <v>-21.16</v>
      </c>
    </row>
    <row r="27701" spans="1:11">
      <c r="A27701" t="s">
        <v>1290</v>
      </c>
      <c r="B27701" t="s">
        <v>2094</v>
      </c>
      <c r="C27701" t="s">
        <v>2095</v>
      </c>
      <c r="D27701" t="s">
        <v>2026</v>
      </c>
      <c r="E27701">
        <v>5</v>
      </c>
      <c r="F27701" t="s">
        <v>2016</v>
      </c>
      <c r="G27701">
        <v>55</v>
      </c>
      <c r="H27701" t="s">
        <v>2020</v>
      </c>
      <c r="I27701">
        <v>43510</v>
      </c>
      <c r="J27701" t="s">
        <v>2030</v>
      </c>
      <c r="K27701" t="s">
        <v>2030</v>
      </c>
    </row>
    <row r="27702" spans="1:11">
      <c r="B27702" t="s">
        <v>2274</v>
      </c>
      <c r="C27702" t="s">
        <v>3310</v>
      </c>
      <c r="D27702" t="s">
        <v>2076</v>
      </c>
      <c r="E27702">
        <v>3</v>
      </c>
      <c r="F27702" t="s">
        <v>2016</v>
      </c>
      <c r="G27702" t="s">
        <v>2030</v>
      </c>
      <c r="H27702" t="s">
        <v>2017</v>
      </c>
      <c r="I27702">
        <v>43509</v>
      </c>
      <c r="J27702" t="s">
        <v>2030</v>
      </c>
      <c r="K27702" t="s">
        <v>2030</v>
      </c>
    </row>
    <row r="27703" spans="1:11">
      <c r="B27703" t="s">
        <v>106</v>
      </c>
      <c r="C27703" t="s">
        <v>2527</v>
      </c>
      <c r="D27703" t="s">
        <v>2432</v>
      </c>
      <c r="E27703">
        <v>1</v>
      </c>
      <c r="F27703" t="s">
        <v>2016</v>
      </c>
      <c r="G27703">
        <v>46</v>
      </c>
      <c r="H27703" t="s">
        <v>2020</v>
      </c>
      <c r="I27703">
        <v>43508</v>
      </c>
      <c r="J27703">
        <v>10</v>
      </c>
      <c r="K27703">
        <v>-16.27</v>
      </c>
    </row>
    <row r="27704" spans="1:11">
      <c r="B27704" t="s">
        <v>2031</v>
      </c>
      <c r="C27704" t="s">
        <v>2521</v>
      </c>
      <c r="D27704" t="s">
        <v>2076</v>
      </c>
      <c r="E27704">
        <v>3</v>
      </c>
      <c r="F27704" t="s">
        <v>2016</v>
      </c>
      <c r="G27704">
        <v>49</v>
      </c>
      <c r="H27704" t="s">
        <v>2017</v>
      </c>
      <c r="I27704">
        <v>43507</v>
      </c>
      <c r="J27704">
        <v>6</v>
      </c>
      <c r="K27704">
        <v>0</v>
      </c>
    </row>
    <row r="27705" spans="1:11">
      <c r="B27705" t="s">
        <v>2077</v>
      </c>
      <c r="C27705" t="s">
        <v>2524</v>
      </c>
      <c r="D27705" t="s">
        <v>2041</v>
      </c>
      <c r="E27705">
        <v>1</v>
      </c>
      <c r="F27705" t="s">
        <v>2016</v>
      </c>
      <c r="G27705">
        <v>45</v>
      </c>
      <c r="H27705" t="s">
        <v>2017</v>
      </c>
      <c r="I27705">
        <v>43504</v>
      </c>
      <c r="J27705">
        <v>9</v>
      </c>
      <c r="K27705">
        <v>-7.72</v>
      </c>
    </row>
    <row r="27706" spans="1:11">
      <c r="B27706" t="s">
        <v>2042</v>
      </c>
      <c r="C27706" t="s">
        <v>2523</v>
      </c>
      <c r="D27706" t="s">
        <v>2029</v>
      </c>
      <c r="E27706">
        <v>5</v>
      </c>
      <c r="F27706" t="s">
        <v>2016</v>
      </c>
      <c r="G27706">
        <v>49</v>
      </c>
      <c r="H27706" t="s">
        <v>2020</v>
      </c>
      <c r="I27706">
        <v>43503</v>
      </c>
      <c r="J27706">
        <v>2</v>
      </c>
      <c r="K27706">
        <v>16.27</v>
      </c>
    </row>
    <row r="27707" spans="1:11">
      <c r="B27707" t="s">
        <v>2051</v>
      </c>
      <c r="C27707" t="s">
        <v>3311</v>
      </c>
      <c r="D27707" t="s">
        <v>2076</v>
      </c>
      <c r="E27707">
        <v>3</v>
      </c>
      <c r="F27707" t="s">
        <v>2088</v>
      </c>
      <c r="G27707">
        <v>50</v>
      </c>
      <c r="H27707" t="s">
        <v>2017</v>
      </c>
      <c r="I27707">
        <v>43503</v>
      </c>
      <c r="J27707">
        <v>1</v>
      </c>
      <c r="K27707">
        <v>19.14</v>
      </c>
    </row>
    <row r="27708" spans="1:11">
      <c r="B27708" t="s">
        <v>2047</v>
      </c>
      <c r="C27708" t="s">
        <v>3312</v>
      </c>
      <c r="D27708" t="s">
        <v>2044</v>
      </c>
      <c r="E27708">
        <v>3</v>
      </c>
      <c r="F27708" t="s">
        <v>2016</v>
      </c>
      <c r="G27708">
        <v>48.5</v>
      </c>
      <c r="H27708" t="s">
        <v>2017</v>
      </c>
      <c r="I27708">
        <v>43501</v>
      </c>
      <c r="J27708">
        <v>6</v>
      </c>
      <c r="K27708">
        <v>0</v>
      </c>
    </row>
    <row r="27709" spans="1:11">
      <c r="B27709" t="s">
        <v>2267</v>
      </c>
      <c r="C27709" t="s">
        <v>2522</v>
      </c>
      <c r="D27709" t="s">
        <v>2041</v>
      </c>
      <c r="E27709">
        <v>1</v>
      </c>
      <c r="F27709" t="s">
        <v>2016</v>
      </c>
      <c r="G27709">
        <v>46</v>
      </c>
      <c r="H27709" t="s">
        <v>2017</v>
      </c>
      <c r="I27709">
        <v>43499</v>
      </c>
      <c r="J27709">
        <v>10</v>
      </c>
      <c r="K27709">
        <v>-16.27</v>
      </c>
    </row>
    <row r="27710" spans="1:11">
      <c r="B27710" t="s">
        <v>2027</v>
      </c>
      <c r="C27710" t="s">
        <v>3313</v>
      </c>
      <c r="D27710" t="s">
        <v>2041</v>
      </c>
      <c r="E27710">
        <v>1</v>
      </c>
      <c r="F27710" t="s">
        <v>2016</v>
      </c>
      <c r="G27710">
        <v>45</v>
      </c>
      <c r="H27710" t="s">
        <v>2017</v>
      </c>
      <c r="I27710">
        <v>43488</v>
      </c>
      <c r="J27710">
        <v>9</v>
      </c>
      <c r="K27710">
        <v>-7.72</v>
      </c>
    </row>
    <row r="27711" spans="1:11">
      <c r="B27711" t="s">
        <v>2069</v>
      </c>
      <c r="C27711" t="s">
        <v>3314</v>
      </c>
      <c r="D27711" t="s">
        <v>2071</v>
      </c>
      <c r="E27711">
        <v>3</v>
      </c>
      <c r="F27711" t="s">
        <v>2016</v>
      </c>
      <c r="G27711" t="s">
        <v>2030</v>
      </c>
      <c r="H27711" t="s">
        <v>2017</v>
      </c>
      <c r="I27711">
        <v>43487</v>
      </c>
      <c r="J27711">
        <v>6</v>
      </c>
      <c r="K27711">
        <v>0</v>
      </c>
    </row>
    <row r="27712" spans="1:11">
      <c r="B27712" t="s">
        <v>2067</v>
      </c>
      <c r="C27712" t="s">
        <v>3315</v>
      </c>
      <c r="D27712" t="s">
        <v>2029</v>
      </c>
      <c r="E27712">
        <v>5</v>
      </c>
      <c r="F27712" t="s">
        <v>2016</v>
      </c>
      <c r="G27712">
        <v>52</v>
      </c>
      <c r="H27712" t="s">
        <v>2020</v>
      </c>
      <c r="I27712">
        <v>43483</v>
      </c>
      <c r="J27712">
        <v>2</v>
      </c>
      <c r="K27712">
        <v>16.27</v>
      </c>
    </row>
    <row r="27713" spans="2:11">
      <c r="B27713" t="s">
        <v>2393</v>
      </c>
      <c r="C27713" t="s">
        <v>3316</v>
      </c>
      <c r="D27713" t="s">
        <v>2252</v>
      </c>
      <c r="E27713">
        <v>3</v>
      </c>
      <c r="F27713" t="s">
        <v>2016</v>
      </c>
      <c r="G27713">
        <v>45</v>
      </c>
      <c r="H27713" t="s">
        <v>2017</v>
      </c>
      <c r="I27713">
        <v>43483</v>
      </c>
      <c r="J27713" t="s">
        <v>2030</v>
      </c>
      <c r="K27713" t="s">
        <v>2030</v>
      </c>
    </row>
    <row r="27714" spans="2:11">
      <c r="B27714" t="s">
        <v>2151</v>
      </c>
      <c r="C27714" t="s">
        <v>2520</v>
      </c>
      <c r="D27714" t="s">
        <v>2044</v>
      </c>
      <c r="E27714">
        <v>3</v>
      </c>
      <c r="F27714" t="s">
        <v>2016</v>
      </c>
      <c r="G27714">
        <v>44</v>
      </c>
      <c r="H27714" t="s">
        <v>2017</v>
      </c>
      <c r="I27714">
        <v>43480</v>
      </c>
      <c r="J27714">
        <v>3</v>
      </c>
      <c r="K27714">
        <v>8.09</v>
      </c>
    </row>
    <row r="27715" spans="2:11">
      <c r="B27715" t="s">
        <v>2033</v>
      </c>
      <c r="C27715" t="s">
        <v>3317</v>
      </c>
      <c r="D27715" t="s">
        <v>2184</v>
      </c>
      <c r="E27715">
        <v>1</v>
      </c>
      <c r="F27715" t="s">
        <v>2016</v>
      </c>
      <c r="G27715">
        <v>46</v>
      </c>
      <c r="H27715" t="s">
        <v>2020</v>
      </c>
      <c r="I27715">
        <v>43479</v>
      </c>
      <c r="J27715">
        <v>10</v>
      </c>
      <c r="K27715">
        <v>-16.27</v>
      </c>
    </row>
    <row r="27716" spans="2:11">
      <c r="B27716" t="s">
        <v>2021</v>
      </c>
      <c r="C27716" t="s">
        <v>2526</v>
      </c>
      <c r="D27716" t="s">
        <v>2348</v>
      </c>
      <c r="E27716">
        <v>1</v>
      </c>
      <c r="F27716" t="s">
        <v>2016</v>
      </c>
      <c r="G27716">
        <v>44</v>
      </c>
      <c r="H27716" t="s">
        <v>2020</v>
      </c>
      <c r="I27716">
        <v>43468</v>
      </c>
      <c r="J27716">
        <v>10</v>
      </c>
      <c r="K27716">
        <v>-16.27</v>
      </c>
    </row>
    <row r="27717" spans="2:11">
      <c r="B27717" t="s">
        <v>2024</v>
      </c>
      <c r="C27717" t="s">
        <v>3318</v>
      </c>
      <c r="D27717" t="s">
        <v>2076</v>
      </c>
      <c r="E27717">
        <v>3</v>
      </c>
      <c r="F27717" t="s">
        <v>2016</v>
      </c>
      <c r="G27717" t="s">
        <v>2030</v>
      </c>
      <c r="H27717" t="s">
        <v>2017</v>
      </c>
      <c r="I27717">
        <v>43462</v>
      </c>
      <c r="J27717">
        <v>6</v>
      </c>
      <c r="K27717">
        <v>0</v>
      </c>
    </row>
    <row r="27718" spans="2:11">
      <c r="B27718" t="s">
        <v>2079</v>
      </c>
      <c r="C27718" t="s">
        <v>3319</v>
      </c>
      <c r="D27718" t="s">
        <v>2015</v>
      </c>
      <c r="E27718">
        <v>3</v>
      </c>
      <c r="F27718" t="s">
        <v>2016</v>
      </c>
      <c r="G27718">
        <v>47</v>
      </c>
      <c r="H27718" t="s">
        <v>2017</v>
      </c>
      <c r="I27718">
        <v>43420</v>
      </c>
      <c r="J27718">
        <v>6</v>
      </c>
      <c r="K27718">
        <v>0</v>
      </c>
    </row>
    <row r="27719" spans="2:11">
      <c r="B27719" t="s">
        <v>2063</v>
      </c>
      <c r="C27719" t="s">
        <v>3320</v>
      </c>
      <c r="D27719" t="s">
        <v>2162</v>
      </c>
      <c r="E27719">
        <v>3</v>
      </c>
      <c r="F27719" t="s">
        <v>2016</v>
      </c>
      <c r="G27719">
        <v>49</v>
      </c>
      <c r="H27719" t="s">
        <v>2017</v>
      </c>
      <c r="I27719">
        <v>43420</v>
      </c>
      <c r="J27719" t="s">
        <v>2030</v>
      </c>
      <c r="K27719" t="s">
        <v>2030</v>
      </c>
    </row>
    <row r="27720" spans="2:11">
      <c r="B27720" t="s">
        <v>2083</v>
      </c>
      <c r="C27720" t="s">
        <v>2084</v>
      </c>
      <c r="D27720" t="s">
        <v>2076</v>
      </c>
      <c r="E27720">
        <v>3</v>
      </c>
      <c r="F27720" t="s">
        <v>2088</v>
      </c>
      <c r="G27720" t="s">
        <v>2030</v>
      </c>
      <c r="H27720" t="s">
        <v>2017</v>
      </c>
      <c r="I27720">
        <v>43420</v>
      </c>
      <c r="J27720">
        <v>5</v>
      </c>
      <c r="K27720">
        <v>2.2400000000000002</v>
      </c>
    </row>
    <row r="27801" spans="1:11">
      <c r="A27801" t="s">
        <v>1291</v>
      </c>
      <c r="B27801" t="s">
        <v>106</v>
      </c>
      <c r="C27801" t="s">
        <v>3065</v>
      </c>
      <c r="D27801" t="s">
        <v>2229</v>
      </c>
      <c r="E27801">
        <v>5</v>
      </c>
      <c r="F27801" t="s">
        <v>2016</v>
      </c>
      <c r="G27801">
        <v>46</v>
      </c>
      <c r="H27801" t="s">
        <v>2020</v>
      </c>
      <c r="I27801">
        <v>43511</v>
      </c>
      <c r="J27801">
        <v>1</v>
      </c>
      <c r="K27801">
        <v>47.69</v>
      </c>
    </row>
    <row r="27802" spans="1:11">
      <c r="B27802" t="s">
        <v>2151</v>
      </c>
      <c r="C27802" t="s">
        <v>3480</v>
      </c>
      <c r="D27802" t="s">
        <v>2026</v>
      </c>
      <c r="E27802">
        <v>5</v>
      </c>
      <c r="F27802" t="s">
        <v>2016</v>
      </c>
      <c r="G27802">
        <v>48</v>
      </c>
      <c r="H27802" t="s">
        <v>2017</v>
      </c>
      <c r="I27802">
        <v>43511</v>
      </c>
      <c r="J27802">
        <v>1</v>
      </c>
      <c r="K27802">
        <v>47.69</v>
      </c>
    </row>
    <row r="27803" spans="1:11">
      <c r="B27803" t="s">
        <v>2024</v>
      </c>
      <c r="C27803" t="s">
        <v>2880</v>
      </c>
      <c r="D27803" t="s">
        <v>2026</v>
      </c>
      <c r="E27803">
        <v>5</v>
      </c>
      <c r="F27803" t="s">
        <v>2016</v>
      </c>
      <c r="G27803">
        <v>45</v>
      </c>
      <c r="H27803" t="s">
        <v>2017</v>
      </c>
      <c r="I27803">
        <v>43509</v>
      </c>
      <c r="J27803" t="s">
        <v>2030</v>
      </c>
      <c r="K27803" t="s">
        <v>2030</v>
      </c>
    </row>
    <row r="27804" spans="1:11">
      <c r="B27804" t="s">
        <v>2148</v>
      </c>
      <c r="C27804" t="s">
        <v>3484</v>
      </c>
      <c r="D27804" t="s">
        <v>2029</v>
      </c>
      <c r="E27804">
        <v>5</v>
      </c>
      <c r="F27804" t="s">
        <v>2016</v>
      </c>
      <c r="G27804">
        <v>47</v>
      </c>
      <c r="H27804" t="s">
        <v>2020</v>
      </c>
      <c r="I27804">
        <v>43509</v>
      </c>
      <c r="J27804">
        <v>1</v>
      </c>
      <c r="K27804">
        <v>47.69</v>
      </c>
    </row>
    <row r="27805" spans="1:11">
      <c r="B27805" t="s">
        <v>2077</v>
      </c>
      <c r="C27805" t="s">
        <v>3071</v>
      </c>
      <c r="D27805" t="s">
        <v>2227</v>
      </c>
      <c r="E27805">
        <v>3</v>
      </c>
      <c r="F27805" t="s">
        <v>2016</v>
      </c>
      <c r="G27805">
        <v>39.5</v>
      </c>
      <c r="H27805" t="s">
        <v>2020</v>
      </c>
      <c r="I27805">
        <v>43509</v>
      </c>
      <c r="J27805">
        <v>5</v>
      </c>
      <c r="K27805">
        <v>0</v>
      </c>
    </row>
    <row r="27806" spans="1:11">
      <c r="B27806" t="s">
        <v>2094</v>
      </c>
      <c r="C27806" t="s">
        <v>2095</v>
      </c>
      <c r="D27806" t="s">
        <v>2076</v>
      </c>
      <c r="E27806">
        <v>3</v>
      </c>
      <c r="F27806" t="s">
        <v>2016</v>
      </c>
      <c r="G27806" t="s">
        <v>2030</v>
      </c>
      <c r="H27806" t="s">
        <v>2017</v>
      </c>
      <c r="I27806">
        <v>43508</v>
      </c>
      <c r="J27806" t="s">
        <v>2030</v>
      </c>
      <c r="K27806" t="s">
        <v>2030</v>
      </c>
    </row>
    <row r="27807" spans="1:11">
      <c r="B27807" t="s">
        <v>2134</v>
      </c>
      <c r="C27807" t="s">
        <v>3927</v>
      </c>
      <c r="D27807" t="s">
        <v>2035</v>
      </c>
      <c r="E27807">
        <v>5</v>
      </c>
      <c r="F27807" t="s">
        <v>2016</v>
      </c>
      <c r="G27807">
        <v>45</v>
      </c>
      <c r="H27807" t="s">
        <v>2017</v>
      </c>
      <c r="I27807">
        <v>43507</v>
      </c>
      <c r="J27807">
        <v>1</v>
      </c>
      <c r="K27807">
        <v>47.69</v>
      </c>
    </row>
    <row r="27808" spans="1:11">
      <c r="B27808" t="s">
        <v>2411</v>
      </c>
      <c r="C27808" t="s">
        <v>3078</v>
      </c>
      <c r="D27808" t="s">
        <v>2026</v>
      </c>
      <c r="E27808">
        <v>5</v>
      </c>
      <c r="F27808" t="s">
        <v>2016</v>
      </c>
      <c r="G27808">
        <v>45</v>
      </c>
      <c r="H27808" t="s">
        <v>2020</v>
      </c>
      <c r="I27808">
        <v>43507</v>
      </c>
      <c r="J27808">
        <v>1</v>
      </c>
      <c r="K27808">
        <v>47.69</v>
      </c>
    </row>
    <row r="27809" spans="2:11">
      <c r="B27809" t="s">
        <v>2118</v>
      </c>
      <c r="C27809" t="s">
        <v>3069</v>
      </c>
      <c r="D27809" t="s">
        <v>2026</v>
      </c>
      <c r="E27809">
        <v>5</v>
      </c>
      <c r="F27809" t="s">
        <v>2016</v>
      </c>
      <c r="G27809">
        <v>45</v>
      </c>
      <c r="H27809" t="s">
        <v>2017</v>
      </c>
      <c r="I27809">
        <v>43506</v>
      </c>
      <c r="J27809">
        <v>1</v>
      </c>
      <c r="K27809">
        <v>47.69</v>
      </c>
    </row>
    <row r="27810" spans="2:11">
      <c r="B27810" t="s">
        <v>2067</v>
      </c>
      <c r="C27810" t="s">
        <v>3304</v>
      </c>
      <c r="D27810" t="s">
        <v>3104</v>
      </c>
      <c r="E27810">
        <v>5</v>
      </c>
      <c r="F27810" t="s">
        <v>2016</v>
      </c>
      <c r="G27810">
        <v>42</v>
      </c>
      <c r="H27810" t="s">
        <v>2020</v>
      </c>
      <c r="I27810">
        <v>43503</v>
      </c>
      <c r="J27810">
        <v>1</v>
      </c>
      <c r="K27810">
        <v>47.69</v>
      </c>
    </row>
    <row r="27811" spans="2:11">
      <c r="B27811" t="s">
        <v>2031</v>
      </c>
      <c r="C27811" t="s">
        <v>4391</v>
      </c>
      <c r="D27811" t="s">
        <v>2026</v>
      </c>
      <c r="E27811">
        <v>5</v>
      </c>
      <c r="F27811" t="s">
        <v>2016</v>
      </c>
      <c r="G27811">
        <v>47</v>
      </c>
      <c r="H27811" t="s">
        <v>2020</v>
      </c>
      <c r="I27811">
        <v>43503</v>
      </c>
      <c r="J27811">
        <v>1</v>
      </c>
      <c r="K27811">
        <v>47.69</v>
      </c>
    </row>
    <row r="27812" spans="2:11">
      <c r="B27812" t="s">
        <v>2045</v>
      </c>
      <c r="C27812" t="s">
        <v>4126</v>
      </c>
      <c r="D27812" t="s">
        <v>2015</v>
      </c>
      <c r="E27812">
        <v>3</v>
      </c>
      <c r="F27812" t="s">
        <v>2016</v>
      </c>
      <c r="G27812">
        <v>42</v>
      </c>
      <c r="H27812" t="s">
        <v>2020</v>
      </c>
      <c r="I27812">
        <v>43503</v>
      </c>
      <c r="J27812">
        <v>5</v>
      </c>
      <c r="K27812">
        <v>0</v>
      </c>
    </row>
    <row r="27813" spans="2:11">
      <c r="B27813" t="s">
        <v>2079</v>
      </c>
      <c r="C27813" t="s">
        <v>3067</v>
      </c>
      <c r="D27813" t="s">
        <v>2029</v>
      </c>
      <c r="E27813">
        <v>5</v>
      </c>
      <c r="F27813" t="s">
        <v>2016</v>
      </c>
      <c r="G27813">
        <v>43</v>
      </c>
      <c r="H27813" t="s">
        <v>2017</v>
      </c>
      <c r="I27813">
        <v>43503</v>
      </c>
      <c r="J27813">
        <v>1</v>
      </c>
      <c r="K27813">
        <v>47.69</v>
      </c>
    </row>
    <row r="27814" spans="2:11">
      <c r="B27814" t="s">
        <v>2174</v>
      </c>
      <c r="C27814" t="s">
        <v>3485</v>
      </c>
      <c r="D27814" t="s">
        <v>2029</v>
      </c>
      <c r="E27814">
        <v>5</v>
      </c>
      <c r="F27814" t="s">
        <v>2016</v>
      </c>
      <c r="G27814">
        <v>43</v>
      </c>
      <c r="H27814" t="s">
        <v>2017</v>
      </c>
      <c r="I27814">
        <v>43502</v>
      </c>
      <c r="J27814">
        <v>1</v>
      </c>
      <c r="K27814">
        <v>47.69</v>
      </c>
    </row>
    <row r="27815" spans="2:11">
      <c r="B27815" t="s">
        <v>2027</v>
      </c>
      <c r="C27815" t="s">
        <v>3483</v>
      </c>
      <c r="D27815" t="s">
        <v>2029</v>
      </c>
      <c r="E27815">
        <v>5</v>
      </c>
      <c r="F27815" t="s">
        <v>2016</v>
      </c>
      <c r="G27815">
        <v>45</v>
      </c>
      <c r="H27815" t="s">
        <v>2017</v>
      </c>
      <c r="I27815">
        <v>43502</v>
      </c>
      <c r="J27815" t="s">
        <v>2030</v>
      </c>
      <c r="K27815" t="s">
        <v>2030</v>
      </c>
    </row>
    <row r="27816" spans="2:11">
      <c r="B27816" t="s">
        <v>2037</v>
      </c>
      <c r="C27816" t="s">
        <v>3306</v>
      </c>
      <c r="D27816" t="s">
        <v>2026</v>
      </c>
      <c r="E27816">
        <v>5</v>
      </c>
      <c r="F27816" t="s">
        <v>2016</v>
      </c>
      <c r="G27816">
        <v>44</v>
      </c>
      <c r="H27816" t="s">
        <v>2020</v>
      </c>
      <c r="I27816">
        <v>43502</v>
      </c>
      <c r="J27816">
        <v>4</v>
      </c>
      <c r="K27816">
        <v>10.98</v>
      </c>
    </row>
    <row r="27817" spans="2:11">
      <c r="B27817" t="s">
        <v>2039</v>
      </c>
      <c r="C27817" t="s">
        <v>3302</v>
      </c>
      <c r="D27817" t="s">
        <v>2189</v>
      </c>
      <c r="E27817">
        <v>5</v>
      </c>
      <c r="F27817" t="s">
        <v>2016</v>
      </c>
      <c r="G27817">
        <v>43</v>
      </c>
      <c r="H27817" t="s">
        <v>2020</v>
      </c>
      <c r="I27817">
        <v>43502</v>
      </c>
      <c r="J27817">
        <v>1</v>
      </c>
      <c r="K27817">
        <v>47.69</v>
      </c>
    </row>
    <row r="27818" spans="2:11">
      <c r="B27818" t="s">
        <v>2072</v>
      </c>
      <c r="C27818" t="s">
        <v>3305</v>
      </c>
      <c r="D27818" t="s">
        <v>2189</v>
      </c>
      <c r="E27818">
        <v>5</v>
      </c>
      <c r="F27818" t="s">
        <v>2016</v>
      </c>
      <c r="G27818">
        <v>45</v>
      </c>
      <c r="H27818" t="s">
        <v>2020</v>
      </c>
      <c r="I27818">
        <v>43502</v>
      </c>
      <c r="J27818">
        <v>1</v>
      </c>
      <c r="K27818">
        <v>47.69</v>
      </c>
    </row>
    <row r="27819" spans="2:11">
      <c r="B27819" t="s">
        <v>2074</v>
      </c>
      <c r="C27819" t="s">
        <v>3077</v>
      </c>
      <c r="D27819" t="s">
        <v>2026</v>
      </c>
      <c r="E27819">
        <v>5</v>
      </c>
      <c r="F27819" t="s">
        <v>2016</v>
      </c>
      <c r="G27819">
        <v>44</v>
      </c>
      <c r="H27819" t="s">
        <v>2020</v>
      </c>
      <c r="I27819">
        <v>43502</v>
      </c>
      <c r="J27819">
        <v>1</v>
      </c>
      <c r="K27819">
        <v>47.69</v>
      </c>
    </row>
    <row r="27820" spans="2:11">
      <c r="B27820" t="s">
        <v>2049</v>
      </c>
      <c r="C27820" t="s">
        <v>3486</v>
      </c>
      <c r="D27820" t="s">
        <v>2029</v>
      </c>
      <c r="E27820">
        <v>5</v>
      </c>
      <c r="F27820" t="s">
        <v>2016</v>
      </c>
      <c r="G27820">
        <v>42</v>
      </c>
      <c r="H27820" t="s">
        <v>2020</v>
      </c>
      <c r="I27820">
        <v>43502</v>
      </c>
      <c r="J27820">
        <v>1</v>
      </c>
      <c r="K27820">
        <v>47.69</v>
      </c>
    </row>
    <row r="27821" spans="2:11">
      <c r="B27821" t="s">
        <v>2051</v>
      </c>
      <c r="C27821" t="s">
        <v>2975</v>
      </c>
      <c r="D27821" t="s">
        <v>2053</v>
      </c>
      <c r="E27821">
        <v>1</v>
      </c>
      <c r="F27821" t="s">
        <v>2016</v>
      </c>
      <c r="G27821">
        <v>27</v>
      </c>
      <c r="H27821" t="s">
        <v>2017</v>
      </c>
      <c r="I27821">
        <v>43502</v>
      </c>
      <c r="J27821">
        <v>6</v>
      </c>
      <c r="K27821">
        <v>-9.26</v>
      </c>
    </row>
    <row r="27822" spans="2:11">
      <c r="B27822" t="s">
        <v>2198</v>
      </c>
      <c r="C27822" t="s">
        <v>3933</v>
      </c>
      <c r="D27822" t="s">
        <v>2035</v>
      </c>
      <c r="E27822">
        <v>5</v>
      </c>
      <c r="F27822" t="s">
        <v>2016</v>
      </c>
      <c r="G27822">
        <v>42</v>
      </c>
      <c r="H27822" t="s">
        <v>2020</v>
      </c>
      <c r="I27822">
        <v>43502</v>
      </c>
      <c r="J27822">
        <v>2</v>
      </c>
      <c r="K27822">
        <v>47.1</v>
      </c>
    </row>
    <row r="27823" spans="2:11">
      <c r="B27823" t="s">
        <v>2470</v>
      </c>
      <c r="C27823" t="s">
        <v>4392</v>
      </c>
      <c r="D27823" t="s">
        <v>2026</v>
      </c>
      <c r="E27823">
        <v>5</v>
      </c>
      <c r="F27823" t="s">
        <v>2016</v>
      </c>
      <c r="G27823" t="s">
        <v>2030</v>
      </c>
      <c r="H27823" t="s">
        <v>2017</v>
      </c>
      <c r="I27823">
        <v>43452</v>
      </c>
      <c r="J27823">
        <v>1</v>
      </c>
      <c r="K27823">
        <v>47.69</v>
      </c>
    </row>
    <row r="27824" spans="2:11">
      <c r="B27824" t="s">
        <v>2083</v>
      </c>
      <c r="C27824" t="s">
        <v>2304</v>
      </c>
      <c r="D27824" t="s">
        <v>2076</v>
      </c>
      <c r="E27824">
        <v>3</v>
      </c>
      <c r="F27824" t="s">
        <v>2088</v>
      </c>
      <c r="G27824" t="s">
        <v>2030</v>
      </c>
      <c r="H27824" t="s">
        <v>2017</v>
      </c>
      <c r="I27824">
        <v>43448</v>
      </c>
      <c r="J27824">
        <v>3</v>
      </c>
      <c r="K27824">
        <v>32.15</v>
      </c>
    </row>
    <row r="27825" spans="2:11">
      <c r="B27825" t="s">
        <v>2021</v>
      </c>
      <c r="C27825" t="s">
        <v>3075</v>
      </c>
      <c r="D27825" t="s">
        <v>2104</v>
      </c>
      <c r="E27825" t="s">
        <v>2030</v>
      </c>
      <c r="F27825" t="s">
        <v>2016</v>
      </c>
      <c r="G27825" t="s">
        <v>2030</v>
      </c>
      <c r="H27825" t="s">
        <v>2017</v>
      </c>
      <c r="I27825">
        <v>43424</v>
      </c>
      <c r="J27825" t="s">
        <v>2030</v>
      </c>
      <c r="K27825" t="s">
        <v>2030</v>
      </c>
    </row>
    <row r="27826" spans="2:11">
      <c r="B27826" t="s">
        <v>2033</v>
      </c>
      <c r="C27826" t="s">
        <v>3481</v>
      </c>
      <c r="D27826" t="s">
        <v>2398</v>
      </c>
      <c r="E27826" t="s">
        <v>2030</v>
      </c>
      <c r="F27826" t="s">
        <v>2016</v>
      </c>
      <c r="G27826" t="s">
        <v>2030</v>
      </c>
      <c r="H27826" t="s">
        <v>2017</v>
      </c>
      <c r="I27826">
        <v>43424</v>
      </c>
      <c r="J27826" t="s">
        <v>2030</v>
      </c>
      <c r="K27826" t="s">
        <v>2030</v>
      </c>
    </row>
    <row r="27827" spans="2:11">
      <c r="B27827" t="s">
        <v>2063</v>
      </c>
      <c r="C27827" t="s">
        <v>3482</v>
      </c>
      <c r="D27827" t="s">
        <v>2179</v>
      </c>
      <c r="E27827" t="s">
        <v>2030</v>
      </c>
      <c r="F27827" t="s">
        <v>2016</v>
      </c>
      <c r="G27827" t="s">
        <v>2030</v>
      </c>
      <c r="H27827" t="s">
        <v>2017</v>
      </c>
      <c r="I27827">
        <v>43424</v>
      </c>
      <c r="J27827" t="s">
        <v>2030</v>
      </c>
      <c r="K27827" t="s">
        <v>2030</v>
      </c>
    </row>
    <row r="27901" spans="1:11">
      <c r="A27901" t="s">
        <v>1292</v>
      </c>
      <c r="B27901" t="s">
        <v>2274</v>
      </c>
      <c r="C27901" t="s">
        <v>4037</v>
      </c>
      <c r="D27901" t="s">
        <v>2076</v>
      </c>
      <c r="E27901">
        <v>3</v>
      </c>
      <c r="F27901" t="s">
        <v>2016</v>
      </c>
      <c r="G27901" t="s">
        <v>2030</v>
      </c>
      <c r="H27901" t="s">
        <v>2017</v>
      </c>
      <c r="I27901">
        <v>43509</v>
      </c>
      <c r="J27901">
        <v>4</v>
      </c>
      <c r="K27901">
        <v>-32.68</v>
      </c>
    </row>
    <row r="27902" spans="1:11">
      <c r="B27902" t="s">
        <v>2051</v>
      </c>
      <c r="C27902" t="s">
        <v>4200</v>
      </c>
      <c r="D27902" t="s">
        <v>2026</v>
      </c>
      <c r="E27902">
        <v>5</v>
      </c>
      <c r="F27902" t="s">
        <v>2016</v>
      </c>
      <c r="G27902">
        <v>33</v>
      </c>
      <c r="H27902" t="s">
        <v>2017</v>
      </c>
      <c r="I27902">
        <v>43497</v>
      </c>
      <c r="J27902">
        <v>3</v>
      </c>
      <c r="K27902">
        <v>-31.6</v>
      </c>
    </row>
    <row r="27903" spans="1:11">
      <c r="B27903" t="s">
        <v>3814</v>
      </c>
      <c r="C27903" t="s">
        <v>3815</v>
      </c>
      <c r="D27903" t="s">
        <v>2026</v>
      </c>
      <c r="E27903">
        <v>5</v>
      </c>
      <c r="F27903" t="s">
        <v>2016</v>
      </c>
      <c r="G27903" t="s">
        <v>2030</v>
      </c>
      <c r="H27903" t="s">
        <v>2017</v>
      </c>
      <c r="I27903">
        <v>43493</v>
      </c>
      <c r="J27903">
        <v>3</v>
      </c>
      <c r="K27903">
        <v>-31.6</v>
      </c>
    </row>
    <row r="27904" spans="1:11">
      <c r="B27904" t="s">
        <v>2083</v>
      </c>
      <c r="C27904" t="s">
        <v>2084</v>
      </c>
      <c r="D27904" t="s">
        <v>2035</v>
      </c>
      <c r="E27904">
        <v>5</v>
      </c>
      <c r="F27904" t="s">
        <v>2085</v>
      </c>
      <c r="G27904" t="s">
        <v>2030</v>
      </c>
      <c r="H27904" t="s">
        <v>2017</v>
      </c>
      <c r="I27904">
        <v>43481</v>
      </c>
      <c r="J27904">
        <v>2</v>
      </c>
      <c r="K27904">
        <v>-27.04</v>
      </c>
    </row>
    <row r="27905" spans="2:11">
      <c r="B27905" t="s">
        <v>2024</v>
      </c>
      <c r="C27905" t="s">
        <v>2217</v>
      </c>
      <c r="D27905" t="s">
        <v>2026</v>
      </c>
      <c r="E27905">
        <v>5</v>
      </c>
      <c r="F27905" t="s">
        <v>2016</v>
      </c>
      <c r="G27905">
        <v>25</v>
      </c>
      <c r="H27905" t="s">
        <v>2017</v>
      </c>
      <c r="I27905">
        <v>43419</v>
      </c>
      <c r="J27905">
        <v>3</v>
      </c>
      <c r="K27905">
        <v>-31.6</v>
      </c>
    </row>
    <row r="27906" spans="2:11">
      <c r="B27906" t="s">
        <v>2021</v>
      </c>
      <c r="C27906" t="s">
        <v>4288</v>
      </c>
      <c r="D27906" t="s">
        <v>2104</v>
      </c>
      <c r="E27906" t="s">
        <v>2030</v>
      </c>
      <c r="F27906" t="s">
        <v>2016</v>
      </c>
      <c r="G27906" t="s">
        <v>2030</v>
      </c>
      <c r="H27906" t="s">
        <v>2017</v>
      </c>
      <c r="I27906">
        <v>43136</v>
      </c>
      <c r="J27906" t="s">
        <v>2030</v>
      </c>
      <c r="K27906" t="s">
        <v>2030</v>
      </c>
    </row>
    <row r="28001" spans="1:11">
      <c r="A28001" t="s">
        <v>1293</v>
      </c>
      <c r="B28001" t="s">
        <v>2067</v>
      </c>
      <c r="C28001" t="s">
        <v>2910</v>
      </c>
      <c r="D28001" t="s">
        <v>2252</v>
      </c>
      <c r="E28001">
        <v>3</v>
      </c>
      <c r="F28001" t="s">
        <v>2016</v>
      </c>
      <c r="G28001">
        <v>0.5</v>
      </c>
      <c r="H28001" t="s">
        <v>2020</v>
      </c>
      <c r="I28001">
        <v>43503</v>
      </c>
      <c r="J28001">
        <v>4</v>
      </c>
      <c r="K28001">
        <v>-17.87</v>
      </c>
    </row>
    <row r="28002" spans="1:11">
      <c r="B28002" t="s">
        <v>2371</v>
      </c>
      <c r="C28002" t="s">
        <v>2911</v>
      </c>
      <c r="D28002" t="s">
        <v>2184</v>
      </c>
      <c r="E28002">
        <v>1</v>
      </c>
      <c r="F28002" t="s">
        <v>2016</v>
      </c>
      <c r="G28002" t="s">
        <v>2030</v>
      </c>
      <c r="H28002" t="s">
        <v>2017</v>
      </c>
      <c r="I28002">
        <v>43502</v>
      </c>
      <c r="J28002">
        <v>1</v>
      </c>
      <c r="K28002">
        <v>89.99</v>
      </c>
    </row>
    <row r="28003" spans="1:11">
      <c r="B28003" t="s">
        <v>2074</v>
      </c>
      <c r="C28003" t="s">
        <v>3164</v>
      </c>
      <c r="D28003" t="s">
        <v>2076</v>
      </c>
      <c r="E28003">
        <v>3</v>
      </c>
      <c r="F28003" t="s">
        <v>2016</v>
      </c>
      <c r="G28003">
        <v>0.8</v>
      </c>
      <c r="H28003" t="s">
        <v>2017</v>
      </c>
      <c r="I28003">
        <v>43500</v>
      </c>
      <c r="J28003">
        <v>2</v>
      </c>
      <c r="K28003">
        <v>0</v>
      </c>
    </row>
    <row r="28004" spans="1:11">
      <c r="B28004" t="s">
        <v>2033</v>
      </c>
      <c r="C28004" t="s">
        <v>2397</v>
      </c>
      <c r="D28004" t="s">
        <v>2184</v>
      </c>
      <c r="E28004">
        <v>1</v>
      </c>
      <c r="F28004" t="s">
        <v>2016</v>
      </c>
      <c r="G28004" t="s">
        <v>2030</v>
      </c>
      <c r="H28004" t="s">
        <v>2017</v>
      </c>
      <c r="I28004">
        <v>43490</v>
      </c>
      <c r="J28004" t="s">
        <v>2030</v>
      </c>
      <c r="K28004" t="s">
        <v>2030</v>
      </c>
    </row>
    <row r="28005" spans="1:11">
      <c r="B28005" t="s">
        <v>2388</v>
      </c>
      <c r="C28005" t="s">
        <v>2912</v>
      </c>
      <c r="D28005" t="s">
        <v>2570</v>
      </c>
      <c r="E28005">
        <v>4</v>
      </c>
      <c r="F28005" t="s">
        <v>2016</v>
      </c>
      <c r="G28005">
        <v>0.6</v>
      </c>
      <c r="H28005" t="s">
        <v>2017</v>
      </c>
      <c r="I28005">
        <v>43448</v>
      </c>
      <c r="J28005">
        <v>5</v>
      </c>
      <c r="K28005">
        <v>-89.99</v>
      </c>
    </row>
    <row r="28006" spans="1:11">
      <c r="B28006" t="s">
        <v>2207</v>
      </c>
      <c r="C28006" t="s">
        <v>2380</v>
      </c>
      <c r="D28006" t="s">
        <v>2179</v>
      </c>
      <c r="E28006" t="s">
        <v>2030</v>
      </c>
      <c r="F28006" t="s">
        <v>2016</v>
      </c>
      <c r="G28006" t="s">
        <v>2030</v>
      </c>
      <c r="H28006" t="s">
        <v>2017</v>
      </c>
      <c r="I28006">
        <v>43444</v>
      </c>
      <c r="J28006" t="s">
        <v>2030</v>
      </c>
      <c r="K28006" t="s">
        <v>2030</v>
      </c>
    </row>
    <row r="28007" spans="1:11">
      <c r="B28007" t="s">
        <v>2083</v>
      </c>
      <c r="C28007" t="s">
        <v>2084</v>
      </c>
      <c r="D28007" t="s">
        <v>2184</v>
      </c>
      <c r="E28007">
        <v>1</v>
      </c>
      <c r="F28007" t="s">
        <v>2088</v>
      </c>
      <c r="G28007" t="s">
        <v>2030</v>
      </c>
      <c r="H28007" t="s">
        <v>2017</v>
      </c>
      <c r="I28007">
        <v>43433</v>
      </c>
      <c r="J28007">
        <v>3</v>
      </c>
      <c r="K28007">
        <v>-8.08</v>
      </c>
    </row>
    <row r="28101" spans="1:11">
      <c r="A28101" t="s">
        <v>1294</v>
      </c>
      <c r="B28101" t="s">
        <v>2049</v>
      </c>
      <c r="C28101" t="s">
        <v>3299</v>
      </c>
      <c r="D28101" t="s">
        <v>2015</v>
      </c>
      <c r="E28101">
        <v>3</v>
      </c>
      <c r="F28101" t="s">
        <v>2016</v>
      </c>
      <c r="G28101">
        <v>46</v>
      </c>
      <c r="H28101" t="s">
        <v>2017</v>
      </c>
      <c r="I28101">
        <v>43508</v>
      </c>
      <c r="J28101">
        <v>5</v>
      </c>
      <c r="K28101">
        <v>-0.08</v>
      </c>
    </row>
    <row r="28102" spans="1:11">
      <c r="B28102" t="s">
        <v>2024</v>
      </c>
      <c r="C28102" t="s">
        <v>3300</v>
      </c>
      <c r="D28102" t="s">
        <v>2026</v>
      </c>
      <c r="E28102">
        <v>5</v>
      </c>
      <c r="F28102" t="s">
        <v>2016</v>
      </c>
      <c r="G28102">
        <v>56</v>
      </c>
      <c r="H28102" t="s">
        <v>2017</v>
      </c>
      <c r="I28102">
        <v>43507</v>
      </c>
      <c r="J28102">
        <v>2</v>
      </c>
      <c r="K28102">
        <v>18.149999999999999</v>
      </c>
    </row>
    <row r="28103" spans="1:11">
      <c r="B28103" t="s">
        <v>2232</v>
      </c>
      <c r="C28103" t="s">
        <v>3301</v>
      </c>
      <c r="D28103" t="s">
        <v>2029</v>
      </c>
      <c r="E28103">
        <v>5</v>
      </c>
      <c r="F28103" t="s">
        <v>2016</v>
      </c>
      <c r="G28103" t="s">
        <v>2030</v>
      </c>
      <c r="H28103" t="s">
        <v>2017</v>
      </c>
      <c r="I28103">
        <v>43498</v>
      </c>
      <c r="J28103">
        <v>2</v>
      </c>
      <c r="K28103">
        <v>18.149999999999999</v>
      </c>
    </row>
    <row r="28104" spans="1:11">
      <c r="B28104" t="s">
        <v>2039</v>
      </c>
      <c r="C28104" t="s">
        <v>3302</v>
      </c>
      <c r="D28104" t="s">
        <v>2026</v>
      </c>
      <c r="E28104">
        <v>5</v>
      </c>
      <c r="F28104" t="s">
        <v>2016</v>
      </c>
      <c r="G28104">
        <v>50</v>
      </c>
      <c r="H28104" t="s">
        <v>2020</v>
      </c>
      <c r="I28104">
        <v>43497</v>
      </c>
      <c r="J28104">
        <v>2</v>
      </c>
      <c r="K28104">
        <v>18.149999999999999</v>
      </c>
    </row>
    <row r="28105" spans="1:11">
      <c r="B28105" t="s">
        <v>2063</v>
      </c>
      <c r="C28105" t="s">
        <v>3303</v>
      </c>
      <c r="D28105" t="s">
        <v>2162</v>
      </c>
      <c r="E28105">
        <v>3</v>
      </c>
      <c r="F28105" t="s">
        <v>2016</v>
      </c>
      <c r="G28105">
        <v>43</v>
      </c>
      <c r="H28105" t="s">
        <v>2017</v>
      </c>
      <c r="I28105">
        <v>43497</v>
      </c>
      <c r="J28105">
        <v>6</v>
      </c>
      <c r="K28105">
        <v>-0.36</v>
      </c>
    </row>
    <row r="28106" spans="1:11">
      <c r="B28106" t="s">
        <v>106</v>
      </c>
      <c r="C28106" t="s">
        <v>3065</v>
      </c>
      <c r="D28106" t="s">
        <v>3093</v>
      </c>
      <c r="E28106">
        <v>1</v>
      </c>
      <c r="F28106" t="s">
        <v>2016</v>
      </c>
      <c r="G28106">
        <v>42</v>
      </c>
      <c r="H28106" t="s">
        <v>2020</v>
      </c>
      <c r="I28106">
        <v>43496</v>
      </c>
      <c r="J28106">
        <v>8</v>
      </c>
      <c r="K28106">
        <v>-20.48</v>
      </c>
    </row>
    <row r="28107" spans="1:11">
      <c r="B28107" t="s">
        <v>2067</v>
      </c>
      <c r="C28107" t="s">
        <v>3304</v>
      </c>
      <c r="D28107" t="s">
        <v>2252</v>
      </c>
      <c r="E28107">
        <v>3</v>
      </c>
      <c r="F28107" t="s">
        <v>2016</v>
      </c>
      <c r="G28107">
        <v>48</v>
      </c>
      <c r="H28107" t="s">
        <v>2020</v>
      </c>
      <c r="I28107">
        <v>43496</v>
      </c>
      <c r="J28107">
        <v>4</v>
      </c>
      <c r="K28107">
        <v>0</v>
      </c>
    </row>
    <row r="28108" spans="1:11">
      <c r="B28108" t="s">
        <v>2072</v>
      </c>
      <c r="C28108" t="s">
        <v>3305</v>
      </c>
      <c r="D28108" t="s">
        <v>2015</v>
      </c>
      <c r="E28108">
        <v>3</v>
      </c>
      <c r="F28108" t="s">
        <v>2016</v>
      </c>
      <c r="G28108" t="s">
        <v>2030</v>
      </c>
      <c r="H28108" t="s">
        <v>2017</v>
      </c>
      <c r="I28108">
        <v>43496</v>
      </c>
      <c r="J28108">
        <v>4</v>
      </c>
      <c r="K28108">
        <v>0</v>
      </c>
    </row>
    <row r="28109" spans="1:11">
      <c r="B28109" t="s">
        <v>2148</v>
      </c>
      <c r="C28109" t="s">
        <v>3066</v>
      </c>
      <c r="D28109" t="s">
        <v>2015</v>
      </c>
      <c r="E28109">
        <v>3</v>
      </c>
      <c r="F28109" t="s">
        <v>2016</v>
      </c>
      <c r="G28109">
        <v>48</v>
      </c>
      <c r="H28109" t="s">
        <v>2017</v>
      </c>
      <c r="I28109">
        <v>43496</v>
      </c>
      <c r="J28109">
        <v>7</v>
      </c>
      <c r="K28109">
        <v>-5.79</v>
      </c>
    </row>
    <row r="28110" spans="1:11">
      <c r="B28110" t="s">
        <v>2051</v>
      </c>
      <c r="C28110" t="s">
        <v>2975</v>
      </c>
      <c r="D28110" t="s">
        <v>2076</v>
      </c>
      <c r="E28110">
        <v>3</v>
      </c>
      <c r="F28110" t="s">
        <v>2016</v>
      </c>
      <c r="G28110">
        <v>45</v>
      </c>
      <c r="H28110" t="s">
        <v>2017</v>
      </c>
      <c r="I28110">
        <v>43496</v>
      </c>
      <c r="J28110">
        <v>1</v>
      </c>
      <c r="K28110">
        <v>24.93</v>
      </c>
    </row>
    <row r="28111" spans="1:11">
      <c r="B28111" t="s">
        <v>2021</v>
      </c>
      <c r="C28111" t="s">
        <v>3075</v>
      </c>
      <c r="D28111" t="s">
        <v>2166</v>
      </c>
      <c r="E28111">
        <v>5</v>
      </c>
      <c r="F28111" t="s">
        <v>2016</v>
      </c>
      <c r="G28111">
        <v>51</v>
      </c>
      <c r="H28111" t="s">
        <v>2020</v>
      </c>
      <c r="I28111">
        <v>43495</v>
      </c>
      <c r="J28111">
        <v>2</v>
      </c>
      <c r="K28111">
        <v>18.149999999999999</v>
      </c>
    </row>
    <row r="28112" spans="1:11">
      <c r="B28112" t="s">
        <v>2033</v>
      </c>
      <c r="C28112" t="s">
        <v>3076</v>
      </c>
      <c r="D28112" t="s">
        <v>2035</v>
      </c>
      <c r="E28112">
        <v>5</v>
      </c>
      <c r="F28112" t="s">
        <v>2016</v>
      </c>
      <c r="G28112">
        <v>50</v>
      </c>
      <c r="H28112" t="s">
        <v>2036</v>
      </c>
      <c r="I28112">
        <v>43495</v>
      </c>
      <c r="J28112">
        <v>2</v>
      </c>
      <c r="K28112">
        <v>18.149999999999999</v>
      </c>
    </row>
    <row r="28113" spans="2:11">
      <c r="B28113" t="s">
        <v>2037</v>
      </c>
      <c r="C28113" t="s">
        <v>3306</v>
      </c>
      <c r="D28113" t="s">
        <v>2026</v>
      </c>
      <c r="E28113">
        <v>5</v>
      </c>
      <c r="F28113" t="s">
        <v>2016</v>
      </c>
      <c r="G28113">
        <v>53</v>
      </c>
      <c r="H28113" t="s">
        <v>2020</v>
      </c>
      <c r="I28113">
        <v>43495</v>
      </c>
      <c r="J28113">
        <v>2</v>
      </c>
      <c r="K28113">
        <v>18.149999999999999</v>
      </c>
    </row>
    <row r="28114" spans="2:11">
      <c r="B28114" t="s">
        <v>2074</v>
      </c>
      <c r="C28114" t="s">
        <v>2977</v>
      </c>
      <c r="D28114" t="s">
        <v>2076</v>
      </c>
      <c r="E28114">
        <v>3</v>
      </c>
      <c r="F28114" t="s">
        <v>2016</v>
      </c>
      <c r="G28114">
        <v>43</v>
      </c>
      <c r="H28114" t="s">
        <v>2020</v>
      </c>
      <c r="I28114">
        <v>43495</v>
      </c>
      <c r="J28114">
        <v>4</v>
      </c>
      <c r="K28114">
        <v>0</v>
      </c>
    </row>
    <row r="28115" spans="2:11">
      <c r="B28115" t="s">
        <v>2118</v>
      </c>
      <c r="C28115" t="s">
        <v>3307</v>
      </c>
      <c r="D28115" t="s">
        <v>2076</v>
      </c>
      <c r="E28115">
        <v>3</v>
      </c>
      <c r="F28115" t="s">
        <v>2016</v>
      </c>
      <c r="G28115">
        <v>45</v>
      </c>
      <c r="H28115" t="s">
        <v>2017</v>
      </c>
      <c r="I28115">
        <v>43495</v>
      </c>
      <c r="J28115">
        <v>7</v>
      </c>
      <c r="K28115">
        <v>-5.79</v>
      </c>
    </row>
    <row r="28116" spans="2:11">
      <c r="B28116" t="s">
        <v>2077</v>
      </c>
      <c r="C28116" t="s">
        <v>3071</v>
      </c>
      <c r="D28116" t="s">
        <v>2029</v>
      </c>
      <c r="E28116">
        <v>5</v>
      </c>
      <c r="F28116" t="s">
        <v>2016</v>
      </c>
      <c r="G28116">
        <v>48</v>
      </c>
      <c r="H28116" t="s">
        <v>2020</v>
      </c>
      <c r="I28116">
        <v>43495</v>
      </c>
      <c r="J28116">
        <v>2</v>
      </c>
      <c r="K28116">
        <v>18.149999999999999</v>
      </c>
    </row>
    <row r="28117" spans="2:11">
      <c r="B28117" t="s">
        <v>2198</v>
      </c>
      <c r="C28117" t="s">
        <v>3308</v>
      </c>
      <c r="D28117" t="s">
        <v>2035</v>
      </c>
      <c r="E28117">
        <v>5</v>
      </c>
      <c r="F28117" t="s">
        <v>2016</v>
      </c>
      <c r="G28117">
        <v>49</v>
      </c>
      <c r="H28117" t="s">
        <v>2020</v>
      </c>
      <c r="I28117">
        <v>43495</v>
      </c>
      <c r="J28117">
        <v>2</v>
      </c>
      <c r="K28117">
        <v>18.149999999999999</v>
      </c>
    </row>
    <row r="28118" spans="2:11">
      <c r="B28118" t="s">
        <v>2411</v>
      </c>
      <c r="C28118" t="s">
        <v>3078</v>
      </c>
      <c r="D28118" t="s">
        <v>2026</v>
      </c>
      <c r="E28118">
        <v>5</v>
      </c>
      <c r="F28118" t="s">
        <v>2016</v>
      </c>
      <c r="G28118">
        <v>50</v>
      </c>
      <c r="H28118" t="s">
        <v>2020</v>
      </c>
      <c r="I28118">
        <v>43495</v>
      </c>
      <c r="J28118">
        <v>2</v>
      </c>
      <c r="K28118">
        <v>18.149999999999999</v>
      </c>
    </row>
    <row r="28119" spans="2:11">
      <c r="B28119" t="s">
        <v>2094</v>
      </c>
      <c r="C28119" t="s">
        <v>2095</v>
      </c>
      <c r="D28119" t="s">
        <v>2076</v>
      </c>
      <c r="E28119">
        <v>3</v>
      </c>
      <c r="F28119" t="s">
        <v>2085</v>
      </c>
      <c r="G28119" t="s">
        <v>2030</v>
      </c>
      <c r="H28119" t="s">
        <v>2017</v>
      </c>
      <c r="I28119">
        <v>43475</v>
      </c>
      <c r="J28119" t="s">
        <v>2030</v>
      </c>
      <c r="K28119" t="s">
        <v>2030</v>
      </c>
    </row>
    <row r="28120" spans="2:11">
      <c r="B28120" t="s">
        <v>2083</v>
      </c>
      <c r="C28120" t="s">
        <v>2304</v>
      </c>
      <c r="D28120" t="s">
        <v>2035</v>
      </c>
      <c r="E28120">
        <v>5</v>
      </c>
      <c r="F28120" t="s">
        <v>2016</v>
      </c>
      <c r="G28120" t="s">
        <v>2030</v>
      </c>
      <c r="H28120" t="s">
        <v>2017</v>
      </c>
      <c r="I28120">
        <v>43312</v>
      </c>
      <c r="J28120">
        <v>2</v>
      </c>
      <c r="K28120">
        <v>18.149999999999999</v>
      </c>
    </row>
    <row r="28121" spans="2:11">
      <c r="B28121" t="s">
        <v>2129</v>
      </c>
      <c r="C28121" t="s">
        <v>3309</v>
      </c>
      <c r="D28121" t="s">
        <v>2076</v>
      </c>
      <c r="E28121">
        <v>3</v>
      </c>
      <c r="F28121" t="s">
        <v>2016</v>
      </c>
      <c r="G28121">
        <v>39</v>
      </c>
      <c r="H28121" t="s">
        <v>2020</v>
      </c>
      <c r="I28121">
        <v>42739</v>
      </c>
      <c r="J28121">
        <v>4</v>
      </c>
      <c r="K28121">
        <v>0</v>
      </c>
    </row>
    <row r="28201" spans="1:11">
      <c r="A28201" t="s">
        <v>1295</v>
      </c>
      <c r="B28201" t="s">
        <v>2274</v>
      </c>
      <c r="C28201" t="s">
        <v>2275</v>
      </c>
      <c r="D28201" t="s">
        <v>2026</v>
      </c>
      <c r="E28201">
        <v>5</v>
      </c>
      <c r="F28201" t="s">
        <v>2016</v>
      </c>
      <c r="G28201" t="s">
        <v>2030</v>
      </c>
      <c r="H28201" t="s">
        <v>2017</v>
      </c>
      <c r="I28201">
        <v>43509</v>
      </c>
      <c r="J28201" t="s">
        <v>2030</v>
      </c>
      <c r="K28201" t="s">
        <v>2030</v>
      </c>
    </row>
    <row r="28202" spans="1:11">
      <c r="B28202" t="s">
        <v>2027</v>
      </c>
      <c r="C28202" t="s">
        <v>2276</v>
      </c>
      <c r="D28202" t="s">
        <v>2044</v>
      </c>
      <c r="E28202">
        <v>3</v>
      </c>
      <c r="F28202" t="s">
        <v>2016</v>
      </c>
      <c r="G28202">
        <v>17</v>
      </c>
      <c r="H28202" t="s">
        <v>2017</v>
      </c>
      <c r="I28202">
        <v>43507</v>
      </c>
      <c r="J28202" t="s">
        <v>2030</v>
      </c>
      <c r="K28202" t="s">
        <v>2030</v>
      </c>
    </row>
    <row r="28203" spans="1:11">
      <c r="B28203" t="s">
        <v>2033</v>
      </c>
      <c r="C28203" t="s">
        <v>2271</v>
      </c>
      <c r="D28203" t="s">
        <v>2035</v>
      </c>
      <c r="E28203">
        <v>5</v>
      </c>
      <c r="F28203" t="s">
        <v>2016</v>
      </c>
      <c r="G28203">
        <v>17.5</v>
      </c>
      <c r="H28203" t="s">
        <v>2020</v>
      </c>
      <c r="I28203">
        <v>43507</v>
      </c>
      <c r="J28203">
        <v>6</v>
      </c>
      <c r="K28203">
        <v>-1.18</v>
      </c>
    </row>
    <row r="28204" spans="1:11">
      <c r="B28204" t="s">
        <v>2094</v>
      </c>
      <c r="C28204" t="s">
        <v>2095</v>
      </c>
      <c r="D28204" t="s">
        <v>2076</v>
      </c>
      <c r="E28204">
        <v>3</v>
      </c>
      <c r="F28204" t="s">
        <v>2016</v>
      </c>
      <c r="G28204" t="s">
        <v>2030</v>
      </c>
      <c r="H28204" t="s">
        <v>2017</v>
      </c>
      <c r="I28204">
        <v>43507</v>
      </c>
      <c r="J28204" t="s">
        <v>2030</v>
      </c>
      <c r="K28204" t="s">
        <v>2030</v>
      </c>
    </row>
    <row r="28205" spans="1:11">
      <c r="B28205" t="s">
        <v>2042</v>
      </c>
      <c r="C28205" t="s">
        <v>2763</v>
      </c>
      <c r="D28205" t="s">
        <v>2044</v>
      </c>
      <c r="E28205">
        <v>3</v>
      </c>
      <c r="F28205" t="s">
        <v>2016</v>
      </c>
      <c r="G28205">
        <v>16</v>
      </c>
      <c r="H28205" t="s">
        <v>2020</v>
      </c>
      <c r="I28205">
        <v>43504</v>
      </c>
      <c r="J28205">
        <v>5</v>
      </c>
      <c r="K28205">
        <v>0</v>
      </c>
    </row>
    <row r="28206" spans="1:11">
      <c r="B28206" t="s">
        <v>2198</v>
      </c>
      <c r="C28206" t="s">
        <v>2644</v>
      </c>
      <c r="D28206" t="s">
        <v>2044</v>
      </c>
      <c r="E28206">
        <v>3</v>
      </c>
      <c r="F28206" t="s">
        <v>2016</v>
      </c>
      <c r="G28206">
        <v>19</v>
      </c>
      <c r="H28206" t="s">
        <v>2017</v>
      </c>
      <c r="I28206">
        <v>43504</v>
      </c>
      <c r="J28206">
        <v>5</v>
      </c>
      <c r="K28206">
        <v>0</v>
      </c>
    </row>
    <row r="28207" spans="1:11">
      <c r="B28207" t="s">
        <v>2277</v>
      </c>
      <c r="C28207" t="s">
        <v>2760</v>
      </c>
      <c r="D28207" t="s">
        <v>2015</v>
      </c>
      <c r="E28207">
        <v>3</v>
      </c>
      <c r="F28207" t="s">
        <v>2016</v>
      </c>
      <c r="G28207">
        <v>17.5</v>
      </c>
      <c r="H28207" t="s">
        <v>2017</v>
      </c>
      <c r="I28207">
        <v>43503</v>
      </c>
      <c r="J28207">
        <v>5</v>
      </c>
      <c r="K28207">
        <v>0</v>
      </c>
    </row>
    <row r="28208" spans="1:11">
      <c r="B28208" t="s">
        <v>2159</v>
      </c>
      <c r="C28208" t="s">
        <v>2765</v>
      </c>
      <c r="D28208" t="s">
        <v>2044</v>
      </c>
      <c r="E28208">
        <v>3</v>
      </c>
      <c r="F28208" t="s">
        <v>2016</v>
      </c>
      <c r="G28208">
        <v>16</v>
      </c>
      <c r="H28208" t="s">
        <v>2017</v>
      </c>
      <c r="I28208">
        <v>43503</v>
      </c>
      <c r="J28208">
        <v>4</v>
      </c>
      <c r="K28208">
        <v>6.79</v>
      </c>
    </row>
    <row r="28209" spans="2:11">
      <c r="B28209" t="s">
        <v>2077</v>
      </c>
      <c r="C28209" t="s">
        <v>2226</v>
      </c>
      <c r="D28209" t="s">
        <v>2227</v>
      </c>
      <c r="E28209">
        <v>3</v>
      </c>
      <c r="F28209" t="s">
        <v>2016</v>
      </c>
      <c r="G28209">
        <v>16</v>
      </c>
      <c r="H28209" t="s">
        <v>2017</v>
      </c>
      <c r="I28209">
        <v>43503</v>
      </c>
      <c r="J28209">
        <v>5</v>
      </c>
      <c r="K28209">
        <v>0</v>
      </c>
    </row>
    <row r="28210" spans="2:11">
      <c r="B28210" t="s">
        <v>2257</v>
      </c>
      <c r="C28210" t="s">
        <v>2530</v>
      </c>
      <c r="D28210" t="s">
        <v>2044</v>
      </c>
      <c r="E28210">
        <v>3</v>
      </c>
      <c r="F28210" t="s">
        <v>2088</v>
      </c>
      <c r="G28210">
        <v>17</v>
      </c>
      <c r="H28210" t="s">
        <v>2020</v>
      </c>
      <c r="I28210">
        <v>43500</v>
      </c>
      <c r="J28210">
        <v>11</v>
      </c>
      <c r="K28210">
        <v>-18.54</v>
      </c>
    </row>
    <row r="28211" spans="2:11">
      <c r="B28211" t="s">
        <v>2051</v>
      </c>
      <c r="C28211" t="s">
        <v>2290</v>
      </c>
      <c r="D28211" t="s">
        <v>2076</v>
      </c>
      <c r="E28211">
        <v>3</v>
      </c>
      <c r="F28211" t="s">
        <v>2016</v>
      </c>
      <c r="G28211">
        <v>16</v>
      </c>
      <c r="H28211" t="s">
        <v>2017</v>
      </c>
      <c r="I28211">
        <v>43495</v>
      </c>
      <c r="J28211">
        <v>1</v>
      </c>
      <c r="K28211">
        <v>18.59</v>
      </c>
    </row>
    <row r="28212" spans="2:11">
      <c r="B28212" t="s">
        <v>2220</v>
      </c>
      <c r="C28212" t="s">
        <v>2764</v>
      </c>
      <c r="D28212" t="s">
        <v>2026</v>
      </c>
      <c r="E28212">
        <v>5</v>
      </c>
      <c r="F28212" t="s">
        <v>2016</v>
      </c>
      <c r="G28212">
        <v>18</v>
      </c>
      <c r="H28212" t="s">
        <v>2020</v>
      </c>
      <c r="I28212">
        <v>43493</v>
      </c>
      <c r="J28212">
        <v>9</v>
      </c>
      <c r="K28212">
        <v>-15.74</v>
      </c>
    </row>
    <row r="28213" spans="2:11">
      <c r="B28213" t="s">
        <v>2067</v>
      </c>
      <c r="C28213" t="s">
        <v>2281</v>
      </c>
      <c r="D28213" t="s">
        <v>2029</v>
      </c>
      <c r="E28213">
        <v>5</v>
      </c>
      <c r="F28213" t="s">
        <v>2016</v>
      </c>
      <c r="G28213">
        <v>21</v>
      </c>
      <c r="H28213" t="s">
        <v>2020</v>
      </c>
      <c r="I28213">
        <v>43490</v>
      </c>
      <c r="J28213">
        <v>8</v>
      </c>
      <c r="K28213">
        <v>-13.13</v>
      </c>
    </row>
    <row r="28214" spans="2:11">
      <c r="B28214" t="s">
        <v>2024</v>
      </c>
      <c r="C28214" t="s">
        <v>4196</v>
      </c>
      <c r="D28214" t="s">
        <v>2026</v>
      </c>
      <c r="E28214">
        <v>5</v>
      </c>
      <c r="F28214" t="s">
        <v>2016</v>
      </c>
      <c r="G28214">
        <v>19</v>
      </c>
      <c r="H28214" t="s">
        <v>2017</v>
      </c>
      <c r="I28214">
        <v>43490</v>
      </c>
      <c r="J28214" t="s">
        <v>2030</v>
      </c>
      <c r="K28214" t="s">
        <v>2030</v>
      </c>
    </row>
    <row r="28215" spans="2:11">
      <c r="B28215" t="s">
        <v>106</v>
      </c>
      <c r="C28215" t="s">
        <v>2228</v>
      </c>
      <c r="D28215" t="s">
        <v>2723</v>
      </c>
      <c r="E28215">
        <v>3</v>
      </c>
      <c r="F28215" t="s">
        <v>2016</v>
      </c>
      <c r="G28215">
        <v>18</v>
      </c>
      <c r="H28215" t="s">
        <v>2020</v>
      </c>
      <c r="I28215">
        <v>43487</v>
      </c>
      <c r="J28215">
        <v>5</v>
      </c>
      <c r="K28215">
        <v>0</v>
      </c>
    </row>
    <row r="28216" spans="2:11">
      <c r="B28216" t="s">
        <v>2021</v>
      </c>
      <c r="C28216" t="s">
        <v>2230</v>
      </c>
      <c r="D28216" t="s">
        <v>2166</v>
      </c>
      <c r="E28216">
        <v>5</v>
      </c>
      <c r="F28216" t="s">
        <v>2016</v>
      </c>
      <c r="G28216">
        <v>18</v>
      </c>
      <c r="H28216" t="s">
        <v>2020</v>
      </c>
      <c r="I28216">
        <v>43487</v>
      </c>
      <c r="J28216">
        <v>9</v>
      </c>
      <c r="K28216">
        <v>-15.74</v>
      </c>
    </row>
    <row r="28217" spans="2:11">
      <c r="B28217" t="s">
        <v>2037</v>
      </c>
      <c r="C28217" t="s">
        <v>2286</v>
      </c>
      <c r="D28217" t="s">
        <v>2076</v>
      </c>
      <c r="E28217">
        <v>3</v>
      </c>
      <c r="F28217" t="s">
        <v>2016</v>
      </c>
      <c r="G28217">
        <v>15</v>
      </c>
      <c r="H28217" t="s">
        <v>2020</v>
      </c>
      <c r="I28217">
        <v>43487</v>
      </c>
      <c r="J28217">
        <v>5</v>
      </c>
      <c r="K28217">
        <v>0</v>
      </c>
    </row>
    <row r="28218" spans="2:11">
      <c r="B28218" t="s">
        <v>2134</v>
      </c>
      <c r="C28218" t="s">
        <v>2762</v>
      </c>
      <c r="D28218" t="s">
        <v>2162</v>
      </c>
      <c r="E28218">
        <v>3</v>
      </c>
      <c r="F28218" t="s">
        <v>2016</v>
      </c>
      <c r="G28218" t="s">
        <v>2030</v>
      </c>
      <c r="H28218" t="s">
        <v>2017</v>
      </c>
      <c r="I28218">
        <v>43487</v>
      </c>
      <c r="J28218">
        <v>5</v>
      </c>
      <c r="K28218">
        <v>0</v>
      </c>
    </row>
    <row r="28219" spans="2:11">
      <c r="B28219" t="s">
        <v>2537</v>
      </c>
      <c r="C28219" t="s">
        <v>2538</v>
      </c>
      <c r="D28219" t="s">
        <v>2015</v>
      </c>
      <c r="E28219">
        <v>3</v>
      </c>
      <c r="F28219" t="s">
        <v>2016</v>
      </c>
      <c r="G28219">
        <v>19</v>
      </c>
      <c r="H28219" t="s">
        <v>2020</v>
      </c>
      <c r="I28219">
        <v>43487</v>
      </c>
      <c r="J28219">
        <v>5</v>
      </c>
      <c r="K28219">
        <v>0</v>
      </c>
    </row>
    <row r="28220" spans="2:11">
      <c r="B28220" t="s">
        <v>2063</v>
      </c>
      <c r="C28220" t="s">
        <v>2291</v>
      </c>
      <c r="D28220" t="s">
        <v>2184</v>
      </c>
      <c r="E28220">
        <v>1</v>
      </c>
      <c r="F28220" t="s">
        <v>2016</v>
      </c>
      <c r="G28220">
        <v>17</v>
      </c>
      <c r="H28220" t="s">
        <v>2017</v>
      </c>
      <c r="I28220">
        <v>43487</v>
      </c>
      <c r="J28220">
        <v>2</v>
      </c>
      <c r="K28220">
        <v>15.74</v>
      </c>
    </row>
    <row r="28221" spans="2:11">
      <c r="B28221" t="s">
        <v>2283</v>
      </c>
      <c r="C28221" t="s">
        <v>2284</v>
      </c>
      <c r="D28221" t="s">
        <v>2189</v>
      </c>
      <c r="E28221">
        <v>5</v>
      </c>
      <c r="F28221" t="s">
        <v>2016</v>
      </c>
      <c r="G28221">
        <v>22</v>
      </c>
      <c r="H28221" t="s">
        <v>2017</v>
      </c>
      <c r="I28221">
        <v>43487</v>
      </c>
      <c r="J28221">
        <v>9</v>
      </c>
      <c r="K28221">
        <v>-15.74</v>
      </c>
    </row>
    <row r="28222" spans="2:11">
      <c r="B28222" t="s">
        <v>2031</v>
      </c>
      <c r="C28222" t="s">
        <v>2648</v>
      </c>
      <c r="D28222" t="s">
        <v>2026</v>
      </c>
      <c r="E28222">
        <v>5</v>
      </c>
      <c r="F28222" t="s">
        <v>2016</v>
      </c>
      <c r="G28222">
        <v>19</v>
      </c>
      <c r="H28222" t="s">
        <v>2020</v>
      </c>
      <c r="I28222">
        <v>43486</v>
      </c>
      <c r="J28222">
        <v>9</v>
      </c>
      <c r="K28222">
        <v>-15.74</v>
      </c>
    </row>
    <row r="28223" spans="2:11">
      <c r="B28223" t="s">
        <v>2072</v>
      </c>
      <c r="C28223" t="s">
        <v>2640</v>
      </c>
      <c r="D28223" t="s">
        <v>2189</v>
      </c>
      <c r="E28223">
        <v>5</v>
      </c>
      <c r="F28223" t="s">
        <v>2016</v>
      </c>
      <c r="G28223">
        <v>18.5</v>
      </c>
      <c r="H28223" t="s">
        <v>2017</v>
      </c>
      <c r="I28223">
        <v>43483</v>
      </c>
      <c r="J28223">
        <v>9</v>
      </c>
      <c r="K28223">
        <v>-15.74</v>
      </c>
    </row>
    <row r="28224" spans="2:11">
      <c r="B28224" t="s">
        <v>2079</v>
      </c>
      <c r="C28224" t="s">
        <v>2282</v>
      </c>
      <c r="D28224" t="s">
        <v>2015</v>
      </c>
      <c r="E28224">
        <v>3</v>
      </c>
      <c r="F28224" t="s">
        <v>2016</v>
      </c>
      <c r="G28224">
        <v>17</v>
      </c>
      <c r="H28224" t="s">
        <v>2017</v>
      </c>
      <c r="I28224">
        <v>43455</v>
      </c>
      <c r="J28224">
        <v>5</v>
      </c>
      <c r="K28224">
        <v>0</v>
      </c>
    </row>
    <row r="28225" spans="2:11">
      <c r="B28225" t="s">
        <v>2120</v>
      </c>
      <c r="C28225" t="s">
        <v>2245</v>
      </c>
      <c r="D28225" t="s">
        <v>2122</v>
      </c>
      <c r="E28225">
        <v>2</v>
      </c>
      <c r="F28225" t="s">
        <v>2088</v>
      </c>
      <c r="G28225">
        <v>14</v>
      </c>
      <c r="H28225" t="s">
        <v>2020</v>
      </c>
      <c r="I28225">
        <v>43444</v>
      </c>
      <c r="J28225">
        <v>7</v>
      </c>
      <c r="K28225">
        <v>-11.19</v>
      </c>
    </row>
    <row r="28226" spans="2:11">
      <c r="B28226" t="s">
        <v>2083</v>
      </c>
      <c r="C28226" t="s">
        <v>2084</v>
      </c>
      <c r="D28226" t="s">
        <v>2026</v>
      </c>
      <c r="E28226">
        <v>5</v>
      </c>
      <c r="F28226" t="s">
        <v>2016</v>
      </c>
      <c r="G28226" t="s">
        <v>2030</v>
      </c>
      <c r="H28226" t="s">
        <v>2017</v>
      </c>
      <c r="I28226">
        <v>43397</v>
      </c>
      <c r="J28226">
        <v>10</v>
      </c>
      <c r="K28226">
        <v>-16.77</v>
      </c>
    </row>
    <row r="28227" spans="2:11">
      <c r="B28227" t="s">
        <v>2240</v>
      </c>
      <c r="C28227" t="s">
        <v>2542</v>
      </c>
      <c r="D28227" t="s">
        <v>2179</v>
      </c>
      <c r="E28227" t="s">
        <v>2030</v>
      </c>
      <c r="F28227" t="s">
        <v>2016</v>
      </c>
      <c r="G28227" t="s">
        <v>2030</v>
      </c>
      <c r="H28227" t="s">
        <v>2017</v>
      </c>
      <c r="I28227">
        <v>43024</v>
      </c>
      <c r="J28227" t="s">
        <v>2030</v>
      </c>
      <c r="K28227" t="s">
        <v>2030</v>
      </c>
    </row>
    <row r="28301" spans="1:11">
      <c r="A28301" t="s">
        <v>1296</v>
      </c>
      <c r="B28301" t="s">
        <v>2159</v>
      </c>
      <c r="C28301" t="s">
        <v>3247</v>
      </c>
      <c r="D28301" t="s">
        <v>2044</v>
      </c>
      <c r="E28301">
        <v>3</v>
      </c>
      <c r="F28301" t="s">
        <v>2016</v>
      </c>
      <c r="G28301">
        <v>348</v>
      </c>
      <c r="H28301" t="s">
        <v>2020</v>
      </c>
      <c r="I28301">
        <v>43511</v>
      </c>
      <c r="J28301">
        <v>1</v>
      </c>
      <c r="K28301">
        <v>27.97</v>
      </c>
    </row>
    <row r="28302" spans="1:11">
      <c r="B28302" t="s">
        <v>2148</v>
      </c>
      <c r="C28302" t="s">
        <v>3252</v>
      </c>
      <c r="D28302" t="s">
        <v>2015</v>
      </c>
      <c r="E28302">
        <v>3</v>
      </c>
      <c r="F28302" t="s">
        <v>2016</v>
      </c>
      <c r="G28302">
        <v>341</v>
      </c>
      <c r="H28302" t="s">
        <v>2020</v>
      </c>
      <c r="I28302">
        <v>43511</v>
      </c>
      <c r="J28302">
        <v>7</v>
      </c>
      <c r="K28302">
        <v>0</v>
      </c>
    </row>
    <row r="28303" spans="1:11">
      <c r="B28303" t="s">
        <v>2118</v>
      </c>
      <c r="C28303" t="s">
        <v>3961</v>
      </c>
      <c r="D28303" t="s">
        <v>2026</v>
      </c>
      <c r="E28303">
        <v>5</v>
      </c>
      <c r="F28303" t="s">
        <v>2016</v>
      </c>
      <c r="G28303">
        <v>396</v>
      </c>
      <c r="H28303" t="s">
        <v>2020</v>
      </c>
      <c r="I28303">
        <v>43511</v>
      </c>
      <c r="J28303">
        <v>4</v>
      </c>
      <c r="K28303">
        <v>13.07</v>
      </c>
    </row>
    <row r="28304" spans="1:11">
      <c r="B28304" t="s">
        <v>2045</v>
      </c>
      <c r="C28304" t="s">
        <v>2442</v>
      </c>
      <c r="D28304" t="s">
        <v>2029</v>
      </c>
      <c r="E28304">
        <v>5</v>
      </c>
      <c r="F28304" t="s">
        <v>2016</v>
      </c>
      <c r="G28304">
        <v>375</v>
      </c>
      <c r="H28304" t="s">
        <v>2133</v>
      </c>
      <c r="I28304">
        <v>43510</v>
      </c>
      <c r="J28304">
        <v>5</v>
      </c>
      <c r="K28304">
        <v>11.19</v>
      </c>
    </row>
    <row r="28305" spans="2:11">
      <c r="B28305" t="s">
        <v>2067</v>
      </c>
      <c r="C28305" t="s">
        <v>3258</v>
      </c>
      <c r="D28305" t="s">
        <v>2252</v>
      </c>
      <c r="E28305">
        <v>3</v>
      </c>
      <c r="F28305" t="s">
        <v>2016</v>
      </c>
      <c r="G28305">
        <v>318</v>
      </c>
      <c r="H28305" t="s">
        <v>2020</v>
      </c>
      <c r="I28305">
        <v>43508</v>
      </c>
      <c r="J28305">
        <v>7</v>
      </c>
      <c r="K28305">
        <v>0</v>
      </c>
    </row>
    <row r="28306" spans="2:11">
      <c r="B28306" t="s">
        <v>2411</v>
      </c>
      <c r="C28306" t="s">
        <v>3962</v>
      </c>
      <c r="D28306" t="s">
        <v>2026</v>
      </c>
      <c r="E28306">
        <v>5</v>
      </c>
      <c r="F28306" t="s">
        <v>2016</v>
      </c>
      <c r="G28306">
        <v>362</v>
      </c>
      <c r="H28306" t="s">
        <v>2020</v>
      </c>
      <c r="I28306">
        <v>43507</v>
      </c>
      <c r="J28306" t="s">
        <v>2030</v>
      </c>
      <c r="K28306" t="s">
        <v>2030</v>
      </c>
    </row>
    <row r="28307" spans="2:11">
      <c r="B28307" t="s">
        <v>2024</v>
      </c>
      <c r="C28307" t="s">
        <v>3300</v>
      </c>
      <c r="D28307" t="s">
        <v>2076</v>
      </c>
      <c r="E28307">
        <v>3</v>
      </c>
      <c r="F28307" t="s">
        <v>2016</v>
      </c>
      <c r="G28307" t="s">
        <v>2030</v>
      </c>
      <c r="H28307" t="s">
        <v>2017</v>
      </c>
      <c r="I28307">
        <v>43504</v>
      </c>
      <c r="J28307">
        <v>8</v>
      </c>
      <c r="K28307">
        <v>-2.5099999999999998</v>
      </c>
    </row>
    <row r="28308" spans="2:11">
      <c r="B28308" t="s">
        <v>2047</v>
      </c>
      <c r="C28308" t="s">
        <v>3963</v>
      </c>
      <c r="D28308" t="s">
        <v>2026</v>
      </c>
      <c r="E28308">
        <v>5</v>
      </c>
      <c r="F28308" t="s">
        <v>2016</v>
      </c>
      <c r="G28308">
        <v>427</v>
      </c>
      <c r="H28308" t="s">
        <v>2020</v>
      </c>
      <c r="I28308">
        <v>43504</v>
      </c>
      <c r="J28308">
        <v>5</v>
      </c>
      <c r="K28308">
        <v>11.19</v>
      </c>
    </row>
    <row r="28309" spans="2:11">
      <c r="B28309" t="s">
        <v>2094</v>
      </c>
      <c r="C28309" t="s">
        <v>2095</v>
      </c>
      <c r="D28309" t="s">
        <v>2076</v>
      </c>
      <c r="E28309">
        <v>3</v>
      </c>
      <c r="F28309" t="s">
        <v>2016</v>
      </c>
      <c r="G28309" t="s">
        <v>2030</v>
      </c>
      <c r="H28309" t="s">
        <v>2017</v>
      </c>
      <c r="I28309">
        <v>43504</v>
      </c>
      <c r="J28309" t="s">
        <v>2030</v>
      </c>
      <c r="K28309" t="s">
        <v>2030</v>
      </c>
    </row>
    <row r="28310" spans="2:11">
      <c r="B28310" t="s">
        <v>106</v>
      </c>
      <c r="C28310" t="s">
        <v>2439</v>
      </c>
      <c r="D28310" t="s">
        <v>2440</v>
      </c>
      <c r="E28310">
        <v>5</v>
      </c>
      <c r="F28310" t="s">
        <v>2016</v>
      </c>
      <c r="G28310">
        <v>401</v>
      </c>
      <c r="H28310" t="s">
        <v>2020</v>
      </c>
      <c r="I28310">
        <v>43503</v>
      </c>
      <c r="J28310">
        <v>5</v>
      </c>
      <c r="K28310">
        <v>11.19</v>
      </c>
    </row>
    <row r="28311" spans="2:11">
      <c r="B28311" t="s">
        <v>2232</v>
      </c>
      <c r="C28311" t="s">
        <v>3964</v>
      </c>
      <c r="D28311" t="s">
        <v>2029</v>
      </c>
      <c r="E28311">
        <v>5</v>
      </c>
      <c r="F28311" t="s">
        <v>2016</v>
      </c>
      <c r="G28311" t="s">
        <v>2030</v>
      </c>
      <c r="H28311" t="s">
        <v>2017</v>
      </c>
      <c r="I28311">
        <v>43503</v>
      </c>
      <c r="J28311">
        <v>5</v>
      </c>
      <c r="K28311">
        <v>11.19</v>
      </c>
    </row>
    <row r="28312" spans="2:11">
      <c r="B28312" t="s">
        <v>2051</v>
      </c>
      <c r="C28312" t="s">
        <v>2500</v>
      </c>
      <c r="D28312" t="s">
        <v>2026</v>
      </c>
      <c r="E28312">
        <v>5</v>
      </c>
      <c r="F28312" t="s">
        <v>2016</v>
      </c>
      <c r="G28312">
        <v>385</v>
      </c>
      <c r="H28312" t="s">
        <v>2017</v>
      </c>
      <c r="I28312">
        <v>43503</v>
      </c>
      <c r="J28312">
        <v>5</v>
      </c>
      <c r="K28312">
        <v>11.19</v>
      </c>
    </row>
    <row r="28313" spans="2:11">
      <c r="B28313" t="s">
        <v>2037</v>
      </c>
      <c r="C28313" t="s">
        <v>2608</v>
      </c>
      <c r="D28313" t="s">
        <v>2076</v>
      </c>
      <c r="E28313">
        <v>3</v>
      </c>
      <c r="F28313" t="s">
        <v>2016</v>
      </c>
      <c r="G28313">
        <v>380</v>
      </c>
      <c r="H28313" t="s">
        <v>2020</v>
      </c>
      <c r="I28313">
        <v>43502</v>
      </c>
      <c r="J28313">
        <v>7</v>
      </c>
      <c r="K28313">
        <v>0</v>
      </c>
    </row>
    <row r="28314" spans="2:11">
      <c r="B28314" t="s">
        <v>2139</v>
      </c>
      <c r="C28314" t="s">
        <v>2332</v>
      </c>
      <c r="D28314" t="s">
        <v>2035</v>
      </c>
      <c r="E28314">
        <v>5</v>
      </c>
      <c r="F28314" t="s">
        <v>2016</v>
      </c>
      <c r="G28314">
        <v>400</v>
      </c>
      <c r="H28314" t="s">
        <v>2020</v>
      </c>
      <c r="I28314">
        <v>43502</v>
      </c>
      <c r="J28314" t="s">
        <v>2030</v>
      </c>
      <c r="K28314" t="s">
        <v>2030</v>
      </c>
    </row>
    <row r="28315" spans="2:11">
      <c r="B28315" t="s">
        <v>2077</v>
      </c>
      <c r="C28315" t="s">
        <v>2928</v>
      </c>
      <c r="D28315" t="s">
        <v>2029</v>
      </c>
      <c r="E28315">
        <v>5</v>
      </c>
      <c r="F28315" t="s">
        <v>2016</v>
      </c>
      <c r="G28315" t="s">
        <v>2030</v>
      </c>
      <c r="H28315" t="s">
        <v>2017</v>
      </c>
      <c r="I28315">
        <v>43502</v>
      </c>
      <c r="J28315">
        <v>5</v>
      </c>
      <c r="K28315">
        <v>11.19</v>
      </c>
    </row>
    <row r="28316" spans="2:11">
      <c r="B28316" t="s">
        <v>2198</v>
      </c>
      <c r="C28316" t="s">
        <v>3860</v>
      </c>
      <c r="D28316" t="s">
        <v>2035</v>
      </c>
      <c r="E28316">
        <v>5</v>
      </c>
      <c r="F28316" t="s">
        <v>2016</v>
      </c>
      <c r="G28316">
        <v>402</v>
      </c>
      <c r="H28316" t="s">
        <v>2020</v>
      </c>
      <c r="I28316">
        <v>43502</v>
      </c>
      <c r="J28316">
        <v>5</v>
      </c>
      <c r="K28316">
        <v>11.19</v>
      </c>
    </row>
    <row r="28317" spans="2:11">
      <c r="B28317" t="s">
        <v>2063</v>
      </c>
      <c r="C28317" t="s">
        <v>2612</v>
      </c>
      <c r="D28317" t="s">
        <v>2162</v>
      </c>
      <c r="E28317">
        <v>3</v>
      </c>
      <c r="F28317" t="s">
        <v>2016</v>
      </c>
      <c r="G28317">
        <v>340</v>
      </c>
      <c r="H28317" t="s">
        <v>2017</v>
      </c>
      <c r="I28317">
        <v>43502</v>
      </c>
      <c r="J28317">
        <v>10</v>
      </c>
      <c r="K28317">
        <v>-11.49</v>
      </c>
    </row>
    <row r="28318" spans="2:11">
      <c r="B28318" t="s">
        <v>2079</v>
      </c>
      <c r="C28318" t="s">
        <v>2138</v>
      </c>
      <c r="D28318" t="s">
        <v>2029</v>
      </c>
      <c r="E28318">
        <v>5</v>
      </c>
      <c r="F28318" t="s">
        <v>2016</v>
      </c>
      <c r="G28318">
        <v>455</v>
      </c>
      <c r="H28318" t="s">
        <v>2017</v>
      </c>
      <c r="I28318">
        <v>43501</v>
      </c>
      <c r="J28318">
        <v>5</v>
      </c>
      <c r="K28318">
        <v>11.19</v>
      </c>
    </row>
    <row r="28319" spans="2:11">
      <c r="B28319" t="s">
        <v>2142</v>
      </c>
      <c r="C28319" t="s">
        <v>3254</v>
      </c>
      <c r="D28319" t="s">
        <v>2026</v>
      </c>
      <c r="E28319">
        <v>5</v>
      </c>
      <c r="F28319" t="s">
        <v>2016</v>
      </c>
      <c r="G28319">
        <v>363</v>
      </c>
      <c r="H28319" t="s">
        <v>2020</v>
      </c>
      <c r="I28319">
        <v>43500</v>
      </c>
      <c r="J28319">
        <v>5</v>
      </c>
      <c r="K28319">
        <v>11.19</v>
      </c>
    </row>
    <row r="28320" spans="2:11">
      <c r="B28320" t="s">
        <v>2260</v>
      </c>
      <c r="C28320" t="s">
        <v>3965</v>
      </c>
      <c r="D28320" t="s">
        <v>2035</v>
      </c>
      <c r="E28320">
        <v>5</v>
      </c>
      <c r="F28320" t="s">
        <v>2016</v>
      </c>
      <c r="G28320">
        <v>362</v>
      </c>
      <c r="H28320" t="s">
        <v>2020</v>
      </c>
      <c r="I28320">
        <v>43497</v>
      </c>
      <c r="J28320">
        <v>5</v>
      </c>
      <c r="K28320">
        <v>11.19</v>
      </c>
    </row>
    <row r="28321" spans="2:11">
      <c r="B28321" t="s">
        <v>2086</v>
      </c>
      <c r="C28321" t="s">
        <v>3558</v>
      </c>
      <c r="D28321" t="s">
        <v>2076</v>
      </c>
      <c r="E28321">
        <v>3</v>
      </c>
      <c r="F28321" t="s">
        <v>2016</v>
      </c>
      <c r="G28321">
        <v>336</v>
      </c>
      <c r="H28321" t="s">
        <v>2017</v>
      </c>
      <c r="I28321">
        <v>43496</v>
      </c>
      <c r="J28321">
        <v>3</v>
      </c>
      <c r="K28321">
        <v>20.91</v>
      </c>
    </row>
    <row r="28322" spans="2:11">
      <c r="B28322" t="s">
        <v>2074</v>
      </c>
      <c r="C28322" t="s">
        <v>3253</v>
      </c>
      <c r="D28322" t="s">
        <v>2026</v>
      </c>
      <c r="E28322">
        <v>5</v>
      </c>
      <c r="F28322" t="s">
        <v>2016</v>
      </c>
      <c r="G28322">
        <v>397</v>
      </c>
      <c r="H28322" t="s">
        <v>2020</v>
      </c>
      <c r="I28322">
        <v>43495</v>
      </c>
      <c r="J28322" t="s">
        <v>2030</v>
      </c>
      <c r="K28322" t="s">
        <v>2030</v>
      </c>
    </row>
    <row r="28323" spans="2:11">
      <c r="B28323" t="s">
        <v>2021</v>
      </c>
      <c r="C28323" t="s">
        <v>3257</v>
      </c>
      <c r="D28323" t="s">
        <v>2023</v>
      </c>
      <c r="E28323">
        <v>5</v>
      </c>
      <c r="F28323" t="s">
        <v>2016</v>
      </c>
      <c r="G28323">
        <v>419</v>
      </c>
      <c r="H28323" t="s">
        <v>2020</v>
      </c>
      <c r="I28323">
        <v>43494</v>
      </c>
      <c r="J28323">
        <v>5</v>
      </c>
      <c r="K28323">
        <v>11.19</v>
      </c>
    </row>
    <row r="28324" spans="2:11">
      <c r="B28324" t="s">
        <v>2033</v>
      </c>
      <c r="C28324" t="s">
        <v>3259</v>
      </c>
      <c r="D28324" t="s">
        <v>2035</v>
      </c>
      <c r="E28324">
        <v>5</v>
      </c>
      <c r="F28324" t="s">
        <v>2016</v>
      </c>
      <c r="G28324">
        <v>436</v>
      </c>
      <c r="H28324" t="s">
        <v>2036</v>
      </c>
      <c r="I28324">
        <v>43494</v>
      </c>
      <c r="J28324">
        <v>5</v>
      </c>
      <c r="K28324">
        <v>11.19</v>
      </c>
    </row>
    <row r="28325" spans="2:11">
      <c r="B28325" t="s">
        <v>2151</v>
      </c>
      <c r="C28325" t="s">
        <v>2934</v>
      </c>
      <c r="D28325" t="s">
        <v>2026</v>
      </c>
      <c r="E28325">
        <v>5</v>
      </c>
      <c r="F28325" t="s">
        <v>2016</v>
      </c>
      <c r="G28325">
        <v>410</v>
      </c>
      <c r="H28325" t="s">
        <v>2020</v>
      </c>
      <c r="I28325">
        <v>43494</v>
      </c>
      <c r="J28325">
        <v>5</v>
      </c>
      <c r="K28325">
        <v>11.19</v>
      </c>
    </row>
    <row r="28326" spans="2:11">
      <c r="B28326" t="s">
        <v>2049</v>
      </c>
      <c r="C28326" t="s">
        <v>3261</v>
      </c>
      <c r="D28326" t="s">
        <v>2029</v>
      </c>
      <c r="E28326">
        <v>5</v>
      </c>
      <c r="F28326" t="s">
        <v>2016</v>
      </c>
      <c r="G28326">
        <v>400</v>
      </c>
      <c r="H28326" t="s">
        <v>2017</v>
      </c>
      <c r="I28326">
        <v>43494</v>
      </c>
      <c r="J28326" t="s">
        <v>2030</v>
      </c>
      <c r="K28326" t="s">
        <v>2030</v>
      </c>
    </row>
    <row r="28327" spans="2:11">
      <c r="B28327" t="s">
        <v>2120</v>
      </c>
      <c r="C28327" t="s">
        <v>2609</v>
      </c>
      <c r="D28327" t="s">
        <v>2026</v>
      </c>
      <c r="E28327">
        <v>5</v>
      </c>
      <c r="F28327" t="s">
        <v>2016</v>
      </c>
      <c r="G28327">
        <v>420</v>
      </c>
      <c r="H28327" t="s">
        <v>2020</v>
      </c>
      <c r="I28327">
        <v>43494</v>
      </c>
      <c r="J28327">
        <v>5</v>
      </c>
      <c r="K28327">
        <v>11.19</v>
      </c>
    </row>
    <row r="28328" spans="2:11">
      <c r="B28328" t="s">
        <v>2083</v>
      </c>
      <c r="C28328" t="s">
        <v>2304</v>
      </c>
      <c r="D28328" t="s">
        <v>2026</v>
      </c>
      <c r="E28328">
        <v>5</v>
      </c>
      <c r="F28328" t="s">
        <v>2016</v>
      </c>
      <c r="G28328" t="s">
        <v>2030</v>
      </c>
      <c r="H28328" t="s">
        <v>2017</v>
      </c>
      <c r="I28328">
        <v>43181</v>
      </c>
      <c r="J28328">
        <v>5</v>
      </c>
      <c r="K28328">
        <v>11.19</v>
      </c>
    </row>
    <row r="28329" spans="2:11">
      <c r="B28329" t="s">
        <v>2109</v>
      </c>
      <c r="C28329" t="s">
        <v>3174</v>
      </c>
      <c r="D28329" t="s">
        <v>2026</v>
      </c>
      <c r="E28329">
        <v>5</v>
      </c>
      <c r="F28329" t="s">
        <v>2016</v>
      </c>
      <c r="G28329" t="s">
        <v>2030</v>
      </c>
      <c r="H28329" t="s">
        <v>2017</v>
      </c>
      <c r="I28329">
        <v>42997</v>
      </c>
      <c r="J28329">
        <v>5</v>
      </c>
      <c r="K28329">
        <v>11.19</v>
      </c>
    </row>
    <row r="28330" spans="2:11">
      <c r="B28330" t="s">
        <v>2786</v>
      </c>
      <c r="C28330" t="s">
        <v>2095</v>
      </c>
      <c r="D28330" t="s">
        <v>2843</v>
      </c>
      <c r="E28330">
        <v>4</v>
      </c>
      <c r="F28330" t="s">
        <v>2123</v>
      </c>
      <c r="G28330">
        <v>313.17</v>
      </c>
      <c r="H28330" t="s">
        <v>2017</v>
      </c>
      <c r="I28330">
        <v>42746</v>
      </c>
      <c r="J28330">
        <v>5</v>
      </c>
      <c r="K28330">
        <v>11.19</v>
      </c>
    </row>
    <row r="28401" spans="1:11">
      <c r="A28401" t="s">
        <v>1297</v>
      </c>
      <c r="B28401" t="s">
        <v>2049</v>
      </c>
      <c r="C28401" t="s">
        <v>3489</v>
      </c>
      <c r="D28401" t="s">
        <v>2015</v>
      </c>
      <c r="E28401">
        <v>3</v>
      </c>
      <c r="F28401" t="s">
        <v>2016</v>
      </c>
      <c r="G28401">
        <v>45</v>
      </c>
      <c r="H28401" t="s">
        <v>2017</v>
      </c>
      <c r="I28401">
        <v>43511</v>
      </c>
      <c r="J28401">
        <v>6</v>
      </c>
      <c r="K28401">
        <v>0</v>
      </c>
    </row>
    <row r="28402" spans="1:11">
      <c r="B28402" t="s">
        <v>2118</v>
      </c>
      <c r="C28402" t="s">
        <v>3767</v>
      </c>
      <c r="D28402" t="s">
        <v>2026</v>
      </c>
      <c r="E28402">
        <v>5</v>
      </c>
      <c r="F28402" t="s">
        <v>2016</v>
      </c>
      <c r="G28402">
        <v>60</v>
      </c>
      <c r="H28402" t="s">
        <v>2017</v>
      </c>
      <c r="I28402">
        <v>43507</v>
      </c>
      <c r="J28402" t="s">
        <v>2030</v>
      </c>
      <c r="K28402" t="s">
        <v>2030</v>
      </c>
    </row>
    <row r="28403" spans="1:11">
      <c r="B28403" t="s">
        <v>2358</v>
      </c>
      <c r="C28403" t="s">
        <v>3863</v>
      </c>
      <c r="D28403" t="s">
        <v>2026</v>
      </c>
      <c r="E28403">
        <v>5</v>
      </c>
      <c r="F28403" t="s">
        <v>2016</v>
      </c>
      <c r="G28403">
        <v>60</v>
      </c>
      <c r="H28403" t="s">
        <v>2020</v>
      </c>
      <c r="I28403">
        <v>43504</v>
      </c>
      <c r="J28403">
        <v>4</v>
      </c>
      <c r="K28403">
        <v>20.21</v>
      </c>
    </row>
    <row r="28404" spans="1:11">
      <c r="B28404" t="s">
        <v>2174</v>
      </c>
      <c r="C28404" t="s">
        <v>2014</v>
      </c>
      <c r="D28404" t="s">
        <v>2029</v>
      </c>
      <c r="E28404">
        <v>5</v>
      </c>
      <c r="F28404" t="s">
        <v>2016</v>
      </c>
      <c r="G28404">
        <v>55</v>
      </c>
      <c r="H28404" t="s">
        <v>2017</v>
      </c>
      <c r="I28404">
        <v>43496</v>
      </c>
      <c r="J28404" t="s">
        <v>2030</v>
      </c>
      <c r="K28404" t="s">
        <v>2030</v>
      </c>
    </row>
    <row r="28405" spans="1:11">
      <c r="B28405" t="s">
        <v>2033</v>
      </c>
      <c r="C28405" t="s">
        <v>2557</v>
      </c>
      <c r="D28405" t="s">
        <v>2184</v>
      </c>
      <c r="E28405">
        <v>1</v>
      </c>
      <c r="F28405" t="s">
        <v>2016</v>
      </c>
      <c r="G28405">
        <v>36</v>
      </c>
      <c r="H28405" t="s">
        <v>2036</v>
      </c>
      <c r="I28405">
        <v>43496</v>
      </c>
      <c r="J28405">
        <v>7</v>
      </c>
      <c r="K28405">
        <v>-15.7</v>
      </c>
    </row>
    <row r="28406" spans="1:11">
      <c r="B28406" t="s">
        <v>2236</v>
      </c>
      <c r="C28406" t="s">
        <v>3496</v>
      </c>
      <c r="D28406" t="s">
        <v>2015</v>
      </c>
      <c r="E28406">
        <v>3</v>
      </c>
      <c r="F28406" t="s">
        <v>2016</v>
      </c>
      <c r="G28406" t="s">
        <v>2030</v>
      </c>
      <c r="H28406" t="s">
        <v>2017</v>
      </c>
      <c r="I28406">
        <v>43496</v>
      </c>
      <c r="J28406">
        <v>3</v>
      </c>
      <c r="K28406">
        <v>31.59</v>
      </c>
    </row>
    <row r="28407" spans="1:11">
      <c r="B28407" t="s">
        <v>2021</v>
      </c>
      <c r="C28407" t="s">
        <v>3491</v>
      </c>
      <c r="D28407" t="s">
        <v>2023</v>
      </c>
      <c r="E28407">
        <v>5</v>
      </c>
      <c r="F28407" t="s">
        <v>2016</v>
      </c>
      <c r="G28407">
        <v>61</v>
      </c>
      <c r="H28407" t="s">
        <v>2020</v>
      </c>
      <c r="I28407">
        <v>43495</v>
      </c>
      <c r="J28407">
        <v>5</v>
      </c>
      <c r="K28407">
        <v>12</v>
      </c>
    </row>
    <row r="28408" spans="1:11">
      <c r="B28408" t="s">
        <v>2045</v>
      </c>
      <c r="C28408" t="s">
        <v>3492</v>
      </c>
      <c r="D28408" t="s">
        <v>2029</v>
      </c>
      <c r="E28408">
        <v>5</v>
      </c>
      <c r="F28408" t="s">
        <v>2016</v>
      </c>
      <c r="G28408">
        <v>59</v>
      </c>
      <c r="H28408" t="s">
        <v>2020</v>
      </c>
      <c r="I28408">
        <v>43495</v>
      </c>
      <c r="J28408">
        <v>2</v>
      </c>
      <c r="K28408">
        <v>32.700000000000003</v>
      </c>
    </row>
    <row r="28409" spans="1:11">
      <c r="B28409" t="s">
        <v>2198</v>
      </c>
      <c r="C28409" t="s">
        <v>2345</v>
      </c>
      <c r="D28409" t="s">
        <v>2044</v>
      </c>
      <c r="E28409">
        <v>3</v>
      </c>
      <c r="F28409" t="s">
        <v>2016</v>
      </c>
      <c r="G28409">
        <v>45</v>
      </c>
      <c r="H28409" t="s">
        <v>2020</v>
      </c>
      <c r="I28409">
        <v>43495</v>
      </c>
      <c r="J28409">
        <v>6</v>
      </c>
      <c r="K28409">
        <v>0</v>
      </c>
    </row>
    <row r="28410" spans="1:11">
      <c r="B28410" t="s">
        <v>2083</v>
      </c>
      <c r="C28410" t="s">
        <v>2084</v>
      </c>
      <c r="D28410" t="s">
        <v>2053</v>
      </c>
      <c r="E28410">
        <v>1</v>
      </c>
      <c r="F28410" t="s">
        <v>2016</v>
      </c>
      <c r="G28410" t="s">
        <v>2030</v>
      </c>
      <c r="H28410" t="s">
        <v>2017</v>
      </c>
      <c r="I28410">
        <v>43181</v>
      </c>
      <c r="J28410">
        <v>8</v>
      </c>
      <c r="K28410">
        <v>-43.1</v>
      </c>
    </row>
    <row r="28411" spans="1:11">
      <c r="B28411" t="s">
        <v>2186</v>
      </c>
      <c r="C28411" t="s">
        <v>3864</v>
      </c>
      <c r="D28411" t="s">
        <v>2041</v>
      </c>
      <c r="E28411">
        <v>1</v>
      </c>
      <c r="F28411" t="s">
        <v>2016</v>
      </c>
      <c r="G28411">
        <v>28</v>
      </c>
      <c r="H28411" t="s">
        <v>2020</v>
      </c>
      <c r="I28411">
        <v>43124</v>
      </c>
      <c r="J28411">
        <v>8</v>
      </c>
      <c r="K28411">
        <v>-43.1</v>
      </c>
    </row>
    <row r="28412" spans="1:11">
      <c r="B28412" t="s">
        <v>2096</v>
      </c>
      <c r="C28412" t="s">
        <v>2097</v>
      </c>
      <c r="D28412" t="s">
        <v>2044</v>
      </c>
      <c r="E28412">
        <v>3</v>
      </c>
      <c r="F28412" t="s">
        <v>2088</v>
      </c>
      <c r="G28412" t="s">
        <v>2030</v>
      </c>
      <c r="H28412" t="s">
        <v>2017</v>
      </c>
      <c r="I28412">
        <v>43123</v>
      </c>
      <c r="J28412">
        <v>6</v>
      </c>
      <c r="K28412">
        <v>0</v>
      </c>
    </row>
    <row r="28413" spans="1:11">
      <c r="B28413" t="s">
        <v>3790</v>
      </c>
      <c r="C28413" t="s">
        <v>3791</v>
      </c>
      <c r="D28413" t="s">
        <v>2026</v>
      </c>
      <c r="E28413">
        <v>5</v>
      </c>
      <c r="F28413" t="s">
        <v>2016</v>
      </c>
      <c r="G28413" t="s">
        <v>2030</v>
      </c>
      <c r="H28413" t="s">
        <v>2017</v>
      </c>
      <c r="I28413">
        <v>42671</v>
      </c>
      <c r="J28413">
        <v>1</v>
      </c>
      <c r="K28413">
        <v>43.1</v>
      </c>
    </row>
    <row r="28501" spans="1:11">
      <c r="A28501" t="s">
        <v>1298</v>
      </c>
      <c r="B28501" t="s">
        <v>2593</v>
      </c>
      <c r="C28501" t="s">
        <v>3336</v>
      </c>
      <c r="D28501" t="s">
        <v>2029</v>
      </c>
      <c r="E28501">
        <v>5</v>
      </c>
      <c r="F28501" t="s">
        <v>2016</v>
      </c>
      <c r="G28501">
        <v>33.9</v>
      </c>
      <c r="H28501" t="s">
        <v>2133</v>
      </c>
      <c r="I28501">
        <v>43511</v>
      </c>
      <c r="J28501">
        <v>9</v>
      </c>
      <c r="K28501">
        <v>-23.49</v>
      </c>
    </row>
    <row r="28502" spans="1:11">
      <c r="B28502" t="s">
        <v>2174</v>
      </c>
      <c r="C28502" t="s">
        <v>3337</v>
      </c>
      <c r="D28502" t="s">
        <v>2029</v>
      </c>
      <c r="E28502">
        <v>5</v>
      </c>
      <c r="F28502" t="s">
        <v>2016</v>
      </c>
      <c r="G28502">
        <v>35.39</v>
      </c>
      <c r="H28502" t="s">
        <v>2017</v>
      </c>
      <c r="I28502">
        <v>43510</v>
      </c>
      <c r="J28502" t="s">
        <v>2030</v>
      </c>
      <c r="K28502" t="s">
        <v>2030</v>
      </c>
    </row>
    <row r="28503" spans="1:11">
      <c r="B28503" t="s">
        <v>3338</v>
      </c>
      <c r="C28503" t="s">
        <v>3339</v>
      </c>
      <c r="D28503" t="s">
        <v>2026</v>
      </c>
      <c r="E28503">
        <v>5</v>
      </c>
      <c r="F28503" t="s">
        <v>2016</v>
      </c>
      <c r="G28503">
        <v>34.630000000000003</v>
      </c>
      <c r="H28503" t="s">
        <v>2020</v>
      </c>
      <c r="I28503">
        <v>43510</v>
      </c>
      <c r="J28503">
        <v>9</v>
      </c>
      <c r="K28503">
        <v>-23.49</v>
      </c>
    </row>
    <row r="28504" spans="1:11">
      <c r="B28504" t="s">
        <v>2207</v>
      </c>
      <c r="C28504" t="s">
        <v>3185</v>
      </c>
      <c r="D28504" t="s">
        <v>2026</v>
      </c>
      <c r="E28504">
        <v>5</v>
      </c>
      <c r="F28504" t="s">
        <v>2016</v>
      </c>
      <c r="G28504">
        <v>26</v>
      </c>
      <c r="H28504" t="s">
        <v>2017</v>
      </c>
      <c r="I28504">
        <v>43510</v>
      </c>
      <c r="J28504">
        <v>6</v>
      </c>
      <c r="K28504">
        <v>-6.24</v>
      </c>
    </row>
    <row r="28505" spans="1:11">
      <c r="B28505" t="s">
        <v>2061</v>
      </c>
      <c r="C28505" t="s">
        <v>2164</v>
      </c>
      <c r="D28505" t="s">
        <v>2026</v>
      </c>
      <c r="E28505">
        <v>5</v>
      </c>
      <c r="F28505" t="s">
        <v>2016</v>
      </c>
      <c r="G28505">
        <v>26</v>
      </c>
      <c r="H28505" t="s">
        <v>2020</v>
      </c>
      <c r="I28505">
        <v>43510</v>
      </c>
      <c r="J28505">
        <v>9</v>
      </c>
      <c r="K28505">
        <v>-23.49</v>
      </c>
    </row>
    <row r="28506" spans="1:11">
      <c r="B28506" t="s">
        <v>106</v>
      </c>
      <c r="C28506" t="s">
        <v>3340</v>
      </c>
      <c r="D28506" t="s">
        <v>2114</v>
      </c>
      <c r="E28506">
        <v>3</v>
      </c>
      <c r="F28506" t="s">
        <v>2016</v>
      </c>
      <c r="G28506">
        <v>30</v>
      </c>
      <c r="H28506" t="s">
        <v>2020</v>
      </c>
      <c r="I28506">
        <v>43509</v>
      </c>
      <c r="J28506">
        <v>3</v>
      </c>
      <c r="K28506">
        <v>0</v>
      </c>
    </row>
    <row r="28507" spans="1:11">
      <c r="B28507" t="s">
        <v>2067</v>
      </c>
      <c r="C28507" t="s">
        <v>3341</v>
      </c>
      <c r="D28507" t="s">
        <v>2029</v>
      </c>
      <c r="E28507">
        <v>5</v>
      </c>
      <c r="F28507" t="s">
        <v>2016</v>
      </c>
      <c r="G28507">
        <v>39.29</v>
      </c>
      <c r="H28507" t="s">
        <v>2020</v>
      </c>
      <c r="I28507">
        <v>43509</v>
      </c>
      <c r="J28507">
        <v>8</v>
      </c>
      <c r="K28507">
        <v>-17.62</v>
      </c>
    </row>
    <row r="28508" spans="1:11">
      <c r="B28508" t="s">
        <v>2027</v>
      </c>
      <c r="C28508" t="s">
        <v>2212</v>
      </c>
      <c r="D28508" t="s">
        <v>2029</v>
      </c>
      <c r="E28508">
        <v>5</v>
      </c>
      <c r="F28508" t="s">
        <v>2016</v>
      </c>
      <c r="G28508">
        <v>28.71</v>
      </c>
      <c r="H28508" t="s">
        <v>2017</v>
      </c>
      <c r="I28508">
        <v>43509</v>
      </c>
      <c r="J28508">
        <v>9</v>
      </c>
      <c r="K28508">
        <v>-23.49</v>
      </c>
    </row>
    <row r="28509" spans="1:11">
      <c r="B28509" t="s">
        <v>2033</v>
      </c>
      <c r="C28509" t="s">
        <v>3342</v>
      </c>
      <c r="D28509" t="s">
        <v>2035</v>
      </c>
      <c r="E28509">
        <v>5</v>
      </c>
      <c r="F28509" t="s">
        <v>2016</v>
      </c>
      <c r="G28509">
        <v>35.51</v>
      </c>
      <c r="H28509" t="s">
        <v>2036</v>
      </c>
      <c r="I28509">
        <v>43509</v>
      </c>
      <c r="J28509">
        <v>9</v>
      </c>
      <c r="K28509">
        <v>-23.49</v>
      </c>
    </row>
    <row r="28510" spans="1:11">
      <c r="B28510" t="s">
        <v>2072</v>
      </c>
      <c r="C28510" t="s">
        <v>3343</v>
      </c>
      <c r="D28510" t="s">
        <v>2029</v>
      </c>
      <c r="E28510">
        <v>5</v>
      </c>
      <c r="F28510" t="s">
        <v>2016</v>
      </c>
      <c r="G28510">
        <v>32.49</v>
      </c>
      <c r="H28510" t="s">
        <v>2017</v>
      </c>
      <c r="I28510">
        <v>43509</v>
      </c>
      <c r="J28510">
        <v>9</v>
      </c>
      <c r="K28510">
        <v>-23.49</v>
      </c>
    </row>
    <row r="28511" spans="1:11">
      <c r="B28511" t="s">
        <v>2595</v>
      </c>
      <c r="C28511" t="s">
        <v>3344</v>
      </c>
      <c r="D28511" t="s">
        <v>3345</v>
      </c>
      <c r="E28511">
        <v>5</v>
      </c>
      <c r="F28511" t="s">
        <v>2016</v>
      </c>
      <c r="G28511">
        <v>29.47</v>
      </c>
      <c r="H28511" t="s">
        <v>2020</v>
      </c>
      <c r="I28511">
        <v>43509</v>
      </c>
      <c r="J28511">
        <v>9</v>
      </c>
      <c r="K28511">
        <v>-23.49</v>
      </c>
    </row>
    <row r="28512" spans="1:11">
      <c r="B28512" t="s">
        <v>3032</v>
      </c>
      <c r="C28512" t="s">
        <v>3346</v>
      </c>
      <c r="D28512" t="s">
        <v>2026</v>
      </c>
      <c r="E28512">
        <v>5</v>
      </c>
      <c r="F28512" t="s">
        <v>2016</v>
      </c>
      <c r="G28512">
        <v>31.73</v>
      </c>
      <c r="H28512" t="s">
        <v>2017</v>
      </c>
      <c r="I28512">
        <v>43509</v>
      </c>
      <c r="J28512">
        <v>9</v>
      </c>
      <c r="K28512">
        <v>-23.49</v>
      </c>
    </row>
    <row r="28513" spans="2:11">
      <c r="B28513" t="s">
        <v>2118</v>
      </c>
      <c r="C28513" t="s">
        <v>3347</v>
      </c>
      <c r="D28513" t="s">
        <v>2026</v>
      </c>
      <c r="E28513">
        <v>5</v>
      </c>
      <c r="F28513" t="s">
        <v>2016</v>
      </c>
      <c r="G28513">
        <v>30.22</v>
      </c>
      <c r="H28513" t="s">
        <v>2017</v>
      </c>
      <c r="I28513">
        <v>43509</v>
      </c>
      <c r="J28513">
        <v>9</v>
      </c>
      <c r="K28513">
        <v>-23.49</v>
      </c>
    </row>
    <row r="28514" spans="2:11">
      <c r="B28514" t="s">
        <v>3014</v>
      </c>
      <c r="C28514" t="s">
        <v>3348</v>
      </c>
      <c r="D28514" t="s">
        <v>2029</v>
      </c>
      <c r="E28514">
        <v>5</v>
      </c>
      <c r="F28514" t="s">
        <v>2016</v>
      </c>
      <c r="G28514">
        <v>27.58</v>
      </c>
      <c r="H28514" t="s">
        <v>2020</v>
      </c>
      <c r="I28514">
        <v>43509</v>
      </c>
      <c r="J28514">
        <v>9</v>
      </c>
      <c r="K28514">
        <v>-23.49</v>
      </c>
    </row>
    <row r="28515" spans="2:11">
      <c r="B28515" t="s">
        <v>2051</v>
      </c>
      <c r="C28515" t="s">
        <v>3349</v>
      </c>
      <c r="D28515" t="s">
        <v>2076</v>
      </c>
      <c r="E28515">
        <v>3</v>
      </c>
      <c r="F28515" t="s">
        <v>2016</v>
      </c>
      <c r="G28515">
        <v>18.399999999999999</v>
      </c>
      <c r="H28515" t="s">
        <v>2017</v>
      </c>
      <c r="I28515">
        <v>43509</v>
      </c>
      <c r="J28515">
        <v>1</v>
      </c>
      <c r="K28515">
        <v>43.75</v>
      </c>
    </row>
    <row r="28516" spans="2:11">
      <c r="B28516" t="s">
        <v>2551</v>
      </c>
      <c r="C28516" t="s">
        <v>3350</v>
      </c>
      <c r="D28516" t="s">
        <v>2026</v>
      </c>
      <c r="E28516">
        <v>5</v>
      </c>
      <c r="F28516" t="s">
        <v>2016</v>
      </c>
      <c r="G28516">
        <v>30.98</v>
      </c>
      <c r="H28516" t="s">
        <v>2017</v>
      </c>
      <c r="I28516">
        <v>43509</v>
      </c>
      <c r="J28516">
        <v>7</v>
      </c>
      <c r="K28516">
        <v>-11.36</v>
      </c>
    </row>
    <row r="28517" spans="2:11">
      <c r="B28517" t="s">
        <v>2063</v>
      </c>
      <c r="C28517" t="s">
        <v>3351</v>
      </c>
      <c r="D28517" t="s">
        <v>2035</v>
      </c>
      <c r="E28517">
        <v>5</v>
      </c>
      <c r="F28517" t="s">
        <v>2016</v>
      </c>
      <c r="G28517">
        <v>31.73</v>
      </c>
      <c r="H28517" t="s">
        <v>2017</v>
      </c>
      <c r="I28517">
        <v>43509</v>
      </c>
      <c r="J28517" t="s">
        <v>2030</v>
      </c>
      <c r="K28517" t="s">
        <v>2030</v>
      </c>
    </row>
    <row r="28518" spans="2:11">
      <c r="B28518" t="s">
        <v>3352</v>
      </c>
      <c r="C28518" t="s">
        <v>3353</v>
      </c>
      <c r="D28518" t="s">
        <v>2044</v>
      </c>
      <c r="E28518">
        <v>3</v>
      </c>
      <c r="F28518" t="s">
        <v>2016</v>
      </c>
      <c r="G28518">
        <v>22.67</v>
      </c>
      <c r="H28518" t="s">
        <v>2020</v>
      </c>
      <c r="I28518">
        <v>43509</v>
      </c>
      <c r="J28518">
        <v>2</v>
      </c>
      <c r="K28518">
        <v>4.53</v>
      </c>
    </row>
    <row r="28519" spans="2:11">
      <c r="B28519" t="s">
        <v>2136</v>
      </c>
      <c r="C28519" t="s">
        <v>3354</v>
      </c>
      <c r="D28519" t="s">
        <v>2026</v>
      </c>
      <c r="E28519">
        <v>5</v>
      </c>
      <c r="F28519" t="s">
        <v>2016</v>
      </c>
      <c r="G28519">
        <v>36.26</v>
      </c>
      <c r="H28519" t="s">
        <v>2017</v>
      </c>
      <c r="I28519">
        <v>43509</v>
      </c>
      <c r="J28519">
        <v>9</v>
      </c>
      <c r="K28519">
        <v>-23.49</v>
      </c>
    </row>
    <row r="28520" spans="2:11">
      <c r="B28520" t="s">
        <v>3329</v>
      </c>
      <c r="C28520" t="s">
        <v>3355</v>
      </c>
      <c r="D28520" t="s">
        <v>2076</v>
      </c>
      <c r="E28520">
        <v>3</v>
      </c>
      <c r="F28520" t="s">
        <v>2016</v>
      </c>
      <c r="G28520">
        <v>21.97</v>
      </c>
      <c r="H28520" t="s">
        <v>2017</v>
      </c>
      <c r="I28520">
        <v>43495</v>
      </c>
      <c r="J28520">
        <v>3</v>
      </c>
      <c r="K28520">
        <v>0</v>
      </c>
    </row>
    <row r="28521" spans="2:11">
      <c r="B28521" t="s">
        <v>2021</v>
      </c>
      <c r="C28521" t="s">
        <v>2215</v>
      </c>
      <c r="D28521" t="s">
        <v>2166</v>
      </c>
      <c r="E28521">
        <v>5</v>
      </c>
      <c r="F28521" t="s">
        <v>2085</v>
      </c>
      <c r="G28521">
        <v>29.4</v>
      </c>
      <c r="H28521" t="s">
        <v>2020</v>
      </c>
      <c r="I28521">
        <v>43479</v>
      </c>
      <c r="J28521">
        <v>5</v>
      </c>
      <c r="K28521">
        <v>-4.58</v>
      </c>
    </row>
    <row r="28522" spans="2:11">
      <c r="B28522" t="s">
        <v>2042</v>
      </c>
      <c r="C28522" t="s">
        <v>3356</v>
      </c>
      <c r="D28522" t="s">
        <v>2029</v>
      </c>
      <c r="E28522">
        <v>5</v>
      </c>
      <c r="F28522" t="s">
        <v>2016</v>
      </c>
      <c r="G28522">
        <v>30.62</v>
      </c>
      <c r="H28522" t="s">
        <v>2020</v>
      </c>
      <c r="I28522">
        <v>43440</v>
      </c>
      <c r="J28522" t="s">
        <v>2030</v>
      </c>
      <c r="K28522" t="s">
        <v>2030</v>
      </c>
    </row>
    <row r="28523" spans="2:11">
      <c r="B28523" t="s">
        <v>3016</v>
      </c>
      <c r="C28523" t="s">
        <v>3357</v>
      </c>
      <c r="D28523" t="s">
        <v>3358</v>
      </c>
      <c r="E28523" t="s">
        <v>2030</v>
      </c>
      <c r="F28523" t="s">
        <v>2016</v>
      </c>
      <c r="G28523" t="s">
        <v>2030</v>
      </c>
      <c r="H28523" t="s">
        <v>2017</v>
      </c>
      <c r="I28523">
        <v>42678</v>
      </c>
      <c r="J28523" t="s">
        <v>2030</v>
      </c>
      <c r="K28523" t="s">
        <v>2030</v>
      </c>
    </row>
    <row r="28601" spans="1:11">
      <c r="A28601" t="s">
        <v>1299</v>
      </c>
      <c r="B28601" t="s">
        <v>2277</v>
      </c>
      <c r="C28601" t="s">
        <v>3083</v>
      </c>
      <c r="D28601" t="s">
        <v>2029</v>
      </c>
      <c r="E28601">
        <v>5</v>
      </c>
      <c r="F28601" t="s">
        <v>2016</v>
      </c>
      <c r="G28601">
        <v>54.5</v>
      </c>
      <c r="H28601" t="s">
        <v>2020</v>
      </c>
      <c r="I28601">
        <v>43510</v>
      </c>
      <c r="J28601">
        <v>6</v>
      </c>
      <c r="K28601">
        <v>-10.46</v>
      </c>
    </row>
    <row r="28602" spans="1:11">
      <c r="B28602" t="s">
        <v>2033</v>
      </c>
      <c r="C28602" t="s">
        <v>2455</v>
      </c>
      <c r="D28602" t="s">
        <v>2035</v>
      </c>
      <c r="E28602">
        <v>5</v>
      </c>
      <c r="F28602" t="s">
        <v>2016</v>
      </c>
      <c r="G28602">
        <v>58</v>
      </c>
      <c r="H28602" t="s">
        <v>2036</v>
      </c>
      <c r="I28602">
        <v>43509</v>
      </c>
      <c r="J28602">
        <v>6</v>
      </c>
      <c r="K28602">
        <v>-10.46</v>
      </c>
    </row>
    <row r="28603" spans="1:11">
      <c r="B28603" t="s">
        <v>2027</v>
      </c>
      <c r="C28603" t="s">
        <v>2454</v>
      </c>
      <c r="D28603" t="s">
        <v>2029</v>
      </c>
      <c r="E28603">
        <v>5</v>
      </c>
      <c r="F28603" t="s">
        <v>2016</v>
      </c>
      <c r="G28603">
        <v>54</v>
      </c>
      <c r="H28603" t="s">
        <v>2017</v>
      </c>
      <c r="I28603">
        <v>43504</v>
      </c>
      <c r="J28603">
        <v>6</v>
      </c>
      <c r="K28603">
        <v>-10.46</v>
      </c>
    </row>
    <row r="28604" spans="1:11">
      <c r="B28604" t="s">
        <v>2094</v>
      </c>
      <c r="C28604" t="s">
        <v>2095</v>
      </c>
      <c r="D28604" t="s">
        <v>2076</v>
      </c>
      <c r="E28604">
        <v>3</v>
      </c>
      <c r="F28604" t="s">
        <v>2088</v>
      </c>
      <c r="G28604" t="s">
        <v>2030</v>
      </c>
      <c r="H28604" t="s">
        <v>2017</v>
      </c>
      <c r="I28604">
        <v>43504</v>
      </c>
      <c r="J28604" t="s">
        <v>2030</v>
      </c>
      <c r="K28604" t="s">
        <v>2030</v>
      </c>
    </row>
    <row r="28605" spans="1:11">
      <c r="B28605" t="s">
        <v>2051</v>
      </c>
      <c r="C28605" t="s">
        <v>3084</v>
      </c>
      <c r="D28605" t="s">
        <v>2076</v>
      </c>
      <c r="E28605">
        <v>3</v>
      </c>
      <c r="F28605" t="s">
        <v>2016</v>
      </c>
      <c r="G28605">
        <v>53</v>
      </c>
      <c r="H28605" t="s">
        <v>2017</v>
      </c>
      <c r="I28605">
        <v>43504</v>
      </c>
      <c r="J28605">
        <v>4</v>
      </c>
      <c r="K28605">
        <v>2.0299999999999998</v>
      </c>
    </row>
    <row r="28606" spans="1:11">
      <c r="B28606" t="s">
        <v>106</v>
      </c>
      <c r="C28606" t="s">
        <v>2447</v>
      </c>
      <c r="D28606" t="s">
        <v>2440</v>
      </c>
      <c r="E28606">
        <v>5</v>
      </c>
      <c r="F28606" t="s">
        <v>2016</v>
      </c>
      <c r="G28606">
        <v>56</v>
      </c>
      <c r="H28606" t="s">
        <v>2020</v>
      </c>
      <c r="I28606">
        <v>43502</v>
      </c>
      <c r="J28606">
        <v>6</v>
      </c>
      <c r="K28606">
        <v>-10.46</v>
      </c>
    </row>
    <row r="28607" spans="1:11">
      <c r="B28607" t="s">
        <v>2021</v>
      </c>
      <c r="C28607" t="s">
        <v>3085</v>
      </c>
      <c r="D28607" t="s">
        <v>2166</v>
      </c>
      <c r="E28607">
        <v>5</v>
      </c>
      <c r="F28607" t="s">
        <v>2016</v>
      </c>
      <c r="G28607">
        <v>50</v>
      </c>
      <c r="H28607" t="s">
        <v>2020</v>
      </c>
      <c r="I28607">
        <v>43502</v>
      </c>
      <c r="J28607" t="s">
        <v>2030</v>
      </c>
      <c r="K28607" t="s">
        <v>2030</v>
      </c>
    </row>
    <row r="28608" spans="1:11">
      <c r="B28608" t="s">
        <v>2037</v>
      </c>
      <c r="C28608" t="s">
        <v>2450</v>
      </c>
      <c r="D28608" t="s">
        <v>2026</v>
      </c>
      <c r="E28608">
        <v>5</v>
      </c>
      <c r="F28608" t="s">
        <v>2016</v>
      </c>
      <c r="G28608">
        <v>55</v>
      </c>
      <c r="H28608" t="s">
        <v>2020</v>
      </c>
      <c r="I28608">
        <v>43502</v>
      </c>
      <c r="J28608">
        <v>6</v>
      </c>
      <c r="K28608">
        <v>-10.46</v>
      </c>
    </row>
    <row r="28609" spans="2:11">
      <c r="B28609" t="s">
        <v>2220</v>
      </c>
      <c r="C28609" t="s">
        <v>3086</v>
      </c>
      <c r="D28609" t="s">
        <v>2026</v>
      </c>
      <c r="E28609">
        <v>5</v>
      </c>
      <c r="F28609" t="s">
        <v>2016</v>
      </c>
      <c r="G28609">
        <v>65</v>
      </c>
      <c r="H28609" t="s">
        <v>2020</v>
      </c>
      <c r="I28609">
        <v>43502</v>
      </c>
      <c r="J28609">
        <v>6</v>
      </c>
      <c r="K28609">
        <v>-10.46</v>
      </c>
    </row>
    <row r="28610" spans="2:11">
      <c r="B28610" t="s">
        <v>2236</v>
      </c>
      <c r="C28610" t="s">
        <v>3087</v>
      </c>
      <c r="D28610" t="s">
        <v>2015</v>
      </c>
      <c r="E28610">
        <v>3</v>
      </c>
      <c r="F28610" t="s">
        <v>2016</v>
      </c>
      <c r="G28610" t="s">
        <v>2030</v>
      </c>
      <c r="H28610" t="s">
        <v>2017</v>
      </c>
      <c r="I28610">
        <v>43502</v>
      </c>
      <c r="J28610">
        <v>5</v>
      </c>
      <c r="K28610">
        <v>0</v>
      </c>
    </row>
    <row r="28611" spans="2:11">
      <c r="B28611" t="s">
        <v>2063</v>
      </c>
      <c r="C28611" t="s">
        <v>2453</v>
      </c>
      <c r="D28611" t="s">
        <v>2035</v>
      </c>
      <c r="E28611">
        <v>5</v>
      </c>
      <c r="F28611" t="s">
        <v>2016</v>
      </c>
      <c r="G28611">
        <v>53</v>
      </c>
      <c r="H28611" t="s">
        <v>2017</v>
      </c>
      <c r="I28611">
        <v>43502</v>
      </c>
      <c r="J28611">
        <v>6</v>
      </c>
      <c r="K28611">
        <v>-10.46</v>
      </c>
    </row>
    <row r="28612" spans="2:11">
      <c r="B28612" t="s">
        <v>2240</v>
      </c>
      <c r="C28612" t="s">
        <v>3088</v>
      </c>
      <c r="D28612" t="s">
        <v>2044</v>
      </c>
      <c r="E28612">
        <v>3</v>
      </c>
      <c r="F28612" t="s">
        <v>2016</v>
      </c>
      <c r="G28612">
        <v>48</v>
      </c>
      <c r="H28612" t="s">
        <v>2020</v>
      </c>
      <c r="I28612">
        <v>43502</v>
      </c>
      <c r="J28612" t="s">
        <v>2030</v>
      </c>
      <c r="K28612" t="s">
        <v>2030</v>
      </c>
    </row>
    <row r="28613" spans="2:11">
      <c r="B28613" t="s">
        <v>2072</v>
      </c>
      <c r="C28613" t="s">
        <v>3089</v>
      </c>
      <c r="D28613" t="s">
        <v>2029</v>
      </c>
      <c r="E28613">
        <v>5</v>
      </c>
      <c r="F28613" t="s">
        <v>2016</v>
      </c>
      <c r="G28613">
        <v>53</v>
      </c>
      <c r="H28613" t="s">
        <v>2020</v>
      </c>
      <c r="I28613">
        <v>43501</v>
      </c>
      <c r="J28613">
        <v>3</v>
      </c>
      <c r="K28613">
        <v>2.38</v>
      </c>
    </row>
    <row r="28614" spans="2:11">
      <c r="B28614" t="s">
        <v>2267</v>
      </c>
      <c r="C28614" t="s">
        <v>2272</v>
      </c>
      <c r="D28614" t="s">
        <v>2273</v>
      </c>
      <c r="E28614">
        <v>3</v>
      </c>
      <c r="F28614" t="s">
        <v>2016</v>
      </c>
      <c r="G28614">
        <v>48</v>
      </c>
      <c r="H28614" t="s">
        <v>2017</v>
      </c>
      <c r="I28614">
        <v>43501</v>
      </c>
      <c r="J28614" t="s">
        <v>2030</v>
      </c>
      <c r="K28614" t="s">
        <v>2030</v>
      </c>
    </row>
    <row r="28615" spans="2:11">
      <c r="B28615" t="s">
        <v>2024</v>
      </c>
      <c r="C28615" t="s">
        <v>2243</v>
      </c>
      <c r="D28615" t="s">
        <v>2026</v>
      </c>
      <c r="E28615">
        <v>5</v>
      </c>
      <c r="F28615" t="s">
        <v>2016</v>
      </c>
      <c r="G28615">
        <v>56</v>
      </c>
      <c r="H28615" t="s">
        <v>2017</v>
      </c>
      <c r="I28615">
        <v>43495</v>
      </c>
      <c r="J28615">
        <v>6</v>
      </c>
      <c r="K28615">
        <v>-10.46</v>
      </c>
    </row>
    <row r="28616" spans="2:11">
      <c r="B28616" t="s">
        <v>2232</v>
      </c>
      <c r="C28616" t="s">
        <v>3090</v>
      </c>
      <c r="D28616" t="s">
        <v>2029</v>
      </c>
      <c r="E28616">
        <v>5</v>
      </c>
      <c r="F28616" t="s">
        <v>2016</v>
      </c>
      <c r="G28616" t="s">
        <v>2030</v>
      </c>
      <c r="H28616" t="s">
        <v>2017</v>
      </c>
      <c r="I28616">
        <v>43481</v>
      </c>
      <c r="J28616">
        <v>6</v>
      </c>
      <c r="K28616">
        <v>-10.46</v>
      </c>
    </row>
    <row r="28617" spans="2:11">
      <c r="B28617" t="s">
        <v>2079</v>
      </c>
      <c r="C28617" t="s">
        <v>2446</v>
      </c>
      <c r="D28617" t="s">
        <v>2015</v>
      </c>
      <c r="E28617">
        <v>3</v>
      </c>
      <c r="F28617" t="s">
        <v>2016</v>
      </c>
      <c r="G28617">
        <v>48</v>
      </c>
      <c r="H28617" t="s">
        <v>2017</v>
      </c>
      <c r="I28617">
        <v>43481</v>
      </c>
      <c r="J28617">
        <v>5</v>
      </c>
      <c r="K28617">
        <v>0</v>
      </c>
    </row>
    <row r="28618" spans="2:11">
      <c r="B28618" t="s">
        <v>2102</v>
      </c>
      <c r="C28618" t="s">
        <v>2484</v>
      </c>
      <c r="D28618" t="s">
        <v>2104</v>
      </c>
      <c r="E28618" t="s">
        <v>2030</v>
      </c>
      <c r="F28618" t="s">
        <v>2016</v>
      </c>
      <c r="G28618" t="s">
        <v>2030</v>
      </c>
      <c r="H28618" t="s">
        <v>2017</v>
      </c>
      <c r="I28618">
        <v>43389</v>
      </c>
      <c r="J28618" t="s">
        <v>2030</v>
      </c>
      <c r="K28618" t="s">
        <v>2030</v>
      </c>
    </row>
    <row r="28619" spans="2:11">
      <c r="B28619" t="s">
        <v>2083</v>
      </c>
      <c r="C28619" t="s">
        <v>2084</v>
      </c>
      <c r="D28619" t="s">
        <v>2053</v>
      </c>
      <c r="E28619">
        <v>1</v>
      </c>
      <c r="F28619" t="s">
        <v>2016</v>
      </c>
      <c r="G28619" t="s">
        <v>2030</v>
      </c>
      <c r="H28619" t="s">
        <v>2017</v>
      </c>
      <c r="I28619">
        <v>43259</v>
      </c>
      <c r="J28619">
        <v>1</v>
      </c>
      <c r="K28619">
        <v>15.9</v>
      </c>
    </row>
    <row r="28701" spans="1:11">
      <c r="A28701" t="s">
        <v>1300</v>
      </c>
      <c r="B28701" t="s">
        <v>2027</v>
      </c>
      <c r="C28701" t="s">
        <v>2224</v>
      </c>
      <c r="D28701" t="s">
        <v>2029</v>
      </c>
      <c r="E28701">
        <v>5</v>
      </c>
      <c r="F28701" t="s">
        <v>2016</v>
      </c>
      <c r="G28701">
        <v>102</v>
      </c>
      <c r="H28701" t="s">
        <v>2017</v>
      </c>
      <c r="I28701">
        <v>43511</v>
      </c>
      <c r="J28701">
        <v>6</v>
      </c>
      <c r="K28701">
        <v>-11.82</v>
      </c>
    </row>
    <row r="28702" spans="1:11">
      <c r="B28702" t="s">
        <v>2033</v>
      </c>
      <c r="C28702" t="s">
        <v>2231</v>
      </c>
      <c r="D28702" t="s">
        <v>2035</v>
      </c>
      <c r="E28702">
        <v>5</v>
      </c>
      <c r="F28702" t="s">
        <v>2016</v>
      </c>
      <c r="G28702">
        <v>96</v>
      </c>
      <c r="H28702" t="s">
        <v>2020</v>
      </c>
      <c r="I28702">
        <v>43511</v>
      </c>
      <c r="J28702">
        <v>10</v>
      </c>
      <c r="K28702">
        <v>-15.83</v>
      </c>
    </row>
    <row r="28703" spans="1:11">
      <c r="B28703" t="s">
        <v>2277</v>
      </c>
      <c r="C28703" t="s">
        <v>2218</v>
      </c>
      <c r="D28703" t="s">
        <v>2029</v>
      </c>
      <c r="E28703">
        <v>5</v>
      </c>
      <c r="F28703" t="s">
        <v>2016</v>
      </c>
      <c r="G28703">
        <v>98</v>
      </c>
      <c r="H28703" t="s">
        <v>2017</v>
      </c>
      <c r="I28703">
        <v>43511</v>
      </c>
      <c r="J28703">
        <v>10</v>
      </c>
      <c r="K28703">
        <v>-15.83</v>
      </c>
    </row>
    <row r="28704" spans="1:11">
      <c r="B28704" t="s">
        <v>2159</v>
      </c>
      <c r="C28704" t="s">
        <v>2765</v>
      </c>
      <c r="D28704" t="s">
        <v>2029</v>
      </c>
      <c r="E28704">
        <v>5</v>
      </c>
      <c r="F28704" t="s">
        <v>2016</v>
      </c>
      <c r="G28704">
        <v>96</v>
      </c>
      <c r="H28704" t="s">
        <v>2017</v>
      </c>
      <c r="I28704">
        <v>43511</v>
      </c>
      <c r="J28704">
        <v>3</v>
      </c>
      <c r="K28704">
        <v>-0.56000000000000005</v>
      </c>
    </row>
    <row r="28705" spans="2:11">
      <c r="B28705" t="s">
        <v>2220</v>
      </c>
      <c r="C28705" t="s">
        <v>2221</v>
      </c>
      <c r="D28705" t="s">
        <v>2026</v>
      </c>
      <c r="E28705">
        <v>5</v>
      </c>
      <c r="F28705" t="s">
        <v>2016</v>
      </c>
      <c r="G28705">
        <v>96</v>
      </c>
      <c r="H28705" t="s">
        <v>2020</v>
      </c>
      <c r="I28705">
        <v>43511</v>
      </c>
      <c r="J28705">
        <v>10</v>
      </c>
      <c r="K28705">
        <v>-15.83</v>
      </c>
    </row>
    <row r="28706" spans="2:11">
      <c r="B28706" t="s">
        <v>2079</v>
      </c>
      <c r="C28706" t="s">
        <v>2222</v>
      </c>
      <c r="D28706" t="s">
        <v>2029</v>
      </c>
      <c r="E28706">
        <v>5</v>
      </c>
      <c r="F28706" t="s">
        <v>2016</v>
      </c>
      <c r="G28706">
        <v>94</v>
      </c>
      <c r="H28706" t="s">
        <v>2017</v>
      </c>
      <c r="I28706">
        <v>43511</v>
      </c>
      <c r="J28706">
        <v>10</v>
      </c>
      <c r="K28706">
        <v>-15.83</v>
      </c>
    </row>
    <row r="28707" spans="2:11">
      <c r="B28707" t="s">
        <v>2037</v>
      </c>
      <c r="C28707" t="s">
        <v>2225</v>
      </c>
      <c r="D28707" t="s">
        <v>2076</v>
      </c>
      <c r="E28707">
        <v>3</v>
      </c>
      <c r="F28707" t="s">
        <v>2016</v>
      </c>
      <c r="G28707">
        <v>81</v>
      </c>
      <c r="H28707" t="s">
        <v>2020</v>
      </c>
      <c r="I28707">
        <v>43510</v>
      </c>
      <c r="J28707">
        <v>2</v>
      </c>
      <c r="K28707">
        <v>0</v>
      </c>
    </row>
    <row r="28708" spans="2:11">
      <c r="B28708" t="s">
        <v>2274</v>
      </c>
      <c r="C28708" t="s">
        <v>2275</v>
      </c>
      <c r="D28708" t="s">
        <v>2076</v>
      </c>
      <c r="E28708">
        <v>3</v>
      </c>
      <c r="F28708" t="s">
        <v>2016</v>
      </c>
      <c r="G28708" t="s">
        <v>2030</v>
      </c>
      <c r="H28708" t="s">
        <v>2017</v>
      </c>
      <c r="I28708">
        <v>43509</v>
      </c>
      <c r="J28708">
        <v>2</v>
      </c>
      <c r="K28708">
        <v>0</v>
      </c>
    </row>
    <row r="28709" spans="2:11">
      <c r="B28709" t="s">
        <v>2198</v>
      </c>
      <c r="C28709" t="s">
        <v>2644</v>
      </c>
      <c r="D28709" t="s">
        <v>2035</v>
      </c>
      <c r="E28709">
        <v>5</v>
      </c>
      <c r="F28709" t="s">
        <v>2016</v>
      </c>
      <c r="G28709">
        <v>124</v>
      </c>
      <c r="H28709" t="s">
        <v>2017</v>
      </c>
      <c r="I28709">
        <v>43504</v>
      </c>
      <c r="J28709">
        <v>9</v>
      </c>
      <c r="K28709">
        <v>-13.87</v>
      </c>
    </row>
    <row r="28710" spans="2:11">
      <c r="B28710" t="s">
        <v>2077</v>
      </c>
      <c r="C28710" t="s">
        <v>2226</v>
      </c>
      <c r="D28710" t="s">
        <v>2041</v>
      </c>
      <c r="E28710">
        <v>1</v>
      </c>
      <c r="F28710" t="s">
        <v>2016</v>
      </c>
      <c r="G28710">
        <v>77</v>
      </c>
      <c r="H28710" t="s">
        <v>2017</v>
      </c>
      <c r="I28710">
        <v>43503</v>
      </c>
      <c r="J28710">
        <v>1</v>
      </c>
      <c r="K28710">
        <v>15.83</v>
      </c>
    </row>
    <row r="28711" spans="2:11">
      <c r="B28711" t="s">
        <v>2094</v>
      </c>
      <c r="C28711" t="s">
        <v>2095</v>
      </c>
      <c r="D28711" t="s">
        <v>2076</v>
      </c>
      <c r="E28711">
        <v>3</v>
      </c>
      <c r="F28711" t="s">
        <v>2016</v>
      </c>
      <c r="G28711" t="s">
        <v>2030</v>
      </c>
      <c r="H28711" t="s">
        <v>2017</v>
      </c>
      <c r="I28711">
        <v>43503</v>
      </c>
      <c r="J28711" t="s">
        <v>2030</v>
      </c>
      <c r="K28711" t="s">
        <v>2030</v>
      </c>
    </row>
    <row r="28712" spans="2:11">
      <c r="B28712" t="s">
        <v>2174</v>
      </c>
      <c r="C28712" t="s">
        <v>2242</v>
      </c>
      <c r="D28712" t="s">
        <v>2029</v>
      </c>
      <c r="E28712">
        <v>5</v>
      </c>
      <c r="F28712" t="s">
        <v>2016</v>
      </c>
      <c r="G28712">
        <v>137</v>
      </c>
      <c r="H28712" t="s">
        <v>2017</v>
      </c>
      <c r="I28712">
        <v>43501</v>
      </c>
      <c r="J28712">
        <v>10</v>
      </c>
      <c r="K28712">
        <v>-15.83</v>
      </c>
    </row>
    <row r="28713" spans="2:11">
      <c r="B28713" t="s">
        <v>2234</v>
      </c>
      <c r="C28713" t="s">
        <v>2235</v>
      </c>
      <c r="D28713" t="s">
        <v>2026</v>
      </c>
      <c r="E28713">
        <v>5</v>
      </c>
      <c r="F28713" t="s">
        <v>2016</v>
      </c>
      <c r="G28713">
        <v>100</v>
      </c>
      <c r="H28713" t="s">
        <v>2020</v>
      </c>
      <c r="I28713">
        <v>43489</v>
      </c>
      <c r="J28713">
        <v>10</v>
      </c>
      <c r="K28713">
        <v>-15.83</v>
      </c>
    </row>
    <row r="28714" spans="2:11">
      <c r="B28714" t="s">
        <v>106</v>
      </c>
      <c r="C28714" t="s">
        <v>2228</v>
      </c>
      <c r="D28714" t="s">
        <v>2723</v>
      </c>
      <c r="E28714">
        <v>3</v>
      </c>
      <c r="F28714" t="s">
        <v>2016</v>
      </c>
      <c r="G28714">
        <v>100</v>
      </c>
      <c r="H28714" t="s">
        <v>2020</v>
      </c>
      <c r="I28714">
        <v>43488</v>
      </c>
      <c r="J28714">
        <v>2</v>
      </c>
      <c r="K28714">
        <v>0</v>
      </c>
    </row>
    <row r="28715" spans="2:11">
      <c r="B28715" t="s">
        <v>2024</v>
      </c>
      <c r="C28715" t="s">
        <v>2243</v>
      </c>
      <c r="D28715" t="s">
        <v>2026</v>
      </c>
      <c r="E28715">
        <v>5</v>
      </c>
      <c r="F28715" t="s">
        <v>2016</v>
      </c>
      <c r="G28715">
        <v>98</v>
      </c>
      <c r="H28715" t="s">
        <v>2017</v>
      </c>
      <c r="I28715">
        <v>43488</v>
      </c>
      <c r="J28715">
        <v>10</v>
      </c>
      <c r="K28715">
        <v>-15.83</v>
      </c>
    </row>
    <row r="28716" spans="2:11">
      <c r="B28716" t="s">
        <v>2232</v>
      </c>
      <c r="C28716" t="s">
        <v>2233</v>
      </c>
      <c r="D28716" t="s">
        <v>2015</v>
      </c>
      <c r="E28716">
        <v>3</v>
      </c>
      <c r="F28716" t="s">
        <v>2016</v>
      </c>
      <c r="G28716" t="s">
        <v>2030</v>
      </c>
      <c r="H28716" t="s">
        <v>2017</v>
      </c>
      <c r="I28716">
        <v>43488</v>
      </c>
      <c r="J28716">
        <v>2</v>
      </c>
      <c r="K28716">
        <v>0</v>
      </c>
    </row>
    <row r="28717" spans="2:11">
      <c r="B28717" t="s">
        <v>2045</v>
      </c>
      <c r="C28717" t="s">
        <v>2244</v>
      </c>
      <c r="D28717" t="s">
        <v>2015</v>
      </c>
      <c r="E28717">
        <v>3</v>
      </c>
      <c r="F28717" t="s">
        <v>2088</v>
      </c>
      <c r="G28717" t="s">
        <v>2030</v>
      </c>
      <c r="H28717" t="s">
        <v>2017</v>
      </c>
      <c r="I28717">
        <v>43488</v>
      </c>
      <c r="J28717" t="s">
        <v>2030</v>
      </c>
      <c r="K28717" t="s">
        <v>2030</v>
      </c>
    </row>
    <row r="28718" spans="2:11">
      <c r="B28718" t="s">
        <v>2051</v>
      </c>
      <c r="C28718" t="s">
        <v>2239</v>
      </c>
      <c r="D28718" t="s">
        <v>2026</v>
      </c>
      <c r="E28718">
        <v>5</v>
      </c>
      <c r="F28718" t="s">
        <v>2016</v>
      </c>
      <c r="G28718">
        <v>119</v>
      </c>
      <c r="H28718" t="s">
        <v>2017</v>
      </c>
      <c r="I28718">
        <v>43488</v>
      </c>
      <c r="J28718">
        <v>10</v>
      </c>
      <c r="K28718">
        <v>-15.83</v>
      </c>
    </row>
    <row r="28719" spans="2:11">
      <c r="B28719" t="s">
        <v>2120</v>
      </c>
      <c r="C28719" t="s">
        <v>2245</v>
      </c>
      <c r="D28719" t="s">
        <v>2044</v>
      </c>
      <c r="E28719">
        <v>3</v>
      </c>
      <c r="F28719" t="s">
        <v>2016</v>
      </c>
      <c r="G28719">
        <v>90</v>
      </c>
      <c r="H28719" t="s">
        <v>2020</v>
      </c>
      <c r="I28719">
        <v>43488</v>
      </c>
      <c r="J28719">
        <v>4</v>
      </c>
      <c r="K28719">
        <v>-1.3</v>
      </c>
    </row>
    <row r="28720" spans="2:11">
      <c r="B28720" t="s">
        <v>2063</v>
      </c>
      <c r="C28720" t="s">
        <v>2291</v>
      </c>
      <c r="D28720" t="s">
        <v>2035</v>
      </c>
      <c r="E28720">
        <v>5</v>
      </c>
      <c r="F28720" t="s">
        <v>2016</v>
      </c>
      <c r="G28720">
        <v>114</v>
      </c>
      <c r="H28720" t="s">
        <v>2017</v>
      </c>
      <c r="I28720">
        <v>43488</v>
      </c>
      <c r="J28720">
        <v>10</v>
      </c>
      <c r="K28720">
        <v>-15.83</v>
      </c>
    </row>
    <row r="28721" spans="2:11">
      <c r="B28721" t="s">
        <v>2083</v>
      </c>
      <c r="C28721" t="s">
        <v>2084</v>
      </c>
      <c r="D28721" t="s">
        <v>2035</v>
      </c>
      <c r="E28721">
        <v>5</v>
      </c>
      <c r="F28721" t="s">
        <v>2016</v>
      </c>
      <c r="G28721" t="s">
        <v>2030</v>
      </c>
      <c r="H28721" t="s">
        <v>2017</v>
      </c>
      <c r="I28721">
        <v>43488</v>
      </c>
      <c r="J28721">
        <v>5</v>
      </c>
      <c r="K28721">
        <v>-5.62</v>
      </c>
    </row>
    <row r="28722" spans="2:11">
      <c r="B28722" t="s">
        <v>2240</v>
      </c>
      <c r="C28722" t="s">
        <v>2241</v>
      </c>
      <c r="D28722" t="s">
        <v>2026</v>
      </c>
      <c r="E28722">
        <v>5</v>
      </c>
      <c r="F28722" t="s">
        <v>2016</v>
      </c>
      <c r="G28722">
        <v>100</v>
      </c>
      <c r="H28722" t="s">
        <v>2020</v>
      </c>
      <c r="I28722">
        <v>43488</v>
      </c>
      <c r="J28722">
        <v>10</v>
      </c>
      <c r="K28722">
        <v>-15.83</v>
      </c>
    </row>
    <row r="28723" spans="2:11">
      <c r="B28723" t="s">
        <v>2021</v>
      </c>
      <c r="C28723" t="s">
        <v>2230</v>
      </c>
      <c r="D28723" t="s">
        <v>2166</v>
      </c>
      <c r="E28723">
        <v>5</v>
      </c>
      <c r="F28723" t="s">
        <v>2016</v>
      </c>
      <c r="G28723">
        <v>94</v>
      </c>
      <c r="H28723" t="s">
        <v>2020</v>
      </c>
      <c r="I28723">
        <v>43471</v>
      </c>
      <c r="J28723">
        <v>10</v>
      </c>
      <c r="K28723">
        <v>-15.83</v>
      </c>
    </row>
    <row r="28801" spans="1:11">
      <c r="A28801" t="s">
        <v>1301</v>
      </c>
      <c r="B28801" t="s">
        <v>106</v>
      </c>
      <c r="C28801" t="s">
        <v>2627</v>
      </c>
      <c r="D28801" t="s">
        <v>2723</v>
      </c>
      <c r="E28801">
        <v>3</v>
      </c>
      <c r="F28801" t="s">
        <v>2016</v>
      </c>
      <c r="G28801">
        <v>48</v>
      </c>
      <c r="H28801" t="s">
        <v>2020</v>
      </c>
      <c r="I28801">
        <v>43511</v>
      </c>
      <c r="J28801">
        <v>4</v>
      </c>
      <c r="K28801">
        <v>0</v>
      </c>
    </row>
    <row r="28802" spans="1:11">
      <c r="B28802" t="s">
        <v>2021</v>
      </c>
      <c r="C28802" t="s">
        <v>2628</v>
      </c>
      <c r="D28802" t="s">
        <v>2023</v>
      </c>
      <c r="E28802">
        <v>5</v>
      </c>
      <c r="F28802" t="s">
        <v>2016</v>
      </c>
      <c r="G28802">
        <v>53</v>
      </c>
      <c r="H28802" t="s">
        <v>2020</v>
      </c>
      <c r="I28802">
        <v>43511</v>
      </c>
      <c r="J28802">
        <v>2</v>
      </c>
      <c r="K28802">
        <v>4.9800000000000004</v>
      </c>
    </row>
    <row r="28803" spans="1:11">
      <c r="B28803" t="s">
        <v>2033</v>
      </c>
      <c r="C28803" t="s">
        <v>3947</v>
      </c>
      <c r="D28803" t="s">
        <v>2044</v>
      </c>
      <c r="E28803">
        <v>3</v>
      </c>
      <c r="F28803" t="s">
        <v>2016</v>
      </c>
      <c r="G28803">
        <v>43</v>
      </c>
      <c r="H28803" t="s">
        <v>2036</v>
      </c>
      <c r="I28803">
        <v>43511</v>
      </c>
      <c r="J28803">
        <v>4</v>
      </c>
      <c r="K28803">
        <v>0</v>
      </c>
    </row>
    <row r="28804" spans="1:11">
      <c r="B28804" t="s">
        <v>2051</v>
      </c>
      <c r="C28804" t="s">
        <v>2624</v>
      </c>
      <c r="D28804" t="s">
        <v>2076</v>
      </c>
      <c r="E28804">
        <v>3</v>
      </c>
      <c r="F28804" t="s">
        <v>2016</v>
      </c>
      <c r="G28804">
        <v>50</v>
      </c>
      <c r="H28804" t="s">
        <v>2017</v>
      </c>
      <c r="I28804">
        <v>43511</v>
      </c>
      <c r="J28804">
        <v>4</v>
      </c>
      <c r="K28804">
        <v>0</v>
      </c>
    </row>
    <row r="28805" spans="1:11">
      <c r="B28805" t="s">
        <v>2063</v>
      </c>
      <c r="C28805" t="s">
        <v>3950</v>
      </c>
      <c r="D28805" t="s">
        <v>2162</v>
      </c>
      <c r="E28805">
        <v>3</v>
      </c>
      <c r="F28805" t="s">
        <v>2016</v>
      </c>
      <c r="G28805">
        <v>50</v>
      </c>
      <c r="H28805" t="s">
        <v>2017</v>
      </c>
      <c r="I28805">
        <v>43511</v>
      </c>
      <c r="J28805" t="s">
        <v>2030</v>
      </c>
      <c r="K28805" t="s">
        <v>2030</v>
      </c>
    </row>
    <row r="28806" spans="1:11">
      <c r="B28806" t="s">
        <v>2174</v>
      </c>
      <c r="C28806" t="s">
        <v>3946</v>
      </c>
      <c r="D28806" t="s">
        <v>2029</v>
      </c>
      <c r="E28806">
        <v>5</v>
      </c>
      <c r="F28806" t="s">
        <v>2016</v>
      </c>
      <c r="G28806">
        <v>55</v>
      </c>
      <c r="H28806" t="s">
        <v>2017</v>
      </c>
      <c r="I28806">
        <v>43510</v>
      </c>
      <c r="J28806">
        <v>2</v>
      </c>
      <c r="K28806">
        <v>4.9800000000000004</v>
      </c>
    </row>
    <row r="28807" spans="1:11">
      <c r="B28807" t="s">
        <v>2067</v>
      </c>
      <c r="C28807" t="s">
        <v>3951</v>
      </c>
      <c r="D28807" t="s">
        <v>2252</v>
      </c>
      <c r="E28807">
        <v>3</v>
      </c>
      <c r="F28807" t="s">
        <v>2016</v>
      </c>
      <c r="G28807">
        <v>45</v>
      </c>
      <c r="H28807" t="s">
        <v>2020</v>
      </c>
      <c r="I28807">
        <v>43510</v>
      </c>
      <c r="J28807">
        <v>8</v>
      </c>
      <c r="K28807">
        <v>-5.64</v>
      </c>
    </row>
    <row r="28808" spans="1:11">
      <c r="B28808" t="s">
        <v>2027</v>
      </c>
      <c r="C28808" t="s">
        <v>3952</v>
      </c>
      <c r="D28808" t="s">
        <v>2044</v>
      </c>
      <c r="E28808">
        <v>3</v>
      </c>
      <c r="F28808" t="s">
        <v>2016</v>
      </c>
      <c r="G28808">
        <v>46</v>
      </c>
      <c r="H28808" t="s">
        <v>2017</v>
      </c>
      <c r="I28808">
        <v>43510</v>
      </c>
      <c r="J28808">
        <v>4</v>
      </c>
      <c r="K28808">
        <v>0</v>
      </c>
    </row>
    <row r="28809" spans="1:11">
      <c r="B28809" t="s">
        <v>2134</v>
      </c>
      <c r="C28809" t="s">
        <v>2592</v>
      </c>
      <c r="D28809" t="s">
        <v>2035</v>
      </c>
      <c r="E28809">
        <v>5</v>
      </c>
      <c r="F28809" t="s">
        <v>2016</v>
      </c>
      <c r="G28809">
        <v>60</v>
      </c>
      <c r="H28809" t="s">
        <v>2020</v>
      </c>
      <c r="I28809">
        <v>43510</v>
      </c>
      <c r="J28809">
        <v>3</v>
      </c>
      <c r="K28809">
        <v>0.34</v>
      </c>
    </row>
    <row r="28810" spans="1:11">
      <c r="B28810" t="s">
        <v>2595</v>
      </c>
      <c r="C28810" t="s">
        <v>3954</v>
      </c>
      <c r="D28810" t="s">
        <v>2362</v>
      </c>
      <c r="E28810">
        <v>5</v>
      </c>
      <c r="F28810" t="s">
        <v>2016</v>
      </c>
      <c r="G28810">
        <v>58</v>
      </c>
      <c r="H28810" t="s">
        <v>2020</v>
      </c>
      <c r="I28810">
        <v>43510</v>
      </c>
      <c r="J28810">
        <v>6</v>
      </c>
      <c r="K28810">
        <v>-2.76</v>
      </c>
    </row>
    <row r="28811" spans="1:11">
      <c r="B28811" t="s">
        <v>2682</v>
      </c>
      <c r="C28811" t="s">
        <v>3944</v>
      </c>
      <c r="D28811" t="s">
        <v>2076</v>
      </c>
      <c r="E28811">
        <v>3</v>
      </c>
      <c r="F28811" t="s">
        <v>2016</v>
      </c>
      <c r="G28811">
        <v>48</v>
      </c>
      <c r="H28811" t="s">
        <v>2017</v>
      </c>
      <c r="I28811">
        <v>43510</v>
      </c>
      <c r="J28811">
        <v>4</v>
      </c>
      <c r="K28811">
        <v>0</v>
      </c>
    </row>
    <row r="28812" spans="1:11">
      <c r="B28812" t="s">
        <v>2054</v>
      </c>
      <c r="C28812" t="s">
        <v>3949</v>
      </c>
      <c r="D28812" t="s">
        <v>2056</v>
      </c>
      <c r="E28812">
        <v>4</v>
      </c>
      <c r="F28812" t="s">
        <v>2016</v>
      </c>
      <c r="G28812">
        <v>59</v>
      </c>
      <c r="H28812" t="s">
        <v>2020</v>
      </c>
      <c r="I28812">
        <v>43510</v>
      </c>
      <c r="J28812">
        <v>2</v>
      </c>
      <c r="K28812">
        <v>4.9800000000000004</v>
      </c>
    </row>
    <row r="28813" spans="1:11">
      <c r="B28813" t="s">
        <v>2551</v>
      </c>
      <c r="C28813" t="s">
        <v>3350</v>
      </c>
      <c r="D28813" t="s">
        <v>2026</v>
      </c>
      <c r="E28813">
        <v>5</v>
      </c>
      <c r="F28813" t="s">
        <v>2016</v>
      </c>
      <c r="G28813">
        <v>53</v>
      </c>
      <c r="H28813" t="s">
        <v>2017</v>
      </c>
      <c r="I28813">
        <v>43510</v>
      </c>
      <c r="J28813">
        <v>5</v>
      </c>
      <c r="K28813">
        <v>-0.48</v>
      </c>
    </row>
    <row r="28814" spans="1:11">
      <c r="B28814" t="s">
        <v>2074</v>
      </c>
      <c r="C28814" t="s">
        <v>2625</v>
      </c>
      <c r="D28814" t="s">
        <v>2076</v>
      </c>
      <c r="E28814">
        <v>3</v>
      </c>
      <c r="F28814" t="s">
        <v>2016</v>
      </c>
      <c r="G28814">
        <v>45</v>
      </c>
      <c r="H28814" t="s">
        <v>2020</v>
      </c>
      <c r="I28814">
        <v>43509</v>
      </c>
      <c r="J28814">
        <v>4</v>
      </c>
      <c r="K28814">
        <v>0</v>
      </c>
    </row>
    <row r="28815" spans="1:11">
      <c r="B28815" t="s">
        <v>2094</v>
      </c>
      <c r="C28815" t="s">
        <v>2095</v>
      </c>
      <c r="D28815" t="s">
        <v>2076</v>
      </c>
      <c r="E28815">
        <v>3</v>
      </c>
      <c r="F28815" t="s">
        <v>2016</v>
      </c>
      <c r="G28815" t="s">
        <v>2030</v>
      </c>
      <c r="H28815" t="s">
        <v>2017</v>
      </c>
      <c r="I28815">
        <v>43508</v>
      </c>
      <c r="J28815" t="s">
        <v>2030</v>
      </c>
      <c r="K28815" t="s">
        <v>2030</v>
      </c>
    </row>
    <row r="28816" spans="1:11">
      <c r="B28816" t="s">
        <v>2049</v>
      </c>
      <c r="C28816" t="s">
        <v>3945</v>
      </c>
      <c r="D28816" t="s">
        <v>2029</v>
      </c>
      <c r="E28816">
        <v>5</v>
      </c>
      <c r="F28816" t="s">
        <v>2016</v>
      </c>
      <c r="G28816">
        <v>68</v>
      </c>
      <c r="H28816" t="s">
        <v>2017</v>
      </c>
      <c r="I28816">
        <v>43506</v>
      </c>
      <c r="J28816">
        <v>7</v>
      </c>
      <c r="K28816">
        <v>-3.67</v>
      </c>
    </row>
    <row r="28817" spans="2:11">
      <c r="B28817" t="s">
        <v>2813</v>
      </c>
      <c r="C28817" t="s">
        <v>3955</v>
      </c>
      <c r="D28817" t="s">
        <v>2026</v>
      </c>
      <c r="E28817">
        <v>5</v>
      </c>
      <c r="F28817" t="s">
        <v>2016</v>
      </c>
      <c r="G28817">
        <v>60</v>
      </c>
      <c r="H28817" t="s">
        <v>2017</v>
      </c>
      <c r="I28817">
        <v>43492</v>
      </c>
      <c r="J28817">
        <v>9</v>
      </c>
      <c r="K28817">
        <v>-12.52</v>
      </c>
    </row>
    <row r="28818" spans="2:11">
      <c r="B28818" t="s">
        <v>2083</v>
      </c>
      <c r="C28818" t="s">
        <v>2084</v>
      </c>
      <c r="D28818" t="s">
        <v>2053</v>
      </c>
      <c r="E28818">
        <v>1</v>
      </c>
      <c r="F28818" t="s">
        <v>2016</v>
      </c>
      <c r="G28818" t="s">
        <v>2030</v>
      </c>
      <c r="H28818" t="s">
        <v>2017</v>
      </c>
      <c r="I28818">
        <v>43404</v>
      </c>
      <c r="J28818" t="s">
        <v>2030</v>
      </c>
      <c r="K28818" t="s">
        <v>2030</v>
      </c>
    </row>
    <row r="28901" spans="1:11">
      <c r="A28901" t="s">
        <v>1302</v>
      </c>
      <c r="B28901" t="s">
        <v>2553</v>
      </c>
      <c r="C28901" t="s">
        <v>2554</v>
      </c>
      <c r="D28901" t="s">
        <v>2026</v>
      </c>
      <c r="E28901">
        <v>5</v>
      </c>
      <c r="F28901" t="s">
        <v>2016</v>
      </c>
      <c r="G28901">
        <v>40</v>
      </c>
      <c r="H28901" t="s">
        <v>2020</v>
      </c>
      <c r="I28901">
        <v>43511</v>
      </c>
      <c r="J28901">
        <v>2</v>
      </c>
      <c r="K28901">
        <v>19.649999999999999</v>
      </c>
    </row>
    <row r="28902" spans="1:11">
      <c r="B28902" t="s">
        <v>2054</v>
      </c>
      <c r="C28902" t="s">
        <v>3563</v>
      </c>
      <c r="D28902" t="s">
        <v>2056</v>
      </c>
      <c r="E28902">
        <v>4</v>
      </c>
      <c r="F28902" t="s">
        <v>2016</v>
      </c>
      <c r="G28902">
        <v>40</v>
      </c>
      <c r="H28902" t="s">
        <v>2020</v>
      </c>
      <c r="I28902">
        <v>43499</v>
      </c>
      <c r="J28902">
        <v>2</v>
      </c>
      <c r="K28902">
        <v>19.649999999999999</v>
      </c>
    </row>
    <row r="28903" spans="1:11">
      <c r="B28903" t="s">
        <v>2021</v>
      </c>
      <c r="C28903" t="s">
        <v>2190</v>
      </c>
      <c r="D28903" t="s">
        <v>2296</v>
      </c>
      <c r="E28903">
        <v>3</v>
      </c>
      <c r="F28903" t="s">
        <v>2016</v>
      </c>
      <c r="G28903">
        <v>31</v>
      </c>
      <c r="H28903" t="s">
        <v>2020</v>
      </c>
      <c r="I28903">
        <v>43495</v>
      </c>
      <c r="J28903" t="s">
        <v>2030</v>
      </c>
      <c r="K28903" t="s">
        <v>2030</v>
      </c>
    </row>
    <row r="28904" spans="1:11">
      <c r="B28904" t="s">
        <v>2033</v>
      </c>
      <c r="C28904" t="s">
        <v>2192</v>
      </c>
      <c r="D28904" t="s">
        <v>2044</v>
      </c>
      <c r="E28904">
        <v>3</v>
      </c>
      <c r="F28904" t="s">
        <v>2016</v>
      </c>
      <c r="G28904">
        <v>35</v>
      </c>
      <c r="H28904" t="s">
        <v>2036</v>
      </c>
      <c r="I28904">
        <v>43495</v>
      </c>
      <c r="J28904">
        <v>3</v>
      </c>
      <c r="K28904">
        <v>0</v>
      </c>
    </row>
    <row r="28905" spans="1:11">
      <c r="B28905" t="s">
        <v>2037</v>
      </c>
      <c r="C28905" t="s">
        <v>2201</v>
      </c>
      <c r="D28905" t="s">
        <v>2076</v>
      </c>
      <c r="E28905">
        <v>3</v>
      </c>
      <c r="F28905" t="s">
        <v>2016</v>
      </c>
      <c r="G28905">
        <v>32.5</v>
      </c>
      <c r="H28905" t="s">
        <v>2020</v>
      </c>
      <c r="I28905">
        <v>43495</v>
      </c>
      <c r="J28905">
        <v>3</v>
      </c>
      <c r="K28905">
        <v>0</v>
      </c>
    </row>
    <row r="28906" spans="1:11">
      <c r="B28906" t="s">
        <v>2051</v>
      </c>
      <c r="C28906" t="s">
        <v>3861</v>
      </c>
      <c r="D28906" t="s">
        <v>2076</v>
      </c>
      <c r="E28906">
        <v>3</v>
      </c>
      <c r="F28906" t="s">
        <v>2016</v>
      </c>
      <c r="G28906">
        <v>33</v>
      </c>
      <c r="H28906" t="s">
        <v>2017</v>
      </c>
      <c r="I28906">
        <v>43495</v>
      </c>
      <c r="J28906" t="s">
        <v>2030</v>
      </c>
      <c r="K28906" t="s">
        <v>2030</v>
      </c>
    </row>
    <row r="28907" spans="1:11">
      <c r="B28907" t="s">
        <v>106</v>
      </c>
      <c r="C28907" t="s">
        <v>3635</v>
      </c>
      <c r="D28907" t="s">
        <v>2669</v>
      </c>
      <c r="E28907">
        <v>5</v>
      </c>
      <c r="F28907" t="s">
        <v>2016</v>
      </c>
      <c r="G28907">
        <v>35</v>
      </c>
      <c r="H28907" t="s">
        <v>2020</v>
      </c>
      <c r="I28907">
        <v>43494</v>
      </c>
      <c r="J28907">
        <v>1</v>
      </c>
      <c r="K28907">
        <v>32.409999999999997</v>
      </c>
    </row>
    <row r="28908" spans="1:11">
      <c r="B28908" t="s">
        <v>2024</v>
      </c>
      <c r="C28908" t="s">
        <v>2025</v>
      </c>
      <c r="D28908" t="s">
        <v>2026</v>
      </c>
      <c r="E28908">
        <v>5</v>
      </c>
      <c r="F28908" t="s">
        <v>2016</v>
      </c>
      <c r="G28908">
        <v>42</v>
      </c>
      <c r="H28908" t="s">
        <v>2017</v>
      </c>
      <c r="I28908">
        <v>43494</v>
      </c>
      <c r="J28908">
        <v>2</v>
      </c>
      <c r="K28908">
        <v>19.649999999999999</v>
      </c>
    </row>
    <row r="28909" spans="1:11">
      <c r="B28909" t="s">
        <v>2045</v>
      </c>
      <c r="C28909" t="s">
        <v>3389</v>
      </c>
      <c r="D28909" t="s">
        <v>2015</v>
      </c>
      <c r="E28909">
        <v>3</v>
      </c>
      <c r="F28909" t="s">
        <v>2016</v>
      </c>
      <c r="G28909" t="s">
        <v>2030</v>
      </c>
      <c r="H28909" t="s">
        <v>2017</v>
      </c>
      <c r="I28909">
        <v>43494</v>
      </c>
      <c r="J28909">
        <v>3</v>
      </c>
      <c r="K28909">
        <v>0</v>
      </c>
    </row>
    <row r="28910" spans="1:11">
      <c r="B28910" t="s">
        <v>2094</v>
      </c>
      <c r="C28910" t="s">
        <v>2095</v>
      </c>
      <c r="D28910" t="s">
        <v>2076</v>
      </c>
      <c r="E28910">
        <v>3</v>
      </c>
      <c r="F28910" t="s">
        <v>2085</v>
      </c>
      <c r="G28910" t="s">
        <v>2030</v>
      </c>
      <c r="H28910" t="s">
        <v>2017</v>
      </c>
      <c r="I28910">
        <v>43493</v>
      </c>
      <c r="J28910" t="s">
        <v>2030</v>
      </c>
      <c r="K28910" t="s">
        <v>2030</v>
      </c>
    </row>
    <row r="28911" spans="1:11">
      <c r="B28911" t="s">
        <v>2111</v>
      </c>
      <c r="C28911" t="s">
        <v>2832</v>
      </c>
      <c r="D28911" t="s">
        <v>2026</v>
      </c>
      <c r="E28911">
        <v>5</v>
      </c>
      <c r="F28911" t="s">
        <v>2123</v>
      </c>
      <c r="G28911" t="s">
        <v>2030</v>
      </c>
      <c r="H28911" t="s">
        <v>2017</v>
      </c>
      <c r="I28911">
        <v>43363</v>
      </c>
      <c r="J28911" t="s">
        <v>2030</v>
      </c>
      <c r="K28911" t="s">
        <v>2030</v>
      </c>
    </row>
    <row r="28912" spans="1:11">
      <c r="B28912" t="s">
        <v>2083</v>
      </c>
      <c r="C28912" t="s">
        <v>2084</v>
      </c>
      <c r="D28912" t="s">
        <v>2053</v>
      </c>
      <c r="E28912">
        <v>1</v>
      </c>
      <c r="F28912" t="s">
        <v>2016</v>
      </c>
      <c r="G28912" t="s">
        <v>2030</v>
      </c>
      <c r="H28912" t="s">
        <v>2017</v>
      </c>
      <c r="I28912">
        <v>43181</v>
      </c>
      <c r="J28912">
        <v>5</v>
      </c>
      <c r="K28912">
        <v>-19.649999999999999</v>
      </c>
    </row>
    <row r="29001" spans="1:11">
      <c r="A29001" t="s">
        <v>1303</v>
      </c>
      <c r="B29001" t="s">
        <v>106</v>
      </c>
      <c r="C29001" t="s">
        <v>3065</v>
      </c>
      <c r="D29001" t="s">
        <v>2229</v>
      </c>
      <c r="E29001">
        <v>5</v>
      </c>
      <c r="F29001" t="s">
        <v>2016</v>
      </c>
      <c r="G29001">
        <v>620</v>
      </c>
      <c r="H29001" t="s">
        <v>2020</v>
      </c>
      <c r="I29001">
        <v>43510</v>
      </c>
      <c r="J29001">
        <v>2</v>
      </c>
      <c r="K29001">
        <v>31.04</v>
      </c>
    </row>
    <row r="29002" spans="1:11">
      <c r="B29002" t="s">
        <v>2148</v>
      </c>
      <c r="C29002" t="s">
        <v>3066</v>
      </c>
      <c r="D29002" t="s">
        <v>2029</v>
      </c>
      <c r="E29002">
        <v>5</v>
      </c>
      <c r="F29002" t="s">
        <v>2016</v>
      </c>
      <c r="G29002">
        <v>600</v>
      </c>
      <c r="H29002" t="s">
        <v>2017</v>
      </c>
      <c r="I29002">
        <v>43509</v>
      </c>
      <c r="J29002">
        <v>2</v>
      </c>
      <c r="K29002">
        <v>31.04</v>
      </c>
    </row>
    <row r="29003" spans="1:11">
      <c r="B29003" t="s">
        <v>2079</v>
      </c>
      <c r="C29003" t="s">
        <v>3067</v>
      </c>
      <c r="D29003" t="s">
        <v>2029</v>
      </c>
      <c r="E29003">
        <v>5</v>
      </c>
      <c r="F29003" t="s">
        <v>2016</v>
      </c>
      <c r="G29003">
        <v>620</v>
      </c>
      <c r="H29003" t="s">
        <v>2017</v>
      </c>
      <c r="I29003">
        <v>43509</v>
      </c>
      <c r="J29003">
        <v>2</v>
      </c>
      <c r="K29003">
        <v>31.04</v>
      </c>
    </row>
    <row r="29004" spans="1:11">
      <c r="B29004" t="s">
        <v>2198</v>
      </c>
      <c r="C29004" t="s">
        <v>3068</v>
      </c>
      <c r="D29004" t="s">
        <v>2035</v>
      </c>
      <c r="E29004">
        <v>5</v>
      </c>
      <c r="F29004" t="s">
        <v>2016</v>
      </c>
      <c r="G29004">
        <v>625</v>
      </c>
      <c r="H29004" t="s">
        <v>2020</v>
      </c>
      <c r="I29004">
        <v>43509</v>
      </c>
      <c r="J29004" t="s">
        <v>2030</v>
      </c>
      <c r="K29004" t="s">
        <v>2030</v>
      </c>
    </row>
    <row r="29005" spans="1:11">
      <c r="B29005" t="s">
        <v>2118</v>
      </c>
      <c r="C29005" t="s">
        <v>3069</v>
      </c>
      <c r="D29005" t="s">
        <v>2026</v>
      </c>
      <c r="E29005">
        <v>5</v>
      </c>
      <c r="F29005" t="s">
        <v>2016</v>
      </c>
      <c r="G29005">
        <v>610</v>
      </c>
      <c r="H29005" t="s">
        <v>2017</v>
      </c>
      <c r="I29005">
        <v>43506</v>
      </c>
      <c r="J29005">
        <v>4</v>
      </c>
      <c r="K29005">
        <v>8.77</v>
      </c>
    </row>
    <row r="29006" spans="1:11">
      <c r="B29006" t="s">
        <v>2083</v>
      </c>
      <c r="C29006" t="s">
        <v>2304</v>
      </c>
      <c r="D29006" t="s">
        <v>2026</v>
      </c>
      <c r="E29006">
        <v>5</v>
      </c>
      <c r="F29006" t="s">
        <v>2016</v>
      </c>
      <c r="G29006" t="s">
        <v>2030</v>
      </c>
      <c r="H29006" t="s">
        <v>2017</v>
      </c>
      <c r="I29006">
        <v>43505</v>
      </c>
      <c r="J29006">
        <v>1</v>
      </c>
      <c r="K29006">
        <v>32.75</v>
      </c>
    </row>
    <row r="29007" spans="1:11">
      <c r="B29007" t="s">
        <v>2072</v>
      </c>
      <c r="C29007" t="s">
        <v>3070</v>
      </c>
      <c r="D29007" t="s">
        <v>2029</v>
      </c>
      <c r="E29007">
        <v>5</v>
      </c>
      <c r="F29007" t="s">
        <v>2016</v>
      </c>
      <c r="G29007">
        <v>600</v>
      </c>
      <c r="H29007" t="s">
        <v>2020</v>
      </c>
      <c r="I29007">
        <v>43500</v>
      </c>
      <c r="J29007">
        <v>2</v>
      </c>
      <c r="K29007">
        <v>31.04</v>
      </c>
    </row>
    <row r="29008" spans="1:11">
      <c r="B29008" t="s">
        <v>2077</v>
      </c>
      <c r="C29008" t="s">
        <v>3071</v>
      </c>
      <c r="D29008" t="s">
        <v>2227</v>
      </c>
      <c r="E29008">
        <v>3</v>
      </c>
      <c r="F29008" t="s">
        <v>2016</v>
      </c>
      <c r="G29008">
        <v>480</v>
      </c>
      <c r="H29008" t="s">
        <v>2020</v>
      </c>
      <c r="I29008">
        <v>43497</v>
      </c>
      <c r="J29008">
        <v>5</v>
      </c>
      <c r="K29008">
        <v>0</v>
      </c>
    </row>
    <row r="29009" spans="2:11">
      <c r="B29009" t="s">
        <v>2094</v>
      </c>
      <c r="C29009" t="s">
        <v>2095</v>
      </c>
      <c r="D29009" t="s">
        <v>2076</v>
      </c>
      <c r="E29009">
        <v>3</v>
      </c>
      <c r="F29009" t="s">
        <v>2088</v>
      </c>
      <c r="G29009" t="s">
        <v>2030</v>
      </c>
      <c r="H29009" t="s">
        <v>2017</v>
      </c>
      <c r="I29009">
        <v>43495</v>
      </c>
      <c r="J29009" t="s">
        <v>2030</v>
      </c>
      <c r="K29009" t="s">
        <v>2030</v>
      </c>
    </row>
    <row r="29010" spans="2:11">
      <c r="B29010" t="s">
        <v>2067</v>
      </c>
      <c r="C29010" t="s">
        <v>3072</v>
      </c>
      <c r="D29010" t="s">
        <v>2252</v>
      </c>
      <c r="E29010">
        <v>3</v>
      </c>
      <c r="F29010" t="s">
        <v>2016</v>
      </c>
      <c r="G29010">
        <v>560</v>
      </c>
      <c r="H29010" t="s">
        <v>2020</v>
      </c>
      <c r="I29010">
        <v>43490</v>
      </c>
      <c r="J29010">
        <v>5</v>
      </c>
      <c r="K29010">
        <v>0</v>
      </c>
    </row>
    <row r="29011" spans="2:11">
      <c r="B29011" t="s">
        <v>2139</v>
      </c>
      <c r="C29011" t="s">
        <v>3073</v>
      </c>
      <c r="D29011" t="s">
        <v>2035</v>
      </c>
      <c r="E29011">
        <v>5</v>
      </c>
      <c r="F29011" t="s">
        <v>2016</v>
      </c>
      <c r="G29011">
        <v>620</v>
      </c>
      <c r="H29011" t="s">
        <v>2020</v>
      </c>
      <c r="I29011">
        <v>43490</v>
      </c>
      <c r="J29011">
        <v>2</v>
      </c>
      <c r="K29011">
        <v>31.04</v>
      </c>
    </row>
    <row r="29012" spans="2:11">
      <c r="B29012" t="s">
        <v>2051</v>
      </c>
      <c r="C29012" t="s">
        <v>3074</v>
      </c>
      <c r="D29012" t="s">
        <v>2053</v>
      </c>
      <c r="E29012">
        <v>1</v>
      </c>
      <c r="F29012" t="s">
        <v>2016</v>
      </c>
      <c r="G29012">
        <v>275</v>
      </c>
      <c r="H29012" t="s">
        <v>2017</v>
      </c>
      <c r="I29012">
        <v>43490</v>
      </c>
      <c r="J29012">
        <v>6</v>
      </c>
      <c r="K29012">
        <v>-31.04</v>
      </c>
    </row>
    <row r="29013" spans="2:11">
      <c r="B29013" t="s">
        <v>2021</v>
      </c>
      <c r="C29013" t="s">
        <v>3075</v>
      </c>
      <c r="D29013" t="s">
        <v>2166</v>
      </c>
      <c r="E29013">
        <v>5</v>
      </c>
      <c r="F29013" t="s">
        <v>2016</v>
      </c>
      <c r="G29013">
        <v>610</v>
      </c>
      <c r="H29013" t="s">
        <v>2020</v>
      </c>
      <c r="I29013">
        <v>43489</v>
      </c>
      <c r="J29013">
        <v>2</v>
      </c>
      <c r="K29013">
        <v>31.04</v>
      </c>
    </row>
    <row r="29014" spans="2:11">
      <c r="B29014" t="s">
        <v>2033</v>
      </c>
      <c r="C29014" t="s">
        <v>3076</v>
      </c>
      <c r="D29014" t="s">
        <v>2035</v>
      </c>
      <c r="E29014">
        <v>5</v>
      </c>
      <c r="F29014" t="s">
        <v>2016</v>
      </c>
      <c r="G29014">
        <v>575</v>
      </c>
      <c r="H29014" t="s">
        <v>2036</v>
      </c>
      <c r="I29014">
        <v>43489</v>
      </c>
      <c r="J29014">
        <v>2</v>
      </c>
      <c r="K29014">
        <v>31.04</v>
      </c>
    </row>
    <row r="29015" spans="2:11">
      <c r="B29015" t="s">
        <v>2074</v>
      </c>
      <c r="C29015" t="s">
        <v>3077</v>
      </c>
      <c r="D29015" t="s">
        <v>2026</v>
      </c>
      <c r="E29015">
        <v>5</v>
      </c>
      <c r="F29015" t="s">
        <v>2016</v>
      </c>
      <c r="G29015">
        <v>570</v>
      </c>
      <c r="H29015" t="s">
        <v>2020</v>
      </c>
      <c r="I29015">
        <v>43489</v>
      </c>
      <c r="J29015">
        <v>2</v>
      </c>
      <c r="K29015">
        <v>31.04</v>
      </c>
    </row>
    <row r="29016" spans="2:11">
      <c r="B29016" t="s">
        <v>2411</v>
      </c>
      <c r="C29016" t="s">
        <v>3078</v>
      </c>
      <c r="D29016" t="s">
        <v>2044</v>
      </c>
      <c r="E29016">
        <v>3</v>
      </c>
      <c r="F29016" t="s">
        <v>2016</v>
      </c>
      <c r="G29016" t="s">
        <v>2030</v>
      </c>
      <c r="H29016" t="s">
        <v>2017</v>
      </c>
      <c r="I29016">
        <v>43489</v>
      </c>
      <c r="J29016">
        <v>5</v>
      </c>
      <c r="K29016">
        <v>0</v>
      </c>
    </row>
    <row r="29017" spans="2:11">
      <c r="B29017" t="s">
        <v>2102</v>
      </c>
      <c r="C29017" t="s">
        <v>3079</v>
      </c>
      <c r="D29017" t="s">
        <v>2026</v>
      </c>
      <c r="E29017">
        <v>5</v>
      </c>
      <c r="F29017" t="s">
        <v>2016</v>
      </c>
      <c r="G29017" t="s">
        <v>2030</v>
      </c>
      <c r="H29017" t="s">
        <v>2017</v>
      </c>
      <c r="I29017">
        <v>43483</v>
      </c>
      <c r="J29017" t="s">
        <v>2030</v>
      </c>
      <c r="K29017" t="s">
        <v>2030</v>
      </c>
    </row>
    <row r="29018" spans="2:11">
      <c r="B29018" t="s">
        <v>2186</v>
      </c>
      <c r="C29018" t="s">
        <v>3080</v>
      </c>
      <c r="D29018" t="s">
        <v>2041</v>
      </c>
      <c r="E29018">
        <v>1</v>
      </c>
      <c r="F29018" t="s">
        <v>2016</v>
      </c>
      <c r="G29018">
        <v>375</v>
      </c>
      <c r="H29018" t="s">
        <v>2020</v>
      </c>
      <c r="I29018">
        <v>43475</v>
      </c>
      <c r="J29018">
        <v>6</v>
      </c>
      <c r="K29018">
        <v>-31.04</v>
      </c>
    </row>
    <row r="29019" spans="2:11">
      <c r="B29019" t="s">
        <v>3081</v>
      </c>
      <c r="C29019" t="s">
        <v>3082</v>
      </c>
      <c r="D29019" t="s">
        <v>2044</v>
      </c>
      <c r="E29019">
        <v>3</v>
      </c>
      <c r="F29019" t="s">
        <v>2016</v>
      </c>
      <c r="G29019">
        <v>640</v>
      </c>
      <c r="H29019" t="s">
        <v>2020</v>
      </c>
      <c r="I29019">
        <v>43473</v>
      </c>
      <c r="J29019">
        <v>5</v>
      </c>
      <c r="K29019">
        <v>0</v>
      </c>
    </row>
    <row r="29020" spans="2:11">
      <c r="B29020" t="s">
        <v>2109</v>
      </c>
      <c r="C29020" t="s">
        <v>2110</v>
      </c>
      <c r="D29020" t="s">
        <v>2026</v>
      </c>
      <c r="E29020">
        <v>5</v>
      </c>
      <c r="F29020" t="s">
        <v>2016</v>
      </c>
      <c r="G29020" t="s">
        <v>2030</v>
      </c>
      <c r="H29020" t="s">
        <v>2017</v>
      </c>
      <c r="I29020">
        <v>43207</v>
      </c>
      <c r="J29020">
        <v>3</v>
      </c>
      <c r="K29020">
        <v>25.96</v>
      </c>
    </row>
    <row r="29101" spans="1:11">
      <c r="A29101" t="s">
        <v>1304</v>
      </c>
      <c r="B29101" t="s">
        <v>2037</v>
      </c>
      <c r="C29101" t="s">
        <v>3392</v>
      </c>
      <c r="D29101" t="s">
        <v>2076</v>
      </c>
      <c r="E29101">
        <v>3</v>
      </c>
      <c r="F29101" t="s">
        <v>2016</v>
      </c>
      <c r="G29101">
        <v>4</v>
      </c>
      <c r="H29101" t="s">
        <v>2020</v>
      </c>
      <c r="I29101">
        <v>43511</v>
      </c>
      <c r="J29101">
        <v>4</v>
      </c>
      <c r="K29101">
        <v>0</v>
      </c>
    </row>
    <row r="29102" spans="1:11">
      <c r="B29102" t="s">
        <v>3127</v>
      </c>
      <c r="C29102" t="s">
        <v>3393</v>
      </c>
      <c r="D29102" t="s">
        <v>2026</v>
      </c>
      <c r="E29102">
        <v>5</v>
      </c>
      <c r="F29102" t="s">
        <v>2016</v>
      </c>
      <c r="G29102">
        <v>8</v>
      </c>
      <c r="H29102" t="s">
        <v>2017</v>
      </c>
      <c r="I29102">
        <v>43508</v>
      </c>
      <c r="J29102">
        <v>5</v>
      </c>
      <c r="K29102">
        <v>-3.14</v>
      </c>
    </row>
    <row r="29103" spans="1:11">
      <c r="B29103" t="s">
        <v>2079</v>
      </c>
      <c r="C29103" t="s">
        <v>3394</v>
      </c>
      <c r="D29103" t="s">
        <v>2029</v>
      </c>
      <c r="E29103">
        <v>5</v>
      </c>
      <c r="F29103" t="s">
        <v>2016</v>
      </c>
      <c r="G29103">
        <v>7</v>
      </c>
      <c r="H29103" t="s">
        <v>2017</v>
      </c>
      <c r="I29103">
        <v>43508</v>
      </c>
      <c r="J29103">
        <v>9</v>
      </c>
      <c r="K29103">
        <v>-45.52</v>
      </c>
    </row>
    <row r="29104" spans="1:11">
      <c r="B29104" t="s">
        <v>3136</v>
      </c>
      <c r="C29104" t="s">
        <v>3395</v>
      </c>
      <c r="D29104" t="s">
        <v>2026</v>
      </c>
      <c r="E29104">
        <v>5</v>
      </c>
      <c r="F29104" t="s">
        <v>2016</v>
      </c>
      <c r="G29104">
        <v>6.2</v>
      </c>
      <c r="H29104" t="s">
        <v>2017</v>
      </c>
      <c r="I29104">
        <v>43507</v>
      </c>
      <c r="J29104">
        <v>3</v>
      </c>
      <c r="K29104">
        <v>0.33</v>
      </c>
    </row>
    <row r="29105" spans="2:11">
      <c r="B29105" t="s">
        <v>2388</v>
      </c>
      <c r="C29105" t="s">
        <v>3396</v>
      </c>
      <c r="D29105" t="s">
        <v>2026</v>
      </c>
      <c r="E29105">
        <v>5</v>
      </c>
      <c r="F29105" t="s">
        <v>2016</v>
      </c>
      <c r="G29105">
        <v>9</v>
      </c>
      <c r="H29105" t="s">
        <v>2020</v>
      </c>
      <c r="I29105">
        <v>43497</v>
      </c>
      <c r="J29105">
        <v>5</v>
      </c>
      <c r="K29105">
        <v>-3.14</v>
      </c>
    </row>
    <row r="29106" spans="2:11">
      <c r="B29106" t="s">
        <v>3397</v>
      </c>
      <c r="C29106" t="s">
        <v>3398</v>
      </c>
      <c r="D29106" t="s">
        <v>2104</v>
      </c>
      <c r="E29106" t="s">
        <v>2030</v>
      </c>
      <c r="F29106" t="s">
        <v>2016</v>
      </c>
      <c r="G29106" t="s">
        <v>2030</v>
      </c>
      <c r="H29106" t="s">
        <v>2017</v>
      </c>
      <c r="I29106">
        <v>43497</v>
      </c>
      <c r="J29106" t="s">
        <v>2030</v>
      </c>
      <c r="K29106" t="s">
        <v>2030</v>
      </c>
    </row>
    <row r="29107" spans="2:11">
      <c r="B29107" t="s">
        <v>2054</v>
      </c>
      <c r="C29107" t="s">
        <v>2824</v>
      </c>
      <c r="D29107" t="s">
        <v>2044</v>
      </c>
      <c r="E29107">
        <v>3</v>
      </c>
      <c r="F29107" t="s">
        <v>2016</v>
      </c>
      <c r="G29107">
        <v>4.5</v>
      </c>
      <c r="H29107" t="s">
        <v>2020</v>
      </c>
      <c r="I29107">
        <v>43497</v>
      </c>
      <c r="J29107">
        <v>4</v>
      </c>
      <c r="K29107">
        <v>0</v>
      </c>
    </row>
    <row r="29108" spans="2:11">
      <c r="B29108" t="s">
        <v>2027</v>
      </c>
      <c r="C29108" t="s">
        <v>3399</v>
      </c>
      <c r="D29108" t="s">
        <v>2029</v>
      </c>
      <c r="E29108">
        <v>5</v>
      </c>
      <c r="F29108" t="s">
        <v>2016</v>
      </c>
      <c r="G29108">
        <v>6.5</v>
      </c>
      <c r="H29108" t="s">
        <v>2017</v>
      </c>
      <c r="I29108">
        <v>43494</v>
      </c>
      <c r="J29108">
        <v>7</v>
      </c>
      <c r="K29108">
        <v>-11.54</v>
      </c>
    </row>
    <row r="29109" spans="2:11">
      <c r="B29109" t="s">
        <v>2371</v>
      </c>
      <c r="C29109" t="s">
        <v>3400</v>
      </c>
      <c r="D29109" t="s">
        <v>2035</v>
      </c>
      <c r="E29109">
        <v>5</v>
      </c>
      <c r="F29109" t="s">
        <v>2016</v>
      </c>
      <c r="G29109">
        <v>6</v>
      </c>
      <c r="H29109" t="s">
        <v>2017</v>
      </c>
      <c r="I29109">
        <v>43494</v>
      </c>
      <c r="J29109" t="s">
        <v>2030</v>
      </c>
      <c r="K29109" t="s">
        <v>2030</v>
      </c>
    </row>
    <row r="29110" spans="2:11">
      <c r="B29110" t="s">
        <v>2077</v>
      </c>
      <c r="C29110" t="s">
        <v>3401</v>
      </c>
      <c r="D29110" t="s">
        <v>2029</v>
      </c>
      <c r="E29110">
        <v>5</v>
      </c>
      <c r="F29110" t="s">
        <v>2016</v>
      </c>
      <c r="G29110">
        <v>8</v>
      </c>
      <c r="H29110" t="s">
        <v>2020</v>
      </c>
      <c r="I29110">
        <v>43494</v>
      </c>
      <c r="J29110">
        <v>5</v>
      </c>
      <c r="K29110">
        <v>-3.14</v>
      </c>
    </row>
    <row r="29111" spans="2:11">
      <c r="B29111" t="s">
        <v>3133</v>
      </c>
      <c r="C29111" t="s">
        <v>3402</v>
      </c>
      <c r="D29111" t="s">
        <v>2026</v>
      </c>
      <c r="E29111">
        <v>5</v>
      </c>
      <c r="F29111" t="s">
        <v>2016</v>
      </c>
      <c r="G29111">
        <v>9</v>
      </c>
      <c r="H29111" t="s">
        <v>3135</v>
      </c>
      <c r="I29111">
        <v>43493</v>
      </c>
      <c r="J29111">
        <v>5</v>
      </c>
      <c r="K29111">
        <v>-3.14</v>
      </c>
    </row>
    <row r="29112" spans="2:11">
      <c r="B29112" t="s">
        <v>2352</v>
      </c>
      <c r="C29112" t="s">
        <v>3403</v>
      </c>
      <c r="D29112" t="s">
        <v>2026</v>
      </c>
      <c r="E29112">
        <v>5</v>
      </c>
      <c r="F29112" t="s">
        <v>2016</v>
      </c>
      <c r="G29112" t="s">
        <v>2030</v>
      </c>
      <c r="H29112" t="s">
        <v>2017</v>
      </c>
      <c r="I29112">
        <v>43490</v>
      </c>
      <c r="J29112">
        <v>8</v>
      </c>
      <c r="K29112">
        <v>-36.9</v>
      </c>
    </row>
    <row r="29113" spans="2:11">
      <c r="B29113" t="s">
        <v>2094</v>
      </c>
      <c r="C29113" t="s">
        <v>2095</v>
      </c>
      <c r="D29113" t="s">
        <v>2076</v>
      </c>
      <c r="E29113">
        <v>3</v>
      </c>
      <c r="F29113" t="s">
        <v>2016</v>
      </c>
      <c r="G29113" t="s">
        <v>2030</v>
      </c>
      <c r="H29113" t="s">
        <v>2017</v>
      </c>
      <c r="I29113">
        <v>43489</v>
      </c>
      <c r="J29113" t="s">
        <v>2030</v>
      </c>
      <c r="K29113" t="s">
        <v>2030</v>
      </c>
    </row>
    <row r="29114" spans="2:11">
      <c r="B29114" t="s">
        <v>2033</v>
      </c>
      <c r="C29114" t="s">
        <v>3404</v>
      </c>
      <c r="D29114" t="s">
        <v>2044</v>
      </c>
      <c r="E29114">
        <v>3</v>
      </c>
      <c r="F29114" t="s">
        <v>2016</v>
      </c>
      <c r="G29114">
        <v>6</v>
      </c>
      <c r="H29114" t="s">
        <v>2020</v>
      </c>
      <c r="I29114">
        <v>43482</v>
      </c>
      <c r="J29114">
        <v>11</v>
      </c>
      <c r="K29114">
        <v>-76.19</v>
      </c>
    </row>
    <row r="29115" spans="2:11">
      <c r="B29115" t="s">
        <v>2049</v>
      </c>
      <c r="C29115" t="s">
        <v>3405</v>
      </c>
      <c r="D29115" t="s">
        <v>2015</v>
      </c>
      <c r="E29115">
        <v>3</v>
      </c>
      <c r="F29115" t="s">
        <v>2016</v>
      </c>
      <c r="G29115">
        <v>5</v>
      </c>
      <c r="H29115" t="s">
        <v>2017</v>
      </c>
      <c r="I29115">
        <v>43482</v>
      </c>
      <c r="J29115" t="s">
        <v>2030</v>
      </c>
      <c r="K29115" t="s">
        <v>2030</v>
      </c>
    </row>
    <row r="29116" spans="2:11">
      <c r="B29116" t="s">
        <v>2198</v>
      </c>
      <c r="C29116" t="s">
        <v>3406</v>
      </c>
      <c r="D29116" t="s">
        <v>2044</v>
      </c>
      <c r="E29116">
        <v>3</v>
      </c>
      <c r="F29116" t="s">
        <v>2016</v>
      </c>
      <c r="G29116">
        <v>5.25</v>
      </c>
      <c r="H29116" t="s">
        <v>2017</v>
      </c>
      <c r="I29116">
        <v>43481</v>
      </c>
      <c r="J29116">
        <v>4</v>
      </c>
      <c r="K29116">
        <v>0</v>
      </c>
    </row>
    <row r="29117" spans="2:11">
      <c r="B29117" t="s">
        <v>2136</v>
      </c>
      <c r="C29117" t="s">
        <v>3407</v>
      </c>
      <c r="D29117" t="s">
        <v>2044</v>
      </c>
      <c r="E29117">
        <v>3</v>
      </c>
      <c r="F29117" t="s">
        <v>2016</v>
      </c>
      <c r="G29117">
        <v>7</v>
      </c>
      <c r="H29117" t="s">
        <v>2020</v>
      </c>
      <c r="I29117">
        <v>43479</v>
      </c>
      <c r="J29117">
        <v>4</v>
      </c>
      <c r="K29117">
        <v>0</v>
      </c>
    </row>
    <row r="29118" spans="2:11">
      <c r="B29118" t="s">
        <v>2174</v>
      </c>
      <c r="C29118" t="s">
        <v>3408</v>
      </c>
      <c r="D29118" t="s">
        <v>2015</v>
      </c>
      <c r="E29118">
        <v>3</v>
      </c>
      <c r="F29118" t="s">
        <v>2016</v>
      </c>
      <c r="G29118">
        <v>3</v>
      </c>
      <c r="H29118" t="s">
        <v>2017</v>
      </c>
      <c r="I29118">
        <v>43475</v>
      </c>
      <c r="J29118">
        <v>4</v>
      </c>
      <c r="K29118">
        <v>0</v>
      </c>
    </row>
    <row r="29119" spans="2:11">
      <c r="B29119" t="s">
        <v>2411</v>
      </c>
      <c r="C29119" t="s">
        <v>3130</v>
      </c>
      <c r="D29119" t="s">
        <v>2026</v>
      </c>
      <c r="E29119">
        <v>5</v>
      </c>
      <c r="F29119" t="s">
        <v>2016</v>
      </c>
      <c r="G29119">
        <v>8</v>
      </c>
      <c r="H29119" t="s">
        <v>2020</v>
      </c>
      <c r="I29119">
        <v>43454</v>
      </c>
      <c r="J29119" t="s">
        <v>2030</v>
      </c>
      <c r="K29119" t="s">
        <v>2030</v>
      </c>
    </row>
    <row r="29120" spans="2:11">
      <c r="B29120" t="s">
        <v>2792</v>
      </c>
      <c r="C29120" t="s">
        <v>3409</v>
      </c>
      <c r="D29120" t="s">
        <v>2076</v>
      </c>
      <c r="E29120">
        <v>3</v>
      </c>
      <c r="F29120" t="s">
        <v>2088</v>
      </c>
      <c r="G29120">
        <v>4.2</v>
      </c>
      <c r="H29120" t="s">
        <v>2020</v>
      </c>
      <c r="I29120">
        <v>43453</v>
      </c>
      <c r="J29120">
        <v>10</v>
      </c>
      <c r="K29120">
        <v>-57.68</v>
      </c>
    </row>
    <row r="29121" spans="2:11">
      <c r="B29121" t="s">
        <v>2051</v>
      </c>
      <c r="C29121" t="s">
        <v>3410</v>
      </c>
      <c r="D29121" t="s">
        <v>2076</v>
      </c>
      <c r="E29121">
        <v>3</v>
      </c>
      <c r="F29121" t="s">
        <v>2016</v>
      </c>
      <c r="G29121">
        <v>3.75</v>
      </c>
      <c r="H29121" t="s">
        <v>2017</v>
      </c>
      <c r="I29121">
        <v>43452</v>
      </c>
      <c r="J29121">
        <v>1</v>
      </c>
      <c r="K29121">
        <v>8.4</v>
      </c>
    </row>
    <row r="29122" spans="2:11">
      <c r="B29122" t="s">
        <v>2063</v>
      </c>
      <c r="C29122" t="s">
        <v>3411</v>
      </c>
      <c r="D29122" t="s">
        <v>2184</v>
      </c>
      <c r="E29122">
        <v>1</v>
      </c>
      <c r="F29122" t="s">
        <v>2016</v>
      </c>
      <c r="G29122">
        <v>5</v>
      </c>
      <c r="H29122" t="s">
        <v>2017</v>
      </c>
      <c r="I29122">
        <v>43406</v>
      </c>
      <c r="J29122">
        <v>2</v>
      </c>
      <c r="K29122">
        <v>3.14</v>
      </c>
    </row>
    <row r="29123" spans="2:11">
      <c r="B29123" t="s">
        <v>2813</v>
      </c>
      <c r="C29123" t="s">
        <v>3412</v>
      </c>
      <c r="D29123" t="s">
        <v>2171</v>
      </c>
      <c r="E29123" t="s">
        <v>2030</v>
      </c>
      <c r="F29123" t="s">
        <v>2016</v>
      </c>
      <c r="G29123" t="s">
        <v>2030</v>
      </c>
      <c r="H29123" t="s">
        <v>2017</v>
      </c>
      <c r="I29123">
        <v>43381</v>
      </c>
      <c r="J29123" t="s">
        <v>2030</v>
      </c>
      <c r="K29123" t="s">
        <v>2030</v>
      </c>
    </row>
    <row r="29124" spans="2:11">
      <c r="B29124" t="s">
        <v>2207</v>
      </c>
      <c r="C29124" t="s">
        <v>3413</v>
      </c>
      <c r="D29124" t="s">
        <v>3358</v>
      </c>
      <c r="E29124" t="s">
        <v>2030</v>
      </c>
      <c r="F29124" t="s">
        <v>2016</v>
      </c>
      <c r="G29124" t="s">
        <v>2030</v>
      </c>
      <c r="H29124" t="s">
        <v>2017</v>
      </c>
      <c r="I29124">
        <v>43381</v>
      </c>
      <c r="J29124" t="s">
        <v>2030</v>
      </c>
      <c r="K29124" t="s">
        <v>2030</v>
      </c>
    </row>
    <row r="29125" spans="2:11">
      <c r="B29125" t="s">
        <v>3414</v>
      </c>
      <c r="C29125" t="s">
        <v>3415</v>
      </c>
      <c r="D29125" t="s">
        <v>2026</v>
      </c>
      <c r="E29125">
        <v>5</v>
      </c>
      <c r="F29125" t="s">
        <v>2016</v>
      </c>
      <c r="G29125">
        <v>11.5</v>
      </c>
      <c r="H29125" t="s">
        <v>2017</v>
      </c>
      <c r="I29125">
        <v>43371</v>
      </c>
      <c r="J29125">
        <v>5</v>
      </c>
      <c r="K29125">
        <v>-3.14</v>
      </c>
    </row>
    <row r="29126" spans="2:11">
      <c r="B29126" t="s">
        <v>3138</v>
      </c>
      <c r="C29126" t="s">
        <v>3416</v>
      </c>
      <c r="D29126" t="s">
        <v>2026</v>
      </c>
      <c r="E29126">
        <v>5</v>
      </c>
      <c r="F29126" t="s">
        <v>2016</v>
      </c>
      <c r="G29126">
        <v>9</v>
      </c>
      <c r="H29126" t="s">
        <v>3135</v>
      </c>
      <c r="I29126">
        <v>43346</v>
      </c>
      <c r="J29126" t="s">
        <v>2030</v>
      </c>
      <c r="K29126" t="s">
        <v>2030</v>
      </c>
    </row>
    <row r="29127" spans="2:11">
      <c r="B29127" t="s">
        <v>3131</v>
      </c>
      <c r="C29127" t="s">
        <v>3417</v>
      </c>
      <c r="D29127" t="s">
        <v>2026</v>
      </c>
      <c r="E29127">
        <v>5</v>
      </c>
      <c r="F29127" t="s">
        <v>2016</v>
      </c>
      <c r="G29127">
        <v>8.5</v>
      </c>
      <c r="H29127" t="s">
        <v>2020</v>
      </c>
      <c r="I29127">
        <v>43307</v>
      </c>
      <c r="J29127">
        <v>5</v>
      </c>
      <c r="K29127">
        <v>-3.14</v>
      </c>
    </row>
    <row r="29128" spans="2:11">
      <c r="B29128" t="s">
        <v>2393</v>
      </c>
      <c r="C29128" t="s">
        <v>3418</v>
      </c>
      <c r="D29128" t="s">
        <v>2179</v>
      </c>
      <c r="E29128" t="s">
        <v>2030</v>
      </c>
      <c r="F29128" t="s">
        <v>2016</v>
      </c>
      <c r="G29128" t="s">
        <v>2030</v>
      </c>
      <c r="H29128" t="s">
        <v>2017</v>
      </c>
      <c r="I29128">
        <v>43286</v>
      </c>
      <c r="J29128" t="s">
        <v>2030</v>
      </c>
      <c r="K29128" t="s">
        <v>2030</v>
      </c>
    </row>
    <row r="29129" spans="2:11">
      <c r="B29129" t="s">
        <v>2083</v>
      </c>
      <c r="C29129" t="s">
        <v>2084</v>
      </c>
      <c r="D29129" t="s">
        <v>2184</v>
      </c>
      <c r="E29129">
        <v>1</v>
      </c>
      <c r="F29129" t="s">
        <v>2088</v>
      </c>
      <c r="G29129" t="s">
        <v>2030</v>
      </c>
      <c r="H29129" t="s">
        <v>2017</v>
      </c>
      <c r="I29129">
        <v>43188</v>
      </c>
      <c r="J29129">
        <v>6</v>
      </c>
      <c r="K29129">
        <v>-9.41</v>
      </c>
    </row>
    <row r="29130" spans="2:11">
      <c r="B29130" t="s">
        <v>2352</v>
      </c>
      <c r="C29130" t="s">
        <v>3419</v>
      </c>
      <c r="D29130" t="s">
        <v>2076</v>
      </c>
      <c r="E29130">
        <v>3</v>
      </c>
      <c r="F29130" t="s">
        <v>2088</v>
      </c>
      <c r="G29130" t="s">
        <v>2030</v>
      </c>
      <c r="H29130" t="s">
        <v>2017</v>
      </c>
      <c r="I29130">
        <v>42256</v>
      </c>
      <c r="J29130">
        <v>4</v>
      </c>
      <c r="K29130">
        <v>0</v>
      </c>
    </row>
    <row r="29201" spans="1:11">
      <c r="A29201" t="s">
        <v>1305</v>
      </c>
      <c r="B29201" t="s">
        <v>2074</v>
      </c>
      <c r="C29201" t="s">
        <v>3167</v>
      </c>
      <c r="D29201" t="s">
        <v>2076</v>
      </c>
      <c r="E29201">
        <v>3</v>
      </c>
      <c r="F29201" t="s">
        <v>2016</v>
      </c>
      <c r="G29201">
        <v>43</v>
      </c>
      <c r="H29201" t="s">
        <v>2020</v>
      </c>
      <c r="I29201">
        <v>43511</v>
      </c>
      <c r="J29201">
        <v>4</v>
      </c>
      <c r="K29201">
        <v>0</v>
      </c>
    </row>
    <row r="29202" spans="1:11">
      <c r="B29202" t="s">
        <v>2274</v>
      </c>
      <c r="C29202" t="s">
        <v>3165</v>
      </c>
      <c r="D29202" t="s">
        <v>2076</v>
      </c>
      <c r="E29202">
        <v>3</v>
      </c>
      <c r="F29202" t="s">
        <v>2016</v>
      </c>
      <c r="G29202" t="s">
        <v>2030</v>
      </c>
      <c r="H29202" t="s">
        <v>2017</v>
      </c>
      <c r="I29202">
        <v>43509</v>
      </c>
      <c r="J29202">
        <v>4</v>
      </c>
      <c r="K29202">
        <v>0</v>
      </c>
    </row>
    <row r="29203" spans="1:11">
      <c r="B29203" t="s">
        <v>2037</v>
      </c>
      <c r="C29203" t="s">
        <v>2899</v>
      </c>
      <c r="D29203" t="s">
        <v>2026</v>
      </c>
      <c r="E29203">
        <v>5</v>
      </c>
      <c r="F29203" t="s">
        <v>2016</v>
      </c>
      <c r="G29203">
        <v>55</v>
      </c>
      <c r="H29203" t="s">
        <v>2020</v>
      </c>
      <c r="I29203">
        <v>43508</v>
      </c>
      <c r="J29203">
        <v>5</v>
      </c>
      <c r="K29203">
        <v>-17.170000000000002</v>
      </c>
    </row>
    <row r="29204" spans="1:11">
      <c r="B29204" t="s">
        <v>2033</v>
      </c>
      <c r="C29204" t="s">
        <v>2847</v>
      </c>
      <c r="D29204" t="s">
        <v>2044</v>
      </c>
      <c r="E29204">
        <v>3</v>
      </c>
      <c r="F29204" t="s">
        <v>2016</v>
      </c>
      <c r="G29204">
        <v>43</v>
      </c>
      <c r="H29204" t="s">
        <v>2020</v>
      </c>
      <c r="I29204">
        <v>43507</v>
      </c>
      <c r="J29204">
        <v>4</v>
      </c>
      <c r="K29204">
        <v>0</v>
      </c>
    </row>
    <row r="29205" spans="1:11">
      <c r="B29205" t="s">
        <v>2094</v>
      </c>
      <c r="C29205" t="s">
        <v>2095</v>
      </c>
      <c r="D29205" t="s">
        <v>2076</v>
      </c>
      <c r="E29205">
        <v>3</v>
      </c>
      <c r="F29205" t="s">
        <v>2016</v>
      </c>
      <c r="G29205" t="s">
        <v>2030</v>
      </c>
      <c r="H29205" t="s">
        <v>2017</v>
      </c>
      <c r="I29205">
        <v>43507</v>
      </c>
      <c r="J29205" t="s">
        <v>2030</v>
      </c>
      <c r="K29205" t="s">
        <v>2030</v>
      </c>
    </row>
    <row r="29206" spans="1:11">
      <c r="B29206" t="s">
        <v>2151</v>
      </c>
      <c r="C29206" t="s">
        <v>3002</v>
      </c>
      <c r="D29206" t="s">
        <v>2026</v>
      </c>
      <c r="E29206">
        <v>5</v>
      </c>
      <c r="F29206" t="s">
        <v>2016</v>
      </c>
      <c r="G29206">
        <v>49</v>
      </c>
      <c r="H29206" t="s">
        <v>2020</v>
      </c>
      <c r="I29206">
        <v>43501</v>
      </c>
      <c r="J29206" t="s">
        <v>2030</v>
      </c>
      <c r="K29206" t="s">
        <v>2030</v>
      </c>
    </row>
    <row r="29207" spans="1:11">
      <c r="B29207" t="s">
        <v>2247</v>
      </c>
      <c r="C29207" t="s">
        <v>3166</v>
      </c>
      <c r="D29207" t="s">
        <v>2162</v>
      </c>
      <c r="E29207">
        <v>3</v>
      </c>
      <c r="F29207" t="s">
        <v>2016</v>
      </c>
      <c r="G29207">
        <v>40</v>
      </c>
      <c r="H29207" t="s">
        <v>2020</v>
      </c>
      <c r="I29207">
        <v>43501</v>
      </c>
      <c r="J29207">
        <v>4</v>
      </c>
      <c r="K29207">
        <v>0</v>
      </c>
    </row>
    <row r="29208" spans="1:11">
      <c r="B29208" t="s">
        <v>2174</v>
      </c>
      <c r="C29208" t="s">
        <v>2626</v>
      </c>
      <c r="D29208" t="s">
        <v>2015</v>
      </c>
      <c r="E29208">
        <v>3</v>
      </c>
      <c r="F29208" t="s">
        <v>2016</v>
      </c>
      <c r="G29208">
        <v>51</v>
      </c>
      <c r="H29208" t="s">
        <v>2017</v>
      </c>
      <c r="I29208">
        <v>43489</v>
      </c>
      <c r="J29208">
        <v>4</v>
      </c>
      <c r="K29208">
        <v>0</v>
      </c>
    </row>
    <row r="29209" spans="1:11">
      <c r="B29209" t="s">
        <v>2024</v>
      </c>
      <c r="C29209" t="s">
        <v>2660</v>
      </c>
      <c r="D29209" t="s">
        <v>2076</v>
      </c>
      <c r="E29209">
        <v>3</v>
      </c>
      <c r="F29209" t="s">
        <v>2016</v>
      </c>
      <c r="G29209" t="s">
        <v>2030</v>
      </c>
      <c r="H29209" t="s">
        <v>2017</v>
      </c>
      <c r="I29209">
        <v>43489</v>
      </c>
      <c r="J29209" t="s">
        <v>2030</v>
      </c>
      <c r="K29209" t="s">
        <v>2030</v>
      </c>
    </row>
    <row r="29210" spans="1:11">
      <c r="B29210" t="s">
        <v>2083</v>
      </c>
      <c r="C29210" t="s">
        <v>2084</v>
      </c>
      <c r="D29210" t="s">
        <v>2184</v>
      </c>
      <c r="E29210">
        <v>1</v>
      </c>
      <c r="F29210" t="s">
        <v>2088</v>
      </c>
      <c r="G29210" t="s">
        <v>2030</v>
      </c>
      <c r="H29210" t="s">
        <v>2017</v>
      </c>
      <c r="I29210">
        <v>43489</v>
      </c>
      <c r="J29210">
        <v>2</v>
      </c>
      <c r="K29210">
        <v>8.57</v>
      </c>
    </row>
    <row r="29211" spans="1:11">
      <c r="B29211" t="s">
        <v>2027</v>
      </c>
      <c r="C29211" t="s">
        <v>2629</v>
      </c>
      <c r="D29211" t="s">
        <v>2044</v>
      </c>
      <c r="E29211">
        <v>3</v>
      </c>
      <c r="F29211" t="s">
        <v>2016</v>
      </c>
      <c r="G29211">
        <v>43</v>
      </c>
      <c r="H29211" t="s">
        <v>2017</v>
      </c>
      <c r="I29211">
        <v>43488</v>
      </c>
      <c r="J29211">
        <v>4</v>
      </c>
      <c r="K29211">
        <v>0</v>
      </c>
    </row>
    <row r="29212" spans="1:11">
      <c r="B29212" t="s">
        <v>2198</v>
      </c>
      <c r="C29212" t="s">
        <v>2901</v>
      </c>
      <c r="D29212" t="s">
        <v>2044</v>
      </c>
      <c r="E29212">
        <v>3</v>
      </c>
      <c r="F29212" t="s">
        <v>2016</v>
      </c>
      <c r="G29212">
        <v>46</v>
      </c>
      <c r="H29212" t="s">
        <v>2017</v>
      </c>
      <c r="I29212">
        <v>43487</v>
      </c>
      <c r="J29212">
        <v>4</v>
      </c>
      <c r="K29212">
        <v>0</v>
      </c>
    </row>
    <row r="29213" spans="1:11">
      <c r="B29213" t="s">
        <v>2079</v>
      </c>
      <c r="C29213" t="s">
        <v>3170</v>
      </c>
      <c r="D29213" t="s">
        <v>2029</v>
      </c>
      <c r="E29213">
        <v>5</v>
      </c>
      <c r="F29213" t="s">
        <v>2016</v>
      </c>
      <c r="G29213">
        <v>48</v>
      </c>
      <c r="H29213" t="s">
        <v>2017</v>
      </c>
      <c r="I29213">
        <v>43481</v>
      </c>
      <c r="J29213">
        <v>5</v>
      </c>
      <c r="K29213">
        <v>-17.170000000000002</v>
      </c>
    </row>
    <row r="29214" spans="1:11">
      <c r="B29214" t="s">
        <v>2021</v>
      </c>
      <c r="C29214" t="s">
        <v>2985</v>
      </c>
      <c r="D29214" t="s">
        <v>2434</v>
      </c>
      <c r="E29214">
        <v>3</v>
      </c>
      <c r="F29214" t="s">
        <v>2016</v>
      </c>
      <c r="G29214">
        <v>40</v>
      </c>
      <c r="H29214" t="s">
        <v>2020</v>
      </c>
      <c r="I29214">
        <v>43473</v>
      </c>
      <c r="J29214">
        <v>3</v>
      </c>
      <c r="K29214">
        <v>6.87</v>
      </c>
    </row>
    <row r="29215" spans="1:11">
      <c r="B29215" t="s">
        <v>106</v>
      </c>
      <c r="C29215" t="s">
        <v>3169</v>
      </c>
      <c r="D29215" t="s">
        <v>2114</v>
      </c>
      <c r="E29215">
        <v>3</v>
      </c>
      <c r="F29215" t="s">
        <v>2016</v>
      </c>
      <c r="G29215">
        <v>41</v>
      </c>
      <c r="H29215" t="s">
        <v>2020</v>
      </c>
      <c r="I29215">
        <v>43454</v>
      </c>
      <c r="J29215" t="s">
        <v>2030</v>
      </c>
      <c r="K29215" t="s">
        <v>2030</v>
      </c>
    </row>
    <row r="29216" spans="1:11">
      <c r="B29216" t="s">
        <v>2051</v>
      </c>
      <c r="C29216" t="s">
        <v>3217</v>
      </c>
      <c r="D29216" t="s">
        <v>2026</v>
      </c>
      <c r="E29216">
        <v>5</v>
      </c>
      <c r="F29216" t="s">
        <v>2016</v>
      </c>
      <c r="G29216">
        <v>57</v>
      </c>
      <c r="H29216" t="s">
        <v>2017</v>
      </c>
      <c r="I29216">
        <v>43454</v>
      </c>
      <c r="J29216">
        <v>5</v>
      </c>
      <c r="K29216">
        <v>-17.170000000000002</v>
      </c>
    </row>
    <row r="29217" spans="2:11">
      <c r="B29217" t="s">
        <v>2063</v>
      </c>
      <c r="C29217" t="s">
        <v>3171</v>
      </c>
      <c r="D29217" t="s">
        <v>2162</v>
      </c>
      <c r="E29217">
        <v>3</v>
      </c>
      <c r="F29217" t="s">
        <v>2016</v>
      </c>
      <c r="G29217">
        <v>43</v>
      </c>
      <c r="H29217" t="s">
        <v>2017</v>
      </c>
      <c r="I29217">
        <v>43453</v>
      </c>
      <c r="J29217">
        <v>4</v>
      </c>
      <c r="K29217">
        <v>0</v>
      </c>
    </row>
    <row r="29301" spans="1:11">
      <c r="A29301" t="s">
        <v>1306</v>
      </c>
      <c r="B29301" t="s">
        <v>2091</v>
      </c>
      <c r="C29301" t="s">
        <v>2757</v>
      </c>
      <c r="D29301" t="s">
        <v>2093</v>
      </c>
      <c r="E29301" t="s">
        <v>2030</v>
      </c>
      <c r="F29301" t="s">
        <v>2016</v>
      </c>
      <c r="G29301" t="s">
        <v>2030</v>
      </c>
      <c r="H29301" t="s">
        <v>2017</v>
      </c>
      <c r="I29301">
        <v>43511</v>
      </c>
      <c r="J29301" t="s">
        <v>2030</v>
      </c>
      <c r="K29301" t="s">
        <v>2030</v>
      </c>
    </row>
    <row r="29302" spans="1:11">
      <c r="B29302" t="s">
        <v>2042</v>
      </c>
      <c r="C29302" t="s">
        <v>3270</v>
      </c>
      <c r="D29302" t="s">
        <v>2029</v>
      </c>
      <c r="E29302">
        <v>5</v>
      </c>
      <c r="F29302" t="s">
        <v>2016</v>
      </c>
      <c r="G29302">
        <v>305</v>
      </c>
      <c r="H29302" t="s">
        <v>2020</v>
      </c>
      <c r="I29302">
        <v>43511</v>
      </c>
      <c r="J29302" t="s">
        <v>2030</v>
      </c>
      <c r="K29302" t="s">
        <v>2030</v>
      </c>
    </row>
    <row r="29303" spans="1:11">
      <c r="B29303" t="s">
        <v>2751</v>
      </c>
      <c r="C29303" t="s">
        <v>2752</v>
      </c>
      <c r="D29303" t="s">
        <v>2026</v>
      </c>
      <c r="E29303">
        <v>5</v>
      </c>
      <c r="F29303" t="s">
        <v>2016</v>
      </c>
      <c r="G29303">
        <v>270</v>
      </c>
      <c r="H29303" t="s">
        <v>2020</v>
      </c>
      <c r="I29303">
        <v>43511</v>
      </c>
      <c r="J29303">
        <v>12</v>
      </c>
      <c r="K29303">
        <v>-25.94</v>
      </c>
    </row>
    <row r="29304" spans="1:11">
      <c r="B29304" t="s">
        <v>2565</v>
      </c>
      <c r="C29304" t="s">
        <v>2716</v>
      </c>
      <c r="D29304" t="s">
        <v>2026</v>
      </c>
      <c r="E29304">
        <v>5</v>
      </c>
      <c r="F29304" t="s">
        <v>2016</v>
      </c>
      <c r="G29304">
        <v>286</v>
      </c>
      <c r="H29304" t="s">
        <v>2017</v>
      </c>
      <c r="I29304">
        <v>43510</v>
      </c>
      <c r="J29304">
        <v>12</v>
      </c>
      <c r="K29304">
        <v>-25.94</v>
      </c>
    </row>
    <row r="29305" spans="1:11">
      <c r="B29305" t="s">
        <v>2582</v>
      </c>
      <c r="C29305" t="s">
        <v>3975</v>
      </c>
      <c r="D29305" t="s">
        <v>2076</v>
      </c>
      <c r="E29305">
        <v>3</v>
      </c>
      <c r="F29305" t="s">
        <v>2016</v>
      </c>
      <c r="G29305">
        <v>260</v>
      </c>
      <c r="H29305" t="s">
        <v>2017</v>
      </c>
      <c r="I29305">
        <v>43510</v>
      </c>
      <c r="J29305">
        <v>3</v>
      </c>
      <c r="K29305">
        <v>0</v>
      </c>
    </row>
    <row r="29306" spans="1:11">
      <c r="B29306" t="s">
        <v>106</v>
      </c>
      <c r="C29306" t="s">
        <v>3235</v>
      </c>
      <c r="D29306" t="s">
        <v>2440</v>
      </c>
      <c r="E29306">
        <v>5</v>
      </c>
      <c r="F29306" t="s">
        <v>2016</v>
      </c>
      <c r="G29306">
        <v>285</v>
      </c>
      <c r="H29306" t="s">
        <v>2020</v>
      </c>
      <c r="I29306">
        <v>43509</v>
      </c>
      <c r="J29306">
        <v>4</v>
      </c>
      <c r="K29306">
        <v>-0.79</v>
      </c>
    </row>
    <row r="29307" spans="1:11">
      <c r="B29307" t="s">
        <v>2033</v>
      </c>
      <c r="C29307" t="s">
        <v>3236</v>
      </c>
      <c r="D29307" t="s">
        <v>2035</v>
      </c>
      <c r="E29307">
        <v>5</v>
      </c>
      <c r="F29307" t="s">
        <v>2016</v>
      </c>
      <c r="G29307">
        <v>280</v>
      </c>
      <c r="H29307" t="s">
        <v>2482</v>
      </c>
      <c r="I29307">
        <v>43506</v>
      </c>
      <c r="J29307">
        <v>2</v>
      </c>
      <c r="K29307">
        <v>1.08</v>
      </c>
    </row>
    <row r="29308" spans="1:11">
      <c r="B29308" t="s">
        <v>2051</v>
      </c>
      <c r="C29308" t="s">
        <v>2576</v>
      </c>
      <c r="D29308" t="s">
        <v>2026</v>
      </c>
      <c r="E29308">
        <v>5</v>
      </c>
      <c r="F29308" t="s">
        <v>2016</v>
      </c>
      <c r="G29308">
        <v>283</v>
      </c>
      <c r="H29308" t="s">
        <v>2017</v>
      </c>
      <c r="I29308">
        <v>43506</v>
      </c>
      <c r="J29308">
        <v>9</v>
      </c>
      <c r="K29308">
        <v>-18.440000000000001</v>
      </c>
    </row>
    <row r="29309" spans="1:11">
      <c r="B29309" t="s">
        <v>2059</v>
      </c>
      <c r="C29309" t="s">
        <v>2741</v>
      </c>
      <c r="D29309" t="s">
        <v>2026</v>
      </c>
      <c r="E29309">
        <v>5</v>
      </c>
      <c r="F29309" t="s">
        <v>2016</v>
      </c>
      <c r="G29309">
        <v>295</v>
      </c>
      <c r="H29309" t="s">
        <v>2020</v>
      </c>
      <c r="I29309">
        <v>43494</v>
      </c>
      <c r="J29309">
        <v>12</v>
      </c>
      <c r="K29309">
        <v>-25.94</v>
      </c>
    </row>
    <row r="29310" spans="1:11">
      <c r="B29310" t="s">
        <v>2037</v>
      </c>
      <c r="C29310" t="s">
        <v>3823</v>
      </c>
      <c r="D29310" t="s">
        <v>2026</v>
      </c>
      <c r="E29310">
        <v>5</v>
      </c>
      <c r="F29310" t="s">
        <v>2016</v>
      </c>
      <c r="G29310">
        <v>254</v>
      </c>
      <c r="H29310" t="s">
        <v>2020</v>
      </c>
      <c r="I29310">
        <v>43490</v>
      </c>
      <c r="J29310">
        <v>1</v>
      </c>
      <c r="K29310">
        <v>6.21</v>
      </c>
    </row>
    <row r="29311" spans="1:11">
      <c r="B29311" t="s">
        <v>2726</v>
      </c>
      <c r="C29311" t="s">
        <v>3268</v>
      </c>
      <c r="D29311" t="s">
        <v>2026</v>
      </c>
      <c r="E29311">
        <v>5</v>
      </c>
      <c r="F29311" t="s">
        <v>2016</v>
      </c>
      <c r="G29311">
        <v>291</v>
      </c>
      <c r="H29311" t="s">
        <v>2017</v>
      </c>
      <c r="I29311">
        <v>43489</v>
      </c>
      <c r="J29311">
        <v>12</v>
      </c>
      <c r="K29311">
        <v>-25.94</v>
      </c>
    </row>
    <row r="29312" spans="1:11">
      <c r="B29312" t="s">
        <v>2027</v>
      </c>
      <c r="C29312" t="s">
        <v>2730</v>
      </c>
      <c r="D29312" t="s">
        <v>2029</v>
      </c>
      <c r="E29312">
        <v>5</v>
      </c>
      <c r="F29312" t="s">
        <v>2016</v>
      </c>
      <c r="G29312">
        <v>304</v>
      </c>
      <c r="H29312" t="s">
        <v>2017</v>
      </c>
      <c r="I29312">
        <v>43479</v>
      </c>
      <c r="J29312">
        <v>12</v>
      </c>
      <c r="K29312">
        <v>-25.94</v>
      </c>
    </row>
    <row r="29313" spans="2:11">
      <c r="B29313" t="s">
        <v>2063</v>
      </c>
      <c r="C29313" t="s">
        <v>3819</v>
      </c>
      <c r="D29313" t="s">
        <v>2035</v>
      </c>
      <c r="E29313">
        <v>5</v>
      </c>
      <c r="F29313" t="s">
        <v>2085</v>
      </c>
      <c r="G29313">
        <v>300</v>
      </c>
      <c r="H29313" t="s">
        <v>2017</v>
      </c>
      <c r="I29313">
        <v>43478</v>
      </c>
      <c r="J29313">
        <v>7</v>
      </c>
      <c r="K29313">
        <v>-6.49</v>
      </c>
    </row>
    <row r="29314" spans="2:11">
      <c r="B29314" t="s">
        <v>2083</v>
      </c>
      <c r="C29314" t="s">
        <v>2084</v>
      </c>
      <c r="D29314" t="s">
        <v>2184</v>
      </c>
      <c r="E29314">
        <v>1</v>
      </c>
      <c r="F29314" t="s">
        <v>2088</v>
      </c>
      <c r="G29314" t="s">
        <v>2030</v>
      </c>
      <c r="H29314" t="s">
        <v>2017</v>
      </c>
      <c r="I29314">
        <v>43475</v>
      </c>
      <c r="J29314">
        <v>8</v>
      </c>
      <c r="K29314">
        <v>-16.48</v>
      </c>
    </row>
    <row r="29315" spans="2:11">
      <c r="B29315" t="s">
        <v>2728</v>
      </c>
      <c r="C29315" t="s">
        <v>3976</v>
      </c>
      <c r="D29315" t="s">
        <v>2026</v>
      </c>
      <c r="E29315">
        <v>5</v>
      </c>
      <c r="F29315" t="s">
        <v>2016</v>
      </c>
      <c r="G29315">
        <v>281</v>
      </c>
      <c r="H29315" t="s">
        <v>2017</v>
      </c>
      <c r="I29315">
        <v>43472</v>
      </c>
      <c r="J29315" t="s">
        <v>2030</v>
      </c>
      <c r="K29315" t="s">
        <v>2030</v>
      </c>
    </row>
    <row r="29316" spans="2:11">
      <c r="B29316" t="s">
        <v>2584</v>
      </c>
      <c r="C29316" t="s">
        <v>3977</v>
      </c>
      <c r="D29316" t="s">
        <v>2026</v>
      </c>
      <c r="E29316">
        <v>5</v>
      </c>
      <c r="F29316" t="s">
        <v>2016</v>
      </c>
      <c r="G29316">
        <v>292</v>
      </c>
      <c r="H29316" t="s">
        <v>2020</v>
      </c>
      <c r="I29316">
        <v>43462</v>
      </c>
      <c r="J29316" t="s">
        <v>2030</v>
      </c>
      <c r="K29316" t="s">
        <v>2030</v>
      </c>
    </row>
    <row r="29317" spans="2:11">
      <c r="B29317" t="s">
        <v>3262</v>
      </c>
      <c r="C29317" t="s">
        <v>3263</v>
      </c>
      <c r="D29317" t="s">
        <v>2076</v>
      </c>
      <c r="E29317">
        <v>3</v>
      </c>
      <c r="F29317" t="s">
        <v>2016</v>
      </c>
      <c r="G29317">
        <v>238</v>
      </c>
      <c r="H29317" t="s">
        <v>2017</v>
      </c>
      <c r="I29317">
        <v>43461</v>
      </c>
      <c r="J29317">
        <v>3</v>
      </c>
      <c r="K29317">
        <v>0</v>
      </c>
    </row>
    <row r="29318" spans="2:11">
      <c r="B29318" t="s">
        <v>2739</v>
      </c>
      <c r="C29318" t="s">
        <v>2740</v>
      </c>
      <c r="D29318" t="s">
        <v>2026</v>
      </c>
      <c r="E29318">
        <v>5</v>
      </c>
      <c r="F29318" t="s">
        <v>2016</v>
      </c>
      <c r="G29318">
        <v>270</v>
      </c>
      <c r="H29318" t="s">
        <v>2017</v>
      </c>
      <c r="I29318">
        <v>43433</v>
      </c>
      <c r="J29318">
        <v>5</v>
      </c>
      <c r="K29318">
        <v>-2.2799999999999998</v>
      </c>
    </row>
    <row r="29319" spans="2:11">
      <c r="B29319" t="s">
        <v>2720</v>
      </c>
      <c r="C29319" t="s">
        <v>2721</v>
      </c>
      <c r="D29319" t="s">
        <v>2076</v>
      </c>
      <c r="E29319">
        <v>3</v>
      </c>
      <c r="F29319" t="s">
        <v>2088</v>
      </c>
      <c r="G29319">
        <v>246.75</v>
      </c>
      <c r="H29319" t="s">
        <v>2020</v>
      </c>
      <c r="I29319">
        <v>43425</v>
      </c>
      <c r="J29319">
        <v>11</v>
      </c>
      <c r="K29319">
        <v>-24.15</v>
      </c>
    </row>
    <row r="29320" spans="2:11">
      <c r="B29320" t="s">
        <v>3271</v>
      </c>
      <c r="C29320" t="s">
        <v>3821</v>
      </c>
      <c r="D29320" t="s">
        <v>2026</v>
      </c>
      <c r="E29320">
        <v>5</v>
      </c>
      <c r="F29320" t="s">
        <v>2016</v>
      </c>
      <c r="G29320">
        <v>290</v>
      </c>
      <c r="H29320" t="s">
        <v>2020</v>
      </c>
      <c r="I29320">
        <v>43424</v>
      </c>
      <c r="J29320">
        <v>12</v>
      </c>
      <c r="K29320">
        <v>-25.94</v>
      </c>
    </row>
    <row r="29321" spans="2:11">
      <c r="B29321" t="s">
        <v>2744</v>
      </c>
      <c r="C29321" t="s">
        <v>3266</v>
      </c>
      <c r="D29321" t="s">
        <v>2026</v>
      </c>
      <c r="E29321">
        <v>5</v>
      </c>
      <c r="F29321" t="s">
        <v>2016</v>
      </c>
      <c r="G29321">
        <v>283</v>
      </c>
      <c r="H29321" t="s">
        <v>2020</v>
      </c>
      <c r="I29321">
        <v>43423</v>
      </c>
      <c r="J29321">
        <v>12</v>
      </c>
      <c r="K29321">
        <v>-25.94</v>
      </c>
    </row>
    <row r="29322" spans="2:11">
      <c r="B29322" t="s">
        <v>2753</v>
      </c>
      <c r="C29322" t="s">
        <v>3244</v>
      </c>
      <c r="D29322" t="s">
        <v>2026</v>
      </c>
      <c r="E29322">
        <v>5</v>
      </c>
      <c r="F29322" t="s">
        <v>2016</v>
      </c>
      <c r="G29322">
        <v>288</v>
      </c>
      <c r="H29322" t="s">
        <v>2020</v>
      </c>
      <c r="I29322">
        <v>43423</v>
      </c>
      <c r="J29322" t="s">
        <v>2030</v>
      </c>
      <c r="K29322" t="s">
        <v>2030</v>
      </c>
    </row>
    <row r="29323" spans="2:11">
      <c r="B29323" t="s">
        <v>2021</v>
      </c>
      <c r="C29323" t="s">
        <v>3288</v>
      </c>
      <c r="D29323" t="s">
        <v>2023</v>
      </c>
      <c r="E29323">
        <v>5</v>
      </c>
      <c r="F29323" t="s">
        <v>2016</v>
      </c>
      <c r="G29323">
        <v>307</v>
      </c>
      <c r="H29323" t="s">
        <v>2020</v>
      </c>
      <c r="I29323">
        <v>43422</v>
      </c>
      <c r="J29323">
        <v>13</v>
      </c>
      <c r="K29323">
        <v>-29.96</v>
      </c>
    </row>
    <row r="29324" spans="2:11">
      <c r="B29324" t="s">
        <v>2732</v>
      </c>
      <c r="C29324" t="s">
        <v>3285</v>
      </c>
      <c r="D29324" t="s">
        <v>2076</v>
      </c>
      <c r="E29324">
        <v>3</v>
      </c>
      <c r="F29324" t="s">
        <v>2016</v>
      </c>
      <c r="G29324">
        <v>237</v>
      </c>
      <c r="H29324" t="s">
        <v>2017</v>
      </c>
      <c r="I29324">
        <v>43420</v>
      </c>
      <c r="J29324">
        <v>3</v>
      </c>
      <c r="K29324">
        <v>0</v>
      </c>
    </row>
    <row r="29325" spans="2:11">
      <c r="B29325" t="s">
        <v>2089</v>
      </c>
      <c r="C29325" t="s">
        <v>2738</v>
      </c>
      <c r="D29325" t="s">
        <v>2026</v>
      </c>
      <c r="E29325">
        <v>5</v>
      </c>
      <c r="F29325" t="s">
        <v>2016</v>
      </c>
      <c r="G29325">
        <v>305</v>
      </c>
      <c r="H29325" t="s">
        <v>2017</v>
      </c>
      <c r="I29325">
        <v>43419</v>
      </c>
      <c r="J29325">
        <v>12</v>
      </c>
      <c r="K29325">
        <v>-25.94</v>
      </c>
    </row>
    <row r="29326" spans="2:11">
      <c r="B29326" t="s">
        <v>2742</v>
      </c>
      <c r="C29326" t="s">
        <v>3267</v>
      </c>
      <c r="D29326" t="s">
        <v>2029</v>
      </c>
      <c r="E29326">
        <v>5</v>
      </c>
      <c r="F29326" t="s">
        <v>2016</v>
      </c>
      <c r="G29326">
        <v>255</v>
      </c>
      <c r="H29326" t="s">
        <v>2020</v>
      </c>
      <c r="I29326">
        <v>43419</v>
      </c>
      <c r="J29326">
        <v>10</v>
      </c>
      <c r="K29326">
        <v>-19.600000000000001</v>
      </c>
    </row>
    <row r="29327" spans="2:11">
      <c r="B29327" t="s">
        <v>2057</v>
      </c>
      <c r="C29327" t="s">
        <v>2748</v>
      </c>
      <c r="D29327" t="s">
        <v>2044</v>
      </c>
      <c r="E29327">
        <v>3</v>
      </c>
      <c r="F29327" t="s">
        <v>2016</v>
      </c>
      <c r="G29327">
        <v>205</v>
      </c>
      <c r="H29327" t="s">
        <v>2020</v>
      </c>
      <c r="I29327">
        <v>43413</v>
      </c>
      <c r="J29327" t="s">
        <v>2030</v>
      </c>
      <c r="K29327" t="s">
        <v>2030</v>
      </c>
    </row>
    <row r="29328" spans="2:11">
      <c r="B29328" t="s">
        <v>2755</v>
      </c>
      <c r="C29328" t="s">
        <v>3978</v>
      </c>
      <c r="D29328" t="s">
        <v>2044</v>
      </c>
      <c r="E29328">
        <v>3</v>
      </c>
      <c r="F29328" t="s">
        <v>2016</v>
      </c>
      <c r="G29328">
        <v>303</v>
      </c>
      <c r="H29328" t="s">
        <v>2020</v>
      </c>
      <c r="I29328">
        <v>43322</v>
      </c>
      <c r="J29328">
        <v>3</v>
      </c>
      <c r="K29328">
        <v>0</v>
      </c>
    </row>
    <row r="29329" spans="2:11">
      <c r="B29329" t="s">
        <v>2105</v>
      </c>
      <c r="C29329" t="s">
        <v>2106</v>
      </c>
      <c r="D29329" t="s">
        <v>2035</v>
      </c>
      <c r="E29329">
        <v>5</v>
      </c>
      <c r="F29329" t="s">
        <v>2016</v>
      </c>
      <c r="G29329">
        <v>282</v>
      </c>
      <c r="H29329" t="s">
        <v>2020</v>
      </c>
      <c r="I29329">
        <v>43244</v>
      </c>
      <c r="J29329" t="s">
        <v>2030</v>
      </c>
      <c r="K29329" t="s">
        <v>2030</v>
      </c>
    </row>
    <row r="29330" spans="2:11">
      <c r="B29330" t="s">
        <v>3239</v>
      </c>
      <c r="C29330" t="s">
        <v>3979</v>
      </c>
      <c r="D29330" t="s">
        <v>2026</v>
      </c>
      <c r="E29330">
        <v>5</v>
      </c>
      <c r="F29330" t="s">
        <v>2016</v>
      </c>
      <c r="G29330">
        <v>380</v>
      </c>
      <c r="H29330" t="s">
        <v>2020</v>
      </c>
      <c r="I29330">
        <v>42958</v>
      </c>
      <c r="J29330">
        <v>12</v>
      </c>
      <c r="K29330">
        <v>-25.94</v>
      </c>
    </row>
    <row r="29401" spans="1:11">
      <c r="A29401" t="s">
        <v>1307</v>
      </c>
      <c r="B29401" t="s">
        <v>2045</v>
      </c>
      <c r="C29401" t="s">
        <v>2249</v>
      </c>
      <c r="D29401" t="s">
        <v>2029</v>
      </c>
      <c r="E29401">
        <v>5</v>
      </c>
      <c r="F29401" t="s">
        <v>2016</v>
      </c>
      <c r="G29401">
        <v>40</v>
      </c>
      <c r="H29401" t="s">
        <v>2020</v>
      </c>
      <c r="I29401">
        <v>43511</v>
      </c>
      <c r="J29401" t="s">
        <v>2030</v>
      </c>
      <c r="K29401" t="s">
        <v>2030</v>
      </c>
    </row>
    <row r="29402" spans="1:11">
      <c r="B29402" t="s">
        <v>2131</v>
      </c>
      <c r="C29402" t="s">
        <v>2980</v>
      </c>
      <c r="D29402" t="s">
        <v>2026</v>
      </c>
      <c r="E29402">
        <v>5</v>
      </c>
      <c r="F29402" t="s">
        <v>2016</v>
      </c>
      <c r="G29402">
        <v>137</v>
      </c>
      <c r="H29402" t="s">
        <v>2133</v>
      </c>
      <c r="I29402">
        <v>43508</v>
      </c>
      <c r="J29402" t="s">
        <v>2030</v>
      </c>
      <c r="K29402" t="s">
        <v>2030</v>
      </c>
    </row>
    <row r="29403" spans="1:11">
      <c r="B29403" t="s">
        <v>2981</v>
      </c>
      <c r="C29403" t="s">
        <v>2982</v>
      </c>
      <c r="D29403" t="s">
        <v>2026</v>
      </c>
      <c r="E29403">
        <v>5</v>
      </c>
      <c r="F29403" t="s">
        <v>2016</v>
      </c>
      <c r="G29403">
        <v>99</v>
      </c>
      <c r="H29403" t="s">
        <v>2020</v>
      </c>
      <c r="I29403">
        <v>43507</v>
      </c>
      <c r="J29403">
        <v>4</v>
      </c>
      <c r="K29403">
        <v>-50.38</v>
      </c>
    </row>
    <row r="29404" spans="1:11">
      <c r="B29404" t="s">
        <v>2051</v>
      </c>
      <c r="C29404" t="s">
        <v>2115</v>
      </c>
      <c r="D29404" t="s">
        <v>2026</v>
      </c>
      <c r="E29404">
        <v>5</v>
      </c>
      <c r="F29404" t="s">
        <v>2016</v>
      </c>
      <c r="G29404">
        <v>65</v>
      </c>
      <c r="H29404" t="s">
        <v>2017</v>
      </c>
      <c r="I29404">
        <v>43503</v>
      </c>
      <c r="J29404">
        <v>3</v>
      </c>
      <c r="K29404">
        <v>-37.090000000000003</v>
      </c>
    </row>
    <row r="29405" spans="1:11">
      <c r="B29405" t="s">
        <v>2069</v>
      </c>
      <c r="C29405" t="s">
        <v>2959</v>
      </c>
      <c r="D29405" t="s">
        <v>2035</v>
      </c>
      <c r="E29405">
        <v>5</v>
      </c>
      <c r="F29405" t="s">
        <v>2016</v>
      </c>
      <c r="G29405">
        <v>60</v>
      </c>
      <c r="H29405" t="s">
        <v>2017</v>
      </c>
      <c r="I29405">
        <v>43495</v>
      </c>
      <c r="J29405" t="s">
        <v>2030</v>
      </c>
      <c r="K29405" t="s">
        <v>2030</v>
      </c>
    </row>
    <row r="29406" spans="1:11">
      <c r="B29406" t="s">
        <v>2129</v>
      </c>
      <c r="C29406" t="s">
        <v>2983</v>
      </c>
      <c r="D29406" t="s">
        <v>2026</v>
      </c>
      <c r="E29406">
        <v>5</v>
      </c>
      <c r="F29406" t="s">
        <v>2016</v>
      </c>
      <c r="G29406">
        <v>80</v>
      </c>
      <c r="H29406" t="s">
        <v>2020</v>
      </c>
      <c r="I29406">
        <v>43489</v>
      </c>
      <c r="J29406">
        <v>5</v>
      </c>
      <c r="K29406">
        <v>-59.05</v>
      </c>
    </row>
    <row r="29407" spans="1:11">
      <c r="B29407" t="s">
        <v>2033</v>
      </c>
      <c r="C29407" t="s">
        <v>2984</v>
      </c>
      <c r="D29407" t="s">
        <v>2044</v>
      </c>
      <c r="E29407">
        <v>3</v>
      </c>
      <c r="F29407" t="s">
        <v>2088</v>
      </c>
      <c r="G29407">
        <v>37</v>
      </c>
      <c r="H29407" t="s">
        <v>2020</v>
      </c>
      <c r="I29407">
        <v>43476</v>
      </c>
      <c r="J29407" t="s">
        <v>2030</v>
      </c>
      <c r="K29407" t="s">
        <v>2030</v>
      </c>
    </row>
    <row r="29408" spans="1:11">
      <c r="B29408" t="s">
        <v>2021</v>
      </c>
      <c r="C29408" t="s">
        <v>2985</v>
      </c>
      <c r="D29408" t="s">
        <v>2434</v>
      </c>
      <c r="E29408">
        <v>3</v>
      </c>
      <c r="F29408" t="s">
        <v>2016</v>
      </c>
      <c r="G29408">
        <v>41</v>
      </c>
      <c r="H29408" t="s">
        <v>2020</v>
      </c>
      <c r="I29408">
        <v>43473</v>
      </c>
      <c r="J29408" t="s">
        <v>2030</v>
      </c>
      <c r="K29408" t="s">
        <v>2030</v>
      </c>
    </row>
    <row r="29409" spans="2:11">
      <c r="B29409" t="s">
        <v>106</v>
      </c>
      <c r="C29409" t="s">
        <v>2856</v>
      </c>
      <c r="D29409" t="s">
        <v>2114</v>
      </c>
      <c r="E29409">
        <v>3</v>
      </c>
      <c r="F29409" t="s">
        <v>2016</v>
      </c>
      <c r="G29409">
        <v>50</v>
      </c>
      <c r="H29409" t="s">
        <v>2020</v>
      </c>
      <c r="I29409">
        <v>43472</v>
      </c>
      <c r="J29409" t="s">
        <v>2030</v>
      </c>
      <c r="K29409" t="s">
        <v>2030</v>
      </c>
    </row>
    <row r="29410" spans="2:11">
      <c r="B29410" t="s">
        <v>2136</v>
      </c>
      <c r="C29410" t="s">
        <v>2986</v>
      </c>
      <c r="D29410" t="s">
        <v>2026</v>
      </c>
      <c r="E29410">
        <v>5</v>
      </c>
      <c r="F29410" t="s">
        <v>2016</v>
      </c>
      <c r="G29410">
        <v>101</v>
      </c>
      <c r="H29410" t="s">
        <v>2020</v>
      </c>
      <c r="I29410">
        <v>43467</v>
      </c>
      <c r="J29410">
        <v>5</v>
      </c>
      <c r="K29410">
        <v>-59.05</v>
      </c>
    </row>
    <row r="29411" spans="2:11">
      <c r="B29411" t="s">
        <v>2031</v>
      </c>
      <c r="C29411" t="s">
        <v>2684</v>
      </c>
      <c r="D29411" t="s">
        <v>2026</v>
      </c>
      <c r="E29411">
        <v>5</v>
      </c>
      <c r="F29411" t="s">
        <v>2016</v>
      </c>
      <c r="G29411">
        <v>68</v>
      </c>
      <c r="H29411" t="s">
        <v>2017</v>
      </c>
      <c r="I29411">
        <v>43455</v>
      </c>
      <c r="J29411">
        <v>6</v>
      </c>
      <c r="K29411">
        <v>-62.23</v>
      </c>
    </row>
    <row r="29412" spans="2:11">
      <c r="B29412" t="s">
        <v>2083</v>
      </c>
      <c r="C29412" t="s">
        <v>2084</v>
      </c>
      <c r="D29412" t="s">
        <v>2035</v>
      </c>
      <c r="E29412">
        <v>5</v>
      </c>
      <c r="F29412" t="s">
        <v>2085</v>
      </c>
      <c r="G29412" t="s">
        <v>2030</v>
      </c>
      <c r="H29412" t="s">
        <v>2017</v>
      </c>
      <c r="I29412">
        <v>43426</v>
      </c>
      <c r="J29412">
        <v>2</v>
      </c>
      <c r="K29412">
        <v>-5.2</v>
      </c>
    </row>
    <row r="29413" spans="2:11">
      <c r="B29413" t="s">
        <v>2091</v>
      </c>
      <c r="C29413" t="s">
        <v>2664</v>
      </c>
      <c r="D29413" t="s">
        <v>2093</v>
      </c>
      <c r="E29413" t="s">
        <v>2030</v>
      </c>
      <c r="F29413" t="s">
        <v>2016</v>
      </c>
      <c r="G29413" t="s">
        <v>2030</v>
      </c>
      <c r="H29413" t="s">
        <v>2017</v>
      </c>
      <c r="I29413">
        <v>43403</v>
      </c>
      <c r="J29413" t="s">
        <v>2030</v>
      </c>
      <c r="K29413" t="s">
        <v>2030</v>
      </c>
    </row>
    <row r="29414" spans="2:11">
      <c r="B29414" t="s">
        <v>2102</v>
      </c>
      <c r="C29414" t="s">
        <v>2987</v>
      </c>
      <c r="D29414" t="s">
        <v>2104</v>
      </c>
      <c r="E29414" t="s">
        <v>2030</v>
      </c>
      <c r="F29414" t="s">
        <v>2016</v>
      </c>
      <c r="G29414" t="s">
        <v>2030</v>
      </c>
      <c r="H29414" t="s">
        <v>2017</v>
      </c>
      <c r="I29414">
        <v>43348</v>
      </c>
      <c r="J29414" t="s">
        <v>2030</v>
      </c>
      <c r="K29414" t="s">
        <v>2030</v>
      </c>
    </row>
    <row r="29501" spans="1:11">
      <c r="A29501" t="s">
        <v>1308</v>
      </c>
      <c r="B29501" t="s">
        <v>106</v>
      </c>
      <c r="C29501" t="s">
        <v>3866</v>
      </c>
      <c r="D29501" t="s">
        <v>2440</v>
      </c>
      <c r="E29501">
        <v>5</v>
      </c>
      <c r="F29501" t="s">
        <v>2016</v>
      </c>
      <c r="G29501">
        <v>37</v>
      </c>
      <c r="H29501" t="s">
        <v>2020</v>
      </c>
      <c r="I29501">
        <v>43511</v>
      </c>
      <c r="J29501">
        <v>5</v>
      </c>
      <c r="K29501">
        <v>-25</v>
      </c>
    </row>
    <row r="29502" spans="1:11">
      <c r="B29502" t="s">
        <v>3867</v>
      </c>
      <c r="C29502" t="s">
        <v>3868</v>
      </c>
      <c r="D29502" t="s">
        <v>2026</v>
      </c>
      <c r="E29502">
        <v>5</v>
      </c>
      <c r="F29502" t="s">
        <v>2016</v>
      </c>
      <c r="G29502">
        <v>38.1</v>
      </c>
      <c r="H29502" t="s">
        <v>2020</v>
      </c>
      <c r="I29502">
        <v>43511</v>
      </c>
      <c r="J29502">
        <v>3</v>
      </c>
      <c r="K29502">
        <v>-6.17</v>
      </c>
    </row>
    <row r="29503" spans="1:11">
      <c r="B29503" t="s">
        <v>2033</v>
      </c>
      <c r="C29503" t="s">
        <v>3869</v>
      </c>
      <c r="D29503" t="s">
        <v>2035</v>
      </c>
      <c r="E29503">
        <v>5</v>
      </c>
      <c r="F29503" t="s">
        <v>2016</v>
      </c>
      <c r="G29503">
        <v>49</v>
      </c>
      <c r="H29503" t="s">
        <v>2036</v>
      </c>
      <c r="I29503">
        <v>43511</v>
      </c>
      <c r="J29503">
        <v>5</v>
      </c>
      <c r="K29503">
        <v>-25</v>
      </c>
    </row>
    <row r="29504" spans="1:11">
      <c r="B29504" t="s">
        <v>2037</v>
      </c>
      <c r="C29504" t="s">
        <v>3870</v>
      </c>
      <c r="D29504" t="s">
        <v>2026</v>
      </c>
      <c r="E29504">
        <v>5</v>
      </c>
      <c r="F29504" t="s">
        <v>2016</v>
      </c>
      <c r="G29504">
        <v>38</v>
      </c>
      <c r="H29504" t="s">
        <v>2020</v>
      </c>
      <c r="I29504">
        <v>43511</v>
      </c>
      <c r="J29504" t="s">
        <v>2030</v>
      </c>
      <c r="K29504" t="s">
        <v>2030</v>
      </c>
    </row>
    <row r="29505" spans="2:11">
      <c r="B29505" t="s">
        <v>3871</v>
      </c>
      <c r="C29505" t="s">
        <v>3872</v>
      </c>
      <c r="D29505" t="s">
        <v>2162</v>
      </c>
      <c r="E29505">
        <v>3</v>
      </c>
      <c r="F29505" t="s">
        <v>2016</v>
      </c>
      <c r="G29505">
        <v>39.5</v>
      </c>
      <c r="H29505" t="s">
        <v>2017</v>
      </c>
      <c r="I29505">
        <v>43511</v>
      </c>
      <c r="J29505">
        <v>2</v>
      </c>
      <c r="K29505">
        <v>0</v>
      </c>
    </row>
    <row r="29506" spans="2:11">
      <c r="B29506" t="s">
        <v>3873</v>
      </c>
      <c r="C29506" t="s">
        <v>3874</v>
      </c>
      <c r="D29506" t="s">
        <v>2076</v>
      </c>
      <c r="E29506">
        <v>3</v>
      </c>
      <c r="F29506" t="s">
        <v>2016</v>
      </c>
      <c r="G29506">
        <v>33</v>
      </c>
      <c r="H29506" t="s">
        <v>2017</v>
      </c>
      <c r="I29506">
        <v>43511</v>
      </c>
      <c r="J29506">
        <v>1</v>
      </c>
      <c r="K29506">
        <v>25.41</v>
      </c>
    </row>
    <row r="29507" spans="2:11">
      <c r="B29507" t="s">
        <v>3875</v>
      </c>
      <c r="C29507" t="s">
        <v>3876</v>
      </c>
      <c r="D29507" t="s">
        <v>3358</v>
      </c>
      <c r="E29507" t="s">
        <v>2030</v>
      </c>
      <c r="F29507" t="s">
        <v>2016</v>
      </c>
      <c r="G29507" t="s">
        <v>2030</v>
      </c>
      <c r="H29507" t="s">
        <v>2017</v>
      </c>
      <c r="I29507">
        <v>43511</v>
      </c>
      <c r="J29507" t="s">
        <v>2030</v>
      </c>
      <c r="K29507" t="s">
        <v>2030</v>
      </c>
    </row>
    <row r="29508" spans="2:11">
      <c r="B29508" t="s">
        <v>3877</v>
      </c>
      <c r="C29508" t="s">
        <v>3878</v>
      </c>
      <c r="D29508" t="s">
        <v>3358</v>
      </c>
      <c r="E29508" t="s">
        <v>2030</v>
      </c>
      <c r="F29508" t="s">
        <v>2016</v>
      </c>
      <c r="G29508" t="s">
        <v>2030</v>
      </c>
      <c r="H29508" t="s">
        <v>2017</v>
      </c>
      <c r="I29508">
        <v>43510</v>
      </c>
      <c r="J29508" t="s">
        <v>2030</v>
      </c>
      <c r="K29508" t="s">
        <v>2030</v>
      </c>
    </row>
    <row r="29509" spans="2:11">
      <c r="B29509" t="s">
        <v>3879</v>
      </c>
      <c r="C29509" t="s">
        <v>3880</v>
      </c>
      <c r="D29509" t="s">
        <v>2026</v>
      </c>
      <c r="E29509">
        <v>5</v>
      </c>
      <c r="F29509" t="s">
        <v>2016</v>
      </c>
      <c r="G29509">
        <v>39.49</v>
      </c>
      <c r="H29509" t="s">
        <v>3881</v>
      </c>
      <c r="I29509">
        <v>43509</v>
      </c>
      <c r="J29509" t="s">
        <v>2030</v>
      </c>
      <c r="K29509" t="s">
        <v>2030</v>
      </c>
    </row>
    <row r="29510" spans="2:11">
      <c r="B29510" t="s">
        <v>3882</v>
      </c>
      <c r="C29510" t="s">
        <v>3883</v>
      </c>
      <c r="D29510" t="s">
        <v>2026</v>
      </c>
      <c r="E29510">
        <v>5</v>
      </c>
      <c r="F29510" t="s">
        <v>2016</v>
      </c>
      <c r="G29510">
        <v>47.4</v>
      </c>
      <c r="H29510" t="s">
        <v>2017</v>
      </c>
      <c r="I29510">
        <v>43509</v>
      </c>
      <c r="J29510">
        <v>5</v>
      </c>
      <c r="K29510">
        <v>-25</v>
      </c>
    </row>
    <row r="29511" spans="2:11">
      <c r="B29511" t="s">
        <v>3884</v>
      </c>
      <c r="C29511" t="s">
        <v>3885</v>
      </c>
      <c r="D29511" t="s">
        <v>3358</v>
      </c>
      <c r="E29511" t="s">
        <v>2030</v>
      </c>
      <c r="F29511" t="s">
        <v>2016</v>
      </c>
      <c r="G29511" t="s">
        <v>2030</v>
      </c>
      <c r="H29511" t="s">
        <v>2017</v>
      </c>
      <c r="I29511">
        <v>43508</v>
      </c>
      <c r="J29511" t="s">
        <v>2030</v>
      </c>
      <c r="K29511" t="s">
        <v>2030</v>
      </c>
    </row>
    <row r="29512" spans="2:11">
      <c r="B29512" t="s">
        <v>2813</v>
      </c>
      <c r="C29512" t="s">
        <v>3886</v>
      </c>
      <c r="D29512" t="s">
        <v>2026</v>
      </c>
      <c r="E29512">
        <v>5</v>
      </c>
      <c r="F29512" t="s">
        <v>2016</v>
      </c>
      <c r="G29512">
        <v>39</v>
      </c>
      <c r="H29512" t="s">
        <v>2017</v>
      </c>
      <c r="I29512">
        <v>43502</v>
      </c>
      <c r="J29512" t="s">
        <v>2030</v>
      </c>
      <c r="K29512" t="s">
        <v>2030</v>
      </c>
    </row>
    <row r="29513" spans="2:11">
      <c r="B29513" t="s">
        <v>2094</v>
      </c>
      <c r="C29513" t="s">
        <v>2095</v>
      </c>
      <c r="D29513" t="s">
        <v>2076</v>
      </c>
      <c r="E29513">
        <v>3</v>
      </c>
      <c r="F29513" t="s">
        <v>2085</v>
      </c>
      <c r="G29513" t="s">
        <v>2030</v>
      </c>
      <c r="H29513" t="s">
        <v>2017</v>
      </c>
      <c r="I29513">
        <v>43497</v>
      </c>
      <c r="J29513" t="s">
        <v>2030</v>
      </c>
      <c r="K29513" t="s">
        <v>2030</v>
      </c>
    </row>
    <row r="29514" spans="2:11">
      <c r="B29514" t="s">
        <v>2021</v>
      </c>
      <c r="C29514" t="s">
        <v>3887</v>
      </c>
      <c r="D29514" t="s">
        <v>2023</v>
      </c>
      <c r="E29514">
        <v>5</v>
      </c>
      <c r="F29514" t="s">
        <v>2016</v>
      </c>
      <c r="G29514">
        <v>47.6</v>
      </c>
      <c r="H29514" t="s">
        <v>2020</v>
      </c>
      <c r="I29514">
        <v>43496</v>
      </c>
      <c r="J29514">
        <v>5</v>
      </c>
      <c r="K29514">
        <v>-25</v>
      </c>
    </row>
    <row r="29515" spans="2:11">
      <c r="B29515" t="s">
        <v>2083</v>
      </c>
      <c r="C29515" t="s">
        <v>2084</v>
      </c>
      <c r="D29515" t="s">
        <v>2076</v>
      </c>
      <c r="E29515">
        <v>3</v>
      </c>
      <c r="F29515" t="s">
        <v>2085</v>
      </c>
      <c r="G29515" t="s">
        <v>2030</v>
      </c>
      <c r="H29515" t="s">
        <v>2017</v>
      </c>
      <c r="I29515">
        <v>43461</v>
      </c>
      <c r="J29515">
        <v>4</v>
      </c>
      <c r="K29515">
        <v>-24.3</v>
      </c>
    </row>
    <row r="29516" spans="2:11">
      <c r="B29516" t="s">
        <v>3888</v>
      </c>
      <c r="C29516" t="s">
        <v>3889</v>
      </c>
      <c r="D29516" t="s">
        <v>2026</v>
      </c>
      <c r="E29516">
        <v>5</v>
      </c>
      <c r="F29516" t="s">
        <v>2016</v>
      </c>
      <c r="G29516">
        <v>48.8</v>
      </c>
      <c r="H29516" t="s">
        <v>2020</v>
      </c>
      <c r="I29516">
        <v>43416</v>
      </c>
      <c r="J29516">
        <v>5</v>
      </c>
      <c r="K29516">
        <v>-25</v>
      </c>
    </row>
    <row r="29517" spans="2:11">
      <c r="B29517" t="s">
        <v>3890</v>
      </c>
      <c r="C29517" t="s">
        <v>3891</v>
      </c>
      <c r="D29517" t="s">
        <v>2026</v>
      </c>
      <c r="E29517">
        <v>5</v>
      </c>
      <c r="F29517" t="s">
        <v>2016</v>
      </c>
      <c r="G29517">
        <v>38.36</v>
      </c>
      <c r="H29517" t="s">
        <v>2017</v>
      </c>
      <c r="I29517">
        <v>43416</v>
      </c>
      <c r="J29517">
        <v>6</v>
      </c>
      <c r="K29517">
        <v>-26.44</v>
      </c>
    </row>
    <row r="29601" spans="1:11">
      <c r="A29601" t="s">
        <v>1309</v>
      </c>
      <c r="B29601" t="s">
        <v>2120</v>
      </c>
      <c r="C29601" t="s">
        <v>2890</v>
      </c>
      <c r="D29601" t="s">
        <v>2044</v>
      </c>
      <c r="E29601">
        <v>3</v>
      </c>
      <c r="F29601" t="s">
        <v>2016</v>
      </c>
      <c r="G29601">
        <v>6</v>
      </c>
      <c r="H29601" t="s">
        <v>2017</v>
      </c>
      <c r="I29601">
        <v>43511</v>
      </c>
      <c r="J29601">
        <v>10</v>
      </c>
      <c r="K29601">
        <v>-56.77</v>
      </c>
    </row>
    <row r="29602" spans="1:11">
      <c r="B29602" t="s">
        <v>2136</v>
      </c>
      <c r="C29602" t="s">
        <v>2185</v>
      </c>
      <c r="D29602" t="s">
        <v>2044</v>
      </c>
      <c r="E29602">
        <v>3</v>
      </c>
      <c r="F29602" t="s">
        <v>2016</v>
      </c>
      <c r="G29602">
        <v>5.5</v>
      </c>
      <c r="H29602" t="s">
        <v>2020</v>
      </c>
      <c r="I29602">
        <v>43511</v>
      </c>
      <c r="J29602">
        <v>4</v>
      </c>
      <c r="K29602">
        <v>22.92</v>
      </c>
    </row>
    <row r="29603" spans="1:11">
      <c r="B29603" t="s">
        <v>2186</v>
      </c>
      <c r="C29603" t="s">
        <v>2187</v>
      </c>
      <c r="D29603" t="s">
        <v>2029</v>
      </c>
      <c r="E29603">
        <v>5</v>
      </c>
      <c r="F29603" t="s">
        <v>2016</v>
      </c>
      <c r="G29603">
        <v>7.5</v>
      </c>
      <c r="H29603" t="s">
        <v>2017</v>
      </c>
      <c r="I29603">
        <v>43500</v>
      </c>
      <c r="J29603">
        <v>7</v>
      </c>
      <c r="K29603">
        <v>-31.01</v>
      </c>
    </row>
    <row r="29604" spans="1:11">
      <c r="B29604" t="s">
        <v>2061</v>
      </c>
      <c r="C29604" t="s">
        <v>2194</v>
      </c>
      <c r="D29604" t="s">
        <v>2053</v>
      </c>
      <c r="E29604">
        <v>1</v>
      </c>
      <c r="F29604" t="s">
        <v>2016</v>
      </c>
      <c r="G29604">
        <v>4.25</v>
      </c>
      <c r="H29604" t="s">
        <v>2017</v>
      </c>
      <c r="I29604">
        <v>43494</v>
      </c>
      <c r="J29604">
        <v>5</v>
      </c>
      <c r="K29604">
        <v>19.190000000000001</v>
      </c>
    </row>
    <row r="29605" spans="1:11">
      <c r="B29605" t="s">
        <v>2033</v>
      </c>
      <c r="C29605" t="s">
        <v>2192</v>
      </c>
      <c r="D29605" t="s">
        <v>2044</v>
      </c>
      <c r="E29605">
        <v>3</v>
      </c>
      <c r="F29605" t="s">
        <v>2016</v>
      </c>
      <c r="G29605">
        <v>5</v>
      </c>
      <c r="H29605" t="s">
        <v>2020</v>
      </c>
      <c r="I29605">
        <v>43483</v>
      </c>
      <c r="J29605">
        <v>6</v>
      </c>
      <c r="K29605">
        <v>0</v>
      </c>
    </row>
    <row r="29606" spans="1:11">
      <c r="B29606" t="s">
        <v>2065</v>
      </c>
      <c r="C29606" t="s">
        <v>3280</v>
      </c>
      <c r="D29606" t="s">
        <v>2044</v>
      </c>
      <c r="E29606">
        <v>3</v>
      </c>
      <c r="F29606" t="s">
        <v>2016</v>
      </c>
      <c r="G29606" t="s">
        <v>2030</v>
      </c>
      <c r="H29606" t="s">
        <v>2017</v>
      </c>
      <c r="I29606">
        <v>43431</v>
      </c>
      <c r="J29606">
        <v>11</v>
      </c>
      <c r="K29606">
        <v>-60.85</v>
      </c>
    </row>
    <row r="29607" spans="1:11">
      <c r="B29607" t="s">
        <v>106</v>
      </c>
      <c r="C29607" t="s">
        <v>2195</v>
      </c>
      <c r="D29607" t="s">
        <v>2019</v>
      </c>
      <c r="E29607">
        <v>3</v>
      </c>
      <c r="F29607" t="s">
        <v>2088</v>
      </c>
      <c r="G29607">
        <v>6</v>
      </c>
      <c r="H29607" t="s">
        <v>2020</v>
      </c>
      <c r="I29607">
        <v>43417</v>
      </c>
      <c r="J29607">
        <v>8</v>
      </c>
      <c r="K29607">
        <v>-40.78</v>
      </c>
    </row>
    <row r="29608" spans="1:11">
      <c r="B29608" t="s">
        <v>2037</v>
      </c>
      <c r="C29608" t="s">
        <v>2201</v>
      </c>
      <c r="D29608" t="s">
        <v>2076</v>
      </c>
      <c r="E29608">
        <v>3</v>
      </c>
      <c r="F29608" t="s">
        <v>2085</v>
      </c>
      <c r="G29608">
        <v>5</v>
      </c>
      <c r="H29608" t="s">
        <v>2020</v>
      </c>
      <c r="I29608">
        <v>43412</v>
      </c>
      <c r="J29608">
        <v>1</v>
      </c>
      <c r="K29608">
        <v>50.72</v>
      </c>
    </row>
    <row r="29609" spans="1:11">
      <c r="B29609" t="s">
        <v>2021</v>
      </c>
      <c r="C29609" t="s">
        <v>2190</v>
      </c>
      <c r="D29609" t="s">
        <v>2216</v>
      </c>
      <c r="E29609">
        <v>3</v>
      </c>
      <c r="F29609" t="s">
        <v>2016</v>
      </c>
      <c r="G29609">
        <v>5</v>
      </c>
      <c r="H29609" t="s">
        <v>2020</v>
      </c>
      <c r="I29609">
        <v>43411</v>
      </c>
      <c r="J29609" t="s">
        <v>2030</v>
      </c>
      <c r="K29609" t="s">
        <v>2030</v>
      </c>
    </row>
    <row r="29610" spans="1:11">
      <c r="B29610" t="s">
        <v>2039</v>
      </c>
      <c r="C29610" t="s">
        <v>2193</v>
      </c>
      <c r="D29610" t="s">
        <v>2189</v>
      </c>
      <c r="E29610">
        <v>5</v>
      </c>
      <c r="F29610" t="s">
        <v>2016</v>
      </c>
      <c r="G29610">
        <v>9</v>
      </c>
      <c r="H29610" t="s">
        <v>2020</v>
      </c>
      <c r="I29610">
        <v>43411</v>
      </c>
      <c r="J29610">
        <v>9</v>
      </c>
      <c r="K29610">
        <v>-48.02</v>
      </c>
    </row>
    <row r="29611" spans="1:11">
      <c r="B29611" t="s">
        <v>2072</v>
      </c>
      <c r="C29611" t="s">
        <v>2188</v>
      </c>
      <c r="D29611" t="s">
        <v>2041</v>
      </c>
      <c r="E29611">
        <v>1</v>
      </c>
      <c r="F29611" t="s">
        <v>2016</v>
      </c>
      <c r="G29611" t="s">
        <v>2030</v>
      </c>
      <c r="H29611" t="s">
        <v>2017</v>
      </c>
      <c r="I29611">
        <v>43411</v>
      </c>
      <c r="J29611">
        <v>3</v>
      </c>
      <c r="K29611">
        <v>44.56</v>
      </c>
    </row>
    <row r="29612" spans="1:11">
      <c r="B29612" t="s">
        <v>2074</v>
      </c>
      <c r="C29612" t="s">
        <v>2196</v>
      </c>
      <c r="D29612" t="s">
        <v>2076</v>
      </c>
      <c r="E29612">
        <v>3</v>
      </c>
      <c r="F29612" t="s">
        <v>2016</v>
      </c>
      <c r="G29612">
        <v>8</v>
      </c>
      <c r="H29612" t="s">
        <v>2017</v>
      </c>
      <c r="I29612">
        <v>43411</v>
      </c>
      <c r="J29612" t="s">
        <v>2030</v>
      </c>
      <c r="K29612" t="s">
        <v>2030</v>
      </c>
    </row>
    <row r="29613" spans="1:11">
      <c r="B29613" t="s">
        <v>2129</v>
      </c>
      <c r="C29613" t="s">
        <v>2130</v>
      </c>
      <c r="D29613" t="s">
        <v>2026</v>
      </c>
      <c r="E29613">
        <v>5</v>
      </c>
      <c r="F29613" t="s">
        <v>2016</v>
      </c>
      <c r="G29613">
        <v>9</v>
      </c>
      <c r="H29613" t="s">
        <v>2020</v>
      </c>
      <c r="I29613">
        <v>43411</v>
      </c>
      <c r="J29613">
        <v>9</v>
      </c>
      <c r="K29613">
        <v>-48.02</v>
      </c>
    </row>
    <row r="29614" spans="1:11">
      <c r="B29614" t="s">
        <v>2198</v>
      </c>
      <c r="C29614" t="s">
        <v>2199</v>
      </c>
      <c r="D29614" t="s">
        <v>2044</v>
      </c>
      <c r="E29614">
        <v>3</v>
      </c>
      <c r="F29614" t="s">
        <v>2016</v>
      </c>
      <c r="G29614">
        <v>6.5</v>
      </c>
      <c r="H29614" t="s">
        <v>2020</v>
      </c>
      <c r="I29614">
        <v>43410</v>
      </c>
      <c r="J29614">
        <v>6</v>
      </c>
      <c r="K29614">
        <v>0</v>
      </c>
    </row>
    <row r="29615" spans="1:11">
      <c r="B29615" t="s">
        <v>2083</v>
      </c>
      <c r="C29615" t="s">
        <v>2084</v>
      </c>
      <c r="D29615" t="s">
        <v>2184</v>
      </c>
      <c r="E29615">
        <v>1</v>
      </c>
      <c r="F29615" t="s">
        <v>2016</v>
      </c>
      <c r="G29615" t="s">
        <v>2030</v>
      </c>
      <c r="H29615" t="s">
        <v>2017</v>
      </c>
      <c r="I29615">
        <v>43321</v>
      </c>
      <c r="J29615">
        <v>2</v>
      </c>
      <c r="K29615">
        <v>48.02</v>
      </c>
    </row>
    <row r="29701" spans="1:11">
      <c r="A29701" t="s">
        <v>1310</v>
      </c>
      <c r="B29701" t="s">
        <v>2094</v>
      </c>
      <c r="C29701" t="s">
        <v>2095</v>
      </c>
      <c r="D29701" t="s">
        <v>2053</v>
      </c>
      <c r="E29701">
        <v>1</v>
      </c>
      <c r="F29701" t="s">
        <v>2016</v>
      </c>
      <c r="G29701" t="s">
        <v>2030</v>
      </c>
      <c r="H29701" t="s">
        <v>2017</v>
      </c>
      <c r="I29701">
        <v>43509</v>
      </c>
      <c r="J29701" t="s">
        <v>2030</v>
      </c>
      <c r="K29701" t="s">
        <v>2030</v>
      </c>
    </row>
    <row r="29702" spans="1:11">
      <c r="B29702" t="s">
        <v>2142</v>
      </c>
      <c r="C29702" t="s">
        <v>4374</v>
      </c>
      <c r="D29702" t="s">
        <v>2026</v>
      </c>
      <c r="E29702">
        <v>5</v>
      </c>
      <c r="F29702" t="s">
        <v>2123</v>
      </c>
      <c r="G29702">
        <v>40</v>
      </c>
      <c r="H29702" t="s">
        <v>2017</v>
      </c>
      <c r="I29702">
        <v>43509</v>
      </c>
      <c r="J29702" t="s">
        <v>2030</v>
      </c>
      <c r="K29702" t="s">
        <v>2030</v>
      </c>
    </row>
    <row r="29703" spans="1:11">
      <c r="B29703" t="s">
        <v>2031</v>
      </c>
      <c r="C29703" t="s">
        <v>2293</v>
      </c>
      <c r="D29703" t="s">
        <v>2026</v>
      </c>
      <c r="E29703">
        <v>5</v>
      </c>
      <c r="F29703" t="s">
        <v>2016</v>
      </c>
      <c r="G29703">
        <v>30</v>
      </c>
      <c r="H29703" t="s">
        <v>2020</v>
      </c>
      <c r="I29703">
        <v>43508</v>
      </c>
      <c r="J29703">
        <v>4</v>
      </c>
      <c r="K29703">
        <v>-53.3</v>
      </c>
    </row>
    <row r="29704" spans="1:11">
      <c r="B29704" t="s">
        <v>2148</v>
      </c>
      <c r="C29704" t="s">
        <v>2441</v>
      </c>
      <c r="D29704" t="s">
        <v>2029</v>
      </c>
      <c r="E29704">
        <v>5</v>
      </c>
      <c r="F29704" t="s">
        <v>2016</v>
      </c>
      <c r="G29704">
        <v>40</v>
      </c>
      <c r="H29704" t="s">
        <v>2017</v>
      </c>
      <c r="I29704">
        <v>43508</v>
      </c>
      <c r="J29704" t="s">
        <v>2030</v>
      </c>
      <c r="K29704" t="s">
        <v>2030</v>
      </c>
    </row>
    <row r="29705" spans="1:11">
      <c r="B29705" t="s">
        <v>2151</v>
      </c>
      <c r="C29705" t="s">
        <v>2300</v>
      </c>
      <c r="D29705" t="s">
        <v>2026</v>
      </c>
      <c r="E29705">
        <v>5</v>
      </c>
      <c r="F29705" t="s">
        <v>2016</v>
      </c>
      <c r="G29705">
        <v>40</v>
      </c>
      <c r="H29705" t="s">
        <v>2020</v>
      </c>
      <c r="I29705">
        <v>43507</v>
      </c>
      <c r="J29705" t="s">
        <v>2030</v>
      </c>
      <c r="K29705" t="s">
        <v>2030</v>
      </c>
    </row>
    <row r="29706" spans="1:11">
      <c r="B29706" t="s">
        <v>2198</v>
      </c>
      <c r="C29706" t="s">
        <v>4032</v>
      </c>
      <c r="D29706" t="s">
        <v>2044</v>
      </c>
      <c r="E29706">
        <v>3</v>
      </c>
      <c r="F29706" t="s">
        <v>2016</v>
      </c>
      <c r="G29706">
        <v>18</v>
      </c>
      <c r="H29706" t="s">
        <v>2020</v>
      </c>
      <c r="I29706">
        <v>43507</v>
      </c>
      <c r="J29706" t="s">
        <v>2030</v>
      </c>
      <c r="K29706" t="s">
        <v>2030</v>
      </c>
    </row>
    <row r="29707" spans="1:11">
      <c r="B29707" t="s">
        <v>2067</v>
      </c>
      <c r="C29707" t="s">
        <v>2610</v>
      </c>
      <c r="D29707" t="s">
        <v>2029</v>
      </c>
      <c r="E29707">
        <v>5</v>
      </c>
      <c r="F29707" t="s">
        <v>2016</v>
      </c>
      <c r="G29707">
        <v>19</v>
      </c>
      <c r="H29707" t="s">
        <v>2020</v>
      </c>
      <c r="I29707">
        <v>43506</v>
      </c>
      <c r="J29707">
        <v>5</v>
      </c>
      <c r="K29707">
        <v>-53.6</v>
      </c>
    </row>
    <row r="29708" spans="1:11">
      <c r="B29708" t="s">
        <v>2063</v>
      </c>
      <c r="C29708" t="s">
        <v>4008</v>
      </c>
      <c r="D29708" t="s">
        <v>2035</v>
      </c>
      <c r="E29708">
        <v>5</v>
      </c>
      <c r="F29708" t="s">
        <v>2016</v>
      </c>
      <c r="G29708">
        <v>40</v>
      </c>
      <c r="H29708" t="s">
        <v>2017</v>
      </c>
      <c r="I29708">
        <v>43475</v>
      </c>
      <c r="J29708" t="s">
        <v>2030</v>
      </c>
      <c r="K29708" t="s">
        <v>2030</v>
      </c>
    </row>
    <row r="29709" spans="1:11">
      <c r="B29709" t="s">
        <v>2451</v>
      </c>
      <c r="C29709" t="s">
        <v>4237</v>
      </c>
      <c r="D29709" t="s">
        <v>2026</v>
      </c>
      <c r="E29709">
        <v>5</v>
      </c>
      <c r="F29709" t="s">
        <v>2016</v>
      </c>
      <c r="G29709" t="s">
        <v>2030</v>
      </c>
      <c r="H29709" t="s">
        <v>2017</v>
      </c>
      <c r="I29709">
        <v>43445</v>
      </c>
      <c r="J29709">
        <v>4</v>
      </c>
      <c r="K29709">
        <v>-53.3</v>
      </c>
    </row>
    <row r="29710" spans="1:11">
      <c r="B29710" t="s">
        <v>2033</v>
      </c>
      <c r="C29710" t="s">
        <v>3259</v>
      </c>
      <c r="D29710" t="s">
        <v>2044</v>
      </c>
      <c r="E29710">
        <v>3</v>
      </c>
      <c r="F29710" t="s">
        <v>2016</v>
      </c>
      <c r="G29710">
        <v>20</v>
      </c>
      <c r="H29710" t="s">
        <v>2020</v>
      </c>
      <c r="I29710">
        <v>43438</v>
      </c>
      <c r="J29710">
        <v>6</v>
      </c>
      <c r="K29710">
        <v>-78.69</v>
      </c>
    </row>
    <row r="29711" spans="1:11">
      <c r="B29711" t="s">
        <v>2021</v>
      </c>
      <c r="C29711" t="s">
        <v>3257</v>
      </c>
      <c r="D29711" t="s">
        <v>2296</v>
      </c>
      <c r="E29711">
        <v>3</v>
      </c>
      <c r="F29711" t="s">
        <v>2016</v>
      </c>
      <c r="G29711">
        <v>16</v>
      </c>
      <c r="H29711" t="s">
        <v>2020</v>
      </c>
      <c r="I29711">
        <v>43404</v>
      </c>
      <c r="J29711">
        <v>2</v>
      </c>
      <c r="K29711">
        <v>0</v>
      </c>
    </row>
    <row r="29712" spans="1:11">
      <c r="B29712" t="s">
        <v>2077</v>
      </c>
      <c r="C29712" t="s">
        <v>2150</v>
      </c>
      <c r="D29712" t="s">
        <v>2029</v>
      </c>
      <c r="E29712">
        <v>5</v>
      </c>
      <c r="F29712" t="s">
        <v>2016</v>
      </c>
      <c r="G29712">
        <v>23</v>
      </c>
      <c r="H29712" t="s">
        <v>2020</v>
      </c>
      <c r="I29712">
        <v>43403</v>
      </c>
      <c r="J29712" t="s">
        <v>2030</v>
      </c>
      <c r="K29712" t="s">
        <v>2030</v>
      </c>
    </row>
    <row r="29713" spans="2:11">
      <c r="B29713" t="s">
        <v>2083</v>
      </c>
      <c r="C29713" t="s">
        <v>2304</v>
      </c>
      <c r="D29713" t="s">
        <v>2076</v>
      </c>
      <c r="E29713">
        <v>3</v>
      </c>
      <c r="F29713" t="s">
        <v>2085</v>
      </c>
      <c r="G29713" t="s">
        <v>2030</v>
      </c>
      <c r="H29713" t="s">
        <v>2017</v>
      </c>
      <c r="I29713">
        <v>43371</v>
      </c>
      <c r="J29713">
        <v>1</v>
      </c>
      <c r="K29713">
        <v>46.19</v>
      </c>
    </row>
    <row r="29801" spans="1:11">
      <c r="A29801" t="s">
        <v>1311</v>
      </c>
      <c r="B29801" t="s">
        <v>2042</v>
      </c>
      <c r="C29801" t="s">
        <v>2999</v>
      </c>
      <c r="D29801" t="s">
        <v>2044</v>
      </c>
      <c r="E29801">
        <v>3</v>
      </c>
      <c r="F29801" t="s">
        <v>2016</v>
      </c>
      <c r="G29801">
        <v>80</v>
      </c>
      <c r="H29801" t="s">
        <v>2020</v>
      </c>
      <c r="I29801">
        <v>43510</v>
      </c>
      <c r="J29801">
        <v>3</v>
      </c>
      <c r="K29801">
        <v>-22.45</v>
      </c>
    </row>
    <row r="29802" spans="1:11">
      <c r="B29802" t="s">
        <v>2077</v>
      </c>
      <c r="C29802" t="s">
        <v>3000</v>
      </c>
      <c r="D29802" t="s">
        <v>2029</v>
      </c>
      <c r="E29802">
        <v>5</v>
      </c>
      <c r="F29802" t="s">
        <v>2016</v>
      </c>
      <c r="G29802">
        <v>100</v>
      </c>
      <c r="H29802" t="s">
        <v>2017</v>
      </c>
      <c r="I29802">
        <v>43509</v>
      </c>
      <c r="J29802">
        <v>4</v>
      </c>
      <c r="K29802">
        <v>-23.04</v>
      </c>
    </row>
    <row r="29803" spans="1:11">
      <c r="B29803" t="s">
        <v>2247</v>
      </c>
      <c r="C29803" t="s">
        <v>3001</v>
      </c>
      <c r="D29803" t="s">
        <v>2162</v>
      </c>
      <c r="E29803">
        <v>3</v>
      </c>
      <c r="F29803" t="s">
        <v>2016</v>
      </c>
      <c r="G29803">
        <v>87</v>
      </c>
      <c r="H29803" t="s">
        <v>2020</v>
      </c>
      <c r="I29803">
        <v>43508</v>
      </c>
      <c r="J29803">
        <v>2</v>
      </c>
      <c r="K29803">
        <v>0</v>
      </c>
    </row>
    <row r="29804" spans="1:11">
      <c r="B29804" t="s">
        <v>2151</v>
      </c>
      <c r="C29804" t="s">
        <v>3002</v>
      </c>
      <c r="D29804" t="s">
        <v>2026</v>
      </c>
      <c r="E29804">
        <v>5</v>
      </c>
      <c r="F29804" t="s">
        <v>2016</v>
      </c>
      <c r="G29804">
        <v>99</v>
      </c>
      <c r="H29804" t="s">
        <v>2017</v>
      </c>
      <c r="I29804">
        <v>43487</v>
      </c>
      <c r="J29804" t="s">
        <v>2030</v>
      </c>
      <c r="K29804" t="s">
        <v>2030</v>
      </c>
    </row>
    <row r="29805" spans="1:11">
      <c r="B29805" t="s">
        <v>2094</v>
      </c>
      <c r="C29805" t="s">
        <v>2095</v>
      </c>
      <c r="D29805" t="s">
        <v>2053</v>
      </c>
      <c r="E29805">
        <v>1</v>
      </c>
      <c r="F29805" t="s">
        <v>2088</v>
      </c>
      <c r="G29805" t="s">
        <v>2030</v>
      </c>
      <c r="H29805" t="s">
        <v>2017</v>
      </c>
      <c r="I29805">
        <v>43482</v>
      </c>
      <c r="J29805" t="s">
        <v>2030</v>
      </c>
      <c r="K29805" t="s">
        <v>2030</v>
      </c>
    </row>
    <row r="29806" spans="1:11">
      <c r="B29806" t="s">
        <v>2037</v>
      </c>
      <c r="C29806" t="s">
        <v>3003</v>
      </c>
      <c r="D29806" t="s">
        <v>2041</v>
      </c>
      <c r="E29806">
        <v>1</v>
      </c>
      <c r="F29806" t="s">
        <v>2088</v>
      </c>
      <c r="G29806">
        <v>62</v>
      </c>
      <c r="H29806" t="s">
        <v>2020</v>
      </c>
      <c r="I29806">
        <v>43481</v>
      </c>
      <c r="J29806">
        <v>7</v>
      </c>
      <c r="K29806">
        <v>-40.36</v>
      </c>
    </row>
    <row r="29807" spans="1:11">
      <c r="B29807" t="s">
        <v>2024</v>
      </c>
      <c r="C29807" t="s">
        <v>3004</v>
      </c>
      <c r="D29807" t="s">
        <v>2076</v>
      </c>
      <c r="E29807">
        <v>3</v>
      </c>
      <c r="F29807" t="s">
        <v>2016</v>
      </c>
      <c r="G29807" t="s">
        <v>2030</v>
      </c>
      <c r="H29807" t="s">
        <v>2017</v>
      </c>
      <c r="I29807">
        <v>43467</v>
      </c>
      <c r="J29807">
        <v>5</v>
      </c>
      <c r="K29807">
        <v>-28.35</v>
      </c>
    </row>
    <row r="29808" spans="1:11">
      <c r="B29808" t="s">
        <v>2033</v>
      </c>
      <c r="C29808" t="s">
        <v>3005</v>
      </c>
      <c r="D29808" t="s">
        <v>2398</v>
      </c>
      <c r="E29808" t="s">
        <v>2030</v>
      </c>
      <c r="F29808" t="s">
        <v>2016</v>
      </c>
      <c r="G29808" t="s">
        <v>2030</v>
      </c>
      <c r="H29808" t="s">
        <v>2017</v>
      </c>
      <c r="I29808">
        <v>43398</v>
      </c>
      <c r="J29808" t="s">
        <v>2030</v>
      </c>
      <c r="K29808" t="s">
        <v>2030</v>
      </c>
    </row>
    <row r="29809" spans="2:11">
      <c r="B29809" t="s">
        <v>2051</v>
      </c>
      <c r="C29809" t="s">
        <v>3006</v>
      </c>
      <c r="D29809" t="s">
        <v>2026</v>
      </c>
      <c r="E29809">
        <v>5</v>
      </c>
      <c r="F29809" t="s">
        <v>2016</v>
      </c>
      <c r="G29809">
        <v>118</v>
      </c>
      <c r="H29809" t="s">
        <v>2017</v>
      </c>
      <c r="I29809">
        <v>43398</v>
      </c>
      <c r="J29809">
        <v>4</v>
      </c>
      <c r="K29809">
        <v>-23.04</v>
      </c>
    </row>
    <row r="29810" spans="2:11">
      <c r="B29810" t="s">
        <v>2111</v>
      </c>
      <c r="C29810" t="s">
        <v>2338</v>
      </c>
      <c r="D29810" t="s">
        <v>2026</v>
      </c>
      <c r="E29810">
        <v>5</v>
      </c>
      <c r="F29810" t="s">
        <v>2016</v>
      </c>
      <c r="G29810" t="s">
        <v>2030</v>
      </c>
      <c r="H29810" t="s">
        <v>2017</v>
      </c>
      <c r="I29810">
        <v>42704</v>
      </c>
      <c r="J29810">
        <v>4</v>
      </c>
      <c r="K29810">
        <v>-23.04</v>
      </c>
    </row>
    <row r="29901" spans="1:11">
      <c r="A29901" t="s">
        <v>1312</v>
      </c>
      <c r="B29901" t="s">
        <v>2074</v>
      </c>
      <c r="C29901" t="s">
        <v>2333</v>
      </c>
      <c r="D29901" t="s">
        <v>2026</v>
      </c>
      <c r="E29901">
        <v>5</v>
      </c>
      <c r="F29901" t="s">
        <v>2016</v>
      </c>
      <c r="G29901">
        <v>71</v>
      </c>
      <c r="H29901" t="s">
        <v>2020</v>
      </c>
      <c r="I29901">
        <v>43507</v>
      </c>
      <c r="J29901" t="s">
        <v>2030</v>
      </c>
      <c r="K29901" t="s">
        <v>2030</v>
      </c>
    </row>
    <row r="29902" spans="1:11">
      <c r="B29902" t="s">
        <v>2047</v>
      </c>
      <c r="C29902" t="s">
        <v>2498</v>
      </c>
      <c r="D29902" t="s">
        <v>2026</v>
      </c>
      <c r="E29902">
        <v>5</v>
      </c>
      <c r="F29902" t="s">
        <v>2016</v>
      </c>
      <c r="G29902">
        <v>74</v>
      </c>
      <c r="H29902" t="s">
        <v>2017</v>
      </c>
      <c r="I29902">
        <v>43494</v>
      </c>
      <c r="J29902">
        <v>2</v>
      </c>
      <c r="K29902">
        <v>14.48</v>
      </c>
    </row>
    <row r="29903" spans="1:11">
      <c r="B29903" t="s">
        <v>2148</v>
      </c>
      <c r="C29903" t="s">
        <v>3252</v>
      </c>
      <c r="D29903" t="s">
        <v>2029</v>
      </c>
      <c r="E29903">
        <v>5</v>
      </c>
      <c r="F29903" t="s">
        <v>2016</v>
      </c>
      <c r="G29903">
        <v>85</v>
      </c>
      <c r="H29903" t="s">
        <v>2020</v>
      </c>
      <c r="I29903">
        <v>43488</v>
      </c>
      <c r="J29903">
        <v>3</v>
      </c>
      <c r="K29903">
        <v>3.63</v>
      </c>
    </row>
    <row r="29904" spans="1:11">
      <c r="B29904" t="s">
        <v>2037</v>
      </c>
      <c r="C29904" t="s">
        <v>2608</v>
      </c>
      <c r="D29904" t="s">
        <v>2026</v>
      </c>
      <c r="E29904">
        <v>5</v>
      </c>
      <c r="F29904" t="s">
        <v>2016</v>
      </c>
      <c r="G29904">
        <v>75</v>
      </c>
      <c r="H29904" t="s">
        <v>2020</v>
      </c>
      <c r="I29904">
        <v>43466</v>
      </c>
      <c r="J29904">
        <v>3</v>
      </c>
      <c r="K29904">
        <v>3.63</v>
      </c>
    </row>
    <row r="29905" spans="2:11">
      <c r="B29905" t="s">
        <v>2232</v>
      </c>
      <c r="C29905" t="s">
        <v>2496</v>
      </c>
      <c r="D29905" t="s">
        <v>2029</v>
      </c>
      <c r="E29905">
        <v>5</v>
      </c>
      <c r="F29905" t="s">
        <v>2016</v>
      </c>
      <c r="G29905" t="s">
        <v>2030</v>
      </c>
      <c r="H29905" t="s">
        <v>2017</v>
      </c>
      <c r="I29905">
        <v>43454</v>
      </c>
      <c r="J29905">
        <v>3</v>
      </c>
      <c r="K29905">
        <v>3.63</v>
      </c>
    </row>
    <row r="29906" spans="2:11">
      <c r="B29906" t="s">
        <v>2021</v>
      </c>
      <c r="C29906" t="s">
        <v>3257</v>
      </c>
      <c r="D29906" t="s">
        <v>2296</v>
      </c>
      <c r="E29906">
        <v>3</v>
      </c>
      <c r="F29906" t="s">
        <v>2016</v>
      </c>
      <c r="G29906">
        <v>50</v>
      </c>
      <c r="H29906" t="s">
        <v>2020</v>
      </c>
      <c r="I29906">
        <v>43409</v>
      </c>
      <c r="J29906">
        <v>4</v>
      </c>
      <c r="K29906">
        <v>0</v>
      </c>
    </row>
    <row r="29907" spans="2:11">
      <c r="B29907" t="s">
        <v>2083</v>
      </c>
      <c r="C29907" t="s">
        <v>2304</v>
      </c>
      <c r="D29907" t="s">
        <v>2184</v>
      </c>
      <c r="E29907">
        <v>1</v>
      </c>
      <c r="F29907" t="s">
        <v>2016</v>
      </c>
      <c r="G29907" t="s">
        <v>2030</v>
      </c>
      <c r="H29907" t="s">
        <v>2017</v>
      </c>
      <c r="I29907">
        <v>43181</v>
      </c>
      <c r="J29907">
        <v>5</v>
      </c>
      <c r="K29907">
        <v>-3.63</v>
      </c>
    </row>
    <row r="30001" spans="1:11">
      <c r="A30001" t="s">
        <v>1313</v>
      </c>
      <c r="B30001" t="s">
        <v>106</v>
      </c>
      <c r="C30001" t="s">
        <v>2955</v>
      </c>
      <c r="D30001" t="s">
        <v>2512</v>
      </c>
      <c r="E30001">
        <v>1</v>
      </c>
      <c r="F30001" t="s">
        <v>2016</v>
      </c>
      <c r="G30001">
        <v>53</v>
      </c>
      <c r="H30001" t="s">
        <v>2020</v>
      </c>
      <c r="I30001">
        <v>43510</v>
      </c>
      <c r="J30001">
        <v>8</v>
      </c>
      <c r="K30001">
        <v>-4.74</v>
      </c>
    </row>
    <row r="30002" spans="1:11">
      <c r="B30002" t="s">
        <v>2777</v>
      </c>
      <c r="C30002" t="s">
        <v>3041</v>
      </c>
      <c r="D30002" t="s">
        <v>2570</v>
      </c>
      <c r="E30002">
        <v>4</v>
      </c>
      <c r="F30002" t="s">
        <v>2016</v>
      </c>
      <c r="G30002">
        <v>75</v>
      </c>
      <c r="H30002" t="s">
        <v>2017</v>
      </c>
      <c r="I30002">
        <v>43510</v>
      </c>
      <c r="J30002">
        <v>5</v>
      </c>
      <c r="K30002">
        <v>4.74</v>
      </c>
    </row>
    <row r="30003" spans="1:11">
      <c r="B30003" t="s">
        <v>2274</v>
      </c>
      <c r="C30003" t="s">
        <v>2766</v>
      </c>
      <c r="D30003" t="s">
        <v>2076</v>
      </c>
      <c r="E30003">
        <v>3</v>
      </c>
      <c r="F30003" t="s">
        <v>2016</v>
      </c>
      <c r="G30003" t="s">
        <v>2030</v>
      </c>
      <c r="H30003" t="s">
        <v>2017</v>
      </c>
      <c r="I30003">
        <v>43509</v>
      </c>
      <c r="J30003">
        <v>6</v>
      </c>
      <c r="K30003">
        <v>0</v>
      </c>
    </row>
    <row r="30004" spans="1:11">
      <c r="B30004" t="s">
        <v>2159</v>
      </c>
      <c r="C30004" t="s">
        <v>2950</v>
      </c>
      <c r="D30004" t="s">
        <v>2029</v>
      </c>
      <c r="E30004">
        <v>5</v>
      </c>
      <c r="F30004" t="s">
        <v>2016</v>
      </c>
      <c r="G30004">
        <v>85</v>
      </c>
      <c r="H30004" t="s">
        <v>2017</v>
      </c>
      <c r="I30004">
        <v>43508</v>
      </c>
      <c r="J30004">
        <v>5</v>
      </c>
      <c r="K30004">
        <v>4.74</v>
      </c>
    </row>
    <row r="30005" spans="1:11">
      <c r="B30005" t="s">
        <v>2051</v>
      </c>
      <c r="C30005" t="s">
        <v>2969</v>
      </c>
      <c r="D30005" t="s">
        <v>2076</v>
      </c>
      <c r="E30005">
        <v>3</v>
      </c>
      <c r="F30005" t="s">
        <v>2016</v>
      </c>
      <c r="G30005">
        <v>77</v>
      </c>
      <c r="H30005" t="s">
        <v>2020</v>
      </c>
      <c r="I30005">
        <v>43503</v>
      </c>
      <c r="J30005" t="s">
        <v>2030</v>
      </c>
      <c r="K30005" t="s">
        <v>2030</v>
      </c>
    </row>
    <row r="30006" spans="1:11">
      <c r="B30006" t="s">
        <v>2601</v>
      </c>
      <c r="C30006" t="s">
        <v>2953</v>
      </c>
      <c r="D30006" t="s">
        <v>2029</v>
      </c>
      <c r="E30006">
        <v>5</v>
      </c>
      <c r="F30006" t="s">
        <v>2016</v>
      </c>
      <c r="G30006">
        <v>80</v>
      </c>
      <c r="H30006" t="s">
        <v>2020</v>
      </c>
      <c r="I30006">
        <v>43496</v>
      </c>
      <c r="J30006">
        <v>5</v>
      </c>
      <c r="K30006">
        <v>4.74</v>
      </c>
    </row>
    <row r="30007" spans="1:11">
      <c r="B30007" t="s">
        <v>2049</v>
      </c>
      <c r="C30007" t="s">
        <v>2962</v>
      </c>
      <c r="D30007" t="s">
        <v>2029</v>
      </c>
      <c r="E30007">
        <v>5</v>
      </c>
      <c r="F30007" t="s">
        <v>2016</v>
      </c>
      <c r="G30007">
        <v>82</v>
      </c>
      <c r="H30007" t="s">
        <v>2017</v>
      </c>
      <c r="I30007">
        <v>43488</v>
      </c>
      <c r="J30007">
        <v>4</v>
      </c>
      <c r="K30007">
        <v>8.3699999999999992</v>
      </c>
    </row>
    <row r="30008" spans="1:11">
      <c r="B30008" t="s">
        <v>2094</v>
      </c>
      <c r="C30008" t="s">
        <v>2095</v>
      </c>
      <c r="D30008" t="s">
        <v>2076</v>
      </c>
      <c r="E30008">
        <v>3</v>
      </c>
      <c r="F30008" t="s">
        <v>2016</v>
      </c>
      <c r="G30008" t="s">
        <v>2030</v>
      </c>
      <c r="H30008" t="s">
        <v>2017</v>
      </c>
      <c r="I30008">
        <v>43487</v>
      </c>
      <c r="J30008" t="s">
        <v>2030</v>
      </c>
      <c r="K30008" t="s">
        <v>2030</v>
      </c>
    </row>
    <row r="30009" spans="1:11">
      <c r="B30009" t="s">
        <v>2037</v>
      </c>
      <c r="C30009" t="s">
        <v>2958</v>
      </c>
      <c r="D30009" t="s">
        <v>2026</v>
      </c>
      <c r="E30009">
        <v>5</v>
      </c>
      <c r="F30009" t="s">
        <v>2016</v>
      </c>
      <c r="G30009">
        <v>95</v>
      </c>
      <c r="H30009" t="s">
        <v>2020</v>
      </c>
      <c r="I30009">
        <v>43480</v>
      </c>
      <c r="J30009">
        <v>5</v>
      </c>
      <c r="K30009">
        <v>4.74</v>
      </c>
    </row>
    <row r="30010" spans="1:11">
      <c r="B30010" t="s">
        <v>2257</v>
      </c>
      <c r="C30010" t="s">
        <v>2964</v>
      </c>
      <c r="D30010" t="s">
        <v>2044</v>
      </c>
      <c r="E30010">
        <v>3</v>
      </c>
      <c r="F30010" t="s">
        <v>2016</v>
      </c>
      <c r="G30010">
        <v>69</v>
      </c>
      <c r="H30010" t="s">
        <v>2020</v>
      </c>
      <c r="I30010">
        <v>43476</v>
      </c>
      <c r="J30010" t="s">
        <v>2030</v>
      </c>
      <c r="K30010" t="s">
        <v>2030</v>
      </c>
    </row>
    <row r="30011" spans="1:11">
      <c r="B30011" t="s">
        <v>2198</v>
      </c>
      <c r="C30011" t="s">
        <v>3228</v>
      </c>
      <c r="D30011" t="s">
        <v>2044</v>
      </c>
      <c r="E30011">
        <v>3</v>
      </c>
      <c r="F30011" t="s">
        <v>2016</v>
      </c>
      <c r="G30011">
        <v>63</v>
      </c>
      <c r="H30011" t="s">
        <v>2017</v>
      </c>
      <c r="I30011">
        <v>43476</v>
      </c>
      <c r="J30011">
        <v>6</v>
      </c>
      <c r="K30011">
        <v>0</v>
      </c>
    </row>
    <row r="30012" spans="1:11">
      <c r="B30012" t="s">
        <v>2021</v>
      </c>
      <c r="C30012" t="s">
        <v>2956</v>
      </c>
      <c r="D30012" t="s">
        <v>2166</v>
      </c>
      <c r="E30012">
        <v>5</v>
      </c>
      <c r="F30012" t="s">
        <v>2016</v>
      </c>
      <c r="G30012">
        <v>83</v>
      </c>
      <c r="H30012" t="s">
        <v>2020</v>
      </c>
      <c r="I30012">
        <v>43475</v>
      </c>
      <c r="J30012" t="s">
        <v>2030</v>
      </c>
      <c r="K30012" t="s">
        <v>2030</v>
      </c>
    </row>
    <row r="30013" spans="1:11">
      <c r="B30013" t="s">
        <v>2027</v>
      </c>
      <c r="C30013" t="s">
        <v>2965</v>
      </c>
      <c r="D30013" t="s">
        <v>2044</v>
      </c>
      <c r="E30013">
        <v>3</v>
      </c>
      <c r="F30013" t="s">
        <v>2016</v>
      </c>
      <c r="G30013">
        <v>67</v>
      </c>
      <c r="H30013" t="s">
        <v>2017</v>
      </c>
      <c r="I30013">
        <v>43475</v>
      </c>
      <c r="J30013">
        <v>7</v>
      </c>
      <c r="K30013">
        <v>-3.53</v>
      </c>
    </row>
    <row r="30014" spans="1:11">
      <c r="B30014" t="s">
        <v>2033</v>
      </c>
      <c r="C30014" t="s">
        <v>2966</v>
      </c>
      <c r="D30014" t="s">
        <v>2035</v>
      </c>
      <c r="E30014">
        <v>5</v>
      </c>
      <c r="F30014" t="s">
        <v>2016</v>
      </c>
      <c r="G30014">
        <v>78</v>
      </c>
      <c r="H30014" t="s">
        <v>2020</v>
      </c>
      <c r="I30014">
        <v>43475</v>
      </c>
      <c r="J30014">
        <v>5</v>
      </c>
      <c r="K30014">
        <v>4.74</v>
      </c>
    </row>
    <row r="30015" spans="1:11">
      <c r="B30015" t="s">
        <v>2151</v>
      </c>
      <c r="C30015" t="s">
        <v>2968</v>
      </c>
      <c r="D30015" t="s">
        <v>2026</v>
      </c>
      <c r="E30015">
        <v>5</v>
      </c>
      <c r="F30015" t="s">
        <v>2016</v>
      </c>
      <c r="G30015">
        <v>75</v>
      </c>
      <c r="H30015" t="s">
        <v>2017</v>
      </c>
      <c r="I30015">
        <v>43475</v>
      </c>
      <c r="J30015">
        <v>5</v>
      </c>
      <c r="K30015">
        <v>4.74</v>
      </c>
    </row>
    <row r="30016" spans="1:11">
      <c r="B30016" t="s">
        <v>2091</v>
      </c>
      <c r="C30016" t="s">
        <v>3229</v>
      </c>
      <c r="D30016" t="s">
        <v>2093</v>
      </c>
      <c r="E30016" t="s">
        <v>2030</v>
      </c>
      <c r="F30016" t="s">
        <v>2016</v>
      </c>
      <c r="G30016" t="s">
        <v>2030</v>
      </c>
      <c r="H30016" t="s">
        <v>2017</v>
      </c>
      <c r="I30016">
        <v>43468</v>
      </c>
      <c r="J30016" t="s">
        <v>2030</v>
      </c>
      <c r="K30016" t="s">
        <v>2030</v>
      </c>
    </row>
    <row r="30017" spans="2:11">
      <c r="B30017" t="s">
        <v>2024</v>
      </c>
      <c r="C30017" t="s">
        <v>2660</v>
      </c>
      <c r="D30017" t="s">
        <v>2076</v>
      </c>
      <c r="E30017">
        <v>3</v>
      </c>
      <c r="F30017" t="s">
        <v>2016</v>
      </c>
      <c r="G30017" t="s">
        <v>2030</v>
      </c>
      <c r="H30017" t="s">
        <v>2017</v>
      </c>
      <c r="I30017">
        <v>43431</v>
      </c>
      <c r="J30017">
        <v>6</v>
      </c>
      <c r="K30017">
        <v>0</v>
      </c>
    </row>
    <row r="30018" spans="2:11">
      <c r="B30018" t="s">
        <v>2077</v>
      </c>
      <c r="C30018" t="s">
        <v>2116</v>
      </c>
      <c r="D30018" t="s">
        <v>2662</v>
      </c>
      <c r="E30018">
        <v>3</v>
      </c>
      <c r="F30018" t="s">
        <v>2016</v>
      </c>
      <c r="G30018" t="s">
        <v>2030</v>
      </c>
      <c r="H30018" t="s">
        <v>2017</v>
      </c>
      <c r="I30018">
        <v>43431</v>
      </c>
      <c r="J30018">
        <v>9</v>
      </c>
      <c r="K30018">
        <v>-5.94</v>
      </c>
    </row>
    <row r="30019" spans="2:11">
      <c r="B30019" t="s">
        <v>2260</v>
      </c>
      <c r="C30019" t="s">
        <v>2970</v>
      </c>
      <c r="D30019" t="s">
        <v>2184</v>
      </c>
      <c r="E30019">
        <v>1</v>
      </c>
      <c r="F30019" t="s">
        <v>2016</v>
      </c>
      <c r="G30019">
        <v>65</v>
      </c>
      <c r="H30019" t="s">
        <v>2020</v>
      </c>
      <c r="I30019">
        <v>43424</v>
      </c>
      <c r="J30019">
        <v>2</v>
      </c>
      <c r="K30019">
        <v>11.35</v>
      </c>
    </row>
    <row r="30020" spans="2:11">
      <c r="B30020" t="s">
        <v>2083</v>
      </c>
      <c r="C30020" t="s">
        <v>2084</v>
      </c>
      <c r="D30020" t="s">
        <v>2026</v>
      </c>
      <c r="E30020">
        <v>5</v>
      </c>
      <c r="F30020" t="s">
        <v>2016</v>
      </c>
      <c r="G30020" t="s">
        <v>2030</v>
      </c>
      <c r="H30020" t="s">
        <v>2017</v>
      </c>
      <c r="I30020">
        <v>43181</v>
      </c>
      <c r="J30020">
        <v>3</v>
      </c>
      <c r="K30020">
        <v>8.59</v>
      </c>
    </row>
    <row r="30021" spans="2:11">
      <c r="B30021" t="s">
        <v>3063</v>
      </c>
      <c r="C30021" t="s">
        <v>3233</v>
      </c>
      <c r="D30021" t="s">
        <v>2026</v>
      </c>
      <c r="E30021">
        <v>5</v>
      </c>
      <c r="F30021" t="s">
        <v>2016</v>
      </c>
      <c r="G30021">
        <v>65</v>
      </c>
      <c r="H30021" t="s">
        <v>2020</v>
      </c>
      <c r="I30021">
        <v>42594</v>
      </c>
      <c r="J30021">
        <v>5</v>
      </c>
      <c r="K30021">
        <v>4.74</v>
      </c>
    </row>
    <row r="30101" spans="1:11">
      <c r="A30101" t="s">
        <v>1314</v>
      </c>
      <c r="B30101" t="s">
        <v>2067</v>
      </c>
      <c r="C30101" t="s">
        <v>2543</v>
      </c>
      <c r="D30101" t="s">
        <v>2041</v>
      </c>
      <c r="E30101">
        <v>1</v>
      </c>
      <c r="F30101" t="s">
        <v>2016</v>
      </c>
      <c r="G30101">
        <v>23</v>
      </c>
      <c r="H30101" t="s">
        <v>2020</v>
      </c>
      <c r="I30101">
        <v>43511</v>
      </c>
      <c r="J30101" t="s">
        <v>2030</v>
      </c>
      <c r="K30101" t="s">
        <v>2030</v>
      </c>
    </row>
    <row r="30102" spans="1:11">
      <c r="B30102" t="s">
        <v>2027</v>
      </c>
      <c r="C30102" t="s">
        <v>2547</v>
      </c>
      <c r="D30102" t="s">
        <v>2029</v>
      </c>
      <c r="E30102">
        <v>5</v>
      </c>
      <c r="F30102" t="s">
        <v>2016</v>
      </c>
      <c r="G30102">
        <v>31</v>
      </c>
      <c r="H30102" t="s">
        <v>2017</v>
      </c>
      <c r="I30102">
        <v>43511</v>
      </c>
      <c r="J30102">
        <v>7</v>
      </c>
      <c r="K30102">
        <v>-6.81</v>
      </c>
    </row>
    <row r="30103" spans="1:11">
      <c r="B30103" t="s">
        <v>2072</v>
      </c>
      <c r="C30103" t="s">
        <v>2947</v>
      </c>
      <c r="D30103" t="s">
        <v>2015</v>
      </c>
      <c r="E30103">
        <v>3</v>
      </c>
      <c r="F30103" t="s">
        <v>2088</v>
      </c>
      <c r="G30103" t="s">
        <v>2030</v>
      </c>
      <c r="H30103" t="s">
        <v>2017</v>
      </c>
      <c r="I30103">
        <v>43510</v>
      </c>
      <c r="J30103">
        <v>9</v>
      </c>
      <c r="K30103">
        <v>-12.47</v>
      </c>
    </row>
    <row r="30104" spans="1:11">
      <c r="B30104" t="s">
        <v>2411</v>
      </c>
      <c r="C30104" t="s">
        <v>2941</v>
      </c>
      <c r="D30104" t="s">
        <v>2053</v>
      </c>
      <c r="E30104">
        <v>1</v>
      </c>
      <c r="F30104" t="s">
        <v>2016</v>
      </c>
      <c r="G30104">
        <v>22</v>
      </c>
      <c r="H30104" t="s">
        <v>2020</v>
      </c>
      <c r="I30104">
        <v>43502</v>
      </c>
      <c r="J30104">
        <v>1</v>
      </c>
      <c r="K30104">
        <v>21.44</v>
      </c>
    </row>
    <row r="30105" spans="1:11">
      <c r="B30105" t="s">
        <v>2051</v>
      </c>
      <c r="C30105" t="s">
        <v>2708</v>
      </c>
      <c r="D30105" t="s">
        <v>2026</v>
      </c>
      <c r="E30105">
        <v>5</v>
      </c>
      <c r="F30105" t="s">
        <v>2085</v>
      </c>
      <c r="G30105">
        <v>33</v>
      </c>
      <c r="H30105" t="s">
        <v>2017</v>
      </c>
      <c r="I30105">
        <v>43500</v>
      </c>
      <c r="J30105">
        <v>3</v>
      </c>
      <c r="K30105">
        <v>6.91</v>
      </c>
    </row>
    <row r="30106" spans="1:11">
      <c r="B30106" t="s">
        <v>2054</v>
      </c>
      <c r="C30106" t="s">
        <v>2636</v>
      </c>
      <c r="D30106" t="s">
        <v>2044</v>
      </c>
      <c r="E30106">
        <v>3</v>
      </c>
      <c r="F30106" t="s">
        <v>2016</v>
      </c>
      <c r="G30106">
        <v>25</v>
      </c>
      <c r="H30106" t="s">
        <v>2020</v>
      </c>
      <c r="I30106">
        <v>43500</v>
      </c>
      <c r="J30106">
        <v>4</v>
      </c>
      <c r="K30106">
        <v>0</v>
      </c>
    </row>
    <row r="30107" spans="1:11">
      <c r="B30107" t="s">
        <v>2079</v>
      </c>
      <c r="C30107" t="s">
        <v>2940</v>
      </c>
      <c r="D30107" t="s">
        <v>2015</v>
      </c>
      <c r="E30107">
        <v>3</v>
      </c>
      <c r="F30107" t="s">
        <v>2016</v>
      </c>
      <c r="G30107">
        <v>30</v>
      </c>
      <c r="H30107" t="s">
        <v>2017</v>
      </c>
      <c r="I30107">
        <v>43497</v>
      </c>
      <c r="J30107">
        <v>4</v>
      </c>
      <c r="K30107">
        <v>0</v>
      </c>
    </row>
    <row r="30108" spans="1:11">
      <c r="B30108" t="s">
        <v>2033</v>
      </c>
      <c r="C30108" t="s">
        <v>2549</v>
      </c>
      <c r="D30108" t="s">
        <v>2184</v>
      </c>
      <c r="E30108">
        <v>1</v>
      </c>
      <c r="F30108" t="s">
        <v>2016</v>
      </c>
      <c r="G30108">
        <v>24</v>
      </c>
      <c r="H30108" t="s">
        <v>2036</v>
      </c>
      <c r="I30108">
        <v>43496</v>
      </c>
      <c r="J30108">
        <v>10</v>
      </c>
      <c r="K30108">
        <v>-13.86</v>
      </c>
    </row>
    <row r="30109" spans="1:11">
      <c r="B30109" t="s">
        <v>2047</v>
      </c>
      <c r="C30109" t="s">
        <v>2944</v>
      </c>
      <c r="D30109" t="s">
        <v>2044</v>
      </c>
      <c r="E30109">
        <v>3</v>
      </c>
      <c r="F30109" t="s">
        <v>2016</v>
      </c>
      <c r="G30109">
        <v>28</v>
      </c>
      <c r="H30109" t="s">
        <v>2017</v>
      </c>
      <c r="I30109">
        <v>43496</v>
      </c>
      <c r="J30109">
        <v>5</v>
      </c>
      <c r="K30109">
        <v>-2.06</v>
      </c>
    </row>
    <row r="30110" spans="1:11">
      <c r="B30110" t="s">
        <v>2094</v>
      </c>
      <c r="C30110" t="s">
        <v>2095</v>
      </c>
      <c r="D30110" t="s">
        <v>2053</v>
      </c>
      <c r="E30110">
        <v>1</v>
      </c>
      <c r="F30110" t="s">
        <v>2088</v>
      </c>
      <c r="G30110" t="s">
        <v>2030</v>
      </c>
      <c r="H30110" t="s">
        <v>2017</v>
      </c>
      <c r="I30110">
        <v>43496</v>
      </c>
      <c r="J30110" t="s">
        <v>2030</v>
      </c>
      <c r="K30110" t="s">
        <v>2030</v>
      </c>
    </row>
    <row r="30111" spans="1:11">
      <c r="B30111" t="s">
        <v>2077</v>
      </c>
      <c r="C30111" t="s">
        <v>2942</v>
      </c>
      <c r="D30111" t="s">
        <v>2029</v>
      </c>
      <c r="E30111">
        <v>5</v>
      </c>
      <c r="F30111" t="s">
        <v>2016</v>
      </c>
      <c r="G30111">
        <v>29</v>
      </c>
      <c r="H30111" t="s">
        <v>2020</v>
      </c>
      <c r="I30111">
        <v>43495</v>
      </c>
      <c r="J30111">
        <v>2</v>
      </c>
      <c r="K30111">
        <v>17.600000000000001</v>
      </c>
    </row>
    <row r="30112" spans="1:11">
      <c r="B30112" t="s">
        <v>2236</v>
      </c>
      <c r="C30112" t="s">
        <v>2946</v>
      </c>
      <c r="D30112" t="s">
        <v>2015</v>
      </c>
      <c r="E30112">
        <v>3</v>
      </c>
      <c r="F30112" t="s">
        <v>2016</v>
      </c>
      <c r="G30112" t="s">
        <v>2030</v>
      </c>
      <c r="H30112" t="s">
        <v>2017</v>
      </c>
      <c r="I30112">
        <v>43495</v>
      </c>
      <c r="J30112">
        <v>4</v>
      </c>
      <c r="K30112">
        <v>0</v>
      </c>
    </row>
    <row r="30113" spans="2:11">
      <c r="B30113" t="s">
        <v>2257</v>
      </c>
      <c r="C30113" t="s">
        <v>2945</v>
      </c>
      <c r="D30113" t="s">
        <v>2044</v>
      </c>
      <c r="E30113">
        <v>3</v>
      </c>
      <c r="F30113" t="s">
        <v>2016</v>
      </c>
      <c r="G30113">
        <v>23</v>
      </c>
      <c r="H30113" t="s">
        <v>2020</v>
      </c>
      <c r="I30113">
        <v>43494</v>
      </c>
      <c r="J30113">
        <v>4</v>
      </c>
      <c r="K30113">
        <v>0</v>
      </c>
    </row>
    <row r="30114" spans="2:11">
      <c r="B30114" t="s">
        <v>2069</v>
      </c>
      <c r="C30114" t="s">
        <v>2550</v>
      </c>
      <c r="D30114" t="s">
        <v>2035</v>
      </c>
      <c r="E30114">
        <v>5</v>
      </c>
      <c r="F30114" t="s">
        <v>2016</v>
      </c>
      <c r="G30114">
        <v>32</v>
      </c>
      <c r="H30114" t="s">
        <v>2020</v>
      </c>
      <c r="I30114">
        <v>43494</v>
      </c>
      <c r="J30114">
        <v>6</v>
      </c>
      <c r="K30114">
        <v>-3.86</v>
      </c>
    </row>
    <row r="30115" spans="2:11">
      <c r="B30115" t="s">
        <v>2234</v>
      </c>
      <c r="C30115" t="s">
        <v>2545</v>
      </c>
      <c r="D30115" t="s">
        <v>2044</v>
      </c>
      <c r="E30115">
        <v>3</v>
      </c>
      <c r="F30115" t="s">
        <v>2016</v>
      </c>
      <c r="G30115">
        <v>30</v>
      </c>
      <c r="H30115" t="s">
        <v>2020</v>
      </c>
      <c r="I30115">
        <v>43494</v>
      </c>
      <c r="J30115" t="s">
        <v>2030</v>
      </c>
      <c r="K30115" t="s">
        <v>2030</v>
      </c>
    </row>
    <row r="30116" spans="2:11">
      <c r="B30116" t="s">
        <v>2063</v>
      </c>
      <c r="C30116" t="s">
        <v>2943</v>
      </c>
      <c r="D30116" t="s">
        <v>2162</v>
      </c>
      <c r="E30116">
        <v>3</v>
      </c>
      <c r="F30116" t="s">
        <v>2016</v>
      </c>
      <c r="G30116">
        <v>24</v>
      </c>
      <c r="H30116" t="s">
        <v>2017</v>
      </c>
      <c r="I30116">
        <v>43494</v>
      </c>
      <c r="J30116">
        <v>4</v>
      </c>
      <c r="K30116">
        <v>0</v>
      </c>
    </row>
    <row r="30117" spans="2:11">
      <c r="B30117" t="s">
        <v>2083</v>
      </c>
      <c r="C30117" t="s">
        <v>2084</v>
      </c>
      <c r="D30117" t="s">
        <v>2026</v>
      </c>
      <c r="E30117">
        <v>5</v>
      </c>
      <c r="F30117" t="s">
        <v>2016</v>
      </c>
      <c r="G30117" t="s">
        <v>2030</v>
      </c>
      <c r="H30117" t="s">
        <v>2017</v>
      </c>
      <c r="I30117">
        <v>43313</v>
      </c>
      <c r="J30117">
        <v>8</v>
      </c>
      <c r="K30117">
        <v>-7.37</v>
      </c>
    </row>
    <row r="30118" spans="2:11">
      <c r="B30118" t="s">
        <v>2102</v>
      </c>
      <c r="C30118" t="s">
        <v>2484</v>
      </c>
      <c r="D30118" t="s">
        <v>2104</v>
      </c>
      <c r="E30118" t="s">
        <v>2030</v>
      </c>
      <c r="F30118" t="s">
        <v>2016</v>
      </c>
      <c r="G30118" t="s">
        <v>2030</v>
      </c>
      <c r="H30118" t="s">
        <v>2017</v>
      </c>
      <c r="I30118">
        <v>43136</v>
      </c>
      <c r="J30118" t="s">
        <v>2030</v>
      </c>
      <c r="K30118" t="s">
        <v>2030</v>
      </c>
    </row>
    <row r="30119" spans="2:11">
      <c r="B30119" t="s">
        <v>2091</v>
      </c>
      <c r="C30119" t="s">
        <v>2949</v>
      </c>
      <c r="D30119" t="s">
        <v>2093</v>
      </c>
      <c r="E30119" t="s">
        <v>2030</v>
      </c>
      <c r="F30119" t="s">
        <v>2016</v>
      </c>
      <c r="G30119" t="s">
        <v>2030</v>
      </c>
      <c r="H30119" t="s">
        <v>2017</v>
      </c>
      <c r="I30119">
        <v>42661</v>
      </c>
      <c r="J30119" t="s">
        <v>2030</v>
      </c>
      <c r="K30119" t="s">
        <v>2030</v>
      </c>
    </row>
    <row r="30201" spans="1:11">
      <c r="A30201" t="s">
        <v>1315</v>
      </c>
      <c r="B30201" t="s">
        <v>2321</v>
      </c>
      <c r="C30201" t="s">
        <v>3040</v>
      </c>
      <c r="D30201" t="s">
        <v>2026</v>
      </c>
      <c r="E30201">
        <v>5</v>
      </c>
      <c r="F30201" t="s">
        <v>2016</v>
      </c>
      <c r="G30201">
        <v>105</v>
      </c>
      <c r="H30201" t="s">
        <v>2020</v>
      </c>
      <c r="I30201">
        <v>43511</v>
      </c>
      <c r="J30201">
        <v>6</v>
      </c>
      <c r="K30201">
        <v>-1.66</v>
      </c>
    </row>
    <row r="30202" spans="1:11">
      <c r="B30202" t="s">
        <v>2777</v>
      </c>
      <c r="C30202" t="s">
        <v>3041</v>
      </c>
      <c r="D30202" t="s">
        <v>2570</v>
      </c>
      <c r="E30202">
        <v>4</v>
      </c>
      <c r="F30202" t="s">
        <v>2016</v>
      </c>
      <c r="G30202">
        <v>110</v>
      </c>
      <c r="H30202" t="s">
        <v>2017</v>
      </c>
      <c r="I30202">
        <v>43510</v>
      </c>
      <c r="J30202">
        <v>11</v>
      </c>
      <c r="K30202">
        <v>-24.36</v>
      </c>
    </row>
    <row r="30203" spans="1:11">
      <c r="B30203" t="s">
        <v>2601</v>
      </c>
      <c r="C30203" t="s">
        <v>2651</v>
      </c>
      <c r="D30203" t="s">
        <v>2015</v>
      </c>
      <c r="E30203">
        <v>3</v>
      </c>
      <c r="F30203" t="s">
        <v>2016</v>
      </c>
      <c r="G30203">
        <v>90</v>
      </c>
      <c r="H30203" t="s">
        <v>2017</v>
      </c>
      <c r="I30203">
        <v>43509</v>
      </c>
      <c r="J30203">
        <v>12</v>
      </c>
      <c r="K30203">
        <v>-26.52</v>
      </c>
    </row>
    <row r="30204" spans="1:11">
      <c r="B30204" t="s">
        <v>2063</v>
      </c>
      <c r="C30204" t="s">
        <v>2853</v>
      </c>
      <c r="D30204" t="s">
        <v>2162</v>
      </c>
      <c r="E30204">
        <v>3</v>
      </c>
      <c r="F30204" t="s">
        <v>2016</v>
      </c>
      <c r="G30204">
        <v>84</v>
      </c>
      <c r="H30204" t="s">
        <v>2017</v>
      </c>
      <c r="I30204">
        <v>43507</v>
      </c>
      <c r="J30204">
        <v>10</v>
      </c>
      <c r="K30204">
        <v>-12.64</v>
      </c>
    </row>
    <row r="30205" spans="1:11">
      <c r="B30205" t="s">
        <v>2234</v>
      </c>
      <c r="C30205" t="s">
        <v>2846</v>
      </c>
      <c r="D30205" t="s">
        <v>2026</v>
      </c>
      <c r="E30205">
        <v>5</v>
      </c>
      <c r="F30205" t="s">
        <v>2016</v>
      </c>
      <c r="G30205">
        <v>116</v>
      </c>
      <c r="H30205" t="s">
        <v>2017</v>
      </c>
      <c r="I30205">
        <v>43500</v>
      </c>
      <c r="J30205" t="s">
        <v>2030</v>
      </c>
      <c r="K30205" t="s">
        <v>2030</v>
      </c>
    </row>
    <row r="30206" spans="1:11">
      <c r="B30206" t="s">
        <v>2094</v>
      </c>
      <c r="C30206" t="s">
        <v>2095</v>
      </c>
      <c r="D30206" t="s">
        <v>2026</v>
      </c>
      <c r="E30206">
        <v>5</v>
      </c>
      <c r="F30206" t="s">
        <v>2085</v>
      </c>
      <c r="G30206">
        <v>108</v>
      </c>
      <c r="H30206" t="s">
        <v>2020</v>
      </c>
      <c r="I30206">
        <v>43500</v>
      </c>
      <c r="J30206" t="s">
        <v>2030</v>
      </c>
      <c r="K30206" t="s">
        <v>2030</v>
      </c>
    </row>
    <row r="30207" spans="1:11">
      <c r="B30207" t="s">
        <v>2151</v>
      </c>
      <c r="C30207" t="s">
        <v>2852</v>
      </c>
      <c r="D30207" t="s">
        <v>2026</v>
      </c>
      <c r="E30207">
        <v>5</v>
      </c>
      <c r="F30207" t="s">
        <v>2016</v>
      </c>
      <c r="G30207">
        <v>95</v>
      </c>
      <c r="H30207" t="s">
        <v>2017</v>
      </c>
      <c r="I30207">
        <v>43500</v>
      </c>
      <c r="J30207">
        <v>8</v>
      </c>
      <c r="K30207">
        <v>-8.9499999999999993</v>
      </c>
    </row>
    <row r="30208" spans="1:11">
      <c r="B30208" t="s">
        <v>2051</v>
      </c>
      <c r="C30208" t="s">
        <v>2259</v>
      </c>
      <c r="D30208" t="s">
        <v>2076</v>
      </c>
      <c r="E30208">
        <v>3</v>
      </c>
      <c r="F30208" t="s">
        <v>2016</v>
      </c>
      <c r="G30208">
        <v>89</v>
      </c>
      <c r="H30208" t="s">
        <v>2017</v>
      </c>
      <c r="I30208">
        <v>43496</v>
      </c>
      <c r="J30208" t="s">
        <v>2030</v>
      </c>
      <c r="K30208" t="s">
        <v>2030</v>
      </c>
    </row>
    <row r="30209" spans="2:11">
      <c r="B30209" t="s">
        <v>2174</v>
      </c>
      <c r="C30209" t="s">
        <v>2851</v>
      </c>
      <c r="D30209" t="s">
        <v>2015</v>
      </c>
      <c r="E30209">
        <v>3</v>
      </c>
      <c r="F30209" t="s">
        <v>2016</v>
      </c>
      <c r="G30209">
        <v>98</v>
      </c>
      <c r="H30209" t="s">
        <v>2017</v>
      </c>
      <c r="I30209">
        <v>43487</v>
      </c>
      <c r="J30209" t="s">
        <v>2030</v>
      </c>
      <c r="K30209" t="s">
        <v>2030</v>
      </c>
    </row>
    <row r="30210" spans="2:11">
      <c r="B30210" t="s">
        <v>2260</v>
      </c>
      <c r="C30210" t="s">
        <v>2261</v>
      </c>
      <c r="D30210" t="s">
        <v>2035</v>
      </c>
      <c r="E30210">
        <v>5</v>
      </c>
      <c r="F30210" t="s">
        <v>2016</v>
      </c>
      <c r="G30210">
        <v>113</v>
      </c>
      <c r="H30210" t="s">
        <v>2020</v>
      </c>
      <c r="I30210">
        <v>43479</v>
      </c>
      <c r="J30210">
        <v>3</v>
      </c>
      <c r="K30210">
        <v>6.32</v>
      </c>
    </row>
    <row r="30211" spans="2:11">
      <c r="B30211" t="s">
        <v>2079</v>
      </c>
      <c r="C30211" t="s">
        <v>2848</v>
      </c>
      <c r="D30211" t="s">
        <v>2029</v>
      </c>
      <c r="E30211">
        <v>5</v>
      </c>
      <c r="F30211" t="s">
        <v>2016</v>
      </c>
      <c r="G30211">
        <v>114</v>
      </c>
      <c r="H30211" t="s">
        <v>2017</v>
      </c>
      <c r="I30211">
        <v>43476</v>
      </c>
      <c r="J30211">
        <v>8</v>
      </c>
      <c r="K30211">
        <v>-8.9499999999999993</v>
      </c>
    </row>
    <row r="30212" spans="2:11">
      <c r="B30212" t="s">
        <v>2021</v>
      </c>
      <c r="C30212" t="s">
        <v>2679</v>
      </c>
      <c r="D30212" t="s">
        <v>3042</v>
      </c>
      <c r="E30212">
        <v>5</v>
      </c>
      <c r="F30212" t="s">
        <v>2016</v>
      </c>
      <c r="G30212">
        <v>105</v>
      </c>
      <c r="H30212" t="s">
        <v>2020</v>
      </c>
      <c r="I30212">
        <v>43475</v>
      </c>
      <c r="J30212">
        <v>8</v>
      </c>
      <c r="K30212">
        <v>-8.9499999999999993</v>
      </c>
    </row>
    <row r="30213" spans="2:11">
      <c r="B30213" t="s">
        <v>2069</v>
      </c>
      <c r="C30213" t="s">
        <v>3043</v>
      </c>
      <c r="D30213" t="s">
        <v>2035</v>
      </c>
      <c r="E30213">
        <v>5</v>
      </c>
      <c r="F30213" t="s">
        <v>2016</v>
      </c>
      <c r="G30213">
        <v>108</v>
      </c>
      <c r="H30213" t="s">
        <v>2017</v>
      </c>
      <c r="I30213">
        <v>43475</v>
      </c>
      <c r="J30213">
        <v>8</v>
      </c>
      <c r="K30213">
        <v>-8.9499999999999993</v>
      </c>
    </row>
    <row r="30214" spans="2:11">
      <c r="B30214" t="s">
        <v>2045</v>
      </c>
      <c r="C30214" t="s">
        <v>2860</v>
      </c>
      <c r="D30214" t="s">
        <v>2015</v>
      </c>
      <c r="E30214">
        <v>3</v>
      </c>
      <c r="F30214" t="s">
        <v>2088</v>
      </c>
      <c r="G30214">
        <v>104</v>
      </c>
      <c r="H30214" t="s">
        <v>2020</v>
      </c>
      <c r="I30214">
        <v>43475</v>
      </c>
      <c r="J30214">
        <v>9</v>
      </c>
      <c r="K30214">
        <v>-11.2</v>
      </c>
    </row>
    <row r="30215" spans="2:11">
      <c r="B30215" t="s">
        <v>2067</v>
      </c>
      <c r="C30215" t="s">
        <v>2251</v>
      </c>
      <c r="D30215" t="s">
        <v>2029</v>
      </c>
      <c r="E30215">
        <v>5</v>
      </c>
      <c r="F30215" t="s">
        <v>2016</v>
      </c>
      <c r="G30215">
        <v>109</v>
      </c>
      <c r="H30215" t="s">
        <v>2020</v>
      </c>
      <c r="I30215">
        <v>43474</v>
      </c>
      <c r="J30215">
        <v>8</v>
      </c>
      <c r="K30215">
        <v>-8.9499999999999993</v>
      </c>
    </row>
    <row r="30216" spans="2:11">
      <c r="B30216" t="s">
        <v>2027</v>
      </c>
      <c r="C30216" t="s">
        <v>2855</v>
      </c>
      <c r="D30216" t="s">
        <v>2029</v>
      </c>
      <c r="E30216">
        <v>5</v>
      </c>
      <c r="F30216" t="s">
        <v>2016</v>
      </c>
      <c r="G30216">
        <v>105</v>
      </c>
      <c r="H30216" t="s">
        <v>2017</v>
      </c>
      <c r="I30216">
        <v>43472</v>
      </c>
      <c r="J30216">
        <v>5</v>
      </c>
      <c r="K30216">
        <v>-0.02</v>
      </c>
    </row>
    <row r="30217" spans="2:11">
      <c r="B30217" t="s">
        <v>2033</v>
      </c>
      <c r="C30217" t="s">
        <v>2966</v>
      </c>
      <c r="D30217" t="s">
        <v>2398</v>
      </c>
      <c r="E30217" t="s">
        <v>2030</v>
      </c>
      <c r="F30217" t="s">
        <v>2016</v>
      </c>
      <c r="G30217" t="s">
        <v>2030</v>
      </c>
      <c r="H30217" t="s">
        <v>2017</v>
      </c>
      <c r="I30217">
        <v>43472</v>
      </c>
      <c r="J30217" t="s">
        <v>2030</v>
      </c>
      <c r="K30217" t="s">
        <v>2030</v>
      </c>
    </row>
    <row r="30218" spans="2:11">
      <c r="B30218" t="s">
        <v>2037</v>
      </c>
      <c r="C30218" t="s">
        <v>2850</v>
      </c>
      <c r="D30218" t="s">
        <v>2076</v>
      </c>
      <c r="E30218">
        <v>3</v>
      </c>
      <c r="F30218" t="s">
        <v>2016</v>
      </c>
      <c r="G30218">
        <v>87</v>
      </c>
      <c r="H30218" t="s">
        <v>2020</v>
      </c>
      <c r="I30218">
        <v>43472</v>
      </c>
      <c r="J30218" t="s">
        <v>2030</v>
      </c>
      <c r="K30218" t="s">
        <v>2030</v>
      </c>
    </row>
    <row r="30219" spans="2:11">
      <c r="B30219" t="s">
        <v>2072</v>
      </c>
      <c r="C30219" t="s">
        <v>2255</v>
      </c>
      <c r="D30219" t="s">
        <v>2029</v>
      </c>
      <c r="E30219">
        <v>5</v>
      </c>
      <c r="F30219" t="s">
        <v>2016</v>
      </c>
      <c r="G30219">
        <v>90</v>
      </c>
      <c r="H30219" t="s">
        <v>2020</v>
      </c>
      <c r="I30219">
        <v>43472</v>
      </c>
      <c r="J30219">
        <v>8</v>
      </c>
      <c r="K30219">
        <v>-8.9499999999999993</v>
      </c>
    </row>
    <row r="30220" spans="2:11">
      <c r="B30220" t="s">
        <v>2198</v>
      </c>
      <c r="C30220" t="s">
        <v>3044</v>
      </c>
      <c r="D30220" t="s">
        <v>2035</v>
      </c>
      <c r="E30220">
        <v>5</v>
      </c>
      <c r="F30220" t="s">
        <v>2016</v>
      </c>
      <c r="G30220">
        <v>98</v>
      </c>
      <c r="H30220" t="s">
        <v>2017</v>
      </c>
      <c r="I30220">
        <v>43453</v>
      </c>
      <c r="J30220">
        <v>2</v>
      </c>
      <c r="K30220">
        <v>7.5</v>
      </c>
    </row>
    <row r="30221" spans="2:11">
      <c r="B30221" t="s">
        <v>2551</v>
      </c>
      <c r="C30221" t="s">
        <v>2552</v>
      </c>
      <c r="D30221" t="s">
        <v>2026</v>
      </c>
      <c r="E30221">
        <v>5</v>
      </c>
      <c r="F30221" t="s">
        <v>2016</v>
      </c>
      <c r="G30221">
        <v>100</v>
      </c>
      <c r="H30221" t="s">
        <v>2020</v>
      </c>
      <c r="I30221">
        <v>43444</v>
      </c>
      <c r="J30221">
        <v>8</v>
      </c>
      <c r="K30221">
        <v>-8.9499999999999993</v>
      </c>
    </row>
    <row r="30222" spans="2:11">
      <c r="B30222" t="s">
        <v>106</v>
      </c>
      <c r="C30222" t="s">
        <v>2856</v>
      </c>
      <c r="D30222" t="s">
        <v>2114</v>
      </c>
      <c r="E30222">
        <v>3</v>
      </c>
      <c r="F30222" t="s">
        <v>2016</v>
      </c>
      <c r="G30222">
        <v>90</v>
      </c>
      <c r="H30222" t="s">
        <v>2020</v>
      </c>
      <c r="I30222">
        <v>43433</v>
      </c>
      <c r="J30222">
        <v>4</v>
      </c>
      <c r="K30222">
        <v>0</v>
      </c>
    </row>
    <row r="30223" spans="2:11">
      <c r="B30223" t="s">
        <v>2091</v>
      </c>
      <c r="C30223" t="s">
        <v>2664</v>
      </c>
      <c r="D30223" t="s">
        <v>2093</v>
      </c>
      <c r="E30223" t="s">
        <v>2030</v>
      </c>
      <c r="F30223" t="s">
        <v>2016</v>
      </c>
      <c r="G30223" t="s">
        <v>2030</v>
      </c>
      <c r="H30223" t="s">
        <v>2017</v>
      </c>
      <c r="I30223">
        <v>43425</v>
      </c>
      <c r="J30223" t="s">
        <v>2030</v>
      </c>
      <c r="K30223" t="s">
        <v>2030</v>
      </c>
    </row>
    <row r="30224" spans="2:11">
      <c r="B30224" t="s">
        <v>2083</v>
      </c>
      <c r="C30224" t="s">
        <v>2084</v>
      </c>
      <c r="D30224" t="s">
        <v>2053</v>
      </c>
      <c r="E30224">
        <v>1</v>
      </c>
      <c r="F30224" t="s">
        <v>2016</v>
      </c>
      <c r="G30224" t="s">
        <v>2030</v>
      </c>
      <c r="H30224" t="s">
        <v>2017</v>
      </c>
      <c r="I30224">
        <v>43330</v>
      </c>
      <c r="J30224">
        <v>7</v>
      </c>
      <c r="K30224">
        <v>-6.51</v>
      </c>
    </row>
    <row r="30301" spans="1:11">
      <c r="A30301" t="s">
        <v>1316</v>
      </c>
      <c r="B30301" t="s">
        <v>2094</v>
      </c>
      <c r="C30301" t="s">
        <v>2095</v>
      </c>
      <c r="D30301" t="s">
        <v>2053</v>
      </c>
      <c r="E30301">
        <v>1</v>
      </c>
      <c r="F30301" t="s">
        <v>2088</v>
      </c>
      <c r="G30301" t="s">
        <v>2030</v>
      </c>
      <c r="H30301" t="s">
        <v>2017</v>
      </c>
      <c r="I30301">
        <v>43511</v>
      </c>
      <c r="J30301" t="s">
        <v>2030</v>
      </c>
      <c r="K30301" t="s">
        <v>2030</v>
      </c>
    </row>
    <row r="30302" spans="1:11">
      <c r="B30302" t="s">
        <v>2091</v>
      </c>
      <c r="C30302" t="s">
        <v>3229</v>
      </c>
      <c r="D30302" t="s">
        <v>2093</v>
      </c>
      <c r="E30302" t="s">
        <v>2030</v>
      </c>
      <c r="F30302" t="s">
        <v>2016</v>
      </c>
      <c r="G30302" t="s">
        <v>2030</v>
      </c>
      <c r="H30302" t="s">
        <v>2017</v>
      </c>
      <c r="I30302">
        <v>43510</v>
      </c>
      <c r="J30302" t="s">
        <v>2030</v>
      </c>
      <c r="K30302" t="s">
        <v>2030</v>
      </c>
    </row>
    <row r="30303" spans="1:11">
      <c r="B30303" t="s">
        <v>2777</v>
      </c>
      <c r="C30303" t="s">
        <v>3041</v>
      </c>
      <c r="D30303" t="s">
        <v>2076</v>
      </c>
      <c r="E30303">
        <v>3</v>
      </c>
      <c r="F30303" t="s">
        <v>2016</v>
      </c>
      <c r="G30303">
        <v>1.25</v>
      </c>
      <c r="H30303" t="s">
        <v>2017</v>
      </c>
      <c r="I30303">
        <v>43510</v>
      </c>
      <c r="J30303">
        <v>4</v>
      </c>
      <c r="K30303">
        <v>0</v>
      </c>
    </row>
    <row r="30304" spans="1:11">
      <c r="B30304" t="s">
        <v>2159</v>
      </c>
      <c r="C30304" t="s">
        <v>2950</v>
      </c>
      <c r="D30304" t="s">
        <v>2044</v>
      </c>
      <c r="E30304">
        <v>3</v>
      </c>
      <c r="F30304" t="s">
        <v>2016</v>
      </c>
      <c r="G30304">
        <v>2</v>
      </c>
      <c r="H30304" t="s">
        <v>2017</v>
      </c>
      <c r="I30304">
        <v>43508</v>
      </c>
      <c r="J30304">
        <v>4</v>
      </c>
      <c r="K30304">
        <v>0</v>
      </c>
    </row>
    <row r="30305" spans="2:11">
      <c r="B30305" t="s">
        <v>2601</v>
      </c>
      <c r="C30305" t="s">
        <v>2953</v>
      </c>
      <c r="D30305" t="s">
        <v>2015</v>
      </c>
      <c r="E30305">
        <v>3</v>
      </c>
      <c r="F30305" t="s">
        <v>2016</v>
      </c>
      <c r="G30305">
        <v>1.25</v>
      </c>
      <c r="H30305" t="s">
        <v>2020</v>
      </c>
      <c r="I30305">
        <v>43502</v>
      </c>
      <c r="J30305">
        <v>4</v>
      </c>
      <c r="K30305">
        <v>0</v>
      </c>
    </row>
    <row r="30306" spans="2:11">
      <c r="B30306" t="s">
        <v>2151</v>
      </c>
      <c r="C30306" t="s">
        <v>2968</v>
      </c>
      <c r="D30306" t="s">
        <v>2044</v>
      </c>
      <c r="E30306">
        <v>3</v>
      </c>
      <c r="F30306" t="s">
        <v>2016</v>
      </c>
      <c r="G30306" t="s">
        <v>2030</v>
      </c>
      <c r="H30306" t="s">
        <v>2017</v>
      </c>
      <c r="I30306">
        <v>43500</v>
      </c>
      <c r="J30306">
        <v>4</v>
      </c>
      <c r="K30306">
        <v>0</v>
      </c>
    </row>
    <row r="30307" spans="2:11">
      <c r="B30307" t="s">
        <v>2049</v>
      </c>
      <c r="C30307" t="s">
        <v>2962</v>
      </c>
      <c r="D30307" t="s">
        <v>2015</v>
      </c>
      <c r="E30307">
        <v>3</v>
      </c>
      <c r="F30307" t="s">
        <v>2016</v>
      </c>
      <c r="G30307">
        <v>2</v>
      </c>
      <c r="H30307" t="s">
        <v>2017</v>
      </c>
      <c r="I30307">
        <v>43488</v>
      </c>
      <c r="J30307">
        <v>4</v>
      </c>
      <c r="K30307">
        <v>0</v>
      </c>
    </row>
    <row r="30308" spans="2:11">
      <c r="B30308" t="s">
        <v>2129</v>
      </c>
      <c r="C30308" t="s">
        <v>2983</v>
      </c>
      <c r="D30308" t="s">
        <v>2076</v>
      </c>
      <c r="E30308">
        <v>3</v>
      </c>
      <c r="F30308" t="s">
        <v>2016</v>
      </c>
      <c r="G30308">
        <v>1.5</v>
      </c>
      <c r="H30308" t="s">
        <v>2020</v>
      </c>
      <c r="I30308">
        <v>43474</v>
      </c>
      <c r="J30308">
        <v>4</v>
      </c>
      <c r="K30308">
        <v>0</v>
      </c>
    </row>
    <row r="30309" spans="2:11">
      <c r="B30309" t="s">
        <v>2033</v>
      </c>
      <c r="C30309" t="s">
        <v>2966</v>
      </c>
      <c r="D30309" t="s">
        <v>2184</v>
      </c>
      <c r="E30309">
        <v>1</v>
      </c>
      <c r="F30309" t="s">
        <v>2016</v>
      </c>
      <c r="G30309" t="s">
        <v>2030</v>
      </c>
      <c r="H30309" t="s">
        <v>2017</v>
      </c>
      <c r="I30309">
        <v>43473</v>
      </c>
      <c r="J30309">
        <v>3</v>
      </c>
      <c r="K30309">
        <v>26.14</v>
      </c>
    </row>
    <row r="30310" spans="2:11">
      <c r="B30310" t="s">
        <v>2198</v>
      </c>
      <c r="C30310" t="s">
        <v>3228</v>
      </c>
      <c r="D30310" t="s">
        <v>2044</v>
      </c>
      <c r="E30310">
        <v>3</v>
      </c>
      <c r="F30310" t="s">
        <v>2016</v>
      </c>
      <c r="G30310">
        <v>1.5</v>
      </c>
      <c r="H30310" t="s">
        <v>2017</v>
      </c>
      <c r="I30310">
        <v>43453</v>
      </c>
      <c r="J30310">
        <v>4</v>
      </c>
      <c r="K30310">
        <v>0</v>
      </c>
    </row>
    <row r="30311" spans="2:11">
      <c r="B30311" t="s">
        <v>2083</v>
      </c>
      <c r="C30311" t="s">
        <v>2084</v>
      </c>
      <c r="D30311" t="s">
        <v>2184</v>
      </c>
      <c r="E30311">
        <v>1</v>
      </c>
      <c r="F30311" t="s">
        <v>2088</v>
      </c>
      <c r="G30311" t="s">
        <v>2030</v>
      </c>
      <c r="H30311" t="s">
        <v>2017</v>
      </c>
      <c r="I30311">
        <v>43421</v>
      </c>
      <c r="J30311">
        <v>6</v>
      </c>
      <c r="K30311">
        <v>-10.28</v>
      </c>
    </row>
    <row r="30312" spans="2:11">
      <c r="B30312" t="s">
        <v>2024</v>
      </c>
      <c r="C30312" t="s">
        <v>3004</v>
      </c>
      <c r="D30312" t="s">
        <v>2053</v>
      </c>
      <c r="E30312">
        <v>1</v>
      </c>
      <c r="F30312" t="s">
        <v>2016</v>
      </c>
      <c r="G30312" t="s">
        <v>2030</v>
      </c>
      <c r="H30312" t="s">
        <v>2017</v>
      </c>
      <c r="I30312">
        <v>43420</v>
      </c>
      <c r="J30312">
        <v>5</v>
      </c>
      <c r="K30312">
        <v>-0.78</v>
      </c>
    </row>
    <row r="30313" spans="2:11">
      <c r="B30313" t="s">
        <v>2136</v>
      </c>
      <c r="C30313" t="s">
        <v>3909</v>
      </c>
      <c r="D30313" t="s">
        <v>2044</v>
      </c>
      <c r="E30313">
        <v>3</v>
      </c>
      <c r="F30313" t="s">
        <v>2016</v>
      </c>
      <c r="G30313">
        <v>2</v>
      </c>
      <c r="H30313" t="s">
        <v>2020</v>
      </c>
      <c r="I30313">
        <v>43420</v>
      </c>
      <c r="J30313">
        <v>4</v>
      </c>
      <c r="K30313">
        <v>0</v>
      </c>
    </row>
    <row r="30314" spans="2:11">
      <c r="B30314" t="s">
        <v>2027</v>
      </c>
      <c r="C30314" t="s">
        <v>2965</v>
      </c>
      <c r="D30314" t="s">
        <v>2041</v>
      </c>
      <c r="E30314">
        <v>1</v>
      </c>
      <c r="F30314" t="s">
        <v>2016</v>
      </c>
      <c r="G30314">
        <v>0.85</v>
      </c>
      <c r="H30314" t="s">
        <v>2017</v>
      </c>
      <c r="I30314">
        <v>43419</v>
      </c>
      <c r="J30314">
        <v>2</v>
      </c>
      <c r="K30314">
        <v>60</v>
      </c>
    </row>
    <row r="30315" spans="2:11">
      <c r="B30315" t="s">
        <v>3505</v>
      </c>
      <c r="C30315" t="s">
        <v>4192</v>
      </c>
      <c r="D30315" t="s">
        <v>2044</v>
      </c>
      <c r="E30315">
        <v>3</v>
      </c>
      <c r="F30315" t="s">
        <v>2016</v>
      </c>
      <c r="G30315" t="s">
        <v>2030</v>
      </c>
      <c r="H30315" t="s">
        <v>2017</v>
      </c>
      <c r="I30315">
        <v>43328</v>
      </c>
      <c r="J30315">
        <v>8</v>
      </c>
      <c r="K30315">
        <v>-37.99</v>
      </c>
    </row>
    <row r="30316" spans="2:11">
      <c r="B30316" t="s">
        <v>2077</v>
      </c>
      <c r="C30316" t="s">
        <v>2116</v>
      </c>
      <c r="D30316" t="s">
        <v>2662</v>
      </c>
      <c r="E30316">
        <v>3</v>
      </c>
      <c r="F30316" t="s">
        <v>2016</v>
      </c>
      <c r="G30316" t="s">
        <v>2030</v>
      </c>
      <c r="H30316" t="s">
        <v>2017</v>
      </c>
      <c r="I30316">
        <v>43328</v>
      </c>
      <c r="J30316">
        <v>4</v>
      </c>
      <c r="K30316">
        <v>0</v>
      </c>
    </row>
    <row r="30317" spans="2:11">
      <c r="B30317" t="s">
        <v>3063</v>
      </c>
      <c r="C30317" t="s">
        <v>3233</v>
      </c>
      <c r="D30317" t="s">
        <v>2026</v>
      </c>
      <c r="E30317">
        <v>5</v>
      </c>
      <c r="F30317" t="s">
        <v>2016</v>
      </c>
      <c r="G30317">
        <v>13</v>
      </c>
      <c r="H30317" t="s">
        <v>2020</v>
      </c>
      <c r="I30317">
        <v>42597</v>
      </c>
      <c r="J30317">
        <v>9</v>
      </c>
      <c r="K30317">
        <v>-65.7</v>
      </c>
    </row>
    <row r="30318" spans="2:11">
      <c r="B30318" t="s">
        <v>2382</v>
      </c>
      <c r="C30318" t="s">
        <v>4193</v>
      </c>
      <c r="D30318" t="s">
        <v>2041</v>
      </c>
      <c r="E30318">
        <v>1</v>
      </c>
      <c r="F30318" t="s">
        <v>2016</v>
      </c>
      <c r="G30318">
        <v>5</v>
      </c>
      <c r="H30318" t="s">
        <v>2020</v>
      </c>
      <c r="I30318">
        <v>42342</v>
      </c>
      <c r="J30318">
        <v>1</v>
      </c>
      <c r="K30318">
        <v>65.7</v>
      </c>
    </row>
    <row r="30401" spans="1:11">
      <c r="A30401" t="s">
        <v>1317</v>
      </c>
      <c r="B30401" t="s">
        <v>2094</v>
      </c>
      <c r="C30401" t="s">
        <v>2095</v>
      </c>
      <c r="D30401" t="s">
        <v>2076</v>
      </c>
      <c r="E30401">
        <v>3</v>
      </c>
      <c r="F30401" t="s">
        <v>2085</v>
      </c>
      <c r="G30401" t="s">
        <v>2030</v>
      </c>
      <c r="H30401" t="s">
        <v>2017</v>
      </c>
      <c r="I30401">
        <v>43504</v>
      </c>
      <c r="J30401" t="s">
        <v>2030</v>
      </c>
      <c r="K30401" t="s">
        <v>2030</v>
      </c>
    </row>
    <row r="30402" spans="1:11">
      <c r="B30402" t="s">
        <v>106</v>
      </c>
      <c r="C30402" t="s">
        <v>3105</v>
      </c>
      <c r="D30402" t="s">
        <v>2171</v>
      </c>
      <c r="E30402" t="s">
        <v>2030</v>
      </c>
      <c r="F30402" t="s">
        <v>2016</v>
      </c>
      <c r="G30402" t="s">
        <v>2030</v>
      </c>
      <c r="H30402" t="s">
        <v>2017</v>
      </c>
      <c r="I30402">
        <v>43502</v>
      </c>
      <c r="J30402" t="s">
        <v>2030</v>
      </c>
      <c r="K30402" t="s">
        <v>2030</v>
      </c>
    </row>
    <row r="30403" spans="1:11">
      <c r="B30403" t="s">
        <v>2033</v>
      </c>
      <c r="C30403" t="s">
        <v>2557</v>
      </c>
      <c r="D30403" t="s">
        <v>2044</v>
      </c>
      <c r="E30403">
        <v>3</v>
      </c>
      <c r="F30403" t="s">
        <v>2016</v>
      </c>
      <c r="G30403">
        <v>31</v>
      </c>
      <c r="H30403" t="s">
        <v>2036</v>
      </c>
      <c r="I30403">
        <v>43502</v>
      </c>
      <c r="J30403">
        <v>4</v>
      </c>
      <c r="K30403">
        <v>-4.5199999999999996</v>
      </c>
    </row>
    <row r="30404" spans="1:11">
      <c r="B30404" t="s">
        <v>2321</v>
      </c>
      <c r="C30404" t="s">
        <v>3769</v>
      </c>
      <c r="D30404" t="s">
        <v>2026</v>
      </c>
      <c r="E30404">
        <v>5</v>
      </c>
      <c r="F30404" t="s">
        <v>2016</v>
      </c>
      <c r="G30404">
        <v>37</v>
      </c>
      <c r="H30404" t="s">
        <v>2020</v>
      </c>
      <c r="I30404">
        <v>43502</v>
      </c>
      <c r="J30404">
        <v>2</v>
      </c>
      <c r="K30404">
        <v>4.03</v>
      </c>
    </row>
    <row r="30405" spans="1:11">
      <c r="B30405" t="s">
        <v>2051</v>
      </c>
      <c r="C30405" t="s">
        <v>2794</v>
      </c>
      <c r="D30405" t="s">
        <v>2076</v>
      </c>
      <c r="E30405">
        <v>3</v>
      </c>
      <c r="F30405" t="s">
        <v>2016</v>
      </c>
      <c r="G30405">
        <v>27.5</v>
      </c>
      <c r="H30405" t="s">
        <v>2017</v>
      </c>
      <c r="I30405">
        <v>43502</v>
      </c>
      <c r="J30405">
        <v>1</v>
      </c>
      <c r="K30405">
        <v>26.62</v>
      </c>
    </row>
    <row r="30406" spans="1:11">
      <c r="B30406" t="s">
        <v>2553</v>
      </c>
      <c r="C30406" t="s">
        <v>3738</v>
      </c>
      <c r="D30406" t="s">
        <v>2076</v>
      </c>
      <c r="E30406">
        <v>3</v>
      </c>
      <c r="F30406" t="s">
        <v>2016</v>
      </c>
      <c r="G30406" t="s">
        <v>2030</v>
      </c>
      <c r="H30406" t="s">
        <v>2017</v>
      </c>
      <c r="I30406">
        <v>43502</v>
      </c>
      <c r="J30406">
        <v>4</v>
      </c>
      <c r="K30406">
        <v>-4.5199999999999996</v>
      </c>
    </row>
    <row r="30407" spans="1:11">
      <c r="B30407" t="s">
        <v>2083</v>
      </c>
      <c r="C30407" t="s">
        <v>2084</v>
      </c>
      <c r="D30407" t="s">
        <v>2035</v>
      </c>
      <c r="E30407">
        <v>5</v>
      </c>
      <c r="F30407" t="s">
        <v>2016</v>
      </c>
      <c r="G30407" t="s">
        <v>2030</v>
      </c>
      <c r="H30407" t="s">
        <v>2017</v>
      </c>
      <c r="I30407">
        <v>43424</v>
      </c>
      <c r="J30407">
        <v>2</v>
      </c>
      <c r="K30407">
        <v>4.03</v>
      </c>
    </row>
    <row r="30408" spans="1:11">
      <c r="B30408" t="s">
        <v>2024</v>
      </c>
      <c r="C30408" t="s">
        <v>2025</v>
      </c>
      <c r="D30408" t="s">
        <v>2076</v>
      </c>
      <c r="E30408">
        <v>3</v>
      </c>
      <c r="F30408" t="s">
        <v>2016</v>
      </c>
      <c r="G30408" t="s">
        <v>2030</v>
      </c>
      <c r="H30408" t="s">
        <v>2017</v>
      </c>
      <c r="I30408">
        <v>43397</v>
      </c>
      <c r="J30408">
        <v>3</v>
      </c>
      <c r="K30408">
        <v>0</v>
      </c>
    </row>
    <row r="30501" spans="1:11">
      <c r="A30501" t="s">
        <v>1318</v>
      </c>
      <c r="B30501" t="s">
        <v>2207</v>
      </c>
      <c r="C30501" t="s">
        <v>3826</v>
      </c>
      <c r="D30501" t="s">
        <v>2026</v>
      </c>
      <c r="E30501">
        <v>5</v>
      </c>
      <c r="F30501" t="s">
        <v>2016</v>
      </c>
      <c r="G30501">
        <v>30</v>
      </c>
      <c r="H30501" t="s">
        <v>2020</v>
      </c>
      <c r="I30501">
        <v>43511</v>
      </c>
      <c r="J30501" t="s">
        <v>2030</v>
      </c>
      <c r="K30501" t="s">
        <v>2030</v>
      </c>
    </row>
    <row r="30502" spans="1:11">
      <c r="B30502" t="s">
        <v>2067</v>
      </c>
      <c r="C30502" t="s">
        <v>2588</v>
      </c>
      <c r="D30502" t="s">
        <v>2029</v>
      </c>
      <c r="E30502">
        <v>5</v>
      </c>
      <c r="F30502" t="s">
        <v>2016</v>
      </c>
      <c r="G30502">
        <v>30</v>
      </c>
      <c r="H30502" t="s">
        <v>2020</v>
      </c>
      <c r="I30502">
        <v>43507</v>
      </c>
      <c r="J30502">
        <v>5</v>
      </c>
      <c r="K30502">
        <v>-23.93</v>
      </c>
    </row>
    <row r="30503" spans="1:11">
      <c r="B30503" t="s">
        <v>2595</v>
      </c>
      <c r="C30503" t="s">
        <v>2596</v>
      </c>
      <c r="D30503" t="s">
        <v>2252</v>
      </c>
      <c r="E30503">
        <v>3</v>
      </c>
      <c r="F30503" t="s">
        <v>2016</v>
      </c>
      <c r="G30503">
        <v>26</v>
      </c>
      <c r="H30503" t="s">
        <v>2020</v>
      </c>
      <c r="I30503">
        <v>43507</v>
      </c>
      <c r="J30503">
        <v>2</v>
      </c>
      <c r="K30503">
        <v>0</v>
      </c>
    </row>
    <row r="30504" spans="1:11">
      <c r="B30504" t="s">
        <v>2072</v>
      </c>
      <c r="C30504" t="s">
        <v>3827</v>
      </c>
      <c r="D30504" t="s">
        <v>2189</v>
      </c>
      <c r="E30504">
        <v>5</v>
      </c>
      <c r="F30504" t="s">
        <v>2016</v>
      </c>
      <c r="G30504">
        <v>29</v>
      </c>
      <c r="H30504" t="s">
        <v>2017</v>
      </c>
      <c r="I30504">
        <v>43501</v>
      </c>
      <c r="J30504">
        <v>5</v>
      </c>
      <c r="K30504">
        <v>-23.93</v>
      </c>
    </row>
    <row r="30505" spans="1:11">
      <c r="B30505" t="s">
        <v>2174</v>
      </c>
      <c r="C30505" t="s">
        <v>2175</v>
      </c>
      <c r="D30505" t="s">
        <v>2015</v>
      </c>
      <c r="E30505">
        <v>3</v>
      </c>
      <c r="F30505" t="s">
        <v>2016</v>
      </c>
      <c r="G30505">
        <v>32</v>
      </c>
      <c r="H30505" t="s">
        <v>2017</v>
      </c>
      <c r="I30505">
        <v>43500</v>
      </c>
      <c r="J30505">
        <v>2</v>
      </c>
      <c r="K30505">
        <v>0</v>
      </c>
    </row>
    <row r="30506" spans="1:11">
      <c r="B30506" t="s">
        <v>2131</v>
      </c>
      <c r="C30506" t="s">
        <v>2589</v>
      </c>
      <c r="D30506" t="s">
        <v>2026</v>
      </c>
      <c r="E30506">
        <v>5</v>
      </c>
      <c r="F30506" t="s">
        <v>2016</v>
      </c>
      <c r="G30506">
        <v>34</v>
      </c>
      <c r="H30506" t="s">
        <v>2133</v>
      </c>
      <c r="I30506">
        <v>43500</v>
      </c>
      <c r="J30506">
        <v>3</v>
      </c>
      <c r="K30506">
        <v>-2.14</v>
      </c>
    </row>
    <row r="30507" spans="1:11">
      <c r="B30507" t="s">
        <v>2157</v>
      </c>
      <c r="C30507" t="s">
        <v>2597</v>
      </c>
      <c r="D30507" t="s">
        <v>2026</v>
      </c>
      <c r="E30507">
        <v>5</v>
      </c>
      <c r="F30507" t="s">
        <v>2016</v>
      </c>
      <c r="G30507">
        <v>32</v>
      </c>
      <c r="H30507" t="s">
        <v>2017</v>
      </c>
      <c r="I30507">
        <v>43500</v>
      </c>
      <c r="J30507">
        <v>4</v>
      </c>
      <c r="K30507">
        <v>-9.18</v>
      </c>
    </row>
    <row r="30508" spans="1:11">
      <c r="B30508" t="s">
        <v>2051</v>
      </c>
      <c r="C30508" t="s">
        <v>3828</v>
      </c>
      <c r="D30508" t="s">
        <v>2053</v>
      </c>
      <c r="E30508">
        <v>1</v>
      </c>
      <c r="F30508" t="s">
        <v>2016</v>
      </c>
      <c r="G30508">
        <v>22</v>
      </c>
      <c r="H30508" t="s">
        <v>2017</v>
      </c>
      <c r="I30508">
        <v>43499</v>
      </c>
      <c r="J30508">
        <v>1</v>
      </c>
      <c r="K30508">
        <v>30.87</v>
      </c>
    </row>
    <row r="30509" spans="1:11">
      <c r="B30509" t="s">
        <v>2134</v>
      </c>
      <c r="C30509" t="s">
        <v>2592</v>
      </c>
      <c r="D30509" t="s">
        <v>2162</v>
      </c>
      <c r="E30509">
        <v>3</v>
      </c>
      <c r="F30509" t="s">
        <v>2016</v>
      </c>
      <c r="G30509">
        <v>25</v>
      </c>
      <c r="H30509" t="s">
        <v>2020</v>
      </c>
      <c r="I30509">
        <v>43497</v>
      </c>
      <c r="J30509">
        <v>2</v>
      </c>
      <c r="K30509">
        <v>0</v>
      </c>
    </row>
    <row r="30510" spans="1:11">
      <c r="B30510" t="s">
        <v>2094</v>
      </c>
      <c r="C30510" t="s">
        <v>2095</v>
      </c>
      <c r="D30510" t="s">
        <v>2053</v>
      </c>
      <c r="E30510">
        <v>1</v>
      </c>
      <c r="F30510" t="s">
        <v>2016</v>
      </c>
      <c r="G30510" t="s">
        <v>2030</v>
      </c>
      <c r="H30510" t="s">
        <v>2017</v>
      </c>
      <c r="I30510">
        <v>43495</v>
      </c>
      <c r="J30510" t="s">
        <v>2030</v>
      </c>
      <c r="K30510" t="s">
        <v>2030</v>
      </c>
    </row>
    <row r="30511" spans="1:11">
      <c r="B30511" t="s">
        <v>2021</v>
      </c>
      <c r="C30511" t="s">
        <v>2180</v>
      </c>
      <c r="D30511" t="s">
        <v>2023</v>
      </c>
      <c r="E30511">
        <v>5</v>
      </c>
      <c r="F30511" t="s">
        <v>2016</v>
      </c>
      <c r="G30511">
        <v>30</v>
      </c>
      <c r="H30511" t="s">
        <v>2020</v>
      </c>
      <c r="I30511">
        <v>43474</v>
      </c>
      <c r="J30511">
        <v>5</v>
      </c>
      <c r="K30511">
        <v>-23.93</v>
      </c>
    </row>
    <row r="30512" spans="1:11">
      <c r="B30512" t="s">
        <v>2024</v>
      </c>
      <c r="C30512" t="s">
        <v>3318</v>
      </c>
      <c r="D30512" t="s">
        <v>2026</v>
      </c>
      <c r="E30512">
        <v>5</v>
      </c>
      <c r="F30512" t="s">
        <v>2016</v>
      </c>
      <c r="G30512">
        <v>34</v>
      </c>
      <c r="H30512" t="s">
        <v>2017</v>
      </c>
      <c r="I30512">
        <v>43424</v>
      </c>
      <c r="J30512">
        <v>5</v>
      </c>
      <c r="K30512">
        <v>-23.93</v>
      </c>
    </row>
    <row r="30513" spans="2:11">
      <c r="B30513" t="s">
        <v>2083</v>
      </c>
      <c r="C30513" t="s">
        <v>2084</v>
      </c>
      <c r="D30513" t="s">
        <v>2053</v>
      </c>
      <c r="E30513">
        <v>1</v>
      </c>
      <c r="F30513" t="s">
        <v>2016</v>
      </c>
      <c r="G30513" t="s">
        <v>2030</v>
      </c>
      <c r="H30513" t="s">
        <v>2017</v>
      </c>
      <c r="I30513">
        <v>43400</v>
      </c>
      <c r="J30513" t="s">
        <v>2030</v>
      </c>
      <c r="K30513" t="s">
        <v>2030</v>
      </c>
    </row>
    <row r="30514" spans="2:11">
      <c r="B30514" t="s">
        <v>2786</v>
      </c>
      <c r="C30514" t="s">
        <v>2095</v>
      </c>
      <c r="D30514" t="s">
        <v>2843</v>
      </c>
      <c r="E30514">
        <v>4</v>
      </c>
      <c r="F30514" t="s">
        <v>2123</v>
      </c>
      <c r="G30514">
        <v>30</v>
      </c>
      <c r="H30514" t="s">
        <v>2017</v>
      </c>
      <c r="I30514">
        <v>42426</v>
      </c>
      <c r="J30514">
        <v>5</v>
      </c>
      <c r="K30514">
        <v>-23.93</v>
      </c>
    </row>
    <row r="30601" spans="1:11">
      <c r="A30601" t="s">
        <v>1319</v>
      </c>
      <c r="B30601" t="s">
        <v>2277</v>
      </c>
      <c r="C30601" t="s">
        <v>2971</v>
      </c>
      <c r="D30601" t="s">
        <v>2015</v>
      </c>
      <c r="E30601">
        <v>3</v>
      </c>
      <c r="F30601" t="s">
        <v>2016</v>
      </c>
      <c r="G30601">
        <v>4.5</v>
      </c>
      <c r="H30601" t="s">
        <v>2020</v>
      </c>
      <c r="I30601">
        <v>43508</v>
      </c>
      <c r="J30601">
        <v>3</v>
      </c>
      <c r="K30601">
        <v>0</v>
      </c>
    </row>
    <row r="30602" spans="1:11">
      <c r="B30602" t="s">
        <v>2083</v>
      </c>
      <c r="C30602" t="s">
        <v>2084</v>
      </c>
      <c r="D30602" t="s">
        <v>2076</v>
      </c>
      <c r="E30602">
        <v>3</v>
      </c>
      <c r="F30602" t="s">
        <v>2088</v>
      </c>
      <c r="G30602" t="s">
        <v>2030</v>
      </c>
      <c r="H30602" t="s">
        <v>2017</v>
      </c>
      <c r="I30602">
        <v>43505</v>
      </c>
      <c r="J30602">
        <v>1</v>
      </c>
      <c r="K30602">
        <v>58.42</v>
      </c>
    </row>
    <row r="30603" spans="1:11">
      <c r="B30603" t="s">
        <v>2033</v>
      </c>
      <c r="C30603" t="s">
        <v>2972</v>
      </c>
      <c r="D30603" t="s">
        <v>2044</v>
      </c>
      <c r="E30603">
        <v>3</v>
      </c>
      <c r="F30603" t="s">
        <v>2016</v>
      </c>
      <c r="G30603" t="s">
        <v>2030</v>
      </c>
      <c r="H30603" t="s">
        <v>2017</v>
      </c>
      <c r="I30603">
        <v>43502</v>
      </c>
      <c r="J30603">
        <v>3</v>
      </c>
      <c r="K30603">
        <v>0</v>
      </c>
    </row>
    <row r="30604" spans="1:11">
      <c r="B30604" t="s">
        <v>2411</v>
      </c>
      <c r="C30604" t="s">
        <v>2639</v>
      </c>
      <c r="D30604" t="s">
        <v>2044</v>
      </c>
      <c r="E30604">
        <v>3</v>
      </c>
      <c r="F30604" t="s">
        <v>2016</v>
      </c>
      <c r="G30604" t="s">
        <v>2030</v>
      </c>
      <c r="H30604" t="s">
        <v>2017</v>
      </c>
      <c r="I30604">
        <v>43501</v>
      </c>
      <c r="J30604">
        <v>3</v>
      </c>
      <c r="K30604">
        <v>0</v>
      </c>
    </row>
    <row r="30605" spans="1:11">
      <c r="B30605" t="s">
        <v>2094</v>
      </c>
      <c r="C30605" t="s">
        <v>2095</v>
      </c>
      <c r="D30605" t="s">
        <v>2026</v>
      </c>
      <c r="E30605">
        <v>5</v>
      </c>
      <c r="F30605" t="s">
        <v>2016</v>
      </c>
      <c r="G30605">
        <v>5.5</v>
      </c>
      <c r="H30605" t="s">
        <v>2020</v>
      </c>
      <c r="I30605">
        <v>43500</v>
      </c>
      <c r="J30605" t="s">
        <v>2030</v>
      </c>
      <c r="K30605" t="s">
        <v>2030</v>
      </c>
    </row>
    <row r="30701" spans="1:11">
      <c r="A30701" t="s">
        <v>1320</v>
      </c>
      <c r="B30701" t="s">
        <v>2174</v>
      </c>
      <c r="C30701" t="s">
        <v>2761</v>
      </c>
      <c r="D30701" t="s">
        <v>2015</v>
      </c>
      <c r="E30701">
        <v>3</v>
      </c>
      <c r="F30701" t="s">
        <v>2016</v>
      </c>
      <c r="G30701">
        <v>125</v>
      </c>
      <c r="H30701" t="s">
        <v>2017</v>
      </c>
      <c r="I30701">
        <v>43509</v>
      </c>
      <c r="J30701">
        <v>6</v>
      </c>
      <c r="K30701">
        <v>-13.01</v>
      </c>
    </row>
    <row r="30702" spans="1:11">
      <c r="B30702" t="s">
        <v>2274</v>
      </c>
      <c r="C30702" t="s">
        <v>2275</v>
      </c>
      <c r="D30702" t="s">
        <v>2026</v>
      </c>
      <c r="E30702">
        <v>5</v>
      </c>
      <c r="F30702" t="s">
        <v>2016</v>
      </c>
      <c r="G30702" t="s">
        <v>2030</v>
      </c>
      <c r="H30702" t="s">
        <v>2017</v>
      </c>
      <c r="I30702">
        <v>43509</v>
      </c>
      <c r="J30702">
        <v>9</v>
      </c>
      <c r="K30702">
        <v>-20.190000000000001</v>
      </c>
    </row>
    <row r="30703" spans="1:11">
      <c r="B30703" t="s">
        <v>2198</v>
      </c>
      <c r="C30703" t="s">
        <v>2644</v>
      </c>
      <c r="D30703" t="s">
        <v>2035</v>
      </c>
      <c r="E30703">
        <v>5</v>
      </c>
      <c r="F30703" t="s">
        <v>2016</v>
      </c>
      <c r="G30703">
        <v>157</v>
      </c>
      <c r="H30703" t="s">
        <v>2017</v>
      </c>
      <c r="I30703">
        <v>43504</v>
      </c>
      <c r="J30703">
        <v>9</v>
      </c>
      <c r="K30703">
        <v>-20.190000000000001</v>
      </c>
    </row>
    <row r="30704" spans="1:11">
      <c r="B30704" t="s">
        <v>2277</v>
      </c>
      <c r="C30704" t="s">
        <v>2760</v>
      </c>
      <c r="D30704" t="s">
        <v>2015</v>
      </c>
      <c r="E30704">
        <v>3</v>
      </c>
      <c r="F30704" t="s">
        <v>2016</v>
      </c>
      <c r="G30704">
        <v>142</v>
      </c>
      <c r="H30704" t="s">
        <v>2017</v>
      </c>
      <c r="I30704">
        <v>43503</v>
      </c>
      <c r="J30704">
        <v>4</v>
      </c>
      <c r="K30704">
        <v>0</v>
      </c>
    </row>
    <row r="30705" spans="2:11">
      <c r="B30705" t="s">
        <v>2159</v>
      </c>
      <c r="C30705" t="s">
        <v>2765</v>
      </c>
      <c r="D30705" t="s">
        <v>2029</v>
      </c>
      <c r="E30705">
        <v>5</v>
      </c>
      <c r="F30705" t="s">
        <v>2016</v>
      </c>
      <c r="G30705">
        <v>141</v>
      </c>
      <c r="H30705" t="s">
        <v>2017</v>
      </c>
      <c r="I30705">
        <v>43503</v>
      </c>
      <c r="J30705">
        <v>9</v>
      </c>
      <c r="K30705">
        <v>-20.190000000000001</v>
      </c>
    </row>
    <row r="30706" spans="2:11">
      <c r="B30706" t="s">
        <v>2077</v>
      </c>
      <c r="C30706" t="s">
        <v>2226</v>
      </c>
      <c r="D30706" t="s">
        <v>2029</v>
      </c>
      <c r="E30706">
        <v>5</v>
      </c>
      <c r="F30706" t="s">
        <v>2016</v>
      </c>
      <c r="G30706">
        <v>138</v>
      </c>
      <c r="H30706" t="s">
        <v>2017</v>
      </c>
      <c r="I30706">
        <v>43503</v>
      </c>
      <c r="J30706">
        <v>9</v>
      </c>
      <c r="K30706">
        <v>-20.190000000000001</v>
      </c>
    </row>
    <row r="30707" spans="2:11">
      <c r="B30707" t="s">
        <v>2042</v>
      </c>
      <c r="C30707" t="s">
        <v>2763</v>
      </c>
      <c r="D30707" t="s">
        <v>2044</v>
      </c>
      <c r="E30707">
        <v>3</v>
      </c>
      <c r="F30707" t="s">
        <v>2016</v>
      </c>
      <c r="G30707">
        <v>134</v>
      </c>
      <c r="H30707" t="s">
        <v>2020</v>
      </c>
      <c r="I30707">
        <v>43502</v>
      </c>
      <c r="J30707">
        <v>8</v>
      </c>
      <c r="K30707">
        <v>-14.59</v>
      </c>
    </row>
    <row r="30708" spans="2:11">
      <c r="B30708" t="s">
        <v>2083</v>
      </c>
      <c r="C30708" t="s">
        <v>2084</v>
      </c>
      <c r="D30708" t="s">
        <v>2035</v>
      </c>
      <c r="E30708">
        <v>5</v>
      </c>
      <c r="F30708" t="s">
        <v>2085</v>
      </c>
      <c r="G30708" t="s">
        <v>2030</v>
      </c>
      <c r="H30708" t="s">
        <v>2017</v>
      </c>
      <c r="I30708">
        <v>43502</v>
      </c>
      <c r="J30708">
        <v>5</v>
      </c>
      <c r="K30708">
        <v>-12.38</v>
      </c>
    </row>
    <row r="30709" spans="2:11">
      <c r="B30709" t="s">
        <v>2033</v>
      </c>
      <c r="C30709" t="s">
        <v>2271</v>
      </c>
      <c r="D30709" t="s">
        <v>2035</v>
      </c>
      <c r="E30709">
        <v>5</v>
      </c>
      <c r="F30709" t="s">
        <v>2016</v>
      </c>
      <c r="G30709">
        <v>134</v>
      </c>
      <c r="H30709" t="s">
        <v>2036</v>
      </c>
      <c r="I30709">
        <v>43496</v>
      </c>
      <c r="J30709">
        <v>9</v>
      </c>
      <c r="K30709">
        <v>-20.190000000000001</v>
      </c>
    </row>
    <row r="30710" spans="2:11">
      <c r="B30710" t="s">
        <v>2051</v>
      </c>
      <c r="C30710" t="s">
        <v>2290</v>
      </c>
      <c r="D30710" t="s">
        <v>2076</v>
      </c>
      <c r="E30710">
        <v>3</v>
      </c>
      <c r="F30710" t="s">
        <v>2016</v>
      </c>
      <c r="G30710">
        <v>134</v>
      </c>
      <c r="H30710" t="s">
        <v>2017</v>
      </c>
      <c r="I30710">
        <v>43495</v>
      </c>
      <c r="J30710">
        <v>1</v>
      </c>
      <c r="K30710">
        <v>10.7</v>
      </c>
    </row>
    <row r="30711" spans="2:11">
      <c r="B30711" t="s">
        <v>2283</v>
      </c>
      <c r="C30711" t="s">
        <v>2284</v>
      </c>
      <c r="D30711" t="s">
        <v>2189</v>
      </c>
      <c r="E30711">
        <v>5</v>
      </c>
      <c r="F30711" t="s">
        <v>2016</v>
      </c>
      <c r="G30711">
        <v>155</v>
      </c>
      <c r="H30711" t="s">
        <v>2020</v>
      </c>
      <c r="I30711">
        <v>43493</v>
      </c>
      <c r="J30711">
        <v>7</v>
      </c>
      <c r="K30711">
        <v>-13.62</v>
      </c>
    </row>
    <row r="30712" spans="2:11">
      <c r="B30712" t="s">
        <v>2067</v>
      </c>
      <c r="C30712" t="s">
        <v>2281</v>
      </c>
      <c r="D30712" t="s">
        <v>3104</v>
      </c>
      <c r="E30712">
        <v>5</v>
      </c>
      <c r="F30712" t="s">
        <v>2016</v>
      </c>
      <c r="G30712">
        <v>150</v>
      </c>
      <c r="H30712" t="s">
        <v>2020</v>
      </c>
      <c r="I30712">
        <v>43490</v>
      </c>
      <c r="J30712">
        <v>9</v>
      </c>
      <c r="K30712">
        <v>-20.190000000000001</v>
      </c>
    </row>
    <row r="30713" spans="2:11">
      <c r="B30713" t="s">
        <v>2045</v>
      </c>
      <c r="C30713" t="s">
        <v>3281</v>
      </c>
      <c r="D30713" t="s">
        <v>2015</v>
      </c>
      <c r="E30713">
        <v>3</v>
      </c>
      <c r="F30713" t="s">
        <v>2016</v>
      </c>
      <c r="G30713" t="s">
        <v>2030</v>
      </c>
      <c r="H30713" t="s">
        <v>2017</v>
      </c>
      <c r="I30713">
        <v>43489</v>
      </c>
      <c r="J30713">
        <v>4</v>
      </c>
      <c r="K30713">
        <v>0</v>
      </c>
    </row>
    <row r="30714" spans="2:11">
      <c r="B30714" t="s">
        <v>2021</v>
      </c>
      <c r="C30714" t="s">
        <v>3282</v>
      </c>
      <c r="D30714" t="s">
        <v>2216</v>
      </c>
      <c r="E30714">
        <v>3</v>
      </c>
      <c r="F30714" t="s">
        <v>2016</v>
      </c>
      <c r="G30714">
        <v>137</v>
      </c>
      <c r="H30714" t="s">
        <v>2020</v>
      </c>
      <c r="I30714">
        <v>43487</v>
      </c>
      <c r="J30714">
        <v>10</v>
      </c>
      <c r="K30714">
        <v>-22.85</v>
      </c>
    </row>
    <row r="30715" spans="2:11">
      <c r="B30715" t="s">
        <v>2134</v>
      </c>
      <c r="C30715" t="s">
        <v>2762</v>
      </c>
      <c r="D30715" t="s">
        <v>2162</v>
      </c>
      <c r="E30715">
        <v>3</v>
      </c>
      <c r="F30715" t="s">
        <v>2016</v>
      </c>
      <c r="G30715" t="s">
        <v>2030</v>
      </c>
      <c r="H30715" t="s">
        <v>2017</v>
      </c>
      <c r="I30715">
        <v>43487</v>
      </c>
      <c r="J30715">
        <v>4</v>
      </c>
      <c r="K30715">
        <v>0</v>
      </c>
    </row>
    <row r="30716" spans="2:11">
      <c r="B30716" t="s">
        <v>2094</v>
      </c>
      <c r="C30716" t="s">
        <v>2095</v>
      </c>
      <c r="D30716" t="s">
        <v>2076</v>
      </c>
      <c r="E30716">
        <v>3</v>
      </c>
      <c r="F30716" t="s">
        <v>2016</v>
      </c>
      <c r="G30716" t="s">
        <v>2030</v>
      </c>
      <c r="H30716" t="s">
        <v>2017</v>
      </c>
      <c r="I30716">
        <v>43487</v>
      </c>
      <c r="J30716" t="s">
        <v>2030</v>
      </c>
      <c r="K30716" t="s">
        <v>2030</v>
      </c>
    </row>
    <row r="30717" spans="2:11">
      <c r="B30717" t="s">
        <v>106</v>
      </c>
      <c r="C30717" t="s">
        <v>2228</v>
      </c>
      <c r="D30717" t="s">
        <v>2723</v>
      </c>
      <c r="E30717">
        <v>3</v>
      </c>
      <c r="F30717" t="s">
        <v>2016</v>
      </c>
      <c r="G30717">
        <v>138</v>
      </c>
      <c r="H30717" t="s">
        <v>2020</v>
      </c>
      <c r="I30717">
        <v>43482</v>
      </c>
      <c r="J30717">
        <v>4</v>
      </c>
      <c r="K30717">
        <v>0</v>
      </c>
    </row>
    <row r="30718" spans="2:11">
      <c r="B30718" t="s">
        <v>2024</v>
      </c>
      <c r="C30718" t="s">
        <v>2243</v>
      </c>
      <c r="D30718" t="s">
        <v>2026</v>
      </c>
      <c r="E30718">
        <v>5</v>
      </c>
      <c r="F30718" t="s">
        <v>2016</v>
      </c>
      <c r="G30718">
        <v>150</v>
      </c>
      <c r="H30718" t="s">
        <v>2017</v>
      </c>
      <c r="I30718">
        <v>43482</v>
      </c>
      <c r="J30718">
        <v>9</v>
      </c>
      <c r="K30718">
        <v>-20.190000000000001</v>
      </c>
    </row>
    <row r="30719" spans="2:11">
      <c r="B30719" t="s">
        <v>2037</v>
      </c>
      <c r="C30719" t="s">
        <v>2286</v>
      </c>
      <c r="D30719" t="s">
        <v>2076</v>
      </c>
      <c r="E30719">
        <v>3</v>
      </c>
      <c r="F30719" t="s">
        <v>2016</v>
      </c>
      <c r="G30719">
        <v>120</v>
      </c>
      <c r="H30719" t="s">
        <v>2020</v>
      </c>
      <c r="I30719">
        <v>43482</v>
      </c>
      <c r="J30719">
        <v>4</v>
      </c>
      <c r="K30719">
        <v>0</v>
      </c>
    </row>
    <row r="30720" spans="2:11">
      <c r="B30720" t="s">
        <v>2072</v>
      </c>
      <c r="C30720" t="s">
        <v>2640</v>
      </c>
      <c r="D30720" t="s">
        <v>2015</v>
      </c>
      <c r="E30720">
        <v>3</v>
      </c>
      <c r="F30720" t="s">
        <v>2016</v>
      </c>
      <c r="G30720" t="s">
        <v>2030</v>
      </c>
      <c r="H30720" t="s">
        <v>2017</v>
      </c>
      <c r="I30720">
        <v>43482</v>
      </c>
      <c r="J30720">
        <v>4</v>
      </c>
      <c r="K30720">
        <v>0</v>
      </c>
    </row>
    <row r="30721" spans="2:11">
      <c r="B30721" t="s">
        <v>2027</v>
      </c>
      <c r="C30721" t="s">
        <v>2276</v>
      </c>
      <c r="D30721" t="s">
        <v>2044</v>
      </c>
      <c r="E30721">
        <v>3</v>
      </c>
      <c r="F30721" t="s">
        <v>2016</v>
      </c>
      <c r="G30721">
        <v>146</v>
      </c>
      <c r="H30721" t="s">
        <v>2017</v>
      </c>
      <c r="I30721">
        <v>43481</v>
      </c>
      <c r="J30721">
        <v>4</v>
      </c>
      <c r="K30721">
        <v>0</v>
      </c>
    </row>
    <row r="30722" spans="2:11">
      <c r="B30722" t="s">
        <v>2220</v>
      </c>
      <c r="C30722" t="s">
        <v>3283</v>
      </c>
      <c r="D30722" t="s">
        <v>2026</v>
      </c>
      <c r="E30722">
        <v>5</v>
      </c>
      <c r="F30722" t="s">
        <v>2016</v>
      </c>
      <c r="G30722">
        <v>138</v>
      </c>
      <c r="H30722" t="s">
        <v>2020</v>
      </c>
      <c r="I30722">
        <v>43481</v>
      </c>
      <c r="J30722">
        <v>9</v>
      </c>
      <c r="K30722">
        <v>-20.190000000000001</v>
      </c>
    </row>
    <row r="30723" spans="2:11">
      <c r="B30723" t="s">
        <v>2079</v>
      </c>
      <c r="C30723" t="s">
        <v>2282</v>
      </c>
      <c r="D30723" t="s">
        <v>2015</v>
      </c>
      <c r="E30723">
        <v>3</v>
      </c>
      <c r="F30723" t="s">
        <v>2016</v>
      </c>
      <c r="G30723">
        <v>135</v>
      </c>
      <c r="H30723" t="s">
        <v>2017</v>
      </c>
      <c r="I30723">
        <v>43481</v>
      </c>
      <c r="J30723">
        <v>4</v>
      </c>
      <c r="K30723">
        <v>0</v>
      </c>
    </row>
    <row r="30724" spans="2:11">
      <c r="B30724" t="s">
        <v>2063</v>
      </c>
      <c r="C30724" t="s">
        <v>2291</v>
      </c>
      <c r="D30724" t="s">
        <v>2162</v>
      </c>
      <c r="E30724">
        <v>3</v>
      </c>
      <c r="F30724" t="s">
        <v>2016</v>
      </c>
      <c r="G30724">
        <v>156</v>
      </c>
      <c r="H30724" t="s">
        <v>2017</v>
      </c>
      <c r="I30724">
        <v>43481</v>
      </c>
      <c r="J30724">
        <v>4</v>
      </c>
      <c r="K30724">
        <v>0</v>
      </c>
    </row>
    <row r="30725" spans="2:11">
      <c r="B30725" t="s">
        <v>2120</v>
      </c>
      <c r="C30725" t="s">
        <v>2245</v>
      </c>
      <c r="D30725" t="s">
        <v>2044</v>
      </c>
      <c r="E30725">
        <v>3</v>
      </c>
      <c r="F30725" t="s">
        <v>2016</v>
      </c>
      <c r="G30725">
        <v>132</v>
      </c>
      <c r="H30725" t="s">
        <v>2020</v>
      </c>
      <c r="I30725">
        <v>43444</v>
      </c>
      <c r="J30725">
        <v>4</v>
      </c>
      <c r="K30725">
        <v>0</v>
      </c>
    </row>
    <row r="30801" spans="1:11">
      <c r="A30801" t="s">
        <v>1321</v>
      </c>
      <c r="B30801" t="s">
        <v>2277</v>
      </c>
      <c r="C30801" t="s">
        <v>2760</v>
      </c>
      <c r="D30801" t="s">
        <v>2029</v>
      </c>
      <c r="E30801">
        <v>5</v>
      </c>
      <c r="F30801" t="s">
        <v>2016</v>
      </c>
      <c r="G30801">
        <v>59</v>
      </c>
      <c r="H30801" t="s">
        <v>2017</v>
      </c>
      <c r="I30801">
        <v>43510</v>
      </c>
      <c r="J30801" t="s">
        <v>2030</v>
      </c>
      <c r="K30801" t="s">
        <v>2030</v>
      </c>
    </row>
    <row r="30802" spans="1:11">
      <c r="B30802" t="s">
        <v>2067</v>
      </c>
      <c r="C30802" t="s">
        <v>4380</v>
      </c>
      <c r="D30802" t="s">
        <v>2029</v>
      </c>
      <c r="E30802">
        <v>5</v>
      </c>
      <c r="F30802" t="s">
        <v>2016</v>
      </c>
      <c r="G30802">
        <v>55</v>
      </c>
      <c r="H30802" t="s">
        <v>2020</v>
      </c>
      <c r="I30802">
        <v>43504</v>
      </c>
      <c r="J30802" t="s">
        <v>2030</v>
      </c>
      <c r="K30802" t="s">
        <v>2030</v>
      </c>
    </row>
    <row r="30803" spans="1:11">
      <c r="B30803" t="s">
        <v>2198</v>
      </c>
      <c r="C30803" t="s">
        <v>2644</v>
      </c>
      <c r="D30803" t="s">
        <v>2035</v>
      </c>
      <c r="E30803">
        <v>5</v>
      </c>
      <c r="F30803" t="s">
        <v>2016</v>
      </c>
      <c r="G30803">
        <v>58</v>
      </c>
      <c r="H30803" t="s">
        <v>2017</v>
      </c>
      <c r="I30803">
        <v>43504</v>
      </c>
      <c r="J30803" t="s">
        <v>2030</v>
      </c>
      <c r="K30803" t="s">
        <v>2030</v>
      </c>
    </row>
    <row r="30804" spans="1:11">
      <c r="B30804" t="s">
        <v>2159</v>
      </c>
      <c r="C30804" t="s">
        <v>2765</v>
      </c>
      <c r="D30804" t="s">
        <v>2044</v>
      </c>
      <c r="E30804">
        <v>3</v>
      </c>
      <c r="F30804" t="s">
        <v>2016</v>
      </c>
      <c r="G30804">
        <v>49</v>
      </c>
      <c r="H30804" t="s">
        <v>2017</v>
      </c>
      <c r="I30804">
        <v>43503</v>
      </c>
      <c r="J30804" t="s">
        <v>2030</v>
      </c>
      <c r="K30804" t="s">
        <v>2030</v>
      </c>
    </row>
    <row r="30805" spans="1:11">
      <c r="B30805" t="s">
        <v>2077</v>
      </c>
      <c r="C30805" t="s">
        <v>2226</v>
      </c>
      <c r="D30805" t="s">
        <v>2227</v>
      </c>
      <c r="E30805">
        <v>3</v>
      </c>
      <c r="F30805" t="s">
        <v>2016</v>
      </c>
      <c r="G30805">
        <v>49</v>
      </c>
      <c r="H30805" t="s">
        <v>2017</v>
      </c>
      <c r="I30805">
        <v>43503</v>
      </c>
      <c r="J30805" t="s">
        <v>2030</v>
      </c>
      <c r="K30805" t="s">
        <v>2030</v>
      </c>
    </row>
    <row r="30806" spans="1:11">
      <c r="B30806" t="s">
        <v>2031</v>
      </c>
      <c r="C30806" t="s">
        <v>2648</v>
      </c>
      <c r="D30806" t="s">
        <v>2026</v>
      </c>
      <c r="E30806">
        <v>5</v>
      </c>
      <c r="F30806" t="s">
        <v>2016</v>
      </c>
      <c r="G30806">
        <v>56</v>
      </c>
      <c r="H30806" t="s">
        <v>2017</v>
      </c>
      <c r="I30806">
        <v>43501</v>
      </c>
      <c r="J30806" t="s">
        <v>2030</v>
      </c>
      <c r="K30806" t="s">
        <v>2030</v>
      </c>
    </row>
    <row r="30807" spans="1:11">
      <c r="B30807" t="s">
        <v>2257</v>
      </c>
      <c r="C30807" t="s">
        <v>2530</v>
      </c>
      <c r="D30807" t="s">
        <v>2044</v>
      </c>
      <c r="E30807">
        <v>3</v>
      </c>
      <c r="F30807" t="s">
        <v>2016</v>
      </c>
      <c r="G30807">
        <v>50</v>
      </c>
      <c r="H30807" t="s">
        <v>2020</v>
      </c>
      <c r="I30807">
        <v>43501</v>
      </c>
      <c r="J30807" t="s">
        <v>2030</v>
      </c>
      <c r="K30807" t="s">
        <v>2030</v>
      </c>
    </row>
    <row r="30808" spans="1:11">
      <c r="B30808" t="s">
        <v>106</v>
      </c>
      <c r="C30808" t="s">
        <v>2531</v>
      </c>
      <c r="D30808" t="s">
        <v>2114</v>
      </c>
      <c r="E30808">
        <v>3</v>
      </c>
      <c r="F30808" t="s">
        <v>2016</v>
      </c>
      <c r="G30808">
        <v>54</v>
      </c>
      <c r="H30808" t="s">
        <v>2020</v>
      </c>
      <c r="I30808">
        <v>43500</v>
      </c>
      <c r="J30808" t="s">
        <v>2030</v>
      </c>
      <c r="K30808" t="s">
        <v>2030</v>
      </c>
    </row>
    <row r="30809" spans="1:11">
      <c r="B30809" t="s">
        <v>2134</v>
      </c>
      <c r="C30809" t="s">
        <v>2762</v>
      </c>
      <c r="D30809" t="s">
        <v>2162</v>
      </c>
      <c r="E30809">
        <v>3</v>
      </c>
      <c r="F30809" t="s">
        <v>2016</v>
      </c>
      <c r="G30809" t="s">
        <v>2030</v>
      </c>
      <c r="H30809" t="s">
        <v>2017</v>
      </c>
      <c r="I30809">
        <v>43500</v>
      </c>
      <c r="J30809" t="s">
        <v>2030</v>
      </c>
      <c r="K30809" t="s">
        <v>2030</v>
      </c>
    </row>
    <row r="30810" spans="1:11">
      <c r="B30810" t="s">
        <v>2072</v>
      </c>
      <c r="C30810" t="s">
        <v>2287</v>
      </c>
      <c r="D30810" t="s">
        <v>2189</v>
      </c>
      <c r="E30810">
        <v>5</v>
      </c>
      <c r="F30810" t="s">
        <v>2016</v>
      </c>
      <c r="G30810">
        <v>57</v>
      </c>
      <c r="H30810" t="s">
        <v>2020</v>
      </c>
      <c r="I30810">
        <v>43500</v>
      </c>
      <c r="J30810" t="s">
        <v>2030</v>
      </c>
      <c r="K30810" t="s">
        <v>2030</v>
      </c>
    </row>
    <row r="30811" spans="1:11">
      <c r="B30811" t="s">
        <v>2537</v>
      </c>
      <c r="C30811" t="s">
        <v>4381</v>
      </c>
      <c r="D30811" t="s">
        <v>2029</v>
      </c>
      <c r="E30811">
        <v>5</v>
      </c>
      <c r="F30811" t="s">
        <v>2016</v>
      </c>
      <c r="G30811">
        <v>56</v>
      </c>
      <c r="H30811" t="s">
        <v>2020</v>
      </c>
      <c r="I30811">
        <v>43500</v>
      </c>
      <c r="J30811" t="s">
        <v>2030</v>
      </c>
      <c r="K30811" t="s">
        <v>2030</v>
      </c>
    </row>
    <row r="30812" spans="1:11">
      <c r="B30812" t="s">
        <v>2094</v>
      </c>
      <c r="C30812" t="s">
        <v>2095</v>
      </c>
      <c r="D30812" t="s">
        <v>2076</v>
      </c>
      <c r="E30812">
        <v>3</v>
      </c>
      <c r="F30812" t="s">
        <v>2016</v>
      </c>
      <c r="G30812" t="s">
        <v>2030</v>
      </c>
      <c r="H30812" t="s">
        <v>2017</v>
      </c>
      <c r="I30812">
        <v>43497</v>
      </c>
      <c r="J30812" t="s">
        <v>2030</v>
      </c>
      <c r="K30812" t="s">
        <v>2030</v>
      </c>
    </row>
    <row r="30813" spans="1:11">
      <c r="B30813" t="s">
        <v>2079</v>
      </c>
      <c r="C30813" t="s">
        <v>2282</v>
      </c>
      <c r="D30813" t="s">
        <v>2029</v>
      </c>
      <c r="E30813">
        <v>5</v>
      </c>
      <c r="F30813" t="s">
        <v>2016</v>
      </c>
      <c r="G30813">
        <v>62</v>
      </c>
      <c r="H30813" t="s">
        <v>2017</v>
      </c>
      <c r="I30813">
        <v>43497</v>
      </c>
      <c r="J30813" t="s">
        <v>2030</v>
      </c>
      <c r="K30813" t="s">
        <v>2030</v>
      </c>
    </row>
    <row r="30814" spans="1:11">
      <c r="B30814" t="s">
        <v>2024</v>
      </c>
      <c r="C30814" t="s">
        <v>4196</v>
      </c>
      <c r="D30814" t="s">
        <v>2026</v>
      </c>
      <c r="E30814">
        <v>5</v>
      </c>
      <c r="F30814" t="s">
        <v>2016</v>
      </c>
      <c r="G30814">
        <v>54</v>
      </c>
      <c r="H30814" t="s">
        <v>2017</v>
      </c>
      <c r="I30814">
        <v>43495</v>
      </c>
      <c r="J30814" t="s">
        <v>2030</v>
      </c>
      <c r="K30814" t="s">
        <v>2030</v>
      </c>
    </row>
    <row r="30815" spans="1:11">
      <c r="B30815" t="s">
        <v>2051</v>
      </c>
      <c r="C30815" t="s">
        <v>2290</v>
      </c>
      <c r="D30815" t="s">
        <v>2076</v>
      </c>
      <c r="E30815">
        <v>3</v>
      </c>
      <c r="F30815" t="s">
        <v>2016</v>
      </c>
      <c r="G30815">
        <v>46</v>
      </c>
      <c r="H30815" t="s">
        <v>2017</v>
      </c>
      <c r="I30815">
        <v>43495</v>
      </c>
      <c r="J30815" t="s">
        <v>2030</v>
      </c>
      <c r="K30815" t="s">
        <v>2030</v>
      </c>
    </row>
    <row r="30816" spans="1:11">
      <c r="B30816" t="s">
        <v>2220</v>
      </c>
      <c r="C30816" t="s">
        <v>2646</v>
      </c>
      <c r="D30816" t="s">
        <v>2026</v>
      </c>
      <c r="E30816">
        <v>5</v>
      </c>
      <c r="F30816" t="s">
        <v>2016</v>
      </c>
      <c r="G30816">
        <v>54</v>
      </c>
      <c r="H30816" t="s">
        <v>2020</v>
      </c>
      <c r="I30816">
        <v>43493</v>
      </c>
      <c r="J30816" t="s">
        <v>2030</v>
      </c>
      <c r="K30816" t="s">
        <v>2030</v>
      </c>
    </row>
    <row r="30817" spans="2:11">
      <c r="B30817" t="s">
        <v>2021</v>
      </c>
      <c r="C30817" t="s">
        <v>2230</v>
      </c>
      <c r="D30817" t="s">
        <v>2216</v>
      </c>
      <c r="E30817">
        <v>3</v>
      </c>
      <c r="F30817" t="s">
        <v>2016</v>
      </c>
      <c r="G30817">
        <v>53</v>
      </c>
      <c r="H30817" t="s">
        <v>2020</v>
      </c>
      <c r="I30817">
        <v>43490</v>
      </c>
      <c r="J30817" t="s">
        <v>2030</v>
      </c>
      <c r="K30817" t="s">
        <v>2030</v>
      </c>
    </row>
    <row r="30818" spans="2:11">
      <c r="B30818" t="s">
        <v>2037</v>
      </c>
      <c r="C30818" t="s">
        <v>2286</v>
      </c>
      <c r="D30818" t="s">
        <v>2026</v>
      </c>
      <c r="E30818">
        <v>5</v>
      </c>
      <c r="F30818" t="s">
        <v>2016</v>
      </c>
      <c r="G30818">
        <v>54</v>
      </c>
      <c r="H30818" t="s">
        <v>2020</v>
      </c>
      <c r="I30818">
        <v>43489</v>
      </c>
      <c r="J30818" t="s">
        <v>2030</v>
      </c>
      <c r="K30818" t="s">
        <v>2030</v>
      </c>
    </row>
    <row r="30819" spans="2:11">
      <c r="B30819" t="s">
        <v>2283</v>
      </c>
      <c r="C30819" t="s">
        <v>2284</v>
      </c>
      <c r="D30819" t="s">
        <v>2189</v>
      </c>
      <c r="E30819">
        <v>5</v>
      </c>
      <c r="F30819" t="s">
        <v>2016</v>
      </c>
      <c r="G30819">
        <v>63</v>
      </c>
      <c r="H30819" t="s">
        <v>2017</v>
      </c>
      <c r="I30819">
        <v>43489</v>
      </c>
      <c r="J30819" t="s">
        <v>2030</v>
      </c>
      <c r="K30819" t="s">
        <v>2030</v>
      </c>
    </row>
    <row r="30820" spans="2:11">
      <c r="B30820" t="s">
        <v>2131</v>
      </c>
      <c r="C30820" t="s">
        <v>4382</v>
      </c>
      <c r="D30820" t="s">
        <v>2026</v>
      </c>
      <c r="E30820">
        <v>5</v>
      </c>
      <c r="F30820" t="s">
        <v>2016</v>
      </c>
      <c r="G30820">
        <v>58</v>
      </c>
      <c r="H30820" t="s">
        <v>2133</v>
      </c>
      <c r="I30820">
        <v>43488</v>
      </c>
      <c r="J30820" t="s">
        <v>2030</v>
      </c>
      <c r="K30820" t="s">
        <v>2030</v>
      </c>
    </row>
    <row r="30821" spans="2:11">
      <c r="B30821" t="s">
        <v>2033</v>
      </c>
      <c r="C30821" t="s">
        <v>2532</v>
      </c>
      <c r="D30821" t="s">
        <v>2035</v>
      </c>
      <c r="E30821">
        <v>5</v>
      </c>
      <c r="F30821" t="s">
        <v>2016</v>
      </c>
      <c r="G30821">
        <v>53</v>
      </c>
      <c r="H30821" t="s">
        <v>2020</v>
      </c>
      <c r="I30821">
        <v>43488</v>
      </c>
      <c r="J30821" t="s">
        <v>2030</v>
      </c>
      <c r="K30821" t="s">
        <v>2030</v>
      </c>
    </row>
    <row r="30822" spans="2:11">
      <c r="B30822" t="s">
        <v>2042</v>
      </c>
      <c r="C30822" t="s">
        <v>2763</v>
      </c>
      <c r="D30822" t="s">
        <v>2044</v>
      </c>
      <c r="E30822">
        <v>3</v>
      </c>
      <c r="F30822" t="s">
        <v>2016</v>
      </c>
      <c r="G30822">
        <v>52</v>
      </c>
      <c r="H30822" t="s">
        <v>2020</v>
      </c>
      <c r="I30822">
        <v>43488</v>
      </c>
      <c r="J30822" t="s">
        <v>2030</v>
      </c>
      <c r="K30822" t="s">
        <v>2030</v>
      </c>
    </row>
    <row r="30823" spans="2:11">
      <c r="B30823" t="s">
        <v>2063</v>
      </c>
      <c r="C30823" t="s">
        <v>2534</v>
      </c>
      <c r="D30823" t="s">
        <v>2035</v>
      </c>
      <c r="E30823">
        <v>5</v>
      </c>
      <c r="F30823" t="s">
        <v>2016</v>
      </c>
      <c r="G30823">
        <v>60</v>
      </c>
      <c r="H30823" t="s">
        <v>2017</v>
      </c>
      <c r="I30823">
        <v>43488</v>
      </c>
      <c r="J30823" t="s">
        <v>2030</v>
      </c>
      <c r="K30823" t="s">
        <v>2030</v>
      </c>
    </row>
    <row r="30824" spans="2:11">
      <c r="B30824" t="s">
        <v>2136</v>
      </c>
      <c r="C30824" t="s">
        <v>2541</v>
      </c>
      <c r="D30824" t="s">
        <v>2026</v>
      </c>
      <c r="E30824">
        <v>5</v>
      </c>
      <c r="F30824" t="s">
        <v>2016</v>
      </c>
      <c r="G30824">
        <v>58</v>
      </c>
      <c r="H30824" t="s">
        <v>2020</v>
      </c>
      <c r="I30824">
        <v>43488</v>
      </c>
      <c r="J30824">
        <v>1</v>
      </c>
      <c r="K30824">
        <v>-6.48</v>
      </c>
    </row>
    <row r="30825" spans="2:11">
      <c r="B30825" t="s">
        <v>2174</v>
      </c>
      <c r="C30825" t="s">
        <v>2761</v>
      </c>
      <c r="D30825" t="s">
        <v>2015</v>
      </c>
      <c r="E30825">
        <v>3</v>
      </c>
      <c r="F30825" t="s">
        <v>2016</v>
      </c>
      <c r="G30825">
        <v>48</v>
      </c>
      <c r="H30825" t="s">
        <v>2017</v>
      </c>
      <c r="I30825">
        <v>43487</v>
      </c>
      <c r="J30825" t="s">
        <v>2030</v>
      </c>
      <c r="K30825" t="s">
        <v>2030</v>
      </c>
    </row>
    <row r="30826" spans="2:11">
      <c r="B30826" t="s">
        <v>2083</v>
      </c>
      <c r="C30826" t="s">
        <v>2084</v>
      </c>
      <c r="D30826" t="s">
        <v>2026</v>
      </c>
      <c r="E30826">
        <v>5</v>
      </c>
      <c r="F30826" t="s">
        <v>2016</v>
      </c>
      <c r="G30826" t="s">
        <v>2030</v>
      </c>
      <c r="H30826" t="s">
        <v>2017</v>
      </c>
      <c r="I30826">
        <v>43214</v>
      </c>
      <c r="J30826">
        <v>2</v>
      </c>
      <c r="K30826">
        <v>-7.02</v>
      </c>
    </row>
    <row r="30901" spans="1:11">
      <c r="A30901" t="s">
        <v>1322</v>
      </c>
      <c r="B30901" t="s">
        <v>2186</v>
      </c>
      <c r="C30901" t="s">
        <v>4280</v>
      </c>
      <c r="D30901" t="s">
        <v>2041</v>
      </c>
      <c r="E30901">
        <v>1</v>
      </c>
      <c r="F30901" t="s">
        <v>2016</v>
      </c>
      <c r="G30901">
        <v>1.5</v>
      </c>
      <c r="H30901" t="s">
        <v>2020</v>
      </c>
      <c r="I30901">
        <v>43496</v>
      </c>
      <c r="J30901">
        <v>1</v>
      </c>
      <c r="K30901">
        <v>61.47</v>
      </c>
    </row>
    <row r="30902" spans="1:11">
      <c r="B30902" t="s">
        <v>2232</v>
      </c>
      <c r="C30902" t="s">
        <v>4281</v>
      </c>
      <c r="D30902" t="s">
        <v>2015</v>
      </c>
      <c r="E30902">
        <v>3</v>
      </c>
      <c r="F30902" t="s">
        <v>2016</v>
      </c>
      <c r="G30902" t="s">
        <v>2030</v>
      </c>
      <c r="H30902" t="s">
        <v>2017</v>
      </c>
      <c r="I30902">
        <v>43488</v>
      </c>
      <c r="J30902">
        <v>4</v>
      </c>
      <c r="K30902">
        <v>-61.67</v>
      </c>
    </row>
    <row r="30903" spans="1:11">
      <c r="B30903" t="s">
        <v>2072</v>
      </c>
      <c r="C30903" t="s">
        <v>3807</v>
      </c>
      <c r="D30903" t="s">
        <v>2015</v>
      </c>
      <c r="E30903">
        <v>3</v>
      </c>
      <c r="F30903" t="s">
        <v>2016</v>
      </c>
      <c r="G30903" t="s">
        <v>2030</v>
      </c>
      <c r="H30903" t="s">
        <v>2017</v>
      </c>
      <c r="I30903">
        <v>43474</v>
      </c>
      <c r="J30903">
        <v>5</v>
      </c>
      <c r="K30903">
        <v>-62.39</v>
      </c>
    </row>
    <row r="30904" spans="1:11">
      <c r="B30904" t="s">
        <v>2033</v>
      </c>
      <c r="C30904" t="s">
        <v>3811</v>
      </c>
      <c r="D30904" t="s">
        <v>2044</v>
      </c>
      <c r="E30904">
        <v>3</v>
      </c>
      <c r="F30904" t="s">
        <v>2016</v>
      </c>
      <c r="G30904">
        <v>7</v>
      </c>
      <c r="H30904" t="s">
        <v>2020</v>
      </c>
      <c r="I30904">
        <v>43411</v>
      </c>
      <c r="J30904">
        <v>3</v>
      </c>
      <c r="K30904">
        <v>-9.48</v>
      </c>
    </row>
    <row r="30905" spans="1:11">
      <c r="B30905" t="s">
        <v>2049</v>
      </c>
      <c r="C30905" t="s">
        <v>4204</v>
      </c>
      <c r="D30905" t="s">
        <v>2104</v>
      </c>
      <c r="E30905" t="s">
        <v>2030</v>
      </c>
      <c r="F30905" t="s">
        <v>2016</v>
      </c>
      <c r="G30905" t="s">
        <v>2030</v>
      </c>
      <c r="H30905" t="s">
        <v>2017</v>
      </c>
      <c r="I30905">
        <v>43411</v>
      </c>
      <c r="J30905" t="s">
        <v>2030</v>
      </c>
      <c r="K30905" t="s">
        <v>2030</v>
      </c>
    </row>
    <row r="30906" spans="1:11">
      <c r="B30906" t="s">
        <v>106</v>
      </c>
      <c r="C30906" t="s">
        <v>3806</v>
      </c>
      <c r="D30906" t="s">
        <v>2432</v>
      </c>
      <c r="E30906">
        <v>1</v>
      </c>
      <c r="F30906" t="s">
        <v>2016</v>
      </c>
      <c r="G30906">
        <v>3</v>
      </c>
      <c r="H30906" t="s">
        <v>2020</v>
      </c>
      <c r="I30906">
        <v>43410</v>
      </c>
      <c r="J30906">
        <v>1</v>
      </c>
      <c r="K30906">
        <v>61.47</v>
      </c>
    </row>
    <row r="30907" spans="1:11">
      <c r="B30907" t="s">
        <v>2083</v>
      </c>
      <c r="C30907" t="s">
        <v>2084</v>
      </c>
      <c r="D30907" t="s">
        <v>2053</v>
      </c>
      <c r="E30907">
        <v>1</v>
      </c>
      <c r="F30907" t="s">
        <v>2016</v>
      </c>
      <c r="G30907" t="s">
        <v>2030</v>
      </c>
      <c r="H30907" t="s">
        <v>2017</v>
      </c>
      <c r="I30907">
        <v>43390</v>
      </c>
      <c r="J30907">
        <v>1</v>
      </c>
      <c r="K30907">
        <v>61.47</v>
      </c>
    </row>
    <row r="30908" spans="1:11">
      <c r="B30908" t="s">
        <v>2151</v>
      </c>
      <c r="C30908" t="s">
        <v>2888</v>
      </c>
      <c r="D30908" t="s">
        <v>2044</v>
      </c>
      <c r="E30908">
        <v>3</v>
      </c>
      <c r="F30908" t="s">
        <v>2016</v>
      </c>
      <c r="G30908" t="s">
        <v>2030</v>
      </c>
      <c r="H30908" t="s">
        <v>2017</v>
      </c>
      <c r="I30908">
        <v>43290</v>
      </c>
      <c r="J30908">
        <v>2</v>
      </c>
      <c r="K30908">
        <v>-7.14</v>
      </c>
    </row>
    <row r="31001" spans="1:11">
      <c r="A31001" t="s">
        <v>1323</v>
      </c>
      <c r="B31001" t="s">
        <v>2352</v>
      </c>
      <c r="C31001" t="s">
        <v>2905</v>
      </c>
      <c r="D31001" t="s">
        <v>2076</v>
      </c>
      <c r="E31001">
        <v>3</v>
      </c>
      <c r="F31001" t="s">
        <v>2016</v>
      </c>
      <c r="G31001">
        <v>21</v>
      </c>
      <c r="H31001" t="s">
        <v>2017</v>
      </c>
      <c r="I31001">
        <v>43511</v>
      </c>
      <c r="J31001" t="s">
        <v>2030</v>
      </c>
      <c r="K31001" t="s">
        <v>2030</v>
      </c>
    </row>
    <row r="31002" spans="1:11">
      <c r="B31002" t="s">
        <v>106</v>
      </c>
      <c r="C31002" t="s">
        <v>2378</v>
      </c>
      <c r="D31002" t="s">
        <v>3093</v>
      </c>
      <c r="E31002">
        <v>1</v>
      </c>
      <c r="F31002" t="s">
        <v>2016</v>
      </c>
      <c r="G31002">
        <v>12</v>
      </c>
      <c r="H31002" t="s">
        <v>2020</v>
      </c>
      <c r="I31002">
        <v>43509</v>
      </c>
      <c r="J31002">
        <v>2</v>
      </c>
      <c r="K31002">
        <v>19.809999999999999</v>
      </c>
    </row>
    <row r="31003" spans="1:11">
      <c r="B31003" t="s">
        <v>2061</v>
      </c>
      <c r="C31003" t="s">
        <v>2990</v>
      </c>
      <c r="D31003" t="s">
        <v>2044</v>
      </c>
      <c r="E31003">
        <v>3</v>
      </c>
      <c r="F31003" t="s">
        <v>2016</v>
      </c>
      <c r="G31003">
        <v>14</v>
      </c>
      <c r="H31003" t="s">
        <v>2017</v>
      </c>
      <c r="I31003">
        <v>43509</v>
      </c>
      <c r="J31003" t="s">
        <v>2030</v>
      </c>
      <c r="K31003" t="s">
        <v>2030</v>
      </c>
    </row>
    <row r="31004" spans="1:11">
      <c r="B31004" t="s">
        <v>2907</v>
      </c>
      <c r="C31004" t="s">
        <v>2908</v>
      </c>
      <c r="D31004" t="s">
        <v>2104</v>
      </c>
      <c r="E31004" t="s">
        <v>2030</v>
      </c>
      <c r="F31004" t="s">
        <v>2016</v>
      </c>
      <c r="G31004">
        <v>19</v>
      </c>
      <c r="H31004" t="s">
        <v>2020</v>
      </c>
      <c r="I31004">
        <v>43509</v>
      </c>
      <c r="J31004" t="s">
        <v>2030</v>
      </c>
      <c r="K31004" t="s">
        <v>2030</v>
      </c>
    </row>
    <row r="31005" spans="1:11">
      <c r="B31005" t="s">
        <v>2393</v>
      </c>
      <c r="C31005" t="s">
        <v>3094</v>
      </c>
      <c r="D31005" t="s">
        <v>2362</v>
      </c>
      <c r="E31005">
        <v>5</v>
      </c>
      <c r="F31005" t="s">
        <v>2016</v>
      </c>
      <c r="G31005">
        <v>17</v>
      </c>
      <c r="H31005" t="s">
        <v>2017</v>
      </c>
      <c r="I31005">
        <v>43508</v>
      </c>
      <c r="J31005">
        <v>10</v>
      </c>
      <c r="K31005">
        <v>-19.809999999999999</v>
      </c>
    </row>
    <row r="31006" spans="1:11">
      <c r="B31006" t="s">
        <v>2136</v>
      </c>
      <c r="C31006" t="s">
        <v>2915</v>
      </c>
      <c r="D31006" t="s">
        <v>2026</v>
      </c>
      <c r="E31006">
        <v>5</v>
      </c>
      <c r="F31006" t="s">
        <v>2016</v>
      </c>
      <c r="G31006">
        <v>21</v>
      </c>
      <c r="H31006" t="s">
        <v>2017</v>
      </c>
      <c r="I31006">
        <v>43508</v>
      </c>
      <c r="J31006">
        <v>13</v>
      </c>
      <c r="K31006">
        <v>-38.909999999999997</v>
      </c>
    </row>
    <row r="31007" spans="1:11">
      <c r="B31007" t="s">
        <v>2027</v>
      </c>
      <c r="C31007" t="s">
        <v>2994</v>
      </c>
      <c r="D31007" t="s">
        <v>2029</v>
      </c>
      <c r="E31007">
        <v>5</v>
      </c>
      <c r="F31007" t="s">
        <v>2016</v>
      </c>
      <c r="G31007">
        <v>17</v>
      </c>
      <c r="H31007" t="s">
        <v>2017</v>
      </c>
      <c r="I31007">
        <v>43507</v>
      </c>
      <c r="J31007">
        <v>10</v>
      </c>
      <c r="K31007">
        <v>-19.809999999999999</v>
      </c>
    </row>
    <row r="31008" spans="1:11">
      <c r="B31008" t="s">
        <v>2614</v>
      </c>
      <c r="C31008" t="s">
        <v>2992</v>
      </c>
      <c r="D31008" t="s">
        <v>2026</v>
      </c>
      <c r="E31008">
        <v>5</v>
      </c>
      <c r="F31008" t="s">
        <v>2016</v>
      </c>
      <c r="G31008">
        <v>17</v>
      </c>
      <c r="H31008" t="s">
        <v>2017</v>
      </c>
      <c r="I31008">
        <v>43507</v>
      </c>
      <c r="J31008">
        <v>10</v>
      </c>
      <c r="K31008">
        <v>-19.809999999999999</v>
      </c>
    </row>
    <row r="31009" spans="2:11">
      <c r="B31009" t="s">
        <v>2371</v>
      </c>
      <c r="C31009" t="s">
        <v>3095</v>
      </c>
      <c r="D31009" t="s">
        <v>2162</v>
      </c>
      <c r="E31009">
        <v>3</v>
      </c>
      <c r="F31009" t="s">
        <v>2016</v>
      </c>
      <c r="G31009">
        <v>15</v>
      </c>
      <c r="H31009" t="s">
        <v>2017</v>
      </c>
      <c r="I31009">
        <v>43507</v>
      </c>
      <c r="J31009">
        <v>12</v>
      </c>
      <c r="K31009">
        <v>-33.32</v>
      </c>
    </row>
    <row r="31010" spans="2:11">
      <c r="B31010" t="s">
        <v>2072</v>
      </c>
      <c r="C31010" t="s">
        <v>2385</v>
      </c>
      <c r="D31010" t="s">
        <v>2041</v>
      </c>
      <c r="E31010">
        <v>1</v>
      </c>
      <c r="F31010" t="s">
        <v>2016</v>
      </c>
      <c r="G31010" t="s">
        <v>2030</v>
      </c>
      <c r="H31010" t="s">
        <v>2017</v>
      </c>
      <c r="I31010">
        <v>43507</v>
      </c>
      <c r="J31010">
        <v>2</v>
      </c>
      <c r="K31010">
        <v>19.809999999999999</v>
      </c>
    </row>
    <row r="31011" spans="2:11">
      <c r="B31011" t="s">
        <v>2074</v>
      </c>
      <c r="C31011" t="s">
        <v>3096</v>
      </c>
      <c r="D31011" t="s">
        <v>2026</v>
      </c>
      <c r="E31011">
        <v>5</v>
      </c>
      <c r="F31011" t="s">
        <v>2016</v>
      </c>
      <c r="G31011">
        <v>20.7</v>
      </c>
      <c r="H31011" t="s">
        <v>2020</v>
      </c>
      <c r="I31011">
        <v>43507</v>
      </c>
      <c r="J31011" t="s">
        <v>2030</v>
      </c>
      <c r="K31011" t="s">
        <v>2030</v>
      </c>
    </row>
    <row r="31012" spans="2:11">
      <c r="B31012" t="s">
        <v>2077</v>
      </c>
      <c r="C31012" t="s">
        <v>2363</v>
      </c>
      <c r="D31012" t="s">
        <v>2227</v>
      </c>
      <c r="E31012">
        <v>3</v>
      </c>
      <c r="F31012" t="s">
        <v>2016</v>
      </c>
      <c r="G31012">
        <v>18</v>
      </c>
      <c r="H31012" t="s">
        <v>2020</v>
      </c>
      <c r="I31012">
        <v>43507</v>
      </c>
      <c r="J31012">
        <v>4</v>
      </c>
      <c r="K31012">
        <v>11.67</v>
      </c>
    </row>
    <row r="31013" spans="2:11">
      <c r="B31013" t="s">
        <v>2390</v>
      </c>
      <c r="C31013" t="s">
        <v>3097</v>
      </c>
      <c r="D31013" t="s">
        <v>2026</v>
      </c>
      <c r="E31013">
        <v>5</v>
      </c>
      <c r="F31013" t="s">
        <v>2016</v>
      </c>
      <c r="G31013">
        <v>15</v>
      </c>
      <c r="H31013" t="s">
        <v>2020</v>
      </c>
      <c r="I31013">
        <v>43507</v>
      </c>
      <c r="J31013" t="s">
        <v>2030</v>
      </c>
      <c r="K31013" t="s">
        <v>2030</v>
      </c>
    </row>
    <row r="31014" spans="2:11">
      <c r="B31014" t="s">
        <v>2151</v>
      </c>
      <c r="C31014" t="s">
        <v>3098</v>
      </c>
      <c r="D31014" t="s">
        <v>2026</v>
      </c>
      <c r="E31014">
        <v>5</v>
      </c>
      <c r="F31014" t="s">
        <v>2016</v>
      </c>
      <c r="G31014">
        <v>21</v>
      </c>
      <c r="H31014" t="s">
        <v>2020</v>
      </c>
      <c r="I31014">
        <v>43507</v>
      </c>
      <c r="J31014">
        <v>10</v>
      </c>
      <c r="K31014">
        <v>-19.809999999999999</v>
      </c>
    </row>
    <row r="31015" spans="2:11">
      <c r="B31015" t="s">
        <v>2051</v>
      </c>
      <c r="C31015" t="s">
        <v>3099</v>
      </c>
      <c r="D31015" t="s">
        <v>2076</v>
      </c>
      <c r="E31015">
        <v>3</v>
      </c>
      <c r="F31015" t="s">
        <v>2088</v>
      </c>
      <c r="G31015">
        <v>19</v>
      </c>
      <c r="H31015" t="s">
        <v>2017</v>
      </c>
      <c r="I31015">
        <v>43507</v>
      </c>
      <c r="J31015">
        <v>1</v>
      </c>
      <c r="K31015">
        <v>20.6</v>
      </c>
    </row>
    <row r="31016" spans="2:11">
      <c r="B31016" t="s">
        <v>2267</v>
      </c>
      <c r="C31016" t="s">
        <v>2369</v>
      </c>
      <c r="D31016" t="s">
        <v>2273</v>
      </c>
      <c r="E31016">
        <v>3</v>
      </c>
      <c r="F31016" t="s">
        <v>2016</v>
      </c>
      <c r="G31016">
        <v>15</v>
      </c>
      <c r="H31016" t="s">
        <v>2017</v>
      </c>
      <c r="I31016">
        <v>43506</v>
      </c>
      <c r="J31016">
        <v>11</v>
      </c>
      <c r="K31016">
        <v>-24.98</v>
      </c>
    </row>
    <row r="31017" spans="2:11">
      <c r="B31017" t="s">
        <v>2054</v>
      </c>
      <c r="C31017" t="s">
        <v>2370</v>
      </c>
      <c r="D31017" t="s">
        <v>2056</v>
      </c>
      <c r="E31017">
        <v>4</v>
      </c>
      <c r="F31017" t="s">
        <v>2016</v>
      </c>
      <c r="G31017">
        <v>13</v>
      </c>
      <c r="H31017" t="s">
        <v>2020</v>
      </c>
      <c r="I31017">
        <v>43504</v>
      </c>
      <c r="J31017">
        <v>10</v>
      </c>
      <c r="K31017">
        <v>-19.809999999999999</v>
      </c>
    </row>
    <row r="31018" spans="2:11">
      <c r="B31018" t="s">
        <v>2067</v>
      </c>
      <c r="C31018" t="s">
        <v>2910</v>
      </c>
      <c r="D31018" t="s">
        <v>2029</v>
      </c>
      <c r="E31018">
        <v>5</v>
      </c>
      <c r="F31018" t="s">
        <v>2016</v>
      </c>
      <c r="G31018">
        <v>12</v>
      </c>
      <c r="H31018" t="s">
        <v>2020</v>
      </c>
      <c r="I31018">
        <v>43503</v>
      </c>
      <c r="J31018">
        <v>10</v>
      </c>
      <c r="K31018">
        <v>-19.809999999999999</v>
      </c>
    </row>
    <row r="31019" spans="2:11">
      <c r="B31019" t="s">
        <v>2069</v>
      </c>
      <c r="C31019" t="s">
        <v>2373</v>
      </c>
      <c r="D31019" t="s">
        <v>2071</v>
      </c>
      <c r="E31019">
        <v>3</v>
      </c>
      <c r="F31019" t="s">
        <v>2016</v>
      </c>
      <c r="G31019" t="s">
        <v>2030</v>
      </c>
      <c r="H31019" t="s">
        <v>2017</v>
      </c>
      <c r="I31019">
        <v>43502</v>
      </c>
      <c r="J31019" t="s">
        <v>2030</v>
      </c>
      <c r="K31019" t="s">
        <v>2030</v>
      </c>
    </row>
    <row r="31020" spans="2:11">
      <c r="B31020" t="s">
        <v>2094</v>
      </c>
      <c r="C31020" t="s">
        <v>2095</v>
      </c>
      <c r="D31020" t="s">
        <v>2076</v>
      </c>
      <c r="E31020">
        <v>3</v>
      </c>
      <c r="F31020" t="s">
        <v>2085</v>
      </c>
      <c r="G31020" t="s">
        <v>2030</v>
      </c>
      <c r="H31020" t="s">
        <v>2017</v>
      </c>
      <c r="I31020">
        <v>43500</v>
      </c>
      <c r="J31020" t="s">
        <v>2030</v>
      </c>
      <c r="K31020" t="s">
        <v>2030</v>
      </c>
    </row>
    <row r="31021" spans="2:11">
      <c r="B31021" t="s">
        <v>2037</v>
      </c>
      <c r="C31021" t="s">
        <v>2377</v>
      </c>
      <c r="D31021" t="s">
        <v>2026</v>
      </c>
      <c r="E31021">
        <v>5</v>
      </c>
      <c r="F31021" t="s">
        <v>2016</v>
      </c>
      <c r="G31021">
        <v>19</v>
      </c>
      <c r="H31021" t="s">
        <v>2020</v>
      </c>
      <c r="I31021">
        <v>43495</v>
      </c>
      <c r="J31021">
        <v>10</v>
      </c>
      <c r="K31021">
        <v>-19.809999999999999</v>
      </c>
    </row>
    <row r="31022" spans="2:11">
      <c r="B31022" t="s">
        <v>2031</v>
      </c>
      <c r="C31022" t="s">
        <v>3100</v>
      </c>
      <c r="D31022" t="s">
        <v>2076</v>
      </c>
      <c r="E31022">
        <v>3</v>
      </c>
      <c r="F31022" t="s">
        <v>2016</v>
      </c>
      <c r="G31022">
        <v>12</v>
      </c>
      <c r="H31022" t="s">
        <v>2020</v>
      </c>
      <c r="I31022">
        <v>43494</v>
      </c>
      <c r="J31022">
        <v>7</v>
      </c>
      <c r="K31022">
        <v>0</v>
      </c>
    </row>
    <row r="31023" spans="2:11">
      <c r="B31023" t="s">
        <v>2134</v>
      </c>
      <c r="C31023" t="s">
        <v>2379</v>
      </c>
      <c r="D31023" t="s">
        <v>2162</v>
      </c>
      <c r="E31023">
        <v>3</v>
      </c>
      <c r="F31023" t="s">
        <v>2016</v>
      </c>
      <c r="G31023">
        <v>18</v>
      </c>
      <c r="H31023" t="s">
        <v>2017</v>
      </c>
      <c r="I31023">
        <v>43494</v>
      </c>
      <c r="J31023" t="s">
        <v>2030</v>
      </c>
      <c r="K31023" t="s">
        <v>2030</v>
      </c>
    </row>
    <row r="31024" spans="2:11">
      <c r="B31024" t="s">
        <v>2174</v>
      </c>
      <c r="C31024" t="s">
        <v>2357</v>
      </c>
      <c r="D31024" t="s">
        <v>2015</v>
      </c>
      <c r="E31024">
        <v>3</v>
      </c>
      <c r="F31024" t="s">
        <v>2016</v>
      </c>
      <c r="G31024">
        <v>14</v>
      </c>
      <c r="H31024" t="s">
        <v>2017</v>
      </c>
      <c r="I31024">
        <v>43493</v>
      </c>
      <c r="J31024" t="s">
        <v>2030</v>
      </c>
      <c r="K31024" t="s">
        <v>2030</v>
      </c>
    </row>
    <row r="31025" spans="2:11">
      <c r="B31025" t="s">
        <v>2042</v>
      </c>
      <c r="C31025" t="s">
        <v>2989</v>
      </c>
      <c r="D31025" t="s">
        <v>2044</v>
      </c>
      <c r="E31025">
        <v>3</v>
      </c>
      <c r="F31025" t="s">
        <v>2016</v>
      </c>
      <c r="G31025">
        <v>12</v>
      </c>
      <c r="H31025" t="s">
        <v>2020</v>
      </c>
      <c r="I31025">
        <v>43483</v>
      </c>
      <c r="J31025">
        <v>7</v>
      </c>
      <c r="K31025">
        <v>0</v>
      </c>
    </row>
    <row r="31026" spans="2:11">
      <c r="B31026" t="s">
        <v>2033</v>
      </c>
      <c r="C31026" t="s">
        <v>2993</v>
      </c>
      <c r="D31026" t="s">
        <v>2044</v>
      </c>
      <c r="E31026">
        <v>3</v>
      </c>
      <c r="F31026" t="s">
        <v>2016</v>
      </c>
      <c r="G31026">
        <v>17</v>
      </c>
      <c r="H31026" t="s">
        <v>2020</v>
      </c>
      <c r="I31026">
        <v>43479</v>
      </c>
      <c r="J31026">
        <v>7</v>
      </c>
      <c r="K31026">
        <v>0</v>
      </c>
    </row>
    <row r="31027" spans="2:11">
      <c r="B31027" t="s">
        <v>2198</v>
      </c>
      <c r="C31027" t="s">
        <v>2913</v>
      </c>
      <c r="D31027" t="s">
        <v>2035</v>
      </c>
      <c r="E31027">
        <v>5</v>
      </c>
      <c r="F31027" t="s">
        <v>2016</v>
      </c>
      <c r="G31027">
        <v>17</v>
      </c>
      <c r="H31027" t="s">
        <v>2020</v>
      </c>
      <c r="I31027">
        <v>43479</v>
      </c>
      <c r="J31027" t="s">
        <v>2030</v>
      </c>
      <c r="K31027" t="s">
        <v>2030</v>
      </c>
    </row>
    <row r="31028" spans="2:11">
      <c r="B31028" t="s">
        <v>2021</v>
      </c>
      <c r="C31028" t="s">
        <v>2995</v>
      </c>
      <c r="D31028" t="s">
        <v>2216</v>
      </c>
      <c r="E31028">
        <v>3</v>
      </c>
      <c r="F31028" t="s">
        <v>2016</v>
      </c>
      <c r="G31028">
        <v>14.5</v>
      </c>
      <c r="H31028" t="s">
        <v>2020</v>
      </c>
      <c r="I31028">
        <v>43471</v>
      </c>
      <c r="J31028">
        <v>7</v>
      </c>
      <c r="K31028">
        <v>0</v>
      </c>
    </row>
    <row r="31029" spans="2:11">
      <c r="B31029" t="s">
        <v>2388</v>
      </c>
      <c r="C31029" t="s">
        <v>2912</v>
      </c>
      <c r="D31029" t="s">
        <v>2026</v>
      </c>
      <c r="E31029">
        <v>5</v>
      </c>
      <c r="F31029" t="s">
        <v>2016</v>
      </c>
      <c r="G31029">
        <v>22</v>
      </c>
      <c r="H31029" t="s">
        <v>2017</v>
      </c>
      <c r="I31029">
        <v>43448</v>
      </c>
      <c r="J31029">
        <v>10</v>
      </c>
      <c r="K31029">
        <v>-19.809999999999999</v>
      </c>
    </row>
    <row r="31030" spans="2:11">
      <c r="B31030" t="s">
        <v>2083</v>
      </c>
      <c r="C31030" t="s">
        <v>2084</v>
      </c>
      <c r="D31030" t="s">
        <v>2076</v>
      </c>
      <c r="E31030">
        <v>3</v>
      </c>
      <c r="F31030" t="s">
        <v>2088</v>
      </c>
      <c r="G31030" t="s">
        <v>2030</v>
      </c>
      <c r="H31030" t="s">
        <v>2017</v>
      </c>
      <c r="I31030">
        <v>43414</v>
      </c>
      <c r="J31030">
        <v>3</v>
      </c>
      <c r="K31030">
        <v>12.75</v>
      </c>
    </row>
    <row r="31031" spans="2:11">
      <c r="B31031" t="s">
        <v>3101</v>
      </c>
      <c r="C31031" t="s">
        <v>3102</v>
      </c>
      <c r="D31031" t="s">
        <v>2026</v>
      </c>
      <c r="E31031">
        <v>5</v>
      </c>
      <c r="F31031" t="s">
        <v>2016</v>
      </c>
      <c r="G31031">
        <v>37</v>
      </c>
      <c r="H31031" t="s">
        <v>2020</v>
      </c>
      <c r="I31031">
        <v>42991</v>
      </c>
      <c r="J31031">
        <v>10</v>
      </c>
      <c r="K31031">
        <v>-19.809999999999999</v>
      </c>
    </row>
    <row r="31101" spans="1:11">
      <c r="A31101" t="s">
        <v>1324</v>
      </c>
      <c r="B31101" t="s">
        <v>2047</v>
      </c>
      <c r="C31101" t="s">
        <v>2356</v>
      </c>
      <c r="D31101" t="s">
        <v>2026</v>
      </c>
      <c r="E31101">
        <v>5</v>
      </c>
      <c r="F31101" t="s">
        <v>2016</v>
      </c>
      <c r="G31101">
        <v>134</v>
      </c>
      <c r="H31101" t="s">
        <v>2017</v>
      </c>
      <c r="I31101">
        <v>43511</v>
      </c>
      <c r="J31101" t="s">
        <v>2030</v>
      </c>
      <c r="K31101" t="s">
        <v>2030</v>
      </c>
    </row>
    <row r="31102" spans="1:11">
      <c r="B31102" t="s">
        <v>2352</v>
      </c>
      <c r="C31102" t="s">
        <v>2988</v>
      </c>
      <c r="D31102" t="s">
        <v>2076</v>
      </c>
      <c r="E31102">
        <v>3</v>
      </c>
      <c r="F31102" t="s">
        <v>2016</v>
      </c>
      <c r="G31102">
        <v>99</v>
      </c>
      <c r="H31102" t="s">
        <v>2017</v>
      </c>
      <c r="I31102">
        <v>43511</v>
      </c>
      <c r="J31102">
        <v>1</v>
      </c>
      <c r="K31102">
        <v>10.64</v>
      </c>
    </row>
    <row r="31103" spans="1:11">
      <c r="B31103" t="s">
        <v>2094</v>
      </c>
      <c r="C31103" t="s">
        <v>2095</v>
      </c>
      <c r="D31103" t="s">
        <v>2053</v>
      </c>
      <c r="E31103">
        <v>1</v>
      </c>
      <c r="F31103" t="s">
        <v>2088</v>
      </c>
      <c r="G31103" t="s">
        <v>2030</v>
      </c>
      <c r="H31103" t="s">
        <v>2017</v>
      </c>
      <c r="I31103">
        <v>43510</v>
      </c>
      <c r="J31103" t="s">
        <v>2030</v>
      </c>
      <c r="K31103" t="s">
        <v>2030</v>
      </c>
    </row>
    <row r="31104" spans="1:11">
      <c r="B31104" t="s">
        <v>2274</v>
      </c>
      <c r="C31104" t="s">
        <v>3294</v>
      </c>
      <c r="D31104" t="s">
        <v>2026</v>
      </c>
      <c r="E31104">
        <v>5</v>
      </c>
      <c r="F31104" t="s">
        <v>2016</v>
      </c>
      <c r="G31104" t="s">
        <v>2030</v>
      </c>
      <c r="H31104" t="s">
        <v>2017</v>
      </c>
      <c r="I31104">
        <v>43509</v>
      </c>
      <c r="J31104">
        <v>9</v>
      </c>
      <c r="K31104">
        <v>-6.24</v>
      </c>
    </row>
    <row r="31105" spans="2:11">
      <c r="B31105" t="s">
        <v>2031</v>
      </c>
      <c r="C31105" t="s">
        <v>2355</v>
      </c>
      <c r="D31105" t="s">
        <v>2026</v>
      </c>
      <c r="E31105">
        <v>5</v>
      </c>
      <c r="F31105" t="s">
        <v>2016</v>
      </c>
      <c r="G31105">
        <v>130</v>
      </c>
      <c r="H31105" t="s">
        <v>2017</v>
      </c>
      <c r="I31105">
        <v>43509</v>
      </c>
      <c r="J31105" t="s">
        <v>2030</v>
      </c>
      <c r="K31105" t="s">
        <v>2030</v>
      </c>
    </row>
    <row r="31106" spans="2:11">
      <c r="B31106" t="s">
        <v>2907</v>
      </c>
      <c r="C31106" t="s">
        <v>2908</v>
      </c>
      <c r="D31106" t="s">
        <v>2104</v>
      </c>
      <c r="E31106" t="s">
        <v>2030</v>
      </c>
      <c r="F31106" t="s">
        <v>2016</v>
      </c>
      <c r="G31106">
        <v>120</v>
      </c>
      <c r="H31106" t="s">
        <v>2020</v>
      </c>
      <c r="I31106">
        <v>43509</v>
      </c>
      <c r="J31106" t="s">
        <v>2030</v>
      </c>
      <c r="K31106" t="s">
        <v>2030</v>
      </c>
    </row>
    <row r="31107" spans="2:11">
      <c r="B31107" t="s">
        <v>2174</v>
      </c>
      <c r="C31107" t="s">
        <v>2357</v>
      </c>
      <c r="D31107" t="s">
        <v>2029</v>
      </c>
      <c r="E31107">
        <v>5</v>
      </c>
      <c r="F31107" t="s">
        <v>2016</v>
      </c>
      <c r="G31107">
        <v>115</v>
      </c>
      <c r="H31107" t="s">
        <v>2017</v>
      </c>
      <c r="I31107">
        <v>43507</v>
      </c>
      <c r="J31107">
        <v>9</v>
      </c>
      <c r="K31107">
        <v>-6.24</v>
      </c>
    </row>
    <row r="31108" spans="2:11">
      <c r="B31108" t="s">
        <v>2074</v>
      </c>
      <c r="C31108" t="s">
        <v>3164</v>
      </c>
      <c r="D31108" t="s">
        <v>2026</v>
      </c>
      <c r="E31108">
        <v>5</v>
      </c>
      <c r="F31108" t="s">
        <v>2016</v>
      </c>
      <c r="G31108">
        <v>133</v>
      </c>
      <c r="H31108" t="s">
        <v>2017</v>
      </c>
      <c r="I31108">
        <v>43507</v>
      </c>
      <c r="J31108">
        <v>9</v>
      </c>
      <c r="K31108">
        <v>-6.24</v>
      </c>
    </row>
    <row r="31109" spans="2:11">
      <c r="B31109" t="s">
        <v>2360</v>
      </c>
      <c r="C31109" t="s">
        <v>3865</v>
      </c>
      <c r="D31109" t="s">
        <v>2362</v>
      </c>
      <c r="E31109">
        <v>5</v>
      </c>
      <c r="F31109" t="s">
        <v>2016</v>
      </c>
      <c r="G31109">
        <v>135</v>
      </c>
      <c r="H31109" t="s">
        <v>2017</v>
      </c>
      <c r="I31109">
        <v>43507</v>
      </c>
      <c r="J31109">
        <v>13</v>
      </c>
      <c r="K31109">
        <v>-22.27</v>
      </c>
    </row>
    <row r="31110" spans="2:11">
      <c r="B31110" t="s">
        <v>2061</v>
      </c>
      <c r="C31110" t="s">
        <v>2990</v>
      </c>
      <c r="D31110" t="s">
        <v>2026</v>
      </c>
      <c r="E31110">
        <v>5</v>
      </c>
      <c r="F31110" t="s">
        <v>2016</v>
      </c>
      <c r="G31110">
        <v>121</v>
      </c>
      <c r="H31110" t="s">
        <v>2017</v>
      </c>
      <c r="I31110">
        <v>43507</v>
      </c>
      <c r="J31110" t="s">
        <v>2030</v>
      </c>
      <c r="K31110" t="s">
        <v>2030</v>
      </c>
    </row>
    <row r="31111" spans="2:11">
      <c r="B31111" t="s">
        <v>2267</v>
      </c>
      <c r="C31111" t="s">
        <v>2369</v>
      </c>
      <c r="D31111" t="s">
        <v>2029</v>
      </c>
      <c r="E31111">
        <v>5</v>
      </c>
      <c r="F31111" t="s">
        <v>2016</v>
      </c>
      <c r="G31111">
        <v>128</v>
      </c>
      <c r="H31111" t="s">
        <v>2017</v>
      </c>
      <c r="I31111">
        <v>43506</v>
      </c>
      <c r="J31111">
        <v>10</v>
      </c>
      <c r="K31111">
        <v>-16.16</v>
      </c>
    </row>
    <row r="31112" spans="2:11">
      <c r="B31112" t="s">
        <v>2054</v>
      </c>
      <c r="C31112" t="s">
        <v>2370</v>
      </c>
      <c r="D31112" t="s">
        <v>2044</v>
      </c>
      <c r="E31112">
        <v>3</v>
      </c>
      <c r="F31112" t="s">
        <v>2016</v>
      </c>
      <c r="G31112">
        <v>104</v>
      </c>
      <c r="H31112" t="s">
        <v>2020</v>
      </c>
      <c r="I31112">
        <v>43504</v>
      </c>
      <c r="J31112">
        <v>4</v>
      </c>
      <c r="K31112">
        <v>0</v>
      </c>
    </row>
    <row r="31113" spans="2:11">
      <c r="B31113" t="s">
        <v>2067</v>
      </c>
      <c r="C31113" t="s">
        <v>2991</v>
      </c>
      <c r="D31113" t="s">
        <v>2029</v>
      </c>
      <c r="E31113">
        <v>5</v>
      </c>
      <c r="F31113" t="s">
        <v>2016</v>
      </c>
      <c r="G31113">
        <v>125</v>
      </c>
      <c r="H31113" t="s">
        <v>2020</v>
      </c>
      <c r="I31113">
        <v>43503</v>
      </c>
      <c r="J31113">
        <v>2</v>
      </c>
      <c r="K31113">
        <v>6.31</v>
      </c>
    </row>
    <row r="31114" spans="2:11">
      <c r="B31114" t="s">
        <v>2051</v>
      </c>
      <c r="C31114" t="s">
        <v>2354</v>
      </c>
      <c r="D31114" t="s">
        <v>2076</v>
      </c>
      <c r="E31114">
        <v>3</v>
      </c>
      <c r="F31114" t="s">
        <v>2016</v>
      </c>
      <c r="G31114">
        <v>98</v>
      </c>
      <c r="H31114" t="s">
        <v>2017</v>
      </c>
      <c r="I31114">
        <v>43503</v>
      </c>
      <c r="J31114">
        <v>3</v>
      </c>
      <c r="K31114">
        <v>6.07</v>
      </c>
    </row>
    <row r="31115" spans="2:11">
      <c r="B31115" t="s">
        <v>2063</v>
      </c>
      <c r="C31115" t="s">
        <v>2386</v>
      </c>
      <c r="D31115" t="s">
        <v>2035</v>
      </c>
      <c r="E31115">
        <v>5</v>
      </c>
      <c r="F31115" t="s">
        <v>2016</v>
      </c>
      <c r="G31115">
        <v>138</v>
      </c>
      <c r="H31115" t="s">
        <v>2017</v>
      </c>
      <c r="I31115">
        <v>43503</v>
      </c>
      <c r="J31115" t="s">
        <v>2030</v>
      </c>
      <c r="K31115" t="s">
        <v>2030</v>
      </c>
    </row>
    <row r="31116" spans="2:11">
      <c r="B31116" t="s">
        <v>2371</v>
      </c>
      <c r="C31116" t="s">
        <v>2911</v>
      </c>
      <c r="D31116" t="s">
        <v>2035</v>
      </c>
      <c r="E31116">
        <v>5</v>
      </c>
      <c r="F31116" t="s">
        <v>2016</v>
      </c>
      <c r="G31116">
        <v>98</v>
      </c>
      <c r="H31116" t="s">
        <v>2017</v>
      </c>
      <c r="I31116">
        <v>43502</v>
      </c>
      <c r="J31116">
        <v>9</v>
      </c>
      <c r="K31116">
        <v>-6.24</v>
      </c>
    </row>
    <row r="31117" spans="2:11">
      <c r="B31117" t="s">
        <v>2374</v>
      </c>
      <c r="C31117" t="s">
        <v>2375</v>
      </c>
      <c r="D31117" t="s">
        <v>2026</v>
      </c>
      <c r="E31117">
        <v>5</v>
      </c>
      <c r="F31117" t="s">
        <v>2016</v>
      </c>
      <c r="G31117">
        <v>140</v>
      </c>
      <c r="H31117" t="s">
        <v>2017</v>
      </c>
      <c r="I31117">
        <v>43502</v>
      </c>
      <c r="J31117">
        <v>9</v>
      </c>
      <c r="K31117">
        <v>-6.24</v>
      </c>
    </row>
    <row r="31118" spans="2:11">
      <c r="B31118" t="s">
        <v>2077</v>
      </c>
      <c r="C31118" t="s">
        <v>2363</v>
      </c>
      <c r="D31118" t="s">
        <v>2029</v>
      </c>
      <c r="E31118">
        <v>5</v>
      </c>
      <c r="F31118" t="s">
        <v>2016</v>
      </c>
      <c r="G31118">
        <v>145</v>
      </c>
      <c r="H31118" t="s">
        <v>2017</v>
      </c>
      <c r="I31118">
        <v>43499</v>
      </c>
      <c r="J31118">
        <v>9</v>
      </c>
      <c r="K31118">
        <v>-6.24</v>
      </c>
    </row>
    <row r="31119" spans="2:11">
      <c r="B31119" t="s">
        <v>2069</v>
      </c>
      <c r="C31119" t="s">
        <v>2373</v>
      </c>
      <c r="D31119" t="s">
        <v>2071</v>
      </c>
      <c r="E31119">
        <v>3</v>
      </c>
      <c r="F31119" t="s">
        <v>2123</v>
      </c>
      <c r="G31119" t="s">
        <v>2030</v>
      </c>
      <c r="H31119" t="s">
        <v>2017</v>
      </c>
      <c r="I31119">
        <v>43496</v>
      </c>
      <c r="J31119" t="s">
        <v>2030</v>
      </c>
      <c r="K31119" t="s">
        <v>2030</v>
      </c>
    </row>
    <row r="31120" spans="2:11">
      <c r="B31120" t="s">
        <v>2037</v>
      </c>
      <c r="C31120" t="s">
        <v>2377</v>
      </c>
      <c r="D31120" t="s">
        <v>2076</v>
      </c>
      <c r="E31120">
        <v>3</v>
      </c>
      <c r="F31120" t="s">
        <v>2016</v>
      </c>
      <c r="G31120">
        <v>105</v>
      </c>
      <c r="H31120" t="s">
        <v>2020</v>
      </c>
      <c r="I31120">
        <v>43495</v>
      </c>
      <c r="J31120">
        <v>4</v>
      </c>
      <c r="K31120">
        <v>0</v>
      </c>
    </row>
    <row r="31121" spans="2:11">
      <c r="B31121" t="s">
        <v>106</v>
      </c>
      <c r="C31121" t="s">
        <v>3291</v>
      </c>
      <c r="D31121" t="s">
        <v>2723</v>
      </c>
      <c r="E31121">
        <v>3</v>
      </c>
      <c r="F31121" t="s">
        <v>2016</v>
      </c>
      <c r="G31121">
        <v>106</v>
      </c>
      <c r="H31121" t="s">
        <v>2020</v>
      </c>
      <c r="I31121">
        <v>43494</v>
      </c>
      <c r="J31121" t="s">
        <v>2030</v>
      </c>
      <c r="K31121" t="s">
        <v>2030</v>
      </c>
    </row>
    <row r="31122" spans="2:11">
      <c r="B31122" t="s">
        <v>2042</v>
      </c>
      <c r="C31122" t="s">
        <v>2989</v>
      </c>
      <c r="D31122" t="s">
        <v>2044</v>
      </c>
      <c r="E31122">
        <v>3</v>
      </c>
      <c r="F31122" t="s">
        <v>2016</v>
      </c>
      <c r="G31122">
        <v>101</v>
      </c>
      <c r="H31122" t="s">
        <v>2020</v>
      </c>
      <c r="I31122">
        <v>43494</v>
      </c>
      <c r="J31122">
        <v>4</v>
      </c>
      <c r="K31122">
        <v>0</v>
      </c>
    </row>
    <row r="31123" spans="2:11">
      <c r="B31123" t="s">
        <v>2033</v>
      </c>
      <c r="C31123" t="s">
        <v>2993</v>
      </c>
      <c r="D31123" t="s">
        <v>2035</v>
      </c>
      <c r="E31123">
        <v>5</v>
      </c>
      <c r="F31123" t="s">
        <v>2016</v>
      </c>
      <c r="G31123">
        <v>116</v>
      </c>
      <c r="H31123" t="s">
        <v>2036</v>
      </c>
      <c r="I31123">
        <v>43489</v>
      </c>
      <c r="J31123">
        <v>7</v>
      </c>
      <c r="K31123">
        <v>-3.03</v>
      </c>
    </row>
    <row r="31124" spans="2:11">
      <c r="B31124" t="s">
        <v>2382</v>
      </c>
      <c r="C31124" t="s">
        <v>2909</v>
      </c>
      <c r="D31124" t="s">
        <v>2029</v>
      </c>
      <c r="E31124">
        <v>5</v>
      </c>
      <c r="F31124" t="s">
        <v>2016</v>
      </c>
      <c r="G31124">
        <v>121</v>
      </c>
      <c r="H31124" t="s">
        <v>2020</v>
      </c>
      <c r="I31124">
        <v>43489</v>
      </c>
      <c r="J31124">
        <v>9</v>
      </c>
      <c r="K31124">
        <v>-6.24</v>
      </c>
    </row>
    <row r="31125" spans="2:11">
      <c r="B31125" t="s">
        <v>2079</v>
      </c>
      <c r="C31125" t="s">
        <v>2384</v>
      </c>
      <c r="D31125" t="s">
        <v>2015</v>
      </c>
      <c r="E31125">
        <v>3</v>
      </c>
      <c r="F31125" t="s">
        <v>2016</v>
      </c>
      <c r="G31125">
        <v>116</v>
      </c>
      <c r="H31125" t="s">
        <v>2017</v>
      </c>
      <c r="I31125">
        <v>43489</v>
      </c>
      <c r="J31125" t="s">
        <v>2030</v>
      </c>
      <c r="K31125" t="s">
        <v>2030</v>
      </c>
    </row>
    <row r="31126" spans="2:11">
      <c r="B31126" t="s">
        <v>2072</v>
      </c>
      <c r="C31126" t="s">
        <v>2385</v>
      </c>
      <c r="D31126" t="s">
        <v>2029</v>
      </c>
      <c r="E31126">
        <v>5</v>
      </c>
      <c r="F31126" t="s">
        <v>2016</v>
      </c>
      <c r="G31126">
        <v>124</v>
      </c>
      <c r="H31126" t="s">
        <v>2017</v>
      </c>
      <c r="I31126">
        <v>43488</v>
      </c>
      <c r="J31126">
        <v>9</v>
      </c>
      <c r="K31126">
        <v>-6.24</v>
      </c>
    </row>
    <row r="31127" spans="2:11">
      <c r="B31127" t="s">
        <v>2027</v>
      </c>
      <c r="C31127" t="s">
        <v>2994</v>
      </c>
      <c r="D31127" t="s">
        <v>2029</v>
      </c>
      <c r="E31127">
        <v>5</v>
      </c>
      <c r="F31127" t="s">
        <v>2016</v>
      </c>
      <c r="G31127">
        <v>119</v>
      </c>
      <c r="H31127" t="s">
        <v>2017</v>
      </c>
      <c r="I31127">
        <v>43487</v>
      </c>
      <c r="J31127">
        <v>8</v>
      </c>
      <c r="K31127">
        <v>-4.49</v>
      </c>
    </row>
    <row r="31128" spans="2:11">
      <c r="B31128" t="s">
        <v>2260</v>
      </c>
      <c r="C31128" t="s">
        <v>3734</v>
      </c>
      <c r="D31128" t="s">
        <v>2035</v>
      </c>
      <c r="E31128">
        <v>5</v>
      </c>
      <c r="F31128" t="s">
        <v>2016</v>
      </c>
      <c r="G31128">
        <v>120</v>
      </c>
      <c r="H31128" t="s">
        <v>2020</v>
      </c>
      <c r="I31128">
        <v>43480</v>
      </c>
      <c r="J31128">
        <v>9</v>
      </c>
      <c r="K31128">
        <v>-6.24</v>
      </c>
    </row>
    <row r="31129" spans="2:11">
      <c r="B31129" t="s">
        <v>2198</v>
      </c>
      <c r="C31129" t="s">
        <v>2387</v>
      </c>
      <c r="D31129" t="s">
        <v>2035</v>
      </c>
      <c r="E31129">
        <v>5</v>
      </c>
      <c r="F31129" t="s">
        <v>2016</v>
      </c>
      <c r="G31129">
        <v>106</v>
      </c>
      <c r="H31129" t="s">
        <v>2020</v>
      </c>
      <c r="I31129">
        <v>43474</v>
      </c>
      <c r="J31129" t="s">
        <v>2030</v>
      </c>
      <c r="K31129" t="s">
        <v>2030</v>
      </c>
    </row>
    <row r="31130" spans="2:11">
      <c r="B31130" t="s">
        <v>2388</v>
      </c>
      <c r="C31130" t="s">
        <v>2389</v>
      </c>
      <c r="D31130" t="s">
        <v>2076</v>
      </c>
      <c r="E31130">
        <v>3</v>
      </c>
      <c r="F31130" t="s">
        <v>2016</v>
      </c>
      <c r="G31130">
        <v>110</v>
      </c>
      <c r="H31130" t="s">
        <v>2017</v>
      </c>
      <c r="I31130">
        <v>43473</v>
      </c>
      <c r="J31130">
        <v>4</v>
      </c>
      <c r="K31130">
        <v>0</v>
      </c>
    </row>
    <row r="31131" spans="2:11">
      <c r="B31131" t="s">
        <v>2390</v>
      </c>
      <c r="C31131" t="s">
        <v>2391</v>
      </c>
      <c r="D31131" t="s">
        <v>2026</v>
      </c>
      <c r="E31131">
        <v>5</v>
      </c>
      <c r="F31131" t="s">
        <v>2016</v>
      </c>
      <c r="G31131">
        <v>135</v>
      </c>
      <c r="H31131" t="s">
        <v>2017</v>
      </c>
      <c r="I31131">
        <v>43472</v>
      </c>
      <c r="J31131" t="s">
        <v>2030</v>
      </c>
      <c r="K31131" t="s">
        <v>2030</v>
      </c>
    </row>
    <row r="31132" spans="2:11">
      <c r="B31132" t="s">
        <v>2021</v>
      </c>
      <c r="C31132" t="s">
        <v>2995</v>
      </c>
      <c r="D31132" t="s">
        <v>2166</v>
      </c>
      <c r="E31132">
        <v>5</v>
      </c>
      <c r="F31132" t="s">
        <v>2016</v>
      </c>
      <c r="G31132">
        <v>132.5</v>
      </c>
      <c r="H31132" t="s">
        <v>2020</v>
      </c>
      <c r="I31132">
        <v>43471</v>
      </c>
      <c r="J31132">
        <v>9</v>
      </c>
      <c r="K31132">
        <v>-6.24</v>
      </c>
    </row>
    <row r="31133" spans="2:11">
      <c r="B31133" t="s">
        <v>2393</v>
      </c>
      <c r="C31133" t="s">
        <v>2998</v>
      </c>
      <c r="D31133" t="s">
        <v>2252</v>
      </c>
      <c r="E31133">
        <v>3</v>
      </c>
      <c r="F31133" t="s">
        <v>2016</v>
      </c>
      <c r="G31133">
        <v>128</v>
      </c>
      <c r="H31133" t="s">
        <v>2017</v>
      </c>
      <c r="I31133">
        <v>43454</v>
      </c>
      <c r="J31133">
        <v>4</v>
      </c>
      <c r="K31133">
        <v>0</v>
      </c>
    </row>
    <row r="31134" spans="2:11">
      <c r="B31134" t="s">
        <v>2792</v>
      </c>
      <c r="C31134" t="s">
        <v>3290</v>
      </c>
      <c r="D31134" t="s">
        <v>2026</v>
      </c>
      <c r="E31134">
        <v>5</v>
      </c>
      <c r="F31134" t="s">
        <v>2016</v>
      </c>
      <c r="G31134">
        <v>115</v>
      </c>
      <c r="H31134" t="s">
        <v>2020</v>
      </c>
      <c r="I31134">
        <v>43452</v>
      </c>
      <c r="J31134">
        <v>11</v>
      </c>
      <c r="K31134">
        <v>-18.66</v>
      </c>
    </row>
    <row r="31135" spans="2:11">
      <c r="B31135" t="s">
        <v>2151</v>
      </c>
      <c r="C31135" t="s">
        <v>3098</v>
      </c>
      <c r="D31135" t="s">
        <v>2026</v>
      </c>
      <c r="E31135">
        <v>5</v>
      </c>
      <c r="F31135" t="s">
        <v>2016</v>
      </c>
      <c r="G31135">
        <v>134</v>
      </c>
      <c r="H31135" t="s">
        <v>2017</v>
      </c>
      <c r="I31135">
        <v>43447</v>
      </c>
      <c r="J31135">
        <v>9</v>
      </c>
      <c r="K31135">
        <v>-6.24</v>
      </c>
    </row>
    <row r="31136" spans="2:11">
      <c r="B31136" t="s">
        <v>2159</v>
      </c>
      <c r="C31136" t="s">
        <v>3295</v>
      </c>
      <c r="D31136" t="s">
        <v>2029</v>
      </c>
      <c r="E31136">
        <v>5</v>
      </c>
      <c r="F31136" t="s">
        <v>2016</v>
      </c>
      <c r="G31136">
        <v>133</v>
      </c>
      <c r="H31136" t="s">
        <v>2020</v>
      </c>
      <c r="I31136">
        <v>43437</v>
      </c>
      <c r="J31136">
        <v>9</v>
      </c>
      <c r="K31136">
        <v>-6.24</v>
      </c>
    </row>
    <row r="31137" spans="2:11">
      <c r="B31137" t="s">
        <v>2024</v>
      </c>
      <c r="C31137" t="s">
        <v>3681</v>
      </c>
      <c r="D31137" t="s">
        <v>2026</v>
      </c>
      <c r="E31137">
        <v>5</v>
      </c>
      <c r="F31137" t="s">
        <v>2016</v>
      </c>
      <c r="G31137">
        <v>141</v>
      </c>
      <c r="H31137" t="s">
        <v>2017</v>
      </c>
      <c r="I31137">
        <v>43413</v>
      </c>
      <c r="J31137">
        <v>9</v>
      </c>
      <c r="K31137">
        <v>-6.24</v>
      </c>
    </row>
    <row r="31138" spans="2:11">
      <c r="B31138" t="s">
        <v>2083</v>
      </c>
      <c r="C31138" t="s">
        <v>2084</v>
      </c>
      <c r="D31138" t="s">
        <v>2076</v>
      </c>
      <c r="E31138">
        <v>3</v>
      </c>
      <c r="F31138" t="s">
        <v>2085</v>
      </c>
      <c r="G31138" t="s">
        <v>2030</v>
      </c>
      <c r="H31138" t="s">
        <v>2017</v>
      </c>
      <c r="I31138">
        <v>43406</v>
      </c>
      <c r="J31138">
        <v>6</v>
      </c>
      <c r="K31138">
        <v>-2.97</v>
      </c>
    </row>
    <row r="31139" spans="2:11">
      <c r="B31139" t="s">
        <v>2111</v>
      </c>
      <c r="C31139" t="s">
        <v>2112</v>
      </c>
      <c r="D31139" t="s">
        <v>2026</v>
      </c>
      <c r="E31139">
        <v>5</v>
      </c>
      <c r="F31139" t="s">
        <v>2016</v>
      </c>
      <c r="G31139" t="s">
        <v>2030</v>
      </c>
      <c r="H31139" t="s">
        <v>2017</v>
      </c>
      <c r="I31139">
        <v>43042</v>
      </c>
      <c r="J31139">
        <v>9</v>
      </c>
      <c r="K31139">
        <v>-6.24</v>
      </c>
    </row>
    <row r="31201" spans="1:11">
      <c r="A31201" t="s">
        <v>1325</v>
      </c>
      <c r="B31201" t="s">
        <v>2051</v>
      </c>
      <c r="C31201" t="s">
        <v>3234</v>
      </c>
      <c r="D31201" t="s">
        <v>2026</v>
      </c>
      <c r="E31201">
        <v>5</v>
      </c>
      <c r="F31201" t="s">
        <v>2016</v>
      </c>
      <c r="G31201">
        <v>39.5</v>
      </c>
      <c r="H31201" t="s">
        <v>2017</v>
      </c>
      <c r="I31201">
        <v>43504</v>
      </c>
      <c r="J31201">
        <v>3</v>
      </c>
      <c r="K31201">
        <v>-60.19</v>
      </c>
    </row>
    <row r="31202" spans="1:11">
      <c r="B31202" t="s">
        <v>2083</v>
      </c>
      <c r="C31202" t="s">
        <v>2084</v>
      </c>
      <c r="D31202" t="s">
        <v>2076</v>
      </c>
      <c r="E31202">
        <v>3</v>
      </c>
      <c r="F31202" t="s">
        <v>2085</v>
      </c>
      <c r="G31202" t="s">
        <v>2030</v>
      </c>
      <c r="H31202" t="s">
        <v>2017</v>
      </c>
      <c r="I31202">
        <v>43348</v>
      </c>
      <c r="J31202">
        <v>1</v>
      </c>
      <c r="K31202">
        <v>27.76</v>
      </c>
    </row>
    <row r="31301" spans="1:11">
      <c r="A31301" t="s">
        <v>1326</v>
      </c>
      <c r="B31301" t="s">
        <v>2072</v>
      </c>
      <c r="C31301" t="s">
        <v>4158</v>
      </c>
      <c r="D31301" t="s">
        <v>2029</v>
      </c>
      <c r="E31301">
        <v>5</v>
      </c>
      <c r="F31301" t="s">
        <v>2016</v>
      </c>
      <c r="G31301">
        <v>5</v>
      </c>
      <c r="H31301" t="s">
        <v>2017</v>
      </c>
      <c r="I31301">
        <v>43502</v>
      </c>
      <c r="J31301">
        <v>4</v>
      </c>
      <c r="K31301">
        <v>-15.91</v>
      </c>
    </row>
    <row r="31302" spans="1:11">
      <c r="B31302" t="s">
        <v>2079</v>
      </c>
      <c r="C31302" t="s">
        <v>2138</v>
      </c>
      <c r="D31302" t="s">
        <v>2015</v>
      </c>
      <c r="E31302">
        <v>3</v>
      </c>
      <c r="F31302" t="s">
        <v>2016</v>
      </c>
      <c r="G31302">
        <v>3</v>
      </c>
      <c r="H31302" t="s">
        <v>2017</v>
      </c>
      <c r="I31302">
        <v>43501</v>
      </c>
      <c r="J31302">
        <v>3</v>
      </c>
      <c r="K31302">
        <v>0</v>
      </c>
    </row>
    <row r="31303" spans="1:11">
      <c r="B31303" t="s">
        <v>2142</v>
      </c>
      <c r="C31303" t="s">
        <v>4159</v>
      </c>
      <c r="D31303" t="s">
        <v>2026</v>
      </c>
      <c r="E31303">
        <v>5</v>
      </c>
      <c r="F31303" t="s">
        <v>2016</v>
      </c>
      <c r="G31303">
        <v>5.5</v>
      </c>
      <c r="H31303" t="s">
        <v>2020</v>
      </c>
      <c r="I31303">
        <v>43454</v>
      </c>
      <c r="J31303">
        <v>5</v>
      </c>
      <c r="K31303">
        <v>-33.25</v>
      </c>
    </row>
    <row r="31304" spans="1:11">
      <c r="B31304" t="s">
        <v>2033</v>
      </c>
      <c r="C31304" t="s">
        <v>4062</v>
      </c>
      <c r="D31304" t="s">
        <v>2184</v>
      </c>
      <c r="E31304">
        <v>1</v>
      </c>
      <c r="F31304" t="s">
        <v>2016</v>
      </c>
      <c r="G31304" t="s">
        <v>2030</v>
      </c>
      <c r="H31304" t="s">
        <v>2017</v>
      </c>
      <c r="I31304">
        <v>43416</v>
      </c>
      <c r="J31304">
        <v>2</v>
      </c>
      <c r="K31304">
        <v>26.21</v>
      </c>
    </row>
    <row r="31305" spans="1:11">
      <c r="B31305" t="s">
        <v>2083</v>
      </c>
      <c r="C31305" t="s">
        <v>2304</v>
      </c>
      <c r="D31305" t="s">
        <v>2053</v>
      </c>
      <c r="E31305">
        <v>1</v>
      </c>
      <c r="F31305" t="s">
        <v>2016</v>
      </c>
      <c r="G31305" t="s">
        <v>2030</v>
      </c>
      <c r="H31305" t="s">
        <v>2017</v>
      </c>
      <c r="I31305">
        <v>43182</v>
      </c>
      <c r="J31305">
        <v>1</v>
      </c>
      <c r="K31305">
        <v>33.25</v>
      </c>
    </row>
    <row r="31401" spans="1:11">
      <c r="A31401" t="s">
        <v>1327</v>
      </c>
      <c r="B31401" t="s">
        <v>2136</v>
      </c>
      <c r="C31401" t="s">
        <v>2938</v>
      </c>
      <c r="D31401" t="s">
        <v>2026</v>
      </c>
      <c r="E31401">
        <v>5</v>
      </c>
      <c r="F31401" t="s">
        <v>2016</v>
      </c>
      <c r="G31401">
        <v>8</v>
      </c>
      <c r="H31401" t="s">
        <v>2017</v>
      </c>
      <c r="I31401">
        <v>43508</v>
      </c>
      <c r="J31401">
        <v>2</v>
      </c>
      <c r="K31401">
        <v>-5.88</v>
      </c>
    </row>
    <row r="31402" spans="1:11">
      <c r="B31402" t="s">
        <v>2142</v>
      </c>
      <c r="C31402" t="s">
        <v>2939</v>
      </c>
      <c r="D31402" t="s">
        <v>2026</v>
      </c>
      <c r="E31402">
        <v>5</v>
      </c>
      <c r="F31402" t="s">
        <v>2016</v>
      </c>
      <c r="G31402">
        <v>11</v>
      </c>
      <c r="H31402" t="s">
        <v>2020</v>
      </c>
      <c r="I31402">
        <v>43501</v>
      </c>
      <c r="J31402">
        <v>2</v>
      </c>
      <c r="K31402">
        <v>-5.88</v>
      </c>
    </row>
    <row r="31403" spans="1:11">
      <c r="B31403" t="s">
        <v>2083</v>
      </c>
      <c r="C31403" t="s">
        <v>2084</v>
      </c>
      <c r="D31403" t="s">
        <v>2053</v>
      </c>
      <c r="E31403">
        <v>1</v>
      </c>
      <c r="F31403" t="s">
        <v>2016</v>
      </c>
      <c r="G31403" t="s">
        <v>2030</v>
      </c>
      <c r="H31403" t="s">
        <v>2017</v>
      </c>
      <c r="I31403">
        <v>43431</v>
      </c>
      <c r="J31403">
        <v>1</v>
      </c>
      <c r="K31403">
        <v>20.46</v>
      </c>
    </row>
    <row r="31501" spans="1:11">
      <c r="A31501" t="s">
        <v>1328</v>
      </c>
      <c r="B31501" t="s">
        <v>2601</v>
      </c>
      <c r="C31501" t="s">
        <v>2651</v>
      </c>
      <c r="D31501" t="s">
        <v>2015</v>
      </c>
      <c r="E31501">
        <v>3</v>
      </c>
      <c r="F31501" t="s">
        <v>2016</v>
      </c>
      <c r="G31501">
        <v>67</v>
      </c>
      <c r="H31501" t="s">
        <v>2017</v>
      </c>
      <c r="I31501">
        <v>43511</v>
      </c>
      <c r="J31501">
        <v>4</v>
      </c>
      <c r="K31501">
        <v>0</v>
      </c>
    </row>
    <row r="31502" spans="1:11">
      <c r="B31502" t="s">
        <v>2321</v>
      </c>
      <c r="C31502" t="s">
        <v>3040</v>
      </c>
      <c r="D31502" t="s">
        <v>2026</v>
      </c>
      <c r="E31502">
        <v>5</v>
      </c>
      <c r="F31502" t="s">
        <v>2016</v>
      </c>
      <c r="G31502">
        <v>88</v>
      </c>
      <c r="H31502" t="s">
        <v>2020</v>
      </c>
      <c r="I31502">
        <v>43509</v>
      </c>
      <c r="J31502">
        <v>6</v>
      </c>
      <c r="K31502">
        <v>-15.75</v>
      </c>
    </row>
    <row r="31503" spans="1:11">
      <c r="B31503" t="s">
        <v>2247</v>
      </c>
      <c r="C31503" t="s">
        <v>2248</v>
      </c>
      <c r="D31503" t="s">
        <v>2035</v>
      </c>
      <c r="E31503">
        <v>5</v>
      </c>
      <c r="F31503" t="s">
        <v>2016</v>
      </c>
      <c r="G31503">
        <v>86</v>
      </c>
      <c r="H31503" t="s">
        <v>2020</v>
      </c>
      <c r="I31503">
        <v>43506</v>
      </c>
      <c r="J31503">
        <v>6</v>
      </c>
      <c r="K31503">
        <v>-15.75</v>
      </c>
    </row>
    <row r="31504" spans="1:11">
      <c r="B31504" t="s">
        <v>2045</v>
      </c>
      <c r="C31504" t="s">
        <v>2249</v>
      </c>
      <c r="D31504" t="s">
        <v>2015</v>
      </c>
      <c r="E31504">
        <v>3</v>
      </c>
      <c r="F31504" t="s">
        <v>2016</v>
      </c>
      <c r="G31504" t="s">
        <v>2030</v>
      </c>
      <c r="H31504" t="s">
        <v>2017</v>
      </c>
      <c r="I31504">
        <v>43504</v>
      </c>
      <c r="J31504">
        <v>4</v>
      </c>
      <c r="K31504">
        <v>0</v>
      </c>
    </row>
    <row r="31505" spans="2:11">
      <c r="B31505" t="s">
        <v>2094</v>
      </c>
      <c r="C31505" t="s">
        <v>2095</v>
      </c>
      <c r="D31505" t="s">
        <v>2076</v>
      </c>
      <c r="E31505">
        <v>3</v>
      </c>
      <c r="F31505" t="s">
        <v>2016</v>
      </c>
      <c r="G31505" t="s">
        <v>2030</v>
      </c>
      <c r="H31505" t="s">
        <v>2017</v>
      </c>
      <c r="I31505">
        <v>43493</v>
      </c>
      <c r="J31505" t="s">
        <v>2030</v>
      </c>
      <c r="K31505" t="s">
        <v>2030</v>
      </c>
    </row>
    <row r="31506" spans="2:11">
      <c r="B31506" t="s">
        <v>2079</v>
      </c>
      <c r="C31506" t="s">
        <v>2254</v>
      </c>
      <c r="D31506" t="s">
        <v>2015</v>
      </c>
      <c r="E31506">
        <v>3</v>
      </c>
      <c r="F31506" t="s">
        <v>2016</v>
      </c>
      <c r="G31506">
        <v>60</v>
      </c>
      <c r="H31506" t="s">
        <v>2017</v>
      </c>
      <c r="I31506">
        <v>43493</v>
      </c>
      <c r="J31506">
        <v>4</v>
      </c>
      <c r="K31506">
        <v>0</v>
      </c>
    </row>
    <row r="31507" spans="2:11">
      <c r="B31507" t="s">
        <v>2091</v>
      </c>
      <c r="C31507" t="s">
        <v>2664</v>
      </c>
      <c r="D31507" t="s">
        <v>2093</v>
      </c>
      <c r="E31507" t="s">
        <v>2030</v>
      </c>
      <c r="F31507" t="s">
        <v>2016</v>
      </c>
      <c r="G31507" t="s">
        <v>2030</v>
      </c>
      <c r="H31507" t="s">
        <v>2017</v>
      </c>
      <c r="I31507">
        <v>43482</v>
      </c>
      <c r="J31507" t="s">
        <v>2030</v>
      </c>
      <c r="K31507" t="s">
        <v>2030</v>
      </c>
    </row>
    <row r="31508" spans="2:11">
      <c r="B31508" t="s">
        <v>2067</v>
      </c>
      <c r="C31508" t="s">
        <v>2251</v>
      </c>
      <c r="D31508" t="s">
        <v>2252</v>
      </c>
      <c r="E31508">
        <v>3</v>
      </c>
      <c r="F31508" t="s">
        <v>2016</v>
      </c>
      <c r="G31508">
        <v>60</v>
      </c>
      <c r="H31508" t="s">
        <v>2020</v>
      </c>
      <c r="I31508">
        <v>43474</v>
      </c>
      <c r="J31508">
        <v>4</v>
      </c>
      <c r="K31508">
        <v>0</v>
      </c>
    </row>
    <row r="31509" spans="2:11">
      <c r="B31509" t="s">
        <v>2267</v>
      </c>
      <c r="C31509" t="s">
        <v>2854</v>
      </c>
      <c r="D31509" t="s">
        <v>2273</v>
      </c>
      <c r="E31509">
        <v>3</v>
      </c>
      <c r="F31509" t="s">
        <v>2016</v>
      </c>
      <c r="G31509" t="s">
        <v>2030</v>
      </c>
      <c r="H31509" t="s">
        <v>2017</v>
      </c>
      <c r="I31509">
        <v>43474</v>
      </c>
      <c r="J31509">
        <v>4</v>
      </c>
      <c r="K31509">
        <v>0</v>
      </c>
    </row>
    <row r="31510" spans="2:11">
      <c r="B31510" t="s">
        <v>2198</v>
      </c>
      <c r="C31510" t="s">
        <v>3044</v>
      </c>
      <c r="D31510" t="s">
        <v>2035</v>
      </c>
      <c r="E31510">
        <v>5</v>
      </c>
      <c r="F31510" t="s">
        <v>2016</v>
      </c>
      <c r="G31510">
        <v>81</v>
      </c>
      <c r="H31510" t="s">
        <v>2020</v>
      </c>
      <c r="I31510">
        <v>43467</v>
      </c>
      <c r="J31510">
        <v>6</v>
      </c>
      <c r="K31510">
        <v>-15.75</v>
      </c>
    </row>
    <row r="31511" spans="2:11">
      <c r="B31511" t="s">
        <v>2063</v>
      </c>
      <c r="C31511" t="s">
        <v>2266</v>
      </c>
      <c r="D31511" t="s">
        <v>2035</v>
      </c>
      <c r="E31511">
        <v>5</v>
      </c>
      <c r="F31511" t="s">
        <v>2016</v>
      </c>
      <c r="G31511">
        <v>90</v>
      </c>
      <c r="H31511" t="s">
        <v>2017</v>
      </c>
      <c r="I31511">
        <v>43467</v>
      </c>
      <c r="J31511">
        <v>6</v>
      </c>
      <c r="K31511">
        <v>-15.75</v>
      </c>
    </row>
    <row r="31512" spans="2:11">
      <c r="B31512" t="s">
        <v>2069</v>
      </c>
      <c r="C31512" t="s">
        <v>3043</v>
      </c>
      <c r="D31512" t="s">
        <v>2071</v>
      </c>
      <c r="E31512">
        <v>3</v>
      </c>
      <c r="F31512" t="s">
        <v>2016</v>
      </c>
      <c r="G31512" t="s">
        <v>2030</v>
      </c>
      <c r="H31512" t="s">
        <v>2017</v>
      </c>
      <c r="I31512">
        <v>43460</v>
      </c>
      <c r="J31512">
        <v>4</v>
      </c>
      <c r="K31512">
        <v>0</v>
      </c>
    </row>
    <row r="31513" spans="2:11">
      <c r="B31513" t="s">
        <v>2024</v>
      </c>
      <c r="C31513" t="s">
        <v>2660</v>
      </c>
      <c r="D31513" t="s">
        <v>2076</v>
      </c>
      <c r="E31513">
        <v>3</v>
      </c>
      <c r="F31513" t="s">
        <v>2016</v>
      </c>
      <c r="G31513" t="s">
        <v>2030</v>
      </c>
      <c r="H31513" t="s">
        <v>2017</v>
      </c>
      <c r="I31513">
        <v>43438</v>
      </c>
      <c r="J31513">
        <v>4</v>
      </c>
      <c r="K31513">
        <v>0</v>
      </c>
    </row>
    <row r="31514" spans="2:11">
      <c r="B31514" t="s">
        <v>2089</v>
      </c>
      <c r="C31514" t="s">
        <v>3103</v>
      </c>
      <c r="D31514" t="s">
        <v>2044</v>
      </c>
      <c r="E31514">
        <v>3</v>
      </c>
      <c r="F31514" t="s">
        <v>2016</v>
      </c>
      <c r="G31514">
        <v>66</v>
      </c>
      <c r="H31514" t="s">
        <v>2017</v>
      </c>
      <c r="I31514">
        <v>43431</v>
      </c>
      <c r="J31514">
        <v>4</v>
      </c>
      <c r="K31514">
        <v>0</v>
      </c>
    </row>
    <row r="31515" spans="2:11">
      <c r="B31515" t="s">
        <v>2051</v>
      </c>
      <c r="C31515" t="s">
        <v>2115</v>
      </c>
      <c r="D31515" t="s">
        <v>2076</v>
      </c>
      <c r="E31515">
        <v>3</v>
      </c>
      <c r="F31515" t="s">
        <v>2016</v>
      </c>
      <c r="G31515">
        <v>58</v>
      </c>
      <c r="H31515" t="s">
        <v>2017</v>
      </c>
      <c r="I31515">
        <v>43430</v>
      </c>
      <c r="J31515">
        <v>1</v>
      </c>
      <c r="K31515">
        <v>21.36</v>
      </c>
    </row>
    <row r="31516" spans="2:11">
      <c r="B31516" t="s">
        <v>106</v>
      </c>
      <c r="C31516" t="s">
        <v>2250</v>
      </c>
      <c r="D31516" t="s">
        <v>2114</v>
      </c>
      <c r="E31516">
        <v>3</v>
      </c>
      <c r="F31516" t="s">
        <v>2016</v>
      </c>
      <c r="G31516">
        <v>75</v>
      </c>
      <c r="H31516" t="s">
        <v>2020</v>
      </c>
      <c r="I31516">
        <v>43425</v>
      </c>
      <c r="J31516">
        <v>4</v>
      </c>
      <c r="K31516">
        <v>0</v>
      </c>
    </row>
    <row r="31517" spans="2:11">
      <c r="B31517" t="s">
        <v>2033</v>
      </c>
      <c r="C31517" t="s">
        <v>2246</v>
      </c>
      <c r="D31517" t="s">
        <v>2044</v>
      </c>
      <c r="E31517">
        <v>3</v>
      </c>
      <c r="F31517" t="s">
        <v>2016</v>
      </c>
      <c r="G31517">
        <v>75</v>
      </c>
      <c r="H31517" t="s">
        <v>2020</v>
      </c>
      <c r="I31517">
        <v>43425</v>
      </c>
      <c r="J31517">
        <v>4</v>
      </c>
      <c r="K31517">
        <v>0</v>
      </c>
    </row>
    <row r="31518" spans="2:11">
      <c r="B31518" t="s">
        <v>2257</v>
      </c>
      <c r="C31518" t="s">
        <v>3380</v>
      </c>
      <c r="D31518" t="s">
        <v>2044</v>
      </c>
      <c r="E31518">
        <v>3</v>
      </c>
      <c r="F31518" t="s">
        <v>2085</v>
      </c>
      <c r="G31518">
        <v>65</v>
      </c>
      <c r="H31518" t="s">
        <v>2020</v>
      </c>
      <c r="I31518">
        <v>43425</v>
      </c>
      <c r="J31518">
        <v>3</v>
      </c>
      <c r="K31518">
        <v>13.74</v>
      </c>
    </row>
    <row r="31519" spans="2:11">
      <c r="B31519" t="s">
        <v>2027</v>
      </c>
      <c r="C31519" t="s">
        <v>2253</v>
      </c>
      <c r="D31519" t="s">
        <v>2044</v>
      </c>
      <c r="E31519">
        <v>3</v>
      </c>
      <c r="F31519" t="s">
        <v>2016</v>
      </c>
      <c r="G31519">
        <v>70</v>
      </c>
      <c r="H31519" t="s">
        <v>2017</v>
      </c>
      <c r="I31519">
        <v>43424</v>
      </c>
      <c r="J31519">
        <v>4</v>
      </c>
      <c r="K31519">
        <v>0</v>
      </c>
    </row>
    <row r="31520" spans="2:11">
      <c r="B31520" t="s">
        <v>2037</v>
      </c>
      <c r="C31520" t="s">
        <v>3551</v>
      </c>
      <c r="D31520" t="s">
        <v>2076</v>
      </c>
      <c r="E31520">
        <v>3</v>
      </c>
      <c r="F31520" t="s">
        <v>2016</v>
      </c>
      <c r="G31520">
        <v>70</v>
      </c>
      <c r="H31520" t="s">
        <v>2020</v>
      </c>
      <c r="I31520">
        <v>43424</v>
      </c>
      <c r="J31520" t="s">
        <v>2030</v>
      </c>
      <c r="K31520" t="s">
        <v>2030</v>
      </c>
    </row>
    <row r="31521" spans="2:11">
      <c r="B31521" t="s">
        <v>2072</v>
      </c>
      <c r="C31521" t="s">
        <v>2255</v>
      </c>
      <c r="D31521" t="s">
        <v>2189</v>
      </c>
      <c r="E31521">
        <v>5</v>
      </c>
      <c r="F31521" t="s">
        <v>2016</v>
      </c>
      <c r="G31521">
        <v>85</v>
      </c>
      <c r="H31521" t="s">
        <v>2020</v>
      </c>
      <c r="I31521">
        <v>43424</v>
      </c>
      <c r="J31521">
        <v>6</v>
      </c>
      <c r="K31521">
        <v>-15.75</v>
      </c>
    </row>
    <row r="31522" spans="2:11">
      <c r="B31522" t="s">
        <v>2111</v>
      </c>
      <c r="C31522" t="s">
        <v>2862</v>
      </c>
      <c r="D31522" t="s">
        <v>2026</v>
      </c>
      <c r="E31522">
        <v>5</v>
      </c>
      <c r="F31522" t="s">
        <v>2123</v>
      </c>
      <c r="G31522" t="s">
        <v>2030</v>
      </c>
      <c r="H31522" t="s">
        <v>2017</v>
      </c>
      <c r="I31522">
        <v>43367</v>
      </c>
      <c r="J31522" t="s">
        <v>2030</v>
      </c>
      <c r="K31522" t="s">
        <v>2030</v>
      </c>
    </row>
    <row r="31523" spans="2:11">
      <c r="B31523" t="s">
        <v>2083</v>
      </c>
      <c r="C31523" t="s">
        <v>2084</v>
      </c>
      <c r="D31523" t="s">
        <v>2026</v>
      </c>
      <c r="E31523">
        <v>5</v>
      </c>
      <c r="F31523" t="s">
        <v>2016</v>
      </c>
      <c r="G31523" t="s">
        <v>2030</v>
      </c>
      <c r="H31523" t="s">
        <v>2017</v>
      </c>
      <c r="I31523">
        <v>43181</v>
      </c>
      <c r="J31523">
        <v>5</v>
      </c>
      <c r="K31523">
        <v>-11.63</v>
      </c>
    </row>
    <row r="31601" spans="1:11">
      <c r="A31601" t="s">
        <v>1329</v>
      </c>
      <c r="B31601" t="s">
        <v>2148</v>
      </c>
      <c r="C31601" t="s">
        <v>3252</v>
      </c>
      <c r="D31601" t="s">
        <v>2029</v>
      </c>
      <c r="E31601">
        <v>5</v>
      </c>
      <c r="F31601" t="s">
        <v>2016</v>
      </c>
      <c r="G31601">
        <v>187</v>
      </c>
      <c r="H31601" t="s">
        <v>2017</v>
      </c>
      <c r="I31601">
        <v>43511</v>
      </c>
      <c r="J31601">
        <v>2</v>
      </c>
      <c r="K31601">
        <v>5.47</v>
      </c>
    </row>
    <row r="31602" spans="1:11">
      <c r="B31602" t="s">
        <v>2094</v>
      </c>
      <c r="C31602" t="s">
        <v>2095</v>
      </c>
      <c r="D31602" t="s">
        <v>2076</v>
      </c>
      <c r="E31602">
        <v>3</v>
      </c>
      <c r="F31602" t="s">
        <v>2016</v>
      </c>
      <c r="G31602" t="s">
        <v>2030</v>
      </c>
      <c r="H31602" t="s">
        <v>2017</v>
      </c>
      <c r="I31602">
        <v>43508</v>
      </c>
      <c r="J31602" t="s">
        <v>2030</v>
      </c>
      <c r="K31602" t="s">
        <v>2030</v>
      </c>
    </row>
    <row r="31603" spans="1:11">
      <c r="B31603" t="s">
        <v>106</v>
      </c>
      <c r="C31603" t="s">
        <v>2439</v>
      </c>
      <c r="D31603" t="s">
        <v>2440</v>
      </c>
      <c r="E31603">
        <v>5</v>
      </c>
      <c r="F31603" t="s">
        <v>2016</v>
      </c>
      <c r="G31603">
        <v>175</v>
      </c>
      <c r="H31603" t="s">
        <v>2020</v>
      </c>
      <c r="I31603">
        <v>43507</v>
      </c>
      <c r="J31603">
        <v>2</v>
      </c>
      <c r="K31603">
        <v>5.47</v>
      </c>
    </row>
    <row r="31604" spans="1:11">
      <c r="B31604" t="s">
        <v>2067</v>
      </c>
      <c r="C31604" t="s">
        <v>2610</v>
      </c>
      <c r="D31604" t="s">
        <v>2029</v>
      </c>
      <c r="E31604">
        <v>5</v>
      </c>
      <c r="F31604" t="s">
        <v>2016</v>
      </c>
      <c r="G31604">
        <v>165</v>
      </c>
      <c r="H31604" t="s">
        <v>2020</v>
      </c>
      <c r="I31604">
        <v>43506</v>
      </c>
      <c r="J31604">
        <v>2</v>
      </c>
      <c r="K31604">
        <v>5.47</v>
      </c>
    </row>
    <row r="31605" spans="1:11">
      <c r="B31605" t="s">
        <v>2033</v>
      </c>
      <c r="C31605" t="s">
        <v>2303</v>
      </c>
      <c r="D31605" t="s">
        <v>2035</v>
      </c>
      <c r="E31605">
        <v>5</v>
      </c>
      <c r="F31605" t="s">
        <v>2016</v>
      </c>
      <c r="G31605">
        <v>179</v>
      </c>
      <c r="H31605" t="s">
        <v>2036</v>
      </c>
      <c r="I31605">
        <v>43503</v>
      </c>
      <c r="J31605">
        <v>2</v>
      </c>
      <c r="K31605">
        <v>5.47</v>
      </c>
    </row>
    <row r="31606" spans="1:11">
      <c r="B31606" t="s">
        <v>2027</v>
      </c>
      <c r="C31606" t="s">
        <v>3858</v>
      </c>
      <c r="D31606" t="s">
        <v>2029</v>
      </c>
      <c r="E31606">
        <v>5</v>
      </c>
      <c r="F31606" t="s">
        <v>2016</v>
      </c>
      <c r="G31606">
        <v>154</v>
      </c>
      <c r="H31606" t="s">
        <v>2017</v>
      </c>
      <c r="I31606">
        <v>43501</v>
      </c>
      <c r="J31606">
        <v>2</v>
      </c>
      <c r="K31606">
        <v>5.47</v>
      </c>
    </row>
    <row r="31607" spans="1:11">
      <c r="B31607" t="s">
        <v>2051</v>
      </c>
      <c r="C31607" t="s">
        <v>2500</v>
      </c>
      <c r="D31607" t="s">
        <v>2026</v>
      </c>
      <c r="E31607">
        <v>5</v>
      </c>
      <c r="F31607" t="s">
        <v>2016</v>
      </c>
      <c r="G31607">
        <v>172</v>
      </c>
      <c r="H31607" t="s">
        <v>2017</v>
      </c>
      <c r="I31607">
        <v>43501</v>
      </c>
      <c r="J31607" t="s">
        <v>2030</v>
      </c>
      <c r="K31607" t="s">
        <v>2030</v>
      </c>
    </row>
    <row r="31608" spans="1:11">
      <c r="B31608" t="s">
        <v>2120</v>
      </c>
      <c r="C31608" t="s">
        <v>2609</v>
      </c>
      <c r="D31608" t="s">
        <v>2026</v>
      </c>
      <c r="E31608">
        <v>5</v>
      </c>
      <c r="F31608" t="s">
        <v>2016</v>
      </c>
      <c r="G31608">
        <v>165</v>
      </c>
      <c r="H31608" t="s">
        <v>2020</v>
      </c>
      <c r="I31608">
        <v>43501</v>
      </c>
      <c r="J31608">
        <v>2</v>
      </c>
      <c r="K31608">
        <v>5.47</v>
      </c>
    </row>
    <row r="31609" spans="1:11">
      <c r="B31609" t="s">
        <v>2021</v>
      </c>
      <c r="C31609" t="s">
        <v>3257</v>
      </c>
      <c r="D31609" t="s">
        <v>2023</v>
      </c>
      <c r="E31609">
        <v>5</v>
      </c>
      <c r="F31609" t="s">
        <v>2016</v>
      </c>
      <c r="G31609">
        <v>166</v>
      </c>
      <c r="H31609" t="s">
        <v>2020</v>
      </c>
      <c r="I31609">
        <v>43500</v>
      </c>
      <c r="J31609">
        <v>2</v>
      </c>
      <c r="K31609">
        <v>5.47</v>
      </c>
    </row>
    <row r="31610" spans="1:11">
      <c r="B31610" t="s">
        <v>2037</v>
      </c>
      <c r="C31610" t="s">
        <v>2297</v>
      </c>
      <c r="D31610" t="s">
        <v>2076</v>
      </c>
      <c r="E31610">
        <v>3</v>
      </c>
      <c r="F31610" t="s">
        <v>2016</v>
      </c>
      <c r="G31610">
        <v>125</v>
      </c>
      <c r="H31610" t="s">
        <v>2020</v>
      </c>
      <c r="I31610">
        <v>43500</v>
      </c>
      <c r="J31610">
        <v>3</v>
      </c>
      <c r="K31610">
        <v>0</v>
      </c>
    </row>
    <row r="31611" spans="1:11">
      <c r="B31611" t="s">
        <v>2159</v>
      </c>
      <c r="C31611" t="s">
        <v>3859</v>
      </c>
      <c r="D31611" t="s">
        <v>2029</v>
      </c>
      <c r="E31611">
        <v>5</v>
      </c>
      <c r="F31611" t="s">
        <v>2016</v>
      </c>
      <c r="G31611">
        <v>165</v>
      </c>
      <c r="H31611" t="s">
        <v>2020</v>
      </c>
      <c r="I31611">
        <v>43500</v>
      </c>
      <c r="J31611">
        <v>2</v>
      </c>
      <c r="K31611">
        <v>5.47</v>
      </c>
    </row>
    <row r="31612" spans="1:11">
      <c r="B31612" t="s">
        <v>2074</v>
      </c>
      <c r="C31612" t="s">
        <v>3253</v>
      </c>
      <c r="D31612" t="s">
        <v>2076</v>
      </c>
      <c r="E31612">
        <v>3</v>
      </c>
      <c r="F31612" t="s">
        <v>2016</v>
      </c>
      <c r="G31612">
        <v>131</v>
      </c>
      <c r="H31612" t="s">
        <v>2020</v>
      </c>
      <c r="I31612">
        <v>43500</v>
      </c>
      <c r="J31612" t="s">
        <v>2030</v>
      </c>
      <c r="K31612" t="s">
        <v>2030</v>
      </c>
    </row>
    <row r="31613" spans="1:11">
      <c r="B31613" t="s">
        <v>2077</v>
      </c>
      <c r="C31613" t="s">
        <v>2150</v>
      </c>
      <c r="D31613" t="s">
        <v>2029</v>
      </c>
      <c r="E31613">
        <v>5</v>
      </c>
      <c r="F31613" t="s">
        <v>2016</v>
      </c>
      <c r="G31613">
        <v>153</v>
      </c>
      <c r="H31613" t="s">
        <v>2020</v>
      </c>
      <c r="I31613">
        <v>43500</v>
      </c>
      <c r="J31613">
        <v>2</v>
      </c>
      <c r="K31613">
        <v>5.47</v>
      </c>
    </row>
    <row r="31614" spans="1:11">
      <c r="B31614" t="s">
        <v>2045</v>
      </c>
      <c r="C31614" t="s">
        <v>3248</v>
      </c>
      <c r="D31614" t="s">
        <v>2029</v>
      </c>
      <c r="E31614">
        <v>5</v>
      </c>
      <c r="F31614" t="s">
        <v>2016</v>
      </c>
      <c r="G31614">
        <v>165</v>
      </c>
      <c r="H31614" t="s">
        <v>2020</v>
      </c>
      <c r="I31614">
        <v>43500</v>
      </c>
      <c r="J31614">
        <v>2</v>
      </c>
      <c r="K31614">
        <v>5.47</v>
      </c>
    </row>
    <row r="31615" spans="1:11">
      <c r="B31615" t="s">
        <v>2049</v>
      </c>
      <c r="C31615" t="s">
        <v>3261</v>
      </c>
      <c r="D31615" t="s">
        <v>2029</v>
      </c>
      <c r="E31615">
        <v>5</v>
      </c>
      <c r="F31615" t="s">
        <v>2016</v>
      </c>
      <c r="G31615">
        <v>165</v>
      </c>
      <c r="H31615" t="s">
        <v>2017</v>
      </c>
      <c r="I31615">
        <v>43500</v>
      </c>
      <c r="J31615" t="s">
        <v>2030</v>
      </c>
      <c r="K31615" t="s">
        <v>2030</v>
      </c>
    </row>
    <row r="31616" spans="1:11">
      <c r="B31616" t="s">
        <v>2198</v>
      </c>
      <c r="C31616" t="s">
        <v>3860</v>
      </c>
      <c r="D31616" t="s">
        <v>2035</v>
      </c>
      <c r="E31616">
        <v>5</v>
      </c>
      <c r="F31616" t="s">
        <v>2016</v>
      </c>
      <c r="G31616">
        <v>180</v>
      </c>
      <c r="H31616" t="s">
        <v>2020</v>
      </c>
      <c r="I31616">
        <v>43500</v>
      </c>
      <c r="J31616">
        <v>2</v>
      </c>
      <c r="K31616">
        <v>5.47</v>
      </c>
    </row>
    <row r="31617" spans="2:11">
      <c r="B31617" t="s">
        <v>2063</v>
      </c>
      <c r="C31617" t="s">
        <v>2612</v>
      </c>
      <c r="D31617" t="s">
        <v>2035</v>
      </c>
      <c r="E31617">
        <v>5</v>
      </c>
      <c r="F31617" t="s">
        <v>2016</v>
      </c>
      <c r="G31617">
        <v>175</v>
      </c>
      <c r="H31617" t="s">
        <v>2017</v>
      </c>
      <c r="I31617">
        <v>43500</v>
      </c>
      <c r="J31617">
        <v>2</v>
      </c>
      <c r="K31617">
        <v>5.47</v>
      </c>
    </row>
    <row r="31618" spans="2:11">
      <c r="B31618" t="s">
        <v>2083</v>
      </c>
      <c r="C31618" t="s">
        <v>2304</v>
      </c>
      <c r="D31618" t="s">
        <v>2035</v>
      </c>
      <c r="E31618">
        <v>5</v>
      </c>
      <c r="F31618" t="s">
        <v>2016</v>
      </c>
      <c r="G31618" t="s">
        <v>2030</v>
      </c>
      <c r="H31618" t="s">
        <v>2017</v>
      </c>
      <c r="I31618">
        <v>43181</v>
      </c>
      <c r="J31618">
        <v>2</v>
      </c>
      <c r="K31618">
        <v>5.47</v>
      </c>
    </row>
    <row r="31619" spans="2:11">
      <c r="B31619" t="s">
        <v>2111</v>
      </c>
      <c r="C31619" t="s">
        <v>2930</v>
      </c>
      <c r="D31619" t="s">
        <v>2026</v>
      </c>
      <c r="E31619">
        <v>5</v>
      </c>
      <c r="F31619" t="s">
        <v>2016</v>
      </c>
      <c r="G31619" t="s">
        <v>2030</v>
      </c>
      <c r="H31619" t="s">
        <v>2017</v>
      </c>
      <c r="I31619">
        <v>43147</v>
      </c>
      <c r="J31619">
        <v>2</v>
      </c>
      <c r="K31619">
        <v>5.47</v>
      </c>
    </row>
    <row r="31701" spans="1:11">
      <c r="A31701" t="s">
        <v>1330</v>
      </c>
      <c r="B31701" t="s">
        <v>2120</v>
      </c>
      <c r="C31701" t="s">
        <v>2890</v>
      </c>
      <c r="D31701" t="s">
        <v>2026</v>
      </c>
      <c r="E31701">
        <v>5</v>
      </c>
      <c r="F31701" t="s">
        <v>2016</v>
      </c>
      <c r="G31701">
        <v>40</v>
      </c>
      <c r="H31701" t="s">
        <v>2017</v>
      </c>
      <c r="I31701">
        <v>43511</v>
      </c>
      <c r="J31701">
        <v>1</v>
      </c>
      <c r="K31701">
        <v>73.540000000000006</v>
      </c>
    </row>
    <row r="31702" spans="1:11">
      <c r="B31702" t="s">
        <v>2094</v>
      </c>
      <c r="C31702" t="s">
        <v>2095</v>
      </c>
      <c r="D31702" t="s">
        <v>2076</v>
      </c>
      <c r="E31702">
        <v>3</v>
      </c>
      <c r="F31702" t="s">
        <v>2088</v>
      </c>
      <c r="G31702" t="s">
        <v>2030</v>
      </c>
      <c r="H31702" t="s">
        <v>2017</v>
      </c>
      <c r="I31702">
        <v>43508</v>
      </c>
      <c r="J31702" t="s">
        <v>2030</v>
      </c>
      <c r="K31702" t="s">
        <v>2030</v>
      </c>
    </row>
    <row r="31703" spans="1:11">
      <c r="B31703" t="s">
        <v>2074</v>
      </c>
      <c r="C31703" t="s">
        <v>2196</v>
      </c>
      <c r="D31703" t="s">
        <v>2026</v>
      </c>
      <c r="E31703">
        <v>5</v>
      </c>
      <c r="F31703" t="s">
        <v>2016</v>
      </c>
      <c r="G31703">
        <v>43</v>
      </c>
      <c r="H31703" t="s">
        <v>2020</v>
      </c>
      <c r="I31703">
        <v>43506</v>
      </c>
      <c r="J31703" t="s">
        <v>2030</v>
      </c>
      <c r="K31703" t="s">
        <v>2030</v>
      </c>
    </row>
    <row r="31704" spans="1:11">
      <c r="B31704" t="s">
        <v>2186</v>
      </c>
      <c r="C31704" t="s">
        <v>2187</v>
      </c>
      <c r="D31704" t="s">
        <v>2015</v>
      </c>
      <c r="E31704">
        <v>3</v>
      </c>
      <c r="F31704" t="s">
        <v>2016</v>
      </c>
      <c r="G31704">
        <v>33</v>
      </c>
      <c r="H31704" t="s">
        <v>2017</v>
      </c>
      <c r="I31704">
        <v>43500</v>
      </c>
      <c r="J31704">
        <v>7</v>
      </c>
      <c r="K31704">
        <v>28.05</v>
      </c>
    </row>
    <row r="31705" spans="1:11">
      <c r="B31705" t="s">
        <v>2618</v>
      </c>
      <c r="C31705" t="s">
        <v>3276</v>
      </c>
      <c r="D31705" t="s">
        <v>2053</v>
      </c>
      <c r="E31705">
        <v>1</v>
      </c>
      <c r="F31705" t="s">
        <v>2016</v>
      </c>
      <c r="G31705">
        <v>24.85</v>
      </c>
      <c r="H31705" t="s">
        <v>2017</v>
      </c>
      <c r="I31705">
        <v>43497</v>
      </c>
      <c r="J31705" t="s">
        <v>2030</v>
      </c>
      <c r="K31705" t="s">
        <v>2030</v>
      </c>
    </row>
    <row r="31706" spans="1:11">
      <c r="B31706" t="s">
        <v>2136</v>
      </c>
      <c r="C31706" t="s">
        <v>2185</v>
      </c>
      <c r="D31706" t="s">
        <v>2026</v>
      </c>
      <c r="E31706">
        <v>5</v>
      </c>
      <c r="F31706" t="s">
        <v>2016</v>
      </c>
      <c r="G31706">
        <v>42.5</v>
      </c>
      <c r="H31706" t="s">
        <v>2020</v>
      </c>
      <c r="I31706">
        <v>43497</v>
      </c>
      <c r="J31706">
        <v>1</v>
      </c>
      <c r="K31706">
        <v>73.540000000000006</v>
      </c>
    </row>
    <row r="31707" spans="1:11">
      <c r="B31707" t="s">
        <v>2072</v>
      </c>
      <c r="C31707" t="s">
        <v>2188</v>
      </c>
      <c r="D31707" t="s">
        <v>2029</v>
      </c>
      <c r="E31707">
        <v>5</v>
      </c>
      <c r="F31707" t="s">
        <v>2016</v>
      </c>
      <c r="G31707">
        <v>41</v>
      </c>
      <c r="H31707" t="s">
        <v>2020</v>
      </c>
      <c r="I31707">
        <v>43496</v>
      </c>
      <c r="J31707">
        <v>1</v>
      </c>
      <c r="K31707">
        <v>73.540000000000006</v>
      </c>
    </row>
    <row r="31708" spans="1:11">
      <c r="B31708" t="s">
        <v>2174</v>
      </c>
      <c r="C31708" t="s">
        <v>3277</v>
      </c>
      <c r="D31708" t="s">
        <v>2029</v>
      </c>
      <c r="E31708">
        <v>5</v>
      </c>
      <c r="F31708" t="s">
        <v>2016</v>
      </c>
      <c r="G31708">
        <v>42</v>
      </c>
      <c r="H31708" t="s">
        <v>2017</v>
      </c>
      <c r="I31708">
        <v>43495</v>
      </c>
      <c r="J31708">
        <v>1</v>
      </c>
      <c r="K31708">
        <v>73.540000000000006</v>
      </c>
    </row>
    <row r="31709" spans="1:11">
      <c r="B31709" t="s">
        <v>2049</v>
      </c>
      <c r="C31709" t="s">
        <v>3278</v>
      </c>
      <c r="D31709" t="s">
        <v>2029</v>
      </c>
      <c r="E31709">
        <v>5</v>
      </c>
      <c r="F31709" t="s">
        <v>2016</v>
      </c>
      <c r="G31709">
        <v>39</v>
      </c>
      <c r="H31709" t="s">
        <v>2020</v>
      </c>
      <c r="I31709">
        <v>43494</v>
      </c>
      <c r="J31709">
        <v>1</v>
      </c>
      <c r="K31709">
        <v>73.540000000000006</v>
      </c>
    </row>
    <row r="31710" spans="1:11">
      <c r="B31710" t="s">
        <v>2061</v>
      </c>
      <c r="C31710" t="s">
        <v>2194</v>
      </c>
      <c r="D31710" t="s">
        <v>2026</v>
      </c>
      <c r="E31710">
        <v>5</v>
      </c>
      <c r="F31710" t="s">
        <v>2016</v>
      </c>
      <c r="G31710">
        <v>45</v>
      </c>
      <c r="H31710" t="s">
        <v>2020</v>
      </c>
      <c r="I31710">
        <v>43494</v>
      </c>
      <c r="J31710">
        <v>1</v>
      </c>
      <c r="K31710">
        <v>73.540000000000006</v>
      </c>
    </row>
    <row r="31711" spans="1:11">
      <c r="B31711" t="s">
        <v>2037</v>
      </c>
      <c r="C31711" t="s">
        <v>2201</v>
      </c>
      <c r="D31711" t="s">
        <v>2026</v>
      </c>
      <c r="E31711">
        <v>5</v>
      </c>
      <c r="F31711" t="s">
        <v>2016</v>
      </c>
      <c r="G31711">
        <v>45</v>
      </c>
      <c r="H31711" t="s">
        <v>2020</v>
      </c>
      <c r="I31711">
        <v>43487</v>
      </c>
      <c r="J31711">
        <v>1</v>
      </c>
      <c r="K31711">
        <v>73.540000000000006</v>
      </c>
    </row>
    <row r="31712" spans="1:11">
      <c r="B31712" t="s">
        <v>2033</v>
      </c>
      <c r="C31712" t="s">
        <v>2192</v>
      </c>
      <c r="D31712" t="s">
        <v>2035</v>
      </c>
      <c r="E31712">
        <v>5</v>
      </c>
      <c r="F31712" t="s">
        <v>2016</v>
      </c>
      <c r="G31712">
        <v>44</v>
      </c>
      <c r="H31712" t="s">
        <v>2020</v>
      </c>
      <c r="I31712">
        <v>43483</v>
      </c>
      <c r="J31712">
        <v>3</v>
      </c>
      <c r="K31712">
        <v>53.3</v>
      </c>
    </row>
    <row r="31713" spans="2:11">
      <c r="B31713" t="s">
        <v>2878</v>
      </c>
      <c r="C31713" t="s">
        <v>3279</v>
      </c>
      <c r="D31713" t="s">
        <v>2026</v>
      </c>
      <c r="E31713">
        <v>5</v>
      </c>
      <c r="F31713" t="s">
        <v>2016</v>
      </c>
      <c r="G31713">
        <v>40</v>
      </c>
      <c r="H31713" t="s">
        <v>2020</v>
      </c>
      <c r="I31713">
        <v>43460</v>
      </c>
      <c r="J31713">
        <v>1</v>
      </c>
      <c r="K31713">
        <v>73.540000000000006</v>
      </c>
    </row>
    <row r="31714" spans="2:11">
      <c r="B31714" t="s">
        <v>106</v>
      </c>
      <c r="C31714" t="s">
        <v>2195</v>
      </c>
      <c r="D31714" t="s">
        <v>2019</v>
      </c>
      <c r="E31714">
        <v>3</v>
      </c>
      <c r="F31714" t="s">
        <v>2016</v>
      </c>
      <c r="G31714">
        <v>35</v>
      </c>
      <c r="H31714" t="s">
        <v>2020</v>
      </c>
      <c r="I31714">
        <v>43448</v>
      </c>
      <c r="J31714">
        <v>8</v>
      </c>
      <c r="K31714">
        <v>25.13</v>
      </c>
    </row>
    <row r="31715" spans="2:11">
      <c r="B31715" t="s">
        <v>2021</v>
      </c>
      <c r="C31715" t="s">
        <v>2190</v>
      </c>
      <c r="D31715" t="s">
        <v>2166</v>
      </c>
      <c r="E31715">
        <v>5</v>
      </c>
      <c r="F31715" t="s">
        <v>2016</v>
      </c>
      <c r="G31715">
        <v>40</v>
      </c>
      <c r="H31715" t="s">
        <v>2020</v>
      </c>
      <c r="I31715">
        <v>43448</v>
      </c>
      <c r="J31715" t="s">
        <v>2030</v>
      </c>
      <c r="K31715" t="s">
        <v>2030</v>
      </c>
    </row>
    <row r="31716" spans="2:11">
      <c r="B31716" t="s">
        <v>2024</v>
      </c>
      <c r="C31716" t="s">
        <v>2025</v>
      </c>
      <c r="D31716" t="s">
        <v>2026</v>
      </c>
      <c r="E31716">
        <v>5</v>
      </c>
      <c r="F31716" t="s">
        <v>2016</v>
      </c>
      <c r="G31716">
        <v>42</v>
      </c>
      <c r="H31716" t="s">
        <v>2017</v>
      </c>
      <c r="I31716">
        <v>43448</v>
      </c>
      <c r="J31716">
        <v>1</v>
      </c>
      <c r="K31716">
        <v>73.540000000000006</v>
      </c>
    </row>
    <row r="31717" spans="2:11">
      <c r="B31717" t="s">
        <v>2065</v>
      </c>
      <c r="C31717" t="s">
        <v>3280</v>
      </c>
      <c r="D31717" t="s">
        <v>2044</v>
      </c>
      <c r="E31717">
        <v>3</v>
      </c>
      <c r="F31717" t="s">
        <v>2016</v>
      </c>
      <c r="G31717">
        <v>33</v>
      </c>
      <c r="H31717" t="s">
        <v>2020</v>
      </c>
      <c r="I31717">
        <v>43448</v>
      </c>
      <c r="J31717">
        <v>9</v>
      </c>
      <c r="K31717">
        <v>2.95</v>
      </c>
    </row>
    <row r="31718" spans="2:11">
      <c r="B31718" t="s">
        <v>2039</v>
      </c>
      <c r="C31718" t="s">
        <v>2193</v>
      </c>
      <c r="D31718" t="s">
        <v>2076</v>
      </c>
      <c r="E31718">
        <v>3</v>
      </c>
      <c r="F31718" t="s">
        <v>2016</v>
      </c>
      <c r="G31718" t="s">
        <v>2030</v>
      </c>
      <c r="H31718" t="s">
        <v>2017</v>
      </c>
      <c r="I31718">
        <v>43447</v>
      </c>
      <c r="J31718">
        <v>5</v>
      </c>
      <c r="K31718">
        <v>32.24</v>
      </c>
    </row>
    <row r="31719" spans="2:11">
      <c r="B31719" t="s">
        <v>2198</v>
      </c>
      <c r="C31719" t="s">
        <v>2199</v>
      </c>
      <c r="D31719" t="s">
        <v>2044</v>
      </c>
      <c r="E31719">
        <v>3</v>
      </c>
      <c r="F31719" t="s">
        <v>2016</v>
      </c>
      <c r="G31719">
        <v>36</v>
      </c>
      <c r="H31719" t="s">
        <v>2020</v>
      </c>
      <c r="I31719">
        <v>43447</v>
      </c>
      <c r="J31719">
        <v>10</v>
      </c>
      <c r="K31719">
        <v>0</v>
      </c>
    </row>
    <row r="31720" spans="2:11">
      <c r="B31720" t="s">
        <v>2102</v>
      </c>
      <c r="C31720" t="s">
        <v>2103</v>
      </c>
      <c r="D31720" t="s">
        <v>2026</v>
      </c>
      <c r="E31720">
        <v>5</v>
      </c>
      <c r="F31720" t="s">
        <v>2016</v>
      </c>
      <c r="G31720" t="s">
        <v>2030</v>
      </c>
      <c r="H31720" t="s">
        <v>2017</v>
      </c>
      <c r="I31720">
        <v>43413</v>
      </c>
      <c r="J31720" t="s">
        <v>2030</v>
      </c>
      <c r="K31720" t="s">
        <v>2030</v>
      </c>
    </row>
    <row r="31721" spans="2:11">
      <c r="B31721" t="s">
        <v>2083</v>
      </c>
      <c r="C31721" t="s">
        <v>2084</v>
      </c>
      <c r="D31721" t="s">
        <v>2026</v>
      </c>
      <c r="E31721">
        <v>5</v>
      </c>
      <c r="F31721" t="s">
        <v>2016</v>
      </c>
      <c r="G31721" t="s">
        <v>2030</v>
      </c>
      <c r="H31721" t="s">
        <v>2017</v>
      </c>
      <c r="I31721">
        <v>43181</v>
      </c>
      <c r="J31721">
        <v>1</v>
      </c>
      <c r="K31721">
        <v>73.540000000000006</v>
      </c>
    </row>
    <row r="31801" spans="1:11">
      <c r="A31801" t="s">
        <v>1331</v>
      </c>
      <c r="B31801" t="s">
        <v>2232</v>
      </c>
      <c r="C31801" t="s">
        <v>2973</v>
      </c>
      <c r="D31801" t="s">
        <v>2029</v>
      </c>
      <c r="E31801">
        <v>5</v>
      </c>
      <c r="F31801" t="s">
        <v>2016</v>
      </c>
      <c r="G31801" t="s">
        <v>2030</v>
      </c>
      <c r="H31801" t="s">
        <v>2017</v>
      </c>
      <c r="I31801">
        <v>43511</v>
      </c>
      <c r="J31801">
        <v>1</v>
      </c>
      <c r="K31801">
        <v>22.26</v>
      </c>
    </row>
    <row r="31802" spans="1:11">
      <c r="B31802" t="s">
        <v>2451</v>
      </c>
      <c r="C31802" t="s">
        <v>2974</v>
      </c>
      <c r="D31802" t="s">
        <v>2026</v>
      </c>
      <c r="E31802">
        <v>5</v>
      </c>
      <c r="F31802" t="s">
        <v>2016</v>
      </c>
      <c r="G31802" t="s">
        <v>2030</v>
      </c>
      <c r="H31802" t="s">
        <v>2017</v>
      </c>
      <c r="I31802">
        <v>43511</v>
      </c>
      <c r="J31802">
        <v>1</v>
      </c>
      <c r="K31802">
        <v>22.26</v>
      </c>
    </row>
    <row r="31803" spans="1:11">
      <c r="B31803" t="s">
        <v>2051</v>
      </c>
      <c r="C31803" t="s">
        <v>2975</v>
      </c>
      <c r="D31803" t="s">
        <v>2053</v>
      </c>
      <c r="E31803">
        <v>1</v>
      </c>
      <c r="F31803" t="s">
        <v>2016</v>
      </c>
      <c r="G31803">
        <v>67</v>
      </c>
      <c r="H31803" t="s">
        <v>2017</v>
      </c>
      <c r="I31803">
        <v>43511</v>
      </c>
      <c r="J31803">
        <v>7</v>
      </c>
      <c r="K31803">
        <v>-9.31</v>
      </c>
    </row>
    <row r="31804" spans="1:11">
      <c r="B31804" t="s">
        <v>106</v>
      </c>
      <c r="C31804" t="s">
        <v>2926</v>
      </c>
      <c r="D31804" t="s">
        <v>2114</v>
      </c>
      <c r="E31804">
        <v>3</v>
      </c>
      <c r="F31804" t="s">
        <v>2016</v>
      </c>
      <c r="G31804">
        <v>100</v>
      </c>
      <c r="H31804" t="s">
        <v>2020</v>
      </c>
      <c r="I31804">
        <v>43510</v>
      </c>
      <c r="J31804">
        <v>5</v>
      </c>
      <c r="K31804">
        <v>5.92</v>
      </c>
    </row>
    <row r="31805" spans="1:11">
      <c r="B31805" t="s">
        <v>2027</v>
      </c>
      <c r="C31805" t="s">
        <v>2976</v>
      </c>
      <c r="D31805" t="s">
        <v>2029</v>
      </c>
      <c r="E31805">
        <v>5</v>
      </c>
      <c r="F31805" t="s">
        <v>2016</v>
      </c>
      <c r="G31805">
        <v>102</v>
      </c>
      <c r="H31805" t="s">
        <v>2017</v>
      </c>
      <c r="I31805">
        <v>43510</v>
      </c>
      <c r="J31805">
        <v>1</v>
      </c>
      <c r="K31805">
        <v>22.26</v>
      </c>
    </row>
    <row r="31806" spans="1:11">
      <c r="B31806" t="s">
        <v>2033</v>
      </c>
      <c r="C31806" t="s">
        <v>2927</v>
      </c>
      <c r="D31806" t="s">
        <v>2035</v>
      </c>
      <c r="E31806">
        <v>5</v>
      </c>
      <c r="F31806" t="s">
        <v>2016</v>
      </c>
      <c r="G31806">
        <v>101</v>
      </c>
      <c r="H31806" t="s">
        <v>2036</v>
      </c>
      <c r="I31806">
        <v>43510</v>
      </c>
      <c r="J31806">
        <v>4</v>
      </c>
      <c r="K31806">
        <v>6.23</v>
      </c>
    </row>
    <row r="31807" spans="1:11">
      <c r="B31807" t="s">
        <v>2139</v>
      </c>
      <c r="C31807" t="s">
        <v>2921</v>
      </c>
      <c r="D31807" t="s">
        <v>2035</v>
      </c>
      <c r="E31807">
        <v>5</v>
      </c>
      <c r="F31807" t="s">
        <v>2016</v>
      </c>
      <c r="G31807">
        <v>105</v>
      </c>
      <c r="H31807" t="s">
        <v>2020</v>
      </c>
      <c r="I31807">
        <v>43510</v>
      </c>
      <c r="J31807">
        <v>1</v>
      </c>
      <c r="K31807">
        <v>22.26</v>
      </c>
    </row>
    <row r="31808" spans="1:11">
      <c r="B31808" t="s">
        <v>2074</v>
      </c>
      <c r="C31808" t="s">
        <v>2977</v>
      </c>
      <c r="D31808" t="s">
        <v>2076</v>
      </c>
      <c r="E31808">
        <v>3</v>
      </c>
      <c r="F31808" t="s">
        <v>2016</v>
      </c>
      <c r="G31808">
        <v>97</v>
      </c>
      <c r="H31808" t="s">
        <v>2020</v>
      </c>
      <c r="I31808">
        <v>43510</v>
      </c>
      <c r="J31808">
        <v>3</v>
      </c>
      <c r="K31808">
        <v>17.66</v>
      </c>
    </row>
    <row r="31809" spans="2:11">
      <c r="B31809" t="s">
        <v>2049</v>
      </c>
      <c r="C31809" t="s">
        <v>2336</v>
      </c>
      <c r="D31809" t="s">
        <v>2029</v>
      </c>
      <c r="E31809">
        <v>5</v>
      </c>
      <c r="F31809" t="s">
        <v>2016</v>
      </c>
      <c r="G31809">
        <v>100</v>
      </c>
      <c r="H31809" t="s">
        <v>2017</v>
      </c>
      <c r="I31809">
        <v>43510</v>
      </c>
      <c r="J31809">
        <v>1</v>
      </c>
      <c r="K31809">
        <v>22.26</v>
      </c>
    </row>
    <row r="31810" spans="2:11">
      <c r="B31810" t="s">
        <v>2129</v>
      </c>
      <c r="C31810" t="s">
        <v>2978</v>
      </c>
      <c r="D31810" t="s">
        <v>2026</v>
      </c>
      <c r="E31810">
        <v>5</v>
      </c>
      <c r="F31810" t="s">
        <v>2016</v>
      </c>
      <c r="G31810">
        <v>113</v>
      </c>
      <c r="H31810" t="s">
        <v>2020</v>
      </c>
      <c r="I31810">
        <v>43510</v>
      </c>
      <c r="J31810">
        <v>1</v>
      </c>
      <c r="K31810">
        <v>22.26</v>
      </c>
    </row>
    <row r="31811" spans="2:11">
      <c r="B31811" t="s">
        <v>2274</v>
      </c>
      <c r="C31811" t="s">
        <v>2334</v>
      </c>
      <c r="D31811" t="s">
        <v>2076</v>
      </c>
      <c r="E31811">
        <v>3</v>
      </c>
      <c r="F31811" t="s">
        <v>2016</v>
      </c>
      <c r="G31811" t="s">
        <v>2030</v>
      </c>
      <c r="H31811" t="s">
        <v>2017</v>
      </c>
      <c r="I31811">
        <v>43509</v>
      </c>
      <c r="J31811" t="s">
        <v>2030</v>
      </c>
      <c r="K31811" t="s">
        <v>2030</v>
      </c>
    </row>
    <row r="31812" spans="2:11">
      <c r="B31812" t="s">
        <v>2094</v>
      </c>
      <c r="C31812" t="s">
        <v>2095</v>
      </c>
      <c r="D31812" t="s">
        <v>2053</v>
      </c>
      <c r="E31812">
        <v>1</v>
      </c>
      <c r="F31812" t="s">
        <v>2088</v>
      </c>
      <c r="G31812" t="s">
        <v>2030</v>
      </c>
      <c r="H31812" t="s">
        <v>2017</v>
      </c>
      <c r="I31812">
        <v>43509</v>
      </c>
      <c r="J31812" t="s">
        <v>2030</v>
      </c>
      <c r="K31812" t="s">
        <v>2030</v>
      </c>
    </row>
    <row r="31813" spans="2:11">
      <c r="B31813" t="s">
        <v>2024</v>
      </c>
      <c r="C31813" t="s">
        <v>2880</v>
      </c>
      <c r="D31813" t="s">
        <v>2026</v>
      </c>
      <c r="E31813">
        <v>5</v>
      </c>
      <c r="F31813" t="s">
        <v>2016</v>
      </c>
      <c r="G31813">
        <v>105</v>
      </c>
      <c r="H31813" t="s">
        <v>2017</v>
      </c>
      <c r="I31813">
        <v>43417</v>
      </c>
      <c r="J31813" t="s">
        <v>2030</v>
      </c>
      <c r="K31813" t="s">
        <v>2030</v>
      </c>
    </row>
    <row r="31814" spans="2:11">
      <c r="B31814" t="s">
        <v>2174</v>
      </c>
      <c r="C31814" t="s">
        <v>2979</v>
      </c>
      <c r="D31814" t="s">
        <v>2015</v>
      </c>
      <c r="E31814">
        <v>3</v>
      </c>
      <c r="F31814" t="s">
        <v>2016</v>
      </c>
      <c r="G31814">
        <v>93</v>
      </c>
      <c r="H31814" t="s">
        <v>2017</v>
      </c>
      <c r="I31814">
        <v>43415</v>
      </c>
      <c r="J31814">
        <v>6</v>
      </c>
      <c r="K31814">
        <v>0</v>
      </c>
    </row>
    <row r="31815" spans="2:11">
      <c r="B31815" t="s">
        <v>2083</v>
      </c>
      <c r="C31815" t="s">
        <v>2304</v>
      </c>
      <c r="D31815" t="s">
        <v>2076</v>
      </c>
      <c r="E31815">
        <v>3</v>
      </c>
      <c r="F31815" t="s">
        <v>2088</v>
      </c>
      <c r="G31815" t="s">
        <v>2030</v>
      </c>
      <c r="H31815" t="s">
        <v>2017</v>
      </c>
      <c r="I31815">
        <v>43412</v>
      </c>
      <c r="J31815">
        <v>2</v>
      </c>
      <c r="K31815">
        <v>21.25</v>
      </c>
    </row>
    <row r="31901" spans="1:11">
      <c r="A31901" t="s">
        <v>1332</v>
      </c>
      <c r="B31901" t="s">
        <v>2134</v>
      </c>
      <c r="C31901" t="s">
        <v>2477</v>
      </c>
      <c r="D31901" t="s">
        <v>2035</v>
      </c>
      <c r="E31901">
        <v>5</v>
      </c>
      <c r="F31901" t="s">
        <v>2085</v>
      </c>
      <c r="G31901">
        <v>227</v>
      </c>
      <c r="H31901" t="s">
        <v>2020</v>
      </c>
      <c r="I31901">
        <v>43511</v>
      </c>
      <c r="J31901">
        <v>1</v>
      </c>
      <c r="K31901">
        <v>0</v>
      </c>
    </row>
    <row r="31902" spans="1:11">
      <c r="B31902" t="s">
        <v>2094</v>
      </c>
      <c r="C31902" t="s">
        <v>2095</v>
      </c>
      <c r="D31902" t="s">
        <v>2053</v>
      </c>
      <c r="E31902">
        <v>1</v>
      </c>
      <c r="F31902" t="s">
        <v>2088</v>
      </c>
      <c r="G31902" t="s">
        <v>2030</v>
      </c>
      <c r="H31902" t="s">
        <v>2017</v>
      </c>
      <c r="I31902">
        <v>43511</v>
      </c>
      <c r="J31902" t="s">
        <v>2030</v>
      </c>
      <c r="K31902" t="s">
        <v>2030</v>
      </c>
    </row>
    <row r="31903" spans="1:11">
      <c r="B31903" t="s">
        <v>2203</v>
      </c>
      <c r="C31903" t="s">
        <v>2474</v>
      </c>
      <c r="D31903" t="s">
        <v>2026</v>
      </c>
      <c r="E31903">
        <v>5</v>
      </c>
      <c r="F31903" t="s">
        <v>2016</v>
      </c>
      <c r="G31903">
        <v>220</v>
      </c>
      <c r="H31903" t="s">
        <v>2020</v>
      </c>
      <c r="I31903">
        <v>43511</v>
      </c>
      <c r="J31903">
        <v>2</v>
      </c>
      <c r="K31903">
        <v>-13.84</v>
      </c>
    </row>
    <row r="31904" spans="1:11">
      <c r="B31904" t="s">
        <v>3830</v>
      </c>
      <c r="C31904" t="s">
        <v>3831</v>
      </c>
      <c r="D31904" t="s">
        <v>2041</v>
      </c>
      <c r="E31904">
        <v>1</v>
      </c>
      <c r="F31904" t="s">
        <v>2016</v>
      </c>
      <c r="G31904">
        <v>183</v>
      </c>
      <c r="H31904" t="s">
        <v>2020</v>
      </c>
      <c r="I31904">
        <v>43510</v>
      </c>
      <c r="J31904" t="s">
        <v>2030</v>
      </c>
      <c r="K31904" t="s">
        <v>2030</v>
      </c>
    </row>
    <row r="31905" spans="2:11">
      <c r="B31905" t="s">
        <v>2131</v>
      </c>
      <c r="C31905" t="s">
        <v>2132</v>
      </c>
      <c r="D31905" t="s">
        <v>2044</v>
      </c>
      <c r="E31905">
        <v>3</v>
      </c>
      <c r="F31905" t="s">
        <v>2016</v>
      </c>
      <c r="G31905">
        <v>190</v>
      </c>
      <c r="H31905" t="s">
        <v>2020</v>
      </c>
      <c r="I31905">
        <v>43509</v>
      </c>
      <c r="J31905">
        <v>1</v>
      </c>
      <c r="K31905">
        <v>0</v>
      </c>
    </row>
    <row r="31906" spans="2:11">
      <c r="B31906" t="s">
        <v>4366</v>
      </c>
      <c r="C31906" t="s">
        <v>4367</v>
      </c>
      <c r="D31906" t="s">
        <v>2238</v>
      </c>
      <c r="E31906">
        <v>4</v>
      </c>
      <c r="F31906" t="s">
        <v>2016</v>
      </c>
      <c r="G31906">
        <v>200</v>
      </c>
      <c r="H31906" t="s">
        <v>2020</v>
      </c>
      <c r="I31906">
        <v>43509</v>
      </c>
      <c r="J31906">
        <v>2</v>
      </c>
      <c r="K31906">
        <v>-13.84</v>
      </c>
    </row>
    <row r="31907" spans="2:11">
      <c r="B31907" t="s">
        <v>2483</v>
      </c>
      <c r="C31907" t="s">
        <v>2124</v>
      </c>
      <c r="D31907" t="s">
        <v>2076</v>
      </c>
      <c r="E31907">
        <v>3</v>
      </c>
      <c r="F31907" t="s">
        <v>2016</v>
      </c>
      <c r="G31907" t="s">
        <v>2030</v>
      </c>
      <c r="H31907" t="s">
        <v>2017</v>
      </c>
      <c r="I31907">
        <v>43509</v>
      </c>
      <c r="J31907">
        <v>4</v>
      </c>
      <c r="K31907">
        <v>-20.03</v>
      </c>
    </row>
    <row r="31908" spans="2:11">
      <c r="B31908" t="s">
        <v>2037</v>
      </c>
      <c r="C31908" t="s">
        <v>2480</v>
      </c>
      <c r="D31908" t="s">
        <v>2026</v>
      </c>
      <c r="E31908">
        <v>5</v>
      </c>
      <c r="F31908" t="s">
        <v>2016</v>
      </c>
      <c r="G31908">
        <v>232</v>
      </c>
      <c r="H31908" t="s">
        <v>2020</v>
      </c>
      <c r="I31908">
        <v>43508</v>
      </c>
      <c r="J31908">
        <v>2</v>
      </c>
      <c r="K31908">
        <v>-13.84</v>
      </c>
    </row>
    <row r="31909" spans="2:11">
      <c r="B31909" t="s">
        <v>2074</v>
      </c>
      <c r="C31909" t="s">
        <v>2481</v>
      </c>
      <c r="D31909" t="s">
        <v>2026</v>
      </c>
      <c r="E31909">
        <v>5</v>
      </c>
      <c r="F31909" t="s">
        <v>2016</v>
      </c>
      <c r="G31909">
        <v>235</v>
      </c>
      <c r="H31909" t="s">
        <v>2020</v>
      </c>
      <c r="I31909">
        <v>43508</v>
      </c>
      <c r="J31909">
        <v>2</v>
      </c>
      <c r="K31909">
        <v>-13.84</v>
      </c>
    </row>
    <row r="31910" spans="2:11">
      <c r="B31910" t="s">
        <v>2051</v>
      </c>
      <c r="C31910" t="s">
        <v>3840</v>
      </c>
      <c r="D31910" t="s">
        <v>2026</v>
      </c>
      <c r="E31910">
        <v>5</v>
      </c>
      <c r="F31910" t="s">
        <v>2016</v>
      </c>
      <c r="G31910">
        <v>240</v>
      </c>
      <c r="H31910" t="s">
        <v>2017</v>
      </c>
      <c r="I31910">
        <v>43508</v>
      </c>
      <c r="J31910">
        <v>2</v>
      </c>
      <c r="K31910">
        <v>-13.84</v>
      </c>
    </row>
    <row r="31911" spans="2:11">
      <c r="B31911" t="s">
        <v>2120</v>
      </c>
      <c r="C31911" t="s">
        <v>3212</v>
      </c>
      <c r="D31911" t="s">
        <v>2026</v>
      </c>
      <c r="E31911">
        <v>5</v>
      </c>
      <c r="F31911" t="s">
        <v>2016</v>
      </c>
      <c r="G31911">
        <v>220</v>
      </c>
      <c r="H31911" t="s">
        <v>2020</v>
      </c>
      <c r="I31911">
        <v>43508</v>
      </c>
      <c r="J31911" t="s">
        <v>2030</v>
      </c>
      <c r="K31911" t="s">
        <v>2030</v>
      </c>
    </row>
    <row r="31912" spans="2:11">
      <c r="B31912" t="s">
        <v>2063</v>
      </c>
      <c r="C31912" t="s">
        <v>2161</v>
      </c>
      <c r="D31912" t="s">
        <v>2162</v>
      </c>
      <c r="E31912">
        <v>3</v>
      </c>
      <c r="F31912" t="s">
        <v>2016</v>
      </c>
      <c r="G31912">
        <v>215</v>
      </c>
      <c r="H31912" t="s">
        <v>2017</v>
      </c>
      <c r="I31912">
        <v>43508</v>
      </c>
      <c r="J31912">
        <v>1</v>
      </c>
      <c r="K31912">
        <v>0</v>
      </c>
    </row>
    <row r="31913" spans="2:11">
      <c r="B31913" t="s">
        <v>2475</v>
      </c>
      <c r="C31913" t="s">
        <v>2476</v>
      </c>
      <c r="D31913" t="s">
        <v>2026</v>
      </c>
      <c r="E31913">
        <v>5</v>
      </c>
      <c r="F31913" t="s">
        <v>2016</v>
      </c>
      <c r="G31913">
        <v>272</v>
      </c>
      <c r="H31913" t="s">
        <v>2020</v>
      </c>
      <c r="I31913">
        <v>43508</v>
      </c>
      <c r="J31913">
        <v>2</v>
      </c>
      <c r="K31913">
        <v>-13.84</v>
      </c>
    </row>
    <row r="31914" spans="2:11">
      <c r="B31914" t="s">
        <v>2031</v>
      </c>
      <c r="C31914" t="s">
        <v>4368</v>
      </c>
      <c r="D31914" t="s">
        <v>2026</v>
      </c>
      <c r="E31914">
        <v>5</v>
      </c>
      <c r="F31914" t="s">
        <v>2016</v>
      </c>
      <c r="G31914">
        <v>190</v>
      </c>
      <c r="H31914" t="s">
        <v>2020</v>
      </c>
      <c r="I31914">
        <v>43488</v>
      </c>
      <c r="J31914">
        <v>2</v>
      </c>
      <c r="K31914">
        <v>-13.84</v>
      </c>
    </row>
    <row r="31915" spans="2:11">
      <c r="B31915" t="s">
        <v>2083</v>
      </c>
      <c r="C31915" t="s">
        <v>2084</v>
      </c>
      <c r="D31915" t="s">
        <v>2053</v>
      </c>
      <c r="E31915">
        <v>1</v>
      </c>
      <c r="F31915" t="s">
        <v>2016</v>
      </c>
      <c r="G31915" t="s">
        <v>2030</v>
      </c>
      <c r="H31915" t="s">
        <v>2017</v>
      </c>
      <c r="I31915">
        <v>43433</v>
      </c>
      <c r="J31915" t="s">
        <v>2030</v>
      </c>
      <c r="K31915" t="s">
        <v>2030</v>
      </c>
    </row>
    <row r="31916" spans="2:11">
      <c r="B31916" t="s">
        <v>2021</v>
      </c>
      <c r="C31916" t="s">
        <v>2165</v>
      </c>
      <c r="D31916" t="s">
        <v>2296</v>
      </c>
      <c r="E31916">
        <v>3</v>
      </c>
      <c r="F31916" t="s">
        <v>2016</v>
      </c>
      <c r="G31916">
        <v>207</v>
      </c>
      <c r="H31916" t="s">
        <v>2020</v>
      </c>
      <c r="I31916">
        <v>43410</v>
      </c>
      <c r="J31916">
        <v>1</v>
      </c>
      <c r="K31916">
        <v>0</v>
      </c>
    </row>
    <row r="32001" spans="1:11">
      <c r="A32001" t="s">
        <v>1333</v>
      </c>
      <c r="B32001" t="s">
        <v>2069</v>
      </c>
      <c r="C32001" t="s">
        <v>2342</v>
      </c>
      <c r="D32001" t="s">
        <v>2071</v>
      </c>
      <c r="E32001">
        <v>3</v>
      </c>
      <c r="F32001" t="s">
        <v>2016</v>
      </c>
      <c r="G32001" t="s">
        <v>2030</v>
      </c>
      <c r="H32001" t="s">
        <v>2017</v>
      </c>
      <c r="I32001">
        <v>43511</v>
      </c>
      <c r="J32001">
        <v>12</v>
      </c>
      <c r="K32001">
        <v>-34.24</v>
      </c>
    </row>
    <row r="32002" spans="1:11">
      <c r="B32002" t="s">
        <v>2094</v>
      </c>
      <c r="C32002" t="s">
        <v>2095</v>
      </c>
      <c r="D32002" t="s">
        <v>2053</v>
      </c>
      <c r="E32002">
        <v>1</v>
      </c>
      <c r="F32002" t="s">
        <v>2016</v>
      </c>
      <c r="G32002" t="s">
        <v>2030</v>
      </c>
      <c r="H32002" t="s">
        <v>2017</v>
      </c>
      <c r="I32002">
        <v>43507</v>
      </c>
      <c r="J32002" t="s">
        <v>2030</v>
      </c>
      <c r="K32002" t="s">
        <v>2030</v>
      </c>
    </row>
    <row r="32003" spans="1:11">
      <c r="B32003" t="s">
        <v>2047</v>
      </c>
      <c r="C32003" t="s">
        <v>2048</v>
      </c>
      <c r="D32003" t="s">
        <v>2044</v>
      </c>
      <c r="E32003">
        <v>3</v>
      </c>
      <c r="F32003" t="s">
        <v>2016</v>
      </c>
      <c r="G32003">
        <v>89</v>
      </c>
      <c r="H32003" t="s">
        <v>2017</v>
      </c>
      <c r="I32003">
        <v>43506</v>
      </c>
      <c r="J32003">
        <v>9</v>
      </c>
      <c r="K32003">
        <v>-14.81</v>
      </c>
    </row>
    <row r="32004" spans="1:11">
      <c r="B32004" t="s">
        <v>2159</v>
      </c>
      <c r="C32004" t="s">
        <v>2349</v>
      </c>
      <c r="D32004" t="s">
        <v>2029</v>
      </c>
      <c r="E32004">
        <v>5</v>
      </c>
      <c r="F32004" t="s">
        <v>2016</v>
      </c>
      <c r="G32004">
        <v>90</v>
      </c>
      <c r="H32004" t="s">
        <v>2020</v>
      </c>
      <c r="I32004">
        <v>43503</v>
      </c>
      <c r="J32004">
        <v>6</v>
      </c>
      <c r="K32004">
        <v>-7.11</v>
      </c>
    </row>
    <row r="32005" spans="1:11">
      <c r="B32005" t="s">
        <v>2083</v>
      </c>
      <c r="C32005" t="s">
        <v>2084</v>
      </c>
      <c r="D32005" t="s">
        <v>2035</v>
      </c>
      <c r="E32005">
        <v>5</v>
      </c>
      <c r="F32005" t="s">
        <v>2016</v>
      </c>
      <c r="G32005" t="s">
        <v>2030</v>
      </c>
      <c r="H32005" t="s">
        <v>2017</v>
      </c>
      <c r="I32005">
        <v>43503</v>
      </c>
      <c r="J32005">
        <v>10</v>
      </c>
      <c r="K32005">
        <v>-18.850000000000001</v>
      </c>
    </row>
    <row r="32006" spans="1:11">
      <c r="B32006" t="s">
        <v>2174</v>
      </c>
      <c r="C32006" t="s">
        <v>2014</v>
      </c>
      <c r="D32006" t="s">
        <v>2029</v>
      </c>
      <c r="E32006">
        <v>5</v>
      </c>
      <c r="F32006" t="s">
        <v>2016</v>
      </c>
      <c r="G32006">
        <v>94</v>
      </c>
      <c r="H32006" t="s">
        <v>2017</v>
      </c>
      <c r="I32006">
        <v>43502</v>
      </c>
      <c r="J32006">
        <v>10</v>
      </c>
      <c r="K32006">
        <v>-18.850000000000001</v>
      </c>
    </row>
    <row r="32007" spans="1:11">
      <c r="B32007" t="s">
        <v>106</v>
      </c>
      <c r="C32007" t="s">
        <v>2344</v>
      </c>
      <c r="D32007" t="s">
        <v>2019</v>
      </c>
      <c r="E32007">
        <v>3</v>
      </c>
      <c r="F32007" t="s">
        <v>2016</v>
      </c>
      <c r="G32007">
        <v>76</v>
      </c>
      <c r="H32007" t="s">
        <v>2020</v>
      </c>
      <c r="I32007">
        <v>43502</v>
      </c>
      <c r="J32007">
        <v>1</v>
      </c>
      <c r="K32007">
        <v>29.75</v>
      </c>
    </row>
    <row r="32008" spans="1:11">
      <c r="B32008" t="s">
        <v>2021</v>
      </c>
      <c r="C32008" t="s">
        <v>2022</v>
      </c>
      <c r="D32008" t="s">
        <v>2023</v>
      </c>
      <c r="E32008">
        <v>5</v>
      </c>
      <c r="F32008" t="s">
        <v>2085</v>
      </c>
      <c r="G32008">
        <v>96</v>
      </c>
      <c r="H32008" t="s">
        <v>2020</v>
      </c>
      <c r="I32008">
        <v>43502</v>
      </c>
      <c r="J32008">
        <v>4</v>
      </c>
      <c r="K32008">
        <v>-1.55</v>
      </c>
    </row>
    <row r="32009" spans="1:11">
      <c r="B32009" t="s">
        <v>2024</v>
      </c>
      <c r="C32009" t="s">
        <v>2025</v>
      </c>
      <c r="D32009" t="s">
        <v>2026</v>
      </c>
      <c r="E32009">
        <v>5</v>
      </c>
      <c r="F32009" t="s">
        <v>2016</v>
      </c>
      <c r="G32009">
        <v>110</v>
      </c>
      <c r="H32009" t="s">
        <v>2017</v>
      </c>
      <c r="I32009">
        <v>43502</v>
      </c>
      <c r="J32009">
        <v>10</v>
      </c>
      <c r="K32009">
        <v>-18.850000000000001</v>
      </c>
    </row>
    <row r="32010" spans="1:11">
      <c r="B32010" t="s">
        <v>2131</v>
      </c>
      <c r="C32010" t="s">
        <v>3567</v>
      </c>
      <c r="D32010" t="s">
        <v>2026</v>
      </c>
      <c r="E32010">
        <v>5</v>
      </c>
      <c r="F32010" t="s">
        <v>2016</v>
      </c>
      <c r="G32010">
        <v>95</v>
      </c>
      <c r="H32010" t="s">
        <v>2133</v>
      </c>
      <c r="I32010">
        <v>43502</v>
      </c>
      <c r="J32010">
        <v>10</v>
      </c>
      <c r="K32010">
        <v>-18.850000000000001</v>
      </c>
    </row>
    <row r="32011" spans="1:11">
      <c r="B32011" t="s">
        <v>2033</v>
      </c>
      <c r="C32011" t="s">
        <v>4298</v>
      </c>
      <c r="D32011" t="s">
        <v>2044</v>
      </c>
      <c r="E32011">
        <v>3</v>
      </c>
      <c r="F32011" t="s">
        <v>2016</v>
      </c>
      <c r="G32011">
        <v>84</v>
      </c>
      <c r="H32011" t="s">
        <v>2036</v>
      </c>
      <c r="I32011">
        <v>43502</v>
      </c>
      <c r="J32011">
        <v>3</v>
      </c>
      <c r="K32011">
        <v>0</v>
      </c>
    </row>
    <row r="32012" spans="1:11">
      <c r="B32012" t="s">
        <v>2039</v>
      </c>
      <c r="C32012" t="s">
        <v>2040</v>
      </c>
      <c r="D32012" t="s">
        <v>2026</v>
      </c>
      <c r="E32012">
        <v>5</v>
      </c>
      <c r="F32012" t="s">
        <v>2016</v>
      </c>
      <c r="G32012">
        <v>95</v>
      </c>
      <c r="H32012" t="s">
        <v>2020</v>
      </c>
      <c r="I32012">
        <v>43502</v>
      </c>
      <c r="J32012" t="s">
        <v>2030</v>
      </c>
      <c r="K32012" t="s">
        <v>2030</v>
      </c>
    </row>
    <row r="32013" spans="1:11">
      <c r="B32013" t="s">
        <v>2072</v>
      </c>
      <c r="C32013" t="s">
        <v>2073</v>
      </c>
      <c r="D32013" t="s">
        <v>2015</v>
      </c>
      <c r="E32013">
        <v>3</v>
      </c>
      <c r="F32013" t="s">
        <v>2016</v>
      </c>
      <c r="G32013" t="s">
        <v>2030</v>
      </c>
      <c r="H32013" t="s">
        <v>2017</v>
      </c>
      <c r="I32013">
        <v>43502</v>
      </c>
      <c r="J32013">
        <v>5</v>
      </c>
      <c r="K32013">
        <v>-5.34</v>
      </c>
    </row>
    <row r="32014" spans="1:11">
      <c r="B32014" t="s">
        <v>2042</v>
      </c>
      <c r="C32014" t="s">
        <v>2043</v>
      </c>
      <c r="D32014" t="s">
        <v>2029</v>
      </c>
      <c r="E32014">
        <v>5</v>
      </c>
      <c r="F32014" t="s">
        <v>2016</v>
      </c>
      <c r="G32014">
        <v>90</v>
      </c>
      <c r="H32014" t="s">
        <v>2020</v>
      </c>
      <c r="I32014">
        <v>43502</v>
      </c>
      <c r="J32014">
        <v>10</v>
      </c>
      <c r="K32014">
        <v>-18.850000000000001</v>
      </c>
    </row>
    <row r="32015" spans="1:11">
      <c r="B32015" t="s">
        <v>2321</v>
      </c>
      <c r="C32015" t="s">
        <v>2347</v>
      </c>
      <c r="D32015" t="s">
        <v>2026</v>
      </c>
      <c r="E32015">
        <v>5</v>
      </c>
      <c r="F32015" t="s">
        <v>2016</v>
      </c>
      <c r="G32015">
        <v>92</v>
      </c>
      <c r="H32015" t="s">
        <v>2020</v>
      </c>
      <c r="I32015">
        <v>43502</v>
      </c>
      <c r="J32015" t="s">
        <v>2030</v>
      </c>
      <c r="K32015" t="s">
        <v>2030</v>
      </c>
    </row>
    <row r="32016" spans="1:11">
      <c r="B32016" t="s">
        <v>2045</v>
      </c>
      <c r="C32016" t="s">
        <v>2046</v>
      </c>
      <c r="D32016" t="s">
        <v>2015</v>
      </c>
      <c r="E32016">
        <v>3</v>
      </c>
      <c r="F32016" t="s">
        <v>2016</v>
      </c>
      <c r="G32016" t="s">
        <v>2030</v>
      </c>
      <c r="H32016" t="s">
        <v>2017</v>
      </c>
      <c r="I32016">
        <v>43502</v>
      </c>
      <c r="J32016">
        <v>13</v>
      </c>
      <c r="K32016">
        <v>-37.24</v>
      </c>
    </row>
    <row r="32017" spans="2:11">
      <c r="B32017" t="s">
        <v>2129</v>
      </c>
      <c r="C32017" t="s">
        <v>4221</v>
      </c>
      <c r="D32017" t="s">
        <v>2026</v>
      </c>
      <c r="E32017">
        <v>5</v>
      </c>
      <c r="F32017" t="s">
        <v>2016</v>
      </c>
      <c r="G32017">
        <v>90</v>
      </c>
      <c r="H32017" t="s">
        <v>2020</v>
      </c>
      <c r="I32017">
        <v>43502</v>
      </c>
      <c r="J32017">
        <v>10</v>
      </c>
      <c r="K32017">
        <v>-18.850000000000001</v>
      </c>
    </row>
    <row r="32018" spans="2:11">
      <c r="B32018" t="s">
        <v>2203</v>
      </c>
      <c r="C32018" t="s">
        <v>2562</v>
      </c>
      <c r="D32018" t="s">
        <v>2026</v>
      </c>
      <c r="E32018">
        <v>5</v>
      </c>
      <c r="F32018" t="s">
        <v>2016</v>
      </c>
      <c r="G32018">
        <v>93</v>
      </c>
      <c r="H32018" t="s">
        <v>2017</v>
      </c>
      <c r="I32018">
        <v>43502</v>
      </c>
      <c r="J32018">
        <v>8</v>
      </c>
      <c r="K32018">
        <v>-14.58</v>
      </c>
    </row>
    <row r="32019" spans="2:11">
      <c r="B32019" t="s">
        <v>2054</v>
      </c>
      <c r="C32019" t="s">
        <v>2055</v>
      </c>
      <c r="D32019" t="s">
        <v>2044</v>
      </c>
      <c r="E32019">
        <v>3</v>
      </c>
      <c r="F32019" t="s">
        <v>2016</v>
      </c>
      <c r="G32019">
        <v>80</v>
      </c>
      <c r="H32019" t="s">
        <v>2020</v>
      </c>
      <c r="I32019">
        <v>43502</v>
      </c>
      <c r="J32019" t="s">
        <v>2030</v>
      </c>
      <c r="K32019" t="s">
        <v>2030</v>
      </c>
    </row>
    <row r="32020" spans="2:11">
      <c r="B32020" t="s">
        <v>2061</v>
      </c>
      <c r="C32020" t="s">
        <v>2062</v>
      </c>
      <c r="D32020" t="s">
        <v>2026</v>
      </c>
      <c r="E32020">
        <v>5</v>
      </c>
      <c r="F32020" t="s">
        <v>2016</v>
      </c>
      <c r="G32020">
        <v>90</v>
      </c>
      <c r="H32020" t="s">
        <v>2020</v>
      </c>
      <c r="I32020">
        <v>43502</v>
      </c>
      <c r="J32020">
        <v>10</v>
      </c>
      <c r="K32020">
        <v>-18.850000000000001</v>
      </c>
    </row>
    <row r="32021" spans="2:11">
      <c r="B32021" t="s">
        <v>2063</v>
      </c>
      <c r="C32021" t="s">
        <v>2064</v>
      </c>
      <c r="D32021" t="s">
        <v>2035</v>
      </c>
      <c r="E32021">
        <v>5</v>
      </c>
      <c r="F32021" t="s">
        <v>2016</v>
      </c>
      <c r="G32021">
        <v>80</v>
      </c>
      <c r="H32021" t="s">
        <v>2017</v>
      </c>
      <c r="I32021">
        <v>43502</v>
      </c>
      <c r="J32021">
        <v>10</v>
      </c>
      <c r="K32021">
        <v>-18.850000000000001</v>
      </c>
    </row>
    <row r="32022" spans="2:11">
      <c r="B32022" t="s">
        <v>2136</v>
      </c>
      <c r="C32022" t="s">
        <v>3565</v>
      </c>
      <c r="D32022" t="s">
        <v>2026</v>
      </c>
      <c r="E32022">
        <v>5</v>
      </c>
      <c r="F32022" t="s">
        <v>2016</v>
      </c>
      <c r="G32022">
        <v>94</v>
      </c>
      <c r="H32022" t="s">
        <v>2020</v>
      </c>
      <c r="I32022">
        <v>43502</v>
      </c>
      <c r="J32022">
        <v>7</v>
      </c>
      <c r="K32022">
        <v>-11.08</v>
      </c>
    </row>
    <row r="32023" spans="2:11">
      <c r="B32023" t="s">
        <v>2100</v>
      </c>
      <c r="C32023" t="s">
        <v>2101</v>
      </c>
      <c r="D32023" t="s">
        <v>2076</v>
      </c>
      <c r="E32023">
        <v>3</v>
      </c>
      <c r="F32023" t="s">
        <v>2016</v>
      </c>
      <c r="G32023" t="s">
        <v>2030</v>
      </c>
      <c r="H32023" t="s">
        <v>2017</v>
      </c>
      <c r="I32023">
        <v>43502</v>
      </c>
      <c r="J32023" t="s">
        <v>2030</v>
      </c>
      <c r="K32023" t="s">
        <v>2030</v>
      </c>
    </row>
    <row r="32024" spans="2:11">
      <c r="B32024" t="s">
        <v>2118</v>
      </c>
      <c r="C32024" t="s">
        <v>4075</v>
      </c>
      <c r="D32024" t="s">
        <v>2026</v>
      </c>
      <c r="E32024">
        <v>5</v>
      </c>
      <c r="F32024" t="s">
        <v>2016</v>
      </c>
      <c r="G32024">
        <v>84</v>
      </c>
      <c r="H32024" t="s">
        <v>2020</v>
      </c>
      <c r="I32024">
        <v>43501</v>
      </c>
      <c r="J32024">
        <v>10</v>
      </c>
      <c r="K32024">
        <v>-18.850000000000001</v>
      </c>
    </row>
    <row r="32025" spans="2:11">
      <c r="B32025" t="s">
        <v>2049</v>
      </c>
      <c r="C32025" t="s">
        <v>4026</v>
      </c>
      <c r="D32025" t="s">
        <v>2015</v>
      </c>
      <c r="E32025">
        <v>3</v>
      </c>
      <c r="F32025" t="s">
        <v>2016</v>
      </c>
      <c r="G32025">
        <v>80</v>
      </c>
      <c r="H32025" t="s">
        <v>2020</v>
      </c>
      <c r="I32025">
        <v>43501</v>
      </c>
      <c r="J32025">
        <v>3</v>
      </c>
      <c r="K32025">
        <v>0</v>
      </c>
    </row>
    <row r="32026" spans="2:11">
      <c r="B32026" t="s">
        <v>2051</v>
      </c>
      <c r="C32026" t="s">
        <v>2346</v>
      </c>
      <c r="D32026" t="s">
        <v>2026</v>
      </c>
      <c r="E32026">
        <v>5</v>
      </c>
      <c r="F32026" t="s">
        <v>2016</v>
      </c>
      <c r="G32026">
        <v>105</v>
      </c>
      <c r="H32026" t="s">
        <v>2017</v>
      </c>
      <c r="I32026">
        <v>43501</v>
      </c>
      <c r="J32026">
        <v>2</v>
      </c>
      <c r="K32026">
        <v>8.5500000000000007</v>
      </c>
    </row>
    <row r="32027" spans="2:11">
      <c r="B32027" t="s">
        <v>2198</v>
      </c>
      <c r="C32027" t="s">
        <v>2345</v>
      </c>
      <c r="D32027" t="s">
        <v>2035</v>
      </c>
      <c r="E32027">
        <v>5</v>
      </c>
      <c r="F32027" t="s">
        <v>2016</v>
      </c>
      <c r="G32027">
        <v>100</v>
      </c>
      <c r="H32027" t="s">
        <v>2020</v>
      </c>
      <c r="I32027">
        <v>43501</v>
      </c>
      <c r="J32027">
        <v>10</v>
      </c>
      <c r="K32027">
        <v>-18.850000000000001</v>
      </c>
    </row>
    <row r="32028" spans="2:11">
      <c r="B32028" t="s">
        <v>2091</v>
      </c>
      <c r="C32028" t="s">
        <v>2092</v>
      </c>
      <c r="D32028" t="s">
        <v>2093</v>
      </c>
      <c r="E32028" t="s">
        <v>2030</v>
      </c>
      <c r="F32028" t="s">
        <v>2016</v>
      </c>
      <c r="G32028" t="s">
        <v>2030</v>
      </c>
      <c r="H32028" t="s">
        <v>2017</v>
      </c>
      <c r="I32028">
        <v>43473</v>
      </c>
      <c r="J32028" t="s">
        <v>2030</v>
      </c>
      <c r="K32028" t="s">
        <v>2030</v>
      </c>
    </row>
    <row r="32029" spans="2:11">
      <c r="B32029" t="s">
        <v>2096</v>
      </c>
      <c r="C32029" t="s">
        <v>2097</v>
      </c>
      <c r="D32029" t="s">
        <v>2026</v>
      </c>
      <c r="E32029">
        <v>5</v>
      </c>
      <c r="F32029" t="s">
        <v>2016</v>
      </c>
      <c r="G32029" t="s">
        <v>2030</v>
      </c>
      <c r="H32029" t="s">
        <v>2017</v>
      </c>
      <c r="I32029">
        <v>42800</v>
      </c>
      <c r="J32029">
        <v>10</v>
      </c>
      <c r="K32029">
        <v>-18.850000000000001</v>
      </c>
    </row>
    <row r="32101" spans="1:11">
      <c r="A32101" t="s">
        <v>1334</v>
      </c>
      <c r="B32101" t="s">
        <v>2031</v>
      </c>
      <c r="C32101" t="s">
        <v>3157</v>
      </c>
      <c r="D32101" t="s">
        <v>2026</v>
      </c>
      <c r="E32101">
        <v>5</v>
      </c>
      <c r="F32101" t="s">
        <v>2016</v>
      </c>
      <c r="G32101">
        <v>130</v>
      </c>
      <c r="H32101" t="s">
        <v>2017</v>
      </c>
      <c r="I32101">
        <v>43507</v>
      </c>
      <c r="J32101">
        <v>1</v>
      </c>
      <c r="K32101">
        <v>227.3</v>
      </c>
    </row>
    <row r="32102" spans="1:11">
      <c r="B32102" t="s">
        <v>2072</v>
      </c>
      <c r="C32102" t="s">
        <v>2486</v>
      </c>
      <c r="D32102" t="s">
        <v>2029</v>
      </c>
      <c r="E32102">
        <v>5</v>
      </c>
      <c r="F32102" t="s">
        <v>2016</v>
      </c>
      <c r="G32102">
        <v>123</v>
      </c>
      <c r="H32102" t="s">
        <v>2017</v>
      </c>
      <c r="I32102">
        <v>43507</v>
      </c>
      <c r="J32102">
        <v>1</v>
      </c>
      <c r="K32102">
        <v>227.3</v>
      </c>
    </row>
    <row r="32103" spans="1:11">
      <c r="B32103" t="s">
        <v>2074</v>
      </c>
      <c r="C32103" t="s">
        <v>3284</v>
      </c>
      <c r="D32103" t="s">
        <v>2026</v>
      </c>
      <c r="E32103">
        <v>5</v>
      </c>
      <c r="F32103" t="s">
        <v>2016</v>
      </c>
      <c r="G32103">
        <v>144</v>
      </c>
      <c r="H32103" t="s">
        <v>2017</v>
      </c>
      <c r="I32103">
        <v>43507</v>
      </c>
      <c r="J32103">
        <v>1</v>
      </c>
      <c r="K32103">
        <v>227.3</v>
      </c>
    </row>
    <row r="32104" spans="1:11">
      <c r="B32104" t="s">
        <v>2120</v>
      </c>
      <c r="C32104" t="s">
        <v>3161</v>
      </c>
      <c r="D32104" t="s">
        <v>2044</v>
      </c>
      <c r="E32104">
        <v>3</v>
      </c>
      <c r="F32104" t="s">
        <v>2016</v>
      </c>
      <c r="G32104">
        <v>110</v>
      </c>
      <c r="H32104" t="s">
        <v>2017</v>
      </c>
      <c r="I32104">
        <v>43502</v>
      </c>
      <c r="J32104" t="s">
        <v>2030</v>
      </c>
      <c r="K32104" t="s">
        <v>2030</v>
      </c>
    </row>
    <row r="32105" spans="1:11">
      <c r="B32105" t="s">
        <v>3801</v>
      </c>
      <c r="C32105" t="s">
        <v>3802</v>
      </c>
      <c r="D32105" t="s">
        <v>2026</v>
      </c>
      <c r="E32105">
        <v>5</v>
      </c>
      <c r="F32105" t="s">
        <v>2016</v>
      </c>
      <c r="G32105">
        <v>181</v>
      </c>
      <c r="H32105" t="s">
        <v>2017</v>
      </c>
      <c r="I32105">
        <v>43497</v>
      </c>
      <c r="J32105" t="s">
        <v>2030</v>
      </c>
      <c r="K32105" t="s">
        <v>2030</v>
      </c>
    </row>
    <row r="32106" spans="1:11">
      <c r="B32106" t="s">
        <v>2042</v>
      </c>
      <c r="C32106" t="s">
        <v>2458</v>
      </c>
      <c r="D32106" t="s">
        <v>2029</v>
      </c>
      <c r="E32106">
        <v>5</v>
      </c>
      <c r="F32106" t="s">
        <v>2016</v>
      </c>
      <c r="G32106">
        <v>150</v>
      </c>
      <c r="H32106" t="s">
        <v>2020</v>
      </c>
      <c r="I32106">
        <v>43496</v>
      </c>
      <c r="J32106">
        <v>1</v>
      </c>
      <c r="K32106">
        <v>227.3</v>
      </c>
    </row>
    <row r="32107" spans="1:11">
      <c r="B32107" t="s">
        <v>2045</v>
      </c>
      <c r="C32107" t="s">
        <v>3444</v>
      </c>
      <c r="D32107" t="s">
        <v>2029</v>
      </c>
      <c r="E32107">
        <v>5</v>
      </c>
      <c r="F32107" t="s">
        <v>2016</v>
      </c>
      <c r="G32107">
        <v>160</v>
      </c>
      <c r="H32107" t="s">
        <v>2133</v>
      </c>
      <c r="I32107">
        <v>43489</v>
      </c>
      <c r="J32107">
        <v>2</v>
      </c>
      <c r="K32107">
        <v>206.91</v>
      </c>
    </row>
    <row r="32108" spans="1:11">
      <c r="B32108" t="s">
        <v>2037</v>
      </c>
      <c r="C32108" t="s">
        <v>2489</v>
      </c>
      <c r="D32108" t="s">
        <v>2026</v>
      </c>
      <c r="E32108">
        <v>5</v>
      </c>
      <c r="F32108" t="s">
        <v>2016</v>
      </c>
      <c r="G32108">
        <v>150</v>
      </c>
      <c r="H32108" t="s">
        <v>2020</v>
      </c>
      <c r="I32108">
        <v>43485</v>
      </c>
      <c r="J32108">
        <v>1</v>
      </c>
      <c r="K32108">
        <v>227.3</v>
      </c>
    </row>
    <row r="32109" spans="1:11">
      <c r="B32109" t="s">
        <v>2054</v>
      </c>
      <c r="C32109" t="s">
        <v>3056</v>
      </c>
      <c r="D32109" t="s">
        <v>2056</v>
      </c>
      <c r="E32109">
        <v>4</v>
      </c>
      <c r="F32109" t="s">
        <v>2016</v>
      </c>
      <c r="G32109">
        <v>140</v>
      </c>
      <c r="H32109" t="s">
        <v>2020</v>
      </c>
      <c r="I32109">
        <v>43482</v>
      </c>
      <c r="J32109">
        <v>1</v>
      </c>
      <c r="K32109">
        <v>227.3</v>
      </c>
    </row>
    <row r="32110" spans="1:11">
      <c r="B32110" t="s">
        <v>2079</v>
      </c>
      <c r="C32110" t="s">
        <v>3054</v>
      </c>
      <c r="D32110" t="s">
        <v>2015</v>
      </c>
      <c r="E32110">
        <v>3</v>
      </c>
      <c r="F32110" t="s">
        <v>2016</v>
      </c>
      <c r="G32110">
        <v>110</v>
      </c>
      <c r="H32110" t="s">
        <v>2017</v>
      </c>
      <c r="I32110">
        <v>43481</v>
      </c>
      <c r="J32110" t="s">
        <v>2030</v>
      </c>
      <c r="K32110" t="s">
        <v>2030</v>
      </c>
    </row>
    <row r="32111" spans="1:11">
      <c r="B32111" t="s">
        <v>2067</v>
      </c>
      <c r="C32111" t="s">
        <v>2414</v>
      </c>
      <c r="D32111" t="s">
        <v>2029</v>
      </c>
      <c r="E32111">
        <v>5</v>
      </c>
      <c r="F32111" t="s">
        <v>2016</v>
      </c>
      <c r="G32111">
        <v>170</v>
      </c>
      <c r="H32111" t="s">
        <v>2020</v>
      </c>
      <c r="I32111">
        <v>43480</v>
      </c>
      <c r="J32111">
        <v>3</v>
      </c>
      <c r="K32111">
        <v>177.84</v>
      </c>
    </row>
    <row r="32112" spans="1:11">
      <c r="B32112" t="s">
        <v>2131</v>
      </c>
      <c r="C32112" t="s">
        <v>2404</v>
      </c>
      <c r="D32112" t="s">
        <v>2026</v>
      </c>
      <c r="E32112">
        <v>5</v>
      </c>
      <c r="F32112" t="s">
        <v>2016</v>
      </c>
      <c r="G32112">
        <v>145</v>
      </c>
      <c r="H32112" t="s">
        <v>2133</v>
      </c>
      <c r="I32112">
        <v>43418</v>
      </c>
      <c r="J32112" t="s">
        <v>2030</v>
      </c>
      <c r="K32112" t="s">
        <v>2030</v>
      </c>
    </row>
    <row r="32113" spans="2:11">
      <c r="B32113" t="s">
        <v>2065</v>
      </c>
      <c r="C32113" t="s">
        <v>3803</v>
      </c>
      <c r="D32113" t="s">
        <v>2044</v>
      </c>
      <c r="E32113">
        <v>3</v>
      </c>
      <c r="F32113" t="s">
        <v>2016</v>
      </c>
      <c r="G32113">
        <v>106</v>
      </c>
      <c r="H32113" t="s">
        <v>2020</v>
      </c>
      <c r="I32113">
        <v>43413</v>
      </c>
      <c r="J32113" t="s">
        <v>2030</v>
      </c>
      <c r="K32113" t="s">
        <v>2030</v>
      </c>
    </row>
    <row r="32114" spans="2:11">
      <c r="B32114" t="s">
        <v>2083</v>
      </c>
      <c r="C32114" t="s">
        <v>2084</v>
      </c>
      <c r="D32114" t="s">
        <v>2076</v>
      </c>
      <c r="E32114">
        <v>3</v>
      </c>
      <c r="F32114" t="s">
        <v>2088</v>
      </c>
      <c r="G32114" t="s">
        <v>2030</v>
      </c>
      <c r="H32114" t="s">
        <v>2017</v>
      </c>
      <c r="I32114">
        <v>43327</v>
      </c>
      <c r="J32114">
        <v>4</v>
      </c>
      <c r="K32114">
        <v>57.5</v>
      </c>
    </row>
    <row r="32115" spans="2:11">
      <c r="B32115" t="s">
        <v>2236</v>
      </c>
      <c r="C32115" t="s">
        <v>3804</v>
      </c>
      <c r="D32115" t="s">
        <v>2238</v>
      </c>
      <c r="E32115">
        <v>4</v>
      </c>
      <c r="F32115" t="s">
        <v>2016</v>
      </c>
      <c r="G32115">
        <v>70</v>
      </c>
      <c r="H32115" t="s">
        <v>2020</v>
      </c>
      <c r="I32115">
        <v>43124</v>
      </c>
      <c r="J32115">
        <v>1</v>
      </c>
      <c r="K32115">
        <v>227.3</v>
      </c>
    </row>
    <row r="32201" spans="1:11">
      <c r="A32201" t="s">
        <v>1335</v>
      </c>
      <c r="B32201" t="s">
        <v>2094</v>
      </c>
      <c r="C32201" t="s">
        <v>2095</v>
      </c>
      <c r="D32201" t="s">
        <v>2026</v>
      </c>
      <c r="E32201">
        <v>5</v>
      </c>
      <c r="F32201" t="s">
        <v>2085</v>
      </c>
      <c r="G32201">
        <v>142</v>
      </c>
      <c r="H32201" t="s">
        <v>2017</v>
      </c>
      <c r="I32201">
        <v>43509</v>
      </c>
      <c r="J32201" t="s">
        <v>2030</v>
      </c>
      <c r="K32201" t="s">
        <v>2030</v>
      </c>
    </row>
    <row r="32202" spans="1:11">
      <c r="B32202" t="s">
        <v>2083</v>
      </c>
      <c r="C32202" t="s">
        <v>2084</v>
      </c>
      <c r="D32202" t="s">
        <v>2026</v>
      </c>
      <c r="E32202">
        <v>5</v>
      </c>
      <c r="F32202" t="s">
        <v>2085</v>
      </c>
      <c r="G32202" t="s">
        <v>2030</v>
      </c>
      <c r="H32202" t="s">
        <v>2017</v>
      </c>
      <c r="I32202">
        <v>43509</v>
      </c>
      <c r="J32202">
        <v>4</v>
      </c>
      <c r="K32202">
        <v>16.07</v>
      </c>
    </row>
    <row r="32203" spans="1:11">
      <c r="B32203" t="s">
        <v>2031</v>
      </c>
      <c r="C32203" t="s">
        <v>2415</v>
      </c>
      <c r="D32203" t="s">
        <v>2026</v>
      </c>
      <c r="E32203">
        <v>5</v>
      </c>
      <c r="F32203" t="s">
        <v>2016</v>
      </c>
      <c r="G32203">
        <v>185</v>
      </c>
      <c r="H32203" t="s">
        <v>2017</v>
      </c>
      <c r="I32203">
        <v>43507</v>
      </c>
      <c r="J32203">
        <v>1</v>
      </c>
      <c r="K32203">
        <v>25.62</v>
      </c>
    </row>
    <row r="32204" spans="1:11">
      <c r="B32204" t="s">
        <v>2072</v>
      </c>
      <c r="C32204" t="s">
        <v>3045</v>
      </c>
      <c r="D32204" t="s">
        <v>2029</v>
      </c>
      <c r="E32204">
        <v>5</v>
      </c>
      <c r="F32204" t="s">
        <v>2016</v>
      </c>
      <c r="G32204">
        <v>150</v>
      </c>
      <c r="H32204" t="s">
        <v>2017</v>
      </c>
      <c r="I32204">
        <v>43507</v>
      </c>
      <c r="J32204">
        <v>9</v>
      </c>
      <c r="K32204">
        <v>-7.29</v>
      </c>
    </row>
    <row r="32205" spans="1:11">
      <c r="B32205" t="s">
        <v>2074</v>
      </c>
      <c r="C32205" t="s">
        <v>3046</v>
      </c>
      <c r="D32205" t="s">
        <v>2076</v>
      </c>
      <c r="E32205">
        <v>3</v>
      </c>
      <c r="F32205" t="s">
        <v>2016</v>
      </c>
      <c r="G32205">
        <v>140</v>
      </c>
      <c r="H32205" t="s">
        <v>2017</v>
      </c>
      <c r="I32205">
        <v>43507</v>
      </c>
      <c r="J32205">
        <v>8</v>
      </c>
      <c r="K32205">
        <v>0</v>
      </c>
    </row>
    <row r="32206" spans="1:11">
      <c r="B32206" t="s">
        <v>2049</v>
      </c>
      <c r="C32206" t="s">
        <v>3047</v>
      </c>
      <c r="D32206" t="s">
        <v>2029</v>
      </c>
      <c r="E32206">
        <v>5</v>
      </c>
      <c r="F32206" t="s">
        <v>2016</v>
      </c>
      <c r="G32206">
        <v>145</v>
      </c>
      <c r="H32206" t="s">
        <v>2017</v>
      </c>
      <c r="I32206">
        <v>43507</v>
      </c>
      <c r="J32206">
        <v>1</v>
      </c>
      <c r="K32206">
        <v>25.62</v>
      </c>
    </row>
    <row r="32207" spans="1:11">
      <c r="B32207" t="s">
        <v>2051</v>
      </c>
      <c r="C32207" t="s">
        <v>3048</v>
      </c>
      <c r="D32207" t="s">
        <v>2026</v>
      </c>
      <c r="E32207">
        <v>5</v>
      </c>
      <c r="F32207" t="s">
        <v>2016</v>
      </c>
      <c r="G32207">
        <v>183</v>
      </c>
      <c r="H32207" t="s">
        <v>2017</v>
      </c>
      <c r="I32207">
        <v>43506</v>
      </c>
      <c r="J32207">
        <v>1</v>
      </c>
      <c r="K32207">
        <v>25.62</v>
      </c>
    </row>
    <row r="32208" spans="1:11">
      <c r="B32208" t="s">
        <v>2077</v>
      </c>
      <c r="C32208" t="s">
        <v>3049</v>
      </c>
      <c r="D32208" t="s">
        <v>2029</v>
      </c>
      <c r="E32208">
        <v>5</v>
      </c>
      <c r="F32208" t="s">
        <v>2016</v>
      </c>
      <c r="G32208">
        <v>150</v>
      </c>
      <c r="H32208" t="s">
        <v>2020</v>
      </c>
      <c r="I32208">
        <v>43505</v>
      </c>
      <c r="J32208" t="s">
        <v>2030</v>
      </c>
      <c r="K32208" t="s">
        <v>2030</v>
      </c>
    </row>
    <row r="32209" spans="2:11">
      <c r="B32209" t="s">
        <v>106</v>
      </c>
      <c r="C32209" t="s">
        <v>2401</v>
      </c>
      <c r="D32209" t="s">
        <v>2114</v>
      </c>
      <c r="E32209">
        <v>3</v>
      </c>
      <c r="F32209" t="s">
        <v>2016</v>
      </c>
      <c r="G32209">
        <v>130</v>
      </c>
      <c r="H32209" t="s">
        <v>2020</v>
      </c>
      <c r="I32209">
        <v>43504</v>
      </c>
      <c r="J32209">
        <v>5</v>
      </c>
      <c r="K32209">
        <v>13.29</v>
      </c>
    </row>
    <row r="32210" spans="2:11">
      <c r="B32210" t="s">
        <v>2021</v>
      </c>
      <c r="C32210" t="s">
        <v>2402</v>
      </c>
      <c r="D32210" t="s">
        <v>2166</v>
      </c>
      <c r="E32210">
        <v>5</v>
      </c>
      <c r="F32210" t="s">
        <v>2016</v>
      </c>
      <c r="G32210">
        <v>160</v>
      </c>
      <c r="H32210" t="s">
        <v>2020</v>
      </c>
      <c r="I32210">
        <v>43504</v>
      </c>
      <c r="J32210">
        <v>6</v>
      </c>
      <c r="K32210">
        <v>12.38</v>
      </c>
    </row>
    <row r="32211" spans="2:11">
      <c r="B32211" t="s">
        <v>2027</v>
      </c>
      <c r="C32211" t="s">
        <v>3050</v>
      </c>
      <c r="D32211" t="s">
        <v>2029</v>
      </c>
      <c r="E32211">
        <v>5</v>
      </c>
      <c r="F32211" t="s">
        <v>2016</v>
      </c>
      <c r="G32211">
        <v>150</v>
      </c>
      <c r="H32211" t="s">
        <v>2017</v>
      </c>
      <c r="I32211">
        <v>43504</v>
      </c>
      <c r="J32211">
        <v>3</v>
      </c>
      <c r="K32211">
        <v>16.079999999999998</v>
      </c>
    </row>
    <row r="32212" spans="2:11">
      <c r="B32212" t="s">
        <v>2131</v>
      </c>
      <c r="C32212" t="s">
        <v>2404</v>
      </c>
      <c r="D32212" t="s">
        <v>2026</v>
      </c>
      <c r="E32212">
        <v>5</v>
      </c>
      <c r="F32212" t="s">
        <v>2016</v>
      </c>
      <c r="G32212">
        <v>161</v>
      </c>
      <c r="H32212" t="s">
        <v>2133</v>
      </c>
      <c r="I32212">
        <v>43504</v>
      </c>
      <c r="J32212">
        <v>2</v>
      </c>
      <c r="K32212">
        <v>19.73</v>
      </c>
    </row>
    <row r="32213" spans="2:11">
      <c r="B32213" t="s">
        <v>2033</v>
      </c>
      <c r="C32213" t="s">
        <v>2405</v>
      </c>
      <c r="D32213" t="s">
        <v>2044</v>
      </c>
      <c r="E32213">
        <v>3</v>
      </c>
      <c r="F32213" t="s">
        <v>2016</v>
      </c>
      <c r="G32213">
        <v>150</v>
      </c>
      <c r="H32213" t="s">
        <v>2036</v>
      </c>
      <c r="I32213">
        <v>43504</v>
      </c>
      <c r="J32213">
        <v>8</v>
      </c>
      <c r="K32213">
        <v>0</v>
      </c>
    </row>
    <row r="32214" spans="2:11">
      <c r="B32214" t="s">
        <v>2037</v>
      </c>
      <c r="C32214" t="s">
        <v>2489</v>
      </c>
      <c r="D32214" t="s">
        <v>2026</v>
      </c>
      <c r="E32214">
        <v>5</v>
      </c>
      <c r="F32214" t="s">
        <v>2016</v>
      </c>
      <c r="G32214">
        <v>160</v>
      </c>
      <c r="H32214" t="s">
        <v>2020</v>
      </c>
      <c r="I32214">
        <v>43504</v>
      </c>
      <c r="J32214">
        <v>1</v>
      </c>
      <c r="K32214">
        <v>25.62</v>
      </c>
    </row>
    <row r="32215" spans="2:11">
      <c r="B32215" t="s">
        <v>2039</v>
      </c>
      <c r="C32215" t="s">
        <v>3051</v>
      </c>
      <c r="D32215" t="s">
        <v>2076</v>
      </c>
      <c r="E32215">
        <v>3</v>
      </c>
      <c r="F32215" t="s">
        <v>2016</v>
      </c>
      <c r="G32215" t="s">
        <v>2030</v>
      </c>
      <c r="H32215" t="s">
        <v>2017</v>
      </c>
      <c r="I32215">
        <v>43504</v>
      </c>
      <c r="J32215">
        <v>8</v>
      </c>
      <c r="K32215">
        <v>0</v>
      </c>
    </row>
    <row r="32216" spans="2:11">
      <c r="B32216" t="s">
        <v>2257</v>
      </c>
      <c r="C32216" t="s">
        <v>2681</v>
      </c>
      <c r="D32216" t="s">
        <v>2044</v>
      </c>
      <c r="E32216">
        <v>3</v>
      </c>
      <c r="F32216" t="s">
        <v>2016</v>
      </c>
      <c r="G32216">
        <v>137</v>
      </c>
      <c r="H32216" t="s">
        <v>2020</v>
      </c>
      <c r="I32216">
        <v>43504</v>
      </c>
      <c r="J32216">
        <v>8</v>
      </c>
      <c r="K32216">
        <v>0</v>
      </c>
    </row>
    <row r="32217" spans="2:11">
      <c r="B32217" t="s">
        <v>2045</v>
      </c>
      <c r="C32217" t="s">
        <v>3052</v>
      </c>
      <c r="D32217" t="s">
        <v>2029</v>
      </c>
      <c r="E32217">
        <v>5</v>
      </c>
      <c r="F32217" t="s">
        <v>2016</v>
      </c>
      <c r="G32217">
        <v>160</v>
      </c>
      <c r="H32217" t="s">
        <v>2020</v>
      </c>
      <c r="I32217">
        <v>43504</v>
      </c>
      <c r="J32217">
        <v>1</v>
      </c>
      <c r="K32217">
        <v>25.62</v>
      </c>
    </row>
    <row r="32218" spans="2:11">
      <c r="B32218" t="s">
        <v>2047</v>
      </c>
      <c r="C32218" t="s">
        <v>3053</v>
      </c>
      <c r="D32218" t="s">
        <v>2044</v>
      </c>
      <c r="E32218">
        <v>3</v>
      </c>
      <c r="F32218" t="s">
        <v>2016</v>
      </c>
      <c r="G32218">
        <v>130</v>
      </c>
      <c r="H32218" t="s">
        <v>2017</v>
      </c>
      <c r="I32218">
        <v>43504</v>
      </c>
      <c r="J32218">
        <v>8</v>
      </c>
      <c r="K32218">
        <v>0</v>
      </c>
    </row>
    <row r="32219" spans="2:11">
      <c r="B32219" t="s">
        <v>2079</v>
      </c>
      <c r="C32219" t="s">
        <v>3054</v>
      </c>
      <c r="D32219" t="s">
        <v>2029</v>
      </c>
      <c r="E32219">
        <v>5</v>
      </c>
      <c r="F32219" t="s">
        <v>2016</v>
      </c>
      <c r="G32219">
        <v>160</v>
      </c>
      <c r="H32219" t="s">
        <v>2020</v>
      </c>
      <c r="I32219">
        <v>43504</v>
      </c>
      <c r="J32219" t="s">
        <v>2030</v>
      </c>
      <c r="K32219" t="s">
        <v>2030</v>
      </c>
    </row>
    <row r="32220" spans="2:11">
      <c r="B32220" t="s">
        <v>2151</v>
      </c>
      <c r="C32220" t="s">
        <v>3055</v>
      </c>
      <c r="D32220" t="s">
        <v>2026</v>
      </c>
      <c r="E32220">
        <v>5</v>
      </c>
      <c r="F32220" t="s">
        <v>2016</v>
      </c>
      <c r="G32220">
        <v>162</v>
      </c>
      <c r="H32220" t="s">
        <v>2020</v>
      </c>
      <c r="I32220">
        <v>43504</v>
      </c>
      <c r="J32220">
        <v>1</v>
      </c>
      <c r="K32220">
        <v>25.62</v>
      </c>
    </row>
    <row r="32221" spans="2:11">
      <c r="B32221" t="s">
        <v>2236</v>
      </c>
      <c r="C32221" t="s">
        <v>2408</v>
      </c>
      <c r="D32221" t="s">
        <v>2238</v>
      </c>
      <c r="E32221">
        <v>4</v>
      </c>
      <c r="F32221" t="s">
        <v>2016</v>
      </c>
      <c r="G32221">
        <v>155</v>
      </c>
      <c r="H32221" t="s">
        <v>2020</v>
      </c>
      <c r="I32221">
        <v>43504</v>
      </c>
      <c r="J32221">
        <v>1</v>
      </c>
      <c r="K32221">
        <v>25.62</v>
      </c>
    </row>
    <row r="32222" spans="2:11">
      <c r="B32222" t="s">
        <v>2054</v>
      </c>
      <c r="C32222" t="s">
        <v>3056</v>
      </c>
      <c r="D32222" t="s">
        <v>2056</v>
      </c>
      <c r="E32222">
        <v>4</v>
      </c>
      <c r="F32222" t="s">
        <v>2016</v>
      </c>
      <c r="G32222">
        <v>170</v>
      </c>
      <c r="H32222" t="s">
        <v>2020</v>
      </c>
      <c r="I32222">
        <v>43504</v>
      </c>
      <c r="J32222">
        <v>1</v>
      </c>
      <c r="K32222">
        <v>25.62</v>
      </c>
    </row>
    <row r="32223" spans="2:11">
      <c r="B32223" t="s">
        <v>2260</v>
      </c>
      <c r="C32223" t="s">
        <v>3057</v>
      </c>
      <c r="D32223" t="s">
        <v>2035</v>
      </c>
      <c r="E32223">
        <v>5</v>
      </c>
      <c r="F32223" t="s">
        <v>2016</v>
      </c>
      <c r="G32223">
        <v>160</v>
      </c>
      <c r="H32223" t="s">
        <v>2020</v>
      </c>
      <c r="I32223">
        <v>43504</v>
      </c>
      <c r="J32223">
        <v>1</v>
      </c>
      <c r="K32223">
        <v>25.62</v>
      </c>
    </row>
    <row r="32224" spans="2:11">
      <c r="B32224" t="s">
        <v>3058</v>
      </c>
      <c r="C32224" t="s">
        <v>3059</v>
      </c>
      <c r="D32224" t="s">
        <v>2076</v>
      </c>
      <c r="E32224">
        <v>3</v>
      </c>
      <c r="F32224" t="s">
        <v>2016</v>
      </c>
      <c r="G32224">
        <v>138</v>
      </c>
      <c r="H32224" t="s">
        <v>2017</v>
      </c>
      <c r="I32224">
        <v>43504</v>
      </c>
      <c r="J32224">
        <v>8</v>
      </c>
      <c r="K32224">
        <v>0</v>
      </c>
    </row>
    <row r="32225" spans="2:11">
      <c r="B32225" t="s">
        <v>2198</v>
      </c>
      <c r="C32225" t="s">
        <v>2487</v>
      </c>
      <c r="D32225" t="s">
        <v>2035</v>
      </c>
      <c r="E32225">
        <v>5</v>
      </c>
      <c r="F32225" t="s">
        <v>2016</v>
      </c>
      <c r="G32225">
        <v>165</v>
      </c>
      <c r="H32225" t="s">
        <v>2020</v>
      </c>
      <c r="I32225">
        <v>43504</v>
      </c>
      <c r="J32225">
        <v>1</v>
      </c>
      <c r="K32225">
        <v>25.62</v>
      </c>
    </row>
    <row r="32226" spans="2:11">
      <c r="B32226" t="s">
        <v>2059</v>
      </c>
      <c r="C32226" t="s">
        <v>2410</v>
      </c>
      <c r="D32226" t="s">
        <v>2076</v>
      </c>
      <c r="E32226">
        <v>3</v>
      </c>
      <c r="F32226" t="s">
        <v>2016</v>
      </c>
      <c r="G32226" t="s">
        <v>2030</v>
      </c>
      <c r="H32226" t="s">
        <v>2017</v>
      </c>
      <c r="I32226">
        <v>43504</v>
      </c>
      <c r="J32226">
        <v>8</v>
      </c>
      <c r="K32226">
        <v>0</v>
      </c>
    </row>
    <row r="32227" spans="2:11">
      <c r="B32227" t="s">
        <v>2063</v>
      </c>
      <c r="C32227" t="s">
        <v>2490</v>
      </c>
      <c r="D32227" t="s">
        <v>2035</v>
      </c>
      <c r="E32227">
        <v>5</v>
      </c>
      <c r="F32227" t="s">
        <v>2016</v>
      </c>
      <c r="G32227">
        <v>155</v>
      </c>
      <c r="H32227" t="s">
        <v>2017</v>
      </c>
      <c r="I32227">
        <v>43504</v>
      </c>
      <c r="J32227">
        <v>1</v>
      </c>
      <c r="K32227">
        <v>25.62</v>
      </c>
    </row>
    <row r="32228" spans="2:11">
      <c r="B32228" t="s">
        <v>2601</v>
      </c>
      <c r="C32228" t="s">
        <v>2602</v>
      </c>
      <c r="D32228" t="s">
        <v>2015</v>
      </c>
      <c r="E32228">
        <v>3</v>
      </c>
      <c r="F32228" t="s">
        <v>2016</v>
      </c>
      <c r="G32228">
        <v>125</v>
      </c>
      <c r="H32228" t="s">
        <v>2020</v>
      </c>
      <c r="I32228">
        <v>43504</v>
      </c>
      <c r="J32228" t="s">
        <v>2030</v>
      </c>
      <c r="K32228" t="s">
        <v>2030</v>
      </c>
    </row>
    <row r="32229" spans="2:11">
      <c r="B32229" t="s">
        <v>3060</v>
      </c>
      <c r="C32229" t="s">
        <v>3061</v>
      </c>
      <c r="D32229" t="s">
        <v>2026</v>
      </c>
      <c r="E32229">
        <v>5</v>
      </c>
      <c r="F32229" t="s">
        <v>2016</v>
      </c>
      <c r="G32229">
        <v>152</v>
      </c>
      <c r="H32229" t="s">
        <v>2020</v>
      </c>
      <c r="I32229">
        <v>43504</v>
      </c>
      <c r="J32229">
        <v>1</v>
      </c>
      <c r="K32229">
        <v>25.62</v>
      </c>
    </row>
    <row r="32230" spans="2:11">
      <c r="B32230" t="s">
        <v>2067</v>
      </c>
      <c r="C32230" t="s">
        <v>2414</v>
      </c>
      <c r="D32230" t="s">
        <v>2029</v>
      </c>
      <c r="E32230">
        <v>5</v>
      </c>
      <c r="F32230" t="s">
        <v>2016</v>
      </c>
      <c r="G32230">
        <v>169</v>
      </c>
      <c r="H32230" t="s">
        <v>2020</v>
      </c>
      <c r="I32230">
        <v>43503</v>
      </c>
      <c r="J32230">
        <v>1</v>
      </c>
      <c r="K32230">
        <v>25.62</v>
      </c>
    </row>
    <row r="32231" spans="2:11">
      <c r="B32231" t="s">
        <v>2470</v>
      </c>
      <c r="C32231" t="s">
        <v>3062</v>
      </c>
      <c r="D32231" t="s">
        <v>2026</v>
      </c>
      <c r="E32231">
        <v>5</v>
      </c>
      <c r="F32231" t="s">
        <v>2016</v>
      </c>
      <c r="G32231" t="s">
        <v>2030</v>
      </c>
      <c r="H32231" t="s">
        <v>2017</v>
      </c>
      <c r="I32231">
        <v>43453</v>
      </c>
      <c r="J32231">
        <v>1</v>
      </c>
      <c r="K32231">
        <v>25.62</v>
      </c>
    </row>
    <row r="32232" spans="2:11">
      <c r="B32232" t="s">
        <v>2024</v>
      </c>
      <c r="C32232" t="s">
        <v>2768</v>
      </c>
      <c r="D32232" t="s">
        <v>2076</v>
      </c>
      <c r="E32232">
        <v>3</v>
      </c>
      <c r="F32232" t="s">
        <v>2016</v>
      </c>
      <c r="G32232" t="s">
        <v>2030</v>
      </c>
      <c r="H32232" t="s">
        <v>2017</v>
      </c>
      <c r="I32232">
        <v>43404</v>
      </c>
      <c r="J32232">
        <v>8</v>
      </c>
      <c r="K32232">
        <v>0</v>
      </c>
    </row>
    <row r="32233" spans="2:11">
      <c r="B32233" t="s">
        <v>2042</v>
      </c>
      <c r="C32233" t="s">
        <v>2689</v>
      </c>
      <c r="D32233" t="s">
        <v>2044</v>
      </c>
      <c r="E32233">
        <v>3</v>
      </c>
      <c r="F32233" t="s">
        <v>2016</v>
      </c>
      <c r="G32233">
        <v>135</v>
      </c>
      <c r="H32233" t="s">
        <v>2020</v>
      </c>
      <c r="I32233">
        <v>43400</v>
      </c>
      <c r="J32233">
        <v>7</v>
      </c>
      <c r="K32233">
        <v>10.29</v>
      </c>
    </row>
    <row r="32234" spans="2:11">
      <c r="B32234" t="s">
        <v>3063</v>
      </c>
      <c r="C32234" t="s">
        <v>3064</v>
      </c>
      <c r="D32234" t="s">
        <v>2189</v>
      </c>
      <c r="E32234">
        <v>5</v>
      </c>
      <c r="F32234" t="s">
        <v>2016</v>
      </c>
      <c r="G32234">
        <v>150</v>
      </c>
      <c r="H32234" t="s">
        <v>2017</v>
      </c>
      <c r="I32234">
        <v>42765</v>
      </c>
      <c r="J32234">
        <v>1</v>
      </c>
      <c r="K32234">
        <v>25.62</v>
      </c>
    </row>
    <row r="32301" spans="1:11">
      <c r="A32301" t="s">
        <v>1336</v>
      </c>
      <c r="B32301" t="s">
        <v>2159</v>
      </c>
      <c r="C32301" t="s">
        <v>2416</v>
      </c>
      <c r="D32301" t="s">
        <v>2029</v>
      </c>
      <c r="E32301">
        <v>5</v>
      </c>
      <c r="F32301" t="s">
        <v>2016</v>
      </c>
      <c r="G32301">
        <v>26</v>
      </c>
      <c r="H32301" t="s">
        <v>2017</v>
      </c>
      <c r="I32301">
        <v>43511</v>
      </c>
      <c r="J32301">
        <v>5</v>
      </c>
      <c r="K32301">
        <v>-13.28</v>
      </c>
    </row>
    <row r="32302" spans="1:11">
      <c r="B32302" t="s">
        <v>2067</v>
      </c>
      <c r="C32302" t="s">
        <v>2418</v>
      </c>
      <c r="D32302" t="s">
        <v>2029</v>
      </c>
      <c r="E32302">
        <v>5</v>
      </c>
      <c r="F32302" t="s">
        <v>2016</v>
      </c>
      <c r="G32302">
        <v>25</v>
      </c>
      <c r="H32302" t="s">
        <v>2020</v>
      </c>
      <c r="I32302">
        <v>43507</v>
      </c>
      <c r="J32302">
        <v>3</v>
      </c>
      <c r="K32302">
        <v>-6.86</v>
      </c>
    </row>
    <row r="32303" spans="1:11">
      <c r="B32303" t="s">
        <v>2236</v>
      </c>
      <c r="C32303" t="s">
        <v>2946</v>
      </c>
      <c r="D32303" t="s">
        <v>2015</v>
      </c>
      <c r="E32303">
        <v>3</v>
      </c>
      <c r="F32303" t="s">
        <v>2016</v>
      </c>
      <c r="G32303" t="s">
        <v>2030</v>
      </c>
      <c r="H32303" t="s">
        <v>2017</v>
      </c>
      <c r="I32303">
        <v>43501</v>
      </c>
      <c r="J32303">
        <v>4</v>
      </c>
      <c r="K32303">
        <v>-11.24</v>
      </c>
    </row>
    <row r="32304" spans="1:11">
      <c r="B32304" t="s">
        <v>2079</v>
      </c>
      <c r="C32304" t="s">
        <v>2426</v>
      </c>
      <c r="D32304" t="s">
        <v>2029</v>
      </c>
      <c r="E32304">
        <v>5</v>
      </c>
      <c r="F32304" t="s">
        <v>2016</v>
      </c>
      <c r="G32304">
        <v>21</v>
      </c>
      <c r="H32304" t="s">
        <v>2017</v>
      </c>
      <c r="I32304">
        <v>43479</v>
      </c>
      <c r="J32304">
        <v>3</v>
      </c>
      <c r="K32304">
        <v>-6.86</v>
      </c>
    </row>
    <row r="32305" spans="2:11">
      <c r="B32305" t="s">
        <v>2059</v>
      </c>
      <c r="C32305" t="s">
        <v>3245</v>
      </c>
      <c r="D32305" t="s">
        <v>2026</v>
      </c>
      <c r="E32305">
        <v>5</v>
      </c>
      <c r="F32305" t="s">
        <v>2016</v>
      </c>
      <c r="G32305">
        <v>21</v>
      </c>
      <c r="H32305" t="s">
        <v>2017</v>
      </c>
      <c r="I32305">
        <v>43473</v>
      </c>
      <c r="J32305">
        <v>3</v>
      </c>
      <c r="K32305">
        <v>-6.86</v>
      </c>
    </row>
    <row r="32306" spans="2:11">
      <c r="B32306" t="s">
        <v>2083</v>
      </c>
      <c r="C32306" t="s">
        <v>2304</v>
      </c>
      <c r="D32306" t="s">
        <v>2076</v>
      </c>
      <c r="E32306">
        <v>3</v>
      </c>
      <c r="F32306" t="s">
        <v>2085</v>
      </c>
      <c r="G32306" t="s">
        <v>2030</v>
      </c>
      <c r="H32306" t="s">
        <v>2017</v>
      </c>
      <c r="I32306">
        <v>43473</v>
      </c>
      <c r="J32306">
        <v>1</v>
      </c>
      <c r="K32306">
        <v>30.57</v>
      </c>
    </row>
    <row r="32307" spans="2:11">
      <c r="B32307" t="s">
        <v>2027</v>
      </c>
      <c r="C32307" t="s">
        <v>2435</v>
      </c>
      <c r="D32307" t="s">
        <v>2044</v>
      </c>
      <c r="E32307">
        <v>3</v>
      </c>
      <c r="F32307" t="s">
        <v>2016</v>
      </c>
      <c r="G32307">
        <v>16</v>
      </c>
      <c r="H32307" t="s">
        <v>2017</v>
      </c>
      <c r="I32307">
        <v>43471</v>
      </c>
      <c r="J32307" t="s">
        <v>2030</v>
      </c>
      <c r="K32307" t="s">
        <v>2030</v>
      </c>
    </row>
    <row r="32308" spans="2:11">
      <c r="B32308" t="s">
        <v>2063</v>
      </c>
      <c r="C32308" t="s">
        <v>3246</v>
      </c>
      <c r="D32308" t="s">
        <v>2162</v>
      </c>
      <c r="E32308">
        <v>3</v>
      </c>
      <c r="F32308" t="s">
        <v>2016</v>
      </c>
      <c r="G32308">
        <v>17</v>
      </c>
      <c r="H32308" t="s">
        <v>2017</v>
      </c>
      <c r="I32308">
        <v>43469</v>
      </c>
      <c r="J32308" t="s">
        <v>2030</v>
      </c>
      <c r="K32308" t="s">
        <v>2030</v>
      </c>
    </row>
    <row r="32401" spans="1:11">
      <c r="A32401" t="s">
        <v>1337</v>
      </c>
      <c r="B32401" t="s">
        <v>2151</v>
      </c>
      <c r="C32401" t="s">
        <v>2520</v>
      </c>
      <c r="D32401" t="s">
        <v>2179</v>
      </c>
      <c r="E32401" t="s">
        <v>2030</v>
      </c>
      <c r="F32401" t="s">
        <v>2016</v>
      </c>
      <c r="G32401" t="s">
        <v>2030</v>
      </c>
      <c r="H32401" t="s">
        <v>2017</v>
      </c>
      <c r="I32401">
        <v>43503</v>
      </c>
      <c r="J32401" t="s">
        <v>2030</v>
      </c>
      <c r="K32401" t="s">
        <v>2030</v>
      </c>
    </row>
    <row r="32402" spans="1:11">
      <c r="B32402" t="s">
        <v>2021</v>
      </c>
      <c r="C32402" t="s">
        <v>3491</v>
      </c>
      <c r="D32402" t="s">
        <v>2023</v>
      </c>
      <c r="E32402">
        <v>5</v>
      </c>
      <c r="F32402" t="s">
        <v>2016</v>
      </c>
      <c r="G32402">
        <v>26</v>
      </c>
      <c r="H32402" t="s">
        <v>2020</v>
      </c>
      <c r="I32402">
        <v>43502</v>
      </c>
      <c r="J32402">
        <v>1</v>
      </c>
      <c r="K32402">
        <v>35.67</v>
      </c>
    </row>
    <row r="32403" spans="1:11">
      <c r="B32403" t="s">
        <v>2033</v>
      </c>
      <c r="C32403" t="s">
        <v>2557</v>
      </c>
      <c r="D32403" t="s">
        <v>2044</v>
      </c>
      <c r="E32403">
        <v>3</v>
      </c>
      <c r="F32403" t="s">
        <v>2016</v>
      </c>
      <c r="G32403">
        <v>21</v>
      </c>
      <c r="H32403" t="s">
        <v>2036</v>
      </c>
      <c r="I32403">
        <v>43502</v>
      </c>
      <c r="J32403">
        <v>3</v>
      </c>
      <c r="K32403">
        <v>16.47</v>
      </c>
    </row>
    <row r="32404" spans="1:11">
      <c r="B32404" t="s">
        <v>2136</v>
      </c>
      <c r="C32404" t="s">
        <v>2938</v>
      </c>
      <c r="D32404" t="s">
        <v>2044</v>
      </c>
      <c r="E32404">
        <v>3</v>
      </c>
      <c r="F32404" t="s">
        <v>2016</v>
      </c>
      <c r="G32404">
        <v>17</v>
      </c>
      <c r="H32404" t="s">
        <v>2020</v>
      </c>
      <c r="I32404">
        <v>43502</v>
      </c>
      <c r="J32404">
        <v>5</v>
      </c>
      <c r="K32404">
        <v>0</v>
      </c>
    </row>
    <row r="32405" spans="1:11">
      <c r="B32405" t="s">
        <v>2094</v>
      </c>
      <c r="C32405" t="s">
        <v>2095</v>
      </c>
      <c r="D32405" t="s">
        <v>2026</v>
      </c>
      <c r="E32405">
        <v>5</v>
      </c>
      <c r="F32405" t="s">
        <v>2016</v>
      </c>
      <c r="G32405">
        <v>22</v>
      </c>
      <c r="H32405" t="s">
        <v>2020</v>
      </c>
      <c r="I32405">
        <v>43494</v>
      </c>
      <c r="J32405" t="s">
        <v>2030</v>
      </c>
      <c r="K32405" t="s">
        <v>2030</v>
      </c>
    </row>
    <row r="32406" spans="1:11">
      <c r="B32406" t="s">
        <v>2045</v>
      </c>
      <c r="C32406" t="s">
        <v>3492</v>
      </c>
      <c r="D32406" t="s">
        <v>2029</v>
      </c>
      <c r="E32406">
        <v>5</v>
      </c>
      <c r="F32406" t="s">
        <v>2016</v>
      </c>
      <c r="G32406">
        <v>19</v>
      </c>
      <c r="H32406" t="s">
        <v>2020</v>
      </c>
      <c r="I32406">
        <v>43493</v>
      </c>
      <c r="J32406">
        <v>2</v>
      </c>
      <c r="K32406">
        <v>29.43</v>
      </c>
    </row>
    <row r="32407" spans="1:11">
      <c r="B32407" t="s">
        <v>2358</v>
      </c>
      <c r="C32407" t="s">
        <v>3490</v>
      </c>
      <c r="D32407" t="s">
        <v>2026</v>
      </c>
      <c r="E32407">
        <v>5</v>
      </c>
      <c r="F32407" t="s">
        <v>2016</v>
      </c>
      <c r="G32407">
        <v>27</v>
      </c>
      <c r="H32407" t="s">
        <v>2017</v>
      </c>
      <c r="I32407">
        <v>43487</v>
      </c>
      <c r="J32407">
        <v>2</v>
      </c>
      <c r="K32407">
        <v>29.43</v>
      </c>
    </row>
    <row r="32408" spans="1:11">
      <c r="B32408" t="s">
        <v>2565</v>
      </c>
      <c r="C32408" t="s">
        <v>4168</v>
      </c>
      <c r="D32408" t="s">
        <v>2076</v>
      </c>
      <c r="E32408">
        <v>3</v>
      </c>
      <c r="F32408" t="s">
        <v>2016</v>
      </c>
      <c r="G32408">
        <v>13.5</v>
      </c>
      <c r="H32408" t="s">
        <v>2017</v>
      </c>
      <c r="I32408">
        <v>43487</v>
      </c>
      <c r="J32408">
        <v>6</v>
      </c>
      <c r="K32408">
        <v>-16.89</v>
      </c>
    </row>
    <row r="32409" spans="1:11">
      <c r="B32409" t="s">
        <v>2083</v>
      </c>
      <c r="C32409" t="s">
        <v>2084</v>
      </c>
      <c r="D32409" t="s">
        <v>2035</v>
      </c>
      <c r="E32409">
        <v>5</v>
      </c>
      <c r="F32409" t="s">
        <v>2085</v>
      </c>
      <c r="G32409" t="s">
        <v>2030</v>
      </c>
      <c r="H32409" t="s">
        <v>2017</v>
      </c>
      <c r="I32409">
        <v>43434</v>
      </c>
      <c r="J32409">
        <v>4</v>
      </c>
      <c r="K32409">
        <v>3.8</v>
      </c>
    </row>
    <row r="32410" spans="1:11">
      <c r="B32410" t="s">
        <v>2236</v>
      </c>
      <c r="C32410" t="s">
        <v>3496</v>
      </c>
      <c r="D32410" t="s">
        <v>2015</v>
      </c>
      <c r="E32410">
        <v>3</v>
      </c>
      <c r="F32410" t="s">
        <v>2016</v>
      </c>
      <c r="G32410" t="s">
        <v>2030</v>
      </c>
      <c r="H32410" t="s">
        <v>2017</v>
      </c>
      <c r="I32410">
        <v>43227</v>
      </c>
      <c r="J32410">
        <v>5</v>
      </c>
      <c r="K32410">
        <v>0</v>
      </c>
    </row>
    <row r="32501" spans="1:11">
      <c r="A32501" t="s">
        <v>1338</v>
      </c>
      <c r="B32501" t="s">
        <v>2072</v>
      </c>
      <c r="C32501" t="s">
        <v>3958</v>
      </c>
      <c r="D32501" t="s">
        <v>2029</v>
      </c>
      <c r="E32501">
        <v>5</v>
      </c>
      <c r="F32501" t="s">
        <v>2016</v>
      </c>
      <c r="G32501">
        <v>56</v>
      </c>
      <c r="H32501" t="s">
        <v>2017</v>
      </c>
      <c r="I32501">
        <v>43511</v>
      </c>
      <c r="J32501">
        <v>8</v>
      </c>
      <c r="K32501">
        <v>2.73</v>
      </c>
    </row>
    <row r="32502" spans="1:11">
      <c r="B32502" t="s">
        <v>2593</v>
      </c>
      <c r="C32502" t="s">
        <v>3325</v>
      </c>
      <c r="D32502" t="s">
        <v>2029</v>
      </c>
      <c r="E32502">
        <v>5</v>
      </c>
      <c r="F32502" t="s">
        <v>2016</v>
      </c>
      <c r="G32502">
        <v>53.5</v>
      </c>
      <c r="H32502" t="s">
        <v>2133</v>
      </c>
      <c r="I32502">
        <v>43511</v>
      </c>
      <c r="J32502" t="s">
        <v>2030</v>
      </c>
      <c r="K32502" t="s">
        <v>2030</v>
      </c>
    </row>
    <row r="32503" spans="1:11">
      <c r="B32503" t="s">
        <v>2595</v>
      </c>
      <c r="C32503" t="s">
        <v>3749</v>
      </c>
      <c r="D32503" t="s">
        <v>2362</v>
      </c>
      <c r="E32503">
        <v>5</v>
      </c>
      <c r="F32503" t="s">
        <v>2016</v>
      </c>
      <c r="G32503">
        <v>55</v>
      </c>
      <c r="H32503" t="s">
        <v>2020</v>
      </c>
      <c r="I32503">
        <v>43511</v>
      </c>
      <c r="J32503">
        <v>8</v>
      </c>
      <c r="K32503">
        <v>2.73</v>
      </c>
    </row>
    <row r="32504" spans="1:11">
      <c r="B32504" t="s">
        <v>3032</v>
      </c>
      <c r="C32504" t="s">
        <v>3346</v>
      </c>
      <c r="D32504" t="s">
        <v>2026</v>
      </c>
      <c r="E32504">
        <v>5</v>
      </c>
      <c r="F32504" t="s">
        <v>2016</v>
      </c>
      <c r="G32504">
        <v>48.97</v>
      </c>
      <c r="H32504" t="s">
        <v>2017</v>
      </c>
      <c r="I32504">
        <v>43511</v>
      </c>
      <c r="J32504">
        <v>3</v>
      </c>
      <c r="K32504">
        <v>17.72</v>
      </c>
    </row>
    <row r="32505" spans="1:11">
      <c r="B32505" t="s">
        <v>2118</v>
      </c>
      <c r="C32505" t="s">
        <v>3746</v>
      </c>
      <c r="D32505" t="s">
        <v>2026</v>
      </c>
      <c r="E32505">
        <v>5</v>
      </c>
      <c r="F32505" t="s">
        <v>2016</v>
      </c>
      <c r="G32505">
        <v>51.23</v>
      </c>
      <c r="H32505" t="s">
        <v>2017</v>
      </c>
      <c r="I32505">
        <v>43511</v>
      </c>
      <c r="J32505">
        <v>9</v>
      </c>
      <c r="K32505">
        <v>2.46</v>
      </c>
    </row>
    <row r="32506" spans="1:11">
      <c r="B32506" t="s">
        <v>3016</v>
      </c>
      <c r="C32506" t="s">
        <v>3151</v>
      </c>
      <c r="D32506" t="s">
        <v>2026</v>
      </c>
      <c r="E32506">
        <v>5</v>
      </c>
      <c r="F32506" t="s">
        <v>2016</v>
      </c>
      <c r="G32506">
        <v>52.74</v>
      </c>
      <c r="H32506" t="s">
        <v>2017</v>
      </c>
      <c r="I32506">
        <v>43511</v>
      </c>
      <c r="J32506">
        <v>1</v>
      </c>
      <c r="K32506">
        <v>23.68</v>
      </c>
    </row>
    <row r="32507" spans="1:11">
      <c r="B32507" t="s">
        <v>3008</v>
      </c>
      <c r="C32507" t="s">
        <v>3747</v>
      </c>
      <c r="D32507" t="s">
        <v>2076</v>
      </c>
      <c r="E32507">
        <v>3</v>
      </c>
      <c r="F32507" t="s">
        <v>2016</v>
      </c>
      <c r="G32507">
        <v>44.64</v>
      </c>
      <c r="H32507" t="s">
        <v>2017</v>
      </c>
      <c r="I32507">
        <v>43511</v>
      </c>
      <c r="J32507">
        <v>14</v>
      </c>
      <c r="K32507">
        <v>-8.8800000000000008</v>
      </c>
    </row>
    <row r="32508" spans="1:11">
      <c r="B32508" t="s">
        <v>2390</v>
      </c>
      <c r="C32508" t="s">
        <v>3748</v>
      </c>
      <c r="D32508" t="s">
        <v>2026</v>
      </c>
      <c r="E32508">
        <v>5</v>
      </c>
      <c r="F32508" t="s">
        <v>2016</v>
      </c>
      <c r="G32508">
        <v>52</v>
      </c>
      <c r="H32508" t="s">
        <v>2020</v>
      </c>
      <c r="I32508">
        <v>43511</v>
      </c>
      <c r="J32508">
        <v>2</v>
      </c>
      <c r="K32508">
        <v>17.940000000000001</v>
      </c>
    </row>
    <row r="32509" spans="1:11">
      <c r="B32509" t="s">
        <v>2174</v>
      </c>
      <c r="C32509" t="s">
        <v>3326</v>
      </c>
      <c r="D32509" t="s">
        <v>2029</v>
      </c>
      <c r="E32509">
        <v>5</v>
      </c>
      <c r="F32509" t="s">
        <v>2016</v>
      </c>
      <c r="G32509">
        <v>46</v>
      </c>
      <c r="H32509" t="s">
        <v>2017</v>
      </c>
      <c r="I32509">
        <v>43510</v>
      </c>
      <c r="J32509">
        <v>11</v>
      </c>
      <c r="K32509">
        <v>-1.47</v>
      </c>
    </row>
    <row r="32510" spans="1:11">
      <c r="B32510" t="s">
        <v>2067</v>
      </c>
      <c r="C32510" t="s">
        <v>3341</v>
      </c>
      <c r="D32510" t="s">
        <v>2029</v>
      </c>
      <c r="E32510">
        <v>5</v>
      </c>
      <c r="F32510" t="s">
        <v>2016</v>
      </c>
      <c r="G32510">
        <v>55</v>
      </c>
      <c r="H32510" t="s">
        <v>2020</v>
      </c>
      <c r="I32510">
        <v>43510</v>
      </c>
      <c r="J32510">
        <v>7</v>
      </c>
      <c r="K32510">
        <v>5.31</v>
      </c>
    </row>
    <row r="32511" spans="1:11">
      <c r="B32511" t="s">
        <v>2027</v>
      </c>
      <c r="C32511" t="s">
        <v>3745</v>
      </c>
      <c r="D32511" t="s">
        <v>2029</v>
      </c>
      <c r="E32511">
        <v>5</v>
      </c>
      <c r="F32511" t="s">
        <v>2016</v>
      </c>
      <c r="G32511">
        <v>55</v>
      </c>
      <c r="H32511" t="s">
        <v>2017</v>
      </c>
      <c r="I32511">
        <v>43510</v>
      </c>
      <c r="J32511" t="s">
        <v>2030</v>
      </c>
      <c r="K32511" t="s">
        <v>2030</v>
      </c>
    </row>
    <row r="32512" spans="1:11">
      <c r="B32512" t="s">
        <v>2033</v>
      </c>
      <c r="C32512" t="s">
        <v>3751</v>
      </c>
      <c r="D32512" t="s">
        <v>2035</v>
      </c>
      <c r="E32512">
        <v>5</v>
      </c>
      <c r="F32512" t="s">
        <v>2016</v>
      </c>
      <c r="G32512">
        <v>50</v>
      </c>
      <c r="H32512" t="s">
        <v>2020</v>
      </c>
      <c r="I32512">
        <v>43510</v>
      </c>
      <c r="J32512">
        <v>13</v>
      </c>
      <c r="K32512">
        <v>-3.23</v>
      </c>
    </row>
    <row r="32513" spans="2:11">
      <c r="B32513" t="s">
        <v>3030</v>
      </c>
      <c r="C32513" t="s">
        <v>3750</v>
      </c>
      <c r="D32513" t="s">
        <v>2026</v>
      </c>
      <c r="E32513">
        <v>5</v>
      </c>
      <c r="F32513" t="s">
        <v>2016</v>
      </c>
      <c r="G32513">
        <v>45.17</v>
      </c>
      <c r="H32513" t="s">
        <v>2020</v>
      </c>
      <c r="I32513">
        <v>43510</v>
      </c>
      <c r="J32513">
        <v>8</v>
      </c>
      <c r="K32513">
        <v>2.73</v>
      </c>
    </row>
    <row r="32514" spans="2:11">
      <c r="B32514" t="s">
        <v>3014</v>
      </c>
      <c r="C32514" t="s">
        <v>3959</v>
      </c>
      <c r="D32514" t="s">
        <v>2029</v>
      </c>
      <c r="E32514">
        <v>5</v>
      </c>
      <c r="F32514" t="s">
        <v>2016</v>
      </c>
      <c r="G32514">
        <v>49.69</v>
      </c>
      <c r="H32514" t="s">
        <v>2020</v>
      </c>
      <c r="I32514">
        <v>43510</v>
      </c>
      <c r="J32514">
        <v>6</v>
      </c>
      <c r="K32514">
        <v>10.19</v>
      </c>
    </row>
    <row r="32515" spans="2:11">
      <c r="B32515" t="s">
        <v>2063</v>
      </c>
      <c r="C32515" t="s">
        <v>3351</v>
      </c>
      <c r="D32515" t="s">
        <v>2035</v>
      </c>
      <c r="E32515">
        <v>5</v>
      </c>
      <c r="F32515" t="s">
        <v>2016</v>
      </c>
      <c r="G32515">
        <v>42</v>
      </c>
      <c r="H32515" t="s">
        <v>2017</v>
      </c>
      <c r="I32515">
        <v>43510</v>
      </c>
      <c r="J32515" t="s">
        <v>2030</v>
      </c>
      <c r="K32515" t="s">
        <v>2030</v>
      </c>
    </row>
    <row r="32516" spans="2:11">
      <c r="B32516" t="s">
        <v>2094</v>
      </c>
      <c r="C32516" t="s">
        <v>2095</v>
      </c>
      <c r="D32516" t="s">
        <v>2076</v>
      </c>
      <c r="E32516">
        <v>3</v>
      </c>
      <c r="F32516" t="s">
        <v>2088</v>
      </c>
      <c r="G32516" t="s">
        <v>2030</v>
      </c>
      <c r="H32516" t="s">
        <v>2017</v>
      </c>
      <c r="I32516">
        <v>43502</v>
      </c>
      <c r="J32516" t="s">
        <v>2030</v>
      </c>
      <c r="K32516" t="s">
        <v>2030</v>
      </c>
    </row>
    <row r="32517" spans="2:11">
      <c r="B32517" t="s">
        <v>2157</v>
      </c>
      <c r="C32517" t="s">
        <v>2158</v>
      </c>
      <c r="D32517" t="s">
        <v>2076</v>
      </c>
      <c r="E32517">
        <v>3</v>
      </c>
      <c r="F32517" t="s">
        <v>2016</v>
      </c>
      <c r="G32517">
        <v>50</v>
      </c>
      <c r="H32517" t="s">
        <v>2017</v>
      </c>
      <c r="I32517">
        <v>43500</v>
      </c>
      <c r="J32517">
        <v>10</v>
      </c>
      <c r="K32517">
        <v>0</v>
      </c>
    </row>
    <row r="32518" spans="2:11">
      <c r="B32518" t="s">
        <v>3329</v>
      </c>
      <c r="C32518" t="s">
        <v>3330</v>
      </c>
      <c r="D32518" t="s">
        <v>2053</v>
      </c>
      <c r="E32518">
        <v>1</v>
      </c>
      <c r="F32518" t="s">
        <v>2016</v>
      </c>
      <c r="G32518">
        <v>33.33</v>
      </c>
      <c r="H32518" t="s">
        <v>2017</v>
      </c>
      <c r="I32518">
        <v>43495</v>
      </c>
      <c r="J32518" t="s">
        <v>2030</v>
      </c>
      <c r="K32518" t="s">
        <v>2030</v>
      </c>
    </row>
    <row r="32519" spans="2:11">
      <c r="B32519" t="s">
        <v>2042</v>
      </c>
      <c r="C32519" t="s">
        <v>3356</v>
      </c>
      <c r="D32519" t="s">
        <v>2029</v>
      </c>
      <c r="E32519">
        <v>5</v>
      </c>
      <c r="F32519" t="s">
        <v>2016</v>
      </c>
      <c r="G32519">
        <v>52.79</v>
      </c>
      <c r="H32519" t="s">
        <v>2020</v>
      </c>
      <c r="I32519">
        <v>43493</v>
      </c>
      <c r="J32519">
        <v>8</v>
      </c>
      <c r="K32519">
        <v>2.73</v>
      </c>
    </row>
    <row r="32520" spans="2:11">
      <c r="B32520" t="s">
        <v>3338</v>
      </c>
      <c r="C32520" t="s">
        <v>3752</v>
      </c>
      <c r="D32520" t="s">
        <v>2026</v>
      </c>
      <c r="E32520">
        <v>5</v>
      </c>
      <c r="F32520" t="s">
        <v>2016</v>
      </c>
      <c r="G32520">
        <v>50.62</v>
      </c>
      <c r="H32520" t="s">
        <v>2017</v>
      </c>
      <c r="I32520">
        <v>43475</v>
      </c>
      <c r="J32520">
        <v>8</v>
      </c>
      <c r="K32520">
        <v>2.73</v>
      </c>
    </row>
    <row r="32521" spans="2:11">
      <c r="B32521" t="s">
        <v>2051</v>
      </c>
      <c r="C32521" t="s">
        <v>3840</v>
      </c>
      <c r="D32521" t="s">
        <v>2076</v>
      </c>
      <c r="E32521">
        <v>3</v>
      </c>
      <c r="F32521" t="s">
        <v>2088</v>
      </c>
      <c r="G32521">
        <v>46</v>
      </c>
      <c r="H32521" t="s">
        <v>2017</v>
      </c>
      <c r="I32521">
        <v>43458</v>
      </c>
      <c r="J32521">
        <v>10</v>
      </c>
      <c r="K32521">
        <v>15.45</v>
      </c>
    </row>
    <row r="32522" spans="2:11">
      <c r="B32522" t="s">
        <v>2083</v>
      </c>
      <c r="C32522" t="s">
        <v>2084</v>
      </c>
      <c r="D32522" t="s">
        <v>2053</v>
      </c>
      <c r="E32522">
        <v>1</v>
      </c>
      <c r="F32522" t="s">
        <v>2016</v>
      </c>
      <c r="G32522" t="s">
        <v>2030</v>
      </c>
      <c r="H32522" t="s">
        <v>2017</v>
      </c>
      <c r="I32522">
        <v>43384</v>
      </c>
      <c r="J32522" t="s">
        <v>2030</v>
      </c>
      <c r="K32522" t="s">
        <v>2030</v>
      </c>
    </row>
    <row r="32523" spans="2:11">
      <c r="B32523" t="s">
        <v>3020</v>
      </c>
      <c r="C32523" t="s">
        <v>3960</v>
      </c>
      <c r="D32523" t="s">
        <v>2053</v>
      </c>
      <c r="E32523">
        <v>1</v>
      </c>
      <c r="F32523" t="s">
        <v>2016</v>
      </c>
      <c r="G32523">
        <v>40</v>
      </c>
      <c r="H32523" t="s">
        <v>2017</v>
      </c>
      <c r="I32523">
        <v>42789</v>
      </c>
      <c r="J32523">
        <v>12</v>
      </c>
      <c r="K32523">
        <v>-2.73</v>
      </c>
    </row>
    <row r="32601" spans="1:11">
      <c r="A32601" t="s">
        <v>1339</v>
      </c>
      <c r="B32601" t="s">
        <v>2027</v>
      </c>
      <c r="C32601" t="s">
        <v>3007</v>
      </c>
      <c r="D32601" t="s">
        <v>2044</v>
      </c>
      <c r="E32601">
        <v>3</v>
      </c>
      <c r="F32601" t="s">
        <v>2016</v>
      </c>
      <c r="G32601">
        <v>36.159999999999997</v>
      </c>
      <c r="H32601" t="s">
        <v>2017</v>
      </c>
      <c r="I32601">
        <v>43511</v>
      </c>
      <c r="J32601" t="s">
        <v>2030</v>
      </c>
      <c r="K32601" t="s">
        <v>2030</v>
      </c>
    </row>
    <row r="32602" spans="1:11">
      <c r="B32602" t="s">
        <v>2047</v>
      </c>
      <c r="C32602" t="s">
        <v>2356</v>
      </c>
      <c r="D32602" t="s">
        <v>2026</v>
      </c>
      <c r="E32602">
        <v>5</v>
      </c>
      <c r="F32602" t="s">
        <v>2016</v>
      </c>
      <c r="G32602">
        <v>39.18</v>
      </c>
      <c r="H32602" t="s">
        <v>2017</v>
      </c>
      <c r="I32602">
        <v>43511</v>
      </c>
      <c r="J32602" t="s">
        <v>2030</v>
      </c>
      <c r="K32602" t="s">
        <v>2030</v>
      </c>
    </row>
    <row r="32603" spans="1:11">
      <c r="B32603" t="s">
        <v>3008</v>
      </c>
      <c r="C32603" t="s">
        <v>3009</v>
      </c>
      <c r="D32603" t="s">
        <v>2076</v>
      </c>
      <c r="E32603">
        <v>3</v>
      </c>
      <c r="F32603" t="s">
        <v>2016</v>
      </c>
      <c r="G32603">
        <v>35.409999999999997</v>
      </c>
      <c r="H32603" t="s">
        <v>2017</v>
      </c>
      <c r="I32603">
        <v>43511</v>
      </c>
      <c r="J32603">
        <v>13</v>
      </c>
      <c r="K32603">
        <v>-11.08</v>
      </c>
    </row>
    <row r="32604" spans="1:11">
      <c r="B32604" t="s">
        <v>2352</v>
      </c>
      <c r="C32604" t="s">
        <v>3010</v>
      </c>
      <c r="D32604" t="s">
        <v>2026</v>
      </c>
      <c r="E32604">
        <v>5</v>
      </c>
      <c r="F32604" t="s">
        <v>2016</v>
      </c>
      <c r="G32604">
        <v>39.18</v>
      </c>
      <c r="H32604" t="s">
        <v>2017</v>
      </c>
      <c r="I32604">
        <v>43511</v>
      </c>
      <c r="J32604">
        <v>8</v>
      </c>
      <c r="K32604">
        <v>9.1199999999999992</v>
      </c>
    </row>
    <row r="32605" spans="1:11">
      <c r="B32605" t="s">
        <v>2274</v>
      </c>
      <c r="C32605" t="s">
        <v>3011</v>
      </c>
      <c r="D32605" t="s">
        <v>2026</v>
      </c>
      <c r="E32605">
        <v>5</v>
      </c>
      <c r="F32605" t="s">
        <v>2016</v>
      </c>
      <c r="G32605" t="s">
        <v>2030</v>
      </c>
      <c r="H32605" t="s">
        <v>2017</v>
      </c>
      <c r="I32605">
        <v>43509</v>
      </c>
      <c r="J32605">
        <v>8</v>
      </c>
      <c r="K32605">
        <v>9.1199999999999992</v>
      </c>
    </row>
    <row r="32606" spans="1:11">
      <c r="B32606" t="s">
        <v>2360</v>
      </c>
      <c r="C32606" t="s">
        <v>3012</v>
      </c>
      <c r="D32606" t="s">
        <v>2362</v>
      </c>
      <c r="E32606">
        <v>5</v>
      </c>
      <c r="F32606" t="s">
        <v>2016</v>
      </c>
      <c r="G32606">
        <v>42.12</v>
      </c>
      <c r="H32606" t="s">
        <v>2017</v>
      </c>
      <c r="I32606">
        <v>43507</v>
      </c>
      <c r="J32606" t="s">
        <v>2030</v>
      </c>
      <c r="K32606" t="s">
        <v>2030</v>
      </c>
    </row>
    <row r="32607" spans="1:11">
      <c r="B32607" t="s">
        <v>2595</v>
      </c>
      <c r="C32607" t="s">
        <v>3013</v>
      </c>
      <c r="D32607" t="s">
        <v>2252</v>
      </c>
      <c r="E32607">
        <v>3</v>
      </c>
      <c r="F32607" t="s">
        <v>2016</v>
      </c>
      <c r="G32607">
        <v>43.63</v>
      </c>
      <c r="H32607" t="s">
        <v>2020</v>
      </c>
      <c r="I32607">
        <v>43507</v>
      </c>
      <c r="J32607">
        <v>10</v>
      </c>
      <c r="K32607">
        <v>0</v>
      </c>
    </row>
    <row r="32608" spans="1:11">
      <c r="B32608" t="s">
        <v>2077</v>
      </c>
      <c r="C32608" t="s">
        <v>2363</v>
      </c>
      <c r="D32608" t="s">
        <v>2029</v>
      </c>
      <c r="E32608">
        <v>5</v>
      </c>
      <c r="F32608" t="s">
        <v>2016</v>
      </c>
      <c r="G32608">
        <v>43.63</v>
      </c>
      <c r="H32608" t="s">
        <v>2020</v>
      </c>
      <c r="I32608">
        <v>43507</v>
      </c>
      <c r="J32608">
        <v>8</v>
      </c>
      <c r="K32608">
        <v>9.1199999999999992</v>
      </c>
    </row>
    <row r="32609" spans="2:11">
      <c r="B32609" t="s">
        <v>2094</v>
      </c>
      <c r="C32609" t="s">
        <v>2095</v>
      </c>
      <c r="D32609" t="s">
        <v>2053</v>
      </c>
      <c r="E32609">
        <v>1</v>
      </c>
      <c r="F32609" t="s">
        <v>2088</v>
      </c>
      <c r="G32609" t="s">
        <v>2030</v>
      </c>
      <c r="H32609" t="s">
        <v>2017</v>
      </c>
      <c r="I32609">
        <v>43507</v>
      </c>
      <c r="J32609" t="s">
        <v>2030</v>
      </c>
      <c r="K32609" t="s">
        <v>2030</v>
      </c>
    </row>
    <row r="32610" spans="2:11">
      <c r="B32610" t="s">
        <v>3014</v>
      </c>
      <c r="C32610" t="s">
        <v>3015</v>
      </c>
      <c r="D32610" t="s">
        <v>2029</v>
      </c>
      <c r="E32610">
        <v>5</v>
      </c>
      <c r="F32610" t="s">
        <v>2016</v>
      </c>
      <c r="G32610">
        <v>42.12</v>
      </c>
      <c r="H32610" t="s">
        <v>2020</v>
      </c>
      <c r="I32610">
        <v>43507</v>
      </c>
      <c r="J32610">
        <v>8</v>
      </c>
      <c r="K32610">
        <v>9.1199999999999992</v>
      </c>
    </row>
    <row r="32611" spans="2:11">
      <c r="B32611" t="s">
        <v>3016</v>
      </c>
      <c r="C32611" t="s">
        <v>3017</v>
      </c>
      <c r="D32611" t="s">
        <v>2026</v>
      </c>
      <c r="E32611">
        <v>5</v>
      </c>
      <c r="F32611" t="s">
        <v>2016</v>
      </c>
      <c r="G32611">
        <v>39.19</v>
      </c>
      <c r="H32611" t="s">
        <v>2017</v>
      </c>
      <c r="I32611">
        <v>43504</v>
      </c>
      <c r="J32611">
        <v>8</v>
      </c>
      <c r="K32611">
        <v>9.1199999999999992</v>
      </c>
    </row>
    <row r="32612" spans="2:11">
      <c r="B32612" t="s">
        <v>2174</v>
      </c>
      <c r="C32612" t="s">
        <v>3018</v>
      </c>
      <c r="D32612" t="s">
        <v>2029</v>
      </c>
      <c r="E32612">
        <v>5</v>
      </c>
      <c r="F32612" t="s">
        <v>2016</v>
      </c>
      <c r="G32612">
        <v>43.57</v>
      </c>
      <c r="H32612" t="s">
        <v>2017</v>
      </c>
      <c r="I32612">
        <v>43503</v>
      </c>
      <c r="J32612">
        <v>8</v>
      </c>
      <c r="K32612">
        <v>9.1199999999999992</v>
      </c>
    </row>
    <row r="32613" spans="2:11">
      <c r="B32613" t="s">
        <v>2042</v>
      </c>
      <c r="C32613" t="s">
        <v>3019</v>
      </c>
      <c r="D32613" t="s">
        <v>2029</v>
      </c>
      <c r="E32613">
        <v>5</v>
      </c>
      <c r="F32613" t="s">
        <v>2016</v>
      </c>
      <c r="G32613">
        <v>37.56</v>
      </c>
      <c r="H32613" t="s">
        <v>2020</v>
      </c>
      <c r="I32613">
        <v>43503</v>
      </c>
      <c r="J32613">
        <v>14</v>
      </c>
      <c r="K32613">
        <v>-11.58</v>
      </c>
    </row>
    <row r="32614" spans="2:11">
      <c r="B32614" t="s">
        <v>3020</v>
      </c>
      <c r="C32614" t="s">
        <v>3021</v>
      </c>
      <c r="D32614" t="s">
        <v>2026</v>
      </c>
      <c r="E32614">
        <v>5</v>
      </c>
      <c r="F32614" t="s">
        <v>2016</v>
      </c>
      <c r="G32614">
        <v>33.799999999999997</v>
      </c>
      <c r="H32614" t="s">
        <v>2017</v>
      </c>
      <c r="I32614">
        <v>43503</v>
      </c>
      <c r="J32614">
        <v>5</v>
      </c>
      <c r="K32614">
        <v>11.41</v>
      </c>
    </row>
    <row r="32615" spans="2:11">
      <c r="B32615" t="s">
        <v>2051</v>
      </c>
      <c r="C32615" t="s">
        <v>3022</v>
      </c>
      <c r="D32615" t="s">
        <v>2076</v>
      </c>
      <c r="E32615">
        <v>3</v>
      </c>
      <c r="F32615" t="s">
        <v>2016</v>
      </c>
      <c r="G32615">
        <v>36</v>
      </c>
      <c r="H32615" t="s">
        <v>2017</v>
      </c>
      <c r="I32615">
        <v>43503</v>
      </c>
      <c r="J32615">
        <v>6</v>
      </c>
      <c r="K32615">
        <v>13.22</v>
      </c>
    </row>
    <row r="32616" spans="2:11">
      <c r="B32616" t="s">
        <v>2551</v>
      </c>
      <c r="C32616" t="s">
        <v>3023</v>
      </c>
      <c r="D32616" t="s">
        <v>2026</v>
      </c>
      <c r="E32616">
        <v>5</v>
      </c>
      <c r="F32616" t="s">
        <v>2016</v>
      </c>
      <c r="G32616">
        <v>41.32</v>
      </c>
      <c r="H32616" t="s">
        <v>2017</v>
      </c>
      <c r="I32616">
        <v>43503</v>
      </c>
      <c r="J32616" t="s">
        <v>2030</v>
      </c>
      <c r="K32616" t="s">
        <v>2030</v>
      </c>
    </row>
    <row r="32617" spans="2:11">
      <c r="B32617" t="s">
        <v>2063</v>
      </c>
      <c r="C32617" t="s">
        <v>3024</v>
      </c>
      <c r="D32617" t="s">
        <v>2035</v>
      </c>
      <c r="E32617">
        <v>5</v>
      </c>
      <c r="F32617" t="s">
        <v>2016</v>
      </c>
      <c r="G32617">
        <v>45.82</v>
      </c>
      <c r="H32617" t="s">
        <v>2017</v>
      </c>
      <c r="I32617">
        <v>43503</v>
      </c>
      <c r="J32617">
        <v>8</v>
      </c>
      <c r="K32617">
        <v>9.1199999999999992</v>
      </c>
    </row>
    <row r="32618" spans="2:11">
      <c r="B32618" t="s">
        <v>106</v>
      </c>
      <c r="C32618" t="s">
        <v>3025</v>
      </c>
      <c r="D32618" t="s">
        <v>2440</v>
      </c>
      <c r="E32618">
        <v>5</v>
      </c>
      <c r="F32618" t="s">
        <v>2016</v>
      </c>
      <c r="G32618">
        <v>39.42</v>
      </c>
      <c r="H32618" t="s">
        <v>2020</v>
      </c>
      <c r="I32618">
        <v>43502</v>
      </c>
      <c r="J32618">
        <v>8</v>
      </c>
      <c r="K32618">
        <v>9.1199999999999992</v>
      </c>
    </row>
    <row r="32619" spans="2:11">
      <c r="B32619" t="s">
        <v>2067</v>
      </c>
      <c r="C32619" t="s">
        <v>3026</v>
      </c>
      <c r="D32619" t="s">
        <v>2029</v>
      </c>
      <c r="E32619">
        <v>5</v>
      </c>
      <c r="F32619" t="s">
        <v>2016</v>
      </c>
      <c r="G32619">
        <v>40.18</v>
      </c>
      <c r="H32619" t="s">
        <v>2020</v>
      </c>
      <c r="I32619">
        <v>43502</v>
      </c>
      <c r="J32619">
        <v>8</v>
      </c>
      <c r="K32619">
        <v>9.1199999999999992</v>
      </c>
    </row>
    <row r="32620" spans="2:11">
      <c r="B32620" t="s">
        <v>2033</v>
      </c>
      <c r="C32620" t="s">
        <v>3027</v>
      </c>
      <c r="D32620" t="s">
        <v>2044</v>
      </c>
      <c r="E32620">
        <v>3</v>
      </c>
      <c r="F32620" t="s">
        <v>2016</v>
      </c>
      <c r="G32620">
        <v>38.67</v>
      </c>
      <c r="H32620" t="s">
        <v>2036</v>
      </c>
      <c r="I32620">
        <v>43502</v>
      </c>
      <c r="J32620">
        <v>2</v>
      </c>
      <c r="K32620">
        <v>22.07</v>
      </c>
    </row>
    <row r="32621" spans="2:11">
      <c r="B32621" t="s">
        <v>2072</v>
      </c>
      <c r="C32621" t="s">
        <v>3028</v>
      </c>
      <c r="D32621" t="s">
        <v>2029</v>
      </c>
      <c r="E32621">
        <v>5</v>
      </c>
      <c r="F32621" t="s">
        <v>2016</v>
      </c>
      <c r="G32621">
        <v>44.73</v>
      </c>
      <c r="H32621" t="s">
        <v>2017</v>
      </c>
      <c r="I32621">
        <v>43502</v>
      </c>
      <c r="J32621">
        <v>8</v>
      </c>
      <c r="K32621">
        <v>9.1199999999999992</v>
      </c>
    </row>
    <row r="32622" spans="2:11">
      <c r="B32622" t="s">
        <v>2593</v>
      </c>
      <c r="C32622" t="s">
        <v>3029</v>
      </c>
      <c r="D32622" t="s">
        <v>2029</v>
      </c>
      <c r="E32622">
        <v>5</v>
      </c>
      <c r="F32622" t="s">
        <v>2016</v>
      </c>
      <c r="G32622">
        <v>40.18</v>
      </c>
      <c r="H32622" t="s">
        <v>2133</v>
      </c>
      <c r="I32622">
        <v>43502</v>
      </c>
      <c r="J32622" t="s">
        <v>2030</v>
      </c>
      <c r="K32622" t="s">
        <v>2030</v>
      </c>
    </row>
    <row r="32623" spans="2:11">
      <c r="B32623" t="s">
        <v>3030</v>
      </c>
      <c r="C32623" t="s">
        <v>3031</v>
      </c>
      <c r="D32623" t="s">
        <v>2026</v>
      </c>
      <c r="E32623">
        <v>5</v>
      </c>
      <c r="F32623" t="s">
        <v>2016</v>
      </c>
      <c r="G32623">
        <v>40.94</v>
      </c>
      <c r="H32623" t="s">
        <v>2020</v>
      </c>
      <c r="I32623">
        <v>43502</v>
      </c>
      <c r="J32623">
        <v>8</v>
      </c>
      <c r="K32623">
        <v>9.1199999999999992</v>
      </c>
    </row>
    <row r="32624" spans="2:11">
      <c r="B32624" t="s">
        <v>3032</v>
      </c>
      <c r="C32624" t="s">
        <v>3033</v>
      </c>
      <c r="D32624" t="s">
        <v>2044</v>
      </c>
      <c r="E32624">
        <v>3</v>
      </c>
      <c r="F32624" t="s">
        <v>2016</v>
      </c>
      <c r="G32624">
        <v>37.15</v>
      </c>
      <c r="H32624" t="s">
        <v>2017</v>
      </c>
      <c r="I32624">
        <v>43502</v>
      </c>
      <c r="J32624">
        <v>10</v>
      </c>
      <c r="K32624">
        <v>0</v>
      </c>
    </row>
    <row r="32625" spans="2:11">
      <c r="B32625" t="s">
        <v>2390</v>
      </c>
      <c r="C32625" t="s">
        <v>3034</v>
      </c>
      <c r="D32625" t="s">
        <v>2026</v>
      </c>
      <c r="E32625">
        <v>5</v>
      </c>
      <c r="F32625" t="s">
        <v>2016</v>
      </c>
      <c r="G32625">
        <v>37.15</v>
      </c>
      <c r="H32625" t="s">
        <v>2017</v>
      </c>
      <c r="I32625">
        <v>43502</v>
      </c>
      <c r="J32625">
        <v>8</v>
      </c>
      <c r="K32625">
        <v>9.1199999999999992</v>
      </c>
    </row>
    <row r="32626" spans="2:11">
      <c r="B32626" t="s">
        <v>2079</v>
      </c>
      <c r="C32626" t="s">
        <v>3035</v>
      </c>
      <c r="D32626" t="s">
        <v>2029</v>
      </c>
      <c r="E32626">
        <v>5</v>
      </c>
      <c r="F32626" t="s">
        <v>2016</v>
      </c>
      <c r="G32626">
        <v>37.909999999999997</v>
      </c>
      <c r="H32626" t="s">
        <v>2020</v>
      </c>
      <c r="I32626">
        <v>43502</v>
      </c>
      <c r="J32626">
        <v>8</v>
      </c>
      <c r="K32626">
        <v>9.1199999999999992</v>
      </c>
    </row>
    <row r="32627" spans="2:11">
      <c r="B32627" t="s">
        <v>3036</v>
      </c>
      <c r="C32627" t="s">
        <v>3037</v>
      </c>
      <c r="D32627" t="s">
        <v>2362</v>
      </c>
      <c r="E32627">
        <v>5</v>
      </c>
      <c r="F32627" t="s">
        <v>2016</v>
      </c>
      <c r="G32627">
        <v>43.21</v>
      </c>
      <c r="H32627" t="s">
        <v>2020</v>
      </c>
      <c r="I32627">
        <v>43502</v>
      </c>
      <c r="J32627">
        <v>3</v>
      </c>
      <c r="K32627">
        <v>18.8</v>
      </c>
    </row>
    <row r="32628" spans="2:11">
      <c r="B32628" t="s">
        <v>2118</v>
      </c>
      <c r="C32628" t="s">
        <v>3038</v>
      </c>
      <c r="D32628" t="s">
        <v>2026</v>
      </c>
      <c r="E32628">
        <v>5</v>
      </c>
      <c r="F32628" t="s">
        <v>2016</v>
      </c>
      <c r="G32628">
        <v>41.87</v>
      </c>
      <c r="H32628" t="s">
        <v>2017</v>
      </c>
      <c r="I32628">
        <v>43501</v>
      </c>
      <c r="J32628">
        <v>8</v>
      </c>
      <c r="K32628">
        <v>9.1199999999999992</v>
      </c>
    </row>
    <row r="32629" spans="2:11">
      <c r="B32629" t="s">
        <v>2021</v>
      </c>
      <c r="C32629" t="s">
        <v>3039</v>
      </c>
      <c r="D32629" t="s">
        <v>2166</v>
      </c>
      <c r="E32629">
        <v>5</v>
      </c>
      <c r="F32629" t="s">
        <v>2016</v>
      </c>
      <c r="G32629">
        <v>39</v>
      </c>
      <c r="H32629" t="s">
        <v>2020</v>
      </c>
      <c r="I32629">
        <v>43471</v>
      </c>
      <c r="J32629">
        <v>8</v>
      </c>
      <c r="K32629">
        <v>9.1199999999999992</v>
      </c>
    </row>
    <row r="32630" spans="2:11">
      <c r="B32630" t="s">
        <v>2083</v>
      </c>
      <c r="C32630" t="s">
        <v>2084</v>
      </c>
      <c r="D32630" t="s">
        <v>2035</v>
      </c>
      <c r="E32630">
        <v>5</v>
      </c>
      <c r="F32630" t="s">
        <v>2085</v>
      </c>
      <c r="G32630" t="s">
        <v>2030</v>
      </c>
      <c r="H32630" t="s">
        <v>2017</v>
      </c>
      <c r="I32630">
        <v>43411</v>
      </c>
      <c r="J32630">
        <v>1</v>
      </c>
      <c r="K32630">
        <v>22.72</v>
      </c>
    </row>
    <row r="32701" spans="1:11">
      <c r="A32701" t="s">
        <v>1340</v>
      </c>
      <c r="B32701" t="s">
        <v>2094</v>
      </c>
      <c r="C32701" t="s">
        <v>2095</v>
      </c>
      <c r="D32701" t="s">
        <v>2076</v>
      </c>
      <c r="E32701">
        <v>3</v>
      </c>
      <c r="F32701" t="s">
        <v>2088</v>
      </c>
      <c r="G32701" t="s">
        <v>2030</v>
      </c>
      <c r="H32701" t="s">
        <v>2017</v>
      </c>
      <c r="I32701">
        <v>43500</v>
      </c>
      <c r="J32701" t="s">
        <v>2030</v>
      </c>
      <c r="K32701" t="s">
        <v>2030</v>
      </c>
    </row>
    <row r="32702" spans="1:11">
      <c r="B32702" t="s">
        <v>3662</v>
      </c>
      <c r="C32702" t="s">
        <v>3796</v>
      </c>
      <c r="D32702" t="s">
        <v>2029</v>
      </c>
      <c r="E32702">
        <v>5</v>
      </c>
      <c r="F32702" t="s">
        <v>2016</v>
      </c>
      <c r="G32702">
        <v>7</v>
      </c>
      <c r="H32702" t="s">
        <v>2020</v>
      </c>
      <c r="I32702">
        <v>43497</v>
      </c>
      <c r="J32702">
        <v>2</v>
      </c>
      <c r="K32702">
        <v>-27.78</v>
      </c>
    </row>
    <row r="32703" spans="1:11">
      <c r="B32703" t="s">
        <v>2037</v>
      </c>
      <c r="C32703" t="s">
        <v>3547</v>
      </c>
      <c r="D32703" t="s">
        <v>2076</v>
      </c>
      <c r="E32703">
        <v>3</v>
      </c>
      <c r="F32703" t="s">
        <v>2016</v>
      </c>
      <c r="G32703">
        <v>4</v>
      </c>
      <c r="H32703" t="s">
        <v>2017</v>
      </c>
      <c r="I32703">
        <v>43476</v>
      </c>
      <c r="J32703">
        <v>1</v>
      </c>
      <c r="K32703">
        <v>0</v>
      </c>
    </row>
    <row r="32704" spans="1:11">
      <c r="B32704" t="s">
        <v>3458</v>
      </c>
      <c r="C32704" t="s">
        <v>3797</v>
      </c>
      <c r="D32704" t="s">
        <v>2026</v>
      </c>
      <c r="E32704">
        <v>5</v>
      </c>
      <c r="F32704" t="s">
        <v>2016</v>
      </c>
      <c r="G32704">
        <v>19</v>
      </c>
      <c r="H32704" t="s">
        <v>2020</v>
      </c>
      <c r="I32704">
        <v>43462</v>
      </c>
      <c r="J32704">
        <v>2</v>
      </c>
      <c r="K32704">
        <v>-27.78</v>
      </c>
    </row>
    <row r="32705" spans="2:11">
      <c r="B32705" t="s">
        <v>2083</v>
      </c>
      <c r="C32705" t="s">
        <v>2304</v>
      </c>
      <c r="D32705" t="s">
        <v>2076</v>
      </c>
      <c r="E32705">
        <v>3</v>
      </c>
      <c r="F32705" t="s">
        <v>2016</v>
      </c>
      <c r="G32705" t="s">
        <v>2030</v>
      </c>
      <c r="H32705" t="s">
        <v>2017</v>
      </c>
      <c r="I32705">
        <v>43444</v>
      </c>
      <c r="J32705" t="s">
        <v>2030</v>
      </c>
      <c r="K32705" t="s">
        <v>2030</v>
      </c>
    </row>
    <row r="32706" spans="2:11">
      <c r="B32706" t="s">
        <v>3798</v>
      </c>
      <c r="C32706" t="s">
        <v>2095</v>
      </c>
      <c r="D32706" t="s">
        <v>2041</v>
      </c>
      <c r="E32706">
        <v>1</v>
      </c>
      <c r="F32706" t="s">
        <v>2016</v>
      </c>
      <c r="G32706">
        <v>3.5</v>
      </c>
      <c r="H32706" t="s">
        <v>2017</v>
      </c>
      <c r="I32706">
        <v>43292</v>
      </c>
      <c r="J32706" t="s">
        <v>2030</v>
      </c>
      <c r="K32706" t="s">
        <v>2030</v>
      </c>
    </row>
    <row r="32801" spans="1:11">
      <c r="A32801" t="s">
        <v>1341</v>
      </c>
      <c r="B32801" t="s">
        <v>2159</v>
      </c>
      <c r="C32801" t="s">
        <v>3247</v>
      </c>
      <c r="D32801" t="s">
        <v>2029</v>
      </c>
      <c r="E32801">
        <v>5</v>
      </c>
      <c r="F32801" t="s">
        <v>2016</v>
      </c>
      <c r="G32801">
        <v>200</v>
      </c>
      <c r="H32801" t="s">
        <v>2017</v>
      </c>
      <c r="I32801">
        <v>43511</v>
      </c>
      <c r="J32801">
        <v>1</v>
      </c>
      <c r="K32801">
        <v>16.86</v>
      </c>
    </row>
    <row r="32802" spans="1:11">
      <c r="B32802" t="s">
        <v>2045</v>
      </c>
      <c r="C32802" t="s">
        <v>3248</v>
      </c>
      <c r="D32802" t="s">
        <v>2029</v>
      </c>
      <c r="E32802">
        <v>5</v>
      </c>
      <c r="F32802" t="s">
        <v>2016</v>
      </c>
      <c r="G32802">
        <v>200</v>
      </c>
      <c r="H32802" t="s">
        <v>2020</v>
      </c>
      <c r="I32802">
        <v>43511</v>
      </c>
      <c r="J32802">
        <v>1</v>
      </c>
      <c r="K32802">
        <v>16.86</v>
      </c>
    </row>
    <row r="32803" spans="1:11">
      <c r="B32803" t="s">
        <v>2174</v>
      </c>
      <c r="C32803" t="s">
        <v>3249</v>
      </c>
      <c r="D32803" t="s">
        <v>2029</v>
      </c>
      <c r="E32803">
        <v>5</v>
      </c>
      <c r="F32803" t="s">
        <v>2016</v>
      </c>
      <c r="G32803">
        <v>234</v>
      </c>
      <c r="H32803" t="s">
        <v>2017</v>
      </c>
      <c r="I32803">
        <v>43510</v>
      </c>
      <c r="J32803">
        <v>1</v>
      </c>
      <c r="K32803">
        <v>16.86</v>
      </c>
    </row>
    <row r="32804" spans="1:11">
      <c r="B32804" t="s">
        <v>106</v>
      </c>
      <c r="C32804" t="s">
        <v>2439</v>
      </c>
      <c r="D32804" t="s">
        <v>2440</v>
      </c>
      <c r="E32804">
        <v>5</v>
      </c>
      <c r="F32804" t="s">
        <v>2016</v>
      </c>
      <c r="G32804">
        <v>220</v>
      </c>
      <c r="H32804" t="s">
        <v>2020</v>
      </c>
      <c r="I32804">
        <v>43510</v>
      </c>
      <c r="J32804">
        <v>1</v>
      </c>
      <c r="K32804">
        <v>16.86</v>
      </c>
    </row>
    <row r="32805" spans="1:11">
      <c r="B32805" t="s">
        <v>2236</v>
      </c>
      <c r="C32805" t="s">
        <v>3250</v>
      </c>
      <c r="D32805" t="s">
        <v>2238</v>
      </c>
      <c r="E32805">
        <v>4</v>
      </c>
      <c r="F32805" t="s">
        <v>2016</v>
      </c>
      <c r="G32805">
        <v>216</v>
      </c>
      <c r="H32805" t="s">
        <v>2020</v>
      </c>
      <c r="I32805">
        <v>43510</v>
      </c>
      <c r="J32805">
        <v>1</v>
      </c>
      <c r="K32805">
        <v>16.86</v>
      </c>
    </row>
    <row r="32806" spans="1:11">
      <c r="B32806" t="s">
        <v>2024</v>
      </c>
      <c r="C32806" t="s">
        <v>2880</v>
      </c>
      <c r="D32806" t="s">
        <v>2026</v>
      </c>
      <c r="E32806">
        <v>5</v>
      </c>
      <c r="F32806" t="s">
        <v>2016</v>
      </c>
      <c r="G32806">
        <v>200</v>
      </c>
      <c r="H32806" t="s">
        <v>2017</v>
      </c>
      <c r="I32806">
        <v>43507</v>
      </c>
      <c r="J32806">
        <v>1</v>
      </c>
      <c r="K32806">
        <v>16.86</v>
      </c>
    </row>
    <row r="32807" spans="1:11">
      <c r="B32807" t="s">
        <v>2039</v>
      </c>
      <c r="C32807" t="s">
        <v>3251</v>
      </c>
      <c r="D32807" t="s">
        <v>2026</v>
      </c>
      <c r="E32807">
        <v>5</v>
      </c>
      <c r="F32807" t="s">
        <v>2016</v>
      </c>
      <c r="G32807">
        <v>195</v>
      </c>
      <c r="H32807" t="s">
        <v>2020</v>
      </c>
      <c r="I32807">
        <v>43502</v>
      </c>
      <c r="J32807">
        <v>1</v>
      </c>
      <c r="K32807">
        <v>16.86</v>
      </c>
    </row>
    <row r="32808" spans="1:11">
      <c r="B32808" t="s">
        <v>2148</v>
      </c>
      <c r="C32808" t="s">
        <v>3252</v>
      </c>
      <c r="D32808" t="s">
        <v>2029</v>
      </c>
      <c r="E32808">
        <v>5</v>
      </c>
      <c r="F32808" t="s">
        <v>2016</v>
      </c>
      <c r="G32808">
        <v>183</v>
      </c>
      <c r="H32808" t="s">
        <v>2020</v>
      </c>
      <c r="I32808">
        <v>43502</v>
      </c>
      <c r="J32808">
        <v>1</v>
      </c>
      <c r="K32808">
        <v>16.86</v>
      </c>
    </row>
    <row r="32809" spans="1:11">
      <c r="B32809" t="s">
        <v>2074</v>
      </c>
      <c r="C32809" t="s">
        <v>3253</v>
      </c>
      <c r="D32809" t="s">
        <v>2026</v>
      </c>
      <c r="E32809">
        <v>5</v>
      </c>
      <c r="F32809" t="s">
        <v>2016</v>
      </c>
      <c r="G32809">
        <v>205</v>
      </c>
      <c r="H32809" t="s">
        <v>2020</v>
      </c>
      <c r="I32809">
        <v>43502</v>
      </c>
      <c r="J32809" t="s">
        <v>2030</v>
      </c>
      <c r="K32809" t="s">
        <v>2030</v>
      </c>
    </row>
    <row r="32810" spans="1:11">
      <c r="B32810" t="s">
        <v>2151</v>
      </c>
      <c r="C32810" t="s">
        <v>2152</v>
      </c>
      <c r="D32810" t="s">
        <v>2044</v>
      </c>
      <c r="E32810">
        <v>3</v>
      </c>
      <c r="F32810" t="s">
        <v>2016</v>
      </c>
      <c r="G32810" t="s">
        <v>2030</v>
      </c>
      <c r="H32810" t="s">
        <v>2017</v>
      </c>
      <c r="I32810">
        <v>43502</v>
      </c>
      <c r="J32810" t="s">
        <v>2030</v>
      </c>
      <c r="K32810" t="s">
        <v>2030</v>
      </c>
    </row>
    <row r="32811" spans="1:11">
      <c r="B32811" t="s">
        <v>2142</v>
      </c>
      <c r="C32811" t="s">
        <v>3254</v>
      </c>
      <c r="D32811" t="s">
        <v>2026</v>
      </c>
      <c r="E32811">
        <v>5</v>
      </c>
      <c r="F32811" t="s">
        <v>2016</v>
      </c>
      <c r="G32811">
        <v>220</v>
      </c>
      <c r="H32811" t="s">
        <v>2020</v>
      </c>
      <c r="I32811">
        <v>43502</v>
      </c>
      <c r="J32811">
        <v>3</v>
      </c>
      <c r="K32811">
        <v>10.97</v>
      </c>
    </row>
    <row r="32812" spans="1:11">
      <c r="B32812" t="s">
        <v>2051</v>
      </c>
      <c r="C32812" t="s">
        <v>2500</v>
      </c>
      <c r="D32812" t="s">
        <v>2076</v>
      </c>
      <c r="E32812">
        <v>3</v>
      </c>
      <c r="F32812" t="s">
        <v>2016</v>
      </c>
      <c r="G32812">
        <v>183</v>
      </c>
      <c r="H32812" t="s">
        <v>2017</v>
      </c>
      <c r="I32812">
        <v>43502</v>
      </c>
      <c r="J32812" t="s">
        <v>2030</v>
      </c>
      <c r="K32812" t="s">
        <v>2030</v>
      </c>
    </row>
    <row r="32813" spans="1:11">
      <c r="B32813" t="s">
        <v>3255</v>
      </c>
      <c r="C32813" t="s">
        <v>3256</v>
      </c>
      <c r="D32813" t="s">
        <v>2076</v>
      </c>
      <c r="E32813">
        <v>3</v>
      </c>
      <c r="F32813" t="s">
        <v>2088</v>
      </c>
      <c r="G32813" t="s">
        <v>2030</v>
      </c>
      <c r="H32813" t="s">
        <v>2017</v>
      </c>
      <c r="I32813">
        <v>43502</v>
      </c>
      <c r="J32813">
        <v>2</v>
      </c>
      <c r="K32813">
        <v>13.33</v>
      </c>
    </row>
    <row r="32814" spans="1:11">
      <c r="B32814" t="s">
        <v>2021</v>
      </c>
      <c r="C32814" t="s">
        <v>3257</v>
      </c>
      <c r="D32814" t="s">
        <v>2296</v>
      </c>
      <c r="E32814">
        <v>3</v>
      </c>
      <c r="F32814" t="s">
        <v>2016</v>
      </c>
      <c r="G32814">
        <v>185</v>
      </c>
      <c r="H32814" t="s">
        <v>2020</v>
      </c>
      <c r="I32814">
        <v>43501</v>
      </c>
      <c r="J32814">
        <v>4</v>
      </c>
      <c r="K32814">
        <v>0</v>
      </c>
    </row>
    <row r="32815" spans="1:11">
      <c r="B32815" t="s">
        <v>2067</v>
      </c>
      <c r="C32815" t="s">
        <v>3258</v>
      </c>
      <c r="D32815" t="s">
        <v>2029</v>
      </c>
      <c r="E32815">
        <v>5</v>
      </c>
      <c r="F32815" t="s">
        <v>2016</v>
      </c>
      <c r="G32815">
        <v>213</v>
      </c>
      <c r="H32815" t="s">
        <v>2020</v>
      </c>
      <c r="I32815">
        <v>43501</v>
      </c>
      <c r="J32815">
        <v>1</v>
      </c>
      <c r="K32815">
        <v>16.86</v>
      </c>
    </row>
    <row r="32816" spans="1:11">
      <c r="B32816" t="s">
        <v>2033</v>
      </c>
      <c r="C32816" t="s">
        <v>3259</v>
      </c>
      <c r="D32816" t="s">
        <v>2035</v>
      </c>
      <c r="E32816">
        <v>5</v>
      </c>
      <c r="F32816" t="s">
        <v>2016</v>
      </c>
      <c r="G32816">
        <v>209</v>
      </c>
      <c r="H32816" t="s">
        <v>2036</v>
      </c>
      <c r="I32816">
        <v>43501</v>
      </c>
      <c r="J32816">
        <v>1</v>
      </c>
      <c r="K32816">
        <v>16.86</v>
      </c>
    </row>
    <row r="32817" spans="2:11">
      <c r="B32817" t="s">
        <v>2037</v>
      </c>
      <c r="C32817" t="s">
        <v>2608</v>
      </c>
      <c r="D32817" t="s">
        <v>2026</v>
      </c>
      <c r="E32817">
        <v>5</v>
      </c>
      <c r="F32817" t="s">
        <v>2016</v>
      </c>
      <c r="G32817">
        <v>210</v>
      </c>
      <c r="H32817" t="s">
        <v>2020</v>
      </c>
      <c r="I32817">
        <v>43501</v>
      </c>
      <c r="J32817">
        <v>1</v>
      </c>
      <c r="K32817">
        <v>16.86</v>
      </c>
    </row>
    <row r="32818" spans="2:11">
      <c r="B32818" t="s">
        <v>2232</v>
      </c>
      <c r="C32818" t="s">
        <v>3260</v>
      </c>
      <c r="D32818" t="s">
        <v>2015</v>
      </c>
      <c r="E32818">
        <v>3</v>
      </c>
      <c r="F32818" t="s">
        <v>2016</v>
      </c>
      <c r="G32818" t="s">
        <v>2030</v>
      </c>
      <c r="H32818" t="s">
        <v>2017</v>
      </c>
      <c r="I32818">
        <v>43501</v>
      </c>
      <c r="J32818">
        <v>4</v>
      </c>
      <c r="K32818">
        <v>0</v>
      </c>
    </row>
    <row r="32819" spans="2:11">
      <c r="B32819" t="s">
        <v>2139</v>
      </c>
      <c r="C32819" t="s">
        <v>2332</v>
      </c>
      <c r="D32819" t="s">
        <v>2035</v>
      </c>
      <c r="E32819">
        <v>5</v>
      </c>
      <c r="F32819" t="s">
        <v>2016</v>
      </c>
      <c r="G32819">
        <v>217</v>
      </c>
      <c r="H32819" t="s">
        <v>2020</v>
      </c>
      <c r="I32819">
        <v>43501</v>
      </c>
      <c r="J32819" t="s">
        <v>2030</v>
      </c>
      <c r="K32819" t="s">
        <v>2030</v>
      </c>
    </row>
    <row r="32820" spans="2:11">
      <c r="B32820" t="s">
        <v>2049</v>
      </c>
      <c r="C32820" t="s">
        <v>3261</v>
      </c>
      <c r="D32820" t="s">
        <v>2029</v>
      </c>
      <c r="E32820">
        <v>5</v>
      </c>
      <c r="F32820" t="s">
        <v>2016</v>
      </c>
      <c r="G32820">
        <v>220</v>
      </c>
      <c r="H32820" t="s">
        <v>2017</v>
      </c>
      <c r="I32820">
        <v>43501</v>
      </c>
      <c r="J32820">
        <v>1</v>
      </c>
      <c r="K32820">
        <v>16.86</v>
      </c>
    </row>
    <row r="32821" spans="2:11">
      <c r="B32821" t="s">
        <v>2198</v>
      </c>
      <c r="C32821" t="s">
        <v>2302</v>
      </c>
      <c r="D32821" t="s">
        <v>2035</v>
      </c>
      <c r="E32821">
        <v>5</v>
      </c>
      <c r="F32821" t="s">
        <v>2016</v>
      </c>
      <c r="G32821">
        <v>218</v>
      </c>
      <c r="H32821" t="s">
        <v>2020</v>
      </c>
      <c r="I32821">
        <v>43501</v>
      </c>
      <c r="J32821">
        <v>1</v>
      </c>
      <c r="K32821">
        <v>16.86</v>
      </c>
    </row>
    <row r="32822" spans="2:11">
      <c r="B32822" t="s">
        <v>2063</v>
      </c>
      <c r="C32822" t="s">
        <v>2612</v>
      </c>
      <c r="D32822" t="s">
        <v>2035</v>
      </c>
      <c r="E32822">
        <v>5</v>
      </c>
      <c r="F32822" t="s">
        <v>2016</v>
      </c>
      <c r="G32822">
        <v>200</v>
      </c>
      <c r="H32822" t="s">
        <v>2017</v>
      </c>
      <c r="I32822">
        <v>43501</v>
      </c>
      <c r="J32822">
        <v>1</v>
      </c>
      <c r="K32822">
        <v>16.86</v>
      </c>
    </row>
    <row r="32823" spans="2:11">
      <c r="B32823" t="s">
        <v>2094</v>
      </c>
      <c r="C32823" t="s">
        <v>2095</v>
      </c>
      <c r="D32823" t="s">
        <v>2076</v>
      </c>
      <c r="E32823">
        <v>3</v>
      </c>
      <c r="F32823" t="s">
        <v>2085</v>
      </c>
      <c r="G32823" t="s">
        <v>2030</v>
      </c>
      <c r="H32823" t="s">
        <v>2017</v>
      </c>
      <c r="I32823">
        <v>43488</v>
      </c>
      <c r="J32823" t="s">
        <v>2030</v>
      </c>
      <c r="K32823" t="s">
        <v>2030</v>
      </c>
    </row>
    <row r="32824" spans="2:11">
      <c r="B32824" t="s">
        <v>2083</v>
      </c>
      <c r="C32824" t="s">
        <v>2304</v>
      </c>
      <c r="D32824" t="s">
        <v>2035</v>
      </c>
      <c r="E32824">
        <v>5</v>
      </c>
      <c r="F32824" t="s">
        <v>2016</v>
      </c>
      <c r="G32824" t="s">
        <v>2030</v>
      </c>
      <c r="H32824" t="s">
        <v>2017</v>
      </c>
      <c r="I32824">
        <v>43181</v>
      </c>
      <c r="J32824">
        <v>1</v>
      </c>
      <c r="K32824">
        <v>16.86</v>
      </c>
    </row>
    <row r="32901" spans="1:11">
      <c r="A32901" t="s">
        <v>1342</v>
      </c>
      <c r="B32901" t="s">
        <v>2198</v>
      </c>
      <c r="C32901" t="s">
        <v>4356</v>
      </c>
      <c r="D32901" t="s">
        <v>2044</v>
      </c>
      <c r="E32901">
        <v>3</v>
      </c>
      <c r="F32901" t="s">
        <v>2016</v>
      </c>
      <c r="G32901">
        <v>5</v>
      </c>
      <c r="H32901" t="s">
        <v>2020</v>
      </c>
      <c r="I32901">
        <v>43497</v>
      </c>
      <c r="J32901">
        <v>2</v>
      </c>
      <c r="K32901">
        <v>0</v>
      </c>
    </row>
    <row r="32902" spans="1:11">
      <c r="B32902" t="s">
        <v>2371</v>
      </c>
      <c r="C32902" t="s">
        <v>3400</v>
      </c>
      <c r="D32902" t="s">
        <v>2162</v>
      </c>
      <c r="E32902">
        <v>3</v>
      </c>
      <c r="F32902" t="s">
        <v>2016</v>
      </c>
      <c r="G32902">
        <v>5</v>
      </c>
      <c r="H32902" t="s">
        <v>2017</v>
      </c>
      <c r="I32902">
        <v>43496</v>
      </c>
      <c r="J32902">
        <v>2</v>
      </c>
      <c r="K32902">
        <v>0</v>
      </c>
    </row>
    <row r="32903" spans="1:11">
      <c r="B32903" t="s">
        <v>2077</v>
      </c>
      <c r="C32903" t="s">
        <v>3401</v>
      </c>
      <c r="D32903" t="s">
        <v>2227</v>
      </c>
      <c r="E32903">
        <v>3</v>
      </c>
      <c r="F32903" t="s">
        <v>2016</v>
      </c>
      <c r="G32903">
        <v>5</v>
      </c>
      <c r="H32903" t="s">
        <v>2020</v>
      </c>
      <c r="I32903">
        <v>43496</v>
      </c>
      <c r="J32903">
        <v>2</v>
      </c>
      <c r="K32903">
        <v>0</v>
      </c>
    </row>
    <row r="32904" spans="1:11">
      <c r="B32904" t="s">
        <v>2049</v>
      </c>
      <c r="C32904" t="s">
        <v>3405</v>
      </c>
      <c r="D32904" t="s">
        <v>2015</v>
      </c>
      <c r="E32904">
        <v>3</v>
      </c>
      <c r="F32904" t="s">
        <v>2016</v>
      </c>
      <c r="G32904">
        <v>3</v>
      </c>
      <c r="H32904" t="s">
        <v>2017</v>
      </c>
      <c r="I32904">
        <v>43482</v>
      </c>
      <c r="J32904">
        <v>2</v>
      </c>
      <c r="K32904">
        <v>0</v>
      </c>
    </row>
    <row r="32905" spans="1:11">
      <c r="B32905" t="s">
        <v>2083</v>
      </c>
      <c r="C32905" t="s">
        <v>2084</v>
      </c>
      <c r="D32905" t="s">
        <v>2076</v>
      </c>
      <c r="E32905">
        <v>3</v>
      </c>
      <c r="F32905" t="s">
        <v>2088</v>
      </c>
      <c r="G32905" t="s">
        <v>2030</v>
      </c>
      <c r="H32905" t="s">
        <v>2017</v>
      </c>
      <c r="I32905">
        <v>43427</v>
      </c>
      <c r="J32905">
        <v>1</v>
      </c>
      <c r="K32905">
        <v>33.76</v>
      </c>
    </row>
    <row r="32906" spans="1:11">
      <c r="B32906" t="s">
        <v>2393</v>
      </c>
      <c r="C32906" t="s">
        <v>3418</v>
      </c>
      <c r="D32906" t="s">
        <v>2179</v>
      </c>
      <c r="E32906" t="s">
        <v>2030</v>
      </c>
      <c r="F32906" t="s">
        <v>2016</v>
      </c>
      <c r="G32906" t="s">
        <v>2030</v>
      </c>
      <c r="H32906" t="s">
        <v>2017</v>
      </c>
      <c r="I32906">
        <v>43286</v>
      </c>
      <c r="J32906" t="s">
        <v>2030</v>
      </c>
      <c r="K32906" t="s">
        <v>2030</v>
      </c>
    </row>
    <row r="33001" spans="1:11">
      <c r="A33001" t="s">
        <v>1343</v>
      </c>
      <c r="B33001" t="s">
        <v>2067</v>
      </c>
      <c r="C33001" t="s">
        <v>2543</v>
      </c>
      <c r="D33001" t="s">
        <v>2029</v>
      </c>
      <c r="E33001">
        <v>5</v>
      </c>
      <c r="F33001" t="s">
        <v>2016</v>
      </c>
      <c r="G33001">
        <v>53</v>
      </c>
      <c r="H33001" t="s">
        <v>2020</v>
      </c>
      <c r="I33001">
        <v>43511</v>
      </c>
      <c r="J33001" t="s">
        <v>2030</v>
      </c>
      <c r="K33001" t="s">
        <v>2030</v>
      </c>
    </row>
    <row r="33002" spans="1:11">
      <c r="B33002" t="s">
        <v>2027</v>
      </c>
      <c r="C33002" t="s">
        <v>2547</v>
      </c>
      <c r="D33002" t="s">
        <v>2044</v>
      </c>
      <c r="E33002">
        <v>3</v>
      </c>
      <c r="F33002" t="s">
        <v>2016</v>
      </c>
      <c r="G33002">
        <v>49</v>
      </c>
      <c r="H33002" t="s">
        <v>2017</v>
      </c>
      <c r="I33002">
        <v>43511</v>
      </c>
      <c r="J33002">
        <v>7</v>
      </c>
      <c r="K33002">
        <v>-28.57</v>
      </c>
    </row>
    <row r="33003" spans="1:11">
      <c r="B33003" t="s">
        <v>2079</v>
      </c>
      <c r="C33003" t="s">
        <v>2940</v>
      </c>
      <c r="D33003" t="s">
        <v>2029</v>
      </c>
      <c r="E33003">
        <v>5</v>
      </c>
      <c r="F33003" t="s">
        <v>2016</v>
      </c>
      <c r="G33003">
        <v>62</v>
      </c>
      <c r="H33003" t="s">
        <v>2017</v>
      </c>
      <c r="I33003">
        <v>43511</v>
      </c>
      <c r="J33003">
        <v>6</v>
      </c>
      <c r="K33003">
        <v>-18.77</v>
      </c>
    </row>
    <row r="33004" spans="1:11">
      <c r="B33004" t="s">
        <v>2024</v>
      </c>
      <c r="C33004" t="s">
        <v>2660</v>
      </c>
      <c r="D33004" t="s">
        <v>2026</v>
      </c>
      <c r="E33004">
        <v>5</v>
      </c>
      <c r="F33004" t="s">
        <v>2016</v>
      </c>
      <c r="G33004">
        <v>60</v>
      </c>
      <c r="H33004" t="s">
        <v>2017</v>
      </c>
      <c r="I33004">
        <v>43508</v>
      </c>
      <c r="J33004">
        <v>6</v>
      </c>
      <c r="K33004">
        <v>-18.77</v>
      </c>
    </row>
    <row r="33005" spans="1:11">
      <c r="B33005" t="s">
        <v>2094</v>
      </c>
      <c r="C33005" t="s">
        <v>2095</v>
      </c>
      <c r="D33005" t="s">
        <v>2053</v>
      </c>
      <c r="E33005">
        <v>1</v>
      </c>
      <c r="F33005" t="s">
        <v>2088</v>
      </c>
      <c r="G33005" t="s">
        <v>2030</v>
      </c>
      <c r="H33005" t="s">
        <v>2017</v>
      </c>
      <c r="I33005">
        <v>43508</v>
      </c>
      <c r="J33005" t="s">
        <v>2030</v>
      </c>
      <c r="K33005" t="s">
        <v>2030</v>
      </c>
    </row>
    <row r="33006" spans="1:11">
      <c r="B33006" t="s">
        <v>2411</v>
      </c>
      <c r="C33006" t="s">
        <v>2941</v>
      </c>
      <c r="D33006" t="s">
        <v>2026</v>
      </c>
      <c r="E33006">
        <v>5</v>
      </c>
      <c r="F33006" t="s">
        <v>2016</v>
      </c>
      <c r="G33006">
        <v>70</v>
      </c>
      <c r="H33006" t="s">
        <v>2017</v>
      </c>
      <c r="I33006">
        <v>43502</v>
      </c>
      <c r="J33006">
        <v>6</v>
      </c>
      <c r="K33006">
        <v>-18.77</v>
      </c>
    </row>
    <row r="33007" spans="1:11">
      <c r="B33007" t="s">
        <v>2077</v>
      </c>
      <c r="C33007" t="s">
        <v>2942</v>
      </c>
      <c r="D33007" t="s">
        <v>2029</v>
      </c>
      <c r="E33007">
        <v>5</v>
      </c>
      <c r="F33007" t="s">
        <v>2016</v>
      </c>
      <c r="G33007">
        <v>57</v>
      </c>
      <c r="H33007" t="s">
        <v>2020</v>
      </c>
      <c r="I33007">
        <v>43500</v>
      </c>
      <c r="J33007">
        <v>5</v>
      </c>
      <c r="K33007">
        <v>-16.03</v>
      </c>
    </row>
    <row r="33008" spans="1:11">
      <c r="B33008" t="s">
        <v>2054</v>
      </c>
      <c r="C33008" t="s">
        <v>2636</v>
      </c>
      <c r="D33008" t="s">
        <v>2056</v>
      </c>
      <c r="E33008">
        <v>4</v>
      </c>
      <c r="F33008" t="s">
        <v>2016</v>
      </c>
      <c r="G33008">
        <v>68</v>
      </c>
      <c r="H33008" t="s">
        <v>2020</v>
      </c>
      <c r="I33008">
        <v>43500</v>
      </c>
      <c r="J33008">
        <v>6</v>
      </c>
      <c r="K33008">
        <v>-18.77</v>
      </c>
    </row>
    <row r="33009" spans="2:11">
      <c r="B33009" t="s">
        <v>2063</v>
      </c>
      <c r="C33009" t="s">
        <v>2943</v>
      </c>
      <c r="D33009" t="s">
        <v>2035</v>
      </c>
      <c r="E33009">
        <v>5</v>
      </c>
      <c r="F33009" t="s">
        <v>2016</v>
      </c>
      <c r="G33009">
        <v>52</v>
      </c>
      <c r="H33009" t="s">
        <v>2017</v>
      </c>
      <c r="I33009">
        <v>43500</v>
      </c>
      <c r="J33009">
        <v>6</v>
      </c>
      <c r="K33009">
        <v>-18.77</v>
      </c>
    </row>
    <row r="33010" spans="2:11">
      <c r="B33010" t="s">
        <v>2234</v>
      </c>
      <c r="C33010" t="s">
        <v>2545</v>
      </c>
      <c r="D33010" t="s">
        <v>2026</v>
      </c>
      <c r="E33010">
        <v>5</v>
      </c>
      <c r="F33010" t="s">
        <v>2016</v>
      </c>
      <c r="G33010">
        <v>56</v>
      </c>
      <c r="H33010" t="s">
        <v>2020</v>
      </c>
      <c r="I33010">
        <v>43496</v>
      </c>
      <c r="J33010" t="s">
        <v>2030</v>
      </c>
      <c r="K33010" t="s">
        <v>2030</v>
      </c>
    </row>
    <row r="33011" spans="2:11">
      <c r="B33011" t="s">
        <v>2047</v>
      </c>
      <c r="C33011" t="s">
        <v>2944</v>
      </c>
      <c r="D33011" t="s">
        <v>2026</v>
      </c>
      <c r="E33011">
        <v>5</v>
      </c>
      <c r="F33011" t="s">
        <v>2016</v>
      </c>
      <c r="G33011">
        <v>60</v>
      </c>
      <c r="H33011" t="s">
        <v>2017</v>
      </c>
      <c r="I33011">
        <v>43496</v>
      </c>
      <c r="J33011">
        <v>6</v>
      </c>
      <c r="K33011">
        <v>-18.77</v>
      </c>
    </row>
    <row r="33012" spans="2:11">
      <c r="B33012" t="s">
        <v>2257</v>
      </c>
      <c r="C33012" t="s">
        <v>2945</v>
      </c>
      <c r="D33012" t="s">
        <v>2029</v>
      </c>
      <c r="E33012">
        <v>5</v>
      </c>
      <c r="F33012" t="s">
        <v>2016</v>
      </c>
      <c r="G33012">
        <v>50</v>
      </c>
      <c r="H33012" t="s">
        <v>2020</v>
      </c>
      <c r="I33012">
        <v>43493</v>
      </c>
      <c r="J33012">
        <v>2</v>
      </c>
      <c r="K33012">
        <v>19.350000000000001</v>
      </c>
    </row>
    <row r="33013" spans="2:11">
      <c r="B33013" t="s">
        <v>2236</v>
      </c>
      <c r="C33013" t="s">
        <v>2946</v>
      </c>
      <c r="D33013" t="s">
        <v>2238</v>
      </c>
      <c r="E33013">
        <v>4</v>
      </c>
      <c r="F33013" t="s">
        <v>2016</v>
      </c>
      <c r="G33013">
        <v>56</v>
      </c>
      <c r="H33013" t="s">
        <v>2020</v>
      </c>
      <c r="I33013">
        <v>43489</v>
      </c>
      <c r="J33013">
        <v>6</v>
      </c>
      <c r="K33013">
        <v>-18.77</v>
      </c>
    </row>
    <row r="33014" spans="2:11">
      <c r="B33014" t="s">
        <v>2072</v>
      </c>
      <c r="C33014" t="s">
        <v>2947</v>
      </c>
      <c r="D33014" t="s">
        <v>2189</v>
      </c>
      <c r="E33014">
        <v>5</v>
      </c>
      <c r="F33014" t="s">
        <v>2016</v>
      </c>
      <c r="G33014">
        <v>55</v>
      </c>
      <c r="H33014" t="s">
        <v>2020</v>
      </c>
      <c r="I33014">
        <v>43487</v>
      </c>
      <c r="J33014">
        <v>6</v>
      </c>
      <c r="K33014">
        <v>-18.77</v>
      </c>
    </row>
    <row r="33015" spans="2:11">
      <c r="B33015" t="s">
        <v>2069</v>
      </c>
      <c r="C33015" t="s">
        <v>2550</v>
      </c>
      <c r="D33015" t="s">
        <v>2035</v>
      </c>
      <c r="E33015">
        <v>5</v>
      </c>
      <c r="F33015" t="s">
        <v>2016</v>
      </c>
      <c r="G33015">
        <v>50</v>
      </c>
      <c r="H33015" t="s">
        <v>2020</v>
      </c>
      <c r="I33015">
        <v>43479</v>
      </c>
      <c r="J33015">
        <v>4</v>
      </c>
      <c r="K33015">
        <v>15.49</v>
      </c>
    </row>
    <row r="33016" spans="2:11">
      <c r="B33016" t="s">
        <v>2277</v>
      </c>
      <c r="C33016" t="s">
        <v>2948</v>
      </c>
      <c r="D33016" t="s">
        <v>2029</v>
      </c>
      <c r="E33016">
        <v>5</v>
      </c>
      <c r="F33016" t="s">
        <v>2016</v>
      </c>
      <c r="G33016">
        <v>57</v>
      </c>
      <c r="H33016" t="s">
        <v>2017</v>
      </c>
      <c r="I33016">
        <v>43476</v>
      </c>
      <c r="J33016">
        <v>6</v>
      </c>
      <c r="K33016">
        <v>-18.77</v>
      </c>
    </row>
    <row r="33017" spans="2:11">
      <c r="B33017" t="s">
        <v>2051</v>
      </c>
      <c r="C33017" t="s">
        <v>2708</v>
      </c>
      <c r="D33017" t="s">
        <v>2026</v>
      </c>
      <c r="E33017">
        <v>5</v>
      </c>
      <c r="F33017" t="s">
        <v>2016</v>
      </c>
      <c r="G33017">
        <v>70</v>
      </c>
      <c r="H33017" t="s">
        <v>2017</v>
      </c>
      <c r="I33017">
        <v>43475</v>
      </c>
      <c r="J33017">
        <v>6</v>
      </c>
      <c r="K33017">
        <v>-18.77</v>
      </c>
    </row>
    <row r="33018" spans="2:11">
      <c r="B33018" t="s">
        <v>2033</v>
      </c>
      <c r="C33018" t="s">
        <v>2549</v>
      </c>
      <c r="D33018" t="s">
        <v>2035</v>
      </c>
      <c r="E33018">
        <v>5</v>
      </c>
      <c r="F33018" t="s">
        <v>2016</v>
      </c>
      <c r="G33018">
        <v>48</v>
      </c>
      <c r="H33018" t="s">
        <v>2020</v>
      </c>
      <c r="I33018">
        <v>43474</v>
      </c>
      <c r="J33018">
        <v>6</v>
      </c>
      <c r="K33018">
        <v>-18.77</v>
      </c>
    </row>
    <row r="33019" spans="2:11">
      <c r="B33019" t="s">
        <v>2083</v>
      </c>
      <c r="C33019" t="s">
        <v>2084</v>
      </c>
      <c r="D33019" t="s">
        <v>2184</v>
      </c>
      <c r="E33019">
        <v>1</v>
      </c>
      <c r="F33019" t="s">
        <v>2016</v>
      </c>
      <c r="G33019" t="s">
        <v>2030</v>
      </c>
      <c r="H33019" t="s">
        <v>2017</v>
      </c>
      <c r="I33019">
        <v>43291</v>
      </c>
      <c r="J33019">
        <v>3</v>
      </c>
      <c r="K33019">
        <v>18.09</v>
      </c>
    </row>
    <row r="33020" spans="2:11">
      <c r="B33020" t="s">
        <v>2091</v>
      </c>
      <c r="C33020" t="s">
        <v>2949</v>
      </c>
      <c r="D33020" t="s">
        <v>2093</v>
      </c>
      <c r="E33020" t="s">
        <v>2030</v>
      </c>
      <c r="F33020" t="s">
        <v>2016</v>
      </c>
      <c r="G33020" t="s">
        <v>2030</v>
      </c>
      <c r="H33020" t="s">
        <v>2017</v>
      </c>
      <c r="I33020">
        <v>42625</v>
      </c>
      <c r="J33020" t="s">
        <v>2030</v>
      </c>
      <c r="K33020" t="s">
        <v>2030</v>
      </c>
    </row>
    <row r="33101" spans="1:11">
      <c r="A33101" t="s">
        <v>1344</v>
      </c>
      <c r="B33101" t="s">
        <v>2159</v>
      </c>
      <c r="C33101" t="s">
        <v>3929</v>
      </c>
      <c r="D33101" t="s">
        <v>2029</v>
      </c>
      <c r="E33101">
        <v>5</v>
      </c>
      <c r="F33101" t="s">
        <v>2016</v>
      </c>
      <c r="G33101">
        <v>55</v>
      </c>
      <c r="H33101" t="s">
        <v>2020</v>
      </c>
      <c r="I33101">
        <v>43511</v>
      </c>
      <c r="J33101">
        <v>2</v>
      </c>
      <c r="K33101">
        <v>1151.56</v>
      </c>
    </row>
    <row r="33102" spans="1:11">
      <c r="B33102" t="s">
        <v>2878</v>
      </c>
      <c r="C33102" t="s">
        <v>4121</v>
      </c>
      <c r="D33102" t="s">
        <v>2026</v>
      </c>
      <c r="E33102">
        <v>5</v>
      </c>
      <c r="F33102" t="s">
        <v>2016</v>
      </c>
      <c r="G33102">
        <v>56</v>
      </c>
      <c r="H33102" t="s">
        <v>2020</v>
      </c>
      <c r="I33102">
        <v>43511</v>
      </c>
      <c r="J33102" t="s">
        <v>2030</v>
      </c>
      <c r="K33102" t="s">
        <v>2030</v>
      </c>
    </row>
    <row r="33103" spans="1:11">
      <c r="B33103" t="s">
        <v>2682</v>
      </c>
      <c r="C33103" t="s">
        <v>3931</v>
      </c>
      <c r="D33103" t="s">
        <v>2026</v>
      </c>
      <c r="E33103">
        <v>5</v>
      </c>
      <c r="F33103" t="s">
        <v>2016</v>
      </c>
      <c r="G33103">
        <v>50</v>
      </c>
      <c r="H33103" t="s">
        <v>2017</v>
      </c>
      <c r="I33103">
        <v>43511</v>
      </c>
      <c r="J33103" t="s">
        <v>2030</v>
      </c>
      <c r="K33103" t="s">
        <v>2030</v>
      </c>
    </row>
    <row r="33104" spans="1:11">
      <c r="B33104" t="s">
        <v>2094</v>
      </c>
      <c r="C33104" t="s">
        <v>2095</v>
      </c>
      <c r="D33104" t="s">
        <v>2026</v>
      </c>
      <c r="E33104">
        <v>5</v>
      </c>
      <c r="F33104" t="s">
        <v>2016</v>
      </c>
      <c r="G33104">
        <v>52</v>
      </c>
      <c r="H33104" t="s">
        <v>2020</v>
      </c>
      <c r="I33104">
        <v>43511</v>
      </c>
      <c r="J33104" t="s">
        <v>2030</v>
      </c>
      <c r="K33104" t="s">
        <v>2030</v>
      </c>
    </row>
    <row r="33105" spans="2:11">
      <c r="B33105" t="s">
        <v>2129</v>
      </c>
      <c r="C33105" t="s">
        <v>4122</v>
      </c>
      <c r="D33105" t="s">
        <v>2026</v>
      </c>
      <c r="E33105">
        <v>5</v>
      </c>
      <c r="F33105" t="s">
        <v>2016</v>
      </c>
      <c r="G33105">
        <v>59</v>
      </c>
      <c r="H33105" t="s">
        <v>2020</v>
      </c>
      <c r="I33105">
        <v>43511</v>
      </c>
      <c r="J33105" t="s">
        <v>2030</v>
      </c>
      <c r="K33105" t="s">
        <v>2030</v>
      </c>
    </row>
    <row r="33106" spans="2:11">
      <c r="B33106" t="s">
        <v>4123</v>
      </c>
      <c r="C33106" t="s">
        <v>4124</v>
      </c>
      <c r="D33106" t="s">
        <v>2026</v>
      </c>
      <c r="E33106">
        <v>5</v>
      </c>
      <c r="F33106" t="s">
        <v>2016</v>
      </c>
      <c r="G33106">
        <v>60</v>
      </c>
      <c r="H33106" t="s">
        <v>2017</v>
      </c>
      <c r="I33106">
        <v>43511</v>
      </c>
      <c r="J33106" t="s">
        <v>2030</v>
      </c>
      <c r="K33106" t="s">
        <v>2030</v>
      </c>
    </row>
    <row r="33107" spans="2:11">
      <c r="B33107" t="s">
        <v>2049</v>
      </c>
      <c r="C33107" t="s">
        <v>3299</v>
      </c>
      <c r="D33107" t="s">
        <v>2029</v>
      </c>
      <c r="E33107">
        <v>5</v>
      </c>
      <c r="F33107" t="s">
        <v>2016</v>
      </c>
      <c r="G33107">
        <v>40</v>
      </c>
      <c r="H33107" t="s">
        <v>2017</v>
      </c>
      <c r="I33107">
        <v>43510</v>
      </c>
      <c r="J33107">
        <v>3</v>
      </c>
      <c r="K33107">
        <v>981.93</v>
      </c>
    </row>
    <row r="33108" spans="2:11">
      <c r="B33108" t="s">
        <v>2198</v>
      </c>
      <c r="C33108" t="s">
        <v>3068</v>
      </c>
      <c r="D33108" t="s">
        <v>2035</v>
      </c>
      <c r="E33108">
        <v>5</v>
      </c>
      <c r="F33108" t="s">
        <v>2016</v>
      </c>
      <c r="G33108">
        <v>60</v>
      </c>
      <c r="H33108" t="s">
        <v>2020</v>
      </c>
      <c r="I33108">
        <v>43510</v>
      </c>
      <c r="J33108">
        <v>4</v>
      </c>
      <c r="K33108">
        <v>362.09</v>
      </c>
    </row>
    <row r="33109" spans="2:11">
      <c r="B33109" t="s">
        <v>2074</v>
      </c>
      <c r="C33109" t="s">
        <v>4125</v>
      </c>
      <c r="D33109" t="s">
        <v>2076</v>
      </c>
      <c r="E33109">
        <v>3</v>
      </c>
      <c r="F33109" t="s">
        <v>2016</v>
      </c>
      <c r="G33109">
        <v>41</v>
      </c>
      <c r="H33109" t="s">
        <v>2020</v>
      </c>
      <c r="I33109">
        <v>43444</v>
      </c>
      <c r="J33109" t="s">
        <v>2030</v>
      </c>
      <c r="K33109" t="s">
        <v>2030</v>
      </c>
    </row>
    <row r="33110" spans="2:11">
      <c r="B33110" t="s">
        <v>2045</v>
      </c>
      <c r="C33110" t="s">
        <v>4126</v>
      </c>
      <c r="D33110" t="s">
        <v>2029</v>
      </c>
      <c r="E33110">
        <v>5</v>
      </c>
      <c r="F33110" t="s">
        <v>2016</v>
      </c>
      <c r="G33110">
        <v>57</v>
      </c>
      <c r="H33110" t="s">
        <v>2020</v>
      </c>
      <c r="I33110">
        <v>43413</v>
      </c>
      <c r="J33110">
        <v>1</v>
      </c>
      <c r="K33110">
        <v>1561.29</v>
      </c>
    </row>
    <row r="33111" spans="2:11">
      <c r="B33111" t="s">
        <v>2083</v>
      </c>
      <c r="C33111" t="s">
        <v>2304</v>
      </c>
      <c r="D33111" t="s">
        <v>2053</v>
      </c>
      <c r="E33111">
        <v>1</v>
      </c>
      <c r="F33111" t="s">
        <v>2016</v>
      </c>
      <c r="G33111" t="s">
        <v>2030</v>
      </c>
      <c r="H33111" t="s">
        <v>2017</v>
      </c>
      <c r="I33111">
        <v>43292</v>
      </c>
      <c r="J33111">
        <v>5</v>
      </c>
      <c r="K33111">
        <v>-231.14</v>
      </c>
    </row>
    <row r="33201" spans="1:11">
      <c r="A33201" t="s">
        <v>1345</v>
      </c>
      <c r="B33201" t="s">
        <v>2074</v>
      </c>
      <c r="C33201" t="s">
        <v>3167</v>
      </c>
      <c r="D33201" t="s">
        <v>2026</v>
      </c>
      <c r="E33201">
        <v>5</v>
      </c>
      <c r="F33201" t="s">
        <v>2016</v>
      </c>
      <c r="G33201">
        <v>34</v>
      </c>
      <c r="H33201" t="s">
        <v>2020</v>
      </c>
      <c r="I33201">
        <v>43511</v>
      </c>
      <c r="J33201">
        <v>6</v>
      </c>
      <c r="K33201">
        <v>-30.75</v>
      </c>
    </row>
    <row r="33202" spans="1:11">
      <c r="B33202" t="s">
        <v>2274</v>
      </c>
      <c r="C33202" t="s">
        <v>3165</v>
      </c>
      <c r="D33202" t="s">
        <v>2026</v>
      </c>
      <c r="E33202">
        <v>5</v>
      </c>
      <c r="F33202" t="s">
        <v>2016</v>
      </c>
      <c r="G33202" t="s">
        <v>2030</v>
      </c>
      <c r="H33202" t="s">
        <v>2017</v>
      </c>
      <c r="I33202">
        <v>43509</v>
      </c>
      <c r="J33202">
        <v>4</v>
      </c>
      <c r="K33202">
        <v>-30.13</v>
      </c>
    </row>
    <row r="33203" spans="1:11">
      <c r="B33203" t="s">
        <v>2247</v>
      </c>
      <c r="C33203" t="s">
        <v>3799</v>
      </c>
      <c r="D33203" t="s">
        <v>2035</v>
      </c>
      <c r="E33203">
        <v>5</v>
      </c>
      <c r="F33203" t="s">
        <v>2016</v>
      </c>
      <c r="G33203">
        <v>33</v>
      </c>
      <c r="H33203" t="s">
        <v>2020</v>
      </c>
      <c r="I33203">
        <v>43501</v>
      </c>
      <c r="J33203">
        <v>6</v>
      </c>
      <c r="K33203">
        <v>-30.75</v>
      </c>
    </row>
    <row r="33204" spans="1:11">
      <c r="B33204" t="s">
        <v>2094</v>
      </c>
      <c r="C33204" t="s">
        <v>2095</v>
      </c>
      <c r="D33204" t="s">
        <v>2053</v>
      </c>
      <c r="E33204">
        <v>1</v>
      </c>
      <c r="F33204" t="s">
        <v>2016</v>
      </c>
      <c r="G33204" t="s">
        <v>2030</v>
      </c>
      <c r="H33204" t="s">
        <v>2017</v>
      </c>
      <c r="I33204">
        <v>43493</v>
      </c>
      <c r="J33204" t="s">
        <v>2030</v>
      </c>
      <c r="K33204" t="s">
        <v>2030</v>
      </c>
    </row>
    <row r="33205" spans="1:11">
      <c r="B33205" t="s">
        <v>2063</v>
      </c>
      <c r="C33205" t="s">
        <v>3171</v>
      </c>
      <c r="D33205" t="s">
        <v>2035</v>
      </c>
      <c r="E33205">
        <v>5</v>
      </c>
      <c r="F33205" t="s">
        <v>2016</v>
      </c>
      <c r="G33205">
        <v>30</v>
      </c>
      <c r="H33205" t="s">
        <v>2017</v>
      </c>
      <c r="I33205">
        <v>43482</v>
      </c>
      <c r="J33205">
        <v>6</v>
      </c>
      <c r="K33205">
        <v>-30.75</v>
      </c>
    </row>
    <row r="33206" spans="1:11">
      <c r="B33206" t="s">
        <v>2027</v>
      </c>
      <c r="C33206" t="s">
        <v>2629</v>
      </c>
      <c r="D33206" t="s">
        <v>2044</v>
      </c>
      <c r="E33206">
        <v>3</v>
      </c>
      <c r="F33206" t="s">
        <v>2016</v>
      </c>
      <c r="G33206">
        <v>24</v>
      </c>
      <c r="H33206" t="s">
        <v>2017</v>
      </c>
      <c r="I33206">
        <v>43475</v>
      </c>
      <c r="J33206" t="s">
        <v>2030</v>
      </c>
      <c r="K33206" t="s">
        <v>2030</v>
      </c>
    </row>
    <row r="33207" spans="1:11">
      <c r="B33207" t="s">
        <v>2033</v>
      </c>
      <c r="C33207" t="s">
        <v>2847</v>
      </c>
      <c r="D33207" t="s">
        <v>2035</v>
      </c>
      <c r="E33207">
        <v>5</v>
      </c>
      <c r="F33207" t="s">
        <v>2016</v>
      </c>
      <c r="G33207">
        <v>30</v>
      </c>
      <c r="H33207" t="s">
        <v>2020</v>
      </c>
      <c r="I33207">
        <v>43473</v>
      </c>
      <c r="J33207">
        <v>6</v>
      </c>
      <c r="K33207">
        <v>-30.75</v>
      </c>
    </row>
    <row r="33208" spans="1:11">
      <c r="B33208" t="s">
        <v>2083</v>
      </c>
      <c r="C33208" t="s">
        <v>2084</v>
      </c>
      <c r="D33208" t="s">
        <v>2035</v>
      </c>
      <c r="E33208">
        <v>5</v>
      </c>
      <c r="F33208" t="s">
        <v>2016</v>
      </c>
      <c r="G33208" t="s">
        <v>2030</v>
      </c>
      <c r="H33208" t="s">
        <v>2017</v>
      </c>
      <c r="I33208">
        <v>43470</v>
      </c>
      <c r="J33208">
        <v>7</v>
      </c>
      <c r="K33208">
        <v>-32.79</v>
      </c>
    </row>
    <row r="33209" spans="1:11">
      <c r="B33209" t="s">
        <v>2021</v>
      </c>
      <c r="C33209" t="s">
        <v>2985</v>
      </c>
      <c r="D33209" t="s">
        <v>3042</v>
      </c>
      <c r="E33209">
        <v>5</v>
      </c>
      <c r="F33209" t="s">
        <v>2016</v>
      </c>
      <c r="G33209">
        <v>31</v>
      </c>
      <c r="H33209" t="s">
        <v>2020</v>
      </c>
      <c r="I33209">
        <v>43467</v>
      </c>
      <c r="J33209" t="s">
        <v>2030</v>
      </c>
      <c r="K33209" t="s">
        <v>2030</v>
      </c>
    </row>
    <row r="33210" spans="1:11">
      <c r="B33210" t="s">
        <v>2037</v>
      </c>
      <c r="C33210" t="s">
        <v>2899</v>
      </c>
      <c r="D33210" t="s">
        <v>2026</v>
      </c>
      <c r="E33210">
        <v>5</v>
      </c>
      <c r="F33210" t="s">
        <v>2016</v>
      </c>
      <c r="G33210">
        <v>44</v>
      </c>
      <c r="H33210" t="s">
        <v>2020</v>
      </c>
      <c r="I33210">
        <v>43455</v>
      </c>
      <c r="J33210">
        <v>6</v>
      </c>
      <c r="K33210">
        <v>-30.75</v>
      </c>
    </row>
    <row r="33211" spans="1:11">
      <c r="B33211" t="s">
        <v>2051</v>
      </c>
      <c r="C33211" t="s">
        <v>3217</v>
      </c>
      <c r="D33211" t="s">
        <v>2026</v>
      </c>
      <c r="E33211">
        <v>5</v>
      </c>
      <c r="F33211" t="s">
        <v>2016</v>
      </c>
      <c r="G33211">
        <v>34.5</v>
      </c>
      <c r="H33211" t="s">
        <v>2017</v>
      </c>
      <c r="I33211">
        <v>43455</v>
      </c>
      <c r="J33211">
        <v>2</v>
      </c>
      <c r="K33211">
        <v>-23.68</v>
      </c>
    </row>
    <row r="33212" spans="1:11">
      <c r="B33212" t="s">
        <v>106</v>
      </c>
      <c r="C33212" t="s">
        <v>3800</v>
      </c>
      <c r="D33212" t="s">
        <v>2171</v>
      </c>
      <c r="E33212" t="s">
        <v>2030</v>
      </c>
      <c r="F33212" t="s">
        <v>2016</v>
      </c>
      <c r="G33212" t="s">
        <v>2030</v>
      </c>
      <c r="H33212" t="s">
        <v>2017</v>
      </c>
      <c r="I33212">
        <v>43278</v>
      </c>
      <c r="J33212" t="s">
        <v>2030</v>
      </c>
      <c r="K33212" t="s">
        <v>2030</v>
      </c>
    </row>
    <row r="33301" spans="1:11">
      <c r="A33301" t="s">
        <v>1346</v>
      </c>
      <c r="B33301" t="s">
        <v>2027</v>
      </c>
      <c r="C33301" t="s">
        <v>2730</v>
      </c>
      <c r="D33301" t="s">
        <v>2029</v>
      </c>
      <c r="E33301">
        <v>5</v>
      </c>
      <c r="F33301" t="s">
        <v>2016</v>
      </c>
      <c r="G33301">
        <v>20.6</v>
      </c>
      <c r="H33301" t="s">
        <v>2017</v>
      </c>
      <c r="I33301">
        <v>43510</v>
      </c>
      <c r="J33301" t="s">
        <v>2030</v>
      </c>
      <c r="K33301" t="s">
        <v>2030</v>
      </c>
    </row>
    <row r="33302" spans="1:11">
      <c r="B33302" t="s">
        <v>106</v>
      </c>
      <c r="C33302" t="s">
        <v>3235</v>
      </c>
      <c r="D33302" t="s">
        <v>2440</v>
      </c>
      <c r="E33302">
        <v>5</v>
      </c>
      <c r="F33302" t="s">
        <v>2016</v>
      </c>
      <c r="G33302">
        <v>20</v>
      </c>
      <c r="H33302" t="s">
        <v>2020</v>
      </c>
      <c r="I33302">
        <v>43509</v>
      </c>
      <c r="J33302">
        <v>4</v>
      </c>
      <c r="K33302">
        <v>31.56</v>
      </c>
    </row>
    <row r="33303" spans="1:11">
      <c r="B33303" t="s">
        <v>2033</v>
      </c>
      <c r="C33303" t="s">
        <v>3236</v>
      </c>
      <c r="D33303" t="s">
        <v>2035</v>
      </c>
      <c r="E33303">
        <v>5</v>
      </c>
      <c r="F33303" t="s">
        <v>2016</v>
      </c>
      <c r="G33303">
        <v>17</v>
      </c>
      <c r="H33303" t="s">
        <v>2482</v>
      </c>
      <c r="I33303">
        <v>43506</v>
      </c>
      <c r="J33303">
        <v>1</v>
      </c>
      <c r="K33303">
        <v>77.58</v>
      </c>
    </row>
    <row r="33304" spans="1:11">
      <c r="B33304" t="s">
        <v>2091</v>
      </c>
      <c r="C33304" t="s">
        <v>2757</v>
      </c>
      <c r="D33304" t="s">
        <v>2093</v>
      </c>
      <c r="E33304" t="s">
        <v>2030</v>
      </c>
      <c r="F33304" t="s">
        <v>2016</v>
      </c>
      <c r="G33304" t="s">
        <v>2030</v>
      </c>
      <c r="H33304" t="s">
        <v>2017</v>
      </c>
      <c r="I33304">
        <v>43488</v>
      </c>
      <c r="J33304" t="s">
        <v>2030</v>
      </c>
      <c r="K33304" t="s">
        <v>2030</v>
      </c>
    </row>
    <row r="33305" spans="1:11">
      <c r="B33305" t="s">
        <v>2089</v>
      </c>
      <c r="C33305" t="s">
        <v>3237</v>
      </c>
      <c r="D33305" t="s">
        <v>2029</v>
      </c>
      <c r="E33305">
        <v>5</v>
      </c>
      <c r="F33305" t="s">
        <v>2123</v>
      </c>
      <c r="G33305">
        <v>18</v>
      </c>
      <c r="H33305" t="s">
        <v>2017</v>
      </c>
      <c r="I33305">
        <v>43476</v>
      </c>
      <c r="J33305" t="s">
        <v>2030</v>
      </c>
      <c r="K33305" t="s">
        <v>2030</v>
      </c>
    </row>
    <row r="33306" spans="1:11">
      <c r="B33306" t="s">
        <v>2720</v>
      </c>
      <c r="C33306" t="s">
        <v>2721</v>
      </c>
      <c r="D33306" t="s">
        <v>2026</v>
      </c>
      <c r="E33306">
        <v>5</v>
      </c>
      <c r="F33306" t="s">
        <v>2016</v>
      </c>
      <c r="G33306">
        <v>20.04</v>
      </c>
      <c r="H33306" t="s">
        <v>2020</v>
      </c>
      <c r="I33306">
        <v>43460</v>
      </c>
      <c r="J33306" t="s">
        <v>2030</v>
      </c>
      <c r="K33306" t="s">
        <v>2030</v>
      </c>
    </row>
    <row r="33307" spans="1:11">
      <c r="B33307" t="s">
        <v>2718</v>
      </c>
      <c r="C33307" t="s">
        <v>3238</v>
      </c>
      <c r="D33307" t="s">
        <v>2026</v>
      </c>
      <c r="E33307">
        <v>5</v>
      </c>
      <c r="F33307" t="s">
        <v>2016</v>
      </c>
      <c r="G33307">
        <v>19.5</v>
      </c>
      <c r="H33307" t="s">
        <v>2020</v>
      </c>
      <c r="I33307">
        <v>43455</v>
      </c>
      <c r="J33307" t="s">
        <v>2030</v>
      </c>
      <c r="K33307" t="s">
        <v>2030</v>
      </c>
    </row>
    <row r="33308" spans="1:11">
      <c r="B33308" t="s">
        <v>3239</v>
      </c>
      <c r="C33308" t="s">
        <v>3240</v>
      </c>
      <c r="D33308" t="s">
        <v>2026</v>
      </c>
      <c r="E33308">
        <v>5</v>
      </c>
      <c r="F33308" t="s">
        <v>2123</v>
      </c>
      <c r="G33308">
        <v>19.18</v>
      </c>
      <c r="H33308" t="s">
        <v>2020</v>
      </c>
      <c r="I33308">
        <v>43447</v>
      </c>
      <c r="J33308" t="s">
        <v>2030</v>
      </c>
      <c r="K33308" t="s">
        <v>2030</v>
      </c>
    </row>
    <row r="33309" spans="1:11">
      <c r="B33309" t="s">
        <v>3241</v>
      </c>
      <c r="C33309" t="s">
        <v>3242</v>
      </c>
      <c r="D33309" t="s">
        <v>2026</v>
      </c>
      <c r="E33309">
        <v>5</v>
      </c>
      <c r="F33309" t="s">
        <v>2016</v>
      </c>
      <c r="G33309">
        <v>17</v>
      </c>
      <c r="H33309" t="s">
        <v>2020</v>
      </c>
      <c r="I33309">
        <v>43432</v>
      </c>
      <c r="J33309" t="s">
        <v>2030</v>
      </c>
      <c r="K33309" t="s">
        <v>2030</v>
      </c>
    </row>
    <row r="33310" spans="1:11">
      <c r="B33310" t="s">
        <v>2105</v>
      </c>
      <c r="C33310" t="s">
        <v>3243</v>
      </c>
      <c r="D33310" t="s">
        <v>2026</v>
      </c>
      <c r="E33310">
        <v>5</v>
      </c>
      <c r="F33310" t="s">
        <v>2016</v>
      </c>
      <c r="G33310" t="s">
        <v>2030</v>
      </c>
      <c r="H33310" t="s">
        <v>2017</v>
      </c>
      <c r="I33310">
        <v>43430</v>
      </c>
      <c r="J33310">
        <v>2</v>
      </c>
      <c r="K33310">
        <v>77.400000000000006</v>
      </c>
    </row>
    <row r="33311" spans="1:11">
      <c r="B33311" t="s">
        <v>2753</v>
      </c>
      <c r="C33311" t="s">
        <v>3244</v>
      </c>
      <c r="D33311" t="s">
        <v>2026</v>
      </c>
      <c r="E33311">
        <v>5</v>
      </c>
      <c r="F33311" t="s">
        <v>2016</v>
      </c>
      <c r="G33311">
        <v>16.2</v>
      </c>
      <c r="H33311" t="s">
        <v>2020</v>
      </c>
      <c r="I33311">
        <v>43426</v>
      </c>
      <c r="J33311" t="s">
        <v>2030</v>
      </c>
      <c r="K33311" t="s">
        <v>2030</v>
      </c>
    </row>
    <row r="33312" spans="1:11">
      <c r="B33312" t="s">
        <v>2083</v>
      </c>
      <c r="C33312" t="s">
        <v>2084</v>
      </c>
      <c r="D33312" t="s">
        <v>2053</v>
      </c>
      <c r="E33312">
        <v>1</v>
      </c>
      <c r="F33312" t="s">
        <v>2016</v>
      </c>
      <c r="G33312" t="s">
        <v>2030</v>
      </c>
      <c r="H33312" t="s">
        <v>2017</v>
      </c>
      <c r="I33312">
        <v>43374</v>
      </c>
      <c r="J33312" t="s">
        <v>2030</v>
      </c>
      <c r="K33312" t="s">
        <v>2030</v>
      </c>
    </row>
    <row r="33313" spans="2:11">
      <c r="B33313" t="s">
        <v>2751</v>
      </c>
      <c r="C33313" t="s">
        <v>2752</v>
      </c>
      <c r="D33313" t="s">
        <v>2104</v>
      </c>
      <c r="E33313" t="s">
        <v>2030</v>
      </c>
      <c r="F33313" t="s">
        <v>2016</v>
      </c>
      <c r="G33313" t="s">
        <v>2030</v>
      </c>
      <c r="H33313" t="s">
        <v>2017</v>
      </c>
      <c r="I33313">
        <v>43362</v>
      </c>
      <c r="J33313" t="s">
        <v>2030</v>
      </c>
      <c r="K33313" t="s">
        <v>2030</v>
      </c>
    </row>
    <row r="33401" spans="1:11">
      <c r="A33401" t="s">
        <v>1347</v>
      </c>
      <c r="B33401" t="s">
        <v>2352</v>
      </c>
      <c r="C33401" t="s">
        <v>2988</v>
      </c>
      <c r="D33401" t="s">
        <v>2026</v>
      </c>
      <c r="E33401">
        <v>5</v>
      </c>
      <c r="F33401" t="s">
        <v>2016</v>
      </c>
      <c r="G33401">
        <v>170</v>
      </c>
      <c r="H33401" t="s">
        <v>2017</v>
      </c>
      <c r="I33401">
        <v>43511</v>
      </c>
      <c r="J33401" t="s">
        <v>2030</v>
      </c>
      <c r="K33401" t="s">
        <v>2030</v>
      </c>
    </row>
    <row r="33402" spans="1:11">
      <c r="B33402" t="s">
        <v>2031</v>
      </c>
      <c r="C33402" t="s">
        <v>2355</v>
      </c>
      <c r="D33402" t="s">
        <v>2026</v>
      </c>
      <c r="E33402">
        <v>5</v>
      </c>
      <c r="F33402" t="s">
        <v>2016</v>
      </c>
      <c r="G33402">
        <v>160</v>
      </c>
      <c r="H33402" t="s">
        <v>2017</v>
      </c>
      <c r="I33402">
        <v>43509</v>
      </c>
      <c r="J33402">
        <v>6</v>
      </c>
      <c r="K33402">
        <v>-16.39</v>
      </c>
    </row>
    <row r="33403" spans="1:11">
      <c r="B33403" t="s">
        <v>2051</v>
      </c>
      <c r="C33403" t="s">
        <v>2354</v>
      </c>
      <c r="D33403" t="s">
        <v>2076</v>
      </c>
      <c r="E33403">
        <v>3</v>
      </c>
      <c r="F33403" t="s">
        <v>2088</v>
      </c>
      <c r="G33403">
        <v>134</v>
      </c>
      <c r="H33403" t="s">
        <v>2017</v>
      </c>
      <c r="I33403">
        <v>43509</v>
      </c>
      <c r="J33403">
        <v>2</v>
      </c>
      <c r="K33403">
        <v>7.36</v>
      </c>
    </row>
    <row r="33404" spans="1:11">
      <c r="B33404" t="s">
        <v>2907</v>
      </c>
      <c r="C33404" t="s">
        <v>2908</v>
      </c>
      <c r="D33404" t="s">
        <v>2104</v>
      </c>
      <c r="E33404" t="s">
        <v>2030</v>
      </c>
      <c r="F33404" t="s">
        <v>2016</v>
      </c>
      <c r="G33404">
        <v>130</v>
      </c>
      <c r="H33404" t="s">
        <v>2020</v>
      </c>
      <c r="I33404">
        <v>43509</v>
      </c>
      <c r="J33404" t="s">
        <v>2030</v>
      </c>
      <c r="K33404" t="s">
        <v>2030</v>
      </c>
    </row>
    <row r="33405" spans="1:11">
      <c r="B33405" t="s">
        <v>2042</v>
      </c>
      <c r="C33405" t="s">
        <v>2989</v>
      </c>
      <c r="D33405" t="s">
        <v>2044</v>
      </c>
      <c r="E33405">
        <v>3</v>
      </c>
      <c r="F33405" t="s">
        <v>2016</v>
      </c>
      <c r="G33405">
        <v>128</v>
      </c>
      <c r="H33405" t="s">
        <v>2020</v>
      </c>
      <c r="I33405">
        <v>43508</v>
      </c>
      <c r="J33405">
        <v>4</v>
      </c>
      <c r="K33405">
        <v>0</v>
      </c>
    </row>
    <row r="33406" spans="1:11">
      <c r="B33406" t="s">
        <v>2047</v>
      </c>
      <c r="C33406" t="s">
        <v>2356</v>
      </c>
      <c r="D33406" t="s">
        <v>2026</v>
      </c>
      <c r="E33406">
        <v>5</v>
      </c>
      <c r="F33406" t="s">
        <v>2016</v>
      </c>
      <c r="G33406">
        <v>156</v>
      </c>
      <c r="H33406" t="s">
        <v>2020</v>
      </c>
      <c r="I33406">
        <v>43508</v>
      </c>
      <c r="J33406" t="s">
        <v>2030</v>
      </c>
      <c r="K33406" t="s">
        <v>2030</v>
      </c>
    </row>
    <row r="33407" spans="1:11">
      <c r="B33407" t="s">
        <v>2364</v>
      </c>
      <c r="C33407" t="s">
        <v>2365</v>
      </c>
      <c r="D33407" t="s">
        <v>2026</v>
      </c>
      <c r="E33407">
        <v>5</v>
      </c>
      <c r="F33407" t="s">
        <v>2016</v>
      </c>
      <c r="G33407">
        <v>182</v>
      </c>
      <c r="H33407" t="s">
        <v>2017</v>
      </c>
      <c r="I33407">
        <v>43507</v>
      </c>
      <c r="J33407" t="s">
        <v>2030</v>
      </c>
      <c r="K33407" t="s">
        <v>2030</v>
      </c>
    </row>
    <row r="33408" spans="1:11">
      <c r="B33408" t="s">
        <v>2061</v>
      </c>
      <c r="C33408" t="s">
        <v>2990</v>
      </c>
      <c r="D33408" t="s">
        <v>2026</v>
      </c>
      <c r="E33408">
        <v>5</v>
      </c>
      <c r="F33408" t="s">
        <v>2016</v>
      </c>
      <c r="G33408">
        <v>161</v>
      </c>
      <c r="H33408" t="s">
        <v>2017</v>
      </c>
      <c r="I33408">
        <v>43507</v>
      </c>
      <c r="J33408" t="s">
        <v>2030</v>
      </c>
      <c r="K33408" t="s">
        <v>2030</v>
      </c>
    </row>
    <row r="33409" spans="2:11">
      <c r="B33409" t="s">
        <v>2367</v>
      </c>
      <c r="C33409" t="s">
        <v>2368</v>
      </c>
      <c r="D33409" t="s">
        <v>2189</v>
      </c>
      <c r="E33409">
        <v>5</v>
      </c>
      <c r="F33409" t="s">
        <v>2016</v>
      </c>
      <c r="G33409">
        <v>144</v>
      </c>
      <c r="H33409" t="s">
        <v>2020</v>
      </c>
      <c r="I33409">
        <v>43507</v>
      </c>
      <c r="J33409" t="s">
        <v>2030</v>
      </c>
      <c r="K33409" t="s">
        <v>2030</v>
      </c>
    </row>
    <row r="33410" spans="2:11">
      <c r="B33410" t="s">
        <v>2267</v>
      </c>
      <c r="C33410" t="s">
        <v>2369</v>
      </c>
      <c r="D33410" t="s">
        <v>2029</v>
      </c>
      <c r="E33410">
        <v>5</v>
      </c>
      <c r="F33410" t="s">
        <v>2016</v>
      </c>
      <c r="G33410">
        <v>180</v>
      </c>
      <c r="H33410" t="s">
        <v>2017</v>
      </c>
      <c r="I33410">
        <v>43506</v>
      </c>
      <c r="J33410">
        <v>5</v>
      </c>
      <c r="K33410">
        <v>-15.8</v>
      </c>
    </row>
    <row r="33411" spans="2:11">
      <c r="B33411" t="s">
        <v>2054</v>
      </c>
      <c r="C33411" t="s">
        <v>2370</v>
      </c>
      <c r="D33411" t="s">
        <v>2056</v>
      </c>
      <c r="E33411">
        <v>4</v>
      </c>
      <c r="F33411" t="s">
        <v>2016</v>
      </c>
      <c r="G33411">
        <v>151</v>
      </c>
      <c r="H33411" t="s">
        <v>2020</v>
      </c>
      <c r="I33411">
        <v>43504</v>
      </c>
      <c r="J33411" t="s">
        <v>2030</v>
      </c>
      <c r="K33411" t="s">
        <v>2030</v>
      </c>
    </row>
    <row r="33412" spans="2:11">
      <c r="B33412" t="s">
        <v>2067</v>
      </c>
      <c r="C33412" t="s">
        <v>2991</v>
      </c>
      <c r="D33412" t="s">
        <v>2029</v>
      </c>
      <c r="E33412">
        <v>5</v>
      </c>
      <c r="F33412" t="s">
        <v>2016</v>
      </c>
      <c r="G33412">
        <v>158</v>
      </c>
      <c r="H33412" t="s">
        <v>2020</v>
      </c>
      <c r="I33412">
        <v>43503</v>
      </c>
      <c r="J33412">
        <v>5</v>
      </c>
      <c r="K33412">
        <v>-15.8</v>
      </c>
    </row>
    <row r="33413" spans="2:11">
      <c r="B33413" t="s">
        <v>2063</v>
      </c>
      <c r="C33413" t="s">
        <v>2386</v>
      </c>
      <c r="D33413" t="s">
        <v>2035</v>
      </c>
      <c r="E33413">
        <v>5</v>
      </c>
      <c r="F33413" t="s">
        <v>2016</v>
      </c>
      <c r="G33413">
        <v>162</v>
      </c>
      <c r="H33413" t="s">
        <v>2017</v>
      </c>
      <c r="I33413">
        <v>43503</v>
      </c>
      <c r="J33413" t="s">
        <v>2030</v>
      </c>
      <c r="K33413" t="s">
        <v>2030</v>
      </c>
    </row>
    <row r="33414" spans="2:11">
      <c r="B33414" t="s">
        <v>2371</v>
      </c>
      <c r="C33414" t="s">
        <v>2372</v>
      </c>
      <c r="D33414" t="s">
        <v>2035</v>
      </c>
      <c r="E33414">
        <v>5</v>
      </c>
      <c r="F33414" t="s">
        <v>2016</v>
      </c>
      <c r="G33414">
        <v>119</v>
      </c>
      <c r="H33414" t="s">
        <v>2017</v>
      </c>
      <c r="I33414">
        <v>43502</v>
      </c>
      <c r="J33414">
        <v>5</v>
      </c>
      <c r="K33414">
        <v>-15.8</v>
      </c>
    </row>
    <row r="33415" spans="2:11">
      <c r="B33415" t="s">
        <v>2069</v>
      </c>
      <c r="C33415" t="s">
        <v>2373</v>
      </c>
      <c r="D33415" t="s">
        <v>2035</v>
      </c>
      <c r="E33415">
        <v>5</v>
      </c>
      <c r="F33415" t="s">
        <v>2016</v>
      </c>
      <c r="G33415">
        <v>118</v>
      </c>
      <c r="H33415" t="s">
        <v>2017</v>
      </c>
      <c r="I33415">
        <v>43502</v>
      </c>
      <c r="J33415" t="s">
        <v>2030</v>
      </c>
      <c r="K33415" t="s">
        <v>2030</v>
      </c>
    </row>
    <row r="33416" spans="2:11">
      <c r="B33416" t="s">
        <v>2374</v>
      </c>
      <c r="C33416" t="s">
        <v>2375</v>
      </c>
      <c r="D33416" t="s">
        <v>2026</v>
      </c>
      <c r="E33416">
        <v>5</v>
      </c>
      <c r="F33416" t="s">
        <v>2016</v>
      </c>
      <c r="G33416">
        <v>195</v>
      </c>
      <c r="H33416" t="s">
        <v>2017</v>
      </c>
      <c r="I33416">
        <v>43502</v>
      </c>
      <c r="J33416">
        <v>5</v>
      </c>
      <c r="K33416">
        <v>-15.8</v>
      </c>
    </row>
    <row r="33417" spans="2:11">
      <c r="B33417" t="s">
        <v>2614</v>
      </c>
      <c r="C33417" t="s">
        <v>2992</v>
      </c>
      <c r="D33417" t="s">
        <v>2026</v>
      </c>
      <c r="E33417">
        <v>5</v>
      </c>
      <c r="F33417" t="s">
        <v>2016</v>
      </c>
      <c r="G33417">
        <v>185</v>
      </c>
      <c r="H33417" t="s">
        <v>2017</v>
      </c>
      <c r="I33417">
        <v>43501</v>
      </c>
      <c r="J33417">
        <v>5</v>
      </c>
      <c r="K33417">
        <v>-15.8</v>
      </c>
    </row>
    <row r="33418" spans="2:11">
      <c r="B33418" t="s">
        <v>2074</v>
      </c>
      <c r="C33418" t="s">
        <v>2376</v>
      </c>
      <c r="D33418" t="s">
        <v>2026</v>
      </c>
      <c r="E33418">
        <v>5</v>
      </c>
      <c r="F33418" t="s">
        <v>2016</v>
      </c>
      <c r="G33418">
        <v>262</v>
      </c>
      <c r="H33418" t="s">
        <v>2017</v>
      </c>
      <c r="I33418">
        <v>43500</v>
      </c>
      <c r="J33418">
        <v>9</v>
      </c>
      <c r="K33418">
        <v>-20.79</v>
      </c>
    </row>
    <row r="33419" spans="2:11">
      <c r="B33419" t="s">
        <v>2077</v>
      </c>
      <c r="C33419" t="s">
        <v>2363</v>
      </c>
      <c r="D33419" t="s">
        <v>2029</v>
      </c>
      <c r="E33419">
        <v>5</v>
      </c>
      <c r="F33419" t="s">
        <v>2016</v>
      </c>
      <c r="G33419">
        <v>180</v>
      </c>
      <c r="H33419" t="s">
        <v>2017</v>
      </c>
      <c r="I33419">
        <v>43499</v>
      </c>
      <c r="J33419">
        <v>5</v>
      </c>
      <c r="K33419">
        <v>-15.8</v>
      </c>
    </row>
    <row r="33420" spans="2:11">
      <c r="B33420" t="s">
        <v>2037</v>
      </c>
      <c r="C33420" t="s">
        <v>2377</v>
      </c>
      <c r="D33420" t="s">
        <v>2026</v>
      </c>
      <c r="E33420">
        <v>5</v>
      </c>
      <c r="F33420" t="s">
        <v>2016</v>
      </c>
      <c r="G33420">
        <v>190</v>
      </c>
      <c r="H33420" t="s">
        <v>2020</v>
      </c>
      <c r="I33420">
        <v>43495</v>
      </c>
      <c r="J33420">
        <v>5</v>
      </c>
      <c r="K33420">
        <v>-15.8</v>
      </c>
    </row>
    <row r="33421" spans="2:11">
      <c r="B33421" t="s">
        <v>106</v>
      </c>
      <c r="C33421" t="s">
        <v>2378</v>
      </c>
      <c r="D33421" t="s">
        <v>2229</v>
      </c>
      <c r="E33421">
        <v>5</v>
      </c>
      <c r="F33421" t="s">
        <v>2016</v>
      </c>
      <c r="G33421">
        <v>154</v>
      </c>
      <c r="H33421" t="s">
        <v>2020</v>
      </c>
      <c r="I33421">
        <v>43494</v>
      </c>
      <c r="J33421" t="s">
        <v>2030</v>
      </c>
      <c r="K33421" t="s">
        <v>2030</v>
      </c>
    </row>
    <row r="33422" spans="2:11">
      <c r="B33422" t="s">
        <v>2134</v>
      </c>
      <c r="C33422" t="s">
        <v>2379</v>
      </c>
      <c r="D33422" t="s">
        <v>2035</v>
      </c>
      <c r="E33422">
        <v>5</v>
      </c>
      <c r="F33422" t="s">
        <v>2085</v>
      </c>
      <c r="G33422">
        <v>184</v>
      </c>
      <c r="H33422" t="s">
        <v>2017</v>
      </c>
      <c r="I33422">
        <v>43494</v>
      </c>
      <c r="J33422" t="s">
        <v>2030</v>
      </c>
      <c r="K33422" t="s">
        <v>2030</v>
      </c>
    </row>
    <row r="33423" spans="2:11">
      <c r="B33423" t="s">
        <v>2207</v>
      </c>
      <c r="C33423" t="s">
        <v>2380</v>
      </c>
      <c r="D33423" t="s">
        <v>2026</v>
      </c>
      <c r="E33423">
        <v>5</v>
      </c>
      <c r="F33423" t="s">
        <v>2016</v>
      </c>
      <c r="G33423">
        <v>160</v>
      </c>
      <c r="H33423" t="s">
        <v>2017</v>
      </c>
      <c r="I33423">
        <v>43494</v>
      </c>
      <c r="J33423">
        <v>3</v>
      </c>
      <c r="K33423">
        <v>2.09</v>
      </c>
    </row>
    <row r="33424" spans="2:11">
      <c r="B33424" t="s">
        <v>2174</v>
      </c>
      <c r="C33424" t="s">
        <v>2357</v>
      </c>
      <c r="D33424" t="s">
        <v>2029</v>
      </c>
      <c r="E33424">
        <v>5</v>
      </c>
      <c r="F33424" t="s">
        <v>2016</v>
      </c>
      <c r="G33424">
        <v>175</v>
      </c>
      <c r="H33424" t="s">
        <v>2017</v>
      </c>
      <c r="I33424">
        <v>43493</v>
      </c>
      <c r="J33424">
        <v>5</v>
      </c>
      <c r="K33424">
        <v>-15.8</v>
      </c>
    </row>
    <row r="33425" spans="2:11">
      <c r="B33425" t="s">
        <v>2079</v>
      </c>
      <c r="C33425" t="s">
        <v>2384</v>
      </c>
      <c r="D33425" t="s">
        <v>2029</v>
      </c>
      <c r="E33425">
        <v>5</v>
      </c>
      <c r="F33425" t="s">
        <v>2016</v>
      </c>
      <c r="G33425">
        <v>174</v>
      </c>
      <c r="H33425" t="s">
        <v>2017</v>
      </c>
      <c r="I33425">
        <v>43489</v>
      </c>
      <c r="J33425" t="s">
        <v>2030</v>
      </c>
      <c r="K33425" t="s">
        <v>2030</v>
      </c>
    </row>
    <row r="33426" spans="2:11">
      <c r="B33426" t="s">
        <v>2072</v>
      </c>
      <c r="C33426" t="s">
        <v>2385</v>
      </c>
      <c r="D33426" t="s">
        <v>2189</v>
      </c>
      <c r="E33426">
        <v>5</v>
      </c>
      <c r="F33426" t="s">
        <v>2016</v>
      </c>
      <c r="G33426">
        <v>185</v>
      </c>
      <c r="H33426" t="s">
        <v>2017</v>
      </c>
      <c r="I33426">
        <v>43488</v>
      </c>
      <c r="J33426">
        <v>5</v>
      </c>
      <c r="K33426">
        <v>-15.8</v>
      </c>
    </row>
    <row r="33427" spans="2:11">
      <c r="B33427" t="s">
        <v>2094</v>
      </c>
      <c r="C33427" t="s">
        <v>2095</v>
      </c>
      <c r="D33427" t="s">
        <v>2076</v>
      </c>
      <c r="E33427">
        <v>3</v>
      </c>
      <c r="F33427" t="s">
        <v>2016</v>
      </c>
      <c r="G33427" t="s">
        <v>2030</v>
      </c>
      <c r="H33427" t="s">
        <v>2017</v>
      </c>
      <c r="I33427">
        <v>43487</v>
      </c>
      <c r="J33427" t="s">
        <v>2030</v>
      </c>
      <c r="K33427" t="s">
        <v>2030</v>
      </c>
    </row>
    <row r="33428" spans="2:11">
      <c r="B33428" t="s">
        <v>2033</v>
      </c>
      <c r="C33428" t="s">
        <v>2993</v>
      </c>
      <c r="D33428" t="s">
        <v>2035</v>
      </c>
      <c r="E33428">
        <v>5</v>
      </c>
      <c r="F33428" t="s">
        <v>2016</v>
      </c>
      <c r="G33428">
        <v>158</v>
      </c>
      <c r="H33428" t="s">
        <v>2020</v>
      </c>
      <c r="I33428">
        <v>43483</v>
      </c>
      <c r="J33428">
        <v>5</v>
      </c>
      <c r="K33428">
        <v>-15.8</v>
      </c>
    </row>
    <row r="33429" spans="2:11">
      <c r="B33429" t="s">
        <v>2027</v>
      </c>
      <c r="C33429" t="s">
        <v>2994</v>
      </c>
      <c r="D33429" t="s">
        <v>2044</v>
      </c>
      <c r="E33429">
        <v>3</v>
      </c>
      <c r="F33429" t="s">
        <v>2016</v>
      </c>
      <c r="G33429">
        <v>135</v>
      </c>
      <c r="H33429" t="s">
        <v>2017</v>
      </c>
      <c r="I33429">
        <v>43476</v>
      </c>
      <c r="J33429">
        <v>4</v>
      </c>
      <c r="K33429">
        <v>0</v>
      </c>
    </row>
    <row r="33430" spans="2:11">
      <c r="B33430" t="s">
        <v>2198</v>
      </c>
      <c r="C33430" t="s">
        <v>2387</v>
      </c>
      <c r="D33430" t="s">
        <v>2035</v>
      </c>
      <c r="E33430">
        <v>5</v>
      </c>
      <c r="F33430" t="s">
        <v>2016</v>
      </c>
      <c r="G33430">
        <v>148</v>
      </c>
      <c r="H33430" t="s">
        <v>2020</v>
      </c>
      <c r="I33430">
        <v>43474</v>
      </c>
      <c r="J33430" t="s">
        <v>2030</v>
      </c>
      <c r="K33430" t="s">
        <v>2030</v>
      </c>
    </row>
    <row r="33431" spans="2:11">
      <c r="B33431" t="s">
        <v>2388</v>
      </c>
      <c r="C33431" t="s">
        <v>2389</v>
      </c>
      <c r="D33431" t="s">
        <v>2570</v>
      </c>
      <c r="E33431">
        <v>4</v>
      </c>
      <c r="F33431" t="s">
        <v>2016</v>
      </c>
      <c r="G33431">
        <v>155</v>
      </c>
      <c r="H33431" t="s">
        <v>2017</v>
      </c>
      <c r="I33431">
        <v>43473</v>
      </c>
      <c r="J33431">
        <v>5</v>
      </c>
      <c r="K33431">
        <v>-15.8</v>
      </c>
    </row>
    <row r="33432" spans="2:11">
      <c r="B33432" t="s">
        <v>2390</v>
      </c>
      <c r="C33432" t="s">
        <v>2391</v>
      </c>
      <c r="D33432" t="s">
        <v>2076</v>
      </c>
      <c r="E33432">
        <v>3</v>
      </c>
      <c r="F33432" t="s">
        <v>2016</v>
      </c>
      <c r="G33432">
        <v>130</v>
      </c>
      <c r="H33432" t="s">
        <v>2017</v>
      </c>
      <c r="I33432">
        <v>43472</v>
      </c>
      <c r="J33432" t="s">
        <v>2030</v>
      </c>
      <c r="K33432" t="s">
        <v>2030</v>
      </c>
    </row>
    <row r="33433" spans="2:11">
      <c r="B33433" t="s">
        <v>2021</v>
      </c>
      <c r="C33433" t="s">
        <v>2995</v>
      </c>
      <c r="D33433" t="s">
        <v>2166</v>
      </c>
      <c r="E33433">
        <v>5</v>
      </c>
      <c r="F33433" t="s">
        <v>2016</v>
      </c>
      <c r="G33433">
        <v>161</v>
      </c>
      <c r="H33433" t="s">
        <v>2020</v>
      </c>
      <c r="I33433">
        <v>43471</v>
      </c>
      <c r="J33433">
        <v>7</v>
      </c>
      <c r="K33433">
        <v>-17.829999999999998</v>
      </c>
    </row>
    <row r="33434" spans="2:11">
      <c r="B33434" t="s">
        <v>2996</v>
      </c>
      <c r="C33434" t="s">
        <v>2997</v>
      </c>
      <c r="D33434" t="s">
        <v>2035</v>
      </c>
      <c r="E33434">
        <v>5</v>
      </c>
      <c r="F33434" t="s">
        <v>2016</v>
      </c>
      <c r="G33434">
        <v>208</v>
      </c>
      <c r="H33434" t="s">
        <v>2020</v>
      </c>
      <c r="I33434">
        <v>43467</v>
      </c>
      <c r="J33434">
        <v>5</v>
      </c>
      <c r="K33434">
        <v>-15.8</v>
      </c>
    </row>
    <row r="33435" spans="2:11">
      <c r="B33435" t="s">
        <v>2393</v>
      </c>
      <c r="C33435" t="s">
        <v>2998</v>
      </c>
      <c r="D33435" t="s">
        <v>2362</v>
      </c>
      <c r="E33435">
        <v>5</v>
      </c>
      <c r="F33435" t="s">
        <v>2016</v>
      </c>
      <c r="G33435">
        <v>190</v>
      </c>
      <c r="H33435" t="s">
        <v>2017</v>
      </c>
      <c r="I33435">
        <v>43454</v>
      </c>
      <c r="J33435" t="s">
        <v>2030</v>
      </c>
      <c r="K33435" t="s">
        <v>2030</v>
      </c>
    </row>
    <row r="33436" spans="2:11">
      <c r="B33436" t="s">
        <v>2049</v>
      </c>
      <c r="C33436" t="s">
        <v>2395</v>
      </c>
      <c r="D33436" t="s">
        <v>2029</v>
      </c>
      <c r="E33436">
        <v>5</v>
      </c>
      <c r="F33436" t="s">
        <v>2123</v>
      </c>
      <c r="G33436">
        <v>150</v>
      </c>
      <c r="H33436" t="s">
        <v>2020</v>
      </c>
      <c r="I33436">
        <v>43433</v>
      </c>
      <c r="J33436" t="s">
        <v>2030</v>
      </c>
      <c r="K33436" t="s">
        <v>2030</v>
      </c>
    </row>
    <row r="33437" spans="2:11">
      <c r="B33437" t="s">
        <v>2083</v>
      </c>
      <c r="C33437" t="s">
        <v>2084</v>
      </c>
      <c r="D33437" t="s">
        <v>2053</v>
      </c>
      <c r="E33437">
        <v>1</v>
      </c>
      <c r="F33437" t="s">
        <v>2088</v>
      </c>
      <c r="G33437" t="s">
        <v>2030</v>
      </c>
      <c r="H33437" t="s">
        <v>2017</v>
      </c>
      <c r="I33437">
        <v>43319</v>
      </c>
      <c r="J33437">
        <v>1</v>
      </c>
      <c r="K33437">
        <v>15.33</v>
      </c>
    </row>
    <row r="33501" spans="1:11">
      <c r="A33501" t="s">
        <v>1348</v>
      </c>
      <c r="B33501" t="s">
        <v>2174</v>
      </c>
      <c r="C33501" t="s">
        <v>3277</v>
      </c>
      <c r="D33501" t="s">
        <v>2015</v>
      </c>
      <c r="E33501">
        <v>3</v>
      </c>
      <c r="F33501" t="s">
        <v>2016</v>
      </c>
      <c r="G33501">
        <v>22</v>
      </c>
      <c r="H33501" t="s">
        <v>2017</v>
      </c>
      <c r="I33501">
        <v>43509</v>
      </c>
      <c r="J33501">
        <v>3</v>
      </c>
      <c r="K33501">
        <v>0</v>
      </c>
    </row>
    <row r="33502" spans="1:11">
      <c r="B33502" t="s">
        <v>2274</v>
      </c>
      <c r="C33502" t="s">
        <v>4037</v>
      </c>
      <c r="D33502" t="s">
        <v>2076</v>
      </c>
      <c r="E33502">
        <v>3</v>
      </c>
      <c r="F33502" t="s">
        <v>2016</v>
      </c>
      <c r="G33502" t="s">
        <v>2030</v>
      </c>
      <c r="H33502" t="s">
        <v>2017</v>
      </c>
      <c r="I33502">
        <v>43509</v>
      </c>
      <c r="J33502">
        <v>3</v>
      </c>
      <c r="K33502">
        <v>0</v>
      </c>
    </row>
    <row r="33503" spans="1:11">
      <c r="B33503" t="s">
        <v>2079</v>
      </c>
      <c r="C33503" t="s">
        <v>2080</v>
      </c>
      <c r="D33503" t="s">
        <v>2015</v>
      </c>
      <c r="E33503">
        <v>3</v>
      </c>
      <c r="F33503" t="s">
        <v>2016</v>
      </c>
      <c r="G33503">
        <v>26</v>
      </c>
      <c r="H33503" t="s">
        <v>2017</v>
      </c>
      <c r="I33503">
        <v>43504</v>
      </c>
      <c r="J33503">
        <v>3</v>
      </c>
      <c r="K33503">
        <v>0</v>
      </c>
    </row>
    <row r="33504" spans="1:11">
      <c r="B33504" t="s">
        <v>2094</v>
      </c>
      <c r="C33504" t="s">
        <v>2095</v>
      </c>
      <c r="D33504" t="s">
        <v>2076</v>
      </c>
      <c r="E33504">
        <v>3</v>
      </c>
      <c r="F33504" t="s">
        <v>2016</v>
      </c>
      <c r="G33504" t="s">
        <v>2030</v>
      </c>
      <c r="H33504" t="s">
        <v>2017</v>
      </c>
      <c r="I33504">
        <v>43500</v>
      </c>
      <c r="J33504" t="s">
        <v>2030</v>
      </c>
      <c r="K33504" t="s">
        <v>2030</v>
      </c>
    </row>
    <row r="33505" spans="2:11">
      <c r="B33505" t="s">
        <v>2051</v>
      </c>
      <c r="C33505" t="s">
        <v>3469</v>
      </c>
      <c r="D33505" t="s">
        <v>2076</v>
      </c>
      <c r="E33505">
        <v>3</v>
      </c>
      <c r="F33505" t="s">
        <v>2088</v>
      </c>
      <c r="G33505">
        <v>25</v>
      </c>
      <c r="H33505" t="s">
        <v>2017</v>
      </c>
      <c r="I33505">
        <v>43490</v>
      </c>
      <c r="J33505" t="s">
        <v>2030</v>
      </c>
      <c r="K33505" t="s">
        <v>2030</v>
      </c>
    </row>
    <row r="33506" spans="2:11">
      <c r="B33506" t="s">
        <v>2033</v>
      </c>
      <c r="C33506" t="s">
        <v>2557</v>
      </c>
      <c r="D33506" t="s">
        <v>2044</v>
      </c>
      <c r="E33506">
        <v>3</v>
      </c>
      <c r="F33506" t="s">
        <v>2016</v>
      </c>
      <c r="G33506">
        <v>24</v>
      </c>
      <c r="H33506" t="s">
        <v>2020</v>
      </c>
      <c r="I33506">
        <v>43487</v>
      </c>
      <c r="J33506">
        <v>2</v>
      </c>
      <c r="K33506">
        <v>9.91</v>
      </c>
    </row>
    <row r="33507" spans="2:11">
      <c r="B33507" t="s">
        <v>2321</v>
      </c>
      <c r="C33507" t="s">
        <v>3769</v>
      </c>
      <c r="D33507" t="s">
        <v>2026</v>
      </c>
      <c r="E33507">
        <v>5</v>
      </c>
      <c r="F33507" t="s">
        <v>2016</v>
      </c>
      <c r="G33507">
        <v>30</v>
      </c>
      <c r="H33507" t="s">
        <v>2020</v>
      </c>
      <c r="I33507">
        <v>43481</v>
      </c>
      <c r="J33507">
        <v>1</v>
      </c>
      <c r="K33507">
        <v>11.22</v>
      </c>
    </row>
    <row r="33508" spans="2:11">
      <c r="B33508" t="s">
        <v>106</v>
      </c>
      <c r="C33508" t="s">
        <v>3105</v>
      </c>
      <c r="D33508" t="s">
        <v>2114</v>
      </c>
      <c r="E33508">
        <v>3</v>
      </c>
      <c r="F33508" t="s">
        <v>2016</v>
      </c>
      <c r="G33508">
        <v>22</v>
      </c>
      <c r="H33508" t="s">
        <v>2020</v>
      </c>
      <c r="I33508">
        <v>43480</v>
      </c>
      <c r="J33508">
        <v>3</v>
      </c>
      <c r="K33508">
        <v>0</v>
      </c>
    </row>
    <row r="33509" spans="2:11">
      <c r="B33509" t="s">
        <v>2553</v>
      </c>
      <c r="C33509" t="s">
        <v>3738</v>
      </c>
      <c r="D33509" t="s">
        <v>2026</v>
      </c>
      <c r="E33509">
        <v>5</v>
      </c>
      <c r="F33509" t="s">
        <v>2016</v>
      </c>
      <c r="G33509">
        <v>30</v>
      </c>
      <c r="H33509" t="s">
        <v>2020</v>
      </c>
      <c r="I33509">
        <v>43479</v>
      </c>
      <c r="J33509">
        <v>1</v>
      </c>
      <c r="K33509">
        <v>11.22</v>
      </c>
    </row>
    <row r="33510" spans="2:11">
      <c r="B33510" t="s">
        <v>2267</v>
      </c>
      <c r="C33510" t="s">
        <v>2560</v>
      </c>
      <c r="D33510" t="s">
        <v>2029</v>
      </c>
      <c r="E33510">
        <v>5</v>
      </c>
      <c r="F33510" t="s">
        <v>2123</v>
      </c>
      <c r="G33510">
        <v>28</v>
      </c>
      <c r="H33510" t="s">
        <v>2017</v>
      </c>
      <c r="I33510">
        <v>43444</v>
      </c>
      <c r="J33510" t="s">
        <v>2030</v>
      </c>
      <c r="K33510" t="s">
        <v>2030</v>
      </c>
    </row>
    <row r="33511" spans="2:11">
      <c r="B33511" t="s">
        <v>2024</v>
      </c>
      <c r="C33511" t="s">
        <v>2025</v>
      </c>
      <c r="D33511" t="s">
        <v>2026</v>
      </c>
      <c r="E33511">
        <v>5</v>
      </c>
      <c r="F33511" t="s">
        <v>2016</v>
      </c>
      <c r="G33511">
        <v>30</v>
      </c>
      <c r="H33511" t="s">
        <v>2017</v>
      </c>
      <c r="I33511">
        <v>43437</v>
      </c>
      <c r="J33511">
        <v>1</v>
      </c>
      <c r="K33511">
        <v>11.22</v>
      </c>
    </row>
    <row r="33512" spans="2:11">
      <c r="B33512" t="s">
        <v>2054</v>
      </c>
      <c r="C33512" t="s">
        <v>3770</v>
      </c>
      <c r="D33512" t="s">
        <v>2044</v>
      </c>
      <c r="E33512">
        <v>3</v>
      </c>
      <c r="F33512" t="s">
        <v>2016</v>
      </c>
      <c r="G33512">
        <v>25</v>
      </c>
      <c r="H33512" t="s">
        <v>2020</v>
      </c>
      <c r="I33512">
        <v>43434</v>
      </c>
      <c r="J33512">
        <v>3</v>
      </c>
      <c r="K33512">
        <v>0</v>
      </c>
    </row>
    <row r="33513" spans="2:11">
      <c r="B33513" t="s">
        <v>2021</v>
      </c>
      <c r="C33513" t="s">
        <v>2190</v>
      </c>
      <c r="D33513" t="s">
        <v>2216</v>
      </c>
      <c r="E33513">
        <v>3</v>
      </c>
      <c r="F33513" t="s">
        <v>2016</v>
      </c>
      <c r="G33513">
        <v>26</v>
      </c>
      <c r="H33513" t="s">
        <v>2020</v>
      </c>
      <c r="I33513">
        <v>43377</v>
      </c>
      <c r="J33513">
        <v>3</v>
      </c>
      <c r="K33513">
        <v>0</v>
      </c>
    </row>
    <row r="33514" spans="2:11">
      <c r="B33514" t="s">
        <v>2083</v>
      </c>
      <c r="C33514" t="s">
        <v>2084</v>
      </c>
      <c r="D33514" t="s">
        <v>2026</v>
      </c>
      <c r="E33514">
        <v>5</v>
      </c>
      <c r="F33514" t="s">
        <v>2016</v>
      </c>
      <c r="G33514" t="s">
        <v>2030</v>
      </c>
      <c r="H33514" t="s">
        <v>2017</v>
      </c>
      <c r="I33514">
        <v>43181</v>
      </c>
      <c r="J33514">
        <v>1</v>
      </c>
      <c r="K33514">
        <v>11.22</v>
      </c>
    </row>
    <row r="33515" spans="2:11">
      <c r="B33515" t="s">
        <v>2096</v>
      </c>
      <c r="C33515" t="s">
        <v>2097</v>
      </c>
      <c r="D33515" t="s">
        <v>2044</v>
      </c>
      <c r="E33515">
        <v>3</v>
      </c>
      <c r="F33515" t="s">
        <v>2016</v>
      </c>
      <c r="G33515" t="s">
        <v>2030</v>
      </c>
      <c r="H33515" t="s">
        <v>2017</v>
      </c>
      <c r="I33515">
        <v>42466</v>
      </c>
      <c r="J33515">
        <v>3</v>
      </c>
      <c r="K33515">
        <v>0</v>
      </c>
    </row>
    <row r="33601" spans="1:11">
      <c r="A33601" t="s">
        <v>1349</v>
      </c>
      <c r="B33601" t="s">
        <v>106</v>
      </c>
      <c r="C33601" t="s">
        <v>2701</v>
      </c>
      <c r="D33601" t="s">
        <v>2440</v>
      </c>
      <c r="E33601">
        <v>5</v>
      </c>
      <c r="F33601" t="s">
        <v>2016</v>
      </c>
      <c r="G33601">
        <v>77</v>
      </c>
      <c r="H33601" t="s">
        <v>2020</v>
      </c>
      <c r="I33601">
        <v>43511</v>
      </c>
      <c r="J33601" t="s">
        <v>2030</v>
      </c>
      <c r="K33601" t="s">
        <v>2030</v>
      </c>
    </row>
    <row r="33602" spans="1:11">
      <c r="B33602" t="s">
        <v>2067</v>
      </c>
      <c r="C33602" t="s">
        <v>2703</v>
      </c>
      <c r="D33602" t="s">
        <v>2252</v>
      </c>
      <c r="E33602">
        <v>3</v>
      </c>
      <c r="F33602" t="s">
        <v>2016</v>
      </c>
      <c r="G33602">
        <v>64</v>
      </c>
      <c r="H33602" t="s">
        <v>2020</v>
      </c>
      <c r="I33602">
        <v>43511</v>
      </c>
      <c r="J33602">
        <v>6</v>
      </c>
      <c r="K33602">
        <v>-16.559999999999999</v>
      </c>
    </row>
    <row r="33603" spans="1:11">
      <c r="B33603" t="s">
        <v>2027</v>
      </c>
      <c r="C33603" t="s">
        <v>2704</v>
      </c>
      <c r="D33603" t="s">
        <v>2029</v>
      </c>
      <c r="E33603">
        <v>5</v>
      </c>
      <c r="F33603" t="s">
        <v>2016</v>
      </c>
      <c r="G33603">
        <v>75</v>
      </c>
      <c r="H33603" t="s">
        <v>2017</v>
      </c>
      <c r="I33603">
        <v>43511</v>
      </c>
      <c r="J33603" t="s">
        <v>2030</v>
      </c>
      <c r="K33603" t="s">
        <v>2030</v>
      </c>
    </row>
    <row r="33604" spans="1:11">
      <c r="B33604" t="s">
        <v>2033</v>
      </c>
      <c r="C33604" t="s">
        <v>2712</v>
      </c>
      <c r="D33604" t="s">
        <v>2035</v>
      </c>
      <c r="E33604">
        <v>5</v>
      </c>
      <c r="F33604" t="s">
        <v>2016</v>
      </c>
      <c r="G33604">
        <v>77</v>
      </c>
      <c r="H33604" t="s">
        <v>2020</v>
      </c>
      <c r="I33604">
        <v>43511</v>
      </c>
      <c r="J33604">
        <v>4</v>
      </c>
      <c r="K33604">
        <v>-1.78</v>
      </c>
    </row>
    <row r="33605" spans="1:11">
      <c r="B33605" t="s">
        <v>2777</v>
      </c>
      <c r="C33605" t="s">
        <v>3370</v>
      </c>
      <c r="D33605" t="s">
        <v>2076</v>
      </c>
      <c r="E33605">
        <v>3</v>
      </c>
      <c r="F33605" t="s">
        <v>2016</v>
      </c>
      <c r="G33605">
        <v>60</v>
      </c>
      <c r="H33605" t="s">
        <v>2017</v>
      </c>
      <c r="I33605">
        <v>43511</v>
      </c>
      <c r="J33605" t="s">
        <v>2030</v>
      </c>
      <c r="K33605" t="s">
        <v>2030</v>
      </c>
    </row>
    <row r="33606" spans="1:11">
      <c r="B33606" t="s">
        <v>2049</v>
      </c>
      <c r="C33606" t="s">
        <v>2209</v>
      </c>
      <c r="D33606" t="s">
        <v>2029</v>
      </c>
      <c r="E33606">
        <v>5</v>
      </c>
      <c r="F33606" t="s">
        <v>2016</v>
      </c>
      <c r="G33606">
        <v>81</v>
      </c>
      <c r="H33606" t="s">
        <v>2017</v>
      </c>
      <c r="I33606">
        <v>43511</v>
      </c>
      <c r="J33606">
        <v>4</v>
      </c>
      <c r="K33606">
        <v>-1.78</v>
      </c>
    </row>
    <row r="33607" spans="1:11">
      <c r="B33607" t="s">
        <v>2159</v>
      </c>
      <c r="C33607" t="s">
        <v>3942</v>
      </c>
      <c r="D33607" t="s">
        <v>2044</v>
      </c>
      <c r="E33607">
        <v>3</v>
      </c>
      <c r="F33607" t="s">
        <v>2016</v>
      </c>
      <c r="G33607">
        <v>74</v>
      </c>
      <c r="H33607" t="s">
        <v>2020</v>
      </c>
      <c r="I33607">
        <v>43510</v>
      </c>
      <c r="J33607">
        <v>3</v>
      </c>
      <c r="K33607">
        <v>0</v>
      </c>
    </row>
    <row r="33608" spans="1:11">
      <c r="B33608" t="s">
        <v>2232</v>
      </c>
      <c r="C33608" t="s">
        <v>2706</v>
      </c>
      <c r="D33608" t="s">
        <v>2015</v>
      </c>
      <c r="E33608">
        <v>3</v>
      </c>
      <c r="F33608" t="s">
        <v>2016</v>
      </c>
      <c r="G33608" t="s">
        <v>2030</v>
      </c>
      <c r="H33608" t="s">
        <v>2017</v>
      </c>
      <c r="I33608">
        <v>43510</v>
      </c>
      <c r="J33608">
        <v>3</v>
      </c>
      <c r="K33608">
        <v>0</v>
      </c>
    </row>
    <row r="33609" spans="1:11">
      <c r="B33609" t="s">
        <v>2079</v>
      </c>
      <c r="C33609" t="s">
        <v>2699</v>
      </c>
      <c r="D33609" t="s">
        <v>2015</v>
      </c>
      <c r="E33609">
        <v>3</v>
      </c>
      <c r="F33609" t="s">
        <v>2016</v>
      </c>
      <c r="G33609">
        <v>69</v>
      </c>
      <c r="H33609" t="s">
        <v>2017</v>
      </c>
      <c r="I33609">
        <v>43510</v>
      </c>
      <c r="J33609">
        <v>3</v>
      </c>
      <c r="K33609">
        <v>0</v>
      </c>
    </row>
    <row r="33610" spans="1:11">
      <c r="B33610" t="s">
        <v>2063</v>
      </c>
      <c r="C33610" t="s">
        <v>2710</v>
      </c>
      <c r="D33610" t="s">
        <v>2162</v>
      </c>
      <c r="E33610">
        <v>3</v>
      </c>
      <c r="F33610" t="s">
        <v>2016</v>
      </c>
      <c r="G33610">
        <v>71</v>
      </c>
      <c r="H33610" t="s">
        <v>2017</v>
      </c>
      <c r="I33610">
        <v>43510</v>
      </c>
      <c r="J33610">
        <v>5</v>
      </c>
      <c r="K33610">
        <v>-16.190000000000001</v>
      </c>
    </row>
    <row r="33611" spans="1:11">
      <c r="B33611" t="s">
        <v>2157</v>
      </c>
      <c r="C33611" t="s">
        <v>2711</v>
      </c>
      <c r="D33611" t="s">
        <v>2026</v>
      </c>
      <c r="E33611">
        <v>5</v>
      </c>
      <c r="F33611" t="s">
        <v>2016</v>
      </c>
      <c r="G33611">
        <v>75</v>
      </c>
      <c r="H33611" t="s">
        <v>2017</v>
      </c>
      <c r="I33611">
        <v>43510</v>
      </c>
      <c r="J33611">
        <v>4</v>
      </c>
      <c r="K33611">
        <v>-1.78</v>
      </c>
    </row>
    <row r="33612" spans="1:11">
      <c r="B33612" t="s">
        <v>2274</v>
      </c>
      <c r="C33612" t="s">
        <v>2819</v>
      </c>
      <c r="D33612" t="s">
        <v>2076</v>
      </c>
      <c r="E33612">
        <v>3</v>
      </c>
      <c r="F33612" t="s">
        <v>2016</v>
      </c>
      <c r="G33612" t="s">
        <v>2030</v>
      </c>
      <c r="H33612" t="s">
        <v>2017</v>
      </c>
      <c r="I33612">
        <v>43509</v>
      </c>
      <c r="J33612">
        <v>3</v>
      </c>
      <c r="K33612">
        <v>0</v>
      </c>
    </row>
    <row r="33613" spans="1:11">
      <c r="B33613" t="s">
        <v>2267</v>
      </c>
      <c r="C33613" t="s">
        <v>2700</v>
      </c>
      <c r="D33613" t="s">
        <v>2029</v>
      </c>
      <c r="E33613">
        <v>5</v>
      </c>
      <c r="F33613" t="s">
        <v>2016</v>
      </c>
      <c r="G33613">
        <v>72</v>
      </c>
      <c r="H33613" t="s">
        <v>2017</v>
      </c>
      <c r="I33613">
        <v>43509</v>
      </c>
      <c r="J33613" t="s">
        <v>2030</v>
      </c>
      <c r="K33613" t="s">
        <v>2030</v>
      </c>
    </row>
    <row r="33614" spans="1:11">
      <c r="B33614" t="s">
        <v>2094</v>
      </c>
      <c r="C33614" t="s">
        <v>2095</v>
      </c>
      <c r="D33614" t="s">
        <v>2076</v>
      </c>
      <c r="E33614">
        <v>3</v>
      </c>
      <c r="F33614" t="s">
        <v>2016</v>
      </c>
      <c r="G33614" t="s">
        <v>2030</v>
      </c>
      <c r="H33614" t="s">
        <v>2017</v>
      </c>
      <c r="I33614">
        <v>43507</v>
      </c>
      <c r="J33614" t="s">
        <v>2030</v>
      </c>
      <c r="K33614" t="s">
        <v>2030</v>
      </c>
    </row>
    <row r="33615" spans="1:11">
      <c r="B33615" t="s">
        <v>2203</v>
      </c>
      <c r="C33615" t="s">
        <v>2709</v>
      </c>
      <c r="D33615" t="s">
        <v>2044</v>
      </c>
      <c r="E33615">
        <v>3</v>
      </c>
      <c r="F33615" t="s">
        <v>2016</v>
      </c>
      <c r="G33615" t="s">
        <v>2030</v>
      </c>
      <c r="H33615" t="s">
        <v>2017</v>
      </c>
      <c r="I33615">
        <v>43507</v>
      </c>
      <c r="J33615">
        <v>3</v>
      </c>
      <c r="K33615">
        <v>0</v>
      </c>
    </row>
    <row r="33616" spans="1:11">
      <c r="B33616" t="s">
        <v>2083</v>
      </c>
      <c r="C33616" t="s">
        <v>2084</v>
      </c>
      <c r="D33616" t="s">
        <v>2076</v>
      </c>
      <c r="E33616">
        <v>3</v>
      </c>
      <c r="F33616" t="s">
        <v>2085</v>
      </c>
      <c r="G33616" t="s">
        <v>2030</v>
      </c>
      <c r="H33616" t="s">
        <v>2017</v>
      </c>
      <c r="I33616">
        <v>43505</v>
      </c>
      <c r="J33616" t="s">
        <v>2030</v>
      </c>
      <c r="K33616" t="s">
        <v>2030</v>
      </c>
    </row>
    <row r="33617" spans="2:11">
      <c r="B33617" t="s">
        <v>2045</v>
      </c>
      <c r="C33617" t="s">
        <v>3369</v>
      </c>
      <c r="D33617" t="s">
        <v>2015</v>
      </c>
      <c r="E33617">
        <v>3</v>
      </c>
      <c r="F33617" t="s">
        <v>2016</v>
      </c>
      <c r="G33617" t="s">
        <v>2030</v>
      </c>
      <c r="H33617" t="s">
        <v>2017</v>
      </c>
      <c r="I33617">
        <v>43504</v>
      </c>
      <c r="J33617">
        <v>3</v>
      </c>
      <c r="K33617">
        <v>0</v>
      </c>
    </row>
    <row r="33618" spans="2:11">
      <c r="B33618" t="s">
        <v>2134</v>
      </c>
      <c r="C33618" t="s">
        <v>2705</v>
      </c>
      <c r="D33618" t="s">
        <v>2035</v>
      </c>
      <c r="E33618">
        <v>5</v>
      </c>
      <c r="F33618" t="s">
        <v>2016</v>
      </c>
      <c r="G33618">
        <v>74</v>
      </c>
      <c r="H33618" t="s">
        <v>2020</v>
      </c>
      <c r="I33618">
        <v>43503</v>
      </c>
      <c r="J33618" t="s">
        <v>2030</v>
      </c>
      <c r="K33618" t="s">
        <v>2030</v>
      </c>
    </row>
    <row r="33619" spans="2:11">
      <c r="B33619" t="s">
        <v>2260</v>
      </c>
      <c r="C33619" t="s">
        <v>3371</v>
      </c>
      <c r="D33619" t="s">
        <v>2044</v>
      </c>
      <c r="E33619">
        <v>3</v>
      </c>
      <c r="F33619" t="s">
        <v>2016</v>
      </c>
      <c r="G33619">
        <v>75</v>
      </c>
      <c r="H33619" t="s">
        <v>2020</v>
      </c>
      <c r="I33619">
        <v>43503</v>
      </c>
      <c r="J33619">
        <v>3</v>
      </c>
      <c r="K33619">
        <v>0</v>
      </c>
    </row>
    <row r="33620" spans="2:11">
      <c r="B33620" t="s">
        <v>2024</v>
      </c>
      <c r="C33620" t="s">
        <v>2217</v>
      </c>
      <c r="D33620" t="s">
        <v>2026</v>
      </c>
      <c r="E33620">
        <v>5</v>
      </c>
      <c r="F33620" t="s">
        <v>2016</v>
      </c>
      <c r="G33620">
        <v>75</v>
      </c>
      <c r="H33620" t="s">
        <v>2017</v>
      </c>
      <c r="I33620">
        <v>43502</v>
      </c>
      <c r="J33620">
        <v>4</v>
      </c>
      <c r="K33620">
        <v>-1.78</v>
      </c>
    </row>
    <row r="33621" spans="2:11">
      <c r="B33621" t="s">
        <v>2051</v>
      </c>
      <c r="C33621" t="s">
        <v>3368</v>
      </c>
      <c r="D33621" t="s">
        <v>2026</v>
      </c>
      <c r="E33621">
        <v>5</v>
      </c>
      <c r="F33621" t="s">
        <v>2016</v>
      </c>
      <c r="G33621">
        <v>83</v>
      </c>
      <c r="H33621" t="s">
        <v>2017</v>
      </c>
      <c r="I33621">
        <v>43502</v>
      </c>
      <c r="J33621" t="s">
        <v>2030</v>
      </c>
      <c r="K33621" t="s">
        <v>2030</v>
      </c>
    </row>
    <row r="33622" spans="2:11">
      <c r="B33622" t="s">
        <v>2021</v>
      </c>
      <c r="C33622" t="s">
        <v>2713</v>
      </c>
      <c r="D33622" t="s">
        <v>2296</v>
      </c>
      <c r="E33622">
        <v>3</v>
      </c>
      <c r="F33622" t="s">
        <v>2016</v>
      </c>
      <c r="G33622">
        <v>70</v>
      </c>
      <c r="H33622" t="s">
        <v>2020</v>
      </c>
      <c r="I33622">
        <v>43501</v>
      </c>
      <c r="J33622">
        <v>3</v>
      </c>
      <c r="K33622">
        <v>0</v>
      </c>
    </row>
    <row r="33623" spans="2:11">
      <c r="B33623" t="s">
        <v>2210</v>
      </c>
      <c r="C33623" t="s">
        <v>2714</v>
      </c>
      <c r="D33623" t="s">
        <v>2026</v>
      </c>
      <c r="E33623">
        <v>5</v>
      </c>
      <c r="F33623" t="s">
        <v>2016</v>
      </c>
      <c r="G33623">
        <v>86</v>
      </c>
      <c r="H33623" t="s">
        <v>2020</v>
      </c>
      <c r="I33623">
        <v>43501</v>
      </c>
      <c r="J33623">
        <v>4</v>
      </c>
      <c r="K33623">
        <v>-1.78</v>
      </c>
    </row>
    <row r="33624" spans="2:11">
      <c r="B33624" t="s">
        <v>2682</v>
      </c>
      <c r="C33624" t="s">
        <v>3943</v>
      </c>
      <c r="D33624" t="s">
        <v>2076</v>
      </c>
      <c r="E33624">
        <v>3</v>
      </c>
      <c r="F33624" t="s">
        <v>2016</v>
      </c>
      <c r="G33624">
        <v>67</v>
      </c>
      <c r="H33624" t="s">
        <v>2017</v>
      </c>
      <c r="I33624">
        <v>43420</v>
      </c>
      <c r="J33624">
        <v>2</v>
      </c>
      <c r="K33624">
        <v>2.2400000000000002</v>
      </c>
    </row>
    <row r="33625" spans="2:11">
      <c r="B33625" t="s">
        <v>2813</v>
      </c>
      <c r="C33625" t="s">
        <v>3373</v>
      </c>
      <c r="D33625" t="s">
        <v>2076</v>
      </c>
      <c r="E33625">
        <v>3</v>
      </c>
      <c r="F33625" t="s">
        <v>2016</v>
      </c>
      <c r="G33625">
        <v>67</v>
      </c>
      <c r="H33625" t="s">
        <v>2017</v>
      </c>
      <c r="I33625">
        <v>43418</v>
      </c>
      <c r="J33625" t="s">
        <v>2030</v>
      </c>
      <c r="K33625" t="s">
        <v>2030</v>
      </c>
    </row>
    <row r="33626" spans="2:11">
      <c r="B33626" t="s">
        <v>2111</v>
      </c>
      <c r="C33626" t="s">
        <v>2832</v>
      </c>
      <c r="D33626" t="s">
        <v>2026</v>
      </c>
      <c r="E33626">
        <v>5</v>
      </c>
      <c r="F33626" t="s">
        <v>2016</v>
      </c>
      <c r="G33626" t="s">
        <v>2030</v>
      </c>
      <c r="H33626" t="s">
        <v>2017</v>
      </c>
      <c r="I33626">
        <v>43138</v>
      </c>
      <c r="J33626">
        <v>4</v>
      </c>
      <c r="K33626">
        <v>-1.78</v>
      </c>
    </row>
    <row r="33701" spans="1:11">
      <c r="A33701" t="s">
        <v>1350</v>
      </c>
      <c r="B33701" t="s">
        <v>2390</v>
      </c>
      <c r="C33701" t="s">
        <v>3175</v>
      </c>
      <c r="D33701" t="s">
        <v>2026</v>
      </c>
      <c r="E33701">
        <v>5</v>
      </c>
      <c r="F33701" t="s">
        <v>2016</v>
      </c>
      <c r="G33701">
        <v>195</v>
      </c>
      <c r="H33701" t="s">
        <v>2020</v>
      </c>
      <c r="I33701">
        <v>43511</v>
      </c>
      <c r="J33701">
        <v>6</v>
      </c>
      <c r="K33701">
        <v>12.44</v>
      </c>
    </row>
    <row r="33702" spans="1:11">
      <c r="B33702" t="s">
        <v>2267</v>
      </c>
      <c r="C33702" t="s">
        <v>2305</v>
      </c>
      <c r="D33702" t="s">
        <v>2029</v>
      </c>
      <c r="E33702">
        <v>5</v>
      </c>
      <c r="F33702" t="s">
        <v>2016</v>
      </c>
      <c r="G33702">
        <v>209</v>
      </c>
      <c r="H33702" t="s">
        <v>2017</v>
      </c>
      <c r="I33702">
        <v>43511</v>
      </c>
      <c r="J33702">
        <v>1</v>
      </c>
      <c r="K33702">
        <v>30.97</v>
      </c>
    </row>
    <row r="33703" spans="1:11">
      <c r="B33703" t="s">
        <v>2174</v>
      </c>
      <c r="C33703" t="s">
        <v>2510</v>
      </c>
      <c r="D33703" t="s">
        <v>2015</v>
      </c>
      <c r="E33703">
        <v>3</v>
      </c>
      <c r="F33703" t="s">
        <v>2016</v>
      </c>
      <c r="G33703">
        <v>185</v>
      </c>
      <c r="H33703" t="s">
        <v>2017</v>
      </c>
      <c r="I33703">
        <v>43510</v>
      </c>
      <c r="J33703">
        <v>7</v>
      </c>
      <c r="K33703">
        <v>0</v>
      </c>
    </row>
    <row r="33704" spans="1:11">
      <c r="B33704" t="s">
        <v>2049</v>
      </c>
      <c r="C33704" t="s">
        <v>2502</v>
      </c>
      <c r="D33704" t="s">
        <v>2029</v>
      </c>
      <c r="E33704">
        <v>5</v>
      </c>
      <c r="F33704" t="s">
        <v>2016</v>
      </c>
      <c r="G33704">
        <v>200</v>
      </c>
      <c r="H33704" t="s">
        <v>2017</v>
      </c>
      <c r="I33704">
        <v>43510</v>
      </c>
      <c r="J33704">
        <v>1</v>
      </c>
      <c r="K33704">
        <v>30.97</v>
      </c>
    </row>
    <row r="33705" spans="1:11">
      <c r="B33705" t="s">
        <v>2274</v>
      </c>
      <c r="C33705" t="s">
        <v>2503</v>
      </c>
      <c r="D33705" t="s">
        <v>2076</v>
      </c>
      <c r="E33705">
        <v>3</v>
      </c>
      <c r="F33705" t="s">
        <v>2016</v>
      </c>
      <c r="G33705" t="s">
        <v>2030</v>
      </c>
      <c r="H33705" t="s">
        <v>2017</v>
      </c>
      <c r="I33705">
        <v>43509</v>
      </c>
      <c r="J33705">
        <v>2</v>
      </c>
      <c r="K33705">
        <v>28.02</v>
      </c>
    </row>
    <row r="33706" spans="1:11">
      <c r="B33706" t="s">
        <v>106</v>
      </c>
      <c r="C33706" t="s">
        <v>2511</v>
      </c>
      <c r="D33706" t="s">
        <v>2512</v>
      </c>
      <c r="E33706">
        <v>1</v>
      </c>
      <c r="F33706" t="s">
        <v>2016</v>
      </c>
      <c r="G33706">
        <v>133</v>
      </c>
      <c r="H33706" t="s">
        <v>2020</v>
      </c>
      <c r="I33706">
        <v>43508</v>
      </c>
      <c r="J33706">
        <v>11</v>
      </c>
      <c r="K33706">
        <v>-30.97</v>
      </c>
    </row>
    <row r="33707" spans="1:11">
      <c r="B33707" t="s">
        <v>2067</v>
      </c>
      <c r="C33707" t="s">
        <v>3178</v>
      </c>
      <c r="D33707" t="s">
        <v>2252</v>
      </c>
      <c r="E33707">
        <v>3</v>
      </c>
      <c r="F33707" t="s">
        <v>2016</v>
      </c>
      <c r="G33707">
        <v>180</v>
      </c>
      <c r="H33707" t="s">
        <v>2020</v>
      </c>
      <c r="I33707">
        <v>43508</v>
      </c>
      <c r="J33707">
        <v>7</v>
      </c>
      <c r="K33707">
        <v>0</v>
      </c>
    </row>
    <row r="33708" spans="1:11">
      <c r="B33708" t="s">
        <v>2027</v>
      </c>
      <c r="C33708" t="s">
        <v>2513</v>
      </c>
      <c r="D33708" t="s">
        <v>2029</v>
      </c>
      <c r="E33708">
        <v>5</v>
      </c>
      <c r="F33708" t="s">
        <v>2016</v>
      </c>
      <c r="G33708">
        <v>195</v>
      </c>
      <c r="H33708" t="s">
        <v>2017</v>
      </c>
      <c r="I33708">
        <v>43508</v>
      </c>
      <c r="J33708">
        <v>1</v>
      </c>
      <c r="K33708">
        <v>30.97</v>
      </c>
    </row>
    <row r="33709" spans="1:11">
      <c r="B33709" t="s">
        <v>2134</v>
      </c>
      <c r="C33709" t="s">
        <v>3183</v>
      </c>
      <c r="D33709" t="s">
        <v>2035</v>
      </c>
      <c r="E33709">
        <v>5</v>
      </c>
      <c r="F33709" t="s">
        <v>2016</v>
      </c>
      <c r="G33709">
        <v>200</v>
      </c>
      <c r="H33709" t="s">
        <v>2020</v>
      </c>
      <c r="I33709">
        <v>43508</v>
      </c>
      <c r="J33709">
        <v>1</v>
      </c>
      <c r="K33709">
        <v>30.97</v>
      </c>
    </row>
    <row r="33710" spans="1:11">
      <c r="B33710" t="s">
        <v>2072</v>
      </c>
      <c r="C33710" t="s">
        <v>2508</v>
      </c>
      <c r="D33710" t="s">
        <v>2015</v>
      </c>
      <c r="E33710">
        <v>3</v>
      </c>
      <c r="F33710" t="s">
        <v>2016</v>
      </c>
      <c r="G33710" t="s">
        <v>2030</v>
      </c>
      <c r="H33710" t="s">
        <v>2017</v>
      </c>
      <c r="I33710">
        <v>43508</v>
      </c>
      <c r="J33710">
        <v>7</v>
      </c>
      <c r="K33710">
        <v>0</v>
      </c>
    </row>
    <row r="33711" spans="1:11">
      <c r="B33711" t="s">
        <v>2595</v>
      </c>
      <c r="C33711" t="s">
        <v>3180</v>
      </c>
      <c r="D33711" t="s">
        <v>2362</v>
      </c>
      <c r="E33711">
        <v>5</v>
      </c>
      <c r="F33711" t="s">
        <v>2016</v>
      </c>
      <c r="G33711">
        <v>200</v>
      </c>
      <c r="H33711" t="s">
        <v>2020</v>
      </c>
      <c r="I33711">
        <v>43508</v>
      </c>
      <c r="J33711">
        <v>1</v>
      </c>
      <c r="K33711">
        <v>30.97</v>
      </c>
    </row>
    <row r="33712" spans="1:11">
      <c r="B33712" t="s">
        <v>2207</v>
      </c>
      <c r="C33712" t="s">
        <v>3185</v>
      </c>
      <c r="D33712" t="s">
        <v>2044</v>
      </c>
      <c r="E33712">
        <v>3</v>
      </c>
      <c r="F33712" t="s">
        <v>2016</v>
      </c>
      <c r="G33712" t="s">
        <v>2030</v>
      </c>
      <c r="H33712" t="s">
        <v>2017</v>
      </c>
      <c r="I33712">
        <v>43508</v>
      </c>
      <c r="J33712">
        <v>7</v>
      </c>
      <c r="K33712">
        <v>0</v>
      </c>
    </row>
    <row r="33713" spans="2:11">
      <c r="B33713" t="s">
        <v>2051</v>
      </c>
      <c r="C33713" t="s">
        <v>2167</v>
      </c>
      <c r="D33713" t="s">
        <v>2053</v>
      </c>
      <c r="E33713">
        <v>1</v>
      </c>
      <c r="F33713" t="s">
        <v>2088</v>
      </c>
      <c r="G33713">
        <v>159</v>
      </c>
      <c r="H33713" t="s">
        <v>2017</v>
      </c>
      <c r="I33713">
        <v>43508</v>
      </c>
      <c r="J33713">
        <v>8</v>
      </c>
      <c r="K33713">
        <v>-1.25</v>
      </c>
    </row>
    <row r="33714" spans="2:11">
      <c r="B33714" t="s">
        <v>2260</v>
      </c>
      <c r="C33714" t="s">
        <v>3500</v>
      </c>
      <c r="D33714" t="s">
        <v>2044</v>
      </c>
      <c r="E33714">
        <v>3</v>
      </c>
      <c r="F33714" t="s">
        <v>2016</v>
      </c>
      <c r="G33714">
        <v>183</v>
      </c>
      <c r="H33714" t="s">
        <v>2020</v>
      </c>
      <c r="I33714">
        <v>43508</v>
      </c>
      <c r="J33714" t="s">
        <v>2030</v>
      </c>
      <c r="K33714" t="s">
        <v>2030</v>
      </c>
    </row>
    <row r="33715" spans="2:11">
      <c r="B33715" t="s">
        <v>2033</v>
      </c>
      <c r="C33715" t="s">
        <v>2514</v>
      </c>
      <c r="D33715" t="s">
        <v>2035</v>
      </c>
      <c r="E33715">
        <v>5</v>
      </c>
      <c r="F33715" t="s">
        <v>2016</v>
      </c>
      <c r="G33715">
        <v>214</v>
      </c>
      <c r="H33715" t="s">
        <v>2036</v>
      </c>
      <c r="I33715">
        <v>43507</v>
      </c>
      <c r="J33715">
        <v>3</v>
      </c>
      <c r="K33715">
        <v>23.89</v>
      </c>
    </row>
    <row r="33716" spans="2:11">
      <c r="B33716" t="s">
        <v>2159</v>
      </c>
      <c r="C33716" t="s">
        <v>2515</v>
      </c>
      <c r="D33716" t="s">
        <v>2044</v>
      </c>
      <c r="E33716">
        <v>3</v>
      </c>
      <c r="F33716" t="s">
        <v>2016</v>
      </c>
      <c r="G33716">
        <v>184</v>
      </c>
      <c r="H33716" t="s">
        <v>2020</v>
      </c>
      <c r="I33716">
        <v>43507</v>
      </c>
      <c r="J33716">
        <v>7</v>
      </c>
      <c r="K33716">
        <v>0</v>
      </c>
    </row>
    <row r="33717" spans="2:11">
      <c r="B33717" t="s">
        <v>2321</v>
      </c>
      <c r="C33717" t="s">
        <v>3184</v>
      </c>
      <c r="D33717" t="s">
        <v>2026</v>
      </c>
      <c r="E33717">
        <v>5</v>
      </c>
      <c r="F33717" t="s">
        <v>2016</v>
      </c>
      <c r="G33717">
        <v>210</v>
      </c>
      <c r="H33717" t="s">
        <v>2020</v>
      </c>
      <c r="I33717">
        <v>43507</v>
      </c>
      <c r="J33717">
        <v>10</v>
      </c>
      <c r="K33717">
        <v>-4.42</v>
      </c>
    </row>
    <row r="33718" spans="2:11">
      <c r="B33718" t="s">
        <v>2054</v>
      </c>
      <c r="C33718" t="s">
        <v>2517</v>
      </c>
      <c r="D33718" t="s">
        <v>2056</v>
      </c>
      <c r="E33718">
        <v>4</v>
      </c>
      <c r="F33718" t="s">
        <v>2016</v>
      </c>
      <c r="G33718">
        <v>211</v>
      </c>
      <c r="H33718" t="s">
        <v>2020</v>
      </c>
      <c r="I33718">
        <v>43507</v>
      </c>
      <c r="J33718">
        <v>1</v>
      </c>
      <c r="K33718">
        <v>30.97</v>
      </c>
    </row>
    <row r="33719" spans="2:11">
      <c r="B33719" t="s">
        <v>2024</v>
      </c>
      <c r="C33719" t="s">
        <v>2217</v>
      </c>
      <c r="D33719" t="s">
        <v>2026</v>
      </c>
      <c r="E33719">
        <v>5</v>
      </c>
      <c r="F33719" t="s">
        <v>2016</v>
      </c>
      <c r="G33719">
        <v>180</v>
      </c>
      <c r="H33719" t="s">
        <v>2017</v>
      </c>
      <c r="I33719">
        <v>43496</v>
      </c>
      <c r="J33719">
        <v>1</v>
      </c>
      <c r="K33719">
        <v>30.97</v>
      </c>
    </row>
    <row r="33720" spans="2:11">
      <c r="B33720" t="s">
        <v>2094</v>
      </c>
      <c r="C33720" t="s">
        <v>2095</v>
      </c>
      <c r="D33720" t="s">
        <v>2076</v>
      </c>
      <c r="E33720">
        <v>3</v>
      </c>
      <c r="F33720" t="s">
        <v>2016</v>
      </c>
      <c r="G33720" t="s">
        <v>2030</v>
      </c>
      <c r="H33720" t="s">
        <v>2017</v>
      </c>
      <c r="I33720">
        <v>43493</v>
      </c>
      <c r="J33720" t="s">
        <v>2030</v>
      </c>
      <c r="K33720" t="s">
        <v>2030</v>
      </c>
    </row>
    <row r="33721" spans="2:11">
      <c r="B33721" t="s">
        <v>2063</v>
      </c>
      <c r="C33721" t="s">
        <v>2506</v>
      </c>
      <c r="D33721" t="s">
        <v>2162</v>
      </c>
      <c r="E33721">
        <v>3</v>
      </c>
      <c r="F33721" t="s">
        <v>2016</v>
      </c>
      <c r="G33721">
        <v>190</v>
      </c>
      <c r="H33721" t="s">
        <v>2017</v>
      </c>
      <c r="I33721">
        <v>43490</v>
      </c>
      <c r="J33721">
        <v>7</v>
      </c>
      <c r="K33721">
        <v>0</v>
      </c>
    </row>
    <row r="33722" spans="2:11">
      <c r="B33722" t="s">
        <v>2074</v>
      </c>
      <c r="C33722" t="s">
        <v>2320</v>
      </c>
      <c r="D33722" t="s">
        <v>2026</v>
      </c>
      <c r="E33722">
        <v>5</v>
      </c>
      <c r="F33722" t="s">
        <v>2016</v>
      </c>
      <c r="G33722">
        <v>187</v>
      </c>
      <c r="H33722" t="s">
        <v>2020</v>
      </c>
      <c r="I33722">
        <v>43489</v>
      </c>
      <c r="J33722" t="s">
        <v>2030</v>
      </c>
      <c r="K33722" t="s">
        <v>2030</v>
      </c>
    </row>
    <row r="33723" spans="2:11">
      <c r="B33723" t="s">
        <v>2083</v>
      </c>
      <c r="C33723" t="s">
        <v>2084</v>
      </c>
      <c r="D33723" t="s">
        <v>2184</v>
      </c>
      <c r="E33723">
        <v>1</v>
      </c>
      <c r="F33723" t="s">
        <v>2088</v>
      </c>
      <c r="G33723" t="s">
        <v>2030</v>
      </c>
      <c r="H33723" t="s">
        <v>2017</v>
      </c>
      <c r="I33723">
        <v>43434</v>
      </c>
      <c r="J33723" t="s">
        <v>2030</v>
      </c>
      <c r="K33723" t="s">
        <v>2030</v>
      </c>
    </row>
    <row r="33724" spans="2:11">
      <c r="B33724" t="s">
        <v>2079</v>
      </c>
      <c r="C33724" t="s">
        <v>2518</v>
      </c>
      <c r="D33724" t="s">
        <v>2015</v>
      </c>
      <c r="E33724">
        <v>3</v>
      </c>
      <c r="F33724" t="s">
        <v>2016</v>
      </c>
      <c r="G33724">
        <v>175</v>
      </c>
      <c r="H33724" t="s">
        <v>2017</v>
      </c>
      <c r="I33724">
        <v>43326</v>
      </c>
      <c r="J33724" t="s">
        <v>2030</v>
      </c>
      <c r="K33724" t="s">
        <v>2030</v>
      </c>
    </row>
    <row r="33801" spans="1:11">
      <c r="A33801" t="s">
        <v>1351</v>
      </c>
      <c r="B33801" t="s">
        <v>2618</v>
      </c>
      <c r="C33801" t="s">
        <v>2619</v>
      </c>
      <c r="D33801" t="s">
        <v>2026</v>
      </c>
      <c r="E33801">
        <v>5</v>
      </c>
      <c r="F33801" t="s">
        <v>2016</v>
      </c>
      <c r="G33801">
        <v>75</v>
      </c>
      <c r="H33801" t="s">
        <v>2020</v>
      </c>
      <c r="I33801">
        <v>43510</v>
      </c>
      <c r="J33801">
        <v>2</v>
      </c>
      <c r="K33801">
        <v>0.34</v>
      </c>
    </row>
    <row r="33802" spans="1:11">
      <c r="B33802" t="s">
        <v>2037</v>
      </c>
      <c r="C33802" t="s">
        <v>2899</v>
      </c>
      <c r="D33802" t="s">
        <v>2026</v>
      </c>
      <c r="E33802">
        <v>5</v>
      </c>
      <c r="F33802" t="s">
        <v>2016</v>
      </c>
      <c r="G33802">
        <v>75</v>
      </c>
      <c r="H33802" t="s">
        <v>2017</v>
      </c>
      <c r="I33802">
        <v>43509</v>
      </c>
      <c r="J33802">
        <v>6</v>
      </c>
      <c r="K33802">
        <v>-15.84</v>
      </c>
    </row>
    <row r="33803" spans="1:11">
      <c r="B33803" t="s">
        <v>2094</v>
      </c>
      <c r="C33803" t="s">
        <v>2095</v>
      </c>
      <c r="D33803" t="s">
        <v>2076</v>
      </c>
      <c r="E33803">
        <v>3</v>
      </c>
      <c r="F33803" t="s">
        <v>2085</v>
      </c>
      <c r="G33803" t="s">
        <v>2030</v>
      </c>
      <c r="H33803" t="s">
        <v>2017</v>
      </c>
      <c r="I33803">
        <v>43509</v>
      </c>
      <c r="J33803" t="s">
        <v>2030</v>
      </c>
      <c r="K33803" t="s">
        <v>2030</v>
      </c>
    </row>
    <row r="33804" spans="1:11">
      <c r="B33804" t="s">
        <v>2033</v>
      </c>
      <c r="C33804" t="s">
        <v>2847</v>
      </c>
      <c r="D33804" t="s">
        <v>2044</v>
      </c>
      <c r="E33804">
        <v>3</v>
      </c>
      <c r="F33804" t="s">
        <v>2016</v>
      </c>
      <c r="G33804">
        <v>63</v>
      </c>
      <c r="H33804" t="s">
        <v>2036</v>
      </c>
      <c r="I33804">
        <v>43507</v>
      </c>
      <c r="J33804" t="s">
        <v>2030</v>
      </c>
      <c r="K33804" t="s">
        <v>2030</v>
      </c>
    </row>
    <row r="33805" spans="1:11">
      <c r="B33805" t="s">
        <v>2234</v>
      </c>
      <c r="C33805" t="s">
        <v>2623</v>
      </c>
      <c r="D33805" t="s">
        <v>2044</v>
      </c>
      <c r="E33805">
        <v>3</v>
      </c>
      <c r="F33805" t="s">
        <v>2016</v>
      </c>
      <c r="G33805">
        <v>63</v>
      </c>
      <c r="H33805" t="s">
        <v>2020</v>
      </c>
      <c r="I33805">
        <v>43507</v>
      </c>
      <c r="J33805">
        <v>3</v>
      </c>
      <c r="K33805">
        <v>0</v>
      </c>
    </row>
    <row r="33806" spans="1:11">
      <c r="B33806" t="s">
        <v>2051</v>
      </c>
      <c r="C33806" t="s">
        <v>2900</v>
      </c>
      <c r="D33806" t="s">
        <v>2076</v>
      </c>
      <c r="E33806">
        <v>3</v>
      </c>
      <c r="F33806" t="s">
        <v>2016</v>
      </c>
      <c r="G33806">
        <v>68</v>
      </c>
      <c r="H33806" t="s">
        <v>2017</v>
      </c>
      <c r="I33806">
        <v>43507</v>
      </c>
      <c r="J33806" t="s">
        <v>2030</v>
      </c>
      <c r="K33806" t="s">
        <v>2030</v>
      </c>
    </row>
    <row r="33807" spans="1:11">
      <c r="B33807" t="s">
        <v>2174</v>
      </c>
      <c r="C33807" t="s">
        <v>2626</v>
      </c>
      <c r="D33807" t="s">
        <v>2029</v>
      </c>
      <c r="E33807">
        <v>5</v>
      </c>
      <c r="F33807" t="s">
        <v>2016</v>
      </c>
      <c r="G33807">
        <v>82</v>
      </c>
      <c r="H33807" t="s">
        <v>2017</v>
      </c>
      <c r="I33807">
        <v>43504</v>
      </c>
      <c r="J33807">
        <v>6</v>
      </c>
      <c r="K33807">
        <v>-15.84</v>
      </c>
    </row>
    <row r="33808" spans="1:11">
      <c r="B33808" t="s">
        <v>2027</v>
      </c>
      <c r="C33808" t="s">
        <v>2629</v>
      </c>
      <c r="D33808" t="s">
        <v>2044</v>
      </c>
      <c r="E33808">
        <v>3</v>
      </c>
      <c r="F33808" t="s">
        <v>2016</v>
      </c>
      <c r="G33808">
        <v>66</v>
      </c>
      <c r="H33808" t="s">
        <v>2017</v>
      </c>
      <c r="I33808">
        <v>43504</v>
      </c>
      <c r="J33808">
        <v>3</v>
      </c>
      <c r="K33808">
        <v>0</v>
      </c>
    </row>
    <row r="33809" spans="2:11">
      <c r="B33809" t="s">
        <v>2047</v>
      </c>
      <c r="C33809" t="s">
        <v>2783</v>
      </c>
      <c r="D33809" t="s">
        <v>2026</v>
      </c>
      <c r="E33809">
        <v>5</v>
      </c>
      <c r="F33809" t="s">
        <v>2016</v>
      </c>
      <c r="G33809">
        <v>82</v>
      </c>
      <c r="H33809" t="s">
        <v>2020</v>
      </c>
      <c r="I33809">
        <v>43504</v>
      </c>
      <c r="J33809">
        <v>6</v>
      </c>
      <c r="K33809">
        <v>-15.84</v>
      </c>
    </row>
    <row r="33810" spans="2:11">
      <c r="B33810" t="s">
        <v>2198</v>
      </c>
      <c r="C33810" t="s">
        <v>2901</v>
      </c>
      <c r="D33810" t="s">
        <v>2035</v>
      </c>
      <c r="E33810">
        <v>5</v>
      </c>
      <c r="F33810" t="s">
        <v>2016</v>
      </c>
      <c r="G33810">
        <v>72</v>
      </c>
      <c r="H33810" t="s">
        <v>2020</v>
      </c>
      <c r="I33810">
        <v>43503</v>
      </c>
      <c r="J33810">
        <v>6</v>
      </c>
      <c r="K33810">
        <v>-15.84</v>
      </c>
    </row>
    <row r="33811" spans="2:11">
      <c r="B33811" t="s">
        <v>2063</v>
      </c>
      <c r="C33811" t="s">
        <v>2902</v>
      </c>
      <c r="D33811" t="s">
        <v>2035</v>
      </c>
      <c r="E33811">
        <v>5</v>
      </c>
      <c r="F33811" t="s">
        <v>2016</v>
      </c>
      <c r="G33811">
        <v>73</v>
      </c>
      <c r="H33811" t="s">
        <v>2017</v>
      </c>
      <c r="I33811">
        <v>43503</v>
      </c>
      <c r="J33811">
        <v>6</v>
      </c>
      <c r="K33811">
        <v>-15.84</v>
      </c>
    </row>
    <row r="33812" spans="2:11">
      <c r="B33812" t="s">
        <v>2858</v>
      </c>
      <c r="C33812" t="s">
        <v>2903</v>
      </c>
      <c r="D33812" t="s">
        <v>2053</v>
      </c>
      <c r="E33812">
        <v>1</v>
      </c>
      <c r="F33812" t="s">
        <v>2016</v>
      </c>
      <c r="G33812">
        <v>40</v>
      </c>
      <c r="H33812" t="s">
        <v>2020</v>
      </c>
      <c r="I33812">
        <v>43503</v>
      </c>
      <c r="J33812">
        <v>1</v>
      </c>
      <c r="K33812">
        <v>7.34</v>
      </c>
    </row>
    <row r="33813" spans="2:11">
      <c r="B33813" t="s">
        <v>2247</v>
      </c>
      <c r="C33813" t="s">
        <v>2904</v>
      </c>
      <c r="D33813" t="s">
        <v>2035</v>
      </c>
      <c r="E33813">
        <v>5</v>
      </c>
      <c r="F33813" t="s">
        <v>2016</v>
      </c>
      <c r="G33813">
        <v>70</v>
      </c>
      <c r="H33813" t="s">
        <v>2020</v>
      </c>
      <c r="I33813">
        <v>43503</v>
      </c>
      <c r="J33813">
        <v>6</v>
      </c>
      <c r="K33813">
        <v>-15.84</v>
      </c>
    </row>
    <row r="33814" spans="2:11">
      <c r="B33814" t="s">
        <v>2021</v>
      </c>
      <c r="C33814" t="s">
        <v>2628</v>
      </c>
      <c r="D33814" t="s">
        <v>2023</v>
      </c>
      <c r="E33814">
        <v>5</v>
      </c>
      <c r="F33814" t="s">
        <v>2016</v>
      </c>
      <c r="G33814">
        <v>71</v>
      </c>
      <c r="H33814" t="s">
        <v>2020</v>
      </c>
      <c r="I33814">
        <v>43499</v>
      </c>
      <c r="J33814">
        <v>6</v>
      </c>
      <c r="K33814">
        <v>-15.84</v>
      </c>
    </row>
    <row r="33815" spans="2:11">
      <c r="B33815" t="s">
        <v>2024</v>
      </c>
      <c r="C33815" t="s">
        <v>2768</v>
      </c>
      <c r="D33815" t="s">
        <v>2076</v>
      </c>
      <c r="E33815">
        <v>3</v>
      </c>
      <c r="F33815" t="s">
        <v>2016</v>
      </c>
      <c r="G33815" t="s">
        <v>2030</v>
      </c>
      <c r="H33815" t="s">
        <v>2017</v>
      </c>
      <c r="I33815">
        <v>43419</v>
      </c>
      <c r="J33815">
        <v>7</v>
      </c>
      <c r="K33815">
        <v>-16.53</v>
      </c>
    </row>
    <row r="33816" spans="2:11">
      <c r="B33816" t="s">
        <v>2083</v>
      </c>
      <c r="C33816" t="s">
        <v>2084</v>
      </c>
      <c r="D33816" t="s">
        <v>2026</v>
      </c>
      <c r="E33816">
        <v>5</v>
      </c>
      <c r="F33816" t="s">
        <v>2016</v>
      </c>
      <c r="G33816" t="s">
        <v>2030</v>
      </c>
      <c r="H33816" t="s">
        <v>2017</v>
      </c>
      <c r="I33816">
        <v>43181</v>
      </c>
      <c r="J33816">
        <v>5</v>
      </c>
      <c r="K33816">
        <v>-15.63</v>
      </c>
    </row>
    <row r="33901" spans="1:11">
      <c r="A33901" t="s">
        <v>1352</v>
      </c>
      <c r="B33901" t="s">
        <v>2042</v>
      </c>
      <c r="C33901" t="s">
        <v>2999</v>
      </c>
      <c r="D33901" t="s">
        <v>2029</v>
      </c>
      <c r="E33901">
        <v>5</v>
      </c>
      <c r="F33901" t="s">
        <v>2016</v>
      </c>
      <c r="G33901">
        <v>64</v>
      </c>
      <c r="H33901" t="s">
        <v>2020</v>
      </c>
      <c r="I33901">
        <v>43509</v>
      </c>
      <c r="J33901">
        <v>6</v>
      </c>
      <c r="K33901">
        <v>-10.5</v>
      </c>
    </row>
    <row r="33902" spans="1:11">
      <c r="B33902" t="s">
        <v>2051</v>
      </c>
      <c r="C33902" t="s">
        <v>3217</v>
      </c>
      <c r="D33902" t="s">
        <v>2053</v>
      </c>
      <c r="E33902">
        <v>1</v>
      </c>
      <c r="F33902" t="s">
        <v>2088</v>
      </c>
      <c r="G33902">
        <v>50</v>
      </c>
      <c r="H33902" t="s">
        <v>2017</v>
      </c>
      <c r="I33902">
        <v>43509</v>
      </c>
      <c r="J33902">
        <v>2</v>
      </c>
      <c r="K33902">
        <v>10.59</v>
      </c>
    </row>
    <row r="33903" spans="1:11">
      <c r="B33903" t="s">
        <v>2037</v>
      </c>
      <c r="C33903" t="s">
        <v>3218</v>
      </c>
      <c r="D33903" t="s">
        <v>2026</v>
      </c>
      <c r="E33903">
        <v>5</v>
      </c>
      <c r="F33903" t="s">
        <v>2016</v>
      </c>
      <c r="G33903">
        <v>71</v>
      </c>
      <c r="H33903" t="s">
        <v>2020</v>
      </c>
      <c r="I33903">
        <v>43508</v>
      </c>
      <c r="J33903">
        <v>6</v>
      </c>
      <c r="K33903">
        <v>-10.5</v>
      </c>
    </row>
    <row r="33904" spans="1:11">
      <c r="B33904" t="s">
        <v>2067</v>
      </c>
      <c r="C33904" t="s">
        <v>3200</v>
      </c>
      <c r="D33904" t="s">
        <v>2029</v>
      </c>
      <c r="E33904">
        <v>5</v>
      </c>
      <c r="F33904" t="s">
        <v>2016</v>
      </c>
      <c r="G33904">
        <v>75</v>
      </c>
      <c r="H33904" t="s">
        <v>2020</v>
      </c>
      <c r="I33904">
        <v>43504</v>
      </c>
      <c r="J33904">
        <v>6</v>
      </c>
      <c r="K33904">
        <v>-10.5</v>
      </c>
    </row>
    <row r="33905" spans="2:11">
      <c r="B33905" t="s">
        <v>2077</v>
      </c>
      <c r="C33905" t="s">
        <v>3000</v>
      </c>
      <c r="D33905" t="s">
        <v>2227</v>
      </c>
      <c r="E33905">
        <v>3</v>
      </c>
      <c r="F33905" t="s">
        <v>2016</v>
      </c>
      <c r="G33905" t="s">
        <v>2030</v>
      </c>
      <c r="H33905" t="s">
        <v>2017</v>
      </c>
      <c r="I33905">
        <v>43503</v>
      </c>
      <c r="J33905">
        <v>8</v>
      </c>
      <c r="K33905">
        <v>-20.440000000000001</v>
      </c>
    </row>
    <row r="33906" spans="2:11">
      <c r="B33906" t="s">
        <v>2079</v>
      </c>
      <c r="C33906" t="s">
        <v>3219</v>
      </c>
      <c r="D33906" t="s">
        <v>2015</v>
      </c>
      <c r="E33906">
        <v>3</v>
      </c>
      <c r="F33906" t="s">
        <v>2016</v>
      </c>
      <c r="G33906">
        <v>55</v>
      </c>
      <c r="H33906" t="s">
        <v>2017</v>
      </c>
      <c r="I33906">
        <v>43502</v>
      </c>
      <c r="J33906">
        <v>4</v>
      </c>
      <c r="K33906">
        <v>0</v>
      </c>
    </row>
    <row r="33907" spans="2:11">
      <c r="B33907" t="s">
        <v>2049</v>
      </c>
      <c r="C33907" t="s">
        <v>3220</v>
      </c>
      <c r="D33907" t="s">
        <v>2029</v>
      </c>
      <c r="E33907">
        <v>5</v>
      </c>
      <c r="F33907" t="s">
        <v>2016</v>
      </c>
      <c r="G33907">
        <v>60</v>
      </c>
      <c r="H33907" t="s">
        <v>2020</v>
      </c>
      <c r="I33907">
        <v>43501</v>
      </c>
      <c r="J33907">
        <v>6</v>
      </c>
      <c r="K33907">
        <v>-10.5</v>
      </c>
    </row>
    <row r="33908" spans="2:11">
      <c r="B33908" t="s">
        <v>2031</v>
      </c>
      <c r="C33908" t="s">
        <v>3221</v>
      </c>
      <c r="D33908" t="s">
        <v>2026</v>
      </c>
      <c r="E33908">
        <v>5</v>
      </c>
      <c r="F33908" t="s">
        <v>2016</v>
      </c>
      <c r="G33908">
        <v>65</v>
      </c>
      <c r="H33908" t="s">
        <v>2017</v>
      </c>
      <c r="I33908">
        <v>43496</v>
      </c>
      <c r="J33908">
        <v>1</v>
      </c>
      <c r="K33908">
        <v>11.15</v>
      </c>
    </row>
    <row r="33909" spans="2:11">
      <c r="B33909" t="s">
        <v>2247</v>
      </c>
      <c r="C33909" t="s">
        <v>3001</v>
      </c>
      <c r="D33909" t="s">
        <v>2162</v>
      </c>
      <c r="E33909">
        <v>3</v>
      </c>
      <c r="F33909" t="s">
        <v>2016</v>
      </c>
      <c r="G33909">
        <v>62</v>
      </c>
      <c r="H33909" t="s">
        <v>2020</v>
      </c>
      <c r="I33909">
        <v>43495</v>
      </c>
      <c r="J33909">
        <v>4</v>
      </c>
      <c r="K33909">
        <v>0</v>
      </c>
    </row>
    <row r="33910" spans="2:11">
      <c r="B33910" t="s">
        <v>2174</v>
      </c>
      <c r="C33910" t="s">
        <v>3222</v>
      </c>
      <c r="D33910" t="s">
        <v>2029</v>
      </c>
      <c r="E33910">
        <v>5</v>
      </c>
      <c r="F33910" t="s">
        <v>2016</v>
      </c>
      <c r="G33910">
        <v>60</v>
      </c>
      <c r="H33910" t="s">
        <v>2017</v>
      </c>
      <c r="I33910">
        <v>43488</v>
      </c>
      <c r="J33910">
        <v>6</v>
      </c>
      <c r="K33910">
        <v>-10.5</v>
      </c>
    </row>
    <row r="33911" spans="2:11">
      <c r="B33911" t="s">
        <v>2094</v>
      </c>
      <c r="C33911" t="s">
        <v>2095</v>
      </c>
      <c r="D33911" t="s">
        <v>2026</v>
      </c>
      <c r="E33911">
        <v>5</v>
      </c>
      <c r="F33911" t="s">
        <v>2085</v>
      </c>
      <c r="G33911">
        <v>62</v>
      </c>
      <c r="H33911" t="s">
        <v>2020</v>
      </c>
      <c r="I33911">
        <v>43488</v>
      </c>
      <c r="J33911" t="s">
        <v>2030</v>
      </c>
      <c r="K33911" t="s">
        <v>2030</v>
      </c>
    </row>
    <row r="33912" spans="2:11">
      <c r="B33912" t="s">
        <v>2151</v>
      </c>
      <c r="C33912" t="s">
        <v>3002</v>
      </c>
      <c r="D33912" t="s">
        <v>2026</v>
      </c>
      <c r="E33912">
        <v>5</v>
      </c>
      <c r="F33912" t="s">
        <v>2016</v>
      </c>
      <c r="G33912">
        <v>69</v>
      </c>
      <c r="H33912" t="s">
        <v>2020</v>
      </c>
      <c r="I33912">
        <v>43487</v>
      </c>
      <c r="J33912" t="s">
        <v>2030</v>
      </c>
      <c r="K33912" t="s">
        <v>2030</v>
      </c>
    </row>
    <row r="33913" spans="2:11">
      <c r="B33913" t="s">
        <v>106</v>
      </c>
      <c r="C33913" t="s">
        <v>3169</v>
      </c>
      <c r="D33913" t="s">
        <v>2723</v>
      </c>
      <c r="E33913">
        <v>3</v>
      </c>
      <c r="F33913" t="s">
        <v>2016</v>
      </c>
      <c r="G33913">
        <v>57</v>
      </c>
      <c r="H33913" t="s">
        <v>2020</v>
      </c>
      <c r="I33913">
        <v>43483</v>
      </c>
      <c r="J33913">
        <v>7</v>
      </c>
      <c r="K33913">
        <v>-17.48</v>
      </c>
    </row>
    <row r="33914" spans="2:11">
      <c r="B33914" t="s">
        <v>2033</v>
      </c>
      <c r="C33914" t="s">
        <v>3223</v>
      </c>
      <c r="D33914" t="s">
        <v>2044</v>
      </c>
      <c r="E33914">
        <v>3</v>
      </c>
      <c r="F33914" t="s">
        <v>2016</v>
      </c>
      <c r="G33914">
        <v>56</v>
      </c>
      <c r="H33914" t="s">
        <v>2020</v>
      </c>
      <c r="I33914">
        <v>43482</v>
      </c>
      <c r="J33914">
        <v>9</v>
      </c>
      <c r="K33914">
        <v>-25.15</v>
      </c>
    </row>
    <row r="33915" spans="2:11">
      <c r="B33915" t="s">
        <v>2074</v>
      </c>
      <c r="C33915" t="s">
        <v>3202</v>
      </c>
      <c r="D33915" t="s">
        <v>2026</v>
      </c>
      <c r="E33915">
        <v>5</v>
      </c>
      <c r="F33915" t="s">
        <v>2016</v>
      </c>
      <c r="G33915">
        <v>66</v>
      </c>
      <c r="H33915" t="s">
        <v>2020</v>
      </c>
      <c r="I33915">
        <v>43482</v>
      </c>
      <c r="J33915">
        <v>6</v>
      </c>
      <c r="K33915">
        <v>-10.5</v>
      </c>
    </row>
    <row r="33916" spans="2:11">
      <c r="B33916" t="s">
        <v>2021</v>
      </c>
      <c r="C33916" t="s">
        <v>3224</v>
      </c>
      <c r="D33916" t="s">
        <v>2023</v>
      </c>
      <c r="E33916">
        <v>5</v>
      </c>
      <c r="F33916" t="s">
        <v>2016</v>
      </c>
      <c r="G33916">
        <v>63</v>
      </c>
      <c r="H33916" t="s">
        <v>2020</v>
      </c>
      <c r="I33916">
        <v>43473</v>
      </c>
      <c r="J33916">
        <v>6</v>
      </c>
      <c r="K33916">
        <v>-10.5</v>
      </c>
    </row>
    <row r="33917" spans="2:11">
      <c r="B33917" t="s">
        <v>2024</v>
      </c>
      <c r="C33917" t="s">
        <v>2768</v>
      </c>
      <c r="D33917" t="s">
        <v>2026</v>
      </c>
      <c r="E33917">
        <v>5</v>
      </c>
      <c r="F33917" t="s">
        <v>2016</v>
      </c>
      <c r="G33917">
        <v>74</v>
      </c>
      <c r="H33917" t="s">
        <v>2017</v>
      </c>
      <c r="I33917">
        <v>43417</v>
      </c>
      <c r="J33917">
        <v>6</v>
      </c>
      <c r="K33917">
        <v>-10.5</v>
      </c>
    </row>
    <row r="33918" spans="2:11">
      <c r="B33918" t="s">
        <v>2083</v>
      </c>
      <c r="C33918" t="s">
        <v>2084</v>
      </c>
      <c r="D33918" t="s">
        <v>2026</v>
      </c>
      <c r="E33918">
        <v>5</v>
      </c>
      <c r="F33918" t="s">
        <v>2016</v>
      </c>
      <c r="G33918" t="s">
        <v>2030</v>
      </c>
      <c r="H33918" t="s">
        <v>2017</v>
      </c>
      <c r="I33918">
        <v>43398</v>
      </c>
      <c r="J33918">
        <v>5</v>
      </c>
      <c r="K33918">
        <v>-0.02</v>
      </c>
    </row>
    <row r="33919" spans="2:11">
      <c r="B33919" t="s">
        <v>2102</v>
      </c>
      <c r="C33919" t="s">
        <v>2987</v>
      </c>
      <c r="D33919" t="s">
        <v>2104</v>
      </c>
      <c r="E33919" t="s">
        <v>2030</v>
      </c>
      <c r="F33919" t="s">
        <v>2016</v>
      </c>
      <c r="G33919" t="s">
        <v>2030</v>
      </c>
      <c r="H33919" t="s">
        <v>2017</v>
      </c>
      <c r="I33919">
        <v>43160</v>
      </c>
      <c r="J33919" t="s">
        <v>2030</v>
      </c>
      <c r="K33919" t="s">
        <v>2030</v>
      </c>
    </row>
    <row r="34001" spans="1:11">
      <c r="A34001" t="s">
        <v>1353</v>
      </c>
      <c r="B34001" t="s">
        <v>2593</v>
      </c>
      <c r="C34001" t="s">
        <v>3742</v>
      </c>
      <c r="D34001" t="s">
        <v>2029</v>
      </c>
      <c r="E34001">
        <v>5</v>
      </c>
      <c r="F34001" t="s">
        <v>2016</v>
      </c>
      <c r="G34001">
        <v>32</v>
      </c>
      <c r="H34001" t="s">
        <v>2133</v>
      </c>
      <c r="I34001">
        <v>43511</v>
      </c>
      <c r="J34001">
        <v>1</v>
      </c>
      <c r="K34001">
        <v>15.9</v>
      </c>
    </row>
    <row r="34002" spans="1:11">
      <c r="B34002" t="s">
        <v>2067</v>
      </c>
      <c r="C34002" t="s">
        <v>3328</v>
      </c>
      <c r="D34002" t="s">
        <v>2029</v>
      </c>
      <c r="E34002">
        <v>5</v>
      </c>
      <c r="F34002" t="s">
        <v>2016</v>
      </c>
      <c r="G34002">
        <v>30</v>
      </c>
      <c r="H34002" t="s">
        <v>2020</v>
      </c>
      <c r="I34002">
        <v>43510</v>
      </c>
      <c r="J34002">
        <v>1</v>
      </c>
      <c r="K34002">
        <v>15.9</v>
      </c>
    </row>
    <row r="34003" spans="1:11">
      <c r="B34003" t="s">
        <v>2118</v>
      </c>
      <c r="C34003" t="s">
        <v>3746</v>
      </c>
      <c r="D34003" t="s">
        <v>2026</v>
      </c>
      <c r="E34003">
        <v>5</v>
      </c>
      <c r="F34003" t="s">
        <v>2016</v>
      </c>
      <c r="G34003">
        <v>33.229999999999997</v>
      </c>
      <c r="H34003" t="s">
        <v>2017</v>
      </c>
      <c r="I34003">
        <v>43508</v>
      </c>
      <c r="J34003">
        <v>3</v>
      </c>
      <c r="K34003">
        <v>2.48</v>
      </c>
    </row>
    <row r="34004" spans="1:11">
      <c r="B34004" t="s">
        <v>2174</v>
      </c>
      <c r="C34004" t="s">
        <v>3326</v>
      </c>
      <c r="D34004" t="s">
        <v>2029</v>
      </c>
      <c r="E34004">
        <v>5</v>
      </c>
      <c r="F34004" t="s">
        <v>2016</v>
      </c>
      <c r="G34004">
        <v>27</v>
      </c>
      <c r="H34004" t="s">
        <v>2017</v>
      </c>
      <c r="I34004">
        <v>43507</v>
      </c>
      <c r="J34004" t="s">
        <v>2030</v>
      </c>
      <c r="K34004" t="s">
        <v>2030</v>
      </c>
    </row>
    <row r="34005" spans="1:11">
      <c r="B34005" t="s">
        <v>2595</v>
      </c>
      <c r="C34005" t="s">
        <v>4376</v>
      </c>
      <c r="D34005" t="s">
        <v>2362</v>
      </c>
      <c r="E34005">
        <v>5</v>
      </c>
      <c r="F34005" t="s">
        <v>2016</v>
      </c>
      <c r="G34005">
        <v>35</v>
      </c>
      <c r="H34005" t="s">
        <v>2020</v>
      </c>
      <c r="I34005">
        <v>43507</v>
      </c>
      <c r="J34005">
        <v>1</v>
      </c>
      <c r="K34005">
        <v>15.9</v>
      </c>
    </row>
    <row r="34006" spans="1:11">
      <c r="B34006" t="s">
        <v>2027</v>
      </c>
      <c r="C34006" t="s">
        <v>3745</v>
      </c>
      <c r="D34006" t="s">
        <v>2044</v>
      </c>
      <c r="E34006">
        <v>3</v>
      </c>
      <c r="F34006" t="s">
        <v>2016</v>
      </c>
      <c r="G34006">
        <v>22.74</v>
      </c>
      <c r="H34006" t="s">
        <v>2017</v>
      </c>
      <c r="I34006">
        <v>43502</v>
      </c>
      <c r="J34006" t="s">
        <v>2030</v>
      </c>
      <c r="K34006" t="s">
        <v>2030</v>
      </c>
    </row>
    <row r="34007" spans="1:11">
      <c r="B34007" t="s">
        <v>2390</v>
      </c>
      <c r="C34007" t="s">
        <v>3149</v>
      </c>
      <c r="D34007" t="s">
        <v>2026</v>
      </c>
      <c r="E34007">
        <v>5</v>
      </c>
      <c r="F34007" t="s">
        <v>2016</v>
      </c>
      <c r="G34007">
        <v>29</v>
      </c>
      <c r="H34007" t="s">
        <v>2017</v>
      </c>
      <c r="I34007">
        <v>43502</v>
      </c>
      <c r="J34007">
        <v>2</v>
      </c>
      <c r="K34007">
        <v>12.59</v>
      </c>
    </row>
    <row r="34008" spans="1:11">
      <c r="B34008" t="s">
        <v>3008</v>
      </c>
      <c r="C34008" t="s">
        <v>3747</v>
      </c>
      <c r="D34008" t="s">
        <v>2026</v>
      </c>
      <c r="E34008">
        <v>5</v>
      </c>
      <c r="F34008" t="s">
        <v>2016</v>
      </c>
      <c r="G34008">
        <v>25.31</v>
      </c>
      <c r="H34008" t="s">
        <v>2017</v>
      </c>
      <c r="I34008">
        <v>43501</v>
      </c>
      <c r="J34008">
        <v>1</v>
      </c>
      <c r="K34008">
        <v>15.9</v>
      </c>
    </row>
    <row r="34009" spans="1:11">
      <c r="B34009" t="s">
        <v>3014</v>
      </c>
      <c r="C34009" t="s">
        <v>3348</v>
      </c>
      <c r="D34009" t="s">
        <v>2029</v>
      </c>
      <c r="E34009">
        <v>5</v>
      </c>
      <c r="F34009" t="s">
        <v>2016</v>
      </c>
      <c r="G34009">
        <v>26.75</v>
      </c>
      <c r="H34009" t="s">
        <v>2020</v>
      </c>
      <c r="I34009">
        <v>43499</v>
      </c>
      <c r="J34009">
        <v>1</v>
      </c>
      <c r="K34009">
        <v>15.9</v>
      </c>
    </row>
    <row r="34010" spans="1:11">
      <c r="B34010" t="s">
        <v>2042</v>
      </c>
      <c r="C34010" t="s">
        <v>3896</v>
      </c>
      <c r="D34010" t="s">
        <v>2029</v>
      </c>
      <c r="E34010">
        <v>5</v>
      </c>
      <c r="F34010" t="s">
        <v>2016</v>
      </c>
      <c r="G34010">
        <v>33.369999999999997</v>
      </c>
      <c r="H34010" t="s">
        <v>2020</v>
      </c>
      <c r="I34010">
        <v>43493</v>
      </c>
      <c r="J34010">
        <v>1</v>
      </c>
      <c r="K34010">
        <v>15.9</v>
      </c>
    </row>
    <row r="34011" spans="1:11">
      <c r="B34011" t="s">
        <v>2551</v>
      </c>
      <c r="C34011" t="s">
        <v>3350</v>
      </c>
      <c r="D34011" t="s">
        <v>2026</v>
      </c>
      <c r="E34011">
        <v>5</v>
      </c>
      <c r="F34011" t="s">
        <v>2016</v>
      </c>
      <c r="G34011">
        <v>27.9</v>
      </c>
      <c r="H34011" t="s">
        <v>2020</v>
      </c>
      <c r="I34011">
        <v>43493</v>
      </c>
      <c r="J34011">
        <v>1</v>
      </c>
      <c r="K34011">
        <v>15.9</v>
      </c>
    </row>
    <row r="34012" spans="1:11">
      <c r="B34012" t="s">
        <v>3030</v>
      </c>
      <c r="C34012" t="s">
        <v>3750</v>
      </c>
      <c r="D34012" t="s">
        <v>2026</v>
      </c>
      <c r="E34012">
        <v>5</v>
      </c>
      <c r="F34012" t="s">
        <v>2016</v>
      </c>
      <c r="G34012">
        <v>26.42</v>
      </c>
      <c r="H34012" t="s">
        <v>2020</v>
      </c>
      <c r="I34012">
        <v>43491</v>
      </c>
      <c r="J34012">
        <v>1</v>
      </c>
      <c r="K34012">
        <v>15.9</v>
      </c>
    </row>
    <row r="34013" spans="1:11">
      <c r="B34013" t="s">
        <v>3032</v>
      </c>
      <c r="C34013" t="s">
        <v>3346</v>
      </c>
      <c r="D34013" t="s">
        <v>2026</v>
      </c>
      <c r="E34013">
        <v>5</v>
      </c>
      <c r="F34013" t="s">
        <v>2016</v>
      </c>
      <c r="G34013">
        <v>26.2</v>
      </c>
      <c r="H34013" t="s">
        <v>2017</v>
      </c>
      <c r="I34013">
        <v>43489</v>
      </c>
      <c r="J34013">
        <v>1</v>
      </c>
      <c r="K34013">
        <v>15.9</v>
      </c>
    </row>
    <row r="34014" spans="1:11">
      <c r="B34014" t="s">
        <v>2063</v>
      </c>
      <c r="C34014" t="s">
        <v>3351</v>
      </c>
      <c r="D34014" t="s">
        <v>2035</v>
      </c>
      <c r="E34014">
        <v>5</v>
      </c>
      <c r="F34014" t="s">
        <v>2016</v>
      </c>
      <c r="G34014">
        <v>22</v>
      </c>
      <c r="H34014" t="s">
        <v>2017</v>
      </c>
      <c r="I34014">
        <v>43486</v>
      </c>
      <c r="J34014" t="s">
        <v>2030</v>
      </c>
      <c r="K34014" t="s">
        <v>2030</v>
      </c>
    </row>
    <row r="34015" spans="1:11">
      <c r="B34015" t="s">
        <v>2072</v>
      </c>
      <c r="C34015" t="s">
        <v>3343</v>
      </c>
      <c r="D34015" t="s">
        <v>2029</v>
      </c>
      <c r="E34015">
        <v>5</v>
      </c>
      <c r="F34015" t="s">
        <v>2016</v>
      </c>
      <c r="G34015">
        <v>27</v>
      </c>
      <c r="H34015" t="s">
        <v>2017</v>
      </c>
      <c r="I34015">
        <v>43482</v>
      </c>
      <c r="J34015">
        <v>1</v>
      </c>
      <c r="K34015">
        <v>15.9</v>
      </c>
    </row>
    <row r="34016" spans="1:11">
      <c r="B34016" t="s">
        <v>4377</v>
      </c>
      <c r="C34016" t="s">
        <v>4378</v>
      </c>
      <c r="D34016" t="s">
        <v>2933</v>
      </c>
      <c r="E34016" t="s">
        <v>2030</v>
      </c>
      <c r="F34016" t="s">
        <v>2016</v>
      </c>
      <c r="G34016" t="s">
        <v>2030</v>
      </c>
      <c r="H34016" t="s">
        <v>2017</v>
      </c>
      <c r="I34016">
        <v>43452</v>
      </c>
      <c r="J34016" t="s">
        <v>2030</v>
      </c>
      <c r="K34016" t="s">
        <v>2030</v>
      </c>
    </row>
    <row r="34017" spans="2:11">
      <c r="B34017" t="s">
        <v>3020</v>
      </c>
      <c r="C34017" t="s">
        <v>4379</v>
      </c>
      <c r="D34017" t="s">
        <v>2104</v>
      </c>
      <c r="E34017" t="s">
        <v>2030</v>
      </c>
      <c r="F34017" t="s">
        <v>2016</v>
      </c>
      <c r="G34017">
        <v>27.61</v>
      </c>
      <c r="H34017" t="s">
        <v>2017</v>
      </c>
      <c r="I34017">
        <v>43451</v>
      </c>
      <c r="J34017" t="s">
        <v>2030</v>
      </c>
      <c r="K34017" t="s">
        <v>2030</v>
      </c>
    </row>
    <row r="34018" spans="2:11">
      <c r="B34018" t="s">
        <v>2083</v>
      </c>
      <c r="C34018" t="s">
        <v>2084</v>
      </c>
      <c r="D34018" t="s">
        <v>2053</v>
      </c>
      <c r="E34018">
        <v>1</v>
      </c>
      <c r="F34018" t="s">
        <v>2016</v>
      </c>
      <c r="G34018" t="s">
        <v>2030</v>
      </c>
      <c r="H34018" t="s">
        <v>2017</v>
      </c>
      <c r="I34018">
        <v>43381</v>
      </c>
      <c r="J34018" t="s">
        <v>2030</v>
      </c>
      <c r="K34018" t="s">
        <v>2030</v>
      </c>
    </row>
    <row r="34101" spans="1:11">
      <c r="A34101" t="s">
        <v>1354</v>
      </c>
      <c r="B34101" t="s">
        <v>2037</v>
      </c>
      <c r="C34101" t="s">
        <v>4285</v>
      </c>
      <c r="D34101" t="s">
        <v>2076</v>
      </c>
      <c r="E34101">
        <v>3</v>
      </c>
      <c r="F34101" t="s">
        <v>2016</v>
      </c>
      <c r="G34101">
        <v>35</v>
      </c>
      <c r="H34101" t="s">
        <v>2017</v>
      </c>
      <c r="I34101">
        <v>43511</v>
      </c>
      <c r="J34101">
        <v>2</v>
      </c>
      <c r="K34101">
        <v>0</v>
      </c>
    </row>
    <row r="34102" spans="1:11">
      <c r="B34102" t="s">
        <v>2094</v>
      </c>
      <c r="C34102" t="s">
        <v>2095</v>
      </c>
      <c r="D34102" t="s">
        <v>2026</v>
      </c>
      <c r="E34102">
        <v>5</v>
      </c>
      <c r="F34102" t="s">
        <v>2085</v>
      </c>
      <c r="G34102">
        <v>44</v>
      </c>
      <c r="H34102" t="s">
        <v>2020</v>
      </c>
      <c r="I34102">
        <v>43509</v>
      </c>
      <c r="J34102" t="s">
        <v>2030</v>
      </c>
      <c r="K34102" t="s">
        <v>2030</v>
      </c>
    </row>
    <row r="34103" spans="1:11">
      <c r="B34103" t="s">
        <v>2031</v>
      </c>
      <c r="C34103" t="s">
        <v>4286</v>
      </c>
      <c r="D34103" t="s">
        <v>2026</v>
      </c>
      <c r="E34103">
        <v>5</v>
      </c>
      <c r="F34103" t="s">
        <v>2016</v>
      </c>
      <c r="G34103">
        <v>40</v>
      </c>
      <c r="H34103" t="s">
        <v>2017</v>
      </c>
      <c r="I34103">
        <v>43483</v>
      </c>
      <c r="J34103">
        <v>1</v>
      </c>
      <c r="K34103">
        <v>45.63</v>
      </c>
    </row>
    <row r="34104" spans="1:11">
      <c r="B34104" t="s">
        <v>2210</v>
      </c>
      <c r="C34104" t="s">
        <v>2211</v>
      </c>
      <c r="D34104" t="s">
        <v>2184</v>
      </c>
      <c r="E34104">
        <v>1</v>
      </c>
      <c r="F34104" t="s">
        <v>2016</v>
      </c>
      <c r="G34104">
        <v>42</v>
      </c>
      <c r="H34104" t="s">
        <v>2020</v>
      </c>
      <c r="I34104">
        <v>43475</v>
      </c>
      <c r="J34104">
        <v>3</v>
      </c>
      <c r="K34104">
        <v>-45.63</v>
      </c>
    </row>
    <row r="34105" spans="1:11">
      <c r="B34105" t="s">
        <v>4133</v>
      </c>
      <c r="C34105" t="s">
        <v>4287</v>
      </c>
      <c r="D34105" t="s">
        <v>2026</v>
      </c>
      <c r="E34105">
        <v>5</v>
      </c>
      <c r="F34105" t="s">
        <v>2016</v>
      </c>
      <c r="G34105">
        <v>41</v>
      </c>
      <c r="H34105" t="s">
        <v>2020</v>
      </c>
      <c r="I34105">
        <v>43465</v>
      </c>
      <c r="J34105">
        <v>1</v>
      </c>
      <c r="K34105">
        <v>45.63</v>
      </c>
    </row>
    <row r="34106" spans="1:11">
      <c r="B34106" t="s">
        <v>2083</v>
      </c>
      <c r="C34106" t="s">
        <v>2084</v>
      </c>
      <c r="D34106" t="s">
        <v>2035</v>
      </c>
      <c r="E34106">
        <v>5</v>
      </c>
      <c r="F34106" t="s">
        <v>2016</v>
      </c>
      <c r="G34106" t="s">
        <v>2030</v>
      </c>
      <c r="H34106" t="s">
        <v>2017</v>
      </c>
      <c r="I34106">
        <v>43455</v>
      </c>
      <c r="J34106" t="s">
        <v>2030</v>
      </c>
      <c r="K34106" t="s">
        <v>2030</v>
      </c>
    </row>
    <row r="34201" spans="1:11">
      <c r="A34201" t="s">
        <v>1355</v>
      </c>
      <c r="B34201" t="s">
        <v>2067</v>
      </c>
      <c r="C34201" t="s">
        <v>2917</v>
      </c>
      <c r="D34201" t="s">
        <v>2029</v>
      </c>
      <c r="E34201">
        <v>5</v>
      </c>
      <c r="F34201" t="s">
        <v>2016</v>
      </c>
      <c r="G34201">
        <v>50</v>
      </c>
      <c r="H34201" t="s">
        <v>2020</v>
      </c>
      <c r="I34201">
        <v>43511</v>
      </c>
      <c r="J34201">
        <v>5</v>
      </c>
      <c r="K34201">
        <v>-15.18</v>
      </c>
    </row>
    <row r="34202" spans="1:11">
      <c r="B34202" t="s">
        <v>2148</v>
      </c>
      <c r="C34202" t="s">
        <v>2918</v>
      </c>
      <c r="D34202" t="s">
        <v>2029</v>
      </c>
      <c r="E34202">
        <v>5</v>
      </c>
      <c r="F34202" t="s">
        <v>2016</v>
      </c>
      <c r="G34202">
        <v>43</v>
      </c>
      <c r="H34202" t="s">
        <v>2020</v>
      </c>
      <c r="I34202">
        <v>43511</v>
      </c>
      <c r="J34202">
        <v>9</v>
      </c>
      <c r="K34202">
        <v>-22.83</v>
      </c>
    </row>
    <row r="34203" spans="1:11">
      <c r="B34203" t="s">
        <v>2072</v>
      </c>
      <c r="C34203" t="s">
        <v>2919</v>
      </c>
      <c r="D34203" t="s">
        <v>2029</v>
      </c>
      <c r="E34203">
        <v>5</v>
      </c>
      <c r="F34203" t="s">
        <v>2016</v>
      </c>
      <c r="G34203">
        <v>41</v>
      </c>
      <c r="H34203" t="s">
        <v>2020</v>
      </c>
      <c r="I34203">
        <v>43508</v>
      </c>
      <c r="J34203">
        <v>10</v>
      </c>
      <c r="K34203">
        <v>-23.55</v>
      </c>
    </row>
    <row r="34204" spans="1:11">
      <c r="B34204" t="s">
        <v>2051</v>
      </c>
      <c r="C34204" t="s">
        <v>2920</v>
      </c>
      <c r="D34204" t="s">
        <v>2026</v>
      </c>
      <c r="E34204">
        <v>5</v>
      </c>
      <c r="F34204" t="s">
        <v>2016</v>
      </c>
      <c r="G34204">
        <v>39</v>
      </c>
      <c r="H34204" t="s">
        <v>2017</v>
      </c>
      <c r="I34204">
        <v>43508</v>
      </c>
      <c r="J34204">
        <v>1</v>
      </c>
      <c r="K34204">
        <v>7.49</v>
      </c>
    </row>
    <row r="34205" spans="1:11">
      <c r="B34205" t="s">
        <v>2139</v>
      </c>
      <c r="C34205" t="s">
        <v>2921</v>
      </c>
      <c r="D34205" t="s">
        <v>2044</v>
      </c>
      <c r="E34205">
        <v>3</v>
      </c>
      <c r="F34205" t="s">
        <v>2016</v>
      </c>
      <c r="G34205">
        <v>41</v>
      </c>
      <c r="H34205" t="s">
        <v>2017</v>
      </c>
      <c r="I34205">
        <v>43503</v>
      </c>
      <c r="J34205">
        <v>2</v>
      </c>
      <c r="K34205">
        <v>0</v>
      </c>
    </row>
    <row r="34206" spans="1:11">
      <c r="B34206" t="s">
        <v>2079</v>
      </c>
      <c r="C34206" t="s">
        <v>2922</v>
      </c>
      <c r="D34206" t="s">
        <v>2029</v>
      </c>
      <c r="E34206">
        <v>5</v>
      </c>
      <c r="F34206" t="s">
        <v>2016</v>
      </c>
      <c r="G34206">
        <v>40</v>
      </c>
      <c r="H34206" t="s">
        <v>2017</v>
      </c>
      <c r="I34206">
        <v>43501</v>
      </c>
      <c r="J34206">
        <v>4</v>
      </c>
      <c r="K34206">
        <v>-12.6</v>
      </c>
    </row>
    <row r="34207" spans="1:11">
      <c r="B34207" t="s">
        <v>2047</v>
      </c>
      <c r="C34207" t="s">
        <v>2923</v>
      </c>
      <c r="D34207" t="s">
        <v>2044</v>
      </c>
      <c r="E34207">
        <v>3</v>
      </c>
      <c r="F34207" t="s">
        <v>2016</v>
      </c>
      <c r="G34207">
        <v>32</v>
      </c>
      <c r="H34207" t="s">
        <v>2020</v>
      </c>
      <c r="I34207">
        <v>43496</v>
      </c>
      <c r="J34207">
        <v>6</v>
      </c>
      <c r="K34207">
        <v>-15.27</v>
      </c>
    </row>
    <row r="34208" spans="1:11">
      <c r="B34208" t="s">
        <v>2049</v>
      </c>
      <c r="C34208" t="s">
        <v>2924</v>
      </c>
      <c r="D34208" t="s">
        <v>2015</v>
      </c>
      <c r="E34208">
        <v>3</v>
      </c>
      <c r="F34208" t="s">
        <v>2016</v>
      </c>
      <c r="G34208">
        <v>31</v>
      </c>
      <c r="H34208" t="s">
        <v>2020</v>
      </c>
      <c r="I34208">
        <v>43496</v>
      </c>
      <c r="J34208">
        <v>2</v>
      </c>
      <c r="K34208">
        <v>0</v>
      </c>
    </row>
    <row r="34209" spans="2:11">
      <c r="B34209" t="s">
        <v>2174</v>
      </c>
      <c r="C34209" t="s">
        <v>2925</v>
      </c>
      <c r="D34209" t="s">
        <v>2029</v>
      </c>
      <c r="E34209">
        <v>5</v>
      </c>
      <c r="F34209" t="s">
        <v>2016</v>
      </c>
      <c r="G34209">
        <v>44</v>
      </c>
      <c r="H34209" t="s">
        <v>2017</v>
      </c>
      <c r="I34209">
        <v>43495</v>
      </c>
      <c r="J34209">
        <v>10</v>
      </c>
      <c r="K34209">
        <v>-23.55</v>
      </c>
    </row>
    <row r="34210" spans="2:11">
      <c r="B34210" t="s">
        <v>106</v>
      </c>
      <c r="C34210" t="s">
        <v>2926</v>
      </c>
      <c r="D34210" t="s">
        <v>2114</v>
      </c>
      <c r="E34210">
        <v>3</v>
      </c>
      <c r="F34210" t="s">
        <v>2016</v>
      </c>
      <c r="G34210">
        <v>39</v>
      </c>
      <c r="H34210" t="s">
        <v>2020</v>
      </c>
      <c r="I34210">
        <v>43495</v>
      </c>
      <c r="J34210">
        <v>8</v>
      </c>
      <c r="K34210">
        <v>-19.940000000000001</v>
      </c>
    </row>
    <row r="34211" spans="2:11">
      <c r="B34211" t="s">
        <v>2033</v>
      </c>
      <c r="C34211" t="s">
        <v>2927</v>
      </c>
      <c r="D34211" t="s">
        <v>2035</v>
      </c>
      <c r="E34211">
        <v>5</v>
      </c>
      <c r="F34211" t="s">
        <v>2016</v>
      </c>
      <c r="G34211">
        <v>45</v>
      </c>
      <c r="H34211" t="s">
        <v>2036</v>
      </c>
      <c r="I34211">
        <v>43495</v>
      </c>
      <c r="J34211">
        <v>10</v>
      </c>
      <c r="K34211">
        <v>-23.55</v>
      </c>
    </row>
    <row r="34212" spans="2:11">
      <c r="B34212" t="s">
        <v>2077</v>
      </c>
      <c r="C34212" t="s">
        <v>2928</v>
      </c>
      <c r="D34212" t="s">
        <v>2029</v>
      </c>
      <c r="E34212">
        <v>5</v>
      </c>
      <c r="F34212" t="s">
        <v>2016</v>
      </c>
      <c r="G34212" t="s">
        <v>2030</v>
      </c>
      <c r="H34212" t="s">
        <v>2017</v>
      </c>
      <c r="I34212">
        <v>43495</v>
      </c>
      <c r="J34212">
        <v>7</v>
      </c>
      <c r="K34212">
        <v>-17.7</v>
      </c>
    </row>
    <row r="34213" spans="2:11">
      <c r="B34213" t="s">
        <v>2411</v>
      </c>
      <c r="C34213" t="s">
        <v>2929</v>
      </c>
      <c r="D34213" t="s">
        <v>2026</v>
      </c>
      <c r="E34213">
        <v>5</v>
      </c>
      <c r="F34213" t="s">
        <v>2016</v>
      </c>
      <c r="G34213">
        <v>55</v>
      </c>
      <c r="H34213" t="s">
        <v>2020</v>
      </c>
      <c r="I34213">
        <v>43495</v>
      </c>
      <c r="J34213">
        <v>10</v>
      </c>
      <c r="K34213">
        <v>-23.55</v>
      </c>
    </row>
    <row r="34214" spans="2:11">
      <c r="B34214" t="s">
        <v>2094</v>
      </c>
      <c r="C34214" t="s">
        <v>2095</v>
      </c>
      <c r="D34214" t="s">
        <v>2026</v>
      </c>
      <c r="E34214">
        <v>5</v>
      </c>
      <c r="F34214" t="s">
        <v>2085</v>
      </c>
      <c r="G34214">
        <v>34</v>
      </c>
      <c r="H34214" t="s">
        <v>2020</v>
      </c>
      <c r="I34214">
        <v>43486</v>
      </c>
      <c r="J34214" t="s">
        <v>2030</v>
      </c>
      <c r="K34214" t="s">
        <v>2030</v>
      </c>
    </row>
    <row r="34215" spans="2:11">
      <c r="B34215" t="s">
        <v>2024</v>
      </c>
      <c r="C34215" t="s">
        <v>2880</v>
      </c>
      <c r="D34215" t="s">
        <v>2026</v>
      </c>
      <c r="E34215">
        <v>5</v>
      </c>
      <c r="F34215" t="s">
        <v>2016</v>
      </c>
      <c r="G34215">
        <v>42</v>
      </c>
      <c r="H34215" t="s">
        <v>2017</v>
      </c>
      <c r="I34215">
        <v>43431</v>
      </c>
      <c r="J34215">
        <v>3</v>
      </c>
      <c r="K34215">
        <v>-9.39</v>
      </c>
    </row>
    <row r="34216" spans="2:11">
      <c r="B34216" t="s">
        <v>2083</v>
      </c>
      <c r="C34216" t="s">
        <v>2304</v>
      </c>
      <c r="D34216" t="s">
        <v>2035</v>
      </c>
      <c r="E34216">
        <v>5</v>
      </c>
      <c r="F34216" t="s">
        <v>2085</v>
      </c>
      <c r="G34216" t="s">
        <v>2030</v>
      </c>
      <c r="H34216" t="s">
        <v>2017</v>
      </c>
      <c r="I34216">
        <v>43351</v>
      </c>
      <c r="J34216">
        <v>11</v>
      </c>
      <c r="K34216">
        <v>-28.84</v>
      </c>
    </row>
    <row r="34217" spans="2:11">
      <c r="B34217" t="s">
        <v>2111</v>
      </c>
      <c r="C34217" t="s">
        <v>2930</v>
      </c>
      <c r="D34217" t="s">
        <v>2026</v>
      </c>
      <c r="E34217">
        <v>5</v>
      </c>
      <c r="F34217" t="s">
        <v>2016</v>
      </c>
      <c r="G34217" t="s">
        <v>2030</v>
      </c>
      <c r="H34217" t="s">
        <v>2017</v>
      </c>
      <c r="I34217">
        <v>43171</v>
      </c>
      <c r="J34217">
        <v>10</v>
      </c>
      <c r="K34217">
        <v>-23.55</v>
      </c>
    </row>
    <row r="34218" spans="2:11">
      <c r="B34218" t="s">
        <v>2931</v>
      </c>
      <c r="C34218" t="s">
        <v>2932</v>
      </c>
      <c r="D34218" t="s">
        <v>2933</v>
      </c>
      <c r="E34218" t="s">
        <v>2030</v>
      </c>
      <c r="F34218" t="s">
        <v>2016</v>
      </c>
      <c r="G34218" t="s">
        <v>2030</v>
      </c>
      <c r="H34218" t="s">
        <v>2017</v>
      </c>
      <c r="I34218">
        <v>42965</v>
      </c>
      <c r="J34218" t="s">
        <v>2030</v>
      </c>
      <c r="K34218" t="s">
        <v>2030</v>
      </c>
    </row>
    <row r="34301" spans="1:11">
      <c r="A34301" t="s">
        <v>1356</v>
      </c>
      <c r="B34301" t="s">
        <v>2079</v>
      </c>
      <c r="C34301" t="s">
        <v>3849</v>
      </c>
      <c r="D34301" t="s">
        <v>2029</v>
      </c>
      <c r="E34301">
        <v>5</v>
      </c>
      <c r="F34301" t="s">
        <v>2016</v>
      </c>
      <c r="G34301">
        <v>33</v>
      </c>
      <c r="H34301" t="s">
        <v>2017</v>
      </c>
      <c r="I34301">
        <v>43510</v>
      </c>
      <c r="J34301">
        <v>5</v>
      </c>
      <c r="K34301">
        <v>-20.399999999999999</v>
      </c>
    </row>
    <row r="34302" spans="1:11">
      <c r="B34302" t="s">
        <v>2049</v>
      </c>
      <c r="C34302" t="s">
        <v>3689</v>
      </c>
      <c r="D34302" t="s">
        <v>2029</v>
      </c>
      <c r="E34302">
        <v>5</v>
      </c>
      <c r="F34302" t="s">
        <v>2016</v>
      </c>
      <c r="G34302">
        <v>41</v>
      </c>
      <c r="H34302" t="s">
        <v>2017</v>
      </c>
      <c r="I34302">
        <v>43510</v>
      </c>
      <c r="J34302" t="s">
        <v>2030</v>
      </c>
      <c r="K34302" t="s">
        <v>2030</v>
      </c>
    </row>
    <row r="34303" spans="1:11">
      <c r="B34303" t="s">
        <v>3127</v>
      </c>
      <c r="C34303" t="s">
        <v>3850</v>
      </c>
      <c r="D34303" t="s">
        <v>2026</v>
      </c>
      <c r="E34303">
        <v>5</v>
      </c>
      <c r="F34303" t="s">
        <v>2016</v>
      </c>
      <c r="G34303">
        <v>34</v>
      </c>
      <c r="H34303" t="s">
        <v>2017</v>
      </c>
      <c r="I34303">
        <v>43507</v>
      </c>
      <c r="J34303">
        <v>5</v>
      </c>
      <c r="K34303">
        <v>-20.399999999999999</v>
      </c>
    </row>
    <row r="34304" spans="1:11">
      <c r="B34304" t="s">
        <v>2393</v>
      </c>
      <c r="C34304" t="s">
        <v>3851</v>
      </c>
      <c r="D34304" t="s">
        <v>2362</v>
      </c>
      <c r="E34304">
        <v>5</v>
      </c>
      <c r="F34304" t="s">
        <v>2016</v>
      </c>
      <c r="G34304">
        <v>34</v>
      </c>
      <c r="H34304" t="s">
        <v>2017</v>
      </c>
      <c r="I34304">
        <v>43504</v>
      </c>
      <c r="J34304" t="s">
        <v>2030</v>
      </c>
      <c r="K34304" t="s">
        <v>2030</v>
      </c>
    </row>
    <row r="34305" spans="2:11">
      <c r="B34305" t="s">
        <v>2074</v>
      </c>
      <c r="C34305" t="s">
        <v>3126</v>
      </c>
      <c r="D34305" t="s">
        <v>2026</v>
      </c>
      <c r="E34305">
        <v>5</v>
      </c>
      <c r="F34305" t="s">
        <v>2016</v>
      </c>
      <c r="G34305">
        <v>42</v>
      </c>
      <c r="H34305" t="s">
        <v>2017</v>
      </c>
      <c r="I34305">
        <v>43500</v>
      </c>
      <c r="J34305">
        <v>5</v>
      </c>
      <c r="K34305">
        <v>-20.399999999999999</v>
      </c>
    </row>
    <row r="34306" spans="2:11">
      <c r="B34306" t="s">
        <v>2037</v>
      </c>
      <c r="C34306" t="s">
        <v>3125</v>
      </c>
      <c r="D34306" t="s">
        <v>2026</v>
      </c>
      <c r="E34306">
        <v>5</v>
      </c>
      <c r="F34306" t="s">
        <v>2016</v>
      </c>
      <c r="G34306">
        <v>40</v>
      </c>
      <c r="H34306" t="s">
        <v>2017</v>
      </c>
      <c r="I34306">
        <v>43489</v>
      </c>
      <c r="J34306">
        <v>5</v>
      </c>
      <c r="K34306">
        <v>-20.399999999999999</v>
      </c>
    </row>
    <row r="34307" spans="2:11">
      <c r="B34307" t="s">
        <v>106</v>
      </c>
      <c r="C34307" t="s">
        <v>3121</v>
      </c>
      <c r="D34307" t="s">
        <v>2440</v>
      </c>
      <c r="E34307">
        <v>5</v>
      </c>
      <c r="F34307" t="s">
        <v>2016</v>
      </c>
      <c r="G34307">
        <v>31</v>
      </c>
      <c r="H34307" t="s">
        <v>2020</v>
      </c>
      <c r="I34307">
        <v>43483</v>
      </c>
      <c r="J34307">
        <v>5</v>
      </c>
      <c r="K34307">
        <v>-20.399999999999999</v>
      </c>
    </row>
    <row r="34308" spans="2:11">
      <c r="B34308" t="s">
        <v>2077</v>
      </c>
      <c r="C34308" t="s">
        <v>3122</v>
      </c>
      <c r="D34308" t="s">
        <v>2029</v>
      </c>
      <c r="E34308">
        <v>5</v>
      </c>
      <c r="F34308" t="s">
        <v>2016</v>
      </c>
      <c r="G34308">
        <v>38</v>
      </c>
      <c r="H34308" t="s">
        <v>2020</v>
      </c>
      <c r="I34308">
        <v>43481</v>
      </c>
      <c r="J34308">
        <v>5</v>
      </c>
      <c r="K34308">
        <v>-20.399999999999999</v>
      </c>
    </row>
    <row r="34309" spans="2:11">
      <c r="B34309" t="s">
        <v>2094</v>
      </c>
      <c r="C34309" t="s">
        <v>2095</v>
      </c>
      <c r="D34309" t="s">
        <v>2076</v>
      </c>
      <c r="E34309">
        <v>3</v>
      </c>
      <c r="F34309" t="s">
        <v>2088</v>
      </c>
      <c r="G34309" t="s">
        <v>2030</v>
      </c>
      <c r="H34309" t="s">
        <v>2017</v>
      </c>
      <c r="I34309">
        <v>43480</v>
      </c>
      <c r="J34309" t="s">
        <v>2030</v>
      </c>
      <c r="K34309" t="s">
        <v>2030</v>
      </c>
    </row>
    <row r="34310" spans="2:11">
      <c r="B34310" t="s">
        <v>2411</v>
      </c>
      <c r="C34310" t="s">
        <v>3130</v>
      </c>
      <c r="D34310" t="s">
        <v>2026</v>
      </c>
      <c r="E34310">
        <v>5</v>
      </c>
      <c r="F34310" t="s">
        <v>2016</v>
      </c>
      <c r="G34310">
        <v>35</v>
      </c>
      <c r="H34310" t="s">
        <v>2017</v>
      </c>
      <c r="I34310">
        <v>43478</v>
      </c>
      <c r="J34310" t="s">
        <v>2030</v>
      </c>
      <c r="K34310" t="s">
        <v>2030</v>
      </c>
    </row>
    <row r="34311" spans="2:11">
      <c r="B34311" t="s">
        <v>3414</v>
      </c>
      <c r="C34311" t="s">
        <v>3852</v>
      </c>
      <c r="D34311" t="s">
        <v>2026</v>
      </c>
      <c r="E34311">
        <v>5</v>
      </c>
      <c r="F34311" t="s">
        <v>2016</v>
      </c>
      <c r="G34311">
        <v>28</v>
      </c>
      <c r="H34311" t="s">
        <v>2017</v>
      </c>
      <c r="I34311">
        <v>43475</v>
      </c>
      <c r="J34311">
        <v>3</v>
      </c>
      <c r="K34311">
        <v>-14.63</v>
      </c>
    </row>
    <row r="34312" spans="2:11">
      <c r="B34312" t="s">
        <v>2207</v>
      </c>
      <c r="C34312" t="s">
        <v>3129</v>
      </c>
      <c r="D34312" t="s">
        <v>2026</v>
      </c>
      <c r="E34312">
        <v>5</v>
      </c>
      <c r="F34312" t="s">
        <v>2016</v>
      </c>
      <c r="G34312">
        <v>38</v>
      </c>
      <c r="H34312" t="s">
        <v>2017</v>
      </c>
      <c r="I34312">
        <v>43472</v>
      </c>
      <c r="J34312">
        <v>5</v>
      </c>
      <c r="K34312">
        <v>-20.399999999999999</v>
      </c>
    </row>
    <row r="34313" spans="2:11">
      <c r="B34313" t="s">
        <v>2682</v>
      </c>
      <c r="C34313" t="s">
        <v>3853</v>
      </c>
      <c r="D34313" t="s">
        <v>2026</v>
      </c>
      <c r="E34313">
        <v>5</v>
      </c>
      <c r="F34313" t="s">
        <v>2016</v>
      </c>
      <c r="G34313">
        <v>32</v>
      </c>
      <c r="H34313" t="s">
        <v>2017</v>
      </c>
      <c r="I34313">
        <v>43455</v>
      </c>
      <c r="J34313" t="s">
        <v>2030</v>
      </c>
      <c r="K34313" t="s">
        <v>2030</v>
      </c>
    </row>
    <row r="34314" spans="2:11">
      <c r="B34314" t="s">
        <v>2267</v>
      </c>
      <c r="C34314" t="s">
        <v>3683</v>
      </c>
      <c r="D34314" t="s">
        <v>2029</v>
      </c>
      <c r="E34314">
        <v>5</v>
      </c>
      <c r="F34314" t="s">
        <v>2016</v>
      </c>
      <c r="G34314">
        <v>35</v>
      </c>
      <c r="H34314" t="s">
        <v>2017</v>
      </c>
      <c r="I34314">
        <v>43448</v>
      </c>
      <c r="J34314" t="s">
        <v>2030</v>
      </c>
      <c r="K34314" t="s">
        <v>2030</v>
      </c>
    </row>
    <row r="34315" spans="2:11">
      <c r="B34315" t="s">
        <v>3136</v>
      </c>
      <c r="C34315" t="s">
        <v>3137</v>
      </c>
      <c r="D34315" t="s">
        <v>2026</v>
      </c>
      <c r="E34315">
        <v>5</v>
      </c>
      <c r="F34315" t="s">
        <v>2016</v>
      </c>
      <c r="G34315">
        <v>46</v>
      </c>
      <c r="H34315" t="s">
        <v>2017</v>
      </c>
      <c r="I34315">
        <v>43418</v>
      </c>
      <c r="J34315">
        <v>5</v>
      </c>
      <c r="K34315">
        <v>-20.399999999999999</v>
      </c>
    </row>
    <row r="34316" spans="2:11">
      <c r="B34316" t="s">
        <v>3133</v>
      </c>
      <c r="C34316" t="s">
        <v>3134</v>
      </c>
      <c r="D34316" t="s">
        <v>2026</v>
      </c>
      <c r="E34316">
        <v>5</v>
      </c>
      <c r="F34316" t="s">
        <v>2016</v>
      </c>
      <c r="G34316">
        <v>40</v>
      </c>
      <c r="H34316" t="s">
        <v>3135</v>
      </c>
      <c r="I34316">
        <v>43410</v>
      </c>
      <c r="J34316">
        <v>5</v>
      </c>
      <c r="K34316">
        <v>-20.399999999999999</v>
      </c>
    </row>
    <row r="34317" spans="2:11">
      <c r="B34317" t="s">
        <v>2136</v>
      </c>
      <c r="C34317" t="s">
        <v>3123</v>
      </c>
      <c r="D34317" t="s">
        <v>2026</v>
      </c>
      <c r="E34317">
        <v>5</v>
      </c>
      <c r="F34317" t="s">
        <v>2016</v>
      </c>
      <c r="G34317">
        <v>34</v>
      </c>
      <c r="H34317" t="s">
        <v>2020</v>
      </c>
      <c r="I34317">
        <v>43409</v>
      </c>
      <c r="J34317" t="s">
        <v>2030</v>
      </c>
      <c r="K34317" t="s">
        <v>2030</v>
      </c>
    </row>
    <row r="34318" spans="2:11">
      <c r="B34318" t="s">
        <v>3854</v>
      </c>
      <c r="C34318" t="s">
        <v>3855</v>
      </c>
      <c r="D34318" t="s">
        <v>2044</v>
      </c>
      <c r="E34318">
        <v>3</v>
      </c>
      <c r="F34318" t="s">
        <v>2016</v>
      </c>
      <c r="G34318">
        <v>29.6</v>
      </c>
      <c r="H34318" t="s">
        <v>2017</v>
      </c>
      <c r="I34318">
        <v>43384</v>
      </c>
      <c r="J34318">
        <v>2</v>
      </c>
      <c r="K34318">
        <v>0</v>
      </c>
    </row>
    <row r="34319" spans="2:11">
      <c r="B34319" t="s">
        <v>3138</v>
      </c>
      <c r="C34319" t="s">
        <v>3139</v>
      </c>
      <c r="D34319" t="s">
        <v>2026</v>
      </c>
      <c r="E34319">
        <v>5</v>
      </c>
      <c r="F34319" t="s">
        <v>2016</v>
      </c>
      <c r="G34319">
        <v>40</v>
      </c>
      <c r="H34319" t="s">
        <v>3135</v>
      </c>
      <c r="I34319">
        <v>43347</v>
      </c>
      <c r="J34319">
        <v>5</v>
      </c>
      <c r="K34319">
        <v>-20.399999999999999</v>
      </c>
    </row>
    <row r="34320" spans="2:11">
      <c r="B34320" t="s">
        <v>3856</v>
      </c>
      <c r="C34320" t="s">
        <v>3857</v>
      </c>
      <c r="D34320" t="s">
        <v>2026</v>
      </c>
      <c r="E34320">
        <v>5</v>
      </c>
      <c r="F34320" t="s">
        <v>2016</v>
      </c>
      <c r="G34320">
        <v>45</v>
      </c>
      <c r="H34320" t="s">
        <v>2020</v>
      </c>
      <c r="I34320">
        <v>43335</v>
      </c>
      <c r="J34320">
        <v>5</v>
      </c>
      <c r="K34320">
        <v>-20.399999999999999</v>
      </c>
    </row>
    <row r="34321" spans="2:11">
      <c r="B34321" t="s">
        <v>2083</v>
      </c>
      <c r="C34321" t="s">
        <v>2084</v>
      </c>
      <c r="D34321" t="s">
        <v>2053</v>
      </c>
      <c r="E34321">
        <v>1</v>
      </c>
      <c r="F34321" t="s">
        <v>2016</v>
      </c>
      <c r="G34321" t="s">
        <v>2030</v>
      </c>
      <c r="H34321" t="s">
        <v>2017</v>
      </c>
      <c r="I34321">
        <v>43181</v>
      </c>
      <c r="J34321">
        <v>1</v>
      </c>
      <c r="K34321">
        <v>21.36</v>
      </c>
    </row>
    <row r="34401" spans="1:11">
      <c r="A34401" t="s">
        <v>1357</v>
      </c>
      <c r="B34401" t="s">
        <v>2037</v>
      </c>
      <c r="C34401" t="s">
        <v>2377</v>
      </c>
      <c r="D34401" t="s">
        <v>2026</v>
      </c>
      <c r="E34401">
        <v>5</v>
      </c>
      <c r="F34401" t="s">
        <v>2016</v>
      </c>
      <c r="G34401">
        <v>227</v>
      </c>
      <c r="H34401" t="s">
        <v>2017</v>
      </c>
      <c r="I34401">
        <v>43511</v>
      </c>
      <c r="J34401">
        <v>8</v>
      </c>
      <c r="K34401">
        <v>-18.91</v>
      </c>
    </row>
    <row r="34402" spans="1:11">
      <c r="B34402" t="s">
        <v>2072</v>
      </c>
      <c r="C34402" t="s">
        <v>2385</v>
      </c>
      <c r="D34402" t="s">
        <v>2189</v>
      </c>
      <c r="E34402">
        <v>5</v>
      </c>
      <c r="F34402" t="s">
        <v>2016</v>
      </c>
      <c r="G34402">
        <v>250</v>
      </c>
      <c r="H34402" t="s">
        <v>2017</v>
      </c>
      <c r="I34402">
        <v>43511</v>
      </c>
      <c r="J34402">
        <v>8</v>
      </c>
      <c r="K34402">
        <v>-18.91</v>
      </c>
    </row>
    <row r="34403" spans="1:11">
      <c r="B34403" t="s">
        <v>2042</v>
      </c>
      <c r="C34403" t="s">
        <v>2989</v>
      </c>
      <c r="D34403" t="s">
        <v>2044</v>
      </c>
      <c r="E34403">
        <v>3</v>
      </c>
      <c r="F34403" t="s">
        <v>2016</v>
      </c>
      <c r="G34403">
        <v>148</v>
      </c>
      <c r="H34403" t="s">
        <v>2020</v>
      </c>
      <c r="I34403">
        <v>43511</v>
      </c>
      <c r="J34403">
        <v>3</v>
      </c>
      <c r="K34403">
        <v>0</v>
      </c>
    </row>
    <row r="34404" spans="1:11">
      <c r="B34404" t="s">
        <v>2382</v>
      </c>
      <c r="C34404" t="s">
        <v>2909</v>
      </c>
      <c r="D34404" t="s">
        <v>2029</v>
      </c>
      <c r="E34404">
        <v>5</v>
      </c>
      <c r="F34404" t="s">
        <v>2016</v>
      </c>
      <c r="G34404">
        <v>199</v>
      </c>
      <c r="H34404" t="s">
        <v>2020</v>
      </c>
      <c r="I34404">
        <v>43511</v>
      </c>
      <c r="J34404">
        <v>8</v>
      </c>
      <c r="K34404">
        <v>-18.91</v>
      </c>
    </row>
    <row r="34405" spans="1:11">
      <c r="B34405" t="s">
        <v>2047</v>
      </c>
      <c r="C34405" t="s">
        <v>2356</v>
      </c>
      <c r="D34405" t="s">
        <v>2026</v>
      </c>
      <c r="E34405">
        <v>5</v>
      </c>
      <c r="F34405" t="s">
        <v>2016</v>
      </c>
      <c r="G34405">
        <v>206</v>
      </c>
      <c r="H34405" t="s">
        <v>2017</v>
      </c>
      <c r="I34405">
        <v>43511</v>
      </c>
      <c r="J34405" t="s">
        <v>2030</v>
      </c>
      <c r="K34405" t="s">
        <v>2030</v>
      </c>
    </row>
    <row r="34406" spans="1:11">
      <c r="B34406" t="s">
        <v>2390</v>
      </c>
      <c r="C34406" t="s">
        <v>3034</v>
      </c>
      <c r="D34406" t="s">
        <v>2076</v>
      </c>
      <c r="E34406">
        <v>3</v>
      </c>
      <c r="F34406" t="s">
        <v>2088</v>
      </c>
      <c r="G34406">
        <v>165</v>
      </c>
      <c r="H34406" t="s">
        <v>2020</v>
      </c>
      <c r="I34406">
        <v>43511</v>
      </c>
      <c r="J34406" t="s">
        <v>2030</v>
      </c>
      <c r="K34406" t="s">
        <v>2030</v>
      </c>
    </row>
    <row r="34407" spans="1:11">
      <c r="B34407" t="s">
        <v>2094</v>
      </c>
      <c r="C34407" t="s">
        <v>2095</v>
      </c>
      <c r="D34407" t="s">
        <v>2076</v>
      </c>
      <c r="E34407">
        <v>3</v>
      </c>
      <c r="F34407" t="s">
        <v>2016</v>
      </c>
      <c r="G34407" t="s">
        <v>2030</v>
      </c>
      <c r="H34407" t="s">
        <v>2017</v>
      </c>
      <c r="I34407">
        <v>43511</v>
      </c>
      <c r="J34407" t="s">
        <v>2030</v>
      </c>
      <c r="K34407" t="s">
        <v>2030</v>
      </c>
    </row>
    <row r="34408" spans="1:11">
      <c r="B34408" t="s">
        <v>2996</v>
      </c>
      <c r="C34408" t="s">
        <v>2997</v>
      </c>
      <c r="D34408" t="s">
        <v>2035</v>
      </c>
      <c r="E34408">
        <v>5</v>
      </c>
      <c r="F34408" t="s">
        <v>2016</v>
      </c>
      <c r="G34408">
        <v>192</v>
      </c>
      <c r="H34408" t="s">
        <v>2020</v>
      </c>
      <c r="I34408">
        <v>43511</v>
      </c>
      <c r="J34408">
        <v>8</v>
      </c>
      <c r="K34408">
        <v>-18.91</v>
      </c>
    </row>
    <row r="34409" spans="1:11">
      <c r="B34409" t="s">
        <v>2061</v>
      </c>
      <c r="C34409" t="s">
        <v>2990</v>
      </c>
      <c r="D34409" t="s">
        <v>2026</v>
      </c>
      <c r="E34409">
        <v>5</v>
      </c>
      <c r="F34409" t="s">
        <v>2016</v>
      </c>
      <c r="G34409">
        <v>189</v>
      </c>
      <c r="H34409" t="s">
        <v>2020</v>
      </c>
      <c r="I34409">
        <v>43511</v>
      </c>
      <c r="J34409" t="s">
        <v>2030</v>
      </c>
      <c r="K34409" t="s">
        <v>2030</v>
      </c>
    </row>
    <row r="34410" spans="1:11">
      <c r="B34410" t="s">
        <v>2352</v>
      </c>
      <c r="C34410" t="s">
        <v>2988</v>
      </c>
      <c r="D34410" t="s">
        <v>2026</v>
      </c>
      <c r="E34410">
        <v>5</v>
      </c>
      <c r="F34410" t="s">
        <v>2016</v>
      </c>
      <c r="G34410">
        <v>218</v>
      </c>
      <c r="H34410" t="s">
        <v>2017</v>
      </c>
      <c r="I34410">
        <v>43511</v>
      </c>
      <c r="J34410">
        <v>5</v>
      </c>
      <c r="K34410">
        <v>-14.02</v>
      </c>
    </row>
    <row r="34411" spans="1:11">
      <c r="B34411" t="s">
        <v>2136</v>
      </c>
      <c r="C34411" t="s">
        <v>2915</v>
      </c>
      <c r="D34411" t="s">
        <v>2026</v>
      </c>
      <c r="E34411">
        <v>5</v>
      </c>
      <c r="F34411" t="s">
        <v>2016</v>
      </c>
      <c r="G34411">
        <v>165</v>
      </c>
      <c r="H34411" t="s">
        <v>2017</v>
      </c>
      <c r="I34411">
        <v>43511</v>
      </c>
      <c r="J34411">
        <v>8</v>
      </c>
      <c r="K34411">
        <v>-18.91</v>
      </c>
    </row>
    <row r="34412" spans="1:11">
      <c r="B34412" t="s">
        <v>2792</v>
      </c>
      <c r="C34412" t="s">
        <v>3290</v>
      </c>
      <c r="D34412" t="s">
        <v>2026</v>
      </c>
      <c r="E34412">
        <v>5</v>
      </c>
      <c r="F34412" t="s">
        <v>2016</v>
      </c>
      <c r="G34412">
        <v>158</v>
      </c>
      <c r="H34412" t="s">
        <v>2020</v>
      </c>
      <c r="I34412">
        <v>43510</v>
      </c>
      <c r="J34412">
        <v>8</v>
      </c>
      <c r="K34412">
        <v>-18.91</v>
      </c>
    </row>
    <row r="34413" spans="1:11">
      <c r="B34413" t="s">
        <v>106</v>
      </c>
      <c r="C34413" t="s">
        <v>3291</v>
      </c>
      <c r="D34413" t="s">
        <v>2229</v>
      </c>
      <c r="E34413">
        <v>5</v>
      </c>
      <c r="F34413" t="s">
        <v>2016</v>
      </c>
      <c r="G34413">
        <v>174</v>
      </c>
      <c r="H34413" t="s">
        <v>2020</v>
      </c>
      <c r="I34413">
        <v>43510</v>
      </c>
      <c r="J34413" t="s">
        <v>2030</v>
      </c>
      <c r="K34413" t="s">
        <v>2030</v>
      </c>
    </row>
    <row r="34414" spans="1:11">
      <c r="B34414" t="s">
        <v>2021</v>
      </c>
      <c r="C34414" t="s">
        <v>2995</v>
      </c>
      <c r="D34414" t="s">
        <v>2166</v>
      </c>
      <c r="E34414">
        <v>5</v>
      </c>
      <c r="F34414" t="s">
        <v>2016</v>
      </c>
      <c r="G34414">
        <v>200</v>
      </c>
      <c r="H34414" t="s">
        <v>2020</v>
      </c>
      <c r="I34414">
        <v>43510</v>
      </c>
      <c r="J34414">
        <v>8</v>
      </c>
      <c r="K34414">
        <v>-18.91</v>
      </c>
    </row>
    <row r="34415" spans="1:11">
      <c r="B34415" t="s">
        <v>2027</v>
      </c>
      <c r="C34415" t="s">
        <v>2994</v>
      </c>
      <c r="D34415" t="s">
        <v>2029</v>
      </c>
      <c r="E34415">
        <v>5</v>
      </c>
      <c r="F34415" t="s">
        <v>2016</v>
      </c>
      <c r="G34415">
        <v>200</v>
      </c>
      <c r="H34415" t="s">
        <v>2017</v>
      </c>
      <c r="I34415">
        <v>43510</v>
      </c>
      <c r="J34415">
        <v>8</v>
      </c>
      <c r="K34415">
        <v>-18.91</v>
      </c>
    </row>
    <row r="34416" spans="1:11">
      <c r="B34416" t="s">
        <v>2031</v>
      </c>
      <c r="C34416" t="s">
        <v>2355</v>
      </c>
      <c r="D34416" t="s">
        <v>2026</v>
      </c>
      <c r="E34416">
        <v>5</v>
      </c>
      <c r="F34416" t="s">
        <v>2016</v>
      </c>
      <c r="G34416">
        <v>185</v>
      </c>
      <c r="H34416" t="s">
        <v>2020</v>
      </c>
      <c r="I34416">
        <v>43510</v>
      </c>
      <c r="J34416">
        <v>9</v>
      </c>
      <c r="K34416">
        <v>-23.88</v>
      </c>
    </row>
    <row r="34417" spans="2:11">
      <c r="B34417" t="s">
        <v>2393</v>
      </c>
      <c r="C34417" t="s">
        <v>2998</v>
      </c>
      <c r="D34417" t="s">
        <v>2362</v>
      </c>
      <c r="E34417">
        <v>5</v>
      </c>
      <c r="F34417" t="s">
        <v>2016</v>
      </c>
      <c r="G34417">
        <v>246</v>
      </c>
      <c r="H34417" t="s">
        <v>2020</v>
      </c>
      <c r="I34417">
        <v>43510</v>
      </c>
      <c r="J34417" t="s">
        <v>2030</v>
      </c>
      <c r="K34417" t="s">
        <v>2030</v>
      </c>
    </row>
    <row r="34418" spans="2:11">
      <c r="B34418" t="s">
        <v>2371</v>
      </c>
      <c r="C34418" t="s">
        <v>2911</v>
      </c>
      <c r="D34418" t="s">
        <v>2035</v>
      </c>
      <c r="E34418">
        <v>5</v>
      </c>
      <c r="F34418" t="s">
        <v>2016</v>
      </c>
      <c r="G34418">
        <v>151</v>
      </c>
      <c r="H34418" t="s">
        <v>2020</v>
      </c>
      <c r="I34418">
        <v>43510</v>
      </c>
      <c r="J34418">
        <v>8</v>
      </c>
      <c r="K34418">
        <v>-18.91</v>
      </c>
    </row>
    <row r="34419" spans="2:11">
      <c r="B34419" t="s">
        <v>2069</v>
      </c>
      <c r="C34419" t="s">
        <v>2373</v>
      </c>
      <c r="D34419" t="s">
        <v>2035</v>
      </c>
      <c r="E34419">
        <v>5</v>
      </c>
      <c r="F34419" t="s">
        <v>2016</v>
      </c>
      <c r="G34419">
        <v>170</v>
      </c>
      <c r="H34419" t="s">
        <v>2020</v>
      </c>
      <c r="I34419">
        <v>43510</v>
      </c>
      <c r="J34419" t="s">
        <v>2030</v>
      </c>
      <c r="K34419" t="s">
        <v>2030</v>
      </c>
    </row>
    <row r="34420" spans="2:11">
      <c r="B34420" t="s">
        <v>2074</v>
      </c>
      <c r="C34420" t="s">
        <v>2376</v>
      </c>
      <c r="D34420" t="s">
        <v>2026</v>
      </c>
      <c r="E34420">
        <v>5</v>
      </c>
      <c r="F34420" t="s">
        <v>2016</v>
      </c>
      <c r="G34420">
        <v>303</v>
      </c>
      <c r="H34420" t="s">
        <v>2020</v>
      </c>
      <c r="I34420">
        <v>43510</v>
      </c>
      <c r="J34420">
        <v>8</v>
      </c>
      <c r="K34420">
        <v>-18.91</v>
      </c>
    </row>
    <row r="34421" spans="2:11">
      <c r="B34421" t="s">
        <v>2077</v>
      </c>
      <c r="C34421" t="s">
        <v>2363</v>
      </c>
      <c r="D34421" t="s">
        <v>2029</v>
      </c>
      <c r="E34421">
        <v>5</v>
      </c>
      <c r="F34421" t="s">
        <v>2016</v>
      </c>
      <c r="G34421">
        <v>230</v>
      </c>
      <c r="H34421" t="s">
        <v>2020</v>
      </c>
      <c r="I34421">
        <v>43510</v>
      </c>
      <c r="J34421">
        <v>8</v>
      </c>
      <c r="K34421">
        <v>-18.91</v>
      </c>
    </row>
    <row r="34422" spans="2:11">
      <c r="B34422" t="s">
        <v>2045</v>
      </c>
      <c r="C34422" t="s">
        <v>2351</v>
      </c>
      <c r="D34422" t="s">
        <v>2015</v>
      </c>
      <c r="E34422">
        <v>3</v>
      </c>
      <c r="F34422" t="s">
        <v>2016</v>
      </c>
      <c r="G34422" t="s">
        <v>2030</v>
      </c>
      <c r="H34422" t="s">
        <v>2017</v>
      </c>
      <c r="I34422">
        <v>43510</v>
      </c>
      <c r="J34422" t="s">
        <v>2030</v>
      </c>
      <c r="K34422" t="s">
        <v>2030</v>
      </c>
    </row>
    <row r="34423" spans="2:11">
      <c r="B34423" t="s">
        <v>2364</v>
      </c>
      <c r="C34423" t="s">
        <v>2365</v>
      </c>
      <c r="D34423" t="s">
        <v>2026</v>
      </c>
      <c r="E34423">
        <v>5</v>
      </c>
      <c r="F34423" t="s">
        <v>2016</v>
      </c>
      <c r="G34423">
        <v>195</v>
      </c>
      <c r="H34423" t="s">
        <v>2017</v>
      </c>
      <c r="I34423">
        <v>43510</v>
      </c>
      <c r="J34423">
        <v>2</v>
      </c>
      <c r="K34423">
        <v>3.56</v>
      </c>
    </row>
    <row r="34424" spans="2:11">
      <c r="B34424" t="s">
        <v>2207</v>
      </c>
      <c r="C34424" t="s">
        <v>3292</v>
      </c>
      <c r="D34424" t="s">
        <v>2026</v>
      </c>
      <c r="E34424">
        <v>5</v>
      </c>
      <c r="F34424" t="s">
        <v>2016</v>
      </c>
      <c r="G34424">
        <v>215</v>
      </c>
      <c r="H34424" t="s">
        <v>2017</v>
      </c>
      <c r="I34424">
        <v>43510</v>
      </c>
      <c r="J34424" t="s">
        <v>2030</v>
      </c>
      <c r="K34424" t="s">
        <v>2030</v>
      </c>
    </row>
    <row r="34425" spans="2:11">
      <c r="B34425" t="s">
        <v>2051</v>
      </c>
      <c r="C34425" t="s">
        <v>3099</v>
      </c>
      <c r="D34425" t="s">
        <v>2026</v>
      </c>
      <c r="E34425">
        <v>5</v>
      </c>
      <c r="F34425" t="s">
        <v>2016</v>
      </c>
      <c r="G34425">
        <v>180</v>
      </c>
      <c r="H34425" t="s">
        <v>2017</v>
      </c>
      <c r="I34425">
        <v>43510</v>
      </c>
      <c r="J34425">
        <v>4</v>
      </c>
      <c r="K34425">
        <v>-1.47</v>
      </c>
    </row>
    <row r="34426" spans="2:11">
      <c r="B34426" t="s">
        <v>2054</v>
      </c>
      <c r="C34426" t="s">
        <v>2370</v>
      </c>
      <c r="D34426" t="s">
        <v>2056</v>
      </c>
      <c r="E34426">
        <v>4</v>
      </c>
      <c r="F34426" t="s">
        <v>2016</v>
      </c>
      <c r="G34426">
        <v>186</v>
      </c>
      <c r="H34426" t="s">
        <v>2020</v>
      </c>
      <c r="I34426">
        <v>43510</v>
      </c>
      <c r="J34426">
        <v>7</v>
      </c>
      <c r="K34426">
        <v>-14.98</v>
      </c>
    </row>
    <row r="34427" spans="2:11">
      <c r="B34427" t="s">
        <v>2063</v>
      </c>
      <c r="C34427" t="s">
        <v>2386</v>
      </c>
      <c r="D34427" t="s">
        <v>2035</v>
      </c>
      <c r="E34427">
        <v>5</v>
      </c>
      <c r="F34427" t="s">
        <v>2016</v>
      </c>
      <c r="G34427">
        <v>190</v>
      </c>
      <c r="H34427" t="s">
        <v>2017</v>
      </c>
      <c r="I34427">
        <v>43510</v>
      </c>
      <c r="J34427" t="s">
        <v>2030</v>
      </c>
      <c r="K34427" t="s">
        <v>2030</v>
      </c>
    </row>
    <row r="34428" spans="2:11">
      <c r="B34428" t="s">
        <v>2907</v>
      </c>
      <c r="C34428" t="s">
        <v>3293</v>
      </c>
      <c r="D34428" t="s">
        <v>2104</v>
      </c>
      <c r="E34428" t="s">
        <v>2030</v>
      </c>
      <c r="F34428" t="s">
        <v>2016</v>
      </c>
      <c r="G34428">
        <v>154</v>
      </c>
      <c r="H34428" t="s">
        <v>2020</v>
      </c>
      <c r="I34428">
        <v>43510</v>
      </c>
      <c r="J34428" t="s">
        <v>2030</v>
      </c>
      <c r="K34428" t="s">
        <v>2030</v>
      </c>
    </row>
    <row r="34429" spans="2:11">
      <c r="B34429" t="s">
        <v>2174</v>
      </c>
      <c r="C34429" t="s">
        <v>2357</v>
      </c>
      <c r="D34429" t="s">
        <v>2029</v>
      </c>
      <c r="E34429">
        <v>5</v>
      </c>
      <c r="F34429" t="s">
        <v>2016</v>
      </c>
      <c r="G34429">
        <v>230</v>
      </c>
      <c r="H34429" t="s">
        <v>2017</v>
      </c>
      <c r="I34429">
        <v>43509</v>
      </c>
      <c r="J34429">
        <v>8</v>
      </c>
      <c r="K34429">
        <v>-18.91</v>
      </c>
    </row>
    <row r="34430" spans="2:11">
      <c r="B34430" t="s">
        <v>2274</v>
      </c>
      <c r="C34430" t="s">
        <v>3294</v>
      </c>
      <c r="D34430" t="s">
        <v>2026</v>
      </c>
      <c r="E34430">
        <v>5</v>
      </c>
      <c r="F34430" t="s">
        <v>2016</v>
      </c>
      <c r="G34430" t="s">
        <v>2030</v>
      </c>
      <c r="H34430" t="s">
        <v>2017</v>
      </c>
      <c r="I34430">
        <v>43509</v>
      </c>
      <c r="J34430">
        <v>8</v>
      </c>
      <c r="K34430">
        <v>-18.91</v>
      </c>
    </row>
    <row r="34431" spans="2:11">
      <c r="B34431" t="s">
        <v>2033</v>
      </c>
      <c r="C34431" t="s">
        <v>2993</v>
      </c>
      <c r="D34431" t="s">
        <v>2035</v>
      </c>
      <c r="E34431">
        <v>5</v>
      </c>
      <c r="F34431" t="s">
        <v>2016</v>
      </c>
      <c r="G34431">
        <v>178</v>
      </c>
      <c r="H34431" t="s">
        <v>2036</v>
      </c>
      <c r="I34431">
        <v>43509</v>
      </c>
      <c r="J34431">
        <v>8</v>
      </c>
      <c r="K34431">
        <v>-18.91</v>
      </c>
    </row>
    <row r="34432" spans="2:11">
      <c r="B34432" t="s">
        <v>2159</v>
      </c>
      <c r="C34432" t="s">
        <v>3295</v>
      </c>
      <c r="D34432" t="s">
        <v>2029</v>
      </c>
      <c r="E34432">
        <v>5</v>
      </c>
      <c r="F34432" t="s">
        <v>2016</v>
      </c>
      <c r="G34432">
        <v>162</v>
      </c>
      <c r="H34432" t="s">
        <v>2020</v>
      </c>
      <c r="I34432">
        <v>43509</v>
      </c>
      <c r="J34432">
        <v>8</v>
      </c>
      <c r="K34432">
        <v>-18.91</v>
      </c>
    </row>
    <row r="34433" spans="2:11">
      <c r="B34433" t="s">
        <v>2134</v>
      </c>
      <c r="C34433" t="s">
        <v>3296</v>
      </c>
      <c r="D34433" t="s">
        <v>2035</v>
      </c>
      <c r="E34433">
        <v>5</v>
      </c>
      <c r="F34433" t="s">
        <v>2016</v>
      </c>
      <c r="G34433">
        <v>211</v>
      </c>
      <c r="H34433" t="s">
        <v>2020</v>
      </c>
      <c r="I34433">
        <v>43509</v>
      </c>
      <c r="J34433" t="s">
        <v>2030</v>
      </c>
      <c r="K34433" t="s">
        <v>2030</v>
      </c>
    </row>
    <row r="34434" spans="2:11">
      <c r="B34434" t="s">
        <v>2388</v>
      </c>
      <c r="C34434" t="s">
        <v>2389</v>
      </c>
      <c r="D34434" t="s">
        <v>2026</v>
      </c>
      <c r="E34434">
        <v>5</v>
      </c>
      <c r="F34434" t="s">
        <v>2016</v>
      </c>
      <c r="G34434">
        <v>200</v>
      </c>
      <c r="H34434" t="s">
        <v>2020</v>
      </c>
      <c r="I34434">
        <v>43509</v>
      </c>
      <c r="J34434">
        <v>8</v>
      </c>
      <c r="K34434">
        <v>-18.91</v>
      </c>
    </row>
    <row r="34435" spans="2:11">
      <c r="B34435" t="s">
        <v>2360</v>
      </c>
      <c r="C34435" t="s">
        <v>2361</v>
      </c>
      <c r="D34435" t="s">
        <v>2252</v>
      </c>
      <c r="E34435">
        <v>3</v>
      </c>
      <c r="F34435" t="s">
        <v>2016</v>
      </c>
      <c r="G34435">
        <v>180</v>
      </c>
      <c r="H34435" t="s">
        <v>2020</v>
      </c>
      <c r="I34435">
        <v>43509</v>
      </c>
      <c r="J34435" t="s">
        <v>2030</v>
      </c>
      <c r="K34435" t="s">
        <v>2030</v>
      </c>
    </row>
    <row r="34436" spans="2:11">
      <c r="B34436" t="s">
        <v>2049</v>
      </c>
      <c r="C34436" t="s">
        <v>2395</v>
      </c>
      <c r="D34436" t="s">
        <v>2029</v>
      </c>
      <c r="E34436">
        <v>5</v>
      </c>
      <c r="F34436" t="s">
        <v>2016</v>
      </c>
      <c r="G34436">
        <v>240</v>
      </c>
      <c r="H34436" t="s">
        <v>2020</v>
      </c>
      <c r="I34436">
        <v>43509</v>
      </c>
      <c r="J34436" t="s">
        <v>2030</v>
      </c>
      <c r="K34436" t="s">
        <v>2030</v>
      </c>
    </row>
    <row r="34437" spans="2:11">
      <c r="B34437" t="s">
        <v>2198</v>
      </c>
      <c r="C34437" t="s">
        <v>2387</v>
      </c>
      <c r="D34437" t="s">
        <v>2035</v>
      </c>
      <c r="E34437">
        <v>5</v>
      </c>
      <c r="F34437" t="s">
        <v>2016</v>
      </c>
      <c r="G34437">
        <v>160</v>
      </c>
      <c r="H34437" t="s">
        <v>2020</v>
      </c>
      <c r="I34437">
        <v>43509</v>
      </c>
      <c r="J34437" t="s">
        <v>2030</v>
      </c>
      <c r="K34437" t="s">
        <v>2030</v>
      </c>
    </row>
    <row r="34438" spans="2:11">
      <c r="B34438" t="s">
        <v>2267</v>
      </c>
      <c r="C34438" t="s">
        <v>2369</v>
      </c>
      <c r="D34438" t="s">
        <v>2029</v>
      </c>
      <c r="E34438">
        <v>5</v>
      </c>
      <c r="F34438" t="s">
        <v>2016</v>
      </c>
      <c r="G34438">
        <v>198</v>
      </c>
      <c r="H34438" t="s">
        <v>2017</v>
      </c>
      <c r="I34438">
        <v>43509</v>
      </c>
      <c r="J34438">
        <v>10</v>
      </c>
      <c r="K34438">
        <v>-28.35</v>
      </c>
    </row>
    <row r="34439" spans="2:11">
      <c r="B34439" t="s">
        <v>2367</v>
      </c>
      <c r="C34439" t="s">
        <v>2368</v>
      </c>
      <c r="D34439" t="s">
        <v>2189</v>
      </c>
      <c r="E34439">
        <v>5</v>
      </c>
      <c r="F34439" t="s">
        <v>2016</v>
      </c>
      <c r="G34439">
        <v>176</v>
      </c>
      <c r="H34439" t="s">
        <v>2020</v>
      </c>
      <c r="I34439">
        <v>43509</v>
      </c>
      <c r="J34439" t="s">
        <v>2030</v>
      </c>
      <c r="K34439" t="s">
        <v>2030</v>
      </c>
    </row>
    <row r="34440" spans="2:11">
      <c r="B34440" t="s">
        <v>2079</v>
      </c>
      <c r="C34440" t="s">
        <v>2384</v>
      </c>
      <c r="D34440" t="s">
        <v>2029</v>
      </c>
      <c r="E34440">
        <v>5</v>
      </c>
      <c r="F34440" t="s">
        <v>2016</v>
      </c>
      <c r="G34440">
        <v>191</v>
      </c>
      <c r="H34440" t="s">
        <v>2017</v>
      </c>
      <c r="I34440">
        <v>43507</v>
      </c>
      <c r="J34440" t="s">
        <v>2030</v>
      </c>
      <c r="K34440" t="s">
        <v>2030</v>
      </c>
    </row>
    <row r="34441" spans="2:11">
      <c r="B34441" t="s">
        <v>2067</v>
      </c>
      <c r="C34441" t="s">
        <v>2991</v>
      </c>
      <c r="D34441" t="s">
        <v>2029</v>
      </c>
      <c r="E34441">
        <v>5</v>
      </c>
      <c r="F34441" t="s">
        <v>2016</v>
      </c>
      <c r="G34441">
        <v>195</v>
      </c>
      <c r="H34441" t="s">
        <v>2020</v>
      </c>
      <c r="I34441">
        <v>43503</v>
      </c>
      <c r="J34441">
        <v>8</v>
      </c>
      <c r="K34441">
        <v>-18.91</v>
      </c>
    </row>
    <row r="34442" spans="2:11">
      <c r="B34442" t="s">
        <v>2374</v>
      </c>
      <c r="C34442" t="s">
        <v>2375</v>
      </c>
      <c r="D34442" t="s">
        <v>2026</v>
      </c>
      <c r="E34442">
        <v>5</v>
      </c>
      <c r="F34442" t="s">
        <v>2016</v>
      </c>
      <c r="G34442">
        <v>252</v>
      </c>
      <c r="H34442" t="s">
        <v>2017</v>
      </c>
      <c r="I34442">
        <v>43502</v>
      </c>
      <c r="J34442">
        <v>8</v>
      </c>
      <c r="K34442">
        <v>-18.91</v>
      </c>
    </row>
    <row r="34443" spans="2:11">
      <c r="B34443" t="s">
        <v>2083</v>
      </c>
      <c r="C34443" t="s">
        <v>2084</v>
      </c>
      <c r="D34443" t="s">
        <v>2184</v>
      </c>
      <c r="E34443">
        <v>1</v>
      </c>
      <c r="F34443" t="s">
        <v>2016</v>
      </c>
      <c r="G34443" t="s">
        <v>2030</v>
      </c>
      <c r="H34443" t="s">
        <v>2017</v>
      </c>
      <c r="I34443">
        <v>43414</v>
      </c>
      <c r="J34443">
        <v>1</v>
      </c>
      <c r="K34443">
        <v>14</v>
      </c>
    </row>
    <row r="34444" spans="2:11">
      <c r="B34444" t="s">
        <v>2111</v>
      </c>
      <c r="C34444" t="s">
        <v>2112</v>
      </c>
      <c r="D34444" t="s">
        <v>2026</v>
      </c>
      <c r="E34444">
        <v>5</v>
      </c>
      <c r="F34444" t="s">
        <v>2016</v>
      </c>
      <c r="G34444" t="s">
        <v>2030</v>
      </c>
      <c r="H34444" t="s">
        <v>2017</v>
      </c>
      <c r="I34444">
        <v>43138</v>
      </c>
      <c r="J34444">
        <v>8</v>
      </c>
      <c r="K34444">
        <v>-18.91</v>
      </c>
    </row>
    <row r="34501" spans="1:11">
      <c r="A34501" t="s">
        <v>1358</v>
      </c>
      <c r="B34501" t="s">
        <v>2051</v>
      </c>
      <c r="C34501" t="s">
        <v>3006</v>
      </c>
      <c r="D34501" t="s">
        <v>2026</v>
      </c>
      <c r="E34501">
        <v>5</v>
      </c>
      <c r="F34501" t="s">
        <v>2016</v>
      </c>
      <c r="G34501">
        <v>60</v>
      </c>
      <c r="H34501" t="s">
        <v>2017</v>
      </c>
      <c r="I34501">
        <v>43496</v>
      </c>
      <c r="J34501">
        <v>2</v>
      </c>
      <c r="K34501">
        <v>4.1100000000000003</v>
      </c>
    </row>
    <row r="34502" spans="1:11">
      <c r="B34502" t="s">
        <v>2024</v>
      </c>
      <c r="C34502" t="s">
        <v>3004</v>
      </c>
      <c r="D34502" t="s">
        <v>2026</v>
      </c>
      <c r="E34502">
        <v>5</v>
      </c>
      <c r="F34502" t="s">
        <v>2016</v>
      </c>
      <c r="G34502">
        <v>65</v>
      </c>
      <c r="H34502" t="s">
        <v>2017</v>
      </c>
      <c r="I34502">
        <v>43333</v>
      </c>
      <c r="J34502">
        <v>1</v>
      </c>
      <c r="K34502">
        <v>6.98</v>
      </c>
    </row>
    <row r="34601" spans="1:11">
      <c r="A34601" t="s">
        <v>1359</v>
      </c>
      <c r="B34601" t="s">
        <v>2159</v>
      </c>
      <c r="C34601" t="s">
        <v>2950</v>
      </c>
      <c r="D34601" t="s">
        <v>2029</v>
      </c>
      <c r="E34601">
        <v>5</v>
      </c>
      <c r="F34601" t="s">
        <v>2016</v>
      </c>
      <c r="G34601">
        <v>34</v>
      </c>
      <c r="H34601" t="s">
        <v>2017</v>
      </c>
      <c r="I34601">
        <v>43508</v>
      </c>
      <c r="J34601">
        <v>12</v>
      </c>
      <c r="K34601">
        <v>-40.72</v>
      </c>
    </row>
    <row r="34602" spans="1:11">
      <c r="B34602" t="s">
        <v>2267</v>
      </c>
      <c r="C34602" t="s">
        <v>2652</v>
      </c>
      <c r="D34602" t="s">
        <v>2273</v>
      </c>
      <c r="E34602">
        <v>3</v>
      </c>
      <c r="F34602" t="s">
        <v>2016</v>
      </c>
      <c r="G34602" t="s">
        <v>2030</v>
      </c>
      <c r="H34602" t="s">
        <v>2017</v>
      </c>
      <c r="I34602">
        <v>43508</v>
      </c>
      <c r="J34602">
        <v>7</v>
      </c>
      <c r="K34602">
        <v>0</v>
      </c>
    </row>
    <row r="34603" spans="1:11">
      <c r="B34603" t="s">
        <v>2077</v>
      </c>
      <c r="C34603" t="s">
        <v>2116</v>
      </c>
      <c r="D34603" t="s">
        <v>2951</v>
      </c>
      <c r="E34603">
        <v>1</v>
      </c>
      <c r="F34603" t="s">
        <v>2016</v>
      </c>
      <c r="G34603" t="s">
        <v>2030</v>
      </c>
      <c r="H34603" t="s">
        <v>2017</v>
      </c>
      <c r="I34603">
        <v>43507</v>
      </c>
      <c r="J34603">
        <v>5</v>
      </c>
      <c r="K34603">
        <v>9.1199999999999992</v>
      </c>
    </row>
    <row r="34604" spans="1:11">
      <c r="B34604" t="s">
        <v>2094</v>
      </c>
      <c r="C34604" t="s">
        <v>2095</v>
      </c>
      <c r="D34604" t="s">
        <v>2076</v>
      </c>
      <c r="E34604">
        <v>3</v>
      </c>
      <c r="F34604" t="s">
        <v>2088</v>
      </c>
      <c r="G34604" t="s">
        <v>2030</v>
      </c>
      <c r="H34604" t="s">
        <v>2017</v>
      </c>
      <c r="I34604">
        <v>43504</v>
      </c>
      <c r="J34604" t="s">
        <v>2030</v>
      </c>
      <c r="K34604" t="s">
        <v>2030</v>
      </c>
    </row>
    <row r="34605" spans="1:11">
      <c r="B34605" t="s">
        <v>2061</v>
      </c>
      <c r="C34605" t="s">
        <v>2952</v>
      </c>
      <c r="D34605" t="s">
        <v>2044</v>
      </c>
      <c r="E34605">
        <v>3</v>
      </c>
      <c r="F34605" t="s">
        <v>2016</v>
      </c>
      <c r="G34605">
        <v>29</v>
      </c>
      <c r="H34605" t="s">
        <v>2020</v>
      </c>
      <c r="I34605">
        <v>43504</v>
      </c>
      <c r="J34605">
        <v>7</v>
      </c>
      <c r="K34605">
        <v>0</v>
      </c>
    </row>
    <row r="34606" spans="1:11">
      <c r="B34606" t="s">
        <v>2601</v>
      </c>
      <c r="C34606" t="s">
        <v>2953</v>
      </c>
      <c r="D34606" t="s">
        <v>2015</v>
      </c>
      <c r="E34606">
        <v>3</v>
      </c>
      <c r="F34606" t="s">
        <v>2016</v>
      </c>
      <c r="G34606">
        <v>31</v>
      </c>
      <c r="H34606" t="s">
        <v>2020</v>
      </c>
      <c r="I34606">
        <v>43504</v>
      </c>
      <c r="J34606">
        <v>9</v>
      </c>
      <c r="K34606">
        <v>-13.13</v>
      </c>
    </row>
    <row r="34607" spans="1:11">
      <c r="B34607" t="s">
        <v>2136</v>
      </c>
      <c r="C34607" t="s">
        <v>2954</v>
      </c>
      <c r="D34607" t="s">
        <v>2026</v>
      </c>
      <c r="E34607">
        <v>5</v>
      </c>
      <c r="F34607" t="s">
        <v>2016</v>
      </c>
      <c r="G34607">
        <v>44</v>
      </c>
      <c r="H34607" t="s">
        <v>2020</v>
      </c>
      <c r="I34607">
        <v>43504</v>
      </c>
      <c r="J34607">
        <v>12</v>
      </c>
      <c r="K34607">
        <v>-40.72</v>
      </c>
    </row>
    <row r="34608" spans="1:11">
      <c r="B34608" t="s">
        <v>106</v>
      </c>
      <c r="C34608" t="s">
        <v>2955</v>
      </c>
      <c r="D34608" t="s">
        <v>2019</v>
      </c>
      <c r="E34608">
        <v>3</v>
      </c>
      <c r="F34608" t="s">
        <v>2016</v>
      </c>
      <c r="G34608">
        <v>35</v>
      </c>
      <c r="H34608" t="s">
        <v>2020</v>
      </c>
      <c r="I34608">
        <v>43503</v>
      </c>
      <c r="J34608">
        <v>13</v>
      </c>
      <c r="K34608">
        <v>-41.31</v>
      </c>
    </row>
    <row r="34609" spans="2:11">
      <c r="B34609" t="s">
        <v>2021</v>
      </c>
      <c r="C34609" t="s">
        <v>2956</v>
      </c>
      <c r="D34609" t="s">
        <v>2166</v>
      </c>
      <c r="E34609">
        <v>5</v>
      </c>
      <c r="F34609" t="s">
        <v>2016</v>
      </c>
      <c r="G34609">
        <v>38</v>
      </c>
      <c r="H34609" t="s">
        <v>2020</v>
      </c>
      <c r="I34609">
        <v>43503</v>
      </c>
      <c r="J34609" t="s">
        <v>2030</v>
      </c>
      <c r="K34609" t="s">
        <v>2030</v>
      </c>
    </row>
    <row r="34610" spans="2:11">
      <c r="B34610" t="s">
        <v>2067</v>
      </c>
      <c r="C34610" t="s">
        <v>2957</v>
      </c>
      <c r="D34610" t="s">
        <v>2029</v>
      </c>
      <c r="E34610">
        <v>5</v>
      </c>
      <c r="F34610" t="s">
        <v>2016</v>
      </c>
      <c r="G34610">
        <v>35</v>
      </c>
      <c r="H34610" t="s">
        <v>2020</v>
      </c>
      <c r="I34610">
        <v>43503</v>
      </c>
      <c r="J34610" t="s">
        <v>2030</v>
      </c>
      <c r="K34610" t="s">
        <v>2030</v>
      </c>
    </row>
    <row r="34611" spans="2:11">
      <c r="B34611" t="s">
        <v>2037</v>
      </c>
      <c r="C34611" t="s">
        <v>2958</v>
      </c>
      <c r="D34611" t="s">
        <v>2041</v>
      </c>
      <c r="E34611">
        <v>1</v>
      </c>
      <c r="F34611" t="s">
        <v>2016</v>
      </c>
      <c r="G34611">
        <v>21</v>
      </c>
      <c r="H34611" t="s">
        <v>2020</v>
      </c>
      <c r="I34611">
        <v>43503</v>
      </c>
      <c r="J34611">
        <v>1</v>
      </c>
      <c r="K34611">
        <v>40.72</v>
      </c>
    </row>
    <row r="34612" spans="2:11">
      <c r="B34612" t="s">
        <v>2069</v>
      </c>
      <c r="C34612" t="s">
        <v>2959</v>
      </c>
      <c r="D34612" t="s">
        <v>2071</v>
      </c>
      <c r="E34612">
        <v>3</v>
      </c>
      <c r="F34612" t="s">
        <v>2016</v>
      </c>
      <c r="G34612" t="s">
        <v>2030</v>
      </c>
      <c r="H34612" t="s">
        <v>2017</v>
      </c>
      <c r="I34612">
        <v>43503</v>
      </c>
      <c r="J34612">
        <v>4</v>
      </c>
      <c r="K34612">
        <v>21.46</v>
      </c>
    </row>
    <row r="34613" spans="2:11">
      <c r="B34613" t="s">
        <v>2120</v>
      </c>
      <c r="C34613" t="s">
        <v>2121</v>
      </c>
      <c r="D34613" t="s">
        <v>2044</v>
      </c>
      <c r="E34613">
        <v>3</v>
      </c>
      <c r="F34613" t="s">
        <v>2016</v>
      </c>
      <c r="G34613">
        <v>35</v>
      </c>
      <c r="H34613" t="s">
        <v>2020</v>
      </c>
      <c r="I34613">
        <v>43503</v>
      </c>
      <c r="J34613">
        <v>7</v>
      </c>
      <c r="K34613">
        <v>0</v>
      </c>
    </row>
    <row r="34614" spans="2:11">
      <c r="B34614" t="s">
        <v>2063</v>
      </c>
      <c r="C34614" t="s">
        <v>2960</v>
      </c>
      <c r="D34614" t="s">
        <v>2162</v>
      </c>
      <c r="E34614">
        <v>3</v>
      </c>
      <c r="F34614" t="s">
        <v>2016</v>
      </c>
      <c r="G34614">
        <v>31</v>
      </c>
      <c r="H34614" t="s">
        <v>2017</v>
      </c>
      <c r="I34614">
        <v>43503</v>
      </c>
      <c r="J34614">
        <v>7</v>
      </c>
      <c r="K34614">
        <v>0</v>
      </c>
    </row>
    <row r="34615" spans="2:11">
      <c r="B34615" t="s">
        <v>2079</v>
      </c>
      <c r="C34615" t="s">
        <v>2961</v>
      </c>
      <c r="D34615" t="s">
        <v>2029</v>
      </c>
      <c r="E34615">
        <v>5</v>
      </c>
      <c r="F34615" t="s">
        <v>2016</v>
      </c>
      <c r="G34615">
        <v>45</v>
      </c>
      <c r="H34615" t="s">
        <v>2017</v>
      </c>
      <c r="I34615">
        <v>43501</v>
      </c>
      <c r="J34615">
        <v>10</v>
      </c>
      <c r="K34615">
        <v>-23.57</v>
      </c>
    </row>
    <row r="34616" spans="2:11">
      <c r="B34616" t="s">
        <v>2049</v>
      </c>
      <c r="C34616" t="s">
        <v>2962</v>
      </c>
      <c r="D34616" t="s">
        <v>2015</v>
      </c>
      <c r="E34616">
        <v>3</v>
      </c>
      <c r="F34616" t="s">
        <v>2016</v>
      </c>
      <c r="G34616">
        <v>30</v>
      </c>
      <c r="H34616" t="s">
        <v>2017</v>
      </c>
      <c r="I34616">
        <v>43488</v>
      </c>
      <c r="J34616">
        <v>7</v>
      </c>
      <c r="K34616">
        <v>0</v>
      </c>
    </row>
    <row r="34617" spans="2:11">
      <c r="B34617" t="s">
        <v>2131</v>
      </c>
      <c r="C34617" t="s">
        <v>2963</v>
      </c>
      <c r="D34617" t="s">
        <v>2044</v>
      </c>
      <c r="E34617">
        <v>3</v>
      </c>
      <c r="F34617" t="s">
        <v>2016</v>
      </c>
      <c r="G34617">
        <v>32</v>
      </c>
      <c r="H34617" t="s">
        <v>2133</v>
      </c>
      <c r="I34617">
        <v>43476</v>
      </c>
      <c r="J34617" t="s">
        <v>2030</v>
      </c>
      <c r="K34617" t="s">
        <v>2030</v>
      </c>
    </row>
    <row r="34618" spans="2:11">
      <c r="B34618" t="s">
        <v>2257</v>
      </c>
      <c r="C34618" t="s">
        <v>2964</v>
      </c>
      <c r="D34618" t="s">
        <v>2044</v>
      </c>
      <c r="E34618">
        <v>3</v>
      </c>
      <c r="F34618" t="s">
        <v>2016</v>
      </c>
      <c r="G34618">
        <v>29</v>
      </c>
      <c r="H34618" t="s">
        <v>2020</v>
      </c>
      <c r="I34618">
        <v>43476</v>
      </c>
      <c r="J34618" t="s">
        <v>2030</v>
      </c>
      <c r="K34618" t="s">
        <v>2030</v>
      </c>
    </row>
    <row r="34619" spans="2:11">
      <c r="B34619" t="s">
        <v>2027</v>
      </c>
      <c r="C34619" t="s">
        <v>2965</v>
      </c>
      <c r="D34619" t="s">
        <v>2044</v>
      </c>
      <c r="E34619">
        <v>3</v>
      </c>
      <c r="F34619" t="s">
        <v>2016</v>
      </c>
      <c r="G34619">
        <v>30</v>
      </c>
      <c r="H34619" t="s">
        <v>2017</v>
      </c>
      <c r="I34619">
        <v>43475</v>
      </c>
      <c r="J34619">
        <v>7</v>
      </c>
      <c r="K34619">
        <v>0</v>
      </c>
    </row>
    <row r="34620" spans="2:11">
      <c r="B34620" t="s">
        <v>2033</v>
      </c>
      <c r="C34620" t="s">
        <v>2966</v>
      </c>
      <c r="D34620" t="s">
        <v>2044</v>
      </c>
      <c r="E34620">
        <v>3</v>
      </c>
      <c r="F34620" t="s">
        <v>2016</v>
      </c>
      <c r="G34620">
        <v>28</v>
      </c>
      <c r="H34620" t="s">
        <v>2020</v>
      </c>
      <c r="I34620">
        <v>43475</v>
      </c>
      <c r="J34620">
        <v>7</v>
      </c>
      <c r="K34620">
        <v>0</v>
      </c>
    </row>
    <row r="34621" spans="2:11">
      <c r="B34621" t="s">
        <v>2321</v>
      </c>
      <c r="C34621" t="s">
        <v>2967</v>
      </c>
      <c r="D34621" t="s">
        <v>2053</v>
      </c>
      <c r="E34621">
        <v>1</v>
      </c>
      <c r="F34621" t="s">
        <v>2016</v>
      </c>
      <c r="G34621">
        <v>23</v>
      </c>
      <c r="H34621" t="s">
        <v>2020</v>
      </c>
      <c r="I34621">
        <v>43475</v>
      </c>
      <c r="J34621">
        <v>6</v>
      </c>
      <c r="K34621">
        <v>8.4700000000000006</v>
      </c>
    </row>
    <row r="34622" spans="2:11">
      <c r="B34622" t="s">
        <v>2151</v>
      </c>
      <c r="C34622" t="s">
        <v>2968</v>
      </c>
      <c r="D34622" t="s">
        <v>2044</v>
      </c>
      <c r="E34622">
        <v>3</v>
      </c>
      <c r="F34622" t="s">
        <v>2016</v>
      </c>
      <c r="G34622" t="s">
        <v>2030</v>
      </c>
      <c r="H34622" t="s">
        <v>2017</v>
      </c>
      <c r="I34622">
        <v>43475</v>
      </c>
      <c r="J34622">
        <v>7</v>
      </c>
      <c r="K34622">
        <v>0</v>
      </c>
    </row>
    <row r="34623" spans="2:11">
      <c r="B34623" t="s">
        <v>2051</v>
      </c>
      <c r="C34623" t="s">
        <v>2969</v>
      </c>
      <c r="D34623" t="s">
        <v>2026</v>
      </c>
      <c r="E34623">
        <v>5</v>
      </c>
      <c r="F34623" t="s">
        <v>2016</v>
      </c>
      <c r="G34623">
        <v>43.5</v>
      </c>
      <c r="H34623" t="s">
        <v>2017</v>
      </c>
      <c r="I34623">
        <v>43475</v>
      </c>
      <c r="J34623" t="s">
        <v>2030</v>
      </c>
      <c r="K34623" t="s">
        <v>2030</v>
      </c>
    </row>
    <row r="34624" spans="2:11">
      <c r="B34624" t="s">
        <v>2024</v>
      </c>
      <c r="C34624" t="s">
        <v>2262</v>
      </c>
      <c r="D34624" t="s">
        <v>2076</v>
      </c>
      <c r="E34624">
        <v>3</v>
      </c>
      <c r="F34624" t="s">
        <v>2016</v>
      </c>
      <c r="G34624" t="s">
        <v>2030</v>
      </c>
      <c r="H34624" t="s">
        <v>2017</v>
      </c>
      <c r="I34624">
        <v>43425</v>
      </c>
      <c r="J34624" t="s">
        <v>2030</v>
      </c>
      <c r="K34624" t="s">
        <v>2030</v>
      </c>
    </row>
    <row r="34625" spans="2:11">
      <c r="B34625" t="s">
        <v>2260</v>
      </c>
      <c r="C34625" t="s">
        <v>2970</v>
      </c>
      <c r="D34625" t="s">
        <v>2044</v>
      </c>
      <c r="E34625">
        <v>3</v>
      </c>
      <c r="F34625" t="s">
        <v>2016</v>
      </c>
      <c r="G34625">
        <v>35</v>
      </c>
      <c r="H34625" t="s">
        <v>2020</v>
      </c>
      <c r="I34625">
        <v>43412</v>
      </c>
      <c r="J34625">
        <v>11</v>
      </c>
      <c r="K34625">
        <v>-33.9</v>
      </c>
    </row>
    <row r="34626" spans="2:11">
      <c r="B34626" t="s">
        <v>2083</v>
      </c>
      <c r="C34626" t="s">
        <v>2084</v>
      </c>
      <c r="D34626" t="s">
        <v>2184</v>
      </c>
      <c r="E34626">
        <v>1</v>
      </c>
      <c r="F34626" t="s">
        <v>2016</v>
      </c>
      <c r="G34626" t="s">
        <v>2030</v>
      </c>
      <c r="H34626" t="s">
        <v>2017</v>
      </c>
      <c r="I34626">
        <v>43181</v>
      </c>
      <c r="J34626">
        <v>3</v>
      </c>
      <c r="K34626">
        <v>29.79</v>
      </c>
    </row>
    <row r="34701" spans="1:11">
      <c r="A34701" t="s">
        <v>1360</v>
      </c>
      <c r="B34701" t="s">
        <v>2134</v>
      </c>
      <c r="C34701" t="s">
        <v>3927</v>
      </c>
      <c r="D34701" t="s">
        <v>2162</v>
      </c>
      <c r="E34701">
        <v>3</v>
      </c>
      <c r="F34701" t="s">
        <v>2016</v>
      </c>
      <c r="G34701">
        <v>265</v>
      </c>
      <c r="H34701" t="s">
        <v>2017</v>
      </c>
      <c r="I34701">
        <v>43507</v>
      </c>
      <c r="J34701">
        <v>4</v>
      </c>
      <c r="K34701">
        <v>0</v>
      </c>
    </row>
    <row r="34702" spans="1:11">
      <c r="B34702" t="s">
        <v>2051</v>
      </c>
      <c r="C34702" t="s">
        <v>2920</v>
      </c>
      <c r="D34702" t="s">
        <v>2076</v>
      </c>
      <c r="E34702">
        <v>3</v>
      </c>
      <c r="F34702" t="s">
        <v>2088</v>
      </c>
      <c r="G34702">
        <v>282</v>
      </c>
      <c r="H34702" t="s">
        <v>2017</v>
      </c>
      <c r="I34702">
        <v>43496</v>
      </c>
      <c r="J34702" t="s">
        <v>2030</v>
      </c>
      <c r="K34702" t="s">
        <v>2030</v>
      </c>
    </row>
    <row r="34703" spans="1:11">
      <c r="B34703" t="s">
        <v>106</v>
      </c>
      <c r="C34703" t="s">
        <v>3928</v>
      </c>
      <c r="D34703" t="s">
        <v>2723</v>
      </c>
      <c r="E34703">
        <v>3</v>
      </c>
      <c r="F34703" t="s">
        <v>2016</v>
      </c>
      <c r="G34703">
        <v>210</v>
      </c>
      <c r="H34703" t="s">
        <v>2020</v>
      </c>
      <c r="I34703">
        <v>43495</v>
      </c>
      <c r="J34703">
        <v>1</v>
      </c>
      <c r="K34703">
        <v>9.61</v>
      </c>
    </row>
    <row r="34704" spans="1:11">
      <c r="B34704" t="s">
        <v>2037</v>
      </c>
      <c r="C34704" t="s">
        <v>3547</v>
      </c>
      <c r="D34704" t="s">
        <v>2026</v>
      </c>
      <c r="E34704">
        <v>5</v>
      </c>
      <c r="F34704" t="s">
        <v>2016</v>
      </c>
      <c r="G34704">
        <v>315</v>
      </c>
      <c r="H34704" t="s">
        <v>2020</v>
      </c>
      <c r="I34704">
        <v>43495</v>
      </c>
      <c r="J34704">
        <v>3</v>
      </c>
      <c r="K34704">
        <v>0.87</v>
      </c>
    </row>
    <row r="34705" spans="2:11">
      <c r="B34705" t="s">
        <v>2159</v>
      </c>
      <c r="C34705" t="s">
        <v>3929</v>
      </c>
      <c r="D34705" t="s">
        <v>2029</v>
      </c>
      <c r="E34705">
        <v>5</v>
      </c>
      <c r="F34705" t="s">
        <v>2016</v>
      </c>
      <c r="G34705">
        <v>255</v>
      </c>
      <c r="H34705" t="s">
        <v>2020</v>
      </c>
      <c r="I34705">
        <v>43495</v>
      </c>
      <c r="J34705">
        <v>3</v>
      </c>
      <c r="K34705">
        <v>0.87</v>
      </c>
    </row>
    <row r="34706" spans="2:11">
      <c r="B34706" t="s">
        <v>2232</v>
      </c>
      <c r="C34706" t="s">
        <v>2973</v>
      </c>
      <c r="D34706" t="s">
        <v>2029</v>
      </c>
      <c r="E34706">
        <v>5</v>
      </c>
      <c r="F34706" t="s">
        <v>2016</v>
      </c>
      <c r="G34706" t="s">
        <v>2030</v>
      </c>
      <c r="H34706" t="s">
        <v>2017</v>
      </c>
      <c r="I34706">
        <v>43495</v>
      </c>
      <c r="J34706">
        <v>3</v>
      </c>
      <c r="K34706">
        <v>0.87</v>
      </c>
    </row>
    <row r="34707" spans="2:11">
      <c r="B34707" t="s">
        <v>2148</v>
      </c>
      <c r="C34707" t="s">
        <v>3066</v>
      </c>
      <c r="D34707" t="s">
        <v>2029</v>
      </c>
      <c r="E34707">
        <v>5</v>
      </c>
      <c r="F34707" t="s">
        <v>2016</v>
      </c>
      <c r="G34707">
        <v>285</v>
      </c>
      <c r="H34707" t="s">
        <v>2017</v>
      </c>
      <c r="I34707">
        <v>43495</v>
      </c>
      <c r="J34707">
        <v>3</v>
      </c>
      <c r="K34707">
        <v>0.87</v>
      </c>
    </row>
    <row r="34708" spans="2:11">
      <c r="B34708" t="s">
        <v>2077</v>
      </c>
      <c r="C34708" t="s">
        <v>3930</v>
      </c>
      <c r="D34708" t="s">
        <v>2029</v>
      </c>
      <c r="E34708">
        <v>5</v>
      </c>
      <c r="F34708" t="s">
        <v>2016</v>
      </c>
      <c r="G34708">
        <v>250</v>
      </c>
      <c r="H34708" t="s">
        <v>2020</v>
      </c>
      <c r="I34708">
        <v>43495</v>
      </c>
      <c r="J34708">
        <v>6</v>
      </c>
      <c r="K34708">
        <v>-11.46</v>
      </c>
    </row>
    <row r="34709" spans="2:11">
      <c r="B34709" t="s">
        <v>2682</v>
      </c>
      <c r="C34709" t="s">
        <v>3931</v>
      </c>
      <c r="D34709" t="s">
        <v>2026</v>
      </c>
      <c r="E34709">
        <v>5</v>
      </c>
      <c r="F34709" t="s">
        <v>2016</v>
      </c>
      <c r="G34709">
        <v>250</v>
      </c>
      <c r="H34709" t="s">
        <v>2017</v>
      </c>
      <c r="I34709">
        <v>43495</v>
      </c>
      <c r="J34709">
        <v>2</v>
      </c>
      <c r="K34709">
        <v>3.19</v>
      </c>
    </row>
    <row r="34710" spans="2:11">
      <c r="B34710" t="s">
        <v>2094</v>
      </c>
      <c r="C34710" t="s">
        <v>2095</v>
      </c>
      <c r="D34710" t="s">
        <v>2076</v>
      </c>
      <c r="E34710">
        <v>3</v>
      </c>
      <c r="F34710" t="s">
        <v>2085</v>
      </c>
      <c r="G34710" t="s">
        <v>2030</v>
      </c>
      <c r="H34710" t="s">
        <v>2017</v>
      </c>
      <c r="I34710">
        <v>43495</v>
      </c>
      <c r="J34710" t="s">
        <v>2030</v>
      </c>
      <c r="K34710" t="s">
        <v>2030</v>
      </c>
    </row>
    <row r="34711" spans="2:11">
      <c r="B34711" t="s">
        <v>2269</v>
      </c>
      <c r="C34711" t="s">
        <v>3932</v>
      </c>
      <c r="D34711" t="s">
        <v>2026</v>
      </c>
      <c r="E34711">
        <v>5</v>
      </c>
      <c r="F34711" t="s">
        <v>2016</v>
      </c>
      <c r="G34711">
        <v>313</v>
      </c>
      <c r="H34711" t="s">
        <v>2020</v>
      </c>
      <c r="I34711">
        <v>43495</v>
      </c>
      <c r="J34711" t="s">
        <v>2030</v>
      </c>
      <c r="K34711" t="s">
        <v>2030</v>
      </c>
    </row>
    <row r="34712" spans="2:11">
      <c r="B34712" t="s">
        <v>2027</v>
      </c>
      <c r="C34712" t="s">
        <v>2976</v>
      </c>
      <c r="D34712" t="s">
        <v>2029</v>
      </c>
      <c r="E34712">
        <v>5</v>
      </c>
      <c r="F34712" t="s">
        <v>2016</v>
      </c>
      <c r="G34712">
        <v>270</v>
      </c>
      <c r="H34712" t="s">
        <v>2017</v>
      </c>
      <c r="I34712">
        <v>43494</v>
      </c>
      <c r="J34712">
        <v>3</v>
      </c>
      <c r="K34712">
        <v>0.87</v>
      </c>
    </row>
    <row r="34713" spans="2:11">
      <c r="B34713" t="s">
        <v>2074</v>
      </c>
      <c r="C34713" t="s">
        <v>2977</v>
      </c>
      <c r="D34713" t="s">
        <v>2026</v>
      </c>
      <c r="E34713">
        <v>5</v>
      </c>
      <c r="F34713" t="s">
        <v>2016</v>
      </c>
      <c r="G34713">
        <v>346</v>
      </c>
      <c r="H34713" t="s">
        <v>2017</v>
      </c>
      <c r="I34713">
        <v>43494</v>
      </c>
      <c r="J34713">
        <v>3</v>
      </c>
      <c r="K34713">
        <v>0.87</v>
      </c>
    </row>
    <row r="34714" spans="2:11">
      <c r="B34714" t="s">
        <v>2198</v>
      </c>
      <c r="C34714" t="s">
        <v>3933</v>
      </c>
      <c r="D34714" t="s">
        <v>2035</v>
      </c>
      <c r="E34714">
        <v>5</v>
      </c>
      <c r="F34714" t="s">
        <v>2016</v>
      </c>
      <c r="G34714">
        <v>250</v>
      </c>
      <c r="H34714" t="s">
        <v>2020</v>
      </c>
      <c r="I34714">
        <v>43494</v>
      </c>
      <c r="J34714">
        <v>3</v>
      </c>
      <c r="K34714">
        <v>0.87</v>
      </c>
    </row>
    <row r="34715" spans="2:11">
      <c r="B34715" t="s">
        <v>2063</v>
      </c>
      <c r="C34715" t="s">
        <v>2430</v>
      </c>
      <c r="D34715" t="s">
        <v>2035</v>
      </c>
      <c r="E34715">
        <v>5</v>
      </c>
      <c r="F34715" t="s">
        <v>2016</v>
      </c>
      <c r="G34715">
        <v>260</v>
      </c>
      <c r="H34715" t="s">
        <v>2017</v>
      </c>
      <c r="I34715">
        <v>43494</v>
      </c>
      <c r="J34715">
        <v>5</v>
      </c>
      <c r="K34715">
        <v>-3.02</v>
      </c>
    </row>
    <row r="34716" spans="2:11">
      <c r="B34716" t="s">
        <v>2021</v>
      </c>
      <c r="C34716" t="s">
        <v>2869</v>
      </c>
      <c r="D34716" t="s">
        <v>2023</v>
      </c>
      <c r="E34716">
        <v>5</v>
      </c>
      <c r="F34716" t="s">
        <v>2016</v>
      </c>
      <c r="G34716">
        <v>270</v>
      </c>
      <c r="H34716" t="s">
        <v>2020</v>
      </c>
      <c r="I34716">
        <v>43488</v>
      </c>
      <c r="J34716">
        <v>3</v>
      </c>
      <c r="K34716">
        <v>0.87</v>
      </c>
    </row>
    <row r="34717" spans="2:11">
      <c r="B34717" t="s">
        <v>2102</v>
      </c>
      <c r="C34717" t="s">
        <v>3079</v>
      </c>
      <c r="D34717" t="s">
        <v>2104</v>
      </c>
      <c r="E34717" t="s">
        <v>2030</v>
      </c>
      <c r="F34717" t="s">
        <v>2016</v>
      </c>
      <c r="G34717" t="s">
        <v>2030</v>
      </c>
      <c r="H34717" t="s">
        <v>2017</v>
      </c>
      <c r="I34717">
        <v>43398</v>
      </c>
      <c r="J34717" t="s">
        <v>2030</v>
      </c>
      <c r="K34717" t="s">
        <v>2030</v>
      </c>
    </row>
    <row r="34718" spans="2:11">
      <c r="B34718" t="s">
        <v>2083</v>
      </c>
      <c r="C34718" t="s">
        <v>2304</v>
      </c>
      <c r="D34718" t="s">
        <v>2035</v>
      </c>
      <c r="E34718">
        <v>5</v>
      </c>
      <c r="F34718" t="s">
        <v>2016</v>
      </c>
      <c r="G34718" t="s">
        <v>2030</v>
      </c>
      <c r="H34718" t="s">
        <v>2017</v>
      </c>
      <c r="I34718">
        <v>43181</v>
      </c>
      <c r="J34718">
        <v>3</v>
      </c>
      <c r="K34718">
        <v>0.87</v>
      </c>
    </row>
    <row r="34801" spans="1:11">
      <c r="A34801" t="s">
        <v>1361</v>
      </c>
      <c r="B34801" t="s">
        <v>106</v>
      </c>
      <c r="C34801" t="s">
        <v>3829</v>
      </c>
      <c r="D34801" t="s">
        <v>2440</v>
      </c>
      <c r="E34801">
        <v>5</v>
      </c>
      <c r="F34801" t="s">
        <v>2016</v>
      </c>
      <c r="G34801">
        <v>8</v>
      </c>
      <c r="H34801" t="s">
        <v>2020</v>
      </c>
      <c r="I34801">
        <v>43511</v>
      </c>
      <c r="J34801">
        <v>8</v>
      </c>
      <c r="K34801">
        <v>-34.22</v>
      </c>
    </row>
    <row r="34802" spans="1:11">
      <c r="B34802" t="s">
        <v>3830</v>
      </c>
      <c r="C34802" t="s">
        <v>3831</v>
      </c>
      <c r="D34802" t="s">
        <v>2044</v>
      </c>
      <c r="E34802">
        <v>3</v>
      </c>
      <c r="F34802" t="s">
        <v>2016</v>
      </c>
      <c r="G34802">
        <v>6</v>
      </c>
      <c r="H34802" t="s">
        <v>2020</v>
      </c>
      <c r="I34802">
        <v>43509</v>
      </c>
      <c r="J34802" t="s">
        <v>2030</v>
      </c>
      <c r="K34802" t="s">
        <v>2030</v>
      </c>
    </row>
    <row r="34803" spans="1:11">
      <c r="B34803" t="s">
        <v>2483</v>
      </c>
      <c r="C34803" t="s">
        <v>2124</v>
      </c>
      <c r="D34803" t="s">
        <v>2076</v>
      </c>
      <c r="E34803">
        <v>3</v>
      </c>
      <c r="F34803" t="s">
        <v>2016</v>
      </c>
      <c r="G34803" t="s">
        <v>2030</v>
      </c>
      <c r="H34803" t="s">
        <v>2017</v>
      </c>
      <c r="I34803">
        <v>43507</v>
      </c>
      <c r="J34803">
        <v>3</v>
      </c>
      <c r="K34803">
        <v>0</v>
      </c>
    </row>
    <row r="34804" spans="1:11">
      <c r="B34804" t="s">
        <v>2203</v>
      </c>
      <c r="C34804" t="s">
        <v>2474</v>
      </c>
      <c r="D34804" t="s">
        <v>2044</v>
      </c>
      <c r="E34804">
        <v>3</v>
      </c>
      <c r="F34804" t="s">
        <v>2016</v>
      </c>
      <c r="G34804" t="s">
        <v>2030</v>
      </c>
      <c r="H34804" t="s">
        <v>2017</v>
      </c>
      <c r="I34804">
        <v>43504</v>
      </c>
      <c r="J34804">
        <v>5</v>
      </c>
      <c r="K34804">
        <v>-16.84</v>
      </c>
    </row>
    <row r="34805" spans="1:11">
      <c r="B34805" t="s">
        <v>2081</v>
      </c>
      <c r="C34805" t="s">
        <v>3832</v>
      </c>
      <c r="D34805" t="s">
        <v>2044</v>
      </c>
      <c r="E34805">
        <v>3</v>
      </c>
      <c r="F34805" t="s">
        <v>2016</v>
      </c>
      <c r="G34805">
        <v>5.5</v>
      </c>
      <c r="H34805" t="s">
        <v>2017</v>
      </c>
      <c r="I34805">
        <v>43504</v>
      </c>
      <c r="J34805">
        <v>2</v>
      </c>
      <c r="K34805">
        <v>23.96</v>
      </c>
    </row>
    <row r="34806" spans="1:11">
      <c r="B34806" t="s">
        <v>3515</v>
      </c>
      <c r="C34806" t="s">
        <v>3833</v>
      </c>
      <c r="D34806" t="s">
        <v>2026</v>
      </c>
      <c r="E34806">
        <v>5</v>
      </c>
      <c r="F34806" t="s">
        <v>2016</v>
      </c>
      <c r="G34806">
        <v>11</v>
      </c>
      <c r="H34806" t="s">
        <v>2020</v>
      </c>
      <c r="I34806">
        <v>43504</v>
      </c>
      <c r="J34806">
        <v>8</v>
      </c>
      <c r="K34806">
        <v>-34.22</v>
      </c>
    </row>
    <row r="34807" spans="1:11">
      <c r="B34807" t="s">
        <v>2027</v>
      </c>
      <c r="C34807" t="s">
        <v>3834</v>
      </c>
      <c r="D34807" t="s">
        <v>2029</v>
      </c>
      <c r="E34807">
        <v>5</v>
      </c>
      <c r="F34807" t="s">
        <v>2016</v>
      </c>
      <c r="G34807">
        <v>10.199999999999999</v>
      </c>
      <c r="H34807" t="s">
        <v>2017</v>
      </c>
      <c r="I34807">
        <v>43503</v>
      </c>
      <c r="J34807">
        <v>8</v>
      </c>
      <c r="K34807">
        <v>-34.22</v>
      </c>
    </row>
    <row r="34808" spans="1:11">
      <c r="B34808" t="s">
        <v>2033</v>
      </c>
      <c r="C34808" t="s">
        <v>3835</v>
      </c>
      <c r="D34808" t="s">
        <v>2035</v>
      </c>
      <c r="E34808">
        <v>5</v>
      </c>
      <c r="F34808" t="s">
        <v>2016</v>
      </c>
      <c r="G34808">
        <v>8</v>
      </c>
      <c r="H34808" t="s">
        <v>2020</v>
      </c>
      <c r="I34808">
        <v>43503</v>
      </c>
      <c r="J34808">
        <v>8</v>
      </c>
      <c r="K34808">
        <v>-34.22</v>
      </c>
    </row>
    <row r="34809" spans="1:11">
      <c r="B34809" t="s">
        <v>3836</v>
      </c>
      <c r="C34809" t="s">
        <v>3837</v>
      </c>
      <c r="D34809" t="s">
        <v>2026</v>
      </c>
      <c r="E34809">
        <v>5</v>
      </c>
      <c r="F34809" t="s">
        <v>2016</v>
      </c>
      <c r="G34809">
        <v>9.5</v>
      </c>
      <c r="H34809" t="s">
        <v>2020</v>
      </c>
      <c r="I34809">
        <v>43503</v>
      </c>
      <c r="J34809">
        <v>8</v>
      </c>
      <c r="K34809">
        <v>-34.22</v>
      </c>
    </row>
    <row r="34810" spans="1:11">
      <c r="B34810" t="s">
        <v>2595</v>
      </c>
      <c r="C34810" t="s">
        <v>3838</v>
      </c>
      <c r="D34810" t="s">
        <v>2252</v>
      </c>
      <c r="E34810">
        <v>3</v>
      </c>
      <c r="F34810" t="s">
        <v>2016</v>
      </c>
      <c r="G34810">
        <v>6.8</v>
      </c>
      <c r="H34810" t="s">
        <v>2020</v>
      </c>
      <c r="I34810">
        <v>43503</v>
      </c>
      <c r="J34810">
        <v>9</v>
      </c>
      <c r="K34810">
        <v>-34.630000000000003</v>
      </c>
    </row>
    <row r="34811" spans="1:11">
      <c r="B34811" t="s">
        <v>3513</v>
      </c>
      <c r="C34811" t="s">
        <v>3839</v>
      </c>
      <c r="D34811" t="s">
        <v>2029</v>
      </c>
      <c r="E34811">
        <v>5</v>
      </c>
      <c r="F34811" t="s">
        <v>2016</v>
      </c>
      <c r="G34811">
        <v>7</v>
      </c>
      <c r="H34811" t="s">
        <v>2017</v>
      </c>
      <c r="I34811">
        <v>43503</v>
      </c>
      <c r="J34811">
        <v>8</v>
      </c>
      <c r="K34811">
        <v>-34.22</v>
      </c>
    </row>
    <row r="34812" spans="1:11">
      <c r="B34812" t="s">
        <v>2051</v>
      </c>
      <c r="C34812" t="s">
        <v>3840</v>
      </c>
      <c r="D34812" t="s">
        <v>2026</v>
      </c>
      <c r="E34812">
        <v>5</v>
      </c>
      <c r="F34812" t="s">
        <v>2016</v>
      </c>
      <c r="G34812">
        <v>8.5</v>
      </c>
      <c r="H34812" t="s">
        <v>2017</v>
      </c>
      <c r="I34812">
        <v>43503</v>
      </c>
      <c r="J34812">
        <v>8</v>
      </c>
      <c r="K34812">
        <v>-34.22</v>
      </c>
    </row>
    <row r="34813" spans="1:11">
      <c r="B34813" t="s">
        <v>2063</v>
      </c>
      <c r="C34813" t="s">
        <v>2902</v>
      </c>
      <c r="D34813" t="s">
        <v>2035</v>
      </c>
      <c r="E34813">
        <v>5</v>
      </c>
      <c r="F34813" t="s">
        <v>2016</v>
      </c>
      <c r="G34813">
        <v>7</v>
      </c>
      <c r="H34813" t="s">
        <v>2017</v>
      </c>
      <c r="I34813">
        <v>43503</v>
      </c>
      <c r="J34813">
        <v>8</v>
      </c>
      <c r="K34813">
        <v>-34.22</v>
      </c>
    </row>
    <row r="34814" spans="1:11">
      <c r="B34814" t="s">
        <v>3841</v>
      </c>
      <c r="C34814" t="s">
        <v>3842</v>
      </c>
      <c r="D34814" t="s">
        <v>2029</v>
      </c>
      <c r="E34814">
        <v>5</v>
      </c>
      <c r="F34814" t="s">
        <v>2016</v>
      </c>
      <c r="G34814">
        <v>9.5</v>
      </c>
      <c r="H34814" t="s">
        <v>2017</v>
      </c>
      <c r="I34814">
        <v>43481</v>
      </c>
      <c r="J34814" t="s">
        <v>2030</v>
      </c>
      <c r="K34814" t="s">
        <v>2030</v>
      </c>
    </row>
    <row r="34815" spans="1:11">
      <c r="B34815" t="s">
        <v>3517</v>
      </c>
      <c r="C34815" t="s">
        <v>3843</v>
      </c>
      <c r="D34815" t="s">
        <v>2026</v>
      </c>
      <c r="E34815">
        <v>5</v>
      </c>
      <c r="F34815" t="s">
        <v>2016</v>
      </c>
      <c r="G34815">
        <v>7</v>
      </c>
      <c r="H34815" t="s">
        <v>2017</v>
      </c>
      <c r="I34815">
        <v>43474</v>
      </c>
      <c r="J34815">
        <v>6</v>
      </c>
      <c r="K34815">
        <v>-22.27</v>
      </c>
    </row>
    <row r="34816" spans="1:11">
      <c r="B34816" t="s">
        <v>3844</v>
      </c>
      <c r="C34816" t="s">
        <v>3845</v>
      </c>
      <c r="D34816" t="s">
        <v>2238</v>
      </c>
      <c r="E34816">
        <v>4</v>
      </c>
      <c r="F34816" t="s">
        <v>2016</v>
      </c>
      <c r="G34816">
        <v>9</v>
      </c>
      <c r="H34816" t="s">
        <v>2020</v>
      </c>
      <c r="I34816">
        <v>43434</v>
      </c>
      <c r="J34816">
        <v>8</v>
      </c>
      <c r="K34816">
        <v>-34.22</v>
      </c>
    </row>
    <row r="34817" spans="2:11">
      <c r="B34817" t="s">
        <v>2813</v>
      </c>
      <c r="C34817" t="s">
        <v>3846</v>
      </c>
      <c r="D34817" t="s">
        <v>2076</v>
      </c>
      <c r="E34817">
        <v>3</v>
      </c>
      <c r="F34817" t="s">
        <v>2088</v>
      </c>
      <c r="G34817">
        <v>7.7</v>
      </c>
      <c r="H34817" t="s">
        <v>2017</v>
      </c>
      <c r="I34817">
        <v>43328</v>
      </c>
      <c r="J34817">
        <v>4</v>
      </c>
      <c r="K34817">
        <v>-12.03</v>
      </c>
    </row>
    <row r="34818" spans="2:11">
      <c r="B34818" t="s">
        <v>3847</v>
      </c>
      <c r="C34818" t="s">
        <v>3848</v>
      </c>
      <c r="D34818" t="s">
        <v>2026</v>
      </c>
      <c r="E34818">
        <v>5</v>
      </c>
      <c r="F34818" t="s">
        <v>2016</v>
      </c>
      <c r="G34818">
        <v>11.09</v>
      </c>
      <c r="H34818" t="s">
        <v>2020</v>
      </c>
      <c r="I34818">
        <v>42299</v>
      </c>
      <c r="J34818">
        <v>8</v>
      </c>
      <c r="K34818">
        <v>-34.22</v>
      </c>
    </row>
    <row r="34901" spans="1:11">
      <c r="A34901" t="s">
        <v>1362</v>
      </c>
      <c r="B34901" t="s">
        <v>2083</v>
      </c>
      <c r="C34901" t="s">
        <v>2084</v>
      </c>
      <c r="D34901" t="s">
        <v>2053</v>
      </c>
      <c r="E34901">
        <v>1</v>
      </c>
      <c r="F34901" t="s">
        <v>2016</v>
      </c>
      <c r="G34901" t="s">
        <v>2030</v>
      </c>
      <c r="H34901" t="s">
        <v>2017</v>
      </c>
      <c r="I34901">
        <v>43497</v>
      </c>
      <c r="J34901">
        <v>1</v>
      </c>
      <c r="K34901">
        <v>49.6</v>
      </c>
    </row>
    <row r="34902" spans="1:11">
      <c r="B34902" t="s">
        <v>3262</v>
      </c>
      <c r="C34902" t="s">
        <v>3263</v>
      </c>
      <c r="D34902" t="s">
        <v>2026</v>
      </c>
      <c r="E34902">
        <v>5</v>
      </c>
      <c r="F34902" t="s">
        <v>2016</v>
      </c>
      <c r="G34902">
        <v>9.5</v>
      </c>
      <c r="H34902" t="s">
        <v>2017</v>
      </c>
      <c r="I34902">
        <v>43493</v>
      </c>
      <c r="J34902">
        <v>11</v>
      </c>
      <c r="K34902">
        <v>-61.45</v>
      </c>
    </row>
    <row r="34903" spans="1:11">
      <c r="B34903" t="s">
        <v>2732</v>
      </c>
      <c r="C34903" t="s">
        <v>3264</v>
      </c>
      <c r="D34903" t="s">
        <v>2076</v>
      </c>
      <c r="E34903">
        <v>3</v>
      </c>
      <c r="F34903" t="s">
        <v>2016</v>
      </c>
      <c r="G34903">
        <v>5.9</v>
      </c>
      <c r="H34903" t="s">
        <v>2017</v>
      </c>
      <c r="I34903">
        <v>43490</v>
      </c>
      <c r="J34903">
        <v>3</v>
      </c>
      <c r="K34903">
        <v>0</v>
      </c>
    </row>
    <row r="34904" spans="1:11">
      <c r="B34904" t="s">
        <v>2753</v>
      </c>
      <c r="C34904" t="s">
        <v>2754</v>
      </c>
      <c r="D34904" t="s">
        <v>2076</v>
      </c>
      <c r="E34904">
        <v>3</v>
      </c>
      <c r="F34904" t="s">
        <v>2016</v>
      </c>
      <c r="G34904">
        <v>7.9</v>
      </c>
      <c r="H34904" t="s">
        <v>2017</v>
      </c>
      <c r="I34904">
        <v>43490</v>
      </c>
      <c r="J34904">
        <v>10</v>
      </c>
      <c r="K34904">
        <v>-60.96</v>
      </c>
    </row>
    <row r="34905" spans="1:11">
      <c r="B34905" t="s">
        <v>2069</v>
      </c>
      <c r="C34905" t="s">
        <v>3265</v>
      </c>
      <c r="D34905" t="s">
        <v>2035</v>
      </c>
      <c r="E34905">
        <v>5</v>
      </c>
      <c r="F34905" t="s">
        <v>2085</v>
      </c>
      <c r="G34905">
        <v>10</v>
      </c>
      <c r="H34905" t="s">
        <v>2017</v>
      </c>
      <c r="I34905">
        <v>43488</v>
      </c>
      <c r="J34905">
        <v>5</v>
      </c>
      <c r="K34905">
        <v>-34.61</v>
      </c>
    </row>
    <row r="34906" spans="1:11">
      <c r="B34906" t="s">
        <v>2565</v>
      </c>
      <c r="C34906" t="s">
        <v>2716</v>
      </c>
      <c r="D34906" t="s">
        <v>2076</v>
      </c>
      <c r="E34906">
        <v>3</v>
      </c>
      <c r="F34906" t="s">
        <v>2016</v>
      </c>
      <c r="G34906">
        <v>6</v>
      </c>
      <c r="H34906" t="s">
        <v>2020</v>
      </c>
      <c r="I34906">
        <v>43487</v>
      </c>
      <c r="J34906">
        <v>3</v>
      </c>
      <c r="K34906">
        <v>0</v>
      </c>
    </row>
    <row r="34907" spans="1:11">
      <c r="B34907" t="s">
        <v>2744</v>
      </c>
      <c r="C34907" t="s">
        <v>3266</v>
      </c>
      <c r="D34907" t="s">
        <v>2026</v>
      </c>
      <c r="E34907">
        <v>5</v>
      </c>
      <c r="F34907" t="s">
        <v>2016</v>
      </c>
      <c r="G34907">
        <v>8</v>
      </c>
      <c r="H34907" t="s">
        <v>2020</v>
      </c>
      <c r="I34907">
        <v>43487</v>
      </c>
      <c r="J34907">
        <v>2</v>
      </c>
      <c r="K34907">
        <v>15.7</v>
      </c>
    </row>
    <row r="34908" spans="1:11">
      <c r="B34908" t="s">
        <v>2742</v>
      </c>
      <c r="C34908" t="s">
        <v>3267</v>
      </c>
      <c r="D34908" t="s">
        <v>2029</v>
      </c>
      <c r="E34908">
        <v>5</v>
      </c>
      <c r="F34908" t="s">
        <v>2016</v>
      </c>
      <c r="G34908">
        <v>9</v>
      </c>
      <c r="H34908" t="s">
        <v>2020</v>
      </c>
      <c r="I34908">
        <v>43473</v>
      </c>
      <c r="J34908" t="s">
        <v>2030</v>
      </c>
      <c r="K34908" t="s">
        <v>2030</v>
      </c>
    </row>
    <row r="34909" spans="1:11">
      <c r="B34909" t="s">
        <v>2582</v>
      </c>
      <c r="C34909" t="s">
        <v>2746</v>
      </c>
      <c r="D34909" t="s">
        <v>2026</v>
      </c>
      <c r="E34909">
        <v>5</v>
      </c>
      <c r="F34909" t="s">
        <v>2016</v>
      </c>
      <c r="G34909">
        <v>7.5</v>
      </c>
      <c r="H34909" t="s">
        <v>2133</v>
      </c>
      <c r="I34909">
        <v>43431</v>
      </c>
      <c r="J34909">
        <v>11</v>
      </c>
      <c r="K34909">
        <v>-61.45</v>
      </c>
    </row>
    <row r="34910" spans="1:11">
      <c r="B34910" t="s">
        <v>2726</v>
      </c>
      <c r="C34910" t="s">
        <v>3268</v>
      </c>
      <c r="D34910" t="s">
        <v>2044</v>
      </c>
      <c r="E34910">
        <v>3</v>
      </c>
      <c r="F34910" t="s">
        <v>2016</v>
      </c>
      <c r="G34910">
        <v>5.7</v>
      </c>
      <c r="H34910" t="s">
        <v>2017</v>
      </c>
      <c r="I34910">
        <v>43430</v>
      </c>
      <c r="J34910">
        <v>7</v>
      </c>
      <c r="K34910">
        <v>-45.1</v>
      </c>
    </row>
    <row r="34911" spans="1:11">
      <c r="B34911" t="s">
        <v>2057</v>
      </c>
      <c r="C34911" t="s">
        <v>2748</v>
      </c>
      <c r="D34911" t="s">
        <v>2044</v>
      </c>
      <c r="E34911">
        <v>3</v>
      </c>
      <c r="F34911" t="s">
        <v>2016</v>
      </c>
      <c r="G34911">
        <v>8</v>
      </c>
      <c r="H34911" t="s">
        <v>2020</v>
      </c>
      <c r="I34911">
        <v>43425</v>
      </c>
      <c r="J34911" t="s">
        <v>2030</v>
      </c>
      <c r="K34911" t="s">
        <v>2030</v>
      </c>
    </row>
    <row r="34912" spans="1:11">
      <c r="B34912" t="s">
        <v>2027</v>
      </c>
      <c r="C34912" t="s">
        <v>3269</v>
      </c>
      <c r="D34912" t="s">
        <v>2044</v>
      </c>
      <c r="E34912">
        <v>3</v>
      </c>
      <c r="F34912" t="s">
        <v>2016</v>
      </c>
      <c r="G34912">
        <v>6</v>
      </c>
      <c r="H34912" t="s">
        <v>2017</v>
      </c>
      <c r="I34912">
        <v>43423</v>
      </c>
      <c r="J34912">
        <v>3</v>
      </c>
      <c r="K34912">
        <v>0</v>
      </c>
    </row>
    <row r="34913" spans="2:11">
      <c r="B34913" t="s">
        <v>2033</v>
      </c>
      <c r="C34913" t="s">
        <v>3236</v>
      </c>
      <c r="D34913" t="s">
        <v>2044</v>
      </c>
      <c r="E34913">
        <v>3</v>
      </c>
      <c r="F34913" t="s">
        <v>2016</v>
      </c>
      <c r="G34913">
        <v>6</v>
      </c>
      <c r="H34913" t="s">
        <v>3135</v>
      </c>
      <c r="I34913">
        <v>43420</v>
      </c>
      <c r="J34913">
        <v>12</v>
      </c>
      <c r="K34913">
        <v>-72.41</v>
      </c>
    </row>
    <row r="34914" spans="2:11">
      <c r="B34914" t="s">
        <v>2042</v>
      </c>
      <c r="C34914" t="s">
        <v>3270</v>
      </c>
      <c r="D34914" t="s">
        <v>2029</v>
      </c>
      <c r="E34914">
        <v>5</v>
      </c>
      <c r="F34914" t="s">
        <v>2016</v>
      </c>
      <c r="G34914">
        <v>7</v>
      </c>
      <c r="H34914" t="s">
        <v>2020</v>
      </c>
      <c r="I34914">
        <v>43420</v>
      </c>
      <c r="J34914">
        <v>11</v>
      </c>
      <c r="K34914">
        <v>-61.45</v>
      </c>
    </row>
    <row r="34915" spans="2:11">
      <c r="B34915" t="s">
        <v>2089</v>
      </c>
      <c r="C34915" t="s">
        <v>2738</v>
      </c>
      <c r="D34915" t="s">
        <v>2041</v>
      </c>
      <c r="E34915">
        <v>1</v>
      </c>
      <c r="F34915" t="s">
        <v>2016</v>
      </c>
      <c r="G34915">
        <v>5</v>
      </c>
      <c r="H34915" t="s">
        <v>2017</v>
      </c>
      <c r="I34915">
        <v>43420</v>
      </c>
      <c r="J34915">
        <v>4</v>
      </c>
      <c r="K34915">
        <v>-23</v>
      </c>
    </row>
    <row r="34916" spans="2:11">
      <c r="B34916" t="s">
        <v>2059</v>
      </c>
      <c r="C34916" t="s">
        <v>2741</v>
      </c>
      <c r="D34916" t="s">
        <v>2026</v>
      </c>
      <c r="E34916">
        <v>5</v>
      </c>
      <c r="F34916" t="s">
        <v>2016</v>
      </c>
      <c r="G34916">
        <v>10</v>
      </c>
      <c r="H34916" t="s">
        <v>2020</v>
      </c>
      <c r="I34916">
        <v>43420</v>
      </c>
      <c r="J34916">
        <v>11</v>
      </c>
      <c r="K34916">
        <v>-61.45</v>
      </c>
    </row>
    <row r="34917" spans="2:11">
      <c r="B34917" t="s">
        <v>3271</v>
      </c>
      <c r="C34917" t="s">
        <v>3272</v>
      </c>
      <c r="D34917" t="s">
        <v>2076</v>
      </c>
      <c r="E34917">
        <v>3</v>
      </c>
      <c r="F34917" t="s">
        <v>2016</v>
      </c>
      <c r="G34917">
        <v>6.5</v>
      </c>
      <c r="H34917" t="s">
        <v>2020</v>
      </c>
      <c r="I34917">
        <v>43420</v>
      </c>
      <c r="J34917">
        <v>3</v>
      </c>
      <c r="K34917">
        <v>0</v>
      </c>
    </row>
    <row r="34918" spans="2:11">
      <c r="B34918" t="s">
        <v>2021</v>
      </c>
      <c r="C34918" t="s">
        <v>3273</v>
      </c>
      <c r="D34918" t="s">
        <v>2296</v>
      </c>
      <c r="E34918">
        <v>3</v>
      </c>
      <c r="F34918" t="s">
        <v>2016</v>
      </c>
      <c r="G34918">
        <v>7.2</v>
      </c>
      <c r="H34918" t="s">
        <v>2020</v>
      </c>
      <c r="I34918">
        <v>43419</v>
      </c>
      <c r="J34918">
        <v>6</v>
      </c>
      <c r="K34918">
        <v>-43.01</v>
      </c>
    </row>
    <row r="34919" spans="2:11">
      <c r="B34919" t="s">
        <v>2091</v>
      </c>
      <c r="C34919" t="s">
        <v>2757</v>
      </c>
      <c r="D34919" t="s">
        <v>2093</v>
      </c>
      <c r="E34919" t="s">
        <v>2030</v>
      </c>
      <c r="F34919" t="s">
        <v>2016</v>
      </c>
      <c r="G34919" t="s">
        <v>2030</v>
      </c>
      <c r="H34919" t="s">
        <v>2017</v>
      </c>
      <c r="I34919">
        <v>43403</v>
      </c>
      <c r="J34919" t="s">
        <v>2030</v>
      </c>
      <c r="K34919" t="s">
        <v>2030</v>
      </c>
    </row>
    <row r="34920" spans="2:11">
      <c r="B34920" t="s">
        <v>2718</v>
      </c>
      <c r="C34920" t="s">
        <v>3238</v>
      </c>
      <c r="D34920" t="s">
        <v>2044</v>
      </c>
      <c r="E34920">
        <v>3</v>
      </c>
      <c r="F34920" t="s">
        <v>2123</v>
      </c>
      <c r="G34920">
        <v>7</v>
      </c>
      <c r="H34920" t="s">
        <v>2020</v>
      </c>
      <c r="I34920">
        <v>43368</v>
      </c>
      <c r="J34920" t="s">
        <v>2030</v>
      </c>
      <c r="K34920" t="s">
        <v>2030</v>
      </c>
    </row>
    <row r="34921" spans="2:11">
      <c r="B34921" t="s">
        <v>2751</v>
      </c>
      <c r="C34921" t="s">
        <v>2752</v>
      </c>
      <c r="D34921" t="s">
        <v>2104</v>
      </c>
      <c r="E34921" t="s">
        <v>2030</v>
      </c>
      <c r="F34921" t="s">
        <v>2016</v>
      </c>
      <c r="G34921" t="s">
        <v>2030</v>
      </c>
      <c r="H34921" t="s">
        <v>2017</v>
      </c>
      <c r="I34921">
        <v>43231</v>
      </c>
      <c r="J34921" t="s">
        <v>2030</v>
      </c>
      <c r="K34921" t="s">
        <v>2030</v>
      </c>
    </row>
    <row r="34922" spans="2:11">
      <c r="B34922" t="s">
        <v>3274</v>
      </c>
      <c r="C34922" t="s">
        <v>3275</v>
      </c>
      <c r="D34922" t="s">
        <v>2570</v>
      </c>
      <c r="E34922">
        <v>4</v>
      </c>
      <c r="F34922" t="s">
        <v>2016</v>
      </c>
      <c r="G34922">
        <v>14.5</v>
      </c>
      <c r="H34922" t="s">
        <v>3135</v>
      </c>
      <c r="I34922">
        <v>42789</v>
      </c>
      <c r="J34922">
        <v>11</v>
      </c>
      <c r="K34922">
        <v>-61.45</v>
      </c>
    </row>
    <row r="34923" spans="2:11">
      <c r="B34923" t="s">
        <v>2111</v>
      </c>
      <c r="C34923" t="s">
        <v>2338</v>
      </c>
      <c r="D34923" t="s">
        <v>2026</v>
      </c>
      <c r="E34923">
        <v>5</v>
      </c>
      <c r="F34923" t="s">
        <v>2123</v>
      </c>
      <c r="G34923" t="s">
        <v>2030</v>
      </c>
      <c r="H34923" t="s">
        <v>2017</v>
      </c>
      <c r="I34923">
        <v>42515</v>
      </c>
      <c r="J34923">
        <v>11</v>
      </c>
      <c r="K34923">
        <v>-61.45</v>
      </c>
    </row>
    <row r="35001" spans="1:11">
      <c r="A35001" t="s">
        <v>1363</v>
      </c>
      <c r="B35001" t="s">
        <v>2151</v>
      </c>
      <c r="C35001" t="s">
        <v>2934</v>
      </c>
      <c r="D35001" t="s">
        <v>2026</v>
      </c>
      <c r="E35001">
        <v>5</v>
      </c>
      <c r="F35001" t="s">
        <v>2016</v>
      </c>
      <c r="G35001">
        <v>50</v>
      </c>
      <c r="H35001" t="s">
        <v>2020</v>
      </c>
      <c r="I35001">
        <v>43502</v>
      </c>
      <c r="J35001">
        <v>2</v>
      </c>
      <c r="K35001">
        <v>-23.41</v>
      </c>
    </row>
    <row r="35002" spans="1:11">
      <c r="B35002" t="s">
        <v>2153</v>
      </c>
      <c r="C35002" t="s">
        <v>2154</v>
      </c>
      <c r="D35002" t="s">
        <v>2026</v>
      </c>
      <c r="E35002">
        <v>5</v>
      </c>
      <c r="F35002" t="s">
        <v>2016</v>
      </c>
      <c r="G35002">
        <v>85</v>
      </c>
      <c r="H35002" t="s">
        <v>2020</v>
      </c>
      <c r="I35002">
        <v>43500</v>
      </c>
      <c r="J35002">
        <v>2</v>
      </c>
      <c r="K35002">
        <v>-23.41</v>
      </c>
    </row>
    <row r="35003" spans="1:11">
      <c r="B35003" t="s">
        <v>2094</v>
      </c>
      <c r="C35003" t="s">
        <v>2095</v>
      </c>
      <c r="D35003" t="s">
        <v>2076</v>
      </c>
      <c r="E35003">
        <v>3</v>
      </c>
      <c r="F35003" t="s">
        <v>2016</v>
      </c>
      <c r="G35003" t="s">
        <v>2030</v>
      </c>
      <c r="H35003" t="s">
        <v>2017</v>
      </c>
      <c r="I35003">
        <v>43493</v>
      </c>
      <c r="J35003" t="s">
        <v>2030</v>
      </c>
      <c r="K35003" t="s">
        <v>2030</v>
      </c>
    </row>
    <row r="35004" spans="1:11">
      <c r="B35004" t="s">
        <v>2148</v>
      </c>
      <c r="C35004" t="s">
        <v>2149</v>
      </c>
      <c r="D35004" t="s">
        <v>2029</v>
      </c>
      <c r="E35004">
        <v>5</v>
      </c>
      <c r="F35004" t="s">
        <v>2016</v>
      </c>
      <c r="G35004">
        <v>47</v>
      </c>
      <c r="H35004" t="s">
        <v>2020</v>
      </c>
      <c r="I35004">
        <v>43482</v>
      </c>
      <c r="J35004">
        <v>2</v>
      </c>
      <c r="K35004">
        <v>-23.41</v>
      </c>
    </row>
    <row r="35005" spans="1:11">
      <c r="B35005" t="s">
        <v>2136</v>
      </c>
      <c r="C35005" t="s">
        <v>2935</v>
      </c>
      <c r="D35005" t="s">
        <v>2026</v>
      </c>
      <c r="E35005">
        <v>5</v>
      </c>
      <c r="F35005" t="s">
        <v>2016</v>
      </c>
      <c r="G35005">
        <v>34</v>
      </c>
      <c r="H35005" t="s">
        <v>2017</v>
      </c>
      <c r="I35005">
        <v>43481</v>
      </c>
      <c r="J35005" t="s">
        <v>2030</v>
      </c>
      <c r="K35005" t="s">
        <v>2030</v>
      </c>
    </row>
    <row r="35006" spans="1:11">
      <c r="B35006" t="s">
        <v>2037</v>
      </c>
      <c r="C35006" t="s">
        <v>2936</v>
      </c>
      <c r="D35006" t="s">
        <v>2026</v>
      </c>
      <c r="E35006">
        <v>5</v>
      </c>
      <c r="F35006" t="s">
        <v>2016</v>
      </c>
      <c r="G35006">
        <v>47</v>
      </c>
      <c r="H35006" t="s">
        <v>2020</v>
      </c>
      <c r="I35006">
        <v>43472</v>
      </c>
      <c r="J35006">
        <v>2</v>
      </c>
      <c r="K35006">
        <v>-23.41</v>
      </c>
    </row>
    <row r="35007" spans="1:11">
      <c r="B35007" t="s">
        <v>2021</v>
      </c>
      <c r="C35007" t="s">
        <v>2295</v>
      </c>
      <c r="D35007" t="s">
        <v>2296</v>
      </c>
      <c r="E35007">
        <v>3</v>
      </c>
      <c r="F35007" t="s">
        <v>2123</v>
      </c>
      <c r="G35007">
        <v>25</v>
      </c>
      <c r="H35007" t="s">
        <v>2020</v>
      </c>
      <c r="I35007">
        <v>43447</v>
      </c>
      <c r="J35007" t="s">
        <v>2030</v>
      </c>
      <c r="K35007" t="s">
        <v>2030</v>
      </c>
    </row>
    <row r="35008" spans="1:11">
      <c r="B35008" t="s">
        <v>2267</v>
      </c>
      <c r="C35008" t="s">
        <v>2937</v>
      </c>
      <c r="D35008" t="s">
        <v>2029</v>
      </c>
      <c r="E35008">
        <v>5</v>
      </c>
      <c r="F35008" t="s">
        <v>2123</v>
      </c>
      <c r="G35008">
        <v>51</v>
      </c>
      <c r="H35008" t="s">
        <v>2017</v>
      </c>
      <c r="I35008">
        <v>43447</v>
      </c>
      <c r="J35008" t="s">
        <v>2030</v>
      </c>
      <c r="K35008" t="s">
        <v>2030</v>
      </c>
    </row>
    <row r="35009" spans="2:11">
      <c r="B35009" t="s">
        <v>2049</v>
      </c>
      <c r="C35009" t="s">
        <v>2301</v>
      </c>
      <c r="D35009" t="s">
        <v>2029</v>
      </c>
      <c r="E35009">
        <v>5</v>
      </c>
      <c r="F35009" t="s">
        <v>2016</v>
      </c>
      <c r="G35009">
        <v>46</v>
      </c>
      <c r="H35009" t="s">
        <v>2020</v>
      </c>
      <c r="I35009">
        <v>43415</v>
      </c>
      <c r="J35009">
        <v>2</v>
      </c>
      <c r="K35009">
        <v>-23.41</v>
      </c>
    </row>
    <row r="35010" spans="2:11">
      <c r="B35010" t="s">
        <v>2033</v>
      </c>
      <c r="C35010" t="s">
        <v>2329</v>
      </c>
      <c r="D35010" t="s">
        <v>2035</v>
      </c>
      <c r="E35010">
        <v>5</v>
      </c>
      <c r="F35010" t="s">
        <v>2016</v>
      </c>
      <c r="G35010">
        <v>39</v>
      </c>
      <c r="H35010" t="s">
        <v>2020</v>
      </c>
      <c r="I35010">
        <v>43413</v>
      </c>
      <c r="J35010">
        <v>2</v>
      </c>
      <c r="K35010">
        <v>-23.41</v>
      </c>
    </row>
    <row r="35011" spans="2:11">
      <c r="B35011" t="s">
        <v>2045</v>
      </c>
      <c r="C35011" t="s">
        <v>2442</v>
      </c>
      <c r="D35011" t="s">
        <v>2029</v>
      </c>
      <c r="E35011">
        <v>5</v>
      </c>
      <c r="F35011" t="s">
        <v>2016</v>
      </c>
      <c r="G35011">
        <v>50</v>
      </c>
      <c r="H35011" t="s">
        <v>2020</v>
      </c>
      <c r="I35011">
        <v>43413</v>
      </c>
      <c r="J35011">
        <v>2</v>
      </c>
      <c r="K35011">
        <v>-23.41</v>
      </c>
    </row>
    <row r="35012" spans="2:11">
      <c r="B35012" t="s">
        <v>2077</v>
      </c>
      <c r="C35012" t="s">
        <v>2928</v>
      </c>
      <c r="D35012" t="s">
        <v>2029</v>
      </c>
      <c r="E35012">
        <v>5</v>
      </c>
      <c r="F35012" t="s">
        <v>2016</v>
      </c>
      <c r="G35012">
        <v>45</v>
      </c>
      <c r="H35012" t="s">
        <v>2017</v>
      </c>
      <c r="I35012">
        <v>43374</v>
      </c>
      <c r="J35012">
        <v>2</v>
      </c>
      <c r="K35012">
        <v>-23.41</v>
      </c>
    </row>
    <row r="35013" spans="2:11">
      <c r="B35013" t="s">
        <v>2083</v>
      </c>
      <c r="C35013" t="s">
        <v>2304</v>
      </c>
      <c r="D35013" t="s">
        <v>2053</v>
      </c>
      <c r="E35013">
        <v>1</v>
      </c>
      <c r="F35013" t="s">
        <v>2016</v>
      </c>
      <c r="G35013" t="s">
        <v>2030</v>
      </c>
      <c r="H35013" t="s">
        <v>2017</v>
      </c>
      <c r="I35013">
        <v>43330</v>
      </c>
      <c r="J35013">
        <v>1</v>
      </c>
      <c r="K35013">
        <v>23.41</v>
      </c>
    </row>
    <row r="35101" spans="1:11">
      <c r="A35101" t="s">
        <v>1364</v>
      </c>
      <c r="B35101" t="s">
        <v>2047</v>
      </c>
      <c r="C35101" t="s">
        <v>2356</v>
      </c>
      <c r="D35101" t="s">
        <v>2044</v>
      </c>
      <c r="E35101">
        <v>3</v>
      </c>
      <c r="F35101" t="s">
        <v>2016</v>
      </c>
      <c r="G35101">
        <v>124</v>
      </c>
      <c r="H35101" t="s">
        <v>2017</v>
      </c>
      <c r="I35101">
        <v>43511</v>
      </c>
      <c r="J35101" t="s">
        <v>2030</v>
      </c>
      <c r="K35101" t="s">
        <v>2030</v>
      </c>
    </row>
    <row r="35102" spans="1:11">
      <c r="B35102" t="s">
        <v>2024</v>
      </c>
      <c r="C35102" t="s">
        <v>3681</v>
      </c>
      <c r="D35102" t="s">
        <v>2026</v>
      </c>
      <c r="E35102">
        <v>5</v>
      </c>
      <c r="F35102" t="s">
        <v>2016</v>
      </c>
      <c r="G35102">
        <v>116</v>
      </c>
      <c r="H35102" t="s">
        <v>2017</v>
      </c>
      <c r="I35102">
        <v>43510</v>
      </c>
      <c r="J35102">
        <v>2</v>
      </c>
      <c r="K35102">
        <v>7.44</v>
      </c>
    </row>
    <row r="35103" spans="1:11">
      <c r="B35103" t="s">
        <v>2067</v>
      </c>
      <c r="C35103" t="s">
        <v>2910</v>
      </c>
      <c r="D35103" t="s">
        <v>2252</v>
      </c>
      <c r="E35103">
        <v>3</v>
      </c>
      <c r="F35103" t="s">
        <v>2016</v>
      </c>
      <c r="G35103">
        <v>104</v>
      </c>
      <c r="H35103" t="s">
        <v>2020</v>
      </c>
      <c r="I35103">
        <v>43509</v>
      </c>
      <c r="J35103">
        <v>3</v>
      </c>
      <c r="K35103">
        <v>0</v>
      </c>
    </row>
    <row r="35104" spans="1:11">
      <c r="B35104" t="s">
        <v>2027</v>
      </c>
      <c r="C35104" t="s">
        <v>3007</v>
      </c>
      <c r="D35104" t="s">
        <v>2044</v>
      </c>
      <c r="E35104">
        <v>3</v>
      </c>
      <c r="F35104" t="s">
        <v>2016</v>
      </c>
      <c r="G35104">
        <v>115</v>
      </c>
      <c r="H35104" t="s">
        <v>2017</v>
      </c>
      <c r="I35104">
        <v>43509</v>
      </c>
      <c r="J35104">
        <v>3</v>
      </c>
      <c r="K35104">
        <v>0</v>
      </c>
    </row>
    <row r="35105" spans="2:11">
      <c r="B35105" t="s">
        <v>2274</v>
      </c>
      <c r="C35105" t="s">
        <v>3011</v>
      </c>
      <c r="D35105" t="s">
        <v>2076</v>
      </c>
      <c r="E35105">
        <v>3</v>
      </c>
      <c r="F35105" t="s">
        <v>2016</v>
      </c>
      <c r="G35105" t="s">
        <v>2030</v>
      </c>
      <c r="H35105" t="s">
        <v>2017</v>
      </c>
      <c r="I35105">
        <v>43509</v>
      </c>
      <c r="J35105">
        <v>3</v>
      </c>
      <c r="K35105">
        <v>0</v>
      </c>
    </row>
    <row r="35106" spans="2:11">
      <c r="B35106" t="s">
        <v>2051</v>
      </c>
      <c r="C35106" t="s">
        <v>3687</v>
      </c>
      <c r="D35106" t="s">
        <v>2076</v>
      </c>
      <c r="E35106">
        <v>3</v>
      </c>
      <c r="F35106" t="s">
        <v>2088</v>
      </c>
      <c r="G35106">
        <v>109</v>
      </c>
      <c r="H35106" t="s">
        <v>2017</v>
      </c>
      <c r="I35106">
        <v>43509</v>
      </c>
      <c r="J35106">
        <v>1</v>
      </c>
      <c r="K35106">
        <v>8</v>
      </c>
    </row>
    <row r="35107" spans="2:11">
      <c r="B35107" t="s">
        <v>2352</v>
      </c>
      <c r="C35107" t="s">
        <v>4215</v>
      </c>
      <c r="D35107" t="s">
        <v>2026</v>
      </c>
      <c r="E35107">
        <v>5</v>
      </c>
      <c r="F35107" t="s">
        <v>2016</v>
      </c>
      <c r="G35107">
        <v>107</v>
      </c>
      <c r="H35107" t="s">
        <v>2017</v>
      </c>
      <c r="I35107">
        <v>43509</v>
      </c>
      <c r="J35107" t="s">
        <v>2030</v>
      </c>
      <c r="K35107" t="s">
        <v>2030</v>
      </c>
    </row>
    <row r="35108" spans="2:11">
      <c r="B35108" t="s">
        <v>2072</v>
      </c>
      <c r="C35108" t="s">
        <v>3531</v>
      </c>
      <c r="D35108" t="s">
        <v>2029</v>
      </c>
      <c r="E35108">
        <v>5</v>
      </c>
      <c r="F35108" t="s">
        <v>2016</v>
      </c>
      <c r="G35108">
        <v>120</v>
      </c>
      <c r="H35108" t="s">
        <v>2020</v>
      </c>
      <c r="I35108">
        <v>43507</v>
      </c>
      <c r="J35108">
        <v>2</v>
      </c>
      <c r="K35108">
        <v>7.44</v>
      </c>
    </row>
    <row r="35109" spans="2:11">
      <c r="B35109" t="s">
        <v>2077</v>
      </c>
      <c r="C35109" t="s">
        <v>3685</v>
      </c>
      <c r="D35109" t="s">
        <v>2029</v>
      </c>
      <c r="E35109">
        <v>5</v>
      </c>
      <c r="F35109" t="s">
        <v>2016</v>
      </c>
      <c r="G35109">
        <v>135</v>
      </c>
      <c r="H35109" t="s">
        <v>2020</v>
      </c>
      <c r="I35109">
        <v>43507</v>
      </c>
      <c r="J35109">
        <v>2</v>
      </c>
      <c r="K35109">
        <v>7.44</v>
      </c>
    </row>
    <row r="35110" spans="2:11">
      <c r="B35110" t="s">
        <v>2063</v>
      </c>
      <c r="C35110" t="s">
        <v>3024</v>
      </c>
      <c r="D35110" t="s">
        <v>2162</v>
      </c>
      <c r="E35110">
        <v>3</v>
      </c>
      <c r="F35110" t="s">
        <v>2016</v>
      </c>
      <c r="G35110">
        <v>120</v>
      </c>
      <c r="H35110" t="s">
        <v>2017</v>
      </c>
      <c r="I35110">
        <v>43507</v>
      </c>
      <c r="J35110">
        <v>8</v>
      </c>
      <c r="K35110">
        <v>-30.42</v>
      </c>
    </row>
    <row r="35111" spans="2:11">
      <c r="B35111" t="s">
        <v>2267</v>
      </c>
      <c r="C35111" t="s">
        <v>3683</v>
      </c>
      <c r="D35111" t="s">
        <v>2029</v>
      </c>
      <c r="E35111">
        <v>5</v>
      </c>
      <c r="F35111" t="s">
        <v>2016</v>
      </c>
      <c r="G35111">
        <v>137</v>
      </c>
      <c r="H35111" t="s">
        <v>2017</v>
      </c>
      <c r="I35111">
        <v>43507</v>
      </c>
      <c r="J35111" t="s">
        <v>2030</v>
      </c>
      <c r="K35111" t="s">
        <v>2030</v>
      </c>
    </row>
    <row r="35112" spans="2:11">
      <c r="B35112" t="s">
        <v>2021</v>
      </c>
      <c r="C35112" t="s">
        <v>3039</v>
      </c>
      <c r="D35112" t="s">
        <v>2166</v>
      </c>
      <c r="E35112">
        <v>5</v>
      </c>
      <c r="F35112" t="s">
        <v>2016</v>
      </c>
      <c r="G35112">
        <v>122</v>
      </c>
      <c r="H35112" t="s">
        <v>3135</v>
      </c>
      <c r="I35112">
        <v>43506</v>
      </c>
      <c r="J35112">
        <v>2</v>
      </c>
      <c r="K35112">
        <v>7.44</v>
      </c>
    </row>
    <row r="35113" spans="2:11">
      <c r="B35113" t="s">
        <v>106</v>
      </c>
      <c r="C35113" t="s">
        <v>3025</v>
      </c>
      <c r="D35113" t="s">
        <v>2723</v>
      </c>
      <c r="E35113">
        <v>3</v>
      </c>
      <c r="F35113" t="s">
        <v>2016</v>
      </c>
      <c r="G35113">
        <v>115</v>
      </c>
      <c r="H35113" t="s">
        <v>2020</v>
      </c>
      <c r="I35113">
        <v>43504</v>
      </c>
      <c r="J35113">
        <v>3</v>
      </c>
      <c r="K35113">
        <v>0</v>
      </c>
    </row>
    <row r="35114" spans="2:11">
      <c r="B35114" t="s">
        <v>2033</v>
      </c>
      <c r="C35114" t="s">
        <v>3027</v>
      </c>
      <c r="D35114" t="s">
        <v>2035</v>
      </c>
      <c r="E35114">
        <v>5</v>
      </c>
      <c r="F35114" t="s">
        <v>2016</v>
      </c>
      <c r="G35114">
        <v>124</v>
      </c>
      <c r="H35114" t="s">
        <v>2036</v>
      </c>
      <c r="I35114">
        <v>43504</v>
      </c>
      <c r="J35114">
        <v>5</v>
      </c>
      <c r="K35114">
        <v>-4.38</v>
      </c>
    </row>
    <row r="35115" spans="2:11">
      <c r="B35115" t="s">
        <v>2037</v>
      </c>
      <c r="C35115" t="s">
        <v>3536</v>
      </c>
      <c r="D35115" t="s">
        <v>2026</v>
      </c>
      <c r="E35115">
        <v>5</v>
      </c>
      <c r="F35115" t="s">
        <v>2016</v>
      </c>
      <c r="G35115">
        <v>105</v>
      </c>
      <c r="H35115" t="s">
        <v>2020</v>
      </c>
      <c r="I35115">
        <v>43504</v>
      </c>
      <c r="J35115" t="s">
        <v>2030</v>
      </c>
      <c r="K35115" t="s">
        <v>2030</v>
      </c>
    </row>
    <row r="35116" spans="2:11">
      <c r="B35116" t="s">
        <v>2079</v>
      </c>
      <c r="C35116" t="s">
        <v>3035</v>
      </c>
      <c r="D35116" t="s">
        <v>2029</v>
      </c>
      <c r="E35116">
        <v>5</v>
      </c>
      <c r="F35116" t="s">
        <v>2016</v>
      </c>
      <c r="G35116">
        <v>139</v>
      </c>
      <c r="H35116" t="s">
        <v>2017</v>
      </c>
      <c r="I35116">
        <v>43504</v>
      </c>
      <c r="J35116">
        <v>7</v>
      </c>
      <c r="K35116">
        <v>-15</v>
      </c>
    </row>
    <row r="35117" spans="2:11">
      <c r="B35117" t="s">
        <v>2049</v>
      </c>
      <c r="C35117" t="s">
        <v>3689</v>
      </c>
      <c r="D35117" t="s">
        <v>2029</v>
      </c>
      <c r="E35117">
        <v>5</v>
      </c>
      <c r="F35117" t="s">
        <v>2016</v>
      </c>
      <c r="G35117">
        <v>123</v>
      </c>
      <c r="H35117" t="s">
        <v>2017</v>
      </c>
      <c r="I35117">
        <v>43504</v>
      </c>
      <c r="J35117" t="s">
        <v>2030</v>
      </c>
      <c r="K35117" t="s">
        <v>2030</v>
      </c>
    </row>
    <row r="35118" spans="2:11">
      <c r="B35118" t="s">
        <v>2198</v>
      </c>
      <c r="C35118" t="s">
        <v>3680</v>
      </c>
      <c r="D35118" t="s">
        <v>2035</v>
      </c>
      <c r="E35118">
        <v>5</v>
      </c>
      <c r="F35118" t="s">
        <v>2016</v>
      </c>
      <c r="G35118">
        <v>113</v>
      </c>
      <c r="H35118" t="s">
        <v>2020</v>
      </c>
      <c r="I35118">
        <v>43504</v>
      </c>
      <c r="J35118" t="s">
        <v>2030</v>
      </c>
      <c r="K35118" t="s">
        <v>2030</v>
      </c>
    </row>
    <row r="35119" spans="2:11">
      <c r="B35119" t="s">
        <v>2374</v>
      </c>
      <c r="C35119" t="s">
        <v>4214</v>
      </c>
      <c r="D35119" t="s">
        <v>2026</v>
      </c>
      <c r="E35119">
        <v>5</v>
      </c>
      <c r="F35119" t="s">
        <v>2016</v>
      </c>
      <c r="G35119">
        <v>129</v>
      </c>
      <c r="H35119" t="s">
        <v>2017</v>
      </c>
      <c r="I35119">
        <v>43504</v>
      </c>
      <c r="J35119">
        <v>6</v>
      </c>
      <c r="K35119">
        <v>-12.51</v>
      </c>
    </row>
    <row r="35120" spans="2:11">
      <c r="B35120" t="s">
        <v>2094</v>
      </c>
      <c r="C35120" t="s">
        <v>2095</v>
      </c>
      <c r="D35120" t="s">
        <v>2076</v>
      </c>
      <c r="E35120">
        <v>3</v>
      </c>
      <c r="F35120" t="s">
        <v>2016</v>
      </c>
      <c r="G35120" t="s">
        <v>2030</v>
      </c>
      <c r="H35120" t="s">
        <v>2017</v>
      </c>
      <c r="I35120">
        <v>43500</v>
      </c>
      <c r="J35120" t="s">
        <v>2030</v>
      </c>
      <c r="K35120" t="s">
        <v>2030</v>
      </c>
    </row>
    <row r="35121" spans="2:11">
      <c r="B35121" t="s">
        <v>2083</v>
      </c>
      <c r="C35121" t="s">
        <v>2084</v>
      </c>
      <c r="D35121" t="s">
        <v>2035</v>
      </c>
      <c r="E35121">
        <v>5</v>
      </c>
      <c r="F35121" t="s">
        <v>2085</v>
      </c>
      <c r="G35121" t="s">
        <v>2030</v>
      </c>
      <c r="H35121" t="s">
        <v>2017</v>
      </c>
      <c r="I35121">
        <v>43312</v>
      </c>
      <c r="J35121">
        <v>4</v>
      </c>
      <c r="K35121">
        <v>-3.56</v>
      </c>
    </row>
    <row r="35201" spans="1:11">
      <c r="A35201" t="s">
        <v>1365</v>
      </c>
      <c r="B35201" t="s">
        <v>2094</v>
      </c>
      <c r="C35201" t="s">
        <v>2095</v>
      </c>
      <c r="D35201" t="s">
        <v>2053</v>
      </c>
      <c r="E35201">
        <v>1</v>
      </c>
      <c r="F35201" t="s">
        <v>2088</v>
      </c>
      <c r="G35201" t="s">
        <v>2030</v>
      </c>
      <c r="H35201" t="s">
        <v>2017</v>
      </c>
      <c r="I35201">
        <v>43509</v>
      </c>
      <c r="J35201" t="s">
        <v>2030</v>
      </c>
      <c r="K35201" t="s">
        <v>2030</v>
      </c>
    </row>
    <row r="35202" spans="1:11">
      <c r="B35202" t="s">
        <v>2269</v>
      </c>
      <c r="C35202" t="s">
        <v>3478</v>
      </c>
      <c r="D35202" t="s">
        <v>2026</v>
      </c>
      <c r="E35202">
        <v>5</v>
      </c>
      <c r="F35202" t="s">
        <v>2016</v>
      </c>
      <c r="G35202">
        <v>38</v>
      </c>
      <c r="H35202" t="s">
        <v>2020</v>
      </c>
      <c r="I35202">
        <v>43509</v>
      </c>
      <c r="J35202">
        <v>4</v>
      </c>
      <c r="K35202">
        <v>-35</v>
      </c>
    </row>
    <row r="35203" spans="1:11">
      <c r="B35203" t="s">
        <v>2072</v>
      </c>
      <c r="C35203" t="s">
        <v>2544</v>
      </c>
      <c r="D35203" t="s">
        <v>2029</v>
      </c>
      <c r="E35203">
        <v>5</v>
      </c>
      <c r="F35203" t="s">
        <v>2016</v>
      </c>
      <c r="G35203">
        <v>32</v>
      </c>
      <c r="H35203" t="s">
        <v>2020</v>
      </c>
      <c r="I35203">
        <v>43508</v>
      </c>
      <c r="J35203">
        <v>4</v>
      </c>
      <c r="K35203">
        <v>-35</v>
      </c>
    </row>
    <row r="35204" spans="1:11">
      <c r="B35204" t="s">
        <v>4127</v>
      </c>
      <c r="C35204" t="s">
        <v>4128</v>
      </c>
      <c r="D35204" t="s">
        <v>2026</v>
      </c>
      <c r="E35204">
        <v>5</v>
      </c>
      <c r="F35204" t="s">
        <v>2016</v>
      </c>
      <c r="G35204">
        <v>48</v>
      </c>
      <c r="H35204" t="s">
        <v>2017</v>
      </c>
      <c r="I35204">
        <v>43497</v>
      </c>
      <c r="J35204">
        <v>3</v>
      </c>
      <c r="K35204">
        <v>-12.48</v>
      </c>
    </row>
    <row r="35205" spans="1:11">
      <c r="B35205" t="s">
        <v>2232</v>
      </c>
      <c r="C35205" t="s">
        <v>4129</v>
      </c>
      <c r="D35205" t="s">
        <v>2015</v>
      </c>
      <c r="E35205">
        <v>3</v>
      </c>
      <c r="F35205" t="s">
        <v>2088</v>
      </c>
      <c r="G35205" t="s">
        <v>2030</v>
      </c>
      <c r="H35205" t="s">
        <v>2017</v>
      </c>
      <c r="I35205">
        <v>43483</v>
      </c>
      <c r="J35205">
        <v>5</v>
      </c>
      <c r="K35205">
        <v>-37.159999999999997</v>
      </c>
    </row>
    <row r="35206" spans="1:11">
      <c r="B35206" t="s">
        <v>2134</v>
      </c>
      <c r="C35206" t="s">
        <v>2263</v>
      </c>
      <c r="D35206" t="s">
        <v>2035</v>
      </c>
      <c r="E35206">
        <v>5</v>
      </c>
      <c r="F35206" t="s">
        <v>2016</v>
      </c>
      <c r="G35206">
        <v>40</v>
      </c>
      <c r="H35206" t="s">
        <v>2020</v>
      </c>
      <c r="I35206">
        <v>43482</v>
      </c>
      <c r="J35206" t="s">
        <v>2030</v>
      </c>
      <c r="K35206" t="s">
        <v>2030</v>
      </c>
    </row>
    <row r="35207" spans="1:11">
      <c r="B35207" t="s">
        <v>2037</v>
      </c>
      <c r="C35207" t="s">
        <v>2264</v>
      </c>
      <c r="D35207" t="s">
        <v>2026</v>
      </c>
      <c r="E35207">
        <v>5</v>
      </c>
      <c r="F35207" t="s">
        <v>2016</v>
      </c>
      <c r="G35207">
        <v>40</v>
      </c>
      <c r="H35207" t="s">
        <v>2020</v>
      </c>
      <c r="I35207">
        <v>43480</v>
      </c>
      <c r="J35207">
        <v>4</v>
      </c>
      <c r="K35207">
        <v>-35</v>
      </c>
    </row>
    <row r="35208" spans="1:11">
      <c r="B35208" t="s">
        <v>2151</v>
      </c>
      <c r="C35208" t="s">
        <v>2256</v>
      </c>
      <c r="D35208" t="s">
        <v>2044</v>
      </c>
      <c r="E35208">
        <v>3</v>
      </c>
      <c r="F35208" t="s">
        <v>2016</v>
      </c>
      <c r="G35208" t="s">
        <v>2030</v>
      </c>
      <c r="H35208" t="s">
        <v>2017</v>
      </c>
      <c r="I35208">
        <v>43479</v>
      </c>
      <c r="J35208">
        <v>1</v>
      </c>
      <c r="K35208">
        <v>0</v>
      </c>
    </row>
    <row r="35209" spans="1:11">
      <c r="B35209" t="s">
        <v>2031</v>
      </c>
      <c r="C35209" t="s">
        <v>3720</v>
      </c>
      <c r="D35209" t="s">
        <v>2026</v>
      </c>
      <c r="E35209">
        <v>5</v>
      </c>
      <c r="F35209" t="s">
        <v>2016</v>
      </c>
      <c r="G35209">
        <v>35</v>
      </c>
      <c r="H35209" t="s">
        <v>2020</v>
      </c>
      <c r="I35209">
        <v>43472</v>
      </c>
      <c r="J35209" t="s">
        <v>2030</v>
      </c>
      <c r="K35209" t="s">
        <v>2030</v>
      </c>
    </row>
    <row r="35210" spans="1:11">
      <c r="B35210" t="s">
        <v>2159</v>
      </c>
      <c r="C35210" t="s">
        <v>4130</v>
      </c>
      <c r="D35210" t="s">
        <v>2029</v>
      </c>
      <c r="E35210">
        <v>5</v>
      </c>
      <c r="F35210" t="s">
        <v>2016</v>
      </c>
      <c r="G35210">
        <v>36</v>
      </c>
      <c r="H35210" t="s">
        <v>2020</v>
      </c>
      <c r="I35210">
        <v>43455</v>
      </c>
      <c r="J35210">
        <v>4</v>
      </c>
      <c r="K35210">
        <v>-35</v>
      </c>
    </row>
    <row r="35211" spans="1:11">
      <c r="B35211" t="s">
        <v>2074</v>
      </c>
      <c r="C35211" t="s">
        <v>4131</v>
      </c>
      <c r="D35211" t="s">
        <v>2026</v>
      </c>
      <c r="E35211">
        <v>5</v>
      </c>
      <c r="F35211" t="s">
        <v>2016</v>
      </c>
      <c r="G35211">
        <v>38</v>
      </c>
      <c r="H35211" t="s">
        <v>2020</v>
      </c>
      <c r="I35211">
        <v>43452</v>
      </c>
      <c r="J35211">
        <v>4</v>
      </c>
      <c r="K35211">
        <v>-35</v>
      </c>
    </row>
    <row r="35212" spans="1:11">
      <c r="B35212" t="s">
        <v>3662</v>
      </c>
      <c r="C35212" t="s">
        <v>4132</v>
      </c>
      <c r="D35212" t="s">
        <v>2029</v>
      </c>
      <c r="E35212">
        <v>5</v>
      </c>
      <c r="F35212" t="s">
        <v>2016</v>
      </c>
      <c r="G35212">
        <v>42.5</v>
      </c>
      <c r="H35212" t="s">
        <v>2020</v>
      </c>
      <c r="I35212">
        <v>43448</v>
      </c>
      <c r="J35212">
        <v>4</v>
      </c>
      <c r="K35212">
        <v>-35</v>
      </c>
    </row>
    <row r="35213" spans="1:11">
      <c r="B35213" t="s">
        <v>2051</v>
      </c>
      <c r="C35213" t="s">
        <v>3234</v>
      </c>
      <c r="D35213" t="s">
        <v>2026</v>
      </c>
      <c r="E35213">
        <v>5</v>
      </c>
      <c r="F35213" t="s">
        <v>2016</v>
      </c>
      <c r="G35213">
        <v>47</v>
      </c>
      <c r="H35213" t="s">
        <v>2017</v>
      </c>
      <c r="I35213">
        <v>43440</v>
      </c>
      <c r="J35213">
        <v>2</v>
      </c>
      <c r="K35213">
        <v>-10.75</v>
      </c>
    </row>
    <row r="35214" spans="1:11">
      <c r="B35214" t="s">
        <v>2083</v>
      </c>
      <c r="C35214" t="s">
        <v>2084</v>
      </c>
      <c r="D35214" t="s">
        <v>2076</v>
      </c>
      <c r="E35214">
        <v>3</v>
      </c>
      <c r="F35214" t="s">
        <v>2085</v>
      </c>
      <c r="G35214" t="s">
        <v>2030</v>
      </c>
      <c r="H35214" t="s">
        <v>2017</v>
      </c>
      <c r="I35214">
        <v>43433</v>
      </c>
      <c r="J35214" t="s">
        <v>2030</v>
      </c>
      <c r="K35214" t="s">
        <v>2030</v>
      </c>
    </row>
    <row r="35215" spans="1:11">
      <c r="B35215" t="s">
        <v>2267</v>
      </c>
      <c r="C35215" t="s">
        <v>2268</v>
      </c>
      <c r="D35215" t="s">
        <v>2029</v>
      </c>
      <c r="E35215">
        <v>5</v>
      </c>
      <c r="F35215" t="s">
        <v>2016</v>
      </c>
      <c r="G35215">
        <v>43</v>
      </c>
      <c r="H35215" t="s">
        <v>2017</v>
      </c>
      <c r="I35215">
        <v>43417</v>
      </c>
      <c r="J35215">
        <v>4</v>
      </c>
      <c r="K35215">
        <v>-35</v>
      </c>
    </row>
    <row r="35216" spans="1:11">
      <c r="B35216" t="s">
        <v>2033</v>
      </c>
      <c r="C35216" t="s">
        <v>2676</v>
      </c>
      <c r="D35216" t="s">
        <v>2035</v>
      </c>
      <c r="E35216">
        <v>5</v>
      </c>
      <c r="F35216" t="s">
        <v>2016</v>
      </c>
      <c r="G35216">
        <v>41</v>
      </c>
      <c r="H35216" t="s">
        <v>2020</v>
      </c>
      <c r="I35216">
        <v>43402</v>
      </c>
      <c r="J35216">
        <v>4</v>
      </c>
      <c r="K35216">
        <v>-35</v>
      </c>
    </row>
    <row r="35217" spans="2:11">
      <c r="B35217" t="s">
        <v>4133</v>
      </c>
      <c r="C35217" t="s">
        <v>4134</v>
      </c>
      <c r="D35217" t="s">
        <v>2026</v>
      </c>
      <c r="E35217">
        <v>5</v>
      </c>
      <c r="F35217" t="s">
        <v>2016</v>
      </c>
      <c r="G35217">
        <v>38</v>
      </c>
      <c r="H35217" t="s">
        <v>2020</v>
      </c>
      <c r="I35217">
        <v>43399</v>
      </c>
      <c r="J35217">
        <v>4</v>
      </c>
      <c r="K35217">
        <v>-35</v>
      </c>
    </row>
    <row r="35301" spans="1:11">
      <c r="A35301" t="s">
        <v>1366</v>
      </c>
      <c r="B35301" t="s">
        <v>2257</v>
      </c>
      <c r="C35301" t="s">
        <v>2258</v>
      </c>
      <c r="D35301" t="s">
        <v>2029</v>
      </c>
      <c r="E35301">
        <v>5</v>
      </c>
      <c r="F35301" t="s">
        <v>2016</v>
      </c>
      <c r="G35301">
        <v>65</v>
      </c>
      <c r="H35301" t="s">
        <v>2020</v>
      </c>
      <c r="I35301">
        <v>43511</v>
      </c>
      <c r="J35301">
        <v>3</v>
      </c>
      <c r="K35301">
        <v>1.48</v>
      </c>
    </row>
    <row r="35302" spans="1:11">
      <c r="B35302" t="s">
        <v>2069</v>
      </c>
      <c r="C35302" t="s">
        <v>3043</v>
      </c>
      <c r="D35302" t="s">
        <v>2035</v>
      </c>
      <c r="E35302">
        <v>5</v>
      </c>
      <c r="F35302" t="s">
        <v>2016</v>
      </c>
      <c r="G35302">
        <v>70</v>
      </c>
      <c r="H35302" t="s">
        <v>2020</v>
      </c>
      <c r="I35302">
        <v>43511</v>
      </c>
      <c r="J35302">
        <v>4</v>
      </c>
      <c r="K35302">
        <v>0.14000000000000001</v>
      </c>
    </row>
    <row r="35303" spans="1:11">
      <c r="B35303" t="s">
        <v>2072</v>
      </c>
      <c r="C35303" t="s">
        <v>3795</v>
      </c>
      <c r="D35303" t="s">
        <v>2189</v>
      </c>
      <c r="E35303">
        <v>5</v>
      </c>
      <c r="F35303" t="s">
        <v>2016</v>
      </c>
      <c r="G35303">
        <v>65</v>
      </c>
      <c r="H35303" t="s">
        <v>2020</v>
      </c>
      <c r="I35303">
        <v>43511</v>
      </c>
      <c r="J35303" t="s">
        <v>2030</v>
      </c>
      <c r="K35303" t="s">
        <v>2030</v>
      </c>
    </row>
    <row r="35304" spans="1:11">
      <c r="B35304" t="s">
        <v>2321</v>
      </c>
      <c r="C35304" t="s">
        <v>2967</v>
      </c>
      <c r="D35304" t="s">
        <v>2053</v>
      </c>
      <c r="E35304">
        <v>1</v>
      </c>
      <c r="F35304" t="s">
        <v>2016</v>
      </c>
      <c r="G35304">
        <v>36</v>
      </c>
      <c r="H35304" t="s">
        <v>2020</v>
      </c>
      <c r="I35304">
        <v>43511</v>
      </c>
      <c r="J35304">
        <v>7</v>
      </c>
      <c r="K35304">
        <v>-31.28</v>
      </c>
    </row>
    <row r="35305" spans="1:11">
      <c r="B35305" t="s">
        <v>2083</v>
      </c>
      <c r="C35305" t="s">
        <v>2084</v>
      </c>
      <c r="D35305" t="s">
        <v>2053</v>
      </c>
      <c r="E35305">
        <v>1</v>
      </c>
      <c r="F35305" t="s">
        <v>2016</v>
      </c>
      <c r="G35305" t="s">
        <v>2030</v>
      </c>
      <c r="H35305" t="s">
        <v>2017</v>
      </c>
      <c r="I35305">
        <v>43511</v>
      </c>
      <c r="J35305">
        <v>6</v>
      </c>
      <c r="K35305">
        <v>-20.440000000000001</v>
      </c>
    </row>
    <row r="35306" spans="1:11">
      <c r="B35306" t="s">
        <v>2031</v>
      </c>
      <c r="C35306" t="s">
        <v>3553</v>
      </c>
      <c r="D35306" t="s">
        <v>2076</v>
      </c>
      <c r="E35306">
        <v>3</v>
      </c>
      <c r="F35306" t="s">
        <v>2016</v>
      </c>
      <c r="G35306">
        <v>53</v>
      </c>
      <c r="H35306" t="s">
        <v>2020</v>
      </c>
      <c r="I35306">
        <v>43510</v>
      </c>
      <c r="J35306">
        <v>5</v>
      </c>
      <c r="K35306">
        <v>0</v>
      </c>
    </row>
    <row r="35307" spans="1:11">
      <c r="B35307" t="s">
        <v>2232</v>
      </c>
      <c r="C35307" t="s">
        <v>2265</v>
      </c>
      <c r="D35307" t="s">
        <v>2015</v>
      </c>
      <c r="E35307">
        <v>3</v>
      </c>
      <c r="F35307" t="s">
        <v>2016</v>
      </c>
      <c r="G35307" t="s">
        <v>2030</v>
      </c>
      <c r="H35307" t="s">
        <v>2017</v>
      </c>
      <c r="I35307">
        <v>43510</v>
      </c>
      <c r="J35307">
        <v>5</v>
      </c>
      <c r="K35307">
        <v>0</v>
      </c>
    </row>
    <row r="35308" spans="1:11">
      <c r="B35308" t="s">
        <v>2074</v>
      </c>
      <c r="C35308" t="s">
        <v>3552</v>
      </c>
      <c r="D35308" t="s">
        <v>2026</v>
      </c>
      <c r="E35308">
        <v>5</v>
      </c>
      <c r="F35308" t="s">
        <v>2016</v>
      </c>
      <c r="G35308">
        <v>65</v>
      </c>
      <c r="H35308" t="s">
        <v>2020</v>
      </c>
      <c r="I35308">
        <v>43510</v>
      </c>
      <c r="J35308">
        <v>3</v>
      </c>
      <c r="K35308">
        <v>1.48</v>
      </c>
    </row>
    <row r="35309" spans="1:11">
      <c r="B35309" t="s">
        <v>2151</v>
      </c>
      <c r="C35309" t="s">
        <v>2968</v>
      </c>
      <c r="D35309" t="s">
        <v>2044</v>
      </c>
      <c r="E35309">
        <v>3</v>
      </c>
      <c r="F35309" t="s">
        <v>2088</v>
      </c>
      <c r="G35309">
        <v>55</v>
      </c>
      <c r="H35309" t="s">
        <v>2020</v>
      </c>
      <c r="I35309">
        <v>43510</v>
      </c>
      <c r="J35309">
        <v>1</v>
      </c>
      <c r="K35309">
        <v>26.62</v>
      </c>
    </row>
    <row r="35310" spans="1:11">
      <c r="B35310" t="s">
        <v>2198</v>
      </c>
      <c r="C35310" t="s">
        <v>3044</v>
      </c>
      <c r="D35310" t="s">
        <v>2035</v>
      </c>
      <c r="E35310">
        <v>5</v>
      </c>
      <c r="F35310" t="s">
        <v>2016</v>
      </c>
      <c r="G35310">
        <v>68</v>
      </c>
      <c r="H35310" t="s">
        <v>2020</v>
      </c>
      <c r="I35310">
        <v>43510</v>
      </c>
      <c r="J35310">
        <v>3</v>
      </c>
      <c r="K35310">
        <v>1.48</v>
      </c>
    </row>
    <row r="35311" spans="1:11">
      <c r="B35311" t="s">
        <v>2063</v>
      </c>
      <c r="C35311" t="s">
        <v>2266</v>
      </c>
      <c r="D35311" t="s">
        <v>2035</v>
      </c>
      <c r="E35311">
        <v>5</v>
      </c>
      <c r="F35311" t="s">
        <v>2016</v>
      </c>
      <c r="G35311">
        <v>70</v>
      </c>
      <c r="H35311" t="s">
        <v>2017</v>
      </c>
      <c r="I35311">
        <v>43510</v>
      </c>
      <c r="J35311" t="s">
        <v>2030</v>
      </c>
      <c r="K35311" t="s">
        <v>2030</v>
      </c>
    </row>
    <row r="35312" spans="1:11">
      <c r="B35312" t="s">
        <v>2096</v>
      </c>
      <c r="C35312" t="s">
        <v>2097</v>
      </c>
      <c r="D35312" t="s">
        <v>2044</v>
      </c>
      <c r="E35312">
        <v>3</v>
      </c>
      <c r="F35312" t="s">
        <v>2088</v>
      </c>
      <c r="G35312" t="s">
        <v>2030</v>
      </c>
      <c r="H35312" t="s">
        <v>2017</v>
      </c>
      <c r="I35312">
        <v>42873</v>
      </c>
      <c r="J35312">
        <v>5</v>
      </c>
      <c r="K35312">
        <v>0</v>
      </c>
    </row>
    <row r="35313" spans="2:11">
      <c r="B35313" t="s">
        <v>2203</v>
      </c>
      <c r="C35313" t="s">
        <v>2546</v>
      </c>
      <c r="D35313" t="s">
        <v>2179</v>
      </c>
      <c r="E35313" t="s">
        <v>2030</v>
      </c>
      <c r="F35313" t="s">
        <v>2016</v>
      </c>
      <c r="G35313" t="s">
        <v>2030</v>
      </c>
      <c r="H35313" t="s">
        <v>2017</v>
      </c>
      <c r="I35313">
        <v>42677</v>
      </c>
      <c r="J35313" t="s">
        <v>2030</v>
      </c>
      <c r="K35313" t="s">
        <v>2030</v>
      </c>
    </row>
    <row r="35401" spans="1:11">
      <c r="A35401" t="s">
        <v>1367</v>
      </c>
      <c r="B35401" t="s">
        <v>2033</v>
      </c>
      <c r="C35401" t="s">
        <v>2485</v>
      </c>
      <c r="D35401" t="s">
        <v>2044</v>
      </c>
      <c r="E35401">
        <v>3</v>
      </c>
      <c r="F35401" t="s">
        <v>2016</v>
      </c>
      <c r="G35401">
        <v>80</v>
      </c>
      <c r="H35401" t="s">
        <v>2036</v>
      </c>
      <c r="I35401">
        <v>43511</v>
      </c>
      <c r="J35401">
        <v>5</v>
      </c>
      <c r="K35401">
        <v>-41.67</v>
      </c>
    </row>
    <row r="35402" spans="1:11">
      <c r="B35402" t="s">
        <v>2039</v>
      </c>
      <c r="C35402" t="s">
        <v>2833</v>
      </c>
      <c r="D35402" t="s">
        <v>2076</v>
      </c>
      <c r="E35402">
        <v>3</v>
      </c>
      <c r="F35402" t="s">
        <v>2088</v>
      </c>
      <c r="G35402" t="s">
        <v>2030</v>
      </c>
      <c r="H35402" t="s">
        <v>2017</v>
      </c>
      <c r="I35402">
        <v>43511</v>
      </c>
      <c r="J35402">
        <v>4</v>
      </c>
      <c r="K35402">
        <v>-37.46</v>
      </c>
    </row>
    <row r="35403" spans="1:11">
      <c r="B35403" t="s">
        <v>2159</v>
      </c>
      <c r="C35403" t="s">
        <v>2834</v>
      </c>
      <c r="D35403" t="s">
        <v>2044</v>
      </c>
      <c r="E35403">
        <v>3</v>
      </c>
      <c r="F35403" t="s">
        <v>2016</v>
      </c>
      <c r="G35403">
        <v>90</v>
      </c>
      <c r="H35403" t="s">
        <v>2017</v>
      </c>
      <c r="I35403">
        <v>43511</v>
      </c>
      <c r="J35403">
        <v>5</v>
      </c>
      <c r="K35403">
        <v>-41.67</v>
      </c>
    </row>
    <row r="35404" spans="1:11">
      <c r="B35404" t="s">
        <v>2134</v>
      </c>
      <c r="C35404" t="s">
        <v>2835</v>
      </c>
      <c r="D35404" t="s">
        <v>2162</v>
      </c>
      <c r="E35404">
        <v>3</v>
      </c>
      <c r="F35404" t="s">
        <v>2016</v>
      </c>
      <c r="G35404">
        <v>80</v>
      </c>
      <c r="H35404" t="s">
        <v>2017</v>
      </c>
      <c r="I35404">
        <v>43511</v>
      </c>
      <c r="J35404" t="s">
        <v>2030</v>
      </c>
      <c r="K35404" t="s">
        <v>2030</v>
      </c>
    </row>
    <row r="35405" spans="1:11">
      <c r="B35405" t="s">
        <v>2045</v>
      </c>
      <c r="C35405" t="s">
        <v>2836</v>
      </c>
      <c r="D35405" t="s">
        <v>2015</v>
      </c>
      <c r="E35405">
        <v>3</v>
      </c>
      <c r="F35405" t="s">
        <v>2088</v>
      </c>
      <c r="G35405" t="s">
        <v>2030</v>
      </c>
      <c r="H35405" t="s">
        <v>2017</v>
      </c>
      <c r="I35405">
        <v>43511</v>
      </c>
      <c r="J35405">
        <v>2</v>
      </c>
      <c r="K35405">
        <v>-5.4</v>
      </c>
    </row>
    <row r="35406" spans="1:11">
      <c r="B35406" t="s">
        <v>2186</v>
      </c>
      <c r="C35406" t="s">
        <v>2837</v>
      </c>
      <c r="D35406" t="s">
        <v>2029</v>
      </c>
      <c r="E35406">
        <v>5</v>
      </c>
      <c r="F35406" t="s">
        <v>2016</v>
      </c>
      <c r="G35406">
        <v>125</v>
      </c>
      <c r="H35406" t="s">
        <v>2020</v>
      </c>
      <c r="I35406">
        <v>43511</v>
      </c>
      <c r="J35406">
        <v>4</v>
      </c>
      <c r="K35406">
        <v>-37.46</v>
      </c>
    </row>
    <row r="35407" spans="1:11">
      <c r="B35407" t="s">
        <v>2063</v>
      </c>
      <c r="C35407" t="s">
        <v>2838</v>
      </c>
      <c r="D35407" t="s">
        <v>2035</v>
      </c>
      <c r="E35407">
        <v>5</v>
      </c>
      <c r="F35407" t="s">
        <v>2016</v>
      </c>
      <c r="G35407">
        <v>104</v>
      </c>
      <c r="H35407" t="s">
        <v>2017</v>
      </c>
      <c r="I35407">
        <v>43511</v>
      </c>
      <c r="J35407">
        <v>4</v>
      </c>
      <c r="K35407">
        <v>-37.46</v>
      </c>
    </row>
    <row r="35408" spans="1:11">
      <c r="B35408" t="s">
        <v>2067</v>
      </c>
      <c r="C35408" t="s">
        <v>2839</v>
      </c>
      <c r="D35408" t="s">
        <v>2252</v>
      </c>
      <c r="E35408">
        <v>3</v>
      </c>
      <c r="F35408" t="s">
        <v>2016</v>
      </c>
      <c r="G35408">
        <v>85</v>
      </c>
      <c r="H35408" t="s">
        <v>2020</v>
      </c>
      <c r="I35408">
        <v>43510</v>
      </c>
      <c r="J35408">
        <v>5</v>
      </c>
      <c r="K35408">
        <v>-41.67</v>
      </c>
    </row>
    <row r="35409" spans="2:11">
      <c r="B35409" t="s">
        <v>2069</v>
      </c>
      <c r="C35409" t="s">
        <v>2840</v>
      </c>
      <c r="D35409" t="s">
        <v>2035</v>
      </c>
      <c r="E35409">
        <v>5</v>
      </c>
      <c r="F35409" t="s">
        <v>2016</v>
      </c>
      <c r="G35409">
        <v>95</v>
      </c>
      <c r="H35409" t="s">
        <v>2020</v>
      </c>
      <c r="I35409">
        <v>43510</v>
      </c>
      <c r="J35409">
        <v>3</v>
      </c>
      <c r="K35409">
        <v>-26.69</v>
      </c>
    </row>
    <row r="35410" spans="2:11">
      <c r="B35410" t="s">
        <v>2198</v>
      </c>
      <c r="C35410" t="s">
        <v>2841</v>
      </c>
      <c r="D35410" t="s">
        <v>2044</v>
      </c>
      <c r="E35410">
        <v>3</v>
      </c>
      <c r="F35410" t="s">
        <v>2016</v>
      </c>
      <c r="G35410">
        <v>80</v>
      </c>
      <c r="H35410" t="s">
        <v>2020</v>
      </c>
      <c r="I35410">
        <v>43510</v>
      </c>
      <c r="J35410">
        <v>5</v>
      </c>
      <c r="K35410">
        <v>-41.67</v>
      </c>
    </row>
    <row r="35411" spans="2:11">
      <c r="B35411" t="s">
        <v>2083</v>
      </c>
      <c r="C35411" t="s">
        <v>2084</v>
      </c>
      <c r="D35411" t="s">
        <v>2076</v>
      </c>
      <c r="E35411">
        <v>3</v>
      </c>
      <c r="F35411" t="s">
        <v>2088</v>
      </c>
      <c r="G35411" t="s">
        <v>2030</v>
      </c>
      <c r="H35411" t="s">
        <v>2017</v>
      </c>
      <c r="I35411">
        <v>43501</v>
      </c>
      <c r="J35411">
        <v>1</v>
      </c>
      <c r="K35411">
        <v>37.479999999999997</v>
      </c>
    </row>
    <row r="35412" spans="2:11">
      <c r="B35412" t="s">
        <v>2094</v>
      </c>
      <c r="C35412" t="s">
        <v>2095</v>
      </c>
      <c r="D35412" t="s">
        <v>2076</v>
      </c>
      <c r="E35412">
        <v>3</v>
      </c>
      <c r="F35412" t="s">
        <v>2016</v>
      </c>
      <c r="G35412" t="s">
        <v>2030</v>
      </c>
      <c r="H35412" t="s">
        <v>2017</v>
      </c>
      <c r="I35412">
        <v>43487</v>
      </c>
      <c r="J35412" t="s">
        <v>2030</v>
      </c>
      <c r="K35412" t="s">
        <v>2030</v>
      </c>
    </row>
    <row r="35413" spans="2:11">
      <c r="B35413" t="s">
        <v>2102</v>
      </c>
      <c r="C35413" t="s">
        <v>2842</v>
      </c>
      <c r="D35413" t="s">
        <v>2104</v>
      </c>
      <c r="E35413" t="s">
        <v>2030</v>
      </c>
      <c r="F35413" t="s">
        <v>2016</v>
      </c>
      <c r="G35413" t="s">
        <v>2030</v>
      </c>
      <c r="H35413" t="s">
        <v>2017</v>
      </c>
      <c r="I35413">
        <v>43194</v>
      </c>
      <c r="J35413" t="s">
        <v>2030</v>
      </c>
      <c r="K35413" t="s">
        <v>2030</v>
      </c>
    </row>
    <row r="35414" spans="2:11">
      <c r="B35414" t="s">
        <v>2786</v>
      </c>
      <c r="C35414" t="s">
        <v>2095</v>
      </c>
      <c r="D35414" t="s">
        <v>2843</v>
      </c>
      <c r="E35414">
        <v>4</v>
      </c>
      <c r="F35414" t="s">
        <v>2123</v>
      </c>
      <c r="G35414">
        <v>120</v>
      </c>
      <c r="H35414" t="s">
        <v>2017</v>
      </c>
      <c r="I35414">
        <v>42772</v>
      </c>
      <c r="J35414">
        <v>4</v>
      </c>
      <c r="K35414">
        <v>-37.46</v>
      </c>
    </row>
    <row r="35501" spans="1:11">
      <c r="A35501" t="s">
        <v>1368</v>
      </c>
      <c r="B35501" t="s">
        <v>2051</v>
      </c>
      <c r="C35501" t="s">
        <v>3203</v>
      </c>
      <c r="D35501" t="s">
        <v>2026</v>
      </c>
      <c r="E35501">
        <v>5</v>
      </c>
      <c r="F35501" t="s">
        <v>2016</v>
      </c>
      <c r="G35501">
        <v>17</v>
      </c>
      <c r="H35501" t="s">
        <v>2017</v>
      </c>
      <c r="I35501">
        <v>43511</v>
      </c>
      <c r="J35501">
        <v>1</v>
      </c>
      <c r="K35501">
        <v>-29.05</v>
      </c>
    </row>
    <row r="35601" spans="1:11">
      <c r="A35601" t="s">
        <v>1369</v>
      </c>
      <c r="B35601" t="s">
        <v>2033</v>
      </c>
      <c r="C35601" t="s">
        <v>4169</v>
      </c>
      <c r="D35601" t="s">
        <v>2044</v>
      </c>
      <c r="E35601">
        <v>3</v>
      </c>
      <c r="F35601" t="s">
        <v>2016</v>
      </c>
      <c r="G35601">
        <v>66</v>
      </c>
      <c r="H35601" t="s">
        <v>2036</v>
      </c>
      <c r="I35601">
        <v>43511</v>
      </c>
      <c r="J35601" t="s">
        <v>2030</v>
      </c>
      <c r="K35601" t="s">
        <v>2030</v>
      </c>
    </row>
    <row r="35602" spans="1:11">
      <c r="B35602" t="s">
        <v>2069</v>
      </c>
      <c r="C35602" t="s">
        <v>4170</v>
      </c>
      <c r="D35602" t="s">
        <v>2184</v>
      </c>
      <c r="E35602">
        <v>1</v>
      </c>
      <c r="F35602" t="s">
        <v>2016</v>
      </c>
      <c r="G35602">
        <v>55</v>
      </c>
      <c r="H35602" t="s">
        <v>2020</v>
      </c>
      <c r="I35602">
        <v>43511</v>
      </c>
      <c r="J35602">
        <v>6</v>
      </c>
      <c r="K35602">
        <v>-36.39</v>
      </c>
    </row>
    <row r="35603" spans="1:11">
      <c r="B35603" t="s">
        <v>2274</v>
      </c>
      <c r="C35603" t="s">
        <v>2275</v>
      </c>
      <c r="D35603" t="s">
        <v>2076</v>
      </c>
      <c r="E35603">
        <v>3</v>
      </c>
      <c r="F35603" t="s">
        <v>2016</v>
      </c>
      <c r="G35603" t="s">
        <v>2030</v>
      </c>
      <c r="H35603" t="s">
        <v>2017</v>
      </c>
      <c r="I35603">
        <v>43509</v>
      </c>
      <c r="J35603" t="s">
        <v>2030</v>
      </c>
      <c r="K35603" t="s">
        <v>2030</v>
      </c>
    </row>
    <row r="35604" spans="1:11">
      <c r="B35604" t="s">
        <v>2371</v>
      </c>
      <c r="C35604" t="s">
        <v>4171</v>
      </c>
      <c r="D35604" t="s">
        <v>2035</v>
      </c>
      <c r="E35604">
        <v>5</v>
      </c>
      <c r="F35604" t="s">
        <v>2016</v>
      </c>
      <c r="G35604">
        <v>66</v>
      </c>
      <c r="H35604" t="s">
        <v>2020</v>
      </c>
      <c r="I35604">
        <v>43509</v>
      </c>
      <c r="J35604">
        <v>1</v>
      </c>
      <c r="K35604">
        <v>36.39</v>
      </c>
    </row>
    <row r="35605" spans="1:11">
      <c r="B35605" t="s">
        <v>2083</v>
      </c>
      <c r="C35605" t="s">
        <v>2084</v>
      </c>
      <c r="D35605" t="s">
        <v>2184</v>
      </c>
      <c r="E35605">
        <v>1</v>
      </c>
      <c r="F35605" t="s">
        <v>2088</v>
      </c>
      <c r="G35605" t="s">
        <v>2030</v>
      </c>
      <c r="H35605" t="s">
        <v>2017</v>
      </c>
      <c r="I35605">
        <v>43509</v>
      </c>
      <c r="J35605">
        <v>5</v>
      </c>
      <c r="K35605">
        <v>-31.42</v>
      </c>
    </row>
    <row r="35606" spans="1:11">
      <c r="B35606" t="s">
        <v>2072</v>
      </c>
      <c r="C35606" t="s">
        <v>4172</v>
      </c>
      <c r="D35606" t="s">
        <v>2041</v>
      </c>
      <c r="E35606">
        <v>1</v>
      </c>
      <c r="F35606" t="s">
        <v>2016</v>
      </c>
      <c r="G35606" t="s">
        <v>2030</v>
      </c>
      <c r="H35606" t="s">
        <v>2017</v>
      </c>
      <c r="I35606">
        <v>43508</v>
      </c>
      <c r="J35606">
        <v>6</v>
      </c>
      <c r="K35606">
        <v>-36.39</v>
      </c>
    </row>
    <row r="35607" spans="1:11">
      <c r="B35607" t="s">
        <v>2174</v>
      </c>
      <c r="C35607" t="s">
        <v>4173</v>
      </c>
      <c r="D35607" t="s">
        <v>2015</v>
      </c>
      <c r="E35607">
        <v>3</v>
      </c>
      <c r="F35607" t="s">
        <v>2016</v>
      </c>
      <c r="G35607">
        <v>62</v>
      </c>
      <c r="H35607" t="s">
        <v>2017</v>
      </c>
      <c r="I35607">
        <v>43507</v>
      </c>
      <c r="J35607">
        <v>4</v>
      </c>
      <c r="K35607">
        <v>-3.16</v>
      </c>
    </row>
    <row r="35608" spans="1:11">
      <c r="B35608" t="s">
        <v>2067</v>
      </c>
      <c r="C35608" t="s">
        <v>4174</v>
      </c>
      <c r="D35608" t="s">
        <v>2252</v>
      </c>
      <c r="E35608">
        <v>3</v>
      </c>
      <c r="F35608" t="s">
        <v>2016</v>
      </c>
      <c r="G35608">
        <v>59</v>
      </c>
      <c r="H35608" t="s">
        <v>2020</v>
      </c>
      <c r="I35608">
        <v>43507</v>
      </c>
      <c r="J35608">
        <v>2</v>
      </c>
      <c r="K35608">
        <v>16.78</v>
      </c>
    </row>
    <row r="35609" spans="1:11">
      <c r="B35609" t="s">
        <v>2031</v>
      </c>
      <c r="C35609" t="s">
        <v>4175</v>
      </c>
      <c r="D35609" t="s">
        <v>2076</v>
      </c>
      <c r="E35609">
        <v>3</v>
      </c>
      <c r="F35609" t="s">
        <v>2016</v>
      </c>
      <c r="G35609">
        <v>65</v>
      </c>
      <c r="H35609" t="s">
        <v>2017</v>
      </c>
      <c r="I35609">
        <v>43507</v>
      </c>
      <c r="J35609">
        <v>3</v>
      </c>
      <c r="K35609">
        <v>0</v>
      </c>
    </row>
    <row r="35610" spans="1:11">
      <c r="B35610" t="s">
        <v>2074</v>
      </c>
      <c r="C35610" t="s">
        <v>4176</v>
      </c>
      <c r="D35610" t="s">
        <v>2076</v>
      </c>
      <c r="E35610">
        <v>3</v>
      </c>
      <c r="F35610" t="s">
        <v>2016</v>
      </c>
      <c r="G35610">
        <v>65</v>
      </c>
      <c r="H35610" t="s">
        <v>2020</v>
      </c>
      <c r="I35610">
        <v>43507</v>
      </c>
      <c r="J35610">
        <v>3</v>
      </c>
      <c r="K35610">
        <v>0</v>
      </c>
    </row>
    <row r="35611" spans="1:11">
      <c r="B35611" t="s">
        <v>2077</v>
      </c>
      <c r="C35611" t="s">
        <v>4177</v>
      </c>
      <c r="D35611" t="s">
        <v>2041</v>
      </c>
      <c r="E35611">
        <v>1</v>
      </c>
      <c r="F35611" t="s">
        <v>2016</v>
      </c>
      <c r="G35611">
        <v>59.5</v>
      </c>
      <c r="H35611" t="s">
        <v>2020</v>
      </c>
      <c r="I35611">
        <v>43507</v>
      </c>
      <c r="J35611" t="s">
        <v>2030</v>
      </c>
      <c r="K35611" t="s">
        <v>2030</v>
      </c>
    </row>
    <row r="35612" spans="1:11">
      <c r="B35612" t="s">
        <v>2595</v>
      </c>
      <c r="C35612" t="s">
        <v>4178</v>
      </c>
      <c r="D35612" t="s">
        <v>2252</v>
      </c>
      <c r="E35612">
        <v>3</v>
      </c>
      <c r="F35612" t="s">
        <v>2016</v>
      </c>
      <c r="G35612">
        <v>66</v>
      </c>
      <c r="H35612" t="s">
        <v>2020</v>
      </c>
      <c r="I35612">
        <v>43504</v>
      </c>
      <c r="J35612" t="s">
        <v>2030</v>
      </c>
      <c r="K35612" t="s">
        <v>2030</v>
      </c>
    </row>
    <row r="35613" spans="1:11">
      <c r="B35613" t="s">
        <v>2079</v>
      </c>
      <c r="C35613" t="s">
        <v>4179</v>
      </c>
      <c r="D35613" t="s">
        <v>2015</v>
      </c>
      <c r="E35613">
        <v>3</v>
      </c>
      <c r="F35613" t="s">
        <v>2016</v>
      </c>
      <c r="G35613">
        <v>62</v>
      </c>
      <c r="H35613" t="s">
        <v>2017</v>
      </c>
      <c r="I35613">
        <v>43504</v>
      </c>
      <c r="J35613">
        <v>3</v>
      </c>
      <c r="K35613">
        <v>0</v>
      </c>
    </row>
    <row r="35614" spans="1:11">
      <c r="B35614" t="s">
        <v>2051</v>
      </c>
      <c r="C35614" t="s">
        <v>4180</v>
      </c>
      <c r="D35614" t="s">
        <v>2076</v>
      </c>
      <c r="E35614">
        <v>3</v>
      </c>
      <c r="F35614" t="s">
        <v>2016</v>
      </c>
      <c r="G35614">
        <v>63</v>
      </c>
      <c r="H35614" t="s">
        <v>2017</v>
      </c>
      <c r="I35614">
        <v>43504</v>
      </c>
      <c r="J35614" t="s">
        <v>2030</v>
      </c>
      <c r="K35614" t="s">
        <v>2030</v>
      </c>
    </row>
    <row r="35615" spans="1:11">
      <c r="B35615" t="s">
        <v>2996</v>
      </c>
      <c r="C35615" t="s">
        <v>4181</v>
      </c>
      <c r="D35615" t="s">
        <v>2044</v>
      </c>
      <c r="E35615">
        <v>3</v>
      </c>
      <c r="F35615" t="s">
        <v>2016</v>
      </c>
      <c r="G35615">
        <v>57</v>
      </c>
      <c r="H35615" t="s">
        <v>2020</v>
      </c>
      <c r="I35615">
        <v>43502</v>
      </c>
      <c r="J35615">
        <v>3</v>
      </c>
      <c r="K35615">
        <v>0</v>
      </c>
    </row>
    <row r="35616" spans="1:11">
      <c r="B35616" t="s">
        <v>2094</v>
      </c>
      <c r="C35616" t="s">
        <v>2095</v>
      </c>
      <c r="D35616" t="s">
        <v>2076</v>
      </c>
      <c r="E35616">
        <v>3</v>
      </c>
      <c r="F35616" t="s">
        <v>2016</v>
      </c>
      <c r="G35616" t="s">
        <v>2030</v>
      </c>
      <c r="H35616" t="s">
        <v>2017</v>
      </c>
      <c r="I35616">
        <v>43497</v>
      </c>
      <c r="J35616" t="s">
        <v>2030</v>
      </c>
      <c r="K35616" t="s">
        <v>2030</v>
      </c>
    </row>
    <row r="35617" spans="2:11">
      <c r="B35617" t="s">
        <v>2037</v>
      </c>
      <c r="C35617" t="s">
        <v>4182</v>
      </c>
      <c r="D35617" t="s">
        <v>2076</v>
      </c>
      <c r="E35617">
        <v>3</v>
      </c>
      <c r="F35617" t="s">
        <v>2016</v>
      </c>
      <c r="G35617">
        <v>54</v>
      </c>
      <c r="H35617" t="s">
        <v>2017</v>
      </c>
      <c r="I35617">
        <v>43496</v>
      </c>
      <c r="J35617">
        <v>3</v>
      </c>
      <c r="K35617">
        <v>0</v>
      </c>
    </row>
    <row r="35618" spans="2:11">
      <c r="B35618" t="s">
        <v>2411</v>
      </c>
      <c r="C35618" t="s">
        <v>4183</v>
      </c>
      <c r="D35618" t="s">
        <v>2044</v>
      </c>
      <c r="E35618">
        <v>3</v>
      </c>
      <c r="F35618" t="s">
        <v>2016</v>
      </c>
      <c r="G35618" t="s">
        <v>2030</v>
      </c>
      <c r="H35618" t="s">
        <v>2017</v>
      </c>
      <c r="I35618">
        <v>43479</v>
      </c>
      <c r="J35618">
        <v>3</v>
      </c>
      <c r="K35618">
        <v>0</v>
      </c>
    </row>
    <row r="35619" spans="2:11">
      <c r="B35619" t="s">
        <v>2024</v>
      </c>
      <c r="C35619" t="s">
        <v>3318</v>
      </c>
      <c r="D35619" t="s">
        <v>2076</v>
      </c>
      <c r="E35619">
        <v>3</v>
      </c>
      <c r="F35619" t="s">
        <v>2016</v>
      </c>
      <c r="G35619" t="s">
        <v>2030</v>
      </c>
      <c r="H35619" t="s">
        <v>2017</v>
      </c>
      <c r="I35619">
        <v>43333</v>
      </c>
      <c r="J35619">
        <v>3</v>
      </c>
      <c r="K35619">
        <v>0</v>
      </c>
    </row>
    <row r="35620" spans="2:11">
      <c r="B35620" t="s">
        <v>2021</v>
      </c>
      <c r="C35620" t="s">
        <v>4184</v>
      </c>
      <c r="D35620" t="s">
        <v>2348</v>
      </c>
      <c r="E35620">
        <v>1</v>
      </c>
      <c r="F35620" t="s">
        <v>2016</v>
      </c>
      <c r="G35620">
        <v>47</v>
      </c>
      <c r="H35620" t="s">
        <v>2020</v>
      </c>
      <c r="I35620">
        <v>43311</v>
      </c>
      <c r="J35620">
        <v>6</v>
      </c>
      <c r="K35620">
        <v>-36.39</v>
      </c>
    </row>
    <row r="35701" spans="1:11">
      <c r="A35701" t="s">
        <v>1370</v>
      </c>
      <c r="B35701" t="s">
        <v>2207</v>
      </c>
      <c r="C35701" t="s">
        <v>3826</v>
      </c>
      <c r="D35701" t="s">
        <v>2044</v>
      </c>
      <c r="E35701">
        <v>3</v>
      </c>
      <c r="F35701" t="s">
        <v>2016</v>
      </c>
      <c r="G35701" t="s">
        <v>2030</v>
      </c>
      <c r="H35701" t="s">
        <v>2017</v>
      </c>
      <c r="I35701">
        <v>43511</v>
      </c>
      <c r="J35701" t="s">
        <v>2030</v>
      </c>
      <c r="K35701" t="s">
        <v>2030</v>
      </c>
    </row>
    <row r="35702" spans="1:11">
      <c r="B35702" t="s">
        <v>2067</v>
      </c>
      <c r="C35702" t="s">
        <v>2588</v>
      </c>
      <c r="D35702" t="s">
        <v>2029</v>
      </c>
      <c r="E35702">
        <v>5</v>
      </c>
      <c r="F35702" t="s">
        <v>2016</v>
      </c>
      <c r="G35702">
        <v>54</v>
      </c>
      <c r="H35702" t="s">
        <v>2020</v>
      </c>
      <c r="I35702">
        <v>43507</v>
      </c>
      <c r="J35702">
        <v>8</v>
      </c>
      <c r="K35702">
        <v>-26.37</v>
      </c>
    </row>
    <row r="35703" spans="1:11">
      <c r="B35703" t="s">
        <v>2079</v>
      </c>
      <c r="C35703" t="s">
        <v>2182</v>
      </c>
      <c r="D35703" t="s">
        <v>2015</v>
      </c>
      <c r="E35703">
        <v>3</v>
      </c>
      <c r="F35703" t="s">
        <v>2016</v>
      </c>
      <c r="G35703">
        <v>47</v>
      </c>
      <c r="H35703" t="s">
        <v>2017</v>
      </c>
      <c r="I35703">
        <v>43501</v>
      </c>
      <c r="J35703" t="s">
        <v>2030</v>
      </c>
      <c r="K35703" t="s">
        <v>2030</v>
      </c>
    </row>
    <row r="35704" spans="1:11">
      <c r="B35704" t="s">
        <v>2157</v>
      </c>
      <c r="C35704" t="s">
        <v>2597</v>
      </c>
      <c r="D35704" t="s">
        <v>2026</v>
      </c>
      <c r="E35704">
        <v>5</v>
      </c>
      <c r="F35704" t="s">
        <v>2016</v>
      </c>
      <c r="G35704">
        <v>74</v>
      </c>
      <c r="H35704" t="s">
        <v>2017</v>
      </c>
      <c r="I35704">
        <v>43501</v>
      </c>
      <c r="J35704">
        <v>5</v>
      </c>
      <c r="K35704">
        <v>-16.52</v>
      </c>
    </row>
    <row r="35705" spans="1:11">
      <c r="B35705" t="s">
        <v>2021</v>
      </c>
      <c r="C35705" t="s">
        <v>2180</v>
      </c>
      <c r="D35705" t="s">
        <v>2296</v>
      </c>
      <c r="E35705">
        <v>3</v>
      </c>
      <c r="F35705" t="s">
        <v>2016</v>
      </c>
      <c r="G35705">
        <v>49</v>
      </c>
      <c r="H35705" t="s">
        <v>2020</v>
      </c>
      <c r="I35705">
        <v>43500</v>
      </c>
      <c r="J35705">
        <v>6</v>
      </c>
      <c r="K35705">
        <v>-23.76</v>
      </c>
    </row>
    <row r="35706" spans="1:11">
      <c r="B35706" t="s">
        <v>2094</v>
      </c>
      <c r="C35706" t="s">
        <v>2095</v>
      </c>
      <c r="D35706" t="s">
        <v>2076</v>
      </c>
      <c r="E35706">
        <v>3</v>
      </c>
      <c r="F35706" t="s">
        <v>2085</v>
      </c>
      <c r="G35706" t="s">
        <v>2030</v>
      </c>
      <c r="H35706" t="s">
        <v>2017</v>
      </c>
      <c r="I35706">
        <v>43500</v>
      </c>
      <c r="J35706" t="s">
        <v>2030</v>
      </c>
      <c r="K35706" t="s">
        <v>2030</v>
      </c>
    </row>
    <row r="35707" spans="1:11">
      <c r="B35707" t="s">
        <v>2063</v>
      </c>
      <c r="C35707" t="s">
        <v>2178</v>
      </c>
      <c r="D35707" t="s">
        <v>2184</v>
      </c>
      <c r="E35707">
        <v>1</v>
      </c>
      <c r="F35707" t="s">
        <v>2016</v>
      </c>
      <c r="G35707">
        <v>40</v>
      </c>
      <c r="H35707" t="s">
        <v>2017</v>
      </c>
      <c r="I35707">
        <v>43500</v>
      </c>
      <c r="J35707">
        <v>2</v>
      </c>
      <c r="K35707">
        <v>16.52</v>
      </c>
    </row>
    <row r="35708" spans="1:11">
      <c r="B35708" t="s">
        <v>2024</v>
      </c>
      <c r="C35708" t="s">
        <v>3004</v>
      </c>
      <c r="D35708" t="s">
        <v>2026</v>
      </c>
      <c r="E35708">
        <v>5</v>
      </c>
      <c r="F35708" t="s">
        <v>2016</v>
      </c>
      <c r="G35708">
        <v>55</v>
      </c>
      <c r="H35708" t="s">
        <v>2017</v>
      </c>
      <c r="I35708">
        <v>43497</v>
      </c>
      <c r="J35708">
        <v>5</v>
      </c>
      <c r="K35708">
        <v>-16.52</v>
      </c>
    </row>
    <row r="35709" spans="1:11">
      <c r="B35709" t="s">
        <v>2131</v>
      </c>
      <c r="C35709" t="s">
        <v>2589</v>
      </c>
      <c r="D35709" t="s">
        <v>2026</v>
      </c>
      <c r="E35709">
        <v>5</v>
      </c>
      <c r="F35709" t="s">
        <v>2016</v>
      </c>
      <c r="G35709">
        <v>72</v>
      </c>
      <c r="H35709" t="s">
        <v>2133</v>
      </c>
      <c r="I35709">
        <v>43497</v>
      </c>
      <c r="J35709">
        <v>5</v>
      </c>
      <c r="K35709">
        <v>-16.52</v>
      </c>
    </row>
    <row r="35710" spans="1:11">
      <c r="B35710" t="s">
        <v>2174</v>
      </c>
      <c r="C35710" t="s">
        <v>2175</v>
      </c>
      <c r="D35710" t="s">
        <v>2015</v>
      </c>
      <c r="E35710">
        <v>3</v>
      </c>
      <c r="F35710" t="s">
        <v>2016</v>
      </c>
      <c r="G35710">
        <v>51</v>
      </c>
      <c r="H35710" t="s">
        <v>2017</v>
      </c>
      <c r="I35710">
        <v>43496</v>
      </c>
      <c r="J35710">
        <v>7</v>
      </c>
      <c r="K35710">
        <v>-24.41</v>
      </c>
    </row>
    <row r="35711" spans="1:11">
      <c r="B35711" t="s">
        <v>2134</v>
      </c>
      <c r="C35711" t="s">
        <v>2592</v>
      </c>
      <c r="D35711" t="s">
        <v>2035</v>
      </c>
      <c r="E35711">
        <v>5</v>
      </c>
      <c r="F35711" t="s">
        <v>2016</v>
      </c>
      <c r="G35711">
        <v>60</v>
      </c>
      <c r="H35711" t="s">
        <v>2020</v>
      </c>
      <c r="I35711">
        <v>43496</v>
      </c>
      <c r="J35711">
        <v>3</v>
      </c>
      <c r="K35711">
        <v>2.88</v>
      </c>
    </row>
    <row r="35712" spans="1:11">
      <c r="B35712" t="s">
        <v>2069</v>
      </c>
      <c r="C35712" t="s">
        <v>2177</v>
      </c>
      <c r="D35712" t="s">
        <v>2071</v>
      </c>
      <c r="E35712">
        <v>3</v>
      </c>
      <c r="F35712" t="s">
        <v>2016</v>
      </c>
      <c r="G35712" t="s">
        <v>2030</v>
      </c>
      <c r="H35712" t="s">
        <v>2017</v>
      </c>
      <c r="I35712">
        <v>43496</v>
      </c>
      <c r="J35712">
        <v>4</v>
      </c>
      <c r="K35712">
        <v>0</v>
      </c>
    </row>
    <row r="35713" spans="2:11">
      <c r="B35713" t="s">
        <v>2051</v>
      </c>
      <c r="C35713" t="s">
        <v>3828</v>
      </c>
      <c r="D35713" t="s">
        <v>2076</v>
      </c>
      <c r="E35713">
        <v>3</v>
      </c>
      <c r="F35713" t="s">
        <v>2016</v>
      </c>
      <c r="G35713">
        <v>50</v>
      </c>
      <c r="H35713" t="s">
        <v>2017</v>
      </c>
      <c r="I35713">
        <v>43496</v>
      </c>
      <c r="J35713">
        <v>1</v>
      </c>
      <c r="K35713">
        <v>19.86</v>
      </c>
    </row>
    <row r="35714" spans="2:11">
      <c r="B35714" t="s">
        <v>2083</v>
      </c>
      <c r="C35714" t="s">
        <v>2084</v>
      </c>
      <c r="D35714" t="s">
        <v>2026</v>
      </c>
      <c r="E35714">
        <v>5</v>
      </c>
      <c r="F35714" t="s">
        <v>2016</v>
      </c>
      <c r="G35714" t="s">
        <v>2030</v>
      </c>
      <c r="H35714" t="s">
        <v>2017</v>
      </c>
      <c r="I35714">
        <v>43433</v>
      </c>
      <c r="J35714" t="s">
        <v>2030</v>
      </c>
      <c r="K35714" t="s">
        <v>2030</v>
      </c>
    </row>
    <row r="35715" spans="2:11">
      <c r="B35715" t="s">
        <v>2027</v>
      </c>
      <c r="C35715" t="s">
        <v>2181</v>
      </c>
      <c r="D35715" t="s">
        <v>2104</v>
      </c>
      <c r="E35715" t="s">
        <v>2030</v>
      </c>
      <c r="F35715" t="s">
        <v>2016</v>
      </c>
      <c r="G35715" t="s">
        <v>2030</v>
      </c>
      <c r="H35715" t="s">
        <v>2017</v>
      </c>
      <c r="I35715">
        <v>43258</v>
      </c>
      <c r="J35715" t="s">
        <v>2030</v>
      </c>
      <c r="K35715" t="s">
        <v>2030</v>
      </c>
    </row>
    <row r="35801" spans="1:11">
      <c r="A35801" t="s">
        <v>1371</v>
      </c>
      <c r="B35801" t="s">
        <v>2159</v>
      </c>
      <c r="C35801" t="s">
        <v>2416</v>
      </c>
      <c r="D35801" t="s">
        <v>2029</v>
      </c>
      <c r="E35801">
        <v>5</v>
      </c>
      <c r="F35801" t="s">
        <v>2016</v>
      </c>
      <c r="G35801">
        <v>14</v>
      </c>
      <c r="H35801" t="s">
        <v>2017</v>
      </c>
      <c r="I35801">
        <v>43511</v>
      </c>
      <c r="J35801">
        <v>8</v>
      </c>
      <c r="K35801">
        <v>-17.72</v>
      </c>
    </row>
    <row r="35802" spans="1:11">
      <c r="B35802" t="s">
        <v>2232</v>
      </c>
      <c r="C35802" t="s">
        <v>2863</v>
      </c>
      <c r="D35802" t="s">
        <v>2015</v>
      </c>
      <c r="E35802">
        <v>3</v>
      </c>
      <c r="F35802" t="s">
        <v>2016</v>
      </c>
      <c r="G35802" t="s">
        <v>2030</v>
      </c>
      <c r="H35802" t="s">
        <v>2017</v>
      </c>
      <c r="I35802">
        <v>43511</v>
      </c>
      <c r="J35802">
        <v>4</v>
      </c>
      <c r="K35802">
        <v>0</v>
      </c>
    </row>
    <row r="35803" spans="1:11">
      <c r="B35803" t="s">
        <v>2037</v>
      </c>
      <c r="C35803" t="s">
        <v>2864</v>
      </c>
      <c r="D35803" t="s">
        <v>2026</v>
      </c>
      <c r="E35803">
        <v>5</v>
      </c>
      <c r="F35803" t="s">
        <v>2016</v>
      </c>
      <c r="G35803">
        <v>13</v>
      </c>
      <c r="H35803" t="s">
        <v>2017</v>
      </c>
      <c r="I35803">
        <v>43510</v>
      </c>
      <c r="J35803">
        <v>8</v>
      </c>
      <c r="K35803">
        <v>-17.72</v>
      </c>
    </row>
    <row r="35804" spans="1:11">
      <c r="B35804" t="s">
        <v>2139</v>
      </c>
      <c r="C35804" t="s">
        <v>2865</v>
      </c>
      <c r="D35804" t="s">
        <v>2044</v>
      </c>
      <c r="E35804">
        <v>3</v>
      </c>
      <c r="F35804" t="s">
        <v>2016</v>
      </c>
      <c r="G35804">
        <v>12</v>
      </c>
      <c r="H35804" t="s">
        <v>2017</v>
      </c>
      <c r="I35804">
        <v>43508</v>
      </c>
      <c r="J35804">
        <v>9</v>
      </c>
      <c r="K35804">
        <v>-18.87</v>
      </c>
    </row>
    <row r="35805" spans="1:11">
      <c r="B35805" t="s">
        <v>2428</v>
      </c>
      <c r="C35805" t="s">
        <v>2866</v>
      </c>
      <c r="D35805" t="s">
        <v>2076</v>
      </c>
      <c r="E35805">
        <v>3</v>
      </c>
      <c r="F35805" t="s">
        <v>2016</v>
      </c>
      <c r="G35805">
        <v>11.5</v>
      </c>
      <c r="H35805" t="s">
        <v>2020</v>
      </c>
      <c r="I35805">
        <v>43508</v>
      </c>
      <c r="J35805">
        <v>4</v>
      </c>
      <c r="K35805">
        <v>0</v>
      </c>
    </row>
    <row r="35806" spans="1:11">
      <c r="B35806" t="s">
        <v>2118</v>
      </c>
      <c r="C35806" t="s">
        <v>2867</v>
      </c>
      <c r="D35806" t="s">
        <v>2026</v>
      </c>
      <c r="E35806">
        <v>5</v>
      </c>
      <c r="F35806" t="s">
        <v>2016</v>
      </c>
      <c r="G35806">
        <v>15</v>
      </c>
      <c r="H35806" t="s">
        <v>2017</v>
      </c>
      <c r="I35806">
        <v>43506</v>
      </c>
      <c r="J35806">
        <v>8</v>
      </c>
      <c r="K35806">
        <v>-17.72</v>
      </c>
    </row>
    <row r="35807" spans="1:11">
      <c r="B35807" t="s">
        <v>2049</v>
      </c>
      <c r="C35807" t="s">
        <v>2868</v>
      </c>
      <c r="D35807" t="s">
        <v>2029</v>
      </c>
      <c r="E35807">
        <v>5</v>
      </c>
      <c r="F35807" t="s">
        <v>2016</v>
      </c>
      <c r="G35807">
        <v>16</v>
      </c>
      <c r="H35807" t="s">
        <v>2017</v>
      </c>
      <c r="I35807">
        <v>43500</v>
      </c>
      <c r="J35807">
        <v>8</v>
      </c>
      <c r="K35807">
        <v>-17.72</v>
      </c>
    </row>
    <row r="35808" spans="1:11">
      <c r="B35808" t="s">
        <v>2021</v>
      </c>
      <c r="C35808" t="s">
        <v>2869</v>
      </c>
      <c r="D35808" t="s">
        <v>2296</v>
      </c>
      <c r="E35808">
        <v>3</v>
      </c>
      <c r="F35808" t="s">
        <v>2016</v>
      </c>
      <c r="G35808">
        <v>11</v>
      </c>
      <c r="H35808" t="s">
        <v>2020</v>
      </c>
      <c r="I35808">
        <v>43497</v>
      </c>
      <c r="J35808">
        <v>4</v>
      </c>
      <c r="K35808">
        <v>0</v>
      </c>
    </row>
    <row r="35809" spans="2:11">
      <c r="B35809" t="s">
        <v>2045</v>
      </c>
      <c r="C35809" t="s">
        <v>2870</v>
      </c>
      <c r="D35809" t="s">
        <v>2015</v>
      </c>
      <c r="E35809">
        <v>3</v>
      </c>
      <c r="F35809" t="s">
        <v>2016</v>
      </c>
      <c r="G35809" t="s">
        <v>2030</v>
      </c>
      <c r="H35809" t="s">
        <v>2017</v>
      </c>
      <c r="I35809">
        <v>43493</v>
      </c>
      <c r="J35809">
        <v>4</v>
      </c>
      <c r="K35809">
        <v>0</v>
      </c>
    </row>
    <row r="35810" spans="2:11">
      <c r="B35810" t="s">
        <v>2148</v>
      </c>
      <c r="C35810" t="s">
        <v>2871</v>
      </c>
      <c r="D35810" t="s">
        <v>2015</v>
      </c>
      <c r="E35810">
        <v>3</v>
      </c>
      <c r="F35810" t="s">
        <v>2016</v>
      </c>
      <c r="G35810">
        <v>11</v>
      </c>
      <c r="H35810" t="s">
        <v>2017</v>
      </c>
      <c r="I35810">
        <v>43490</v>
      </c>
      <c r="J35810">
        <v>4</v>
      </c>
      <c r="K35810">
        <v>0</v>
      </c>
    </row>
    <row r="35811" spans="2:11">
      <c r="B35811" t="s">
        <v>2079</v>
      </c>
      <c r="C35811" t="s">
        <v>2872</v>
      </c>
      <c r="D35811" t="s">
        <v>2029</v>
      </c>
      <c r="E35811">
        <v>5</v>
      </c>
      <c r="F35811" t="s">
        <v>2016</v>
      </c>
      <c r="G35811">
        <v>17</v>
      </c>
      <c r="H35811" t="s">
        <v>2017</v>
      </c>
      <c r="I35811">
        <v>43490</v>
      </c>
      <c r="J35811">
        <v>8</v>
      </c>
      <c r="K35811">
        <v>-17.72</v>
      </c>
    </row>
    <row r="35812" spans="2:11">
      <c r="B35812" t="s">
        <v>2094</v>
      </c>
      <c r="C35812" t="s">
        <v>2095</v>
      </c>
      <c r="D35812" t="s">
        <v>2076</v>
      </c>
      <c r="E35812">
        <v>3</v>
      </c>
      <c r="F35812" t="s">
        <v>2085</v>
      </c>
      <c r="G35812" t="s">
        <v>2030</v>
      </c>
      <c r="H35812" t="s">
        <v>2017</v>
      </c>
      <c r="I35812">
        <v>43486</v>
      </c>
      <c r="J35812" t="s">
        <v>2030</v>
      </c>
      <c r="K35812" t="s">
        <v>2030</v>
      </c>
    </row>
    <row r="35813" spans="2:11">
      <c r="B35813" t="s">
        <v>2069</v>
      </c>
      <c r="C35813" t="s">
        <v>2873</v>
      </c>
      <c r="D35813" t="s">
        <v>2035</v>
      </c>
      <c r="E35813">
        <v>5</v>
      </c>
      <c r="F35813" t="s">
        <v>2085</v>
      </c>
      <c r="G35813">
        <v>15</v>
      </c>
      <c r="H35813" t="s">
        <v>2017</v>
      </c>
      <c r="I35813">
        <v>43482</v>
      </c>
      <c r="J35813">
        <v>3</v>
      </c>
      <c r="K35813">
        <v>4.63</v>
      </c>
    </row>
    <row r="35814" spans="2:11">
      <c r="B35814" t="s">
        <v>2031</v>
      </c>
      <c r="C35814" t="s">
        <v>2874</v>
      </c>
      <c r="D35814" t="s">
        <v>2076</v>
      </c>
      <c r="E35814">
        <v>3</v>
      </c>
      <c r="F35814" t="s">
        <v>2016</v>
      </c>
      <c r="G35814">
        <v>12</v>
      </c>
      <c r="H35814" t="s">
        <v>2017</v>
      </c>
      <c r="I35814">
        <v>43479</v>
      </c>
      <c r="J35814">
        <v>7</v>
      </c>
      <c r="K35814">
        <v>-16.149999999999999</v>
      </c>
    </row>
    <row r="35815" spans="2:11">
      <c r="B35815" t="s">
        <v>2077</v>
      </c>
      <c r="C35815" t="s">
        <v>2875</v>
      </c>
      <c r="D35815" t="s">
        <v>2227</v>
      </c>
      <c r="E35815">
        <v>3</v>
      </c>
      <c r="F35815" t="s">
        <v>2016</v>
      </c>
      <c r="G35815">
        <v>10.5</v>
      </c>
      <c r="H35815" t="s">
        <v>2020</v>
      </c>
      <c r="I35815">
        <v>43472</v>
      </c>
      <c r="J35815">
        <v>5</v>
      </c>
      <c r="K35815">
        <v>-9.84</v>
      </c>
    </row>
    <row r="35816" spans="2:11">
      <c r="B35816" t="s">
        <v>2051</v>
      </c>
      <c r="C35816" t="s">
        <v>2876</v>
      </c>
      <c r="D35816" t="s">
        <v>2076</v>
      </c>
      <c r="E35816">
        <v>3</v>
      </c>
      <c r="F35816" t="s">
        <v>2088</v>
      </c>
      <c r="G35816">
        <v>11.7</v>
      </c>
      <c r="H35816" t="s">
        <v>2017</v>
      </c>
      <c r="I35816">
        <v>43472</v>
      </c>
      <c r="J35816">
        <v>2</v>
      </c>
      <c r="K35816">
        <v>14.96</v>
      </c>
    </row>
    <row r="35817" spans="2:11">
      <c r="B35817" t="s">
        <v>2033</v>
      </c>
      <c r="C35817" t="s">
        <v>2877</v>
      </c>
      <c r="D35817" t="s">
        <v>2044</v>
      </c>
      <c r="E35817">
        <v>3</v>
      </c>
      <c r="F35817" t="s">
        <v>2016</v>
      </c>
      <c r="G35817">
        <v>12</v>
      </c>
      <c r="H35817" t="s">
        <v>2020</v>
      </c>
      <c r="I35817">
        <v>43469</v>
      </c>
      <c r="J35817">
        <v>10</v>
      </c>
      <c r="K35817">
        <v>-20</v>
      </c>
    </row>
    <row r="35818" spans="2:11">
      <c r="B35818" t="s">
        <v>2878</v>
      </c>
      <c r="C35818" t="s">
        <v>2879</v>
      </c>
      <c r="D35818" t="s">
        <v>2026</v>
      </c>
      <c r="E35818">
        <v>5</v>
      </c>
      <c r="F35818" t="s">
        <v>2016</v>
      </c>
      <c r="G35818">
        <v>14</v>
      </c>
      <c r="H35818" t="s">
        <v>2020</v>
      </c>
      <c r="I35818">
        <v>43448</v>
      </c>
      <c r="J35818">
        <v>8</v>
      </c>
      <c r="K35818">
        <v>-17.72</v>
      </c>
    </row>
    <row r="35819" spans="2:11">
      <c r="B35819" t="s">
        <v>2024</v>
      </c>
      <c r="C35819" t="s">
        <v>2880</v>
      </c>
      <c r="D35819" t="s">
        <v>2076</v>
      </c>
      <c r="E35819">
        <v>3</v>
      </c>
      <c r="F35819" t="s">
        <v>2088</v>
      </c>
      <c r="G35819" t="s">
        <v>2030</v>
      </c>
      <c r="H35819" t="s">
        <v>2017</v>
      </c>
      <c r="I35819">
        <v>43418</v>
      </c>
      <c r="J35819">
        <v>12</v>
      </c>
      <c r="K35819">
        <v>-33.29</v>
      </c>
    </row>
    <row r="35820" spans="2:11">
      <c r="B35820" t="s">
        <v>2083</v>
      </c>
      <c r="C35820" t="s">
        <v>2304</v>
      </c>
      <c r="D35820" t="s">
        <v>2076</v>
      </c>
      <c r="E35820">
        <v>3</v>
      </c>
      <c r="F35820" t="s">
        <v>2088</v>
      </c>
      <c r="G35820" t="s">
        <v>2030</v>
      </c>
      <c r="H35820" t="s">
        <v>2017</v>
      </c>
      <c r="I35820">
        <v>43411</v>
      </c>
      <c r="J35820">
        <v>11</v>
      </c>
      <c r="K35820">
        <v>-27.56</v>
      </c>
    </row>
    <row r="35821" spans="2:11">
      <c r="B35821" t="s">
        <v>2198</v>
      </c>
      <c r="C35821" t="s">
        <v>2881</v>
      </c>
      <c r="D35821" t="s">
        <v>2044</v>
      </c>
      <c r="E35821">
        <v>3</v>
      </c>
      <c r="F35821" t="s">
        <v>2016</v>
      </c>
      <c r="G35821">
        <v>15</v>
      </c>
      <c r="H35821" t="s">
        <v>2020</v>
      </c>
      <c r="I35821">
        <v>43406</v>
      </c>
      <c r="J35821">
        <v>4</v>
      </c>
      <c r="K35821">
        <v>0</v>
      </c>
    </row>
    <row r="35822" spans="2:11">
      <c r="B35822" t="s">
        <v>106</v>
      </c>
      <c r="C35822" t="s">
        <v>2882</v>
      </c>
      <c r="D35822" t="s">
        <v>2432</v>
      </c>
      <c r="E35822">
        <v>1</v>
      </c>
      <c r="F35822" t="s">
        <v>2016</v>
      </c>
      <c r="G35822">
        <v>12</v>
      </c>
      <c r="H35822" t="s">
        <v>2020</v>
      </c>
      <c r="I35822">
        <v>43224</v>
      </c>
      <c r="J35822">
        <v>1</v>
      </c>
      <c r="K35822">
        <v>17.72</v>
      </c>
    </row>
    <row r="35901" spans="1:11">
      <c r="A35901" t="s">
        <v>1372</v>
      </c>
      <c r="B35901" t="s">
        <v>2027</v>
      </c>
      <c r="C35901" t="s">
        <v>2730</v>
      </c>
      <c r="D35901" t="s">
        <v>2029</v>
      </c>
      <c r="E35901">
        <v>5</v>
      </c>
      <c r="F35901" t="s">
        <v>2016</v>
      </c>
      <c r="G35901">
        <v>72</v>
      </c>
      <c r="H35901" t="s">
        <v>2017</v>
      </c>
      <c r="I35901">
        <v>43509</v>
      </c>
      <c r="J35901" t="s">
        <v>2030</v>
      </c>
      <c r="K35901" t="s">
        <v>2030</v>
      </c>
    </row>
    <row r="35902" spans="1:11">
      <c r="B35902" t="s">
        <v>3262</v>
      </c>
      <c r="C35902" t="s">
        <v>3263</v>
      </c>
      <c r="D35902" t="s">
        <v>2026</v>
      </c>
      <c r="E35902">
        <v>5</v>
      </c>
      <c r="F35902" t="s">
        <v>2016</v>
      </c>
      <c r="G35902">
        <v>82</v>
      </c>
      <c r="H35902" t="s">
        <v>2017</v>
      </c>
      <c r="I35902">
        <v>43509</v>
      </c>
      <c r="J35902">
        <v>4</v>
      </c>
      <c r="K35902">
        <v>-52.43</v>
      </c>
    </row>
    <row r="35903" spans="1:11">
      <c r="B35903" t="s">
        <v>2033</v>
      </c>
      <c r="C35903" t="s">
        <v>3818</v>
      </c>
      <c r="D35903" t="s">
        <v>2035</v>
      </c>
      <c r="E35903">
        <v>5</v>
      </c>
      <c r="F35903" t="s">
        <v>2016</v>
      </c>
      <c r="G35903">
        <v>68</v>
      </c>
      <c r="H35903" t="s">
        <v>2036</v>
      </c>
      <c r="I35903">
        <v>43506</v>
      </c>
      <c r="J35903" t="s">
        <v>2030</v>
      </c>
      <c r="K35903" t="s">
        <v>2030</v>
      </c>
    </row>
    <row r="35904" spans="1:11">
      <c r="B35904" t="s">
        <v>2063</v>
      </c>
      <c r="C35904" t="s">
        <v>3819</v>
      </c>
      <c r="D35904" t="s">
        <v>2035</v>
      </c>
      <c r="E35904">
        <v>5</v>
      </c>
      <c r="F35904" t="s">
        <v>2016</v>
      </c>
      <c r="G35904">
        <v>75</v>
      </c>
      <c r="H35904" t="s">
        <v>2017</v>
      </c>
      <c r="I35904">
        <v>43500</v>
      </c>
      <c r="J35904">
        <v>4</v>
      </c>
      <c r="K35904">
        <v>-52.43</v>
      </c>
    </row>
    <row r="35905" spans="2:11">
      <c r="B35905" t="s">
        <v>2586</v>
      </c>
      <c r="C35905" t="s">
        <v>3820</v>
      </c>
      <c r="D35905" t="s">
        <v>2076</v>
      </c>
      <c r="E35905">
        <v>3</v>
      </c>
      <c r="F35905" t="s">
        <v>2016</v>
      </c>
      <c r="G35905">
        <v>54</v>
      </c>
      <c r="H35905" t="s">
        <v>2020</v>
      </c>
      <c r="I35905">
        <v>43497</v>
      </c>
      <c r="J35905" t="s">
        <v>2030</v>
      </c>
      <c r="K35905" t="s">
        <v>2030</v>
      </c>
    </row>
    <row r="35906" spans="2:11">
      <c r="B35906" t="s">
        <v>3271</v>
      </c>
      <c r="C35906" t="s">
        <v>3821</v>
      </c>
      <c r="D35906" t="s">
        <v>2026</v>
      </c>
      <c r="E35906">
        <v>5</v>
      </c>
      <c r="F35906" t="s">
        <v>2016</v>
      </c>
      <c r="G35906">
        <v>70</v>
      </c>
      <c r="H35906" t="s">
        <v>2020</v>
      </c>
      <c r="I35906">
        <v>43495</v>
      </c>
      <c r="J35906">
        <v>4</v>
      </c>
      <c r="K35906">
        <v>-52.43</v>
      </c>
    </row>
    <row r="35907" spans="2:11">
      <c r="B35907" t="s">
        <v>2582</v>
      </c>
      <c r="C35907" t="s">
        <v>3822</v>
      </c>
      <c r="D35907" t="s">
        <v>2026</v>
      </c>
      <c r="E35907">
        <v>5</v>
      </c>
      <c r="F35907" t="s">
        <v>2016</v>
      </c>
      <c r="G35907">
        <v>65</v>
      </c>
      <c r="H35907" t="s">
        <v>2017</v>
      </c>
      <c r="I35907">
        <v>43493</v>
      </c>
      <c r="J35907">
        <v>4</v>
      </c>
      <c r="K35907">
        <v>-52.43</v>
      </c>
    </row>
    <row r="35908" spans="2:11">
      <c r="B35908" t="s">
        <v>2105</v>
      </c>
      <c r="C35908" t="s">
        <v>3243</v>
      </c>
      <c r="D35908" t="s">
        <v>2026</v>
      </c>
      <c r="E35908">
        <v>5</v>
      </c>
      <c r="F35908" t="s">
        <v>2016</v>
      </c>
      <c r="G35908">
        <v>77</v>
      </c>
      <c r="H35908" t="s">
        <v>2020</v>
      </c>
      <c r="I35908">
        <v>43491</v>
      </c>
      <c r="J35908">
        <v>4</v>
      </c>
      <c r="K35908">
        <v>-52.43</v>
      </c>
    </row>
    <row r="35909" spans="2:11">
      <c r="B35909" t="s">
        <v>2732</v>
      </c>
      <c r="C35909" t="s">
        <v>3264</v>
      </c>
      <c r="D35909" t="s">
        <v>2076</v>
      </c>
      <c r="E35909">
        <v>3</v>
      </c>
      <c r="F35909" t="s">
        <v>2016</v>
      </c>
      <c r="G35909">
        <v>54</v>
      </c>
      <c r="H35909" t="s">
        <v>2017</v>
      </c>
      <c r="I35909">
        <v>43490</v>
      </c>
      <c r="J35909">
        <v>7</v>
      </c>
      <c r="K35909">
        <v>-56.13</v>
      </c>
    </row>
    <row r="35910" spans="2:11">
      <c r="B35910" t="s">
        <v>2037</v>
      </c>
      <c r="C35910" t="s">
        <v>3823</v>
      </c>
      <c r="D35910" t="s">
        <v>2076</v>
      </c>
      <c r="E35910">
        <v>3</v>
      </c>
      <c r="F35910" t="s">
        <v>2088</v>
      </c>
      <c r="G35910">
        <v>58</v>
      </c>
      <c r="H35910" t="s">
        <v>2020</v>
      </c>
      <c r="I35910">
        <v>43489</v>
      </c>
      <c r="J35910">
        <v>8</v>
      </c>
      <c r="K35910">
        <v>-59.76</v>
      </c>
    </row>
    <row r="35911" spans="2:11">
      <c r="B35911" t="s">
        <v>2051</v>
      </c>
      <c r="C35911" t="s">
        <v>2576</v>
      </c>
      <c r="D35911" t="s">
        <v>2026</v>
      </c>
      <c r="E35911">
        <v>5</v>
      </c>
      <c r="F35911" t="s">
        <v>2016</v>
      </c>
      <c r="G35911">
        <v>84</v>
      </c>
      <c r="H35911" t="s">
        <v>2017</v>
      </c>
      <c r="I35911">
        <v>43487</v>
      </c>
      <c r="J35911">
        <v>2</v>
      </c>
      <c r="K35911">
        <v>-19.64</v>
      </c>
    </row>
    <row r="35912" spans="2:11">
      <c r="B35912" t="s">
        <v>2726</v>
      </c>
      <c r="C35912" t="s">
        <v>3268</v>
      </c>
      <c r="D35912" t="s">
        <v>2044</v>
      </c>
      <c r="E35912">
        <v>3</v>
      </c>
      <c r="F35912" t="s">
        <v>2016</v>
      </c>
      <c r="G35912">
        <v>61</v>
      </c>
      <c r="H35912" t="s">
        <v>2017</v>
      </c>
      <c r="I35912">
        <v>43486</v>
      </c>
      <c r="J35912">
        <v>6</v>
      </c>
      <c r="K35912">
        <v>-55</v>
      </c>
    </row>
    <row r="35913" spans="2:11">
      <c r="B35913" t="s">
        <v>106</v>
      </c>
      <c r="C35913" t="s">
        <v>3824</v>
      </c>
      <c r="D35913" t="s">
        <v>2114</v>
      </c>
      <c r="E35913">
        <v>3</v>
      </c>
      <c r="F35913" t="s">
        <v>2016</v>
      </c>
      <c r="G35913">
        <v>66</v>
      </c>
      <c r="H35913" t="s">
        <v>2020</v>
      </c>
      <c r="I35913">
        <v>43474</v>
      </c>
      <c r="J35913">
        <v>5</v>
      </c>
      <c r="K35913">
        <v>-53.65</v>
      </c>
    </row>
    <row r="35914" spans="2:11">
      <c r="B35914" t="s">
        <v>2059</v>
      </c>
      <c r="C35914" t="s">
        <v>2741</v>
      </c>
      <c r="D35914" t="s">
        <v>2026</v>
      </c>
      <c r="E35914">
        <v>5</v>
      </c>
      <c r="F35914" t="s">
        <v>2016</v>
      </c>
      <c r="G35914">
        <v>81</v>
      </c>
      <c r="H35914" t="s">
        <v>2020</v>
      </c>
      <c r="I35914">
        <v>43473</v>
      </c>
      <c r="J35914">
        <v>4</v>
      </c>
      <c r="K35914">
        <v>-52.43</v>
      </c>
    </row>
    <row r="35915" spans="2:11">
      <c r="B35915" t="s">
        <v>2720</v>
      </c>
      <c r="C35915" t="s">
        <v>2721</v>
      </c>
      <c r="D35915" t="s">
        <v>2026</v>
      </c>
      <c r="E35915">
        <v>5</v>
      </c>
      <c r="F35915" t="s">
        <v>2016</v>
      </c>
      <c r="G35915">
        <v>87.92</v>
      </c>
      <c r="H35915" t="s">
        <v>2020</v>
      </c>
      <c r="I35915">
        <v>43460</v>
      </c>
      <c r="J35915">
        <v>4</v>
      </c>
      <c r="K35915">
        <v>-52.43</v>
      </c>
    </row>
    <row r="35916" spans="2:11">
      <c r="B35916" t="s">
        <v>2813</v>
      </c>
      <c r="C35916" t="s">
        <v>3286</v>
      </c>
      <c r="D35916" t="s">
        <v>2076</v>
      </c>
      <c r="E35916">
        <v>3</v>
      </c>
      <c r="F35916" t="s">
        <v>2016</v>
      </c>
      <c r="G35916">
        <v>71</v>
      </c>
      <c r="H35916" t="s">
        <v>2017</v>
      </c>
      <c r="I35916">
        <v>43445</v>
      </c>
      <c r="J35916" t="s">
        <v>2030</v>
      </c>
      <c r="K35916" t="s">
        <v>2030</v>
      </c>
    </row>
    <row r="35917" spans="2:11">
      <c r="B35917" t="s">
        <v>2742</v>
      </c>
      <c r="C35917" t="s">
        <v>3267</v>
      </c>
      <c r="D35917" t="s">
        <v>2029</v>
      </c>
      <c r="E35917">
        <v>5</v>
      </c>
      <c r="F35917" t="s">
        <v>2016</v>
      </c>
      <c r="G35917">
        <v>80.5</v>
      </c>
      <c r="H35917" t="s">
        <v>2020</v>
      </c>
      <c r="I35917">
        <v>43434</v>
      </c>
      <c r="J35917">
        <v>4</v>
      </c>
      <c r="K35917">
        <v>-52.43</v>
      </c>
    </row>
    <row r="35918" spans="2:11">
      <c r="B35918" t="s">
        <v>2718</v>
      </c>
      <c r="C35918" t="s">
        <v>3238</v>
      </c>
      <c r="D35918" t="s">
        <v>2029</v>
      </c>
      <c r="E35918">
        <v>5</v>
      </c>
      <c r="F35918" t="s">
        <v>2123</v>
      </c>
      <c r="G35918">
        <v>69.67</v>
      </c>
      <c r="H35918" t="s">
        <v>2017</v>
      </c>
      <c r="I35918">
        <v>43433</v>
      </c>
      <c r="J35918" t="s">
        <v>2030</v>
      </c>
      <c r="K35918" t="s">
        <v>2030</v>
      </c>
    </row>
    <row r="35919" spans="2:11">
      <c r="B35919" t="s">
        <v>2057</v>
      </c>
      <c r="C35919" t="s">
        <v>2748</v>
      </c>
      <c r="D35919" t="s">
        <v>2026</v>
      </c>
      <c r="E35919">
        <v>5</v>
      </c>
      <c r="F35919" t="s">
        <v>2016</v>
      </c>
      <c r="G35919">
        <v>105</v>
      </c>
      <c r="H35919" t="s">
        <v>2020</v>
      </c>
      <c r="I35919">
        <v>43432</v>
      </c>
      <c r="J35919" t="s">
        <v>2030</v>
      </c>
      <c r="K35919" t="s">
        <v>2030</v>
      </c>
    </row>
    <row r="35920" spans="2:11">
      <c r="B35920" t="s">
        <v>2021</v>
      </c>
      <c r="C35920" t="s">
        <v>3288</v>
      </c>
      <c r="D35920" t="s">
        <v>2296</v>
      </c>
      <c r="E35920">
        <v>3</v>
      </c>
      <c r="F35920" t="s">
        <v>2016</v>
      </c>
      <c r="G35920">
        <v>78</v>
      </c>
      <c r="H35920" t="s">
        <v>2020</v>
      </c>
      <c r="I35920">
        <v>43423</v>
      </c>
      <c r="J35920">
        <v>1</v>
      </c>
      <c r="K35920">
        <v>0</v>
      </c>
    </row>
    <row r="35921" spans="2:11">
      <c r="B35921" t="s">
        <v>2751</v>
      </c>
      <c r="C35921" t="s">
        <v>2752</v>
      </c>
      <c r="D35921" t="s">
        <v>2026</v>
      </c>
      <c r="E35921">
        <v>5</v>
      </c>
      <c r="F35921" t="s">
        <v>2016</v>
      </c>
      <c r="G35921">
        <v>67</v>
      </c>
      <c r="H35921" t="s">
        <v>2020</v>
      </c>
      <c r="I35921">
        <v>43418</v>
      </c>
      <c r="J35921">
        <v>4</v>
      </c>
      <c r="K35921">
        <v>-52.43</v>
      </c>
    </row>
    <row r="35922" spans="2:11">
      <c r="B35922" t="s">
        <v>2578</v>
      </c>
      <c r="C35922" t="s">
        <v>3825</v>
      </c>
      <c r="D35922" t="s">
        <v>2570</v>
      </c>
      <c r="E35922">
        <v>4</v>
      </c>
      <c r="F35922" t="s">
        <v>2016</v>
      </c>
      <c r="G35922">
        <v>90</v>
      </c>
      <c r="H35922" t="s">
        <v>2017</v>
      </c>
      <c r="I35922">
        <v>43409</v>
      </c>
      <c r="J35922" t="s">
        <v>2030</v>
      </c>
      <c r="K35922" t="s">
        <v>2030</v>
      </c>
    </row>
    <row r="35923" spans="2:11">
      <c r="B35923" t="s">
        <v>2091</v>
      </c>
      <c r="C35923" t="s">
        <v>2757</v>
      </c>
      <c r="D35923" t="s">
        <v>2093</v>
      </c>
      <c r="E35923" t="s">
        <v>2030</v>
      </c>
      <c r="F35923" t="s">
        <v>2016</v>
      </c>
      <c r="G35923" t="s">
        <v>2030</v>
      </c>
      <c r="H35923" t="s">
        <v>2017</v>
      </c>
      <c r="I35923">
        <v>43315</v>
      </c>
      <c r="J35923" t="s">
        <v>2030</v>
      </c>
      <c r="K35923" t="s">
        <v>2030</v>
      </c>
    </row>
    <row r="35924" spans="2:11">
      <c r="B35924" t="s">
        <v>2102</v>
      </c>
      <c r="C35924" t="s">
        <v>2758</v>
      </c>
      <c r="D35924" t="s">
        <v>2104</v>
      </c>
      <c r="E35924" t="s">
        <v>2030</v>
      </c>
      <c r="F35924" t="s">
        <v>2016</v>
      </c>
      <c r="G35924" t="s">
        <v>2030</v>
      </c>
      <c r="H35924" t="s">
        <v>2017</v>
      </c>
      <c r="I35924">
        <v>43231</v>
      </c>
      <c r="J35924" t="s">
        <v>2030</v>
      </c>
      <c r="K35924" t="s">
        <v>2030</v>
      </c>
    </row>
    <row r="35925" spans="2:11">
      <c r="B35925" t="s">
        <v>2083</v>
      </c>
      <c r="C35925" t="s">
        <v>2084</v>
      </c>
      <c r="D35925" t="s">
        <v>2076</v>
      </c>
      <c r="E35925">
        <v>3</v>
      </c>
      <c r="F35925" t="s">
        <v>2016</v>
      </c>
      <c r="G35925" t="s">
        <v>2030</v>
      </c>
      <c r="H35925" t="s">
        <v>2017</v>
      </c>
      <c r="I35925">
        <v>43182</v>
      </c>
      <c r="J35925">
        <v>1</v>
      </c>
      <c r="K35925">
        <v>0</v>
      </c>
    </row>
    <row r="35926" spans="2:11">
      <c r="B35926" t="s">
        <v>2111</v>
      </c>
      <c r="C35926" t="s">
        <v>2338</v>
      </c>
      <c r="D35926" t="s">
        <v>3730</v>
      </c>
      <c r="E35926">
        <v>3</v>
      </c>
      <c r="F35926" t="s">
        <v>2123</v>
      </c>
      <c r="G35926" t="s">
        <v>2030</v>
      </c>
      <c r="H35926" t="s">
        <v>2017</v>
      </c>
      <c r="I35926">
        <v>42914</v>
      </c>
      <c r="J35926">
        <v>1</v>
      </c>
      <c r="K35926">
        <v>0</v>
      </c>
    </row>
    <row r="35927" spans="2:11">
      <c r="B35927" t="s">
        <v>3274</v>
      </c>
      <c r="C35927" t="s">
        <v>3275</v>
      </c>
      <c r="D35927" t="s">
        <v>2570</v>
      </c>
      <c r="E35927">
        <v>4</v>
      </c>
      <c r="F35927" t="s">
        <v>2123</v>
      </c>
      <c r="G35927">
        <v>85</v>
      </c>
      <c r="H35927" t="s">
        <v>3135</v>
      </c>
      <c r="I35927">
        <v>42876</v>
      </c>
      <c r="J35927">
        <v>4</v>
      </c>
      <c r="K35927">
        <v>-52.43</v>
      </c>
    </row>
    <row r="36001" spans="1:11">
      <c r="A36001" t="s">
        <v>1373</v>
      </c>
      <c r="B36001" t="s">
        <v>2033</v>
      </c>
      <c r="C36001" t="s">
        <v>2455</v>
      </c>
      <c r="D36001" t="s">
        <v>2184</v>
      </c>
      <c r="E36001">
        <v>1</v>
      </c>
      <c r="F36001" t="s">
        <v>2088</v>
      </c>
      <c r="G36001">
        <v>164</v>
      </c>
      <c r="H36001" t="s">
        <v>2036</v>
      </c>
      <c r="I36001">
        <v>43511</v>
      </c>
      <c r="J36001" t="s">
        <v>2030</v>
      </c>
      <c r="K36001" t="s">
        <v>2030</v>
      </c>
    </row>
    <row r="36002" spans="1:11">
      <c r="B36002" t="s">
        <v>2063</v>
      </c>
      <c r="C36002" t="s">
        <v>2453</v>
      </c>
      <c r="D36002" t="s">
        <v>2035</v>
      </c>
      <c r="E36002">
        <v>5</v>
      </c>
      <c r="F36002" t="s">
        <v>2016</v>
      </c>
      <c r="G36002">
        <v>210</v>
      </c>
      <c r="H36002" t="s">
        <v>2017</v>
      </c>
      <c r="I36002">
        <v>43511</v>
      </c>
      <c r="J36002" t="s">
        <v>2030</v>
      </c>
      <c r="K36002" t="s">
        <v>2030</v>
      </c>
    </row>
    <row r="36003" spans="1:11">
      <c r="B36003" t="s">
        <v>2021</v>
      </c>
      <c r="C36003" t="s">
        <v>2285</v>
      </c>
      <c r="D36003" t="s">
        <v>2296</v>
      </c>
      <c r="E36003">
        <v>3</v>
      </c>
      <c r="F36003" t="s">
        <v>2016</v>
      </c>
      <c r="G36003">
        <v>187</v>
      </c>
      <c r="H36003" t="s">
        <v>2020</v>
      </c>
      <c r="I36003">
        <v>43510</v>
      </c>
      <c r="J36003" t="s">
        <v>2030</v>
      </c>
      <c r="K36003" t="s">
        <v>2030</v>
      </c>
    </row>
    <row r="36004" spans="1:11">
      <c r="B36004" t="s">
        <v>2037</v>
      </c>
      <c r="C36004" t="s">
        <v>2450</v>
      </c>
      <c r="D36004" t="s">
        <v>2026</v>
      </c>
      <c r="E36004">
        <v>5</v>
      </c>
      <c r="F36004" t="s">
        <v>2016</v>
      </c>
      <c r="G36004">
        <v>204</v>
      </c>
      <c r="H36004" t="s">
        <v>2020</v>
      </c>
      <c r="I36004">
        <v>43510</v>
      </c>
      <c r="J36004">
        <v>3</v>
      </c>
      <c r="K36004">
        <v>8.9700000000000006</v>
      </c>
    </row>
    <row r="36005" spans="1:11">
      <c r="B36005" t="s">
        <v>2277</v>
      </c>
      <c r="C36005" t="s">
        <v>3083</v>
      </c>
      <c r="D36005" t="s">
        <v>2015</v>
      </c>
      <c r="E36005">
        <v>3</v>
      </c>
      <c r="F36005" t="s">
        <v>2016</v>
      </c>
      <c r="G36005">
        <v>176</v>
      </c>
      <c r="H36005" t="s">
        <v>2017</v>
      </c>
      <c r="I36005">
        <v>43510</v>
      </c>
      <c r="J36005">
        <v>4</v>
      </c>
      <c r="K36005">
        <v>0</v>
      </c>
    </row>
    <row r="36006" spans="1:11">
      <c r="B36006" t="s">
        <v>2072</v>
      </c>
      <c r="C36006" t="s">
        <v>3089</v>
      </c>
      <c r="D36006" t="s">
        <v>2015</v>
      </c>
      <c r="E36006">
        <v>3</v>
      </c>
      <c r="F36006" t="s">
        <v>2016</v>
      </c>
      <c r="G36006" t="s">
        <v>2030</v>
      </c>
      <c r="H36006" t="s">
        <v>2017</v>
      </c>
      <c r="I36006">
        <v>43510</v>
      </c>
      <c r="J36006">
        <v>4</v>
      </c>
      <c r="K36006">
        <v>0</v>
      </c>
    </row>
    <row r="36007" spans="1:11">
      <c r="B36007" t="s">
        <v>2220</v>
      </c>
      <c r="C36007" t="s">
        <v>3086</v>
      </c>
      <c r="D36007" t="s">
        <v>2026</v>
      </c>
      <c r="E36007">
        <v>5</v>
      </c>
      <c r="F36007" t="s">
        <v>2016</v>
      </c>
      <c r="G36007">
        <v>215</v>
      </c>
      <c r="H36007" t="s">
        <v>2020</v>
      </c>
      <c r="I36007">
        <v>43510</v>
      </c>
      <c r="J36007">
        <v>3</v>
      </c>
      <c r="K36007">
        <v>8.9700000000000006</v>
      </c>
    </row>
    <row r="36008" spans="1:11">
      <c r="B36008" t="s">
        <v>2079</v>
      </c>
      <c r="C36008" t="s">
        <v>2446</v>
      </c>
      <c r="D36008" t="s">
        <v>2015</v>
      </c>
      <c r="E36008">
        <v>3</v>
      </c>
      <c r="F36008" t="s">
        <v>2016</v>
      </c>
      <c r="G36008">
        <v>177</v>
      </c>
      <c r="H36008" t="s">
        <v>2017</v>
      </c>
      <c r="I36008">
        <v>43510</v>
      </c>
      <c r="J36008">
        <v>4</v>
      </c>
      <c r="K36008">
        <v>0</v>
      </c>
    </row>
    <row r="36009" spans="1:11">
      <c r="B36009" t="s">
        <v>2051</v>
      </c>
      <c r="C36009" t="s">
        <v>2239</v>
      </c>
      <c r="D36009" t="s">
        <v>2053</v>
      </c>
      <c r="E36009">
        <v>1</v>
      </c>
      <c r="F36009" t="s">
        <v>2016</v>
      </c>
      <c r="G36009">
        <v>140</v>
      </c>
      <c r="H36009" t="s">
        <v>2017</v>
      </c>
      <c r="I36009">
        <v>43510</v>
      </c>
      <c r="J36009">
        <v>5</v>
      </c>
      <c r="K36009">
        <v>-1.49</v>
      </c>
    </row>
    <row r="36010" spans="1:11">
      <c r="B36010" t="s">
        <v>2260</v>
      </c>
      <c r="C36010" t="s">
        <v>3213</v>
      </c>
      <c r="D36010" t="s">
        <v>2044</v>
      </c>
      <c r="E36010">
        <v>3</v>
      </c>
      <c r="F36010" t="s">
        <v>2016</v>
      </c>
      <c r="G36010">
        <v>200</v>
      </c>
      <c r="H36010" t="s">
        <v>2020</v>
      </c>
      <c r="I36010">
        <v>43510</v>
      </c>
      <c r="J36010" t="s">
        <v>2030</v>
      </c>
      <c r="K36010" t="s">
        <v>2030</v>
      </c>
    </row>
    <row r="36011" spans="1:11">
      <c r="B36011" t="s">
        <v>2240</v>
      </c>
      <c r="C36011" t="s">
        <v>3088</v>
      </c>
      <c r="D36011" t="s">
        <v>2044</v>
      </c>
      <c r="E36011">
        <v>3</v>
      </c>
      <c r="F36011" t="s">
        <v>2016</v>
      </c>
      <c r="G36011">
        <v>170</v>
      </c>
      <c r="H36011" t="s">
        <v>2017</v>
      </c>
      <c r="I36011">
        <v>43510</v>
      </c>
      <c r="J36011" t="s">
        <v>2030</v>
      </c>
      <c r="K36011" t="s">
        <v>2030</v>
      </c>
    </row>
    <row r="36012" spans="1:11">
      <c r="B36012" t="s">
        <v>2065</v>
      </c>
      <c r="C36012" t="s">
        <v>3214</v>
      </c>
      <c r="D36012" t="s">
        <v>2044</v>
      </c>
      <c r="E36012">
        <v>3</v>
      </c>
      <c r="F36012" t="s">
        <v>2016</v>
      </c>
      <c r="G36012">
        <v>168</v>
      </c>
      <c r="H36012" t="s">
        <v>2020</v>
      </c>
      <c r="I36012">
        <v>43510</v>
      </c>
      <c r="J36012" t="s">
        <v>2030</v>
      </c>
      <c r="K36012" t="s">
        <v>2030</v>
      </c>
    </row>
    <row r="36013" spans="1:11">
      <c r="B36013" t="s">
        <v>2024</v>
      </c>
      <c r="C36013" t="s">
        <v>2243</v>
      </c>
      <c r="D36013" t="s">
        <v>2026</v>
      </c>
      <c r="E36013">
        <v>5</v>
      </c>
      <c r="F36013" t="s">
        <v>2016</v>
      </c>
      <c r="G36013">
        <v>210</v>
      </c>
      <c r="H36013" t="s">
        <v>2017</v>
      </c>
      <c r="I36013">
        <v>43509</v>
      </c>
      <c r="J36013">
        <v>3</v>
      </c>
      <c r="K36013">
        <v>8.9700000000000006</v>
      </c>
    </row>
    <row r="36014" spans="1:11">
      <c r="B36014" t="s">
        <v>2682</v>
      </c>
      <c r="C36014" t="s">
        <v>3215</v>
      </c>
      <c r="D36014" t="s">
        <v>2026</v>
      </c>
      <c r="E36014">
        <v>5</v>
      </c>
      <c r="F36014" t="s">
        <v>2016</v>
      </c>
      <c r="G36014">
        <v>220</v>
      </c>
      <c r="H36014" t="s">
        <v>2017</v>
      </c>
      <c r="I36014">
        <v>43490</v>
      </c>
      <c r="J36014">
        <v>6</v>
      </c>
      <c r="K36014">
        <v>-9.14</v>
      </c>
    </row>
    <row r="36015" spans="1:11">
      <c r="B36015" t="s">
        <v>2470</v>
      </c>
      <c r="C36015" t="s">
        <v>3216</v>
      </c>
      <c r="D36015" t="s">
        <v>2026</v>
      </c>
      <c r="E36015">
        <v>5</v>
      </c>
      <c r="F36015" t="s">
        <v>2123</v>
      </c>
      <c r="G36015" t="s">
        <v>2030</v>
      </c>
      <c r="H36015" t="s">
        <v>2017</v>
      </c>
      <c r="I36015">
        <v>43490</v>
      </c>
      <c r="J36015" t="s">
        <v>2030</v>
      </c>
      <c r="K36015" t="s">
        <v>2030</v>
      </c>
    </row>
    <row r="36016" spans="1:11">
      <c r="B36016" t="s">
        <v>2094</v>
      </c>
      <c r="C36016" t="s">
        <v>2095</v>
      </c>
      <c r="D36016" t="s">
        <v>2076</v>
      </c>
      <c r="E36016">
        <v>3</v>
      </c>
      <c r="F36016" t="s">
        <v>2088</v>
      </c>
      <c r="G36016" t="s">
        <v>2030</v>
      </c>
      <c r="H36016" t="s">
        <v>2017</v>
      </c>
      <c r="I36016">
        <v>43480</v>
      </c>
      <c r="J36016" t="s">
        <v>2030</v>
      </c>
      <c r="K36016" t="s">
        <v>2030</v>
      </c>
    </row>
    <row r="36017" spans="2:11">
      <c r="B36017" t="s">
        <v>2083</v>
      </c>
      <c r="C36017" t="s">
        <v>2084</v>
      </c>
      <c r="D36017" t="s">
        <v>2184</v>
      </c>
      <c r="E36017">
        <v>1</v>
      </c>
      <c r="F36017" t="s">
        <v>2016</v>
      </c>
      <c r="G36017" t="s">
        <v>2030</v>
      </c>
      <c r="H36017" t="s">
        <v>2017</v>
      </c>
      <c r="I36017">
        <v>43181</v>
      </c>
      <c r="J36017">
        <v>7</v>
      </c>
      <c r="K36017">
        <v>-9.9499999999999993</v>
      </c>
    </row>
    <row r="36101" spans="1:11">
      <c r="A36101" t="s">
        <v>1374</v>
      </c>
      <c r="B36101" t="s">
        <v>106</v>
      </c>
      <c r="C36101" t="s">
        <v>4034</v>
      </c>
      <c r="D36101" t="s">
        <v>2114</v>
      </c>
      <c r="E36101">
        <v>3</v>
      </c>
      <c r="F36101" t="s">
        <v>2016</v>
      </c>
      <c r="G36101">
        <v>116</v>
      </c>
      <c r="H36101" t="s">
        <v>2020</v>
      </c>
      <c r="I36101">
        <v>43509</v>
      </c>
      <c r="J36101">
        <v>4</v>
      </c>
      <c r="K36101">
        <v>-7.49</v>
      </c>
    </row>
    <row r="36102" spans="1:11">
      <c r="B36102" t="s">
        <v>2031</v>
      </c>
      <c r="C36102" t="s">
        <v>3916</v>
      </c>
      <c r="D36102" t="s">
        <v>2076</v>
      </c>
      <c r="E36102">
        <v>3</v>
      </c>
      <c r="F36102" t="s">
        <v>2016</v>
      </c>
      <c r="G36102">
        <v>125</v>
      </c>
      <c r="H36102" t="s">
        <v>2017</v>
      </c>
      <c r="I36102">
        <v>43509</v>
      </c>
      <c r="J36102">
        <v>3</v>
      </c>
      <c r="K36102">
        <v>0</v>
      </c>
    </row>
    <row r="36103" spans="1:11">
      <c r="B36103" t="s">
        <v>2042</v>
      </c>
      <c r="C36103" t="s">
        <v>2607</v>
      </c>
      <c r="D36103" t="s">
        <v>2044</v>
      </c>
      <c r="E36103">
        <v>3</v>
      </c>
      <c r="F36103" t="s">
        <v>2016</v>
      </c>
      <c r="G36103">
        <v>118</v>
      </c>
      <c r="H36103" t="s">
        <v>2020</v>
      </c>
      <c r="I36103">
        <v>43508</v>
      </c>
      <c r="J36103">
        <v>3</v>
      </c>
      <c r="K36103">
        <v>0</v>
      </c>
    </row>
    <row r="36104" spans="1:11">
      <c r="B36104" t="s">
        <v>2074</v>
      </c>
      <c r="C36104" t="s">
        <v>4272</v>
      </c>
      <c r="D36104" t="s">
        <v>2076</v>
      </c>
      <c r="E36104">
        <v>3</v>
      </c>
      <c r="F36104" t="s">
        <v>2016</v>
      </c>
      <c r="G36104">
        <v>125</v>
      </c>
      <c r="H36104" t="s">
        <v>2020</v>
      </c>
      <c r="I36104">
        <v>43508</v>
      </c>
      <c r="J36104">
        <v>3</v>
      </c>
      <c r="K36104">
        <v>0</v>
      </c>
    </row>
    <row r="36105" spans="1:11">
      <c r="B36105" t="s">
        <v>2072</v>
      </c>
      <c r="C36105" t="s">
        <v>4370</v>
      </c>
      <c r="D36105" t="s">
        <v>2029</v>
      </c>
      <c r="E36105">
        <v>5</v>
      </c>
      <c r="F36105" t="s">
        <v>2016</v>
      </c>
      <c r="G36105">
        <v>137</v>
      </c>
      <c r="H36105" t="s">
        <v>2017</v>
      </c>
      <c r="I36105">
        <v>43507</v>
      </c>
      <c r="J36105">
        <v>2</v>
      </c>
      <c r="K36105">
        <v>0.22</v>
      </c>
    </row>
    <row r="36106" spans="1:11">
      <c r="B36106" t="s">
        <v>2049</v>
      </c>
      <c r="C36106" t="s">
        <v>3047</v>
      </c>
      <c r="D36106" t="s">
        <v>2029</v>
      </c>
      <c r="E36106">
        <v>5</v>
      </c>
      <c r="F36106" t="s">
        <v>2016</v>
      </c>
      <c r="G36106">
        <v>140</v>
      </c>
      <c r="H36106" t="s">
        <v>2017</v>
      </c>
      <c r="I36106">
        <v>43507</v>
      </c>
      <c r="J36106" t="s">
        <v>2030</v>
      </c>
      <c r="K36106" t="s">
        <v>2030</v>
      </c>
    </row>
    <row r="36107" spans="1:11">
      <c r="B36107" t="s">
        <v>2159</v>
      </c>
      <c r="C36107" t="s">
        <v>4371</v>
      </c>
      <c r="D36107" t="s">
        <v>2044</v>
      </c>
      <c r="E36107">
        <v>3</v>
      </c>
      <c r="F36107" t="s">
        <v>2016</v>
      </c>
      <c r="G36107">
        <v>127</v>
      </c>
      <c r="H36107" t="s">
        <v>2017</v>
      </c>
      <c r="I36107">
        <v>43504</v>
      </c>
      <c r="J36107">
        <v>3</v>
      </c>
      <c r="K36107">
        <v>0</v>
      </c>
    </row>
    <row r="36108" spans="1:11">
      <c r="B36108" t="s">
        <v>2151</v>
      </c>
      <c r="C36108" t="s">
        <v>3055</v>
      </c>
      <c r="D36108" t="s">
        <v>2044</v>
      </c>
      <c r="E36108">
        <v>3</v>
      </c>
      <c r="F36108" t="s">
        <v>2016</v>
      </c>
      <c r="G36108" t="s">
        <v>2030</v>
      </c>
      <c r="H36108" t="s">
        <v>2017</v>
      </c>
      <c r="I36108">
        <v>43501</v>
      </c>
      <c r="J36108">
        <v>3</v>
      </c>
      <c r="K36108">
        <v>0</v>
      </c>
    </row>
    <row r="36109" spans="1:11">
      <c r="B36109" t="s">
        <v>2067</v>
      </c>
      <c r="C36109" t="s">
        <v>4265</v>
      </c>
      <c r="D36109" t="s">
        <v>2029</v>
      </c>
      <c r="E36109">
        <v>5</v>
      </c>
      <c r="F36109" t="s">
        <v>2016</v>
      </c>
      <c r="G36109">
        <v>138</v>
      </c>
      <c r="H36109" t="s">
        <v>2020</v>
      </c>
      <c r="I36109">
        <v>43500</v>
      </c>
      <c r="J36109">
        <v>6</v>
      </c>
      <c r="K36109">
        <v>-13.28</v>
      </c>
    </row>
    <row r="36110" spans="1:11">
      <c r="B36110" t="s">
        <v>2077</v>
      </c>
      <c r="C36110" t="s">
        <v>4372</v>
      </c>
      <c r="D36110" t="s">
        <v>2029</v>
      </c>
      <c r="E36110">
        <v>5</v>
      </c>
      <c r="F36110" t="s">
        <v>2016</v>
      </c>
      <c r="G36110">
        <v>136</v>
      </c>
      <c r="H36110" t="s">
        <v>2020</v>
      </c>
      <c r="I36110">
        <v>43499</v>
      </c>
      <c r="J36110">
        <v>5</v>
      </c>
      <c r="K36110">
        <v>-9.89</v>
      </c>
    </row>
    <row r="36111" spans="1:11">
      <c r="B36111" t="s">
        <v>2051</v>
      </c>
      <c r="C36111" t="s">
        <v>3048</v>
      </c>
      <c r="D36111" t="s">
        <v>2076</v>
      </c>
      <c r="E36111">
        <v>3</v>
      </c>
      <c r="F36111" t="s">
        <v>2088</v>
      </c>
      <c r="G36111">
        <v>123</v>
      </c>
      <c r="H36111" t="s">
        <v>2017</v>
      </c>
      <c r="I36111">
        <v>43496</v>
      </c>
      <c r="J36111">
        <v>1</v>
      </c>
      <c r="K36111">
        <v>12.39</v>
      </c>
    </row>
    <row r="36112" spans="1:11">
      <c r="B36112" t="s">
        <v>2079</v>
      </c>
      <c r="C36112" t="s">
        <v>4266</v>
      </c>
      <c r="D36112" t="s">
        <v>2015</v>
      </c>
      <c r="E36112">
        <v>3</v>
      </c>
      <c r="F36112" t="s">
        <v>2016</v>
      </c>
      <c r="G36112">
        <v>115</v>
      </c>
      <c r="H36112" t="s">
        <v>2017</v>
      </c>
      <c r="I36112">
        <v>43490</v>
      </c>
      <c r="J36112">
        <v>3</v>
      </c>
      <c r="K36112">
        <v>0</v>
      </c>
    </row>
    <row r="36113" spans="2:11">
      <c r="B36113" t="s">
        <v>2094</v>
      </c>
      <c r="C36113" t="s">
        <v>2095</v>
      </c>
      <c r="D36113" t="s">
        <v>2076</v>
      </c>
      <c r="E36113">
        <v>3</v>
      </c>
      <c r="F36113" t="s">
        <v>2016</v>
      </c>
      <c r="G36113" t="s">
        <v>2030</v>
      </c>
      <c r="H36113" t="s">
        <v>2017</v>
      </c>
      <c r="I36113">
        <v>43487</v>
      </c>
      <c r="J36113" t="s">
        <v>2030</v>
      </c>
      <c r="K36113" t="s">
        <v>2030</v>
      </c>
    </row>
    <row r="36114" spans="2:11">
      <c r="B36114" t="s">
        <v>2037</v>
      </c>
      <c r="C36114" t="s">
        <v>2598</v>
      </c>
      <c r="D36114" t="s">
        <v>2076</v>
      </c>
      <c r="E36114">
        <v>3</v>
      </c>
      <c r="F36114" t="s">
        <v>2016</v>
      </c>
      <c r="G36114">
        <v>124</v>
      </c>
      <c r="H36114" t="s">
        <v>2020</v>
      </c>
      <c r="I36114">
        <v>43483</v>
      </c>
      <c r="J36114" t="s">
        <v>2030</v>
      </c>
      <c r="K36114" t="s">
        <v>2030</v>
      </c>
    </row>
    <row r="36115" spans="2:11">
      <c r="B36115" t="s">
        <v>2682</v>
      </c>
      <c r="C36115" t="s">
        <v>3919</v>
      </c>
      <c r="D36115" t="s">
        <v>2026</v>
      </c>
      <c r="E36115">
        <v>5</v>
      </c>
      <c r="F36115" t="s">
        <v>2016</v>
      </c>
      <c r="G36115">
        <v>140</v>
      </c>
      <c r="H36115" t="s">
        <v>2017</v>
      </c>
      <c r="I36115">
        <v>43481</v>
      </c>
      <c r="J36115">
        <v>6</v>
      </c>
      <c r="K36115">
        <v>-13.28</v>
      </c>
    </row>
    <row r="36116" spans="2:11">
      <c r="B36116" t="s">
        <v>2021</v>
      </c>
      <c r="C36116" t="s">
        <v>3915</v>
      </c>
      <c r="D36116" t="s">
        <v>2166</v>
      </c>
      <c r="E36116">
        <v>5</v>
      </c>
      <c r="F36116" t="s">
        <v>2016</v>
      </c>
      <c r="G36116">
        <v>141</v>
      </c>
      <c r="H36116" t="s">
        <v>2020</v>
      </c>
      <c r="I36116">
        <v>43475</v>
      </c>
      <c r="J36116">
        <v>6</v>
      </c>
      <c r="K36116">
        <v>-13.28</v>
      </c>
    </row>
    <row r="36117" spans="2:11">
      <c r="B36117" t="s">
        <v>2033</v>
      </c>
      <c r="C36117" t="s">
        <v>2574</v>
      </c>
      <c r="D36117" t="s">
        <v>2035</v>
      </c>
      <c r="E36117">
        <v>5</v>
      </c>
      <c r="F36117" t="s">
        <v>2016</v>
      </c>
      <c r="G36117">
        <v>130</v>
      </c>
      <c r="H36117" t="s">
        <v>2020</v>
      </c>
      <c r="I36117">
        <v>43474</v>
      </c>
      <c r="J36117">
        <v>6</v>
      </c>
      <c r="K36117">
        <v>-13.28</v>
      </c>
    </row>
    <row r="36118" spans="2:11">
      <c r="B36118" t="s">
        <v>2267</v>
      </c>
      <c r="C36118" t="s">
        <v>2577</v>
      </c>
      <c r="D36118" t="s">
        <v>2029</v>
      </c>
      <c r="E36118">
        <v>5</v>
      </c>
      <c r="F36118" t="s">
        <v>2016</v>
      </c>
      <c r="G36118">
        <v>151</v>
      </c>
      <c r="H36118" t="s">
        <v>2017</v>
      </c>
      <c r="I36118">
        <v>43474</v>
      </c>
      <c r="J36118">
        <v>6</v>
      </c>
      <c r="K36118">
        <v>-13.28</v>
      </c>
    </row>
    <row r="36119" spans="2:11">
      <c r="B36119" t="s">
        <v>2120</v>
      </c>
      <c r="C36119" t="s">
        <v>2573</v>
      </c>
      <c r="D36119" t="s">
        <v>2026</v>
      </c>
      <c r="E36119">
        <v>5</v>
      </c>
      <c r="F36119" t="s">
        <v>2016</v>
      </c>
      <c r="G36119">
        <v>156</v>
      </c>
      <c r="H36119" t="s">
        <v>2017</v>
      </c>
      <c r="I36119">
        <v>43472</v>
      </c>
      <c r="J36119">
        <v>6</v>
      </c>
      <c r="K36119">
        <v>-13.28</v>
      </c>
    </row>
    <row r="36120" spans="2:11">
      <c r="B36120" t="s">
        <v>2203</v>
      </c>
      <c r="C36120" t="s">
        <v>2780</v>
      </c>
      <c r="D36120" t="s">
        <v>2026</v>
      </c>
      <c r="E36120">
        <v>5</v>
      </c>
      <c r="F36120" t="s">
        <v>2016</v>
      </c>
      <c r="G36120">
        <v>147</v>
      </c>
      <c r="H36120" t="s">
        <v>2020</v>
      </c>
      <c r="I36120">
        <v>43468</v>
      </c>
      <c r="J36120" t="s">
        <v>2030</v>
      </c>
      <c r="K36120" t="s">
        <v>2030</v>
      </c>
    </row>
    <row r="36121" spans="2:11">
      <c r="B36121" t="s">
        <v>2063</v>
      </c>
      <c r="C36121" t="s">
        <v>4373</v>
      </c>
      <c r="D36121" t="s">
        <v>2162</v>
      </c>
      <c r="E36121">
        <v>3</v>
      </c>
      <c r="F36121" t="s">
        <v>2016</v>
      </c>
      <c r="G36121">
        <v>128</v>
      </c>
      <c r="H36121" t="s">
        <v>2017</v>
      </c>
      <c r="I36121">
        <v>43440</v>
      </c>
      <c r="J36121" t="s">
        <v>2030</v>
      </c>
      <c r="K36121" t="s">
        <v>2030</v>
      </c>
    </row>
    <row r="36122" spans="2:11">
      <c r="B36122" t="s">
        <v>2024</v>
      </c>
      <c r="C36122" t="s">
        <v>2768</v>
      </c>
      <c r="D36122" t="s">
        <v>2076</v>
      </c>
      <c r="E36122">
        <v>3</v>
      </c>
      <c r="F36122" t="s">
        <v>2088</v>
      </c>
      <c r="G36122" t="s">
        <v>2030</v>
      </c>
      <c r="H36122" t="s">
        <v>2017</v>
      </c>
      <c r="I36122">
        <v>43424</v>
      </c>
      <c r="J36122">
        <v>8</v>
      </c>
      <c r="K36122">
        <v>-17.21</v>
      </c>
    </row>
    <row r="36123" spans="2:11">
      <c r="B36123" t="s">
        <v>2091</v>
      </c>
      <c r="C36123" t="s">
        <v>2690</v>
      </c>
      <c r="D36123" t="s">
        <v>2093</v>
      </c>
      <c r="E36123" t="s">
        <v>2030</v>
      </c>
      <c r="F36123" t="s">
        <v>2016</v>
      </c>
      <c r="G36123" t="s">
        <v>2030</v>
      </c>
      <c r="H36123" t="s">
        <v>2017</v>
      </c>
      <c r="I36123">
        <v>43406</v>
      </c>
      <c r="J36123" t="s">
        <v>2030</v>
      </c>
      <c r="K36123" t="s">
        <v>2030</v>
      </c>
    </row>
    <row r="36124" spans="2:11">
      <c r="B36124" t="s">
        <v>2083</v>
      </c>
      <c r="C36124" t="s">
        <v>2084</v>
      </c>
      <c r="D36124" t="s">
        <v>2035</v>
      </c>
      <c r="E36124">
        <v>5</v>
      </c>
      <c r="F36124" t="s">
        <v>2016</v>
      </c>
      <c r="G36124" t="s">
        <v>2030</v>
      </c>
      <c r="H36124" t="s">
        <v>2017</v>
      </c>
      <c r="I36124">
        <v>43390</v>
      </c>
      <c r="J36124">
        <v>7</v>
      </c>
      <c r="K36124">
        <v>-13.34</v>
      </c>
    </row>
    <row r="36125" spans="2:11">
      <c r="B36125" t="s">
        <v>2786</v>
      </c>
      <c r="C36125" t="s">
        <v>2095</v>
      </c>
      <c r="D36125" t="s">
        <v>2843</v>
      </c>
      <c r="E36125">
        <v>4</v>
      </c>
      <c r="F36125" t="s">
        <v>2123</v>
      </c>
      <c r="G36125">
        <v>77</v>
      </c>
      <c r="H36125" t="s">
        <v>2017</v>
      </c>
      <c r="I36125">
        <v>42466</v>
      </c>
      <c r="J36125">
        <v>6</v>
      </c>
      <c r="K36125">
        <v>-13.28</v>
      </c>
    </row>
    <row r="36201" spans="1:11">
      <c r="A36201" t="s">
        <v>1375</v>
      </c>
      <c r="B36201" t="s">
        <v>2094</v>
      </c>
      <c r="C36201" t="s">
        <v>2095</v>
      </c>
      <c r="D36201" t="s">
        <v>2053</v>
      </c>
      <c r="E36201">
        <v>1</v>
      </c>
      <c r="F36201" t="s">
        <v>2088</v>
      </c>
      <c r="G36201" t="s">
        <v>2030</v>
      </c>
      <c r="H36201" t="s">
        <v>2017</v>
      </c>
      <c r="I36201">
        <v>43511</v>
      </c>
      <c r="J36201" t="s">
        <v>2030</v>
      </c>
      <c r="K36201" t="s">
        <v>2030</v>
      </c>
    </row>
    <row r="36202" spans="1:11">
      <c r="B36202" t="s">
        <v>2352</v>
      </c>
      <c r="C36202" t="s">
        <v>2905</v>
      </c>
      <c r="D36202" t="s">
        <v>2076</v>
      </c>
      <c r="E36202">
        <v>3</v>
      </c>
      <c r="F36202" t="s">
        <v>2016</v>
      </c>
      <c r="G36202">
        <v>16</v>
      </c>
      <c r="H36202" t="s">
        <v>2017</v>
      </c>
      <c r="I36202">
        <v>43511</v>
      </c>
      <c r="J36202">
        <v>4</v>
      </c>
      <c r="K36202">
        <v>-9.68</v>
      </c>
    </row>
    <row r="36203" spans="1:11">
      <c r="B36203" t="s">
        <v>2049</v>
      </c>
      <c r="C36203" t="s">
        <v>2906</v>
      </c>
      <c r="D36203" t="s">
        <v>2029</v>
      </c>
      <c r="E36203">
        <v>5</v>
      </c>
      <c r="F36203" t="s">
        <v>2016</v>
      </c>
      <c r="G36203">
        <v>11</v>
      </c>
      <c r="H36203" t="s">
        <v>2020</v>
      </c>
      <c r="I36203">
        <v>43510</v>
      </c>
      <c r="J36203" t="s">
        <v>2030</v>
      </c>
      <c r="K36203" t="s">
        <v>2030</v>
      </c>
    </row>
    <row r="36204" spans="1:11">
      <c r="B36204" t="s">
        <v>2907</v>
      </c>
      <c r="C36204" t="s">
        <v>2908</v>
      </c>
      <c r="D36204" t="s">
        <v>2104</v>
      </c>
      <c r="E36204" t="s">
        <v>2030</v>
      </c>
      <c r="F36204" t="s">
        <v>2016</v>
      </c>
      <c r="G36204">
        <v>6.22</v>
      </c>
      <c r="H36204" t="s">
        <v>2020</v>
      </c>
      <c r="I36204">
        <v>43510</v>
      </c>
      <c r="J36204" t="s">
        <v>2030</v>
      </c>
      <c r="K36204" t="s">
        <v>2030</v>
      </c>
    </row>
    <row r="36205" spans="1:11">
      <c r="B36205" t="s">
        <v>2033</v>
      </c>
      <c r="C36205" t="s">
        <v>2397</v>
      </c>
      <c r="D36205" t="s">
        <v>2035</v>
      </c>
      <c r="E36205">
        <v>5</v>
      </c>
      <c r="F36205" t="s">
        <v>2016</v>
      </c>
      <c r="G36205">
        <v>8</v>
      </c>
      <c r="H36205" t="s">
        <v>2036</v>
      </c>
      <c r="I36205">
        <v>43509</v>
      </c>
      <c r="J36205" t="s">
        <v>2030</v>
      </c>
      <c r="K36205" t="s">
        <v>2030</v>
      </c>
    </row>
    <row r="36206" spans="1:11">
      <c r="B36206" t="s">
        <v>2382</v>
      </c>
      <c r="C36206" t="s">
        <v>2909</v>
      </c>
      <c r="D36206" t="s">
        <v>2029</v>
      </c>
      <c r="E36206">
        <v>5</v>
      </c>
      <c r="F36206" t="s">
        <v>2016</v>
      </c>
      <c r="G36206">
        <v>15</v>
      </c>
      <c r="H36206" t="s">
        <v>2020</v>
      </c>
      <c r="I36206">
        <v>43509</v>
      </c>
      <c r="J36206">
        <v>7</v>
      </c>
      <c r="K36206">
        <v>-26.54</v>
      </c>
    </row>
    <row r="36207" spans="1:11">
      <c r="B36207" t="s">
        <v>2186</v>
      </c>
      <c r="C36207" t="s">
        <v>2366</v>
      </c>
      <c r="D36207" t="s">
        <v>2029</v>
      </c>
      <c r="E36207">
        <v>5</v>
      </c>
      <c r="F36207" t="s">
        <v>2016</v>
      </c>
      <c r="G36207">
        <v>11</v>
      </c>
      <c r="H36207" t="s">
        <v>2020</v>
      </c>
      <c r="I36207">
        <v>43509</v>
      </c>
      <c r="J36207">
        <v>7</v>
      </c>
      <c r="K36207">
        <v>-26.54</v>
      </c>
    </row>
    <row r="36208" spans="1:11">
      <c r="B36208" t="s">
        <v>2174</v>
      </c>
      <c r="C36208" t="s">
        <v>2357</v>
      </c>
      <c r="D36208" t="s">
        <v>2029</v>
      </c>
      <c r="E36208">
        <v>5</v>
      </c>
      <c r="F36208" t="s">
        <v>2016</v>
      </c>
      <c r="G36208">
        <v>10</v>
      </c>
      <c r="H36208" t="s">
        <v>2017</v>
      </c>
      <c r="I36208">
        <v>43508</v>
      </c>
      <c r="J36208" t="s">
        <v>2030</v>
      </c>
      <c r="K36208" t="s">
        <v>2030</v>
      </c>
    </row>
    <row r="36209" spans="2:11">
      <c r="B36209" t="s">
        <v>2067</v>
      </c>
      <c r="C36209" t="s">
        <v>2910</v>
      </c>
      <c r="D36209" t="s">
        <v>2029</v>
      </c>
      <c r="E36209">
        <v>5</v>
      </c>
      <c r="F36209" t="s">
        <v>2016</v>
      </c>
      <c r="G36209">
        <v>10</v>
      </c>
      <c r="H36209" t="s">
        <v>2020</v>
      </c>
      <c r="I36209">
        <v>43508</v>
      </c>
      <c r="J36209">
        <v>7</v>
      </c>
      <c r="K36209">
        <v>-26.54</v>
      </c>
    </row>
    <row r="36210" spans="2:11">
      <c r="B36210" t="s">
        <v>2027</v>
      </c>
      <c r="C36210" t="s">
        <v>2381</v>
      </c>
      <c r="D36210" t="s">
        <v>2029</v>
      </c>
      <c r="E36210">
        <v>5</v>
      </c>
      <c r="F36210" t="s">
        <v>2016</v>
      </c>
      <c r="G36210">
        <v>9</v>
      </c>
      <c r="H36210" t="s">
        <v>2017</v>
      </c>
      <c r="I36210">
        <v>43508</v>
      </c>
      <c r="J36210">
        <v>6</v>
      </c>
      <c r="K36210">
        <v>-22.19</v>
      </c>
    </row>
    <row r="36211" spans="2:11">
      <c r="B36211" t="s">
        <v>2031</v>
      </c>
      <c r="C36211" t="s">
        <v>2355</v>
      </c>
      <c r="D36211" t="s">
        <v>2026</v>
      </c>
      <c r="E36211">
        <v>5</v>
      </c>
      <c r="F36211" t="s">
        <v>2016</v>
      </c>
      <c r="G36211">
        <v>12</v>
      </c>
      <c r="H36211" t="s">
        <v>2017</v>
      </c>
      <c r="I36211">
        <v>43508</v>
      </c>
      <c r="J36211">
        <v>7</v>
      </c>
      <c r="K36211">
        <v>-26.54</v>
      </c>
    </row>
    <row r="36212" spans="2:11">
      <c r="B36212" t="s">
        <v>2371</v>
      </c>
      <c r="C36212" t="s">
        <v>2911</v>
      </c>
      <c r="D36212" t="s">
        <v>2035</v>
      </c>
      <c r="E36212">
        <v>5</v>
      </c>
      <c r="F36212" t="s">
        <v>2016</v>
      </c>
      <c r="G36212">
        <v>11</v>
      </c>
      <c r="H36212" t="s">
        <v>2017</v>
      </c>
      <c r="I36212">
        <v>43508</v>
      </c>
      <c r="J36212">
        <v>8</v>
      </c>
      <c r="K36212">
        <v>-48.32</v>
      </c>
    </row>
    <row r="36213" spans="2:11">
      <c r="B36213" t="s">
        <v>2134</v>
      </c>
      <c r="C36213" t="s">
        <v>2379</v>
      </c>
      <c r="D36213" t="s">
        <v>2035</v>
      </c>
      <c r="E36213">
        <v>5</v>
      </c>
      <c r="F36213" t="s">
        <v>2016</v>
      </c>
      <c r="G36213">
        <v>12</v>
      </c>
      <c r="H36213" t="s">
        <v>2017</v>
      </c>
      <c r="I36213">
        <v>43508</v>
      </c>
      <c r="J36213" t="s">
        <v>2030</v>
      </c>
      <c r="K36213" t="s">
        <v>2030</v>
      </c>
    </row>
    <row r="36214" spans="2:11">
      <c r="B36214" t="s">
        <v>2388</v>
      </c>
      <c r="C36214" t="s">
        <v>2912</v>
      </c>
      <c r="D36214" t="s">
        <v>2026</v>
      </c>
      <c r="E36214">
        <v>5</v>
      </c>
      <c r="F36214" t="s">
        <v>2016</v>
      </c>
      <c r="G36214">
        <v>15</v>
      </c>
      <c r="H36214" t="s">
        <v>2017</v>
      </c>
      <c r="I36214">
        <v>43508</v>
      </c>
      <c r="J36214">
        <v>7</v>
      </c>
      <c r="K36214">
        <v>-26.54</v>
      </c>
    </row>
    <row r="36215" spans="2:11">
      <c r="B36215" t="s">
        <v>2074</v>
      </c>
      <c r="C36215" t="s">
        <v>2376</v>
      </c>
      <c r="D36215" t="s">
        <v>2026</v>
      </c>
      <c r="E36215">
        <v>5</v>
      </c>
      <c r="F36215" t="s">
        <v>2016</v>
      </c>
      <c r="G36215">
        <v>20</v>
      </c>
      <c r="H36215" t="s">
        <v>2020</v>
      </c>
      <c r="I36215">
        <v>43508</v>
      </c>
      <c r="J36215">
        <v>7</v>
      </c>
      <c r="K36215">
        <v>-26.54</v>
      </c>
    </row>
    <row r="36216" spans="2:11">
      <c r="B36216" t="s">
        <v>2077</v>
      </c>
      <c r="C36216" t="s">
        <v>2363</v>
      </c>
      <c r="D36216" t="s">
        <v>2227</v>
      </c>
      <c r="E36216">
        <v>3</v>
      </c>
      <c r="F36216" t="s">
        <v>2016</v>
      </c>
      <c r="G36216">
        <v>11</v>
      </c>
      <c r="H36216" t="s">
        <v>2020</v>
      </c>
      <c r="I36216">
        <v>43508</v>
      </c>
      <c r="J36216">
        <v>3</v>
      </c>
      <c r="K36216">
        <v>0</v>
      </c>
    </row>
    <row r="36217" spans="2:11">
      <c r="B36217" t="s">
        <v>2045</v>
      </c>
      <c r="C36217" t="s">
        <v>2351</v>
      </c>
      <c r="D36217" t="s">
        <v>2029</v>
      </c>
      <c r="E36217">
        <v>5</v>
      </c>
      <c r="F36217" t="s">
        <v>2016</v>
      </c>
      <c r="G36217">
        <v>13</v>
      </c>
      <c r="H36217" t="s">
        <v>2020</v>
      </c>
      <c r="I36217">
        <v>43508</v>
      </c>
      <c r="J36217" t="s">
        <v>2030</v>
      </c>
      <c r="K36217" t="s">
        <v>2030</v>
      </c>
    </row>
    <row r="36218" spans="2:11">
      <c r="B36218" t="s">
        <v>2364</v>
      </c>
      <c r="C36218" t="s">
        <v>2365</v>
      </c>
      <c r="D36218" t="s">
        <v>2026</v>
      </c>
      <c r="E36218">
        <v>5</v>
      </c>
      <c r="F36218" t="s">
        <v>2016</v>
      </c>
      <c r="G36218">
        <v>12</v>
      </c>
      <c r="H36218" t="s">
        <v>2017</v>
      </c>
      <c r="I36218">
        <v>43508</v>
      </c>
      <c r="J36218" t="s">
        <v>2030</v>
      </c>
      <c r="K36218" t="s">
        <v>2030</v>
      </c>
    </row>
    <row r="36219" spans="2:11">
      <c r="B36219" t="s">
        <v>2207</v>
      </c>
      <c r="C36219" t="s">
        <v>2380</v>
      </c>
      <c r="D36219" t="s">
        <v>2026</v>
      </c>
      <c r="E36219">
        <v>5</v>
      </c>
      <c r="F36219" t="s">
        <v>2016</v>
      </c>
      <c r="G36219">
        <v>11</v>
      </c>
      <c r="H36219" t="s">
        <v>2017</v>
      </c>
      <c r="I36219">
        <v>43508</v>
      </c>
      <c r="J36219">
        <v>2</v>
      </c>
      <c r="K36219">
        <v>1.28</v>
      </c>
    </row>
    <row r="36220" spans="2:11">
      <c r="B36220" t="s">
        <v>2198</v>
      </c>
      <c r="C36220" t="s">
        <v>2913</v>
      </c>
      <c r="D36220" t="s">
        <v>2035</v>
      </c>
      <c r="E36220">
        <v>5</v>
      </c>
      <c r="F36220" t="s">
        <v>2016</v>
      </c>
      <c r="G36220">
        <v>10</v>
      </c>
      <c r="H36220" t="s">
        <v>2020</v>
      </c>
      <c r="I36220">
        <v>43508</v>
      </c>
      <c r="J36220" t="s">
        <v>2030</v>
      </c>
      <c r="K36220" t="s">
        <v>2030</v>
      </c>
    </row>
    <row r="36221" spans="2:11">
      <c r="B36221" t="s">
        <v>2063</v>
      </c>
      <c r="C36221" t="s">
        <v>2914</v>
      </c>
      <c r="D36221" t="s">
        <v>2162</v>
      </c>
      <c r="E36221">
        <v>3</v>
      </c>
      <c r="F36221" t="s">
        <v>2016</v>
      </c>
      <c r="G36221">
        <v>9</v>
      </c>
      <c r="H36221" t="s">
        <v>2017</v>
      </c>
      <c r="I36221">
        <v>43508</v>
      </c>
      <c r="J36221" t="s">
        <v>2030</v>
      </c>
      <c r="K36221" t="s">
        <v>2030</v>
      </c>
    </row>
    <row r="36222" spans="2:11">
      <c r="B36222" t="s">
        <v>2358</v>
      </c>
      <c r="C36222" t="s">
        <v>2359</v>
      </c>
      <c r="D36222" t="s">
        <v>2026</v>
      </c>
      <c r="E36222">
        <v>5</v>
      </c>
      <c r="F36222" t="s">
        <v>2016</v>
      </c>
      <c r="G36222">
        <v>13.5</v>
      </c>
      <c r="H36222" t="s">
        <v>2017</v>
      </c>
      <c r="I36222">
        <v>43507</v>
      </c>
      <c r="J36222">
        <v>7</v>
      </c>
      <c r="K36222">
        <v>-26.54</v>
      </c>
    </row>
    <row r="36223" spans="2:11">
      <c r="B36223" t="s">
        <v>2374</v>
      </c>
      <c r="C36223" t="s">
        <v>2375</v>
      </c>
      <c r="D36223" t="s">
        <v>2026</v>
      </c>
      <c r="E36223">
        <v>5</v>
      </c>
      <c r="F36223" t="s">
        <v>2016</v>
      </c>
      <c r="G36223">
        <v>16</v>
      </c>
      <c r="H36223" t="s">
        <v>2017</v>
      </c>
      <c r="I36223">
        <v>43502</v>
      </c>
      <c r="J36223">
        <v>7</v>
      </c>
      <c r="K36223">
        <v>-26.54</v>
      </c>
    </row>
    <row r="36224" spans="2:11">
      <c r="B36224" t="s">
        <v>2037</v>
      </c>
      <c r="C36224" t="s">
        <v>2377</v>
      </c>
      <c r="D36224" t="s">
        <v>2026</v>
      </c>
      <c r="E36224">
        <v>5</v>
      </c>
      <c r="F36224" t="s">
        <v>2016</v>
      </c>
      <c r="G36224">
        <v>13</v>
      </c>
      <c r="H36224" t="s">
        <v>2020</v>
      </c>
      <c r="I36224">
        <v>43495</v>
      </c>
      <c r="J36224">
        <v>7</v>
      </c>
      <c r="K36224">
        <v>-26.54</v>
      </c>
    </row>
    <row r="36225" spans="2:11">
      <c r="B36225" t="s">
        <v>2136</v>
      </c>
      <c r="C36225" t="s">
        <v>2915</v>
      </c>
      <c r="D36225" t="s">
        <v>2044</v>
      </c>
      <c r="E36225">
        <v>3</v>
      </c>
      <c r="F36225" t="s">
        <v>2016</v>
      </c>
      <c r="G36225">
        <v>6.75</v>
      </c>
      <c r="H36225" t="s">
        <v>2017</v>
      </c>
      <c r="I36225">
        <v>43455</v>
      </c>
      <c r="J36225">
        <v>3</v>
      </c>
      <c r="K36225">
        <v>0</v>
      </c>
    </row>
    <row r="36226" spans="2:11">
      <c r="B36226" t="s">
        <v>2393</v>
      </c>
      <c r="C36226" t="s">
        <v>2394</v>
      </c>
      <c r="D36226" t="s">
        <v>2916</v>
      </c>
      <c r="E36226">
        <v>5</v>
      </c>
      <c r="F36226" t="s">
        <v>2016</v>
      </c>
      <c r="G36226">
        <v>16</v>
      </c>
      <c r="H36226" t="s">
        <v>2017</v>
      </c>
      <c r="I36226">
        <v>43454</v>
      </c>
      <c r="J36226" t="s">
        <v>2030</v>
      </c>
      <c r="K36226" t="s">
        <v>2030</v>
      </c>
    </row>
    <row r="36227" spans="2:11">
      <c r="B36227" t="s">
        <v>2083</v>
      </c>
      <c r="C36227" t="s">
        <v>2084</v>
      </c>
      <c r="D36227" t="s">
        <v>2184</v>
      </c>
      <c r="E36227">
        <v>1</v>
      </c>
      <c r="F36227" t="s">
        <v>2088</v>
      </c>
      <c r="G36227" t="s">
        <v>2030</v>
      </c>
      <c r="H36227" t="s">
        <v>2017</v>
      </c>
      <c r="I36227">
        <v>43386</v>
      </c>
      <c r="J36227">
        <v>1</v>
      </c>
      <c r="K36227">
        <v>44.23</v>
      </c>
    </row>
    <row r="36301" spans="1:11">
      <c r="A36301" t="s">
        <v>1376</v>
      </c>
      <c r="B36301" t="s">
        <v>2069</v>
      </c>
      <c r="C36301" t="s">
        <v>2342</v>
      </c>
      <c r="D36301" t="s">
        <v>2071</v>
      </c>
      <c r="E36301">
        <v>3</v>
      </c>
      <c r="F36301" t="s">
        <v>2016</v>
      </c>
      <c r="G36301" t="s">
        <v>2030</v>
      </c>
      <c r="H36301" t="s">
        <v>2017</v>
      </c>
      <c r="I36301">
        <v>43511</v>
      </c>
      <c r="J36301">
        <v>4</v>
      </c>
      <c r="K36301">
        <v>0</v>
      </c>
    </row>
    <row r="36302" spans="1:11">
      <c r="B36302" t="s">
        <v>2094</v>
      </c>
      <c r="C36302" t="s">
        <v>2095</v>
      </c>
      <c r="D36302" t="s">
        <v>2026</v>
      </c>
      <c r="E36302">
        <v>5</v>
      </c>
      <c r="F36302" t="s">
        <v>2016</v>
      </c>
      <c r="G36302">
        <v>113</v>
      </c>
      <c r="H36302" t="s">
        <v>2020</v>
      </c>
      <c r="I36302">
        <v>43510</v>
      </c>
      <c r="J36302" t="s">
        <v>2030</v>
      </c>
      <c r="K36302" t="s">
        <v>2030</v>
      </c>
    </row>
    <row r="36303" spans="1:11">
      <c r="B36303" t="s">
        <v>2065</v>
      </c>
      <c r="C36303" t="s">
        <v>2066</v>
      </c>
      <c r="D36303" t="s">
        <v>2044</v>
      </c>
      <c r="E36303">
        <v>3</v>
      </c>
      <c r="F36303" t="s">
        <v>2016</v>
      </c>
      <c r="G36303" t="s">
        <v>2030</v>
      </c>
      <c r="H36303" t="s">
        <v>2017</v>
      </c>
      <c r="I36303">
        <v>43509</v>
      </c>
      <c r="J36303">
        <v>4</v>
      </c>
      <c r="K36303">
        <v>0</v>
      </c>
    </row>
    <row r="36304" spans="1:11">
      <c r="B36304" t="s">
        <v>2102</v>
      </c>
      <c r="C36304" t="s">
        <v>2103</v>
      </c>
      <c r="D36304" t="s">
        <v>2026</v>
      </c>
      <c r="E36304">
        <v>5</v>
      </c>
      <c r="F36304" t="s">
        <v>2016</v>
      </c>
      <c r="G36304" t="s">
        <v>2030</v>
      </c>
      <c r="H36304" t="s">
        <v>2017</v>
      </c>
      <c r="I36304">
        <v>43504</v>
      </c>
      <c r="J36304" t="s">
        <v>2030</v>
      </c>
      <c r="K36304" t="s">
        <v>2030</v>
      </c>
    </row>
    <row r="36305" spans="2:11">
      <c r="B36305" t="s">
        <v>2059</v>
      </c>
      <c r="C36305" t="s">
        <v>2060</v>
      </c>
      <c r="D36305" t="s">
        <v>2026</v>
      </c>
      <c r="E36305">
        <v>5</v>
      </c>
      <c r="F36305" t="s">
        <v>2016</v>
      </c>
      <c r="G36305">
        <v>110</v>
      </c>
      <c r="H36305" t="s">
        <v>2017</v>
      </c>
      <c r="I36305">
        <v>43500</v>
      </c>
      <c r="J36305">
        <v>1</v>
      </c>
      <c r="K36305">
        <v>59.48</v>
      </c>
    </row>
    <row r="36306" spans="2:11">
      <c r="B36306" t="s">
        <v>2037</v>
      </c>
      <c r="C36306" t="s">
        <v>2201</v>
      </c>
      <c r="D36306" t="s">
        <v>2026</v>
      </c>
      <c r="E36306">
        <v>5</v>
      </c>
      <c r="F36306" t="s">
        <v>2016</v>
      </c>
      <c r="G36306">
        <v>130</v>
      </c>
      <c r="H36306" t="s">
        <v>2020</v>
      </c>
      <c r="I36306">
        <v>43499</v>
      </c>
      <c r="J36306" t="s">
        <v>2030</v>
      </c>
      <c r="K36306" t="s">
        <v>2030</v>
      </c>
    </row>
    <row r="36307" spans="2:11">
      <c r="B36307" t="s">
        <v>2131</v>
      </c>
      <c r="C36307" t="s">
        <v>2191</v>
      </c>
      <c r="D36307" t="s">
        <v>2026</v>
      </c>
      <c r="E36307">
        <v>5</v>
      </c>
      <c r="F36307" t="s">
        <v>2016</v>
      </c>
      <c r="G36307">
        <v>128</v>
      </c>
      <c r="H36307" t="s">
        <v>2133</v>
      </c>
      <c r="I36307">
        <v>43496</v>
      </c>
      <c r="J36307">
        <v>1</v>
      </c>
      <c r="K36307">
        <v>59.48</v>
      </c>
    </row>
    <row r="36308" spans="2:11">
      <c r="B36308" t="s">
        <v>2054</v>
      </c>
      <c r="C36308" t="s">
        <v>2055</v>
      </c>
      <c r="D36308" t="s">
        <v>2056</v>
      </c>
      <c r="E36308">
        <v>4</v>
      </c>
      <c r="F36308" t="s">
        <v>2016</v>
      </c>
      <c r="G36308">
        <v>105</v>
      </c>
      <c r="H36308" t="s">
        <v>2020</v>
      </c>
      <c r="I36308">
        <v>43496</v>
      </c>
      <c r="J36308">
        <v>1</v>
      </c>
      <c r="K36308">
        <v>59.48</v>
      </c>
    </row>
    <row r="36309" spans="2:11">
      <c r="B36309" t="s">
        <v>2063</v>
      </c>
      <c r="C36309" t="s">
        <v>4282</v>
      </c>
      <c r="D36309" t="s">
        <v>2035</v>
      </c>
      <c r="E36309">
        <v>5</v>
      </c>
      <c r="F36309" t="s">
        <v>2016</v>
      </c>
      <c r="G36309">
        <v>108</v>
      </c>
      <c r="H36309" t="s">
        <v>2017</v>
      </c>
      <c r="I36309">
        <v>43496</v>
      </c>
      <c r="J36309" t="s">
        <v>2030</v>
      </c>
      <c r="K36309" t="s">
        <v>2030</v>
      </c>
    </row>
    <row r="36310" spans="2:11">
      <c r="B36310" t="s">
        <v>4283</v>
      </c>
      <c r="C36310" t="s">
        <v>4284</v>
      </c>
      <c r="D36310" t="s">
        <v>2035</v>
      </c>
      <c r="E36310">
        <v>5</v>
      </c>
      <c r="F36310" t="s">
        <v>2016</v>
      </c>
      <c r="G36310">
        <v>110</v>
      </c>
      <c r="H36310" t="s">
        <v>2017</v>
      </c>
      <c r="I36310">
        <v>43496</v>
      </c>
      <c r="J36310">
        <v>3</v>
      </c>
      <c r="K36310">
        <v>35.39</v>
      </c>
    </row>
    <row r="36311" spans="2:11">
      <c r="B36311" t="s">
        <v>2027</v>
      </c>
      <c r="C36311" t="s">
        <v>2028</v>
      </c>
      <c r="D36311" t="s">
        <v>2044</v>
      </c>
      <c r="E36311">
        <v>3</v>
      </c>
      <c r="F36311" t="s">
        <v>2016</v>
      </c>
      <c r="G36311">
        <v>90</v>
      </c>
      <c r="H36311" t="s">
        <v>2017</v>
      </c>
      <c r="I36311">
        <v>43495</v>
      </c>
      <c r="J36311">
        <v>4</v>
      </c>
      <c r="K36311">
        <v>0</v>
      </c>
    </row>
    <row r="36312" spans="2:11">
      <c r="B36312" t="s">
        <v>2033</v>
      </c>
      <c r="C36312" t="s">
        <v>2034</v>
      </c>
      <c r="D36312" t="s">
        <v>2035</v>
      </c>
      <c r="E36312">
        <v>5</v>
      </c>
      <c r="F36312" t="s">
        <v>2016</v>
      </c>
      <c r="G36312">
        <v>110</v>
      </c>
      <c r="H36312" t="s">
        <v>2036</v>
      </c>
      <c r="I36312">
        <v>43495</v>
      </c>
      <c r="J36312">
        <v>2</v>
      </c>
      <c r="K36312">
        <v>39.159999999999997</v>
      </c>
    </row>
    <row r="36313" spans="2:11">
      <c r="B36313" t="s">
        <v>2074</v>
      </c>
      <c r="C36313" t="s">
        <v>2075</v>
      </c>
      <c r="D36313" t="s">
        <v>2026</v>
      </c>
      <c r="E36313">
        <v>5</v>
      </c>
      <c r="F36313" t="s">
        <v>2016</v>
      </c>
      <c r="G36313">
        <v>128</v>
      </c>
      <c r="H36313" t="s">
        <v>2020</v>
      </c>
      <c r="I36313">
        <v>43495</v>
      </c>
      <c r="J36313">
        <v>1</v>
      </c>
      <c r="K36313">
        <v>59.48</v>
      </c>
    </row>
    <row r="36314" spans="2:11">
      <c r="B36314" t="s">
        <v>2198</v>
      </c>
      <c r="C36314" t="s">
        <v>2895</v>
      </c>
      <c r="D36314" t="s">
        <v>2035</v>
      </c>
      <c r="E36314">
        <v>5</v>
      </c>
      <c r="F36314" t="s">
        <v>2016</v>
      </c>
      <c r="G36314">
        <v>112</v>
      </c>
      <c r="H36314" t="s">
        <v>2020</v>
      </c>
      <c r="I36314">
        <v>43495</v>
      </c>
      <c r="J36314" t="s">
        <v>2030</v>
      </c>
      <c r="K36314" t="s">
        <v>2030</v>
      </c>
    </row>
    <row r="36315" spans="2:11">
      <c r="B36315" t="s">
        <v>2100</v>
      </c>
      <c r="C36315" t="s">
        <v>3974</v>
      </c>
      <c r="D36315" t="s">
        <v>2026</v>
      </c>
      <c r="E36315">
        <v>5</v>
      </c>
      <c r="F36315" t="s">
        <v>2016</v>
      </c>
      <c r="G36315">
        <v>115</v>
      </c>
      <c r="H36315" t="s">
        <v>2017</v>
      </c>
      <c r="I36315">
        <v>43495</v>
      </c>
      <c r="J36315" t="s">
        <v>2030</v>
      </c>
      <c r="K36315" t="s">
        <v>2030</v>
      </c>
    </row>
    <row r="36316" spans="2:11">
      <c r="B36316" t="s">
        <v>2083</v>
      </c>
      <c r="C36316" t="s">
        <v>2084</v>
      </c>
      <c r="D36316" t="s">
        <v>2184</v>
      </c>
      <c r="E36316">
        <v>1</v>
      </c>
      <c r="F36316" t="s">
        <v>2016</v>
      </c>
      <c r="G36316" t="s">
        <v>2030</v>
      </c>
      <c r="H36316" t="s">
        <v>2017</v>
      </c>
      <c r="I36316">
        <v>43305</v>
      </c>
      <c r="J36316">
        <v>5</v>
      </c>
      <c r="K36316">
        <v>-51.55</v>
      </c>
    </row>
    <row r="36317" spans="2:11">
      <c r="B36317" t="s">
        <v>2358</v>
      </c>
      <c r="C36317" t="s">
        <v>2095</v>
      </c>
      <c r="D36317" t="s">
        <v>3358</v>
      </c>
      <c r="E36317" t="s">
        <v>2030</v>
      </c>
      <c r="F36317" t="s">
        <v>2016</v>
      </c>
      <c r="G36317" t="s">
        <v>2030</v>
      </c>
      <c r="H36317" t="s">
        <v>2017</v>
      </c>
      <c r="I36317">
        <v>43073</v>
      </c>
      <c r="J36317" t="s">
        <v>2030</v>
      </c>
      <c r="K36317" t="s">
        <v>2030</v>
      </c>
    </row>
    <row r="36401" spans="1:11">
      <c r="A36401" t="s">
        <v>1377</v>
      </c>
      <c r="B36401" t="s">
        <v>2174</v>
      </c>
      <c r="C36401" t="s">
        <v>2456</v>
      </c>
      <c r="D36401" t="s">
        <v>2015</v>
      </c>
      <c r="E36401">
        <v>3</v>
      </c>
      <c r="F36401" t="s">
        <v>2016</v>
      </c>
      <c r="G36401">
        <v>34</v>
      </c>
      <c r="H36401" t="s">
        <v>2017</v>
      </c>
      <c r="I36401">
        <v>43511</v>
      </c>
      <c r="J36401">
        <v>5</v>
      </c>
      <c r="K36401">
        <v>0</v>
      </c>
    </row>
    <row r="36402" spans="1:11">
      <c r="B36402" t="s">
        <v>2321</v>
      </c>
      <c r="C36402" t="s">
        <v>3574</v>
      </c>
      <c r="D36402" t="s">
        <v>2076</v>
      </c>
      <c r="E36402">
        <v>3</v>
      </c>
      <c r="F36402" t="s">
        <v>2016</v>
      </c>
      <c r="G36402">
        <v>33</v>
      </c>
      <c r="H36402" t="s">
        <v>2020</v>
      </c>
      <c r="I36402">
        <v>43511</v>
      </c>
      <c r="J36402">
        <v>5</v>
      </c>
      <c r="K36402">
        <v>0</v>
      </c>
    </row>
    <row r="36403" spans="1:11">
      <c r="B36403" t="s">
        <v>2267</v>
      </c>
      <c r="C36403" t="s">
        <v>3568</v>
      </c>
      <c r="D36403" t="s">
        <v>2029</v>
      </c>
      <c r="E36403">
        <v>5</v>
      </c>
      <c r="F36403" t="s">
        <v>2016</v>
      </c>
      <c r="G36403">
        <v>40</v>
      </c>
      <c r="H36403" t="s">
        <v>2017</v>
      </c>
      <c r="I36403">
        <v>43511</v>
      </c>
      <c r="J36403" t="s">
        <v>2030</v>
      </c>
      <c r="K36403" t="s">
        <v>2030</v>
      </c>
    </row>
    <row r="36404" spans="1:11">
      <c r="B36404" t="s">
        <v>2024</v>
      </c>
      <c r="C36404" t="s">
        <v>3440</v>
      </c>
      <c r="D36404" t="s">
        <v>2076</v>
      </c>
      <c r="E36404">
        <v>3</v>
      </c>
      <c r="F36404" t="s">
        <v>2016</v>
      </c>
      <c r="G36404" t="s">
        <v>2030</v>
      </c>
      <c r="H36404" t="s">
        <v>2017</v>
      </c>
      <c r="I36404">
        <v>43509</v>
      </c>
      <c r="J36404">
        <v>5</v>
      </c>
      <c r="K36404">
        <v>0</v>
      </c>
    </row>
    <row r="36405" spans="1:11">
      <c r="B36405" t="s">
        <v>2042</v>
      </c>
      <c r="C36405" t="s">
        <v>2458</v>
      </c>
      <c r="D36405" t="s">
        <v>2029</v>
      </c>
      <c r="E36405">
        <v>5</v>
      </c>
      <c r="F36405" t="s">
        <v>2016</v>
      </c>
      <c r="G36405">
        <v>37</v>
      </c>
      <c r="H36405" t="s">
        <v>2020</v>
      </c>
      <c r="I36405">
        <v>43508</v>
      </c>
      <c r="J36405">
        <v>7</v>
      </c>
      <c r="K36405">
        <v>-6.04</v>
      </c>
    </row>
    <row r="36406" spans="1:11">
      <c r="B36406" t="s">
        <v>2151</v>
      </c>
      <c r="C36406" t="s">
        <v>3576</v>
      </c>
      <c r="D36406" t="s">
        <v>2044</v>
      </c>
      <c r="E36406">
        <v>3</v>
      </c>
      <c r="F36406" t="s">
        <v>2016</v>
      </c>
      <c r="G36406">
        <v>30</v>
      </c>
      <c r="H36406" t="s">
        <v>2017</v>
      </c>
      <c r="I36406">
        <v>43504</v>
      </c>
      <c r="J36406">
        <v>5</v>
      </c>
      <c r="K36406">
        <v>0</v>
      </c>
    </row>
    <row r="36407" spans="1:11">
      <c r="B36407" t="s">
        <v>2094</v>
      </c>
      <c r="C36407" t="s">
        <v>2095</v>
      </c>
      <c r="D36407" t="s">
        <v>2076</v>
      </c>
      <c r="E36407">
        <v>3</v>
      </c>
      <c r="F36407" t="s">
        <v>2085</v>
      </c>
      <c r="G36407" t="s">
        <v>2030</v>
      </c>
      <c r="H36407" t="s">
        <v>2017</v>
      </c>
      <c r="I36407">
        <v>43503</v>
      </c>
      <c r="J36407" t="s">
        <v>2030</v>
      </c>
      <c r="K36407" t="s">
        <v>2030</v>
      </c>
    </row>
    <row r="36408" spans="1:11">
      <c r="B36408" t="s">
        <v>2049</v>
      </c>
      <c r="C36408" t="s">
        <v>3376</v>
      </c>
      <c r="D36408" t="s">
        <v>2015</v>
      </c>
      <c r="E36408">
        <v>3</v>
      </c>
      <c r="F36408" t="s">
        <v>2016</v>
      </c>
      <c r="G36408">
        <v>38</v>
      </c>
      <c r="H36408" t="s">
        <v>2017</v>
      </c>
      <c r="I36408">
        <v>43503</v>
      </c>
      <c r="J36408">
        <v>5</v>
      </c>
      <c r="K36408">
        <v>0</v>
      </c>
    </row>
    <row r="36409" spans="1:11">
      <c r="B36409" t="s">
        <v>2063</v>
      </c>
      <c r="C36409" t="s">
        <v>3572</v>
      </c>
      <c r="D36409" t="s">
        <v>2162</v>
      </c>
      <c r="E36409">
        <v>3</v>
      </c>
      <c r="F36409" t="s">
        <v>2016</v>
      </c>
      <c r="G36409">
        <v>33</v>
      </c>
      <c r="H36409" t="s">
        <v>2017</v>
      </c>
      <c r="I36409">
        <v>43503</v>
      </c>
      <c r="J36409">
        <v>5</v>
      </c>
      <c r="K36409">
        <v>0</v>
      </c>
    </row>
    <row r="36410" spans="1:11">
      <c r="B36410" t="s">
        <v>2067</v>
      </c>
      <c r="C36410" t="s">
        <v>2466</v>
      </c>
      <c r="D36410" t="s">
        <v>2252</v>
      </c>
      <c r="E36410">
        <v>3</v>
      </c>
      <c r="F36410" t="s">
        <v>2016</v>
      </c>
      <c r="G36410">
        <v>31</v>
      </c>
      <c r="H36410" t="s">
        <v>2020</v>
      </c>
      <c r="I36410">
        <v>43502</v>
      </c>
      <c r="J36410">
        <v>5</v>
      </c>
      <c r="K36410">
        <v>0</v>
      </c>
    </row>
    <row r="36411" spans="1:11">
      <c r="B36411" t="s">
        <v>3662</v>
      </c>
      <c r="C36411" t="s">
        <v>3663</v>
      </c>
      <c r="D36411" t="s">
        <v>2029</v>
      </c>
      <c r="E36411">
        <v>5</v>
      </c>
      <c r="F36411" t="s">
        <v>2016</v>
      </c>
      <c r="G36411">
        <v>35</v>
      </c>
      <c r="H36411" t="s">
        <v>2017</v>
      </c>
      <c r="I36411">
        <v>43502</v>
      </c>
      <c r="J36411">
        <v>4</v>
      </c>
      <c r="K36411">
        <v>8.9700000000000006</v>
      </c>
    </row>
    <row r="36412" spans="1:11">
      <c r="B36412" t="s">
        <v>2451</v>
      </c>
      <c r="C36412" t="s">
        <v>3570</v>
      </c>
      <c r="D36412" t="s">
        <v>2026</v>
      </c>
      <c r="E36412">
        <v>5</v>
      </c>
      <c r="F36412" t="s">
        <v>2016</v>
      </c>
      <c r="G36412" t="s">
        <v>2030</v>
      </c>
      <c r="H36412" t="s">
        <v>2017</v>
      </c>
      <c r="I36412">
        <v>43502</v>
      </c>
      <c r="J36412">
        <v>10</v>
      </c>
      <c r="K36412">
        <v>-11.77</v>
      </c>
    </row>
    <row r="36413" spans="1:11">
      <c r="B36413" t="s">
        <v>106</v>
      </c>
      <c r="C36413" t="s">
        <v>2465</v>
      </c>
      <c r="D36413" t="s">
        <v>2114</v>
      </c>
      <c r="E36413">
        <v>3</v>
      </c>
      <c r="F36413" t="s">
        <v>2016</v>
      </c>
      <c r="G36413">
        <v>34</v>
      </c>
      <c r="H36413" t="s">
        <v>2020</v>
      </c>
      <c r="I36413">
        <v>43501</v>
      </c>
      <c r="J36413" t="s">
        <v>2030</v>
      </c>
      <c r="K36413" t="s">
        <v>2030</v>
      </c>
    </row>
    <row r="36414" spans="1:11">
      <c r="B36414" t="s">
        <v>2027</v>
      </c>
      <c r="C36414" t="s">
        <v>3569</v>
      </c>
      <c r="D36414" t="s">
        <v>2044</v>
      </c>
      <c r="E36414">
        <v>3</v>
      </c>
      <c r="F36414" t="s">
        <v>2016</v>
      </c>
      <c r="G36414">
        <v>33</v>
      </c>
      <c r="H36414" t="s">
        <v>2017</v>
      </c>
      <c r="I36414">
        <v>43501</v>
      </c>
      <c r="J36414" t="s">
        <v>2030</v>
      </c>
      <c r="K36414" t="s">
        <v>2030</v>
      </c>
    </row>
    <row r="36415" spans="1:11">
      <c r="B36415" t="s">
        <v>2033</v>
      </c>
      <c r="C36415" t="s">
        <v>2467</v>
      </c>
      <c r="D36415" t="s">
        <v>2035</v>
      </c>
      <c r="E36415">
        <v>5</v>
      </c>
      <c r="F36415" t="s">
        <v>2016</v>
      </c>
      <c r="G36415">
        <v>38</v>
      </c>
      <c r="H36415" t="s">
        <v>2020</v>
      </c>
      <c r="I36415">
        <v>43501</v>
      </c>
      <c r="J36415">
        <v>10</v>
      </c>
      <c r="K36415">
        <v>-11.77</v>
      </c>
    </row>
    <row r="36416" spans="1:11">
      <c r="B36416" t="s">
        <v>2039</v>
      </c>
      <c r="C36416" t="s">
        <v>3051</v>
      </c>
      <c r="D36416" t="s">
        <v>2026</v>
      </c>
      <c r="E36416">
        <v>5</v>
      </c>
      <c r="F36416" t="s">
        <v>2016</v>
      </c>
      <c r="G36416">
        <v>40</v>
      </c>
      <c r="H36416" t="s">
        <v>2020</v>
      </c>
      <c r="I36416">
        <v>43501</v>
      </c>
      <c r="J36416">
        <v>9</v>
      </c>
      <c r="K36416">
        <v>-9.3699999999999992</v>
      </c>
    </row>
    <row r="36417" spans="2:11">
      <c r="B36417" t="s">
        <v>2069</v>
      </c>
      <c r="C36417" t="s">
        <v>3388</v>
      </c>
      <c r="D36417" t="s">
        <v>2071</v>
      </c>
      <c r="E36417">
        <v>3</v>
      </c>
      <c r="F36417" t="s">
        <v>2016</v>
      </c>
      <c r="G36417" t="s">
        <v>2030</v>
      </c>
      <c r="H36417" t="s">
        <v>2017</v>
      </c>
      <c r="I36417">
        <v>43501</v>
      </c>
      <c r="J36417" t="s">
        <v>2030</v>
      </c>
      <c r="K36417" t="s">
        <v>2030</v>
      </c>
    </row>
    <row r="36418" spans="2:11">
      <c r="B36418" t="s">
        <v>2382</v>
      </c>
      <c r="C36418" t="s">
        <v>3664</v>
      </c>
      <c r="D36418" t="s">
        <v>2029</v>
      </c>
      <c r="E36418">
        <v>5</v>
      </c>
      <c r="F36418" t="s">
        <v>2016</v>
      </c>
      <c r="G36418">
        <v>37</v>
      </c>
      <c r="H36418" t="s">
        <v>2020</v>
      </c>
      <c r="I36418">
        <v>43501</v>
      </c>
      <c r="J36418" t="s">
        <v>2030</v>
      </c>
      <c r="K36418" t="s">
        <v>2030</v>
      </c>
    </row>
    <row r="36419" spans="2:11">
      <c r="B36419" t="s">
        <v>2051</v>
      </c>
      <c r="C36419" t="s">
        <v>3378</v>
      </c>
      <c r="D36419" t="s">
        <v>2026</v>
      </c>
      <c r="E36419">
        <v>5</v>
      </c>
      <c r="F36419" t="s">
        <v>2016</v>
      </c>
      <c r="G36419">
        <v>36</v>
      </c>
      <c r="H36419" t="s">
        <v>2017</v>
      </c>
      <c r="I36419">
        <v>43501</v>
      </c>
      <c r="J36419">
        <v>2</v>
      </c>
      <c r="K36419">
        <v>9.7899999999999991</v>
      </c>
    </row>
    <row r="36420" spans="2:11">
      <c r="B36420" t="s">
        <v>2260</v>
      </c>
      <c r="C36420" t="s">
        <v>2469</v>
      </c>
      <c r="D36420" t="s">
        <v>2044</v>
      </c>
      <c r="E36420">
        <v>3</v>
      </c>
      <c r="F36420" t="s">
        <v>2016</v>
      </c>
      <c r="G36420">
        <v>30</v>
      </c>
      <c r="H36420" t="s">
        <v>2020</v>
      </c>
      <c r="I36420">
        <v>43501</v>
      </c>
      <c r="J36420">
        <v>5</v>
      </c>
      <c r="K36420">
        <v>0</v>
      </c>
    </row>
    <row r="36421" spans="2:11">
      <c r="B36421" t="s">
        <v>2461</v>
      </c>
      <c r="C36421" t="s">
        <v>2462</v>
      </c>
      <c r="D36421" t="s">
        <v>2044</v>
      </c>
      <c r="E36421">
        <v>3</v>
      </c>
      <c r="F36421" t="s">
        <v>2016</v>
      </c>
      <c r="G36421">
        <v>40</v>
      </c>
      <c r="H36421" t="s">
        <v>2020</v>
      </c>
      <c r="I36421">
        <v>43501</v>
      </c>
      <c r="J36421">
        <v>5</v>
      </c>
      <c r="K36421">
        <v>0</v>
      </c>
    </row>
    <row r="36422" spans="2:11">
      <c r="B36422" t="s">
        <v>2021</v>
      </c>
      <c r="C36422" t="s">
        <v>2472</v>
      </c>
      <c r="D36422" t="s">
        <v>2296</v>
      </c>
      <c r="E36422">
        <v>3</v>
      </c>
      <c r="F36422" t="s">
        <v>2016</v>
      </c>
      <c r="G36422">
        <v>33</v>
      </c>
      <c r="H36422" t="s">
        <v>2020</v>
      </c>
      <c r="I36422">
        <v>43497</v>
      </c>
      <c r="J36422" t="s">
        <v>2030</v>
      </c>
      <c r="K36422" t="s">
        <v>2030</v>
      </c>
    </row>
    <row r="36423" spans="2:11">
      <c r="B36423" t="s">
        <v>2077</v>
      </c>
      <c r="C36423" t="s">
        <v>3573</v>
      </c>
      <c r="D36423" t="s">
        <v>2179</v>
      </c>
      <c r="E36423" t="s">
        <v>2030</v>
      </c>
      <c r="F36423" t="s">
        <v>2016</v>
      </c>
      <c r="G36423" t="s">
        <v>2030</v>
      </c>
      <c r="H36423" t="s">
        <v>2017</v>
      </c>
      <c r="I36423">
        <v>43492</v>
      </c>
      <c r="J36423" t="s">
        <v>2030</v>
      </c>
      <c r="K36423" t="s">
        <v>2030</v>
      </c>
    </row>
    <row r="36424" spans="2:11">
      <c r="B36424" t="s">
        <v>2792</v>
      </c>
      <c r="C36424" t="s">
        <v>3575</v>
      </c>
      <c r="D36424" t="s">
        <v>2076</v>
      </c>
      <c r="E36424">
        <v>3</v>
      </c>
      <c r="F36424" t="s">
        <v>2088</v>
      </c>
      <c r="G36424">
        <v>30</v>
      </c>
      <c r="H36424" t="s">
        <v>2020</v>
      </c>
      <c r="I36424">
        <v>43489</v>
      </c>
      <c r="J36424">
        <v>11</v>
      </c>
      <c r="K36424">
        <v>-11.8</v>
      </c>
    </row>
    <row r="36425" spans="2:11">
      <c r="B36425" t="s">
        <v>2083</v>
      </c>
      <c r="C36425" t="s">
        <v>2084</v>
      </c>
      <c r="D36425" t="s">
        <v>2026</v>
      </c>
      <c r="E36425">
        <v>5</v>
      </c>
      <c r="F36425" t="s">
        <v>2016</v>
      </c>
      <c r="G36425" t="s">
        <v>2030</v>
      </c>
      <c r="H36425" t="s">
        <v>2017</v>
      </c>
      <c r="I36425">
        <v>43181</v>
      </c>
      <c r="J36425">
        <v>8</v>
      </c>
      <c r="K36425">
        <v>-8.84</v>
      </c>
    </row>
    <row r="36426" spans="2:11">
      <c r="B36426" t="s">
        <v>2411</v>
      </c>
      <c r="C36426" t="s">
        <v>3577</v>
      </c>
      <c r="D36426" t="s">
        <v>2026</v>
      </c>
      <c r="E36426">
        <v>5</v>
      </c>
      <c r="F36426" t="s">
        <v>2016</v>
      </c>
      <c r="G36426">
        <v>47.5</v>
      </c>
      <c r="H36426" t="s">
        <v>2020</v>
      </c>
      <c r="I36426">
        <v>42719</v>
      </c>
      <c r="J36426">
        <v>10</v>
      </c>
      <c r="K36426">
        <v>-11.77</v>
      </c>
    </row>
    <row r="36427" spans="2:11">
      <c r="B36427" t="s">
        <v>2274</v>
      </c>
      <c r="C36427" t="s">
        <v>2457</v>
      </c>
      <c r="D36427" t="s">
        <v>2053</v>
      </c>
      <c r="E36427">
        <v>1</v>
      </c>
      <c r="F36427" t="s">
        <v>2088</v>
      </c>
      <c r="G36427" t="s">
        <v>2030</v>
      </c>
      <c r="H36427" t="s">
        <v>2017</v>
      </c>
      <c r="I36427">
        <v>42717</v>
      </c>
      <c r="J36427">
        <v>1</v>
      </c>
      <c r="K36427">
        <v>11.77</v>
      </c>
    </row>
    <row r="36501" spans="1:11">
      <c r="A36501" t="s">
        <v>1378</v>
      </c>
      <c r="B36501" t="s">
        <v>2027</v>
      </c>
      <c r="C36501" t="s">
        <v>3050</v>
      </c>
      <c r="D36501" t="s">
        <v>2044</v>
      </c>
      <c r="E36501">
        <v>3</v>
      </c>
      <c r="F36501" t="s">
        <v>2016</v>
      </c>
      <c r="G36501">
        <v>63</v>
      </c>
      <c r="H36501" t="s">
        <v>2017</v>
      </c>
      <c r="I36501">
        <v>43510</v>
      </c>
      <c r="J36501">
        <v>7</v>
      </c>
      <c r="K36501">
        <v>-10.06</v>
      </c>
    </row>
    <row r="36502" spans="1:11">
      <c r="B36502" t="s">
        <v>2033</v>
      </c>
      <c r="C36502" t="s">
        <v>2405</v>
      </c>
      <c r="D36502" t="s">
        <v>2044</v>
      </c>
      <c r="E36502">
        <v>3</v>
      </c>
      <c r="F36502" t="s">
        <v>2016</v>
      </c>
      <c r="G36502">
        <v>58</v>
      </c>
      <c r="H36502" t="s">
        <v>2036</v>
      </c>
      <c r="I36502">
        <v>43510</v>
      </c>
      <c r="J36502">
        <v>5</v>
      </c>
      <c r="K36502">
        <v>0</v>
      </c>
    </row>
    <row r="36503" spans="1:11">
      <c r="B36503" t="s">
        <v>2039</v>
      </c>
      <c r="C36503" t="s">
        <v>3051</v>
      </c>
      <c r="D36503" t="s">
        <v>2076</v>
      </c>
      <c r="E36503">
        <v>3</v>
      </c>
      <c r="F36503" t="s">
        <v>2016</v>
      </c>
      <c r="G36503" t="s">
        <v>2030</v>
      </c>
      <c r="H36503" t="s">
        <v>2017</v>
      </c>
      <c r="I36503">
        <v>43510</v>
      </c>
      <c r="J36503">
        <v>9</v>
      </c>
      <c r="K36503">
        <v>-25.64</v>
      </c>
    </row>
    <row r="36504" spans="1:11">
      <c r="B36504" t="s">
        <v>2257</v>
      </c>
      <c r="C36504" t="s">
        <v>2681</v>
      </c>
      <c r="D36504" t="s">
        <v>2044</v>
      </c>
      <c r="E36504">
        <v>3</v>
      </c>
      <c r="F36504" t="s">
        <v>2016</v>
      </c>
      <c r="G36504">
        <v>60</v>
      </c>
      <c r="H36504" t="s">
        <v>2020</v>
      </c>
      <c r="I36504">
        <v>43510</v>
      </c>
      <c r="J36504">
        <v>5</v>
      </c>
      <c r="K36504">
        <v>0</v>
      </c>
    </row>
    <row r="36505" spans="1:11">
      <c r="B36505" t="s">
        <v>2047</v>
      </c>
      <c r="C36505" t="s">
        <v>3053</v>
      </c>
      <c r="D36505" t="s">
        <v>2044</v>
      </c>
      <c r="E36505">
        <v>3</v>
      </c>
      <c r="F36505" t="s">
        <v>2016</v>
      </c>
      <c r="G36505">
        <v>45</v>
      </c>
      <c r="H36505" t="s">
        <v>2017</v>
      </c>
      <c r="I36505">
        <v>43510</v>
      </c>
      <c r="J36505">
        <v>5</v>
      </c>
      <c r="K36505">
        <v>0</v>
      </c>
    </row>
    <row r="36506" spans="1:11">
      <c r="B36506" t="s">
        <v>2079</v>
      </c>
      <c r="C36506" t="s">
        <v>3054</v>
      </c>
      <c r="D36506" t="s">
        <v>2015</v>
      </c>
      <c r="E36506">
        <v>3</v>
      </c>
      <c r="F36506" t="s">
        <v>2016</v>
      </c>
      <c r="G36506">
        <v>60</v>
      </c>
      <c r="H36506" t="s">
        <v>2020</v>
      </c>
      <c r="I36506">
        <v>43510</v>
      </c>
      <c r="J36506" t="s">
        <v>2030</v>
      </c>
      <c r="K36506" t="s">
        <v>2030</v>
      </c>
    </row>
    <row r="36507" spans="1:11">
      <c r="B36507" t="s">
        <v>2151</v>
      </c>
      <c r="C36507" t="s">
        <v>3055</v>
      </c>
      <c r="D36507" t="s">
        <v>2053</v>
      </c>
      <c r="E36507">
        <v>1</v>
      </c>
      <c r="F36507" t="s">
        <v>2016</v>
      </c>
      <c r="G36507">
        <v>47</v>
      </c>
      <c r="H36507" t="s">
        <v>2017</v>
      </c>
      <c r="I36507">
        <v>43510</v>
      </c>
      <c r="J36507">
        <v>8</v>
      </c>
      <c r="K36507">
        <v>-16.63</v>
      </c>
    </row>
    <row r="36508" spans="1:11">
      <c r="B36508" t="s">
        <v>2054</v>
      </c>
      <c r="C36508" t="s">
        <v>3056</v>
      </c>
      <c r="D36508" t="s">
        <v>2044</v>
      </c>
      <c r="E36508">
        <v>3</v>
      </c>
      <c r="F36508" t="s">
        <v>2016</v>
      </c>
      <c r="G36508">
        <v>56</v>
      </c>
      <c r="H36508" t="s">
        <v>2020</v>
      </c>
      <c r="I36508">
        <v>43510</v>
      </c>
      <c r="J36508">
        <v>5</v>
      </c>
      <c r="K36508">
        <v>0</v>
      </c>
    </row>
    <row r="36509" spans="1:11">
      <c r="B36509" t="s">
        <v>2021</v>
      </c>
      <c r="C36509" t="s">
        <v>2402</v>
      </c>
      <c r="D36509" t="s">
        <v>2403</v>
      </c>
      <c r="E36509">
        <v>1</v>
      </c>
      <c r="F36509" t="s">
        <v>2016</v>
      </c>
      <c r="G36509">
        <v>48</v>
      </c>
      <c r="H36509" t="s">
        <v>2020</v>
      </c>
      <c r="I36509">
        <v>43509</v>
      </c>
      <c r="J36509">
        <v>11</v>
      </c>
      <c r="K36509">
        <v>-33.99</v>
      </c>
    </row>
    <row r="36510" spans="1:11">
      <c r="B36510" t="s">
        <v>2067</v>
      </c>
      <c r="C36510" t="s">
        <v>2414</v>
      </c>
      <c r="D36510" t="s">
        <v>2252</v>
      </c>
      <c r="E36510">
        <v>3</v>
      </c>
      <c r="F36510" t="s">
        <v>2016</v>
      </c>
      <c r="G36510">
        <v>66</v>
      </c>
      <c r="H36510" t="s">
        <v>2020</v>
      </c>
      <c r="I36510">
        <v>43509</v>
      </c>
      <c r="J36510">
        <v>5</v>
      </c>
      <c r="K36510">
        <v>0</v>
      </c>
    </row>
    <row r="36511" spans="1:11">
      <c r="B36511" t="s">
        <v>2131</v>
      </c>
      <c r="C36511" t="s">
        <v>2404</v>
      </c>
      <c r="D36511" t="s">
        <v>2044</v>
      </c>
      <c r="E36511">
        <v>3</v>
      </c>
      <c r="F36511" t="s">
        <v>2016</v>
      </c>
      <c r="G36511">
        <v>62</v>
      </c>
      <c r="H36511" t="s">
        <v>2133</v>
      </c>
      <c r="I36511">
        <v>43509</v>
      </c>
      <c r="J36511">
        <v>5</v>
      </c>
      <c r="K36511">
        <v>0</v>
      </c>
    </row>
    <row r="36512" spans="1:11">
      <c r="B36512" t="s">
        <v>2031</v>
      </c>
      <c r="C36512" t="s">
        <v>2415</v>
      </c>
      <c r="D36512" t="s">
        <v>2076</v>
      </c>
      <c r="E36512">
        <v>3</v>
      </c>
      <c r="F36512" t="s">
        <v>2016</v>
      </c>
      <c r="G36512">
        <v>66</v>
      </c>
      <c r="H36512" t="s">
        <v>2020</v>
      </c>
      <c r="I36512">
        <v>43509</v>
      </c>
      <c r="J36512">
        <v>5</v>
      </c>
      <c r="K36512">
        <v>0</v>
      </c>
    </row>
    <row r="36513" spans="2:11">
      <c r="B36513" t="s">
        <v>2037</v>
      </c>
      <c r="C36513" t="s">
        <v>2489</v>
      </c>
      <c r="D36513" t="s">
        <v>2041</v>
      </c>
      <c r="E36513">
        <v>1</v>
      </c>
      <c r="F36513" t="s">
        <v>2016</v>
      </c>
      <c r="G36513">
        <v>38</v>
      </c>
      <c r="H36513" t="s">
        <v>2020</v>
      </c>
      <c r="I36513">
        <v>43509</v>
      </c>
      <c r="J36513">
        <v>11</v>
      </c>
      <c r="K36513">
        <v>-33.99</v>
      </c>
    </row>
    <row r="36514" spans="2:11">
      <c r="B36514" t="s">
        <v>2072</v>
      </c>
      <c r="C36514" t="s">
        <v>3045</v>
      </c>
      <c r="D36514" t="s">
        <v>2015</v>
      </c>
      <c r="E36514">
        <v>3</v>
      </c>
      <c r="F36514" t="s">
        <v>2016</v>
      </c>
      <c r="G36514" t="s">
        <v>2030</v>
      </c>
      <c r="H36514" t="s">
        <v>2017</v>
      </c>
      <c r="I36514">
        <v>43509</v>
      </c>
      <c r="J36514" t="s">
        <v>2030</v>
      </c>
      <c r="K36514" t="s">
        <v>2030</v>
      </c>
    </row>
    <row r="36515" spans="2:11">
      <c r="B36515" t="s">
        <v>2074</v>
      </c>
      <c r="C36515" t="s">
        <v>3046</v>
      </c>
      <c r="D36515" t="s">
        <v>2076</v>
      </c>
      <c r="E36515">
        <v>3</v>
      </c>
      <c r="F36515" t="s">
        <v>2016</v>
      </c>
      <c r="G36515">
        <v>57</v>
      </c>
      <c r="H36515" t="s">
        <v>2020</v>
      </c>
      <c r="I36515">
        <v>43509</v>
      </c>
      <c r="J36515">
        <v>5</v>
      </c>
      <c r="K36515">
        <v>0</v>
      </c>
    </row>
    <row r="36516" spans="2:11">
      <c r="B36516" t="s">
        <v>2077</v>
      </c>
      <c r="C36516" t="s">
        <v>3049</v>
      </c>
      <c r="D36516" t="s">
        <v>2227</v>
      </c>
      <c r="E36516">
        <v>3</v>
      </c>
      <c r="F36516" t="s">
        <v>2016</v>
      </c>
      <c r="G36516">
        <v>47</v>
      </c>
      <c r="H36516" t="s">
        <v>2020</v>
      </c>
      <c r="I36516">
        <v>43509</v>
      </c>
      <c r="J36516" t="s">
        <v>2030</v>
      </c>
      <c r="K36516" t="s">
        <v>2030</v>
      </c>
    </row>
    <row r="36517" spans="2:11">
      <c r="B36517" t="s">
        <v>2045</v>
      </c>
      <c r="C36517" t="s">
        <v>3052</v>
      </c>
      <c r="D36517" t="s">
        <v>2015</v>
      </c>
      <c r="E36517">
        <v>3</v>
      </c>
      <c r="F36517" t="s">
        <v>2016</v>
      </c>
      <c r="G36517" t="s">
        <v>2030</v>
      </c>
      <c r="H36517" t="s">
        <v>2017</v>
      </c>
      <c r="I36517">
        <v>43509</v>
      </c>
      <c r="J36517">
        <v>5</v>
      </c>
      <c r="K36517">
        <v>0</v>
      </c>
    </row>
    <row r="36518" spans="2:11">
      <c r="B36518" t="s">
        <v>2049</v>
      </c>
      <c r="C36518" t="s">
        <v>3047</v>
      </c>
      <c r="D36518" t="s">
        <v>2015</v>
      </c>
      <c r="E36518">
        <v>3</v>
      </c>
      <c r="F36518" t="s">
        <v>2016</v>
      </c>
      <c r="G36518">
        <v>50</v>
      </c>
      <c r="H36518" t="s">
        <v>2017</v>
      </c>
      <c r="I36518">
        <v>43509</v>
      </c>
      <c r="J36518">
        <v>5</v>
      </c>
      <c r="K36518">
        <v>0</v>
      </c>
    </row>
    <row r="36519" spans="2:11">
      <c r="B36519" t="s">
        <v>2051</v>
      </c>
      <c r="C36519" t="s">
        <v>3048</v>
      </c>
      <c r="D36519" t="s">
        <v>2076</v>
      </c>
      <c r="E36519">
        <v>3</v>
      </c>
      <c r="F36519" t="s">
        <v>2016</v>
      </c>
      <c r="G36519">
        <v>58</v>
      </c>
      <c r="H36519" t="s">
        <v>2017</v>
      </c>
      <c r="I36519">
        <v>43509</v>
      </c>
      <c r="J36519">
        <v>2</v>
      </c>
      <c r="K36519">
        <v>31.34</v>
      </c>
    </row>
    <row r="36520" spans="2:11">
      <c r="B36520" t="s">
        <v>2198</v>
      </c>
      <c r="C36520" t="s">
        <v>2487</v>
      </c>
      <c r="D36520" t="s">
        <v>2044</v>
      </c>
      <c r="E36520">
        <v>3</v>
      </c>
      <c r="F36520" t="s">
        <v>2016</v>
      </c>
      <c r="G36520">
        <v>58</v>
      </c>
      <c r="H36520" t="s">
        <v>2020</v>
      </c>
      <c r="I36520">
        <v>43509</v>
      </c>
      <c r="J36520">
        <v>5</v>
      </c>
      <c r="K36520">
        <v>0</v>
      </c>
    </row>
    <row r="36521" spans="2:11">
      <c r="B36521" t="s">
        <v>2063</v>
      </c>
      <c r="C36521" t="s">
        <v>2490</v>
      </c>
      <c r="D36521" t="s">
        <v>2035</v>
      </c>
      <c r="E36521">
        <v>5</v>
      </c>
      <c r="F36521" t="s">
        <v>2016</v>
      </c>
      <c r="G36521">
        <v>78</v>
      </c>
      <c r="H36521" t="s">
        <v>2017</v>
      </c>
      <c r="I36521">
        <v>43509</v>
      </c>
      <c r="J36521">
        <v>6</v>
      </c>
      <c r="K36521">
        <v>-3.17</v>
      </c>
    </row>
    <row r="36522" spans="2:11">
      <c r="B36522" t="s">
        <v>2094</v>
      </c>
      <c r="C36522" t="s">
        <v>2095</v>
      </c>
      <c r="D36522" t="s">
        <v>2026</v>
      </c>
      <c r="E36522">
        <v>5</v>
      </c>
      <c r="F36522" t="s">
        <v>2016</v>
      </c>
      <c r="G36522">
        <v>64</v>
      </c>
      <c r="H36522" t="s">
        <v>2020</v>
      </c>
      <c r="I36522">
        <v>43483</v>
      </c>
      <c r="J36522" t="s">
        <v>2030</v>
      </c>
      <c r="K36522" t="s">
        <v>2030</v>
      </c>
    </row>
    <row r="36523" spans="2:11">
      <c r="B36523" t="s">
        <v>2042</v>
      </c>
      <c r="C36523" t="s">
        <v>2689</v>
      </c>
      <c r="D36523" t="s">
        <v>2029</v>
      </c>
      <c r="E36523">
        <v>5</v>
      </c>
      <c r="F36523" t="s">
        <v>2016</v>
      </c>
      <c r="G36523">
        <v>65</v>
      </c>
      <c r="H36523" t="s">
        <v>2020</v>
      </c>
      <c r="I36523">
        <v>43412</v>
      </c>
      <c r="J36523">
        <v>4</v>
      </c>
      <c r="K36523">
        <v>1.75</v>
      </c>
    </row>
    <row r="36524" spans="2:11">
      <c r="B36524" t="s">
        <v>3060</v>
      </c>
      <c r="C36524" t="s">
        <v>3061</v>
      </c>
      <c r="D36524" t="s">
        <v>2026</v>
      </c>
      <c r="E36524">
        <v>5</v>
      </c>
      <c r="F36524" t="s">
        <v>2016</v>
      </c>
      <c r="G36524">
        <v>77</v>
      </c>
      <c r="H36524" t="s">
        <v>2020</v>
      </c>
      <c r="I36524">
        <v>43412</v>
      </c>
      <c r="J36524">
        <v>1</v>
      </c>
      <c r="K36524">
        <v>33.99</v>
      </c>
    </row>
    <row r="36525" spans="2:11">
      <c r="B36525" t="s">
        <v>2083</v>
      </c>
      <c r="C36525" t="s">
        <v>2084</v>
      </c>
      <c r="D36525" t="s">
        <v>2053</v>
      </c>
      <c r="E36525">
        <v>1</v>
      </c>
      <c r="F36525" t="s">
        <v>2016</v>
      </c>
      <c r="G36525" t="s">
        <v>2030</v>
      </c>
      <c r="H36525" t="s">
        <v>2017</v>
      </c>
      <c r="I36525">
        <v>43231</v>
      </c>
      <c r="J36525">
        <v>10</v>
      </c>
      <c r="K36525">
        <v>-28.97</v>
      </c>
    </row>
    <row r="36526" spans="2:11">
      <c r="B36526" t="s">
        <v>3063</v>
      </c>
      <c r="C36526" t="s">
        <v>3064</v>
      </c>
      <c r="D36526" t="s">
        <v>2076</v>
      </c>
      <c r="E36526">
        <v>3</v>
      </c>
      <c r="F36526" t="s">
        <v>2123</v>
      </c>
      <c r="G36526" t="s">
        <v>2030</v>
      </c>
      <c r="H36526" t="s">
        <v>2017</v>
      </c>
      <c r="I36526">
        <v>42753</v>
      </c>
      <c r="J36526">
        <v>5</v>
      </c>
      <c r="K36526">
        <v>0</v>
      </c>
    </row>
    <row r="36601" spans="1:11">
      <c r="A36601" t="s">
        <v>1379</v>
      </c>
      <c r="B36601" t="s">
        <v>2045</v>
      </c>
      <c r="C36601" t="s">
        <v>2883</v>
      </c>
      <c r="D36601" t="s">
        <v>2029</v>
      </c>
      <c r="E36601">
        <v>5</v>
      </c>
      <c r="F36601" t="s">
        <v>2016</v>
      </c>
      <c r="G36601">
        <v>90</v>
      </c>
      <c r="H36601" t="s">
        <v>2020</v>
      </c>
      <c r="I36601">
        <v>43511</v>
      </c>
      <c r="J36601">
        <v>4</v>
      </c>
      <c r="K36601">
        <v>3.99</v>
      </c>
    </row>
    <row r="36602" spans="1:11">
      <c r="B36602" t="s">
        <v>2033</v>
      </c>
      <c r="C36602" t="s">
        <v>2485</v>
      </c>
      <c r="D36602" t="s">
        <v>2035</v>
      </c>
      <c r="E36602">
        <v>5</v>
      </c>
      <c r="F36602" t="s">
        <v>2016</v>
      </c>
      <c r="G36602">
        <v>90</v>
      </c>
      <c r="H36602" t="s">
        <v>2036</v>
      </c>
      <c r="I36602">
        <v>43510</v>
      </c>
      <c r="J36602">
        <v>11</v>
      </c>
      <c r="K36602">
        <v>-7.86</v>
      </c>
    </row>
    <row r="36603" spans="1:11">
      <c r="B36603" t="s">
        <v>2094</v>
      </c>
      <c r="C36603" t="s">
        <v>2095</v>
      </c>
      <c r="D36603" t="s">
        <v>2076</v>
      </c>
      <c r="E36603">
        <v>3</v>
      </c>
      <c r="F36603" t="s">
        <v>2016</v>
      </c>
      <c r="G36603" t="s">
        <v>2030</v>
      </c>
      <c r="H36603" t="s">
        <v>2017</v>
      </c>
      <c r="I36603">
        <v>43510</v>
      </c>
      <c r="J36603" t="s">
        <v>2030</v>
      </c>
      <c r="K36603" t="s">
        <v>2030</v>
      </c>
    </row>
    <row r="36604" spans="1:11">
      <c r="B36604" t="s">
        <v>106</v>
      </c>
      <c r="C36604" t="s">
        <v>2884</v>
      </c>
      <c r="D36604" t="s">
        <v>2229</v>
      </c>
      <c r="E36604">
        <v>5</v>
      </c>
      <c r="F36604" t="s">
        <v>2016</v>
      </c>
      <c r="G36604">
        <v>80</v>
      </c>
      <c r="H36604" t="s">
        <v>2020</v>
      </c>
      <c r="I36604">
        <v>43509</v>
      </c>
      <c r="J36604">
        <v>1</v>
      </c>
      <c r="K36604">
        <v>10.48</v>
      </c>
    </row>
    <row r="36605" spans="1:11">
      <c r="B36605" t="s">
        <v>2131</v>
      </c>
      <c r="C36605" t="s">
        <v>2191</v>
      </c>
      <c r="D36605" t="s">
        <v>2026</v>
      </c>
      <c r="E36605">
        <v>5</v>
      </c>
      <c r="F36605" t="s">
        <v>2016</v>
      </c>
      <c r="G36605">
        <v>96</v>
      </c>
      <c r="H36605" t="s">
        <v>2020</v>
      </c>
      <c r="I36605">
        <v>43509</v>
      </c>
      <c r="J36605">
        <v>12</v>
      </c>
      <c r="K36605">
        <v>-8.68</v>
      </c>
    </row>
    <row r="36606" spans="1:11">
      <c r="B36606" t="s">
        <v>2031</v>
      </c>
      <c r="C36606" t="s">
        <v>2885</v>
      </c>
      <c r="D36606" t="s">
        <v>2026</v>
      </c>
      <c r="E36606">
        <v>5</v>
      </c>
      <c r="F36606" t="s">
        <v>2016</v>
      </c>
      <c r="G36606">
        <v>82</v>
      </c>
      <c r="H36606" t="s">
        <v>2020</v>
      </c>
      <c r="I36606">
        <v>43509</v>
      </c>
      <c r="J36606">
        <v>9</v>
      </c>
      <c r="K36606">
        <v>-3.39</v>
      </c>
    </row>
    <row r="36607" spans="1:11">
      <c r="B36607" t="s">
        <v>2159</v>
      </c>
      <c r="C36607" t="s">
        <v>2834</v>
      </c>
      <c r="D36607" t="s">
        <v>2044</v>
      </c>
      <c r="E36607">
        <v>3</v>
      </c>
      <c r="F36607" t="s">
        <v>2016</v>
      </c>
      <c r="G36607">
        <v>78</v>
      </c>
      <c r="H36607" t="s">
        <v>2020</v>
      </c>
      <c r="I36607">
        <v>43509</v>
      </c>
      <c r="J36607">
        <v>7</v>
      </c>
      <c r="K36607">
        <v>0</v>
      </c>
    </row>
    <row r="36608" spans="1:11">
      <c r="B36608" t="s">
        <v>2069</v>
      </c>
      <c r="C36608" t="s">
        <v>2886</v>
      </c>
      <c r="D36608" t="s">
        <v>2035</v>
      </c>
      <c r="E36608">
        <v>5</v>
      </c>
      <c r="F36608" t="s">
        <v>2016</v>
      </c>
      <c r="G36608">
        <v>76</v>
      </c>
      <c r="H36608" t="s">
        <v>2020</v>
      </c>
      <c r="I36608">
        <v>43509</v>
      </c>
      <c r="J36608">
        <v>6</v>
      </c>
      <c r="K36608">
        <v>3.55</v>
      </c>
    </row>
    <row r="36609" spans="2:11">
      <c r="B36609" t="s">
        <v>2072</v>
      </c>
      <c r="C36609" t="s">
        <v>2887</v>
      </c>
      <c r="D36609" t="s">
        <v>2015</v>
      </c>
      <c r="E36609">
        <v>3</v>
      </c>
      <c r="F36609" t="s">
        <v>2016</v>
      </c>
      <c r="G36609" t="s">
        <v>2030</v>
      </c>
      <c r="H36609" t="s">
        <v>2017</v>
      </c>
      <c r="I36609">
        <v>43509</v>
      </c>
      <c r="J36609">
        <v>7</v>
      </c>
      <c r="K36609">
        <v>0</v>
      </c>
    </row>
    <row r="36610" spans="2:11">
      <c r="B36610" t="s">
        <v>2151</v>
      </c>
      <c r="C36610" t="s">
        <v>2888</v>
      </c>
      <c r="D36610" t="s">
        <v>2026</v>
      </c>
      <c r="E36610">
        <v>5</v>
      </c>
      <c r="F36610" t="s">
        <v>2016</v>
      </c>
      <c r="G36610">
        <v>78</v>
      </c>
      <c r="H36610" t="s">
        <v>2017</v>
      </c>
      <c r="I36610">
        <v>43509</v>
      </c>
      <c r="J36610">
        <v>8</v>
      </c>
      <c r="K36610">
        <v>-1.42</v>
      </c>
    </row>
    <row r="36611" spans="2:11">
      <c r="B36611" t="s">
        <v>2129</v>
      </c>
      <c r="C36611" t="s">
        <v>2889</v>
      </c>
      <c r="D36611" t="s">
        <v>2026</v>
      </c>
      <c r="E36611">
        <v>5</v>
      </c>
      <c r="F36611" t="s">
        <v>2016</v>
      </c>
      <c r="G36611">
        <v>82</v>
      </c>
      <c r="H36611" t="s">
        <v>2020</v>
      </c>
      <c r="I36611">
        <v>43509</v>
      </c>
      <c r="J36611">
        <v>4</v>
      </c>
      <c r="K36611">
        <v>3.99</v>
      </c>
    </row>
    <row r="36612" spans="2:11">
      <c r="B36612" t="s">
        <v>2120</v>
      </c>
      <c r="C36612" t="s">
        <v>2890</v>
      </c>
      <c r="D36612" t="s">
        <v>2044</v>
      </c>
      <c r="E36612">
        <v>3</v>
      </c>
      <c r="F36612" t="s">
        <v>2016</v>
      </c>
      <c r="G36612">
        <v>71</v>
      </c>
      <c r="H36612" t="s">
        <v>2020</v>
      </c>
      <c r="I36612">
        <v>43509</v>
      </c>
      <c r="J36612">
        <v>7</v>
      </c>
      <c r="K36612">
        <v>0</v>
      </c>
    </row>
    <row r="36613" spans="2:11">
      <c r="B36613" t="s">
        <v>2083</v>
      </c>
      <c r="C36613" t="s">
        <v>2084</v>
      </c>
      <c r="D36613" t="s">
        <v>2076</v>
      </c>
      <c r="E36613">
        <v>3</v>
      </c>
      <c r="F36613" t="s">
        <v>2085</v>
      </c>
      <c r="G36613" t="s">
        <v>2030</v>
      </c>
      <c r="H36613" t="s">
        <v>2017</v>
      </c>
      <c r="I36613">
        <v>43509</v>
      </c>
      <c r="J36613">
        <v>5</v>
      </c>
      <c r="K36613">
        <v>3.8</v>
      </c>
    </row>
    <row r="36614" spans="2:11">
      <c r="B36614" t="s">
        <v>2098</v>
      </c>
      <c r="C36614" t="s">
        <v>2099</v>
      </c>
      <c r="D36614" t="s">
        <v>2029</v>
      </c>
      <c r="E36614">
        <v>5</v>
      </c>
      <c r="F36614" t="s">
        <v>2016</v>
      </c>
      <c r="G36614">
        <v>85</v>
      </c>
      <c r="H36614" t="s">
        <v>2020</v>
      </c>
      <c r="I36614">
        <v>43509</v>
      </c>
      <c r="J36614">
        <v>4</v>
      </c>
      <c r="K36614">
        <v>3.99</v>
      </c>
    </row>
    <row r="36615" spans="2:11">
      <c r="B36615" t="s">
        <v>2136</v>
      </c>
      <c r="C36615" t="s">
        <v>2413</v>
      </c>
      <c r="D36615" t="s">
        <v>2026</v>
      </c>
      <c r="E36615">
        <v>5</v>
      </c>
      <c r="F36615" t="s">
        <v>2016</v>
      </c>
      <c r="G36615">
        <v>102</v>
      </c>
      <c r="H36615" t="s">
        <v>2020</v>
      </c>
      <c r="I36615">
        <v>43509</v>
      </c>
      <c r="J36615">
        <v>4</v>
      </c>
      <c r="K36615">
        <v>3.99</v>
      </c>
    </row>
    <row r="36616" spans="2:11">
      <c r="B36616" t="s">
        <v>2067</v>
      </c>
      <c r="C36616" t="s">
        <v>2414</v>
      </c>
      <c r="D36616" t="s">
        <v>2252</v>
      </c>
      <c r="E36616">
        <v>3</v>
      </c>
      <c r="F36616" t="s">
        <v>2016</v>
      </c>
      <c r="G36616">
        <v>76</v>
      </c>
      <c r="H36616" t="s">
        <v>2020</v>
      </c>
      <c r="I36616">
        <v>43508</v>
      </c>
      <c r="J36616">
        <v>7</v>
      </c>
      <c r="K36616">
        <v>0</v>
      </c>
    </row>
    <row r="36617" spans="2:11">
      <c r="B36617" t="s">
        <v>2027</v>
      </c>
      <c r="C36617" t="s">
        <v>2891</v>
      </c>
      <c r="D36617" t="s">
        <v>2044</v>
      </c>
      <c r="E36617">
        <v>3</v>
      </c>
      <c r="F36617" t="s">
        <v>2016</v>
      </c>
      <c r="G36617">
        <v>73</v>
      </c>
      <c r="H36617" t="s">
        <v>2017</v>
      </c>
      <c r="I36617">
        <v>43508</v>
      </c>
      <c r="J36617">
        <v>2</v>
      </c>
      <c r="K36617">
        <v>6.82</v>
      </c>
    </row>
    <row r="36618" spans="2:11">
      <c r="B36618" t="s">
        <v>2232</v>
      </c>
      <c r="C36618" t="s">
        <v>2892</v>
      </c>
      <c r="D36618" t="s">
        <v>2029</v>
      </c>
      <c r="E36618">
        <v>5</v>
      </c>
      <c r="F36618" t="s">
        <v>2016</v>
      </c>
      <c r="G36618" t="s">
        <v>2030</v>
      </c>
      <c r="H36618" t="s">
        <v>2017</v>
      </c>
      <c r="I36618">
        <v>43508</v>
      </c>
      <c r="J36618">
        <v>4</v>
      </c>
      <c r="K36618">
        <v>3.99</v>
      </c>
    </row>
    <row r="36619" spans="2:11">
      <c r="B36619" t="s">
        <v>2049</v>
      </c>
      <c r="C36619" t="s">
        <v>2893</v>
      </c>
      <c r="D36619" t="s">
        <v>2015</v>
      </c>
      <c r="E36619">
        <v>3</v>
      </c>
      <c r="F36619" t="s">
        <v>2016</v>
      </c>
      <c r="G36619">
        <v>74</v>
      </c>
      <c r="H36619" t="s">
        <v>2020</v>
      </c>
      <c r="I36619">
        <v>43508</v>
      </c>
      <c r="J36619">
        <v>13</v>
      </c>
      <c r="K36619">
        <v>-21.4</v>
      </c>
    </row>
    <row r="36620" spans="2:11">
      <c r="B36620" t="s">
        <v>2051</v>
      </c>
      <c r="C36620" t="s">
        <v>2894</v>
      </c>
      <c r="D36620" t="s">
        <v>2053</v>
      </c>
      <c r="E36620">
        <v>1</v>
      </c>
      <c r="F36620" t="s">
        <v>2016</v>
      </c>
      <c r="G36620">
        <v>55</v>
      </c>
      <c r="H36620" t="s">
        <v>2017</v>
      </c>
      <c r="I36620">
        <v>43508</v>
      </c>
      <c r="J36620" t="s">
        <v>2030</v>
      </c>
      <c r="K36620" t="s">
        <v>2030</v>
      </c>
    </row>
    <row r="36621" spans="2:11">
      <c r="B36621" t="s">
        <v>2198</v>
      </c>
      <c r="C36621" t="s">
        <v>2895</v>
      </c>
      <c r="D36621" t="s">
        <v>2035</v>
      </c>
      <c r="E36621">
        <v>5</v>
      </c>
      <c r="F36621" t="s">
        <v>2016</v>
      </c>
      <c r="G36621">
        <v>85</v>
      </c>
      <c r="H36621" t="s">
        <v>2020</v>
      </c>
      <c r="I36621">
        <v>43508</v>
      </c>
      <c r="J36621" t="s">
        <v>2030</v>
      </c>
      <c r="K36621" t="s">
        <v>2030</v>
      </c>
    </row>
    <row r="36622" spans="2:11">
      <c r="B36622" t="s">
        <v>2061</v>
      </c>
      <c r="C36622" t="s">
        <v>2896</v>
      </c>
      <c r="D36622" t="s">
        <v>2026</v>
      </c>
      <c r="E36622">
        <v>5</v>
      </c>
      <c r="F36622" t="s">
        <v>2016</v>
      </c>
      <c r="G36622">
        <v>89</v>
      </c>
      <c r="H36622" t="s">
        <v>2020</v>
      </c>
      <c r="I36622">
        <v>43473</v>
      </c>
      <c r="J36622">
        <v>4</v>
      </c>
      <c r="K36622">
        <v>3.99</v>
      </c>
    </row>
    <row r="36623" spans="2:11">
      <c r="B36623" t="s">
        <v>2021</v>
      </c>
      <c r="C36623" t="s">
        <v>2897</v>
      </c>
      <c r="D36623" t="s">
        <v>2403</v>
      </c>
      <c r="E36623">
        <v>1</v>
      </c>
      <c r="F36623" t="s">
        <v>2016</v>
      </c>
      <c r="G36623">
        <v>68</v>
      </c>
      <c r="H36623" t="s">
        <v>2020</v>
      </c>
      <c r="I36623">
        <v>43403</v>
      </c>
      <c r="J36623">
        <v>10</v>
      </c>
      <c r="K36623">
        <v>-3.99</v>
      </c>
    </row>
    <row r="36624" spans="2:11">
      <c r="B36624" t="s">
        <v>2096</v>
      </c>
      <c r="C36624" t="s">
        <v>2097</v>
      </c>
      <c r="D36624" t="s">
        <v>2189</v>
      </c>
      <c r="E36624">
        <v>5</v>
      </c>
      <c r="F36624" t="s">
        <v>2016</v>
      </c>
      <c r="G36624" t="s">
        <v>2030</v>
      </c>
      <c r="H36624" t="s">
        <v>2017</v>
      </c>
      <c r="I36624">
        <v>43369</v>
      </c>
      <c r="J36624">
        <v>4</v>
      </c>
      <c r="K36624">
        <v>3.99</v>
      </c>
    </row>
    <row r="36625" spans="2:11">
      <c r="B36625" t="s">
        <v>2236</v>
      </c>
      <c r="C36625" t="s">
        <v>2898</v>
      </c>
      <c r="D36625" t="s">
        <v>2238</v>
      </c>
      <c r="E36625">
        <v>4</v>
      </c>
      <c r="F36625" t="s">
        <v>2016</v>
      </c>
      <c r="G36625">
        <v>84</v>
      </c>
      <c r="H36625" t="s">
        <v>2020</v>
      </c>
      <c r="I36625">
        <v>43313</v>
      </c>
      <c r="J36625">
        <v>4</v>
      </c>
      <c r="K36625">
        <v>3.99</v>
      </c>
    </row>
    <row r="36701" spans="1:11">
      <c r="A36701" t="s">
        <v>1380</v>
      </c>
      <c r="B36701" t="s">
        <v>2174</v>
      </c>
      <c r="C36701" t="s">
        <v>4153</v>
      </c>
      <c r="D36701" t="s">
        <v>2029</v>
      </c>
      <c r="E36701">
        <v>5</v>
      </c>
      <c r="F36701" t="s">
        <v>2016</v>
      </c>
      <c r="G36701">
        <v>50</v>
      </c>
      <c r="H36701" t="s">
        <v>2017</v>
      </c>
      <c r="I36701">
        <v>43511</v>
      </c>
      <c r="J36701">
        <v>4</v>
      </c>
      <c r="K36701">
        <v>-17.64</v>
      </c>
    </row>
    <row r="36702" spans="1:11">
      <c r="B36702" t="s">
        <v>2157</v>
      </c>
      <c r="C36702" t="s">
        <v>4154</v>
      </c>
      <c r="D36702" t="s">
        <v>2026</v>
      </c>
      <c r="E36702">
        <v>5</v>
      </c>
      <c r="F36702" t="s">
        <v>2016</v>
      </c>
      <c r="G36702">
        <v>38</v>
      </c>
      <c r="H36702" t="s">
        <v>2017</v>
      </c>
      <c r="I36702">
        <v>43511</v>
      </c>
      <c r="J36702" t="s">
        <v>2030</v>
      </c>
      <c r="K36702" t="s">
        <v>2030</v>
      </c>
    </row>
    <row r="36703" spans="1:11">
      <c r="B36703" t="s">
        <v>106</v>
      </c>
      <c r="C36703" t="s">
        <v>2627</v>
      </c>
      <c r="D36703" t="s">
        <v>2723</v>
      </c>
      <c r="E36703">
        <v>3</v>
      </c>
      <c r="F36703" t="s">
        <v>2016</v>
      </c>
      <c r="G36703">
        <v>47</v>
      </c>
      <c r="H36703" t="s">
        <v>2020</v>
      </c>
      <c r="I36703">
        <v>43510</v>
      </c>
      <c r="J36703">
        <v>2</v>
      </c>
      <c r="K36703">
        <v>0</v>
      </c>
    </row>
    <row r="36704" spans="1:11">
      <c r="B36704" t="s">
        <v>2067</v>
      </c>
      <c r="C36704" t="s">
        <v>2170</v>
      </c>
      <c r="D36704" t="s">
        <v>2029</v>
      </c>
      <c r="E36704">
        <v>5</v>
      </c>
      <c r="F36704" t="s">
        <v>2016</v>
      </c>
      <c r="G36704">
        <v>34</v>
      </c>
      <c r="H36704" t="s">
        <v>2020</v>
      </c>
      <c r="I36704">
        <v>43510</v>
      </c>
      <c r="J36704" t="s">
        <v>2030</v>
      </c>
      <c r="K36704" t="s">
        <v>2030</v>
      </c>
    </row>
    <row r="36705" spans="2:11">
      <c r="B36705" t="s">
        <v>2024</v>
      </c>
      <c r="C36705" t="s">
        <v>3004</v>
      </c>
      <c r="D36705" t="s">
        <v>2026</v>
      </c>
      <c r="E36705">
        <v>5</v>
      </c>
      <c r="F36705" t="s">
        <v>2016</v>
      </c>
      <c r="G36705">
        <v>45</v>
      </c>
      <c r="H36705" t="s">
        <v>2020</v>
      </c>
      <c r="I36705">
        <v>43510</v>
      </c>
      <c r="J36705">
        <v>5</v>
      </c>
      <c r="K36705">
        <v>-21.49</v>
      </c>
    </row>
    <row r="36706" spans="2:11">
      <c r="B36706" t="s">
        <v>2063</v>
      </c>
      <c r="C36706" t="s">
        <v>3950</v>
      </c>
      <c r="D36706" t="s">
        <v>2035</v>
      </c>
      <c r="E36706">
        <v>5</v>
      </c>
      <c r="F36706" t="s">
        <v>2016</v>
      </c>
      <c r="G36706">
        <v>48</v>
      </c>
      <c r="H36706" t="s">
        <v>2017</v>
      </c>
      <c r="I36706">
        <v>43510</v>
      </c>
      <c r="J36706">
        <v>5</v>
      </c>
      <c r="K36706">
        <v>-21.49</v>
      </c>
    </row>
    <row r="36707" spans="2:11">
      <c r="B36707" t="s">
        <v>2031</v>
      </c>
      <c r="C36707" t="s">
        <v>4155</v>
      </c>
      <c r="D36707" t="s">
        <v>2076</v>
      </c>
      <c r="E36707">
        <v>3</v>
      </c>
      <c r="F36707" t="s">
        <v>2016</v>
      </c>
      <c r="G36707">
        <v>34</v>
      </c>
      <c r="H36707" t="s">
        <v>2017</v>
      </c>
      <c r="I36707">
        <v>43507</v>
      </c>
      <c r="J36707" t="s">
        <v>2030</v>
      </c>
      <c r="K36707" t="s">
        <v>2030</v>
      </c>
    </row>
    <row r="36708" spans="2:11">
      <c r="B36708" t="s">
        <v>2094</v>
      </c>
      <c r="C36708" t="s">
        <v>2095</v>
      </c>
      <c r="D36708" t="s">
        <v>2053</v>
      </c>
      <c r="E36708">
        <v>1</v>
      </c>
      <c r="F36708" t="s">
        <v>2088</v>
      </c>
      <c r="G36708" t="s">
        <v>2030</v>
      </c>
      <c r="H36708" t="s">
        <v>2017</v>
      </c>
      <c r="I36708">
        <v>43501</v>
      </c>
      <c r="J36708" t="s">
        <v>2030</v>
      </c>
      <c r="K36708" t="s">
        <v>2030</v>
      </c>
    </row>
    <row r="36709" spans="2:11">
      <c r="B36709" t="s">
        <v>2054</v>
      </c>
      <c r="C36709" t="s">
        <v>3949</v>
      </c>
      <c r="D36709" t="s">
        <v>2056</v>
      </c>
      <c r="E36709">
        <v>4</v>
      </c>
      <c r="F36709" t="s">
        <v>2016</v>
      </c>
      <c r="G36709">
        <v>44</v>
      </c>
      <c r="H36709" t="s">
        <v>2020</v>
      </c>
      <c r="I36709">
        <v>43479</v>
      </c>
      <c r="J36709">
        <v>5</v>
      </c>
      <c r="K36709">
        <v>-21.49</v>
      </c>
    </row>
    <row r="36710" spans="2:11">
      <c r="B36710" t="s">
        <v>2813</v>
      </c>
      <c r="C36710" t="s">
        <v>4156</v>
      </c>
      <c r="D36710" t="s">
        <v>2026</v>
      </c>
      <c r="E36710">
        <v>5</v>
      </c>
      <c r="F36710" t="s">
        <v>2123</v>
      </c>
      <c r="G36710">
        <v>52</v>
      </c>
      <c r="H36710" t="s">
        <v>2017</v>
      </c>
      <c r="I36710">
        <v>43473</v>
      </c>
      <c r="J36710" t="s">
        <v>2030</v>
      </c>
      <c r="K36710" t="s">
        <v>2030</v>
      </c>
    </row>
    <row r="36711" spans="2:11">
      <c r="B36711" t="s">
        <v>2037</v>
      </c>
      <c r="C36711" t="s">
        <v>3996</v>
      </c>
      <c r="D36711" t="s">
        <v>2026</v>
      </c>
      <c r="E36711">
        <v>5</v>
      </c>
      <c r="F36711" t="s">
        <v>2016</v>
      </c>
      <c r="G36711">
        <v>51</v>
      </c>
      <c r="H36711" t="s">
        <v>2020</v>
      </c>
      <c r="I36711">
        <v>43467</v>
      </c>
      <c r="J36711">
        <v>5</v>
      </c>
      <c r="K36711">
        <v>-21.49</v>
      </c>
    </row>
    <row r="36712" spans="2:11">
      <c r="B36712" t="s">
        <v>2021</v>
      </c>
      <c r="C36712" t="s">
        <v>4157</v>
      </c>
      <c r="D36712" t="s">
        <v>2216</v>
      </c>
      <c r="E36712">
        <v>3</v>
      </c>
      <c r="F36712" t="s">
        <v>2016</v>
      </c>
      <c r="G36712">
        <v>48</v>
      </c>
      <c r="H36712" t="s">
        <v>2020</v>
      </c>
      <c r="I36712">
        <v>43425</v>
      </c>
      <c r="J36712">
        <v>2</v>
      </c>
      <c r="K36712">
        <v>0</v>
      </c>
    </row>
    <row r="36713" spans="2:11">
      <c r="B36713" t="s">
        <v>2033</v>
      </c>
      <c r="C36713" t="s">
        <v>3947</v>
      </c>
      <c r="D36713" t="s">
        <v>2035</v>
      </c>
      <c r="E36713">
        <v>5</v>
      </c>
      <c r="F36713" t="s">
        <v>2016</v>
      </c>
      <c r="G36713">
        <v>40</v>
      </c>
      <c r="H36713" t="s">
        <v>2020</v>
      </c>
      <c r="I36713">
        <v>43410</v>
      </c>
      <c r="J36713">
        <v>5</v>
      </c>
      <c r="K36713">
        <v>-21.49</v>
      </c>
    </row>
    <row r="36714" spans="2:11">
      <c r="B36714" t="s">
        <v>2083</v>
      </c>
      <c r="C36714" t="s">
        <v>2084</v>
      </c>
      <c r="D36714" t="s">
        <v>2026</v>
      </c>
      <c r="E36714">
        <v>5</v>
      </c>
      <c r="F36714" t="s">
        <v>2016</v>
      </c>
      <c r="G36714" t="s">
        <v>2030</v>
      </c>
      <c r="H36714" t="s">
        <v>2017</v>
      </c>
      <c r="I36714">
        <v>43404</v>
      </c>
      <c r="J36714" t="s">
        <v>2030</v>
      </c>
      <c r="K36714" t="s">
        <v>2030</v>
      </c>
    </row>
    <row r="36715" spans="2:11">
      <c r="B36715" t="s">
        <v>2051</v>
      </c>
      <c r="C36715" t="s">
        <v>2624</v>
      </c>
      <c r="D36715" t="s">
        <v>2053</v>
      </c>
      <c r="E36715">
        <v>1</v>
      </c>
      <c r="F36715" t="s">
        <v>2123</v>
      </c>
      <c r="G36715" t="s">
        <v>2030</v>
      </c>
      <c r="H36715" t="s">
        <v>2017</v>
      </c>
      <c r="I36715">
        <v>42887</v>
      </c>
      <c r="J36715">
        <v>1</v>
      </c>
      <c r="K36715">
        <v>21.49</v>
      </c>
    </row>
    <row r="36801" spans="1:11">
      <c r="A36801" t="s">
        <v>1381</v>
      </c>
      <c r="B36801" t="s">
        <v>2051</v>
      </c>
      <c r="C36801" t="s">
        <v>3217</v>
      </c>
      <c r="D36801" t="s">
        <v>2026</v>
      </c>
      <c r="E36801">
        <v>5</v>
      </c>
      <c r="F36801" t="s">
        <v>2016</v>
      </c>
      <c r="G36801">
        <v>73</v>
      </c>
      <c r="H36801" t="s">
        <v>2017</v>
      </c>
      <c r="I36801">
        <v>43510</v>
      </c>
      <c r="J36801">
        <v>5</v>
      </c>
      <c r="K36801">
        <v>-23.65</v>
      </c>
    </row>
    <row r="36802" spans="1:11">
      <c r="B36802" t="s">
        <v>2174</v>
      </c>
      <c r="C36802" t="s">
        <v>3222</v>
      </c>
      <c r="D36802" t="s">
        <v>2029</v>
      </c>
      <c r="E36802">
        <v>5</v>
      </c>
      <c r="F36802" t="s">
        <v>2016</v>
      </c>
      <c r="G36802">
        <v>80</v>
      </c>
      <c r="H36802" t="s">
        <v>2017</v>
      </c>
      <c r="I36802">
        <v>43509</v>
      </c>
      <c r="J36802">
        <v>5</v>
      </c>
      <c r="K36802">
        <v>-23.65</v>
      </c>
    </row>
    <row r="36803" spans="1:11">
      <c r="B36803" t="s">
        <v>106</v>
      </c>
      <c r="C36803" t="s">
        <v>3169</v>
      </c>
      <c r="D36803" t="s">
        <v>2723</v>
      </c>
      <c r="E36803">
        <v>3</v>
      </c>
      <c r="F36803" t="s">
        <v>2016</v>
      </c>
      <c r="G36803">
        <v>62</v>
      </c>
      <c r="H36803" t="s">
        <v>2020</v>
      </c>
      <c r="I36803">
        <v>43509</v>
      </c>
      <c r="J36803">
        <v>2</v>
      </c>
      <c r="K36803">
        <v>0</v>
      </c>
    </row>
    <row r="36804" spans="1:11">
      <c r="B36804" t="s">
        <v>2274</v>
      </c>
      <c r="C36804" t="s">
        <v>3165</v>
      </c>
      <c r="D36804" t="s">
        <v>2026</v>
      </c>
      <c r="E36804">
        <v>5</v>
      </c>
      <c r="F36804" t="s">
        <v>2016</v>
      </c>
      <c r="G36804" t="s">
        <v>2030</v>
      </c>
      <c r="H36804" t="s">
        <v>2017</v>
      </c>
      <c r="I36804">
        <v>43509</v>
      </c>
      <c r="J36804">
        <v>5</v>
      </c>
      <c r="K36804">
        <v>-23.65</v>
      </c>
    </row>
    <row r="36805" spans="1:11">
      <c r="B36805" t="s">
        <v>2033</v>
      </c>
      <c r="C36805" t="s">
        <v>3223</v>
      </c>
      <c r="D36805" t="s">
        <v>2044</v>
      </c>
      <c r="E36805">
        <v>3</v>
      </c>
      <c r="F36805" t="s">
        <v>2016</v>
      </c>
      <c r="G36805">
        <v>63</v>
      </c>
      <c r="H36805" t="s">
        <v>2020</v>
      </c>
      <c r="I36805">
        <v>43509</v>
      </c>
      <c r="J36805">
        <v>2</v>
      </c>
      <c r="K36805">
        <v>0</v>
      </c>
    </row>
    <row r="36806" spans="1:11">
      <c r="B36806" t="s">
        <v>2682</v>
      </c>
      <c r="C36806" t="s">
        <v>3934</v>
      </c>
      <c r="D36806" t="s">
        <v>2076</v>
      </c>
      <c r="E36806">
        <v>3</v>
      </c>
      <c r="F36806" t="s">
        <v>2016</v>
      </c>
      <c r="G36806">
        <v>67</v>
      </c>
      <c r="H36806" t="s">
        <v>2017</v>
      </c>
      <c r="I36806">
        <v>43509</v>
      </c>
      <c r="J36806">
        <v>2</v>
      </c>
      <c r="K36806">
        <v>0</v>
      </c>
    </row>
    <row r="36807" spans="1:11">
      <c r="B36807" t="s">
        <v>2094</v>
      </c>
      <c r="C36807" t="s">
        <v>2095</v>
      </c>
      <c r="D36807" t="s">
        <v>2053</v>
      </c>
      <c r="E36807">
        <v>1</v>
      </c>
      <c r="F36807" t="s">
        <v>2088</v>
      </c>
      <c r="G36807" t="s">
        <v>2030</v>
      </c>
      <c r="H36807" t="s">
        <v>2017</v>
      </c>
      <c r="I36807">
        <v>43509</v>
      </c>
      <c r="J36807" t="s">
        <v>2030</v>
      </c>
      <c r="K36807" t="s">
        <v>2030</v>
      </c>
    </row>
    <row r="36808" spans="1:11">
      <c r="B36808" t="s">
        <v>2063</v>
      </c>
      <c r="C36808" t="s">
        <v>3199</v>
      </c>
      <c r="D36808" t="s">
        <v>2035</v>
      </c>
      <c r="E36808">
        <v>5</v>
      </c>
      <c r="F36808" t="s">
        <v>2016</v>
      </c>
      <c r="G36808">
        <v>73</v>
      </c>
      <c r="H36808" t="s">
        <v>2017</v>
      </c>
      <c r="I36808">
        <v>43509</v>
      </c>
      <c r="J36808">
        <v>5</v>
      </c>
      <c r="K36808">
        <v>-23.65</v>
      </c>
    </row>
    <row r="36809" spans="1:11">
      <c r="B36809" t="s">
        <v>2247</v>
      </c>
      <c r="C36809" t="s">
        <v>3001</v>
      </c>
      <c r="D36809" t="s">
        <v>2035</v>
      </c>
      <c r="E36809">
        <v>5</v>
      </c>
      <c r="F36809" t="s">
        <v>2016</v>
      </c>
      <c r="G36809">
        <v>80</v>
      </c>
      <c r="H36809" t="s">
        <v>2020</v>
      </c>
      <c r="I36809">
        <v>43509</v>
      </c>
      <c r="J36809">
        <v>5</v>
      </c>
      <c r="K36809">
        <v>-23.65</v>
      </c>
    </row>
    <row r="36810" spans="1:11">
      <c r="B36810" t="s">
        <v>2021</v>
      </c>
      <c r="C36810" t="s">
        <v>3224</v>
      </c>
      <c r="D36810" t="s">
        <v>2296</v>
      </c>
      <c r="E36810">
        <v>3</v>
      </c>
      <c r="F36810" t="s">
        <v>2016</v>
      </c>
      <c r="G36810">
        <v>67</v>
      </c>
      <c r="H36810" t="s">
        <v>2020</v>
      </c>
      <c r="I36810">
        <v>43508</v>
      </c>
      <c r="J36810">
        <v>3</v>
      </c>
      <c r="K36810">
        <v>-9.35</v>
      </c>
    </row>
    <row r="36811" spans="1:11">
      <c r="B36811" t="s">
        <v>2037</v>
      </c>
      <c r="C36811" t="s">
        <v>3218</v>
      </c>
      <c r="D36811" t="s">
        <v>2041</v>
      </c>
      <c r="E36811">
        <v>1</v>
      </c>
      <c r="F36811" t="s">
        <v>2016</v>
      </c>
      <c r="G36811">
        <v>51</v>
      </c>
      <c r="H36811" t="s">
        <v>2020</v>
      </c>
      <c r="I36811">
        <v>43508</v>
      </c>
      <c r="J36811" t="s">
        <v>2030</v>
      </c>
      <c r="K36811" t="s">
        <v>2030</v>
      </c>
    </row>
    <row r="36812" spans="1:11">
      <c r="B36812" t="s">
        <v>2077</v>
      </c>
      <c r="C36812" t="s">
        <v>3000</v>
      </c>
      <c r="D36812" t="s">
        <v>2029</v>
      </c>
      <c r="E36812">
        <v>5</v>
      </c>
      <c r="F36812" t="s">
        <v>2016</v>
      </c>
      <c r="G36812">
        <v>75</v>
      </c>
      <c r="H36812" t="s">
        <v>2020</v>
      </c>
      <c r="I36812">
        <v>43508</v>
      </c>
      <c r="J36812">
        <v>5</v>
      </c>
      <c r="K36812">
        <v>-23.65</v>
      </c>
    </row>
    <row r="36813" spans="1:11">
      <c r="B36813" t="s">
        <v>2151</v>
      </c>
      <c r="C36813" t="s">
        <v>3002</v>
      </c>
      <c r="D36813" t="s">
        <v>2044</v>
      </c>
      <c r="E36813">
        <v>3</v>
      </c>
      <c r="F36813" t="s">
        <v>2016</v>
      </c>
      <c r="G36813">
        <v>63</v>
      </c>
      <c r="H36813" t="s">
        <v>2020</v>
      </c>
      <c r="I36813">
        <v>43508</v>
      </c>
      <c r="J36813" t="s">
        <v>2030</v>
      </c>
      <c r="K36813" t="s">
        <v>2030</v>
      </c>
    </row>
    <row r="36814" spans="1:11">
      <c r="B36814" t="s">
        <v>2049</v>
      </c>
      <c r="C36814" t="s">
        <v>3220</v>
      </c>
      <c r="D36814" t="s">
        <v>2015</v>
      </c>
      <c r="E36814">
        <v>3</v>
      </c>
      <c r="F36814" t="s">
        <v>2016</v>
      </c>
      <c r="G36814">
        <v>62</v>
      </c>
      <c r="H36814" t="s">
        <v>2020</v>
      </c>
      <c r="I36814">
        <v>43508</v>
      </c>
      <c r="J36814">
        <v>2</v>
      </c>
      <c r="K36814">
        <v>0</v>
      </c>
    </row>
    <row r="36815" spans="1:11">
      <c r="B36815" t="s">
        <v>2792</v>
      </c>
      <c r="C36815" t="s">
        <v>3321</v>
      </c>
      <c r="D36815" t="s">
        <v>2076</v>
      </c>
      <c r="E36815">
        <v>3</v>
      </c>
      <c r="F36815" t="s">
        <v>2016</v>
      </c>
      <c r="G36815">
        <v>67</v>
      </c>
      <c r="H36815" t="s">
        <v>2020</v>
      </c>
      <c r="I36815">
        <v>43497</v>
      </c>
      <c r="J36815" t="s">
        <v>2030</v>
      </c>
      <c r="K36815" t="s">
        <v>2030</v>
      </c>
    </row>
    <row r="36816" spans="1:11">
      <c r="B36816" t="s">
        <v>3935</v>
      </c>
      <c r="C36816" t="s">
        <v>3936</v>
      </c>
      <c r="D36816" t="s">
        <v>2044</v>
      </c>
      <c r="E36816">
        <v>3</v>
      </c>
      <c r="F36816" t="s">
        <v>2016</v>
      </c>
      <c r="G36816" t="s">
        <v>2030</v>
      </c>
      <c r="H36816" t="s">
        <v>2017</v>
      </c>
      <c r="I36816">
        <v>43335</v>
      </c>
      <c r="J36816">
        <v>1</v>
      </c>
      <c r="K36816">
        <v>0.33</v>
      </c>
    </row>
    <row r="36817" spans="2:11">
      <c r="B36817" t="s">
        <v>2470</v>
      </c>
      <c r="C36817" t="s">
        <v>3937</v>
      </c>
      <c r="D36817" t="s">
        <v>2044</v>
      </c>
      <c r="E36817">
        <v>3</v>
      </c>
      <c r="F36817" t="s">
        <v>2016</v>
      </c>
      <c r="G36817" t="s">
        <v>2030</v>
      </c>
      <c r="H36817" t="s">
        <v>2017</v>
      </c>
      <c r="I36817">
        <v>43265</v>
      </c>
      <c r="J36817">
        <v>2</v>
      </c>
      <c r="K36817">
        <v>0</v>
      </c>
    </row>
    <row r="36818" spans="2:11">
      <c r="B36818" t="s">
        <v>2083</v>
      </c>
      <c r="C36818" t="s">
        <v>2084</v>
      </c>
      <c r="D36818" t="s">
        <v>2026</v>
      </c>
      <c r="E36818">
        <v>5</v>
      </c>
      <c r="F36818" t="s">
        <v>2016</v>
      </c>
      <c r="G36818" t="s">
        <v>2030</v>
      </c>
      <c r="H36818" t="s">
        <v>2017</v>
      </c>
      <c r="I36818">
        <v>43181</v>
      </c>
      <c r="J36818">
        <v>4</v>
      </c>
      <c r="K36818">
        <v>-23.45</v>
      </c>
    </row>
    <row r="36901" spans="1:11">
      <c r="A36901" t="s">
        <v>1382</v>
      </c>
      <c r="B36901" t="s">
        <v>2232</v>
      </c>
      <c r="C36901" t="s">
        <v>2892</v>
      </c>
      <c r="D36901" t="s">
        <v>2029</v>
      </c>
      <c r="E36901">
        <v>5</v>
      </c>
      <c r="F36901" t="s">
        <v>2016</v>
      </c>
      <c r="G36901" t="s">
        <v>2030</v>
      </c>
      <c r="H36901" t="s">
        <v>2017</v>
      </c>
      <c r="I36901">
        <v>43511</v>
      </c>
      <c r="J36901">
        <v>2</v>
      </c>
      <c r="K36901">
        <v>19.21</v>
      </c>
    </row>
    <row r="36902" spans="1:11">
      <c r="B36902" t="s">
        <v>2045</v>
      </c>
      <c r="C36902" t="s">
        <v>2883</v>
      </c>
      <c r="D36902" t="s">
        <v>2029</v>
      </c>
      <c r="E36902">
        <v>5</v>
      </c>
      <c r="F36902" t="s">
        <v>2016</v>
      </c>
      <c r="G36902">
        <v>90</v>
      </c>
      <c r="H36902" t="s">
        <v>2020</v>
      </c>
      <c r="I36902">
        <v>43511</v>
      </c>
      <c r="J36902">
        <v>2</v>
      </c>
      <c r="K36902">
        <v>19.21</v>
      </c>
    </row>
    <row r="36903" spans="1:11">
      <c r="B36903" t="s">
        <v>2151</v>
      </c>
      <c r="C36903" t="s">
        <v>3805</v>
      </c>
      <c r="D36903" t="s">
        <v>2026</v>
      </c>
      <c r="E36903">
        <v>5</v>
      </c>
      <c r="F36903" t="s">
        <v>2016</v>
      </c>
      <c r="G36903">
        <v>85</v>
      </c>
      <c r="H36903" t="s">
        <v>2017</v>
      </c>
      <c r="I36903">
        <v>43511</v>
      </c>
      <c r="J36903">
        <v>3</v>
      </c>
      <c r="K36903">
        <v>11.62</v>
      </c>
    </row>
    <row r="36904" spans="1:11">
      <c r="B36904" t="s">
        <v>2042</v>
      </c>
      <c r="C36904" t="s">
        <v>3665</v>
      </c>
      <c r="D36904" t="s">
        <v>2029</v>
      </c>
      <c r="E36904">
        <v>5</v>
      </c>
      <c r="F36904" t="s">
        <v>2016</v>
      </c>
      <c r="G36904">
        <v>79</v>
      </c>
      <c r="H36904" t="s">
        <v>2020</v>
      </c>
      <c r="I36904">
        <v>43508</v>
      </c>
      <c r="J36904">
        <v>2</v>
      </c>
      <c r="K36904">
        <v>19.21</v>
      </c>
    </row>
    <row r="36905" spans="1:11">
      <c r="B36905" t="s">
        <v>2159</v>
      </c>
      <c r="C36905" t="s">
        <v>2834</v>
      </c>
      <c r="D36905" t="s">
        <v>2044</v>
      </c>
      <c r="E36905">
        <v>3</v>
      </c>
      <c r="F36905" t="s">
        <v>2016</v>
      </c>
      <c r="G36905">
        <v>70</v>
      </c>
      <c r="H36905" t="s">
        <v>2020</v>
      </c>
      <c r="I36905">
        <v>43507</v>
      </c>
      <c r="J36905">
        <v>4</v>
      </c>
      <c r="K36905">
        <v>0</v>
      </c>
    </row>
    <row r="36906" spans="1:11">
      <c r="B36906" t="s">
        <v>2094</v>
      </c>
      <c r="C36906" t="s">
        <v>2095</v>
      </c>
      <c r="D36906" t="s">
        <v>2076</v>
      </c>
      <c r="E36906">
        <v>3</v>
      </c>
      <c r="F36906" t="s">
        <v>2016</v>
      </c>
      <c r="G36906" t="s">
        <v>2030</v>
      </c>
      <c r="H36906" t="s">
        <v>2017</v>
      </c>
      <c r="I36906">
        <v>43507</v>
      </c>
      <c r="J36906" t="s">
        <v>2030</v>
      </c>
      <c r="K36906" t="s">
        <v>2030</v>
      </c>
    </row>
    <row r="36907" spans="1:11">
      <c r="B36907" t="s">
        <v>2079</v>
      </c>
      <c r="C36907" t="s">
        <v>2125</v>
      </c>
      <c r="D36907" t="s">
        <v>2029</v>
      </c>
      <c r="E36907">
        <v>5</v>
      </c>
      <c r="F36907" t="s">
        <v>2016</v>
      </c>
      <c r="G36907">
        <v>82</v>
      </c>
      <c r="H36907" t="s">
        <v>2017</v>
      </c>
      <c r="I36907">
        <v>43506</v>
      </c>
      <c r="J36907">
        <v>1</v>
      </c>
      <c r="K36907">
        <v>21.53</v>
      </c>
    </row>
    <row r="36908" spans="1:11">
      <c r="B36908" t="s">
        <v>106</v>
      </c>
      <c r="C36908" t="s">
        <v>3806</v>
      </c>
      <c r="D36908" t="s">
        <v>2171</v>
      </c>
      <c r="E36908" t="s">
        <v>2030</v>
      </c>
      <c r="F36908" t="s">
        <v>2016</v>
      </c>
      <c r="G36908" t="s">
        <v>2030</v>
      </c>
      <c r="H36908" t="s">
        <v>2017</v>
      </c>
      <c r="I36908">
        <v>43504</v>
      </c>
      <c r="J36908" t="s">
        <v>2030</v>
      </c>
      <c r="K36908" t="s">
        <v>2030</v>
      </c>
    </row>
    <row r="36909" spans="1:11">
      <c r="B36909" t="s">
        <v>2072</v>
      </c>
      <c r="C36909" t="s">
        <v>3807</v>
      </c>
      <c r="D36909" t="s">
        <v>2189</v>
      </c>
      <c r="E36909">
        <v>5</v>
      </c>
      <c r="F36909" t="s">
        <v>2016</v>
      </c>
      <c r="G36909">
        <v>86</v>
      </c>
      <c r="H36909" t="s">
        <v>2020</v>
      </c>
      <c r="I36909">
        <v>43504</v>
      </c>
      <c r="J36909">
        <v>2</v>
      </c>
      <c r="K36909">
        <v>19.21</v>
      </c>
    </row>
    <row r="36910" spans="1:11">
      <c r="B36910" t="s">
        <v>2049</v>
      </c>
      <c r="C36910" t="s">
        <v>2893</v>
      </c>
      <c r="D36910" t="s">
        <v>2029</v>
      </c>
      <c r="E36910">
        <v>5</v>
      </c>
      <c r="F36910" t="s">
        <v>2016</v>
      </c>
      <c r="G36910">
        <v>84</v>
      </c>
      <c r="H36910" t="s">
        <v>2017</v>
      </c>
      <c r="I36910">
        <v>43504</v>
      </c>
      <c r="J36910">
        <v>2</v>
      </c>
      <c r="K36910">
        <v>19.21</v>
      </c>
    </row>
    <row r="36911" spans="1:11">
      <c r="B36911" t="s">
        <v>2057</v>
      </c>
      <c r="C36911" t="s">
        <v>3808</v>
      </c>
      <c r="D36911" t="s">
        <v>2026</v>
      </c>
      <c r="E36911">
        <v>5</v>
      </c>
      <c r="F36911" t="s">
        <v>2016</v>
      </c>
      <c r="G36911">
        <v>91</v>
      </c>
      <c r="H36911" t="s">
        <v>2017</v>
      </c>
      <c r="I36911">
        <v>43504</v>
      </c>
      <c r="J36911">
        <v>2</v>
      </c>
      <c r="K36911">
        <v>19.21</v>
      </c>
    </row>
    <row r="36912" spans="1:11">
      <c r="B36912" t="s">
        <v>2063</v>
      </c>
      <c r="C36912" t="s">
        <v>3572</v>
      </c>
      <c r="D36912" t="s">
        <v>2035</v>
      </c>
      <c r="E36912">
        <v>5</v>
      </c>
      <c r="F36912" t="s">
        <v>2016</v>
      </c>
      <c r="G36912">
        <v>74</v>
      </c>
      <c r="H36912" t="s">
        <v>2017</v>
      </c>
      <c r="I36912">
        <v>43504</v>
      </c>
      <c r="J36912" t="s">
        <v>2030</v>
      </c>
      <c r="K36912" t="s">
        <v>2030</v>
      </c>
    </row>
    <row r="36913" spans="2:11">
      <c r="B36913" t="s">
        <v>2792</v>
      </c>
      <c r="C36913" t="s">
        <v>3809</v>
      </c>
      <c r="D36913" t="s">
        <v>2026</v>
      </c>
      <c r="E36913">
        <v>5</v>
      </c>
      <c r="F36913" t="s">
        <v>2016</v>
      </c>
      <c r="G36913">
        <v>71</v>
      </c>
      <c r="H36913" t="s">
        <v>2020</v>
      </c>
      <c r="I36913">
        <v>43503</v>
      </c>
      <c r="J36913">
        <v>2</v>
      </c>
      <c r="K36913">
        <v>19.21</v>
      </c>
    </row>
    <row r="36914" spans="2:11">
      <c r="B36914" t="s">
        <v>2067</v>
      </c>
      <c r="C36914" t="s">
        <v>3810</v>
      </c>
      <c r="D36914" t="s">
        <v>2029</v>
      </c>
      <c r="E36914">
        <v>5</v>
      </c>
      <c r="F36914" t="s">
        <v>2016</v>
      </c>
      <c r="G36914">
        <v>76</v>
      </c>
      <c r="H36914" t="s">
        <v>2020</v>
      </c>
      <c r="I36914">
        <v>43503</v>
      </c>
      <c r="J36914">
        <v>2</v>
      </c>
      <c r="K36914">
        <v>19.21</v>
      </c>
    </row>
    <row r="36915" spans="2:11">
      <c r="B36915" t="s">
        <v>2031</v>
      </c>
      <c r="C36915" t="s">
        <v>2885</v>
      </c>
      <c r="D36915" t="s">
        <v>2026</v>
      </c>
      <c r="E36915">
        <v>5</v>
      </c>
      <c r="F36915" t="s">
        <v>2016</v>
      </c>
      <c r="G36915">
        <v>76</v>
      </c>
      <c r="H36915" t="s">
        <v>2020</v>
      </c>
      <c r="I36915">
        <v>43503</v>
      </c>
      <c r="J36915">
        <v>2</v>
      </c>
      <c r="K36915">
        <v>19.21</v>
      </c>
    </row>
    <row r="36916" spans="2:11">
      <c r="B36916" t="s">
        <v>2033</v>
      </c>
      <c r="C36916" t="s">
        <v>3811</v>
      </c>
      <c r="D36916" t="s">
        <v>2398</v>
      </c>
      <c r="E36916" t="s">
        <v>2030</v>
      </c>
      <c r="F36916" t="s">
        <v>2016</v>
      </c>
      <c r="G36916" t="s">
        <v>2030</v>
      </c>
      <c r="H36916" t="s">
        <v>2017</v>
      </c>
      <c r="I36916">
        <v>43503</v>
      </c>
      <c r="J36916" t="s">
        <v>2030</v>
      </c>
      <c r="K36916" t="s">
        <v>2030</v>
      </c>
    </row>
    <row r="36917" spans="2:11">
      <c r="B36917" t="s">
        <v>2069</v>
      </c>
      <c r="C36917" t="s">
        <v>2886</v>
      </c>
      <c r="D36917" t="s">
        <v>2035</v>
      </c>
      <c r="E36917">
        <v>5</v>
      </c>
      <c r="F36917" t="s">
        <v>2016</v>
      </c>
      <c r="G36917">
        <v>76</v>
      </c>
      <c r="H36917" t="s">
        <v>2020</v>
      </c>
      <c r="I36917">
        <v>43503</v>
      </c>
      <c r="J36917">
        <v>2</v>
      </c>
      <c r="K36917">
        <v>19.21</v>
      </c>
    </row>
    <row r="36918" spans="2:11">
      <c r="B36918" t="s">
        <v>2077</v>
      </c>
      <c r="C36918" t="s">
        <v>3573</v>
      </c>
      <c r="D36918" t="s">
        <v>2179</v>
      </c>
      <c r="E36918" t="s">
        <v>2030</v>
      </c>
      <c r="F36918" t="s">
        <v>2016</v>
      </c>
      <c r="G36918" t="s">
        <v>2030</v>
      </c>
      <c r="H36918" t="s">
        <v>2017</v>
      </c>
      <c r="I36918">
        <v>43503</v>
      </c>
      <c r="J36918" t="s">
        <v>2030</v>
      </c>
      <c r="K36918" t="s">
        <v>2030</v>
      </c>
    </row>
    <row r="36919" spans="2:11">
      <c r="B36919" t="s">
        <v>2051</v>
      </c>
      <c r="C36919" t="s">
        <v>3812</v>
      </c>
      <c r="D36919" t="s">
        <v>2076</v>
      </c>
      <c r="E36919">
        <v>3</v>
      </c>
      <c r="F36919" t="s">
        <v>2016</v>
      </c>
      <c r="G36919">
        <v>76</v>
      </c>
      <c r="H36919" t="s">
        <v>2017</v>
      </c>
      <c r="I36919">
        <v>43503</v>
      </c>
      <c r="J36919" t="s">
        <v>2030</v>
      </c>
      <c r="K36919" t="s">
        <v>2030</v>
      </c>
    </row>
    <row r="36920" spans="2:11">
      <c r="B36920" t="s">
        <v>2120</v>
      </c>
      <c r="C36920" t="s">
        <v>2890</v>
      </c>
      <c r="D36920" t="s">
        <v>2044</v>
      </c>
      <c r="E36920">
        <v>3</v>
      </c>
      <c r="F36920" t="s">
        <v>2016</v>
      </c>
      <c r="G36920">
        <v>72</v>
      </c>
      <c r="H36920" t="s">
        <v>2017</v>
      </c>
      <c r="I36920">
        <v>43503</v>
      </c>
      <c r="J36920">
        <v>4</v>
      </c>
      <c r="K36920">
        <v>0</v>
      </c>
    </row>
    <row r="36921" spans="2:11">
      <c r="B36921" t="s">
        <v>2461</v>
      </c>
      <c r="C36921" t="s">
        <v>3813</v>
      </c>
      <c r="D36921" t="s">
        <v>2026</v>
      </c>
      <c r="E36921">
        <v>5</v>
      </c>
      <c r="F36921" t="s">
        <v>2016</v>
      </c>
      <c r="G36921">
        <v>80</v>
      </c>
      <c r="H36921" t="s">
        <v>2020</v>
      </c>
      <c r="I36921">
        <v>43503</v>
      </c>
      <c r="J36921">
        <v>2</v>
      </c>
      <c r="K36921">
        <v>19.21</v>
      </c>
    </row>
    <row r="36922" spans="2:11">
      <c r="B36922" t="s">
        <v>3814</v>
      </c>
      <c r="C36922" t="s">
        <v>3815</v>
      </c>
      <c r="D36922" t="s">
        <v>2076</v>
      </c>
      <c r="E36922">
        <v>3</v>
      </c>
      <c r="F36922" t="s">
        <v>2016</v>
      </c>
      <c r="G36922" t="s">
        <v>2030</v>
      </c>
      <c r="H36922" t="s">
        <v>2017</v>
      </c>
      <c r="I36922">
        <v>43503</v>
      </c>
      <c r="J36922">
        <v>4</v>
      </c>
      <c r="K36922">
        <v>0</v>
      </c>
    </row>
    <row r="36923" spans="2:11">
      <c r="B36923" t="s">
        <v>2813</v>
      </c>
      <c r="C36923" t="s">
        <v>3816</v>
      </c>
      <c r="D36923" t="s">
        <v>2026</v>
      </c>
      <c r="E36923">
        <v>5</v>
      </c>
      <c r="F36923" t="s">
        <v>2016</v>
      </c>
      <c r="G36923">
        <v>76</v>
      </c>
      <c r="H36923" t="s">
        <v>2017</v>
      </c>
      <c r="I36923">
        <v>43489</v>
      </c>
      <c r="J36923">
        <v>2</v>
      </c>
      <c r="K36923">
        <v>19.21</v>
      </c>
    </row>
    <row r="36924" spans="2:11">
      <c r="B36924" t="s">
        <v>2411</v>
      </c>
      <c r="C36924" t="s">
        <v>3817</v>
      </c>
      <c r="D36924" t="s">
        <v>2026</v>
      </c>
      <c r="E36924">
        <v>5</v>
      </c>
      <c r="F36924" t="s">
        <v>2016</v>
      </c>
      <c r="G36924">
        <v>87</v>
      </c>
      <c r="H36924" t="s">
        <v>2020</v>
      </c>
      <c r="I36924">
        <v>43478</v>
      </c>
      <c r="J36924">
        <v>2</v>
      </c>
      <c r="K36924">
        <v>19.21</v>
      </c>
    </row>
    <row r="36925" spans="2:11">
      <c r="B36925" t="s">
        <v>2091</v>
      </c>
      <c r="C36925" t="s">
        <v>3391</v>
      </c>
      <c r="D36925" t="s">
        <v>2093</v>
      </c>
      <c r="E36925" t="s">
        <v>2030</v>
      </c>
      <c r="F36925" t="s">
        <v>2016</v>
      </c>
      <c r="G36925" t="s">
        <v>2030</v>
      </c>
      <c r="H36925" t="s">
        <v>2017</v>
      </c>
      <c r="I36925">
        <v>43454</v>
      </c>
      <c r="J36925" t="s">
        <v>2030</v>
      </c>
      <c r="K36925" t="s">
        <v>2030</v>
      </c>
    </row>
    <row r="36926" spans="2:11">
      <c r="B36926" t="s">
        <v>2024</v>
      </c>
      <c r="C36926" t="s">
        <v>3440</v>
      </c>
      <c r="D36926" t="s">
        <v>2026</v>
      </c>
      <c r="E36926">
        <v>5</v>
      </c>
      <c r="F36926" t="s">
        <v>2016</v>
      </c>
      <c r="G36926">
        <v>78</v>
      </c>
      <c r="H36926" t="s">
        <v>2017</v>
      </c>
      <c r="I36926">
        <v>43406</v>
      </c>
      <c r="J36926">
        <v>2</v>
      </c>
      <c r="K36926">
        <v>19.21</v>
      </c>
    </row>
    <row r="36927" spans="2:11">
      <c r="B36927" t="s">
        <v>2083</v>
      </c>
      <c r="C36927" t="s">
        <v>2084</v>
      </c>
      <c r="D36927" t="s">
        <v>2076</v>
      </c>
      <c r="E36927">
        <v>3</v>
      </c>
      <c r="F36927" t="s">
        <v>2085</v>
      </c>
      <c r="G36927" t="s">
        <v>2030</v>
      </c>
      <c r="H36927" t="s">
        <v>2017</v>
      </c>
      <c r="I36927">
        <v>43293</v>
      </c>
      <c r="J36927">
        <v>5</v>
      </c>
      <c r="K36927">
        <v>-1.89</v>
      </c>
    </row>
    <row r="36928" spans="2:11">
      <c r="B36928" t="s">
        <v>2021</v>
      </c>
      <c r="C36928" t="s">
        <v>3671</v>
      </c>
      <c r="D36928" t="s">
        <v>2104</v>
      </c>
      <c r="E36928" t="s">
        <v>2030</v>
      </c>
      <c r="F36928" t="s">
        <v>2016</v>
      </c>
      <c r="G36928" t="s">
        <v>2030</v>
      </c>
      <c r="H36928" t="s">
        <v>2017</v>
      </c>
      <c r="I36928">
        <v>43220</v>
      </c>
      <c r="J36928" t="s">
        <v>2030</v>
      </c>
      <c r="K36928" t="s">
        <v>2030</v>
      </c>
    </row>
    <row r="37001" spans="1:11">
      <c r="A37001" t="s">
        <v>1383</v>
      </c>
      <c r="B37001" t="s">
        <v>2134</v>
      </c>
      <c r="C37001" t="s">
        <v>2844</v>
      </c>
      <c r="D37001" t="s">
        <v>2162</v>
      </c>
      <c r="E37001">
        <v>3</v>
      </c>
      <c r="F37001" t="s">
        <v>2016</v>
      </c>
      <c r="G37001">
        <v>30</v>
      </c>
      <c r="H37001" t="s">
        <v>2020</v>
      </c>
      <c r="I37001">
        <v>43510</v>
      </c>
      <c r="J37001">
        <v>6</v>
      </c>
      <c r="K37001">
        <v>0</v>
      </c>
    </row>
    <row r="37002" spans="1:11">
      <c r="B37002" t="s">
        <v>2321</v>
      </c>
      <c r="C37002" t="s">
        <v>2845</v>
      </c>
      <c r="D37002" t="s">
        <v>2076</v>
      </c>
      <c r="E37002">
        <v>3</v>
      </c>
      <c r="F37002" t="s">
        <v>2016</v>
      </c>
      <c r="G37002">
        <v>30</v>
      </c>
      <c r="H37002" t="s">
        <v>2020</v>
      </c>
      <c r="I37002">
        <v>43508</v>
      </c>
      <c r="J37002">
        <v>6</v>
      </c>
      <c r="K37002">
        <v>0</v>
      </c>
    </row>
    <row r="37003" spans="1:11">
      <c r="B37003" t="s">
        <v>2234</v>
      </c>
      <c r="C37003" t="s">
        <v>2846</v>
      </c>
      <c r="D37003" t="s">
        <v>2041</v>
      </c>
      <c r="E37003">
        <v>1</v>
      </c>
      <c r="F37003" t="s">
        <v>2123</v>
      </c>
      <c r="G37003">
        <v>24</v>
      </c>
      <c r="H37003" t="s">
        <v>2017</v>
      </c>
      <c r="I37003">
        <v>43503</v>
      </c>
      <c r="J37003" t="s">
        <v>2030</v>
      </c>
      <c r="K37003" t="s">
        <v>2030</v>
      </c>
    </row>
    <row r="37004" spans="1:11">
      <c r="B37004" t="s">
        <v>2033</v>
      </c>
      <c r="C37004" t="s">
        <v>2847</v>
      </c>
      <c r="D37004" t="s">
        <v>2044</v>
      </c>
      <c r="E37004">
        <v>3</v>
      </c>
      <c r="F37004" t="s">
        <v>2016</v>
      </c>
      <c r="G37004">
        <v>30</v>
      </c>
      <c r="H37004" t="s">
        <v>2020</v>
      </c>
      <c r="I37004">
        <v>43501</v>
      </c>
      <c r="J37004">
        <v>6</v>
      </c>
      <c r="K37004">
        <v>0</v>
      </c>
    </row>
    <row r="37005" spans="1:11">
      <c r="B37005" t="s">
        <v>2094</v>
      </c>
      <c r="C37005" t="s">
        <v>2095</v>
      </c>
      <c r="D37005" t="s">
        <v>2026</v>
      </c>
      <c r="E37005">
        <v>5</v>
      </c>
      <c r="F37005" t="s">
        <v>2085</v>
      </c>
      <c r="G37005">
        <v>31</v>
      </c>
      <c r="H37005" t="s">
        <v>2017</v>
      </c>
      <c r="I37005">
        <v>43501</v>
      </c>
      <c r="J37005" t="s">
        <v>2030</v>
      </c>
      <c r="K37005" t="s">
        <v>2030</v>
      </c>
    </row>
    <row r="37006" spans="1:11">
      <c r="B37006" t="s">
        <v>2079</v>
      </c>
      <c r="C37006" t="s">
        <v>2848</v>
      </c>
      <c r="D37006" t="s">
        <v>2029</v>
      </c>
      <c r="E37006">
        <v>5</v>
      </c>
      <c r="F37006" t="s">
        <v>2016</v>
      </c>
      <c r="G37006">
        <v>34</v>
      </c>
      <c r="H37006" t="s">
        <v>2017</v>
      </c>
      <c r="I37006">
        <v>43501</v>
      </c>
      <c r="J37006">
        <v>4</v>
      </c>
      <c r="K37006">
        <v>4.4400000000000004</v>
      </c>
    </row>
    <row r="37007" spans="1:11">
      <c r="B37007" t="s">
        <v>2269</v>
      </c>
      <c r="C37007" t="s">
        <v>2849</v>
      </c>
      <c r="D37007" t="s">
        <v>2026</v>
      </c>
      <c r="E37007">
        <v>5</v>
      </c>
      <c r="F37007" t="s">
        <v>2016</v>
      </c>
      <c r="G37007">
        <v>36</v>
      </c>
      <c r="H37007" t="s">
        <v>2017</v>
      </c>
      <c r="I37007">
        <v>43496</v>
      </c>
      <c r="J37007">
        <v>4</v>
      </c>
      <c r="K37007">
        <v>4.4400000000000004</v>
      </c>
    </row>
    <row r="37008" spans="1:11">
      <c r="B37008" t="s">
        <v>2037</v>
      </c>
      <c r="C37008" t="s">
        <v>2850</v>
      </c>
      <c r="D37008" t="s">
        <v>2026</v>
      </c>
      <c r="E37008">
        <v>5</v>
      </c>
      <c r="F37008" t="s">
        <v>2016</v>
      </c>
      <c r="G37008">
        <v>34</v>
      </c>
      <c r="H37008" t="s">
        <v>2020</v>
      </c>
      <c r="I37008">
        <v>43494</v>
      </c>
      <c r="J37008">
        <v>4</v>
      </c>
      <c r="K37008">
        <v>4.4400000000000004</v>
      </c>
    </row>
    <row r="37009" spans="2:11">
      <c r="B37009" t="s">
        <v>2601</v>
      </c>
      <c r="C37009" t="s">
        <v>2651</v>
      </c>
      <c r="D37009" t="s">
        <v>2015</v>
      </c>
      <c r="E37009">
        <v>3</v>
      </c>
      <c r="F37009" t="s">
        <v>2016</v>
      </c>
      <c r="G37009">
        <v>31</v>
      </c>
      <c r="H37009" t="s">
        <v>2017</v>
      </c>
      <c r="I37009">
        <v>43489</v>
      </c>
      <c r="J37009">
        <v>6</v>
      </c>
      <c r="K37009">
        <v>0</v>
      </c>
    </row>
    <row r="37010" spans="2:11">
      <c r="B37010" t="s">
        <v>2174</v>
      </c>
      <c r="C37010" t="s">
        <v>2851</v>
      </c>
      <c r="D37010" t="s">
        <v>2015</v>
      </c>
      <c r="E37010">
        <v>3</v>
      </c>
      <c r="F37010" t="s">
        <v>2016</v>
      </c>
      <c r="G37010">
        <v>28</v>
      </c>
      <c r="H37010" t="s">
        <v>2017</v>
      </c>
      <c r="I37010">
        <v>43487</v>
      </c>
      <c r="J37010">
        <v>6</v>
      </c>
      <c r="K37010">
        <v>0</v>
      </c>
    </row>
    <row r="37011" spans="2:11">
      <c r="B37011" t="s">
        <v>2051</v>
      </c>
      <c r="C37011" t="s">
        <v>2259</v>
      </c>
      <c r="D37011" t="s">
        <v>2076</v>
      </c>
      <c r="E37011">
        <v>3</v>
      </c>
      <c r="F37011" t="s">
        <v>2016</v>
      </c>
      <c r="G37011">
        <v>31</v>
      </c>
      <c r="H37011" t="s">
        <v>2017</v>
      </c>
      <c r="I37011">
        <v>43483</v>
      </c>
      <c r="J37011" t="s">
        <v>2030</v>
      </c>
      <c r="K37011" t="s">
        <v>2030</v>
      </c>
    </row>
    <row r="37012" spans="2:11">
      <c r="B37012" t="s">
        <v>2151</v>
      </c>
      <c r="C37012" t="s">
        <v>2852</v>
      </c>
      <c r="D37012" t="s">
        <v>2026</v>
      </c>
      <c r="E37012">
        <v>5</v>
      </c>
      <c r="F37012" t="s">
        <v>2016</v>
      </c>
      <c r="G37012">
        <v>34</v>
      </c>
      <c r="H37012" t="s">
        <v>2020</v>
      </c>
      <c r="I37012">
        <v>43479</v>
      </c>
      <c r="J37012">
        <v>4</v>
      </c>
      <c r="K37012">
        <v>4.4400000000000004</v>
      </c>
    </row>
    <row r="37013" spans="2:11">
      <c r="B37013" t="s">
        <v>2063</v>
      </c>
      <c r="C37013" t="s">
        <v>2853</v>
      </c>
      <c r="D37013" t="s">
        <v>2162</v>
      </c>
      <c r="E37013">
        <v>3</v>
      </c>
      <c r="F37013" t="s">
        <v>2016</v>
      </c>
      <c r="G37013">
        <v>26</v>
      </c>
      <c r="H37013" t="s">
        <v>2017</v>
      </c>
      <c r="I37013">
        <v>43479</v>
      </c>
      <c r="J37013">
        <v>6</v>
      </c>
      <c r="K37013">
        <v>0</v>
      </c>
    </row>
    <row r="37014" spans="2:11">
      <c r="B37014" t="s">
        <v>2267</v>
      </c>
      <c r="C37014" t="s">
        <v>2854</v>
      </c>
      <c r="D37014" t="s">
        <v>2041</v>
      </c>
      <c r="E37014">
        <v>1</v>
      </c>
      <c r="F37014" t="s">
        <v>2016</v>
      </c>
      <c r="G37014">
        <v>25</v>
      </c>
      <c r="H37014" t="s">
        <v>2017</v>
      </c>
      <c r="I37014">
        <v>43474</v>
      </c>
      <c r="J37014">
        <v>7</v>
      </c>
      <c r="K37014">
        <v>-0.76</v>
      </c>
    </row>
    <row r="37015" spans="2:11">
      <c r="B37015" t="s">
        <v>2024</v>
      </c>
      <c r="C37015" t="s">
        <v>2660</v>
      </c>
      <c r="D37015" t="s">
        <v>2026</v>
      </c>
      <c r="E37015">
        <v>5</v>
      </c>
      <c r="F37015" t="s">
        <v>2016</v>
      </c>
      <c r="G37015">
        <v>35</v>
      </c>
      <c r="H37015" t="s">
        <v>2017</v>
      </c>
      <c r="I37015">
        <v>43455</v>
      </c>
      <c r="J37015">
        <v>4</v>
      </c>
      <c r="K37015">
        <v>4.4400000000000004</v>
      </c>
    </row>
    <row r="37016" spans="2:11">
      <c r="B37016" t="s">
        <v>2027</v>
      </c>
      <c r="C37016" t="s">
        <v>2855</v>
      </c>
      <c r="D37016" t="s">
        <v>2029</v>
      </c>
      <c r="E37016">
        <v>5</v>
      </c>
      <c r="F37016" t="s">
        <v>2016</v>
      </c>
      <c r="G37016">
        <v>33</v>
      </c>
      <c r="H37016" t="s">
        <v>2017</v>
      </c>
      <c r="I37016">
        <v>43452</v>
      </c>
      <c r="J37016">
        <v>2</v>
      </c>
      <c r="K37016">
        <v>24.09</v>
      </c>
    </row>
    <row r="37017" spans="2:11">
      <c r="B37017" t="s">
        <v>106</v>
      </c>
      <c r="C37017" t="s">
        <v>2856</v>
      </c>
      <c r="D37017" t="s">
        <v>2114</v>
      </c>
      <c r="E37017">
        <v>3</v>
      </c>
      <c r="F37017" t="s">
        <v>2016</v>
      </c>
      <c r="G37017">
        <v>27</v>
      </c>
      <c r="H37017" t="s">
        <v>2020</v>
      </c>
      <c r="I37017">
        <v>43451</v>
      </c>
      <c r="J37017">
        <v>6</v>
      </c>
      <c r="K37017">
        <v>0</v>
      </c>
    </row>
    <row r="37018" spans="2:11">
      <c r="B37018" t="s">
        <v>2595</v>
      </c>
      <c r="C37018" t="s">
        <v>2857</v>
      </c>
      <c r="D37018" t="s">
        <v>2362</v>
      </c>
      <c r="E37018">
        <v>5</v>
      </c>
      <c r="F37018" t="s">
        <v>2016</v>
      </c>
      <c r="G37018">
        <v>35</v>
      </c>
      <c r="H37018" t="s">
        <v>2020</v>
      </c>
      <c r="I37018">
        <v>43447</v>
      </c>
      <c r="J37018">
        <v>4</v>
      </c>
      <c r="K37018">
        <v>4.4400000000000004</v>
      </c>
    </row>
    <row r="37019" spans="2:11">
      <c r="B37019" t="s">
        <v>2858</v>
      </c>
      <c r="C37019" t="s">
        <v>2859</v>
      </c>
      <c r="D37019" t="s">
        <v>2076</v>
      </c>
      <c r="E37019">
        <v>3</v>
      </c>
      <c r="F37019" t="s">
        <v>2016</v>
      </c>
      <c r="G37019">
        <v>31</v>
      </c>
      <c r="H37019" t="s">
        <v>2020</v>
      </c>
      <c r="I37019">
        <v>43441</v>
      </c>
      <c r="J37019">
        <v>5</v>
      </c>
      <c r="K37019">
        <v>2.39</v>
      </c>
    </row>
    <row r="37020" spans="2:11">
      <c r="B37020" t="s">
        <v>2021</v>
      </c>
      <c r="C37020" t="s">
        <v>2679</v>
      </c>
      <c r="D37020" t="s">
        <v>2434</v>
      </c>
      <c r="E37020">
        <v>3</v>
      </c>
      <c r="F37020" t="s">
        <v>2016</v>
      </c>
      <c r="G37020">
        <v>30</v>
      </c>
      <c r="H37020" t="s">
        <v>2020</v>
      </c>
      <c r="I37020">
        <v>43440</v>
      </c>
      <c r="J37020">
        <v>6</v>
      </c>
      <c r="K37020">
        <v>0</v>
      </c>
    </row>
    <row r="37021" spans="2:11">
      <c r="B37021" t="s">
        <v>2045</v>
      </c>
      <c r="C37021" t="s">
        <v>2860</v>
      </c>
      <c r="D37021" t="s">
        <v>2015</v>
      </c>
      <c r="E37021">
        <v>3</v>
      </c>
      <c r="F37021" t="s">
        <v>2016</v>
      </c>
      <c r="G37021">
        <v>31</v>
      </c>
      <c r="H37021" t="s">
        <v>2020</v>
      </c>
      <c r="I37021">
        <v>43440</v>
      </c>
      <c r="J37021">
        <v>6</v>
      </c>
      <c r="K37021">
        <v>0</v>
      </c>
    </row>
    <row r="37022" spans="2:11">
      <c r="B37022" t="s">
        <v>2091</v>
      </c>
      <c r="C37022" t="s">
        <v>2861</v>
      </c>
      <c r="D37022" t="s">
        <v>2093</v>
      </c>
      <c r="E37022" t="s">
        <v>2030</v>
      </c>
      <c r="F37022" t="s">
        <v>2016</v>
      </c>
      <c r="G37022" t="s">
        <v>2030</v>
      </c>
      <c r="H37022" t="s">
        <v>2017</v>
      </c>
      <c r="I37022">
        <v>43354</v>
      </c>
      <c r="J37022" t="s">
        <v>2030</v>
      </c>
      <c r="K37022" t="s">
        <v>2030</v>
      </c>
    </row>
    <row r="37023" spans="2:11">
      <c r="B37023" t="s">
        <v>2083</v>
      </c>
      <c r="C37023" t="s">
        <v>2084</v>
      </c>
      <c r="D37023" t="s">
        <v>2026</v>
      </c>
      <c r="E37023">
        <v>5</v>
      </c>
      <c r="F37023" t="s">
        <v>2016</v>
      </c>
      <c r="G37023" t="s">
        <v>2030</v>
      </c>
      <c r="H37023" t="s">
        <v>2017</v>
      </c>
      <c r="I37023">
        <v>43195</v>
      </c>
      <c r="J37023">
        <v>1</v>
      </c>
      <c r="K37023">
        <v>28.28</v>
      </c>
    </row>
    <row r="37024" spans="2:11">
      <c r="B37024" t="s">
        <v>2111</v>
      </c>
      <c r="C37024" t="s">
        <v>2862</v>
      </c>
      <c r="D37024" t="s">
        <v>2026</v>
      </c>
      <c r="E37024">
        <v>5</v>
      </c>
      <c r="F37024" t="s">
        <v>2123</v>
      </c>
      <c r="G37024" t="s">
        <v>2030</v>
      </c>
      <c r="H37024" t="s">
        <v>2017</v>
      </c>
      <c r="I37024">
        <v>42905</v>
      </c>
      <c r="J37024">
        <v>4</v>
      </c>
      <c r="K37024">
        <v>4.4400000000000004</v>
      </c>
    </row>
    <row r="37101" spans="1:11">
      <c r="A37101" t="s">
        <v>1384</v>
      </c>
      <c r="B37101" t="s">
        <v>2079</v>
      </c>
      <c r="C37101" t="s">
        <v>2699</v>
      </c>
      <c r="D37101" t="s">
        <v>2029</v>
      </c>
      <c r="E37101">
        <v>5</v>
      </c>
      <c r="F37101" t="s">
        <v>2016</v>
      </c>
      <c r="G37101">
        <v>141</v>
      </c>
      <c r="H37101" t="s">
        <v>2017</v>
      </c>
      <c r="I37101">
        <v>43510</v>
      </c>
      <c r="J37101">
        <v>4</v>
      </c>
      <c r="K37101">
        <v>-13.25</v>
      </c>
    </row>
    <row r="37102" spans="1:11">
      <c r="B37102" t="s">
        <v>2203</v>
      </c>
      <c r="C37102" t="s">
        <v>2546</v>
      </c>
      <c r="D37102" t="s">
        <v>2044</v>
      </c>
      <c r="E37102">
        <v>3</v>
      </c>
      <c r="F37102" t="s">
        <v>2016</v>
      </c>
      <c r="G37102" t="s">
        <v>2030</v>
      </c>
      <c r="H37102" t="s">
        <v>2017</v>
      </c>
      <c r="I37102">
        <v>43510</v>
      </c>
      <c r="J37102">
        <v>3</v>
      </c>
      <c r="K37102">
        <v>0</v>
      </c>
    </row>
    <row r="37103" spans="1:11">
      <c r="B37103" t="s">
        <v>2274</v>
      </c>
      <c r="C37103" t="s">
        <v>2307</v>
      </c>
      <c r="D37103" t="s">
        <v>2026</v>
      </c>
      <c r="E37103">
        <v>5</v>
      </c>
      <c r="F37103" t="s">
        <v>2016</v>
      </c>
      <c r="G37103" t="s">
        <v>2030</v>
      </c>
      <c r="H37103" t="s">
        <v>2017</v>
      </c>
      <c r="I37103">
        <v>43509</v>
      </c>
      <c r="J37103">
        <v>4</v>
      </c>
      <c r="K37103">
        <v>-13.25</v>
      </c>
    </row>
    <row r="37104" spans="1:11">
      <c r="B37104" t="s">
        <v>2094</v>
      </c>
      <c r="C37104" t="s">
        <v>2095</v>
      </c>
      <c r="D37104" t="s">
        <v>2053</v>
      </c>
      <c r="E37104">
        <v>1</v>
      </c>
      <c r="F37104" t="s">
        <v>2088</v>
      </c>
      <c r="G37104" t="s">
        <v>2030</v>
      </c>
      <c r="H37104" t="s">
        <v>2017</v>
      </c>
      <c r="I37104">
        <v>43509</v>
      </c>
      <c r="J37104" t="s">
        <v>2030</v>
      </c>
      <c r="K37104" t="s">
        <v>2030</v>
      </c>
    </row>
    <row r="37105" spans="2:11">
      <c r="B37105" t="s">
        <v>2267</v>
      </c>
      <c r="C37105" t="s">
        <v>2700</v>
      </c>
      <c r="D37105" t="s">
        <v>2273</v>
      </c>
      <c r="E37105">
        <v>3</v>
      </c>
      <c r="F37105" t="s">
        <v>2016</v>
      </c>
      <c r="G37105">
        <v>140</v>
      </c>
      <c r="H37105" t="s">
        <v>2017</v>
      </c>
      <c r="I37105">
        <v>43509</v>
      </c>
      <c r="J37105" t="s">
        <v>2030</v>
      </c>
      <c r="K37105" t="s">
        <v>2030</v>
      </c>
    </row>
    <row r="37106" spans="2:11">
      <c r="B37106" t="s">
        <v>2072</v>
      </c>
      <c r="C37106" t="s">
        <v>2544</v>
      </c>
      <c r="D37106" t="s">
        <v>2015</v>
      </c>
      <c r="E37106">
        <v>3</v>
      </c>
      <c r="F37106" t="s">
        <v>2016</v>
      </c>
      <c r="G37106" t="s">
        <v>2030</v>
      </c>
      <c r="H37106" t="s">
        <v>2017</v>
      </c>
      <c r="I37106">
        <v>43507</v>
      </c>
      <c r="J37106">
        <v>3</v>
      </c>
      <c r="K37106">
        <v>0</v>
      </c>
    </row>
    <row r="37107" spans="2:11">
      <c r="B37107" t="s">
        <v>2157</v>
      </c>
      <c r="C37107" t="s">
        <v>2711</v>
      </c>
      <c r="D37107" t="s">
        <v>2026</v>
      </c>
      <c r="E37107">
        <v>5</v>
      </c>
      <c r="F37107" t="s">
        <v>2016</v>
      </c>
      <c r="G37107">
        <v>140</v>
      </c>
      <c r="H37107" t="s">
        <v>2017</v>
      </c>
      <c r="I37107">
        <v>43507</v>
      </c>
      <c r="J37107">
        <v>4</v>
      </c>
      <c r="K37107">
        <v>-13.25</v>
      </c>
    </row>
    <row r="37108" spans="2:11">
      <c r="B37108" t="s">
        <v>2042</v>
      </c>
      <c r="C37108" t="s">
        <v>2478</v>
      </c>
      <c r="D37108" t="s">
        <v>2029</v>
      </c>
      <c r="E37108">
        <v>5</v>
      </c>
      <c r="F37108" t="s">
        <v>2016</v>
      </c>
      <c r="G37108">
        <v>140</v>
      </c>
      <c r="H37108" t="s">
        <v>2020</v>
      </c>
      <c r="I37108">
        <v>43501</v>
      </c>
      <c r="J37108">
        <v>4</v>
      </c>
      <c r="K37108">
        <v>-13.25</v>
      </c>
    </row>
    <row r="37109" spans="2:11">
      <c r="B37109" t="s">
        <v>2269</v>
      </c>
      <c r="C37109" t="s">
        <v>3209</v>
      </c>
      <c r="D37109" t="s">
        <v>2026</v>
      </c>
      <c r="E37109">
        <v>5</v>
      </c>
      <c r="F37109" t="s">
        <v>2016</v>
      </c>
      <c r="G37109">
        <v>155</v>
      </c>
      <c r="H37109" t="s">
        <v>2020</v>
      </c>
      <c r="I37109">
        <v>43495</v>
      </c>
      <c r="J37109">
        <v>4</v>
      </c>
      <c r="K37109">
        <v>-13.25</v>
      </c>
    </row>
    <row r="37110" spans="2:11">
      <c r="B37110" t="s">
        <v>2024</v>
      </c>
      <c r="C37110" t="s">
        <v>2660</v>
      </c>
      <c r="D37110" t="s">
        <v>2076</v>
      </c>
      <c r="E37110">
        <v>3</v>
      </c>
      <c r="F37110" t="s">
        <v>2016</v>
      </c>
      <c r="G37110" t="s">
        <v>2030</v>
      </c>
      <c r="H37110" t="s">
        <v>2017</v>
      </c>
      <c r="I37110">
        <v>43493</v>
      </c>
      <c r="J37110">
        <v>3</v>
      </c>
      <c r="K37110">
        <v>0</v>
      </c>
    </row>
    <row r="37111" spans="2:11">
      <c r="B37111" t="s">
        <v>2033</v>
      </c>
      <c r="C37111" t="s">
        <v>2549</v>
      </c>
      <c r="D37111" t="s">
        <v>2035</v>
      </c>
      <c r="E37111">
        <v>5</v>
      </c>
      <c r="F37111" t="s">
        <v>2016</v>
      </c>
      <c r="G37111">
        <v>133</v>
      </c>
      <c r="H37111" t="s">
        <v>2036</v>
      </c>
      <c r="I37111">
        <v>43489</v>
      </c>
      <c r="J37111">
        <v>4</v>
      </c>
      <c r="K37111">
        <v>-13.25</v>
      </c>
    </row>
    <row r="37112" spans="2:11">
      <c r="B37112" t="s">
        <v>2451</v>
      </c>
      <c r="C37112" t="s">
        <v>3210</v>
      </c>
      <c r="D37112" t="s">
        <v>2026</v>
      </c>
      <c r="E37112">
        <v>5</v>
      </c>
      <c r="F37112" t="s">
        <v>2016</v>
      </c>
      <c r="G37112" t="s">
        <v>2030</v>
      </c>
      <c r="H37112" t="s">
        <v>2017</v>
      </c>
      <c r="I37112">
        <v>43489</v>
      </c>
      <c r="J37112">
        <v>1</v>
      </c>
      <c r="K37112">
        <v>16.36</v>
      </c>
    </row>
    <row r="37113" spans="2:11">
      <c r="B37113" t="s">
        <v>106</v>
      </c>
      <c r="C37113" t="s">
        <v>2701</v>
      </c>
      <c r="D37113" t="s">
        <v>2440</v>
      </c>
      <c r="E37113">
        <v>5</v>
      </c>
      <c r="F37113" t="s">
        <v>2016</v>
      </c>
      <c r="G37113">
        <v>137</v>
      </c>
      <c r="H37113" t="s">
        <v>2020</v>
      </c>
      <c r="I37113">
        <v>43488</v>
      </c>
      <c r="J37113" t="s">
        <v>2030</v>
      </c>
      <c r="K37113" t="s">
        <v>2030</v>
      </c>
    </row>
    <row r="37114" spans="2:11">
      <c r="B37114" t="s">
        <v>2027</v>
      </c>
      <c r="C37114" t="s">
        <v>2547</v>
      </c>
      <c r="D37114" t="s">
        <v>2029</v>
      </c>
      <c r="E37114">
        <v>5</v>
      </c>
      <c r="F37114" t="s">
        <v>2016</v>
      </c>
      <c r="G37114">
        <v>155</v>
      </c>
      <c r="H37114" t="s">
        <v>2017</v>
      </c>
      <c r="I37114">
        <v>43488</v>
      </c>
      <c r="J37114" t="s">
        <v>2030</v>
      </c>
      <c r="K37114" t="s">
        <v>2030</v>
      </c>
    </row>
    <row r="37115" spans="2:11">
      <c r="B37115" t="s">
        <v>2159</v>
      </c>
      <c r="C37115" t="s">
        <v>2702</v>
      </c>
      <c r="D37115" t="s">
        <v>2029</v>
      </c>
      <c r="E37115">
        <v>5</v>
      </c>
      <c r="F37115" t="s">
        <v>2016</v>
      </c>
      <c r="G37115">
        <v>142</v>
      </c>
      <c r="H37115" t="s">
        <v>2020</v>
      </c>
      <c r="I37115">
        <v>43488</v>
      </c>
      <c r="J37115">
        <v>2</v>
      </c>
      <c r="K37115">
        <v>0.27</v>
      </c>
    </row>
    <row r="37116" spans="2:11">
      <c r="B37116" t="s">
        <v>2234</v>
      </c>
      <c r="C37116" t="s">
        <v>3211</v>
      </c>
      <c r="D37116" t="s">
        <v>2044</v>
      </c>
      <c r="E37116">
        <v>3</v>
      </c>
      <c r="F37116" t="s">
        <v>2016</v>
      </c>
      <c r="G37116">
        <v>122</v>
      </c>
      <c r="H37116" t="s">
        <v>2020</v>
      </c>
      <c r="I37116">
        <v>43488</v>
      </c>
      <c r="J37116" t="s">
        <v>2030</v>
      </c>
      <c r="K37116" t="s">
        <v>2030</v>
      </c>
    </row>
    <row r="37117" spans="2:11">
      <c r="B37117" t="s">
        <v>2120</v>
      </c>
      <c r="C37117" t="s">
        <v>3212</v>
      </c>
      <c r="D37117" t="s">
        <v>2026</v>
      </c>
      <c r="E37117">
        <v>5</v>
      </c>
      <c r="F37117" t="s">
        <v>2016</v>
      </c>
      <c r="G37117">
        <v>172</v>
      </c>
      <c r="H37117" t="s">
        <v>2020</v>
      </c>
      <c r="I37117">
        <v>43488</v>
      </c>
      <c r="J37117">
        <v>4</v>
      </c>
      <c r="K37117">
        <v>-13.25</v>
      </c>
    </row>
    <row r="37118" spans="2:11">
      <c r="B37118" t="s">
        <v>2210</v>
      </c>
      <c r="C37118" t="s">
        <v>2325</v>
      </c>
      <c r="D37118" t="s">
        <v>2026</v>
      </c>
      <c r="E37118">
        <v>5</v>
      </c>
      <c r="F37118" t="s">
        <v>2016</v>
      </c>
      <c r="G37118">
        <v>157</v>
      </c>
      <c r="H37118" t="s">
        <v>2020</v>
      </c>
      <c r="I37118">
        <v>43488</v>
      </c>
      <c r="J37118">
        <v>4</v>
      </c>
      <c r="K37118">
        <v>-13.25</v>
      </c>
    </row>
    <row r="37119" spans="2:11">
      <c r="B37119" t="s">
        <v>2021</v>
      </c>
      <c r="C37119" t="s">
        <v>2713</v>
      </c>
      <c r="D37119" t="s">
        <v>2296</v>
      </c>
      <c r="E37119">
        <v>3</v>
      </c>
      <c r="F37119" t="s">
        <v>2016</v>
      </c>
      <c r="G37119">
        <v>119</v>
      </c>
      <c r="H37119" t="s">
        <v>2020</v>
      </c>
      <c r="I37119">
        <v>43487</v>
      </c>
      <c r="J37119">
        <v>3</v>
      </c>
      <c r="K37119">
        <v>0</v>
      </c>
    </row>
    <row r="37120" spans="2:11">
      <c r="B37120" t="s">
        <v>2069</v>
      </c>
      <c r="C37120" t="s">
        <v>2550</v>
      </c>
      <c r="D37120" t="s">
        <v>2035</v>
      </c>
      <c r="E37120">
        <v>5</v>
      </c>
      <c r="F37120" t="s">
        <v>2016</v>
      </c>
      <c r="G37120">
        <v>160</v>
      </c>
      <c r="H37120" t="s">
        <v>2020</v>
      </c>
      <c r="I37120">
        <v>43487</v>
      </c>
      <c r="J37120">
        <v>4</v>
      </c>
      <c r="K37120">
        <v>-13.25</v>
      </c>
    </row>
    <row r="37121" spans="2:11">
      <c r="B37121" t="s">
        <v>2063</v>
      </c>
      <c r="C37121" t="s">
        <v>2710</v>
      </c>
      <c r="D37121" t="s">
        <v>2035</v>
      </c>
      <c r="E37121">
        <v>5</v>
      </c>
      <c r="F37121" t="s">
        <v>2016</v>
      </c>
      <c r="G37121">
        <v>135</v>
      </c>
      <c r="H37121" t="s">
        <v>2017</v>
      </c>
      <c r="I37121">
        <v>43487</v>
      </c>
      <c r="J37121">
        <v>4</v>
      </c>
      <c r="K37121">
        <v>-13.25</v>
      </c>
    </row>
    <row r="37122" spans="2:11">
      <c r="B37122" t="s">
        <v>2083</v>
      </c>
      <c r="C37122" t="s">
        <v>2084</v>
      </c>
      <c r="D37122" t="s">
        <v>2076</v>
      </c>
      <c r="E37122">
        <v>3</v>
      </c>
      <c r="F37122" t="s">
        <v>2088</v>
      </c>
      <c r="G37122" t="s">
        <v>2030</v>
      </c>
      <c r="H37122" t="s">
        <v>2017</v>
      </c>
      <c r="I37122">
        <v>43445</v>
      </c>
      <c r="J37122" t="s">
        <v>2030</v>
      </c>
      <c r="K37122" t="s">
        <v>2030</v>
      </c>
    </row>
    <row r="37201" spans="1:11">
      <c r="A37201" t="s">
        <v>1385</v>
      </c>
      <c r="B37201" t="s">
        <v>2148</v>
      </c>
      <c r="C37201" t="s">
        <v>3252</v>
      </c>
      <c r="D37201" t="s">
        <v>2029</v>
      </c>
      <c r="E37201">
        <v>5</v>
      </c>
      <c r="F37201" t="s">
        <v>2016</v>
      </c>
      <c r="G37201">
        <v>497</v>
      </c>
      <c r="H37201" t="s">
        <v>2017</v>
      </c>
      <c r="I37201">
        <v>43511</v>
      </c>
      <c r="J37201">
        <v>1</v>
      </c>
      <c r="K37201">
        <v>27.25</v>
      </c>
    </row>
    <row r="37202" spans="1:11">
      <c r="B37202" t="s">
        <v>2079</v>
      </c>
      <c r="C37202" t="s">
        <v>2138</v>
      </c>
      <c r="D37202" t="s">
        <v>2015</v>
      </c>
      <c r="E37202">
        <v>3</v>
      </c>
      <c r="F37202" t="s">
        <v>2016</v>
      </c>
      <c r="G37202">
        <v>406</v>
      </c>
      <c r="H37202" t="s">
        <v>2017</v>
      </c>
      <c r="I37202">
        <v>43511</v>
      </c>
      <c r="J37202">
        <v>6</v>
      </c>
      <c r="K37202">
        <v>0</v>
      </c>
    </row>
    <row r="37203" spans="1:11">
      <c r="B37203" t="s">
        <v>2051</v>
      </c>
      <c r="C37203" t="s">
        <v>2500</v>
      </c>
      <c r="D37203" t="s">
        <v>2053</v>
      </c>
      <c r="E37203">
        <v>1</v>
      </c>
      <c r="F37203" t="s">
        <v>2016</v>
      </c>
      <c r="G37203">
        <v>354</v>
      </c>
      <c r="H37203" t="s">
        <v>2017</v>
      </c>
      <c r="I37203">
        <v>43511</v>
      </c>
      <c r="J37203">
        <v>5</v>
      </c>
      <c r="K37203">
        <v>0.32</v>
      </c>
    </row>
    <row r="37204" spans="1:11">
      <c r="B37204" t="s">
        <v>2094</v>
      </c>
      <c r="C37204" t="s">
        <v>2095</v>
      </c>
      <c r="D37204" t="s">
        <v>2076</v>
      </c>
      <c r="E37204">
        <v>3</v>
      </c>
      <c r="F37204" t="s">
        <v>2088</v>
      </c>
      <c r="G37204" t="s">
        <v>2030</v>
      </c>
      <c r="H37204" t="s">
        <v>2017</v>
      </c>
      <c r="I37204">
        <v>43509</v>
      </c>
      <c r="J37204" t="s">
        <v>2030</v>
      </c>
      <c r="K37204" t="s">
        <v>2030</v>
      </c>
    </row>
    <row r="37205" spans="1:11">
      <c r="B37205" t="s">
        <v>2174</v>
      </c>
      <c r="C37205" t="s">
        <v>4369</v>
      </c>
      <c r="D37205" t="s">
        <v>2015</v>
      </c>
      <c r="E37205">
        <v>3</v>
      </c>
      <c r="F37205" t="s">
        <v>2016</v>
      </c>
      <c r="G37205">
        <v>412</v>
      </c>
      <c r="H37205" t="s">
        <v>2017</v>
      </c>
      <c r="I37205">
        <v>43507</v>
      </c>
      <c r="J37205">
        <v>6</v>
      </c>
      <c r="K37205">
        <v>0</v>
      </c>
    </row>
    <row r="37206" spans="1:11">
      <c r="B37206" t="s">
        <v>2067</v>
      </c>
      <c r="C37206" t="s">
        <v>2610</v>
      </c>
      <c r="D37206" t="s">
        <v>2252</v>
      </c>
      <c r="E37206">
        <v>3</v>
      </c>
      <c r="F37206" t="s">
        <v>2016</v>
      </c>
      <c r="G37206">
        <v>397</v>
      </c>
      <c r="H37206" t="s">
        <v>2020</v>
      </c>
      <c r="I37206">
        <v>43507</v>
      </c>
      <c r="J37206">
        <v>6</v>
      </c>
      <c r="K37206">
        <v>0</v>
      </c>
    </row>
    <row r="37207" spans="1:11">
      <c r="B37207" t="s">
        <v>2024</v>
      </c>
      <c r="C37207" t="s">
        <v>2880</v>
      </c>
      <c r="D37207" t="s">
        <v>2026</v>
      </c>
      <c r="E37207">
        <v>5</v>
      </c>
      <c r="F37207" t="s">
        <v>2016</v>
      </c>
      <c r="G37207">
        <v>450</v>
      </c>
      <c r="H37207" t="s">
        <v>2017</v>
      </c>
      <c r="I37207">
        <v>43507</v>
      </c>
      <c r="J37207">
        <v>1</v>
      </c>
      <c r="K37207">
        <v>27.25</v>
      </c>
    </row>
    <row r="37208" spans="1:11">
      <c r="B37208" t="s">
        <v>2118</v>
      </c>
      <c r="C37208" t="s">
        <v>4245</v>
      </c>
      <c r="D37208" t="s">
        <v>2076</v>
      </c>
      <c r="E37208">
        <v>3</v>
      </c>
      <c r="F37208" t="s">
        <v>2016</v>
      </c>
      <c r="G37208">
        <v>408</v>
      </c>
      <c r="H37208" t="s">
        <v>2017</v>
      </c>
      <c r="I37208">
        <v>43507</v>
      </c>
      <c r="J37208">
        <v>8</v>
      </c>
      <c r="K37208">
        <v>-4.7</v>
      </c>
    </row>
    <row r="37209" spans="1:11">
      <c r="B37209" t="s">
        <v>2151</v>
      </c>
      <c r="C37209" t="s">
        <v>2934</v>
      </c>
      <c r="D37209" t="s">
        <v>2026</v>
      </c>
      <c r="E37209">
        <v>5</v>
      </c>
      <c r="F37209" t="s">
        <v>2016</v>
      </c>
      <c r="G37209">
        <v>466</v>
      </c>
      <c r="H37209" t="s">
        <v>2020</v>
      </c>
      <c r="I37209">
        <v>43507</v>
      </c>
      <c r="J37209">
        <v>7</v>
      </c>
      <c r="K37209">
        <v>-2.95</v>
      </c>
    </row>
    <row r="37210" spans="1:11">
      <c r="B37210" t="s">
        <v>2037</v>
      </c>
      <c r="C37210" t="s">
        <v>2936</v>
      </c>
      <c r="D37210" t="s">
        <v>2076</v>
      </c>
      <c r="E37210">
        <v>3</v>
      </c>
      <c r="F37210" t="s">
        <v>2016</v>
      </c>
      <c r="G37210">
        <v>376</v>
      </c>
      <c r="H37210" t="s">
        <v>2020</v>
      </c>
      <c r="I37210">
        <v>43506</v>
      </c>
      <c r="J37210">
        <v>6</v>
      </c>
      <c r="K37210">
        <v>0</v>
      </c>
    </row>
    <row r="37211" spans="1:11">
      <c r="B37211" t="s">
        <v>2139</v>
      </c>
      <c r="C37211" t="s">
        <v>2332</v>
      </c>
      <c r="D37211" t="s">
        <v>2044</v>
      </c>
      <c r="E37211">
        <v>3</v>
      </c>
      <c r="F37211" t="s">
        <v>2016</v>
      </c>
      <c r="G37211">
        <v>441</v>
      </c>
      <c r="H37211" t="s">
        <v>2020</v>
      </c>
      <c r="I37211">
        <v>43506</v>
      </c>
      <c r="J37211" t="s">
        <v>2030</v>
      </c>
      <c r="K37211" t="s">
        <v>2030</v>
      </c>
    </row>
    <row r="37212" spans="1:11">
      <c r="B37212" t="s">
        <v>2045</v>
      </c>
      <c r="C37212" t="s">
        <v>3248</v>
      </c>
      <c r="D37212" t="s">
        <v>2029</v>
      </c>
      <c r="E37212">
        <v>5</v>
      </c>
      <c r="F37212" t="s">
        <v>2016</v>
      </c>
      <c r="G37212">
        <v>480</v>
      </c>
      <c r="H37212" t="s">
        <v>2020</v>
      </c>
      <c r="I37212">
        <v>43506</v>
      </c>
      <c r="J37212">
        <v>2</v>
      </c>
      <c r="K37212">
        <v>25.95</v>
      </c>
    </row>
    <row r="37213" spans="1:11">
      <c r="B37213" t="s">
        <v>106</v>
      </c>
      <c r="C37213" t="s">
        <v>2439</v>
      </c>
      <c r="D37213" t="s">
        <v>2114</v>
      </c>
      <c r="E37213">
        <v>3</v>
      </c>
      <c r="F37213" t="s">
        <v>2016</v>
      </c>
      <c r="G37213">
        <v>421</v>
      </c>
      <c r="H37213" t="s">
        <v>2020</v>
      </c>
      <c r="I37213">
        <v>43503</v>
      </c>
      <c r="J37213">
        <v>6</v>
      </c>
      <c r="K37213">
        <v>0</v>
      </c>
    </row>
    <row r="37214" spans="1:11">
      <c r="B37214" t="s">
        <v>2451</v>
      </c>
      <c r="C37214" t="s">
        <v>4237</v>
      </c>
      <c r="D37214" t="s">
        <v>2026</v>
      </c>
      <c r="E37214">
        <v>5</v>
      </c>
      <c r="F37214" t="s">
        <v>2016</v>
      </c>
      <c r="G37214" t="s">
        <v>2030</v>
      </c>
      <c r="H37214" t="s">
        <v>2017</v>
      </c>
      <c r="I37214">
        <v>43503</v>
      </c>
      <c r="J37214">
        <v>1</v>
      </c>
      <c r="K37214">
        <v>27.25</v>
      </c>
    </row>
    <row r="37215" spans="1:11">
      <c r="B37215" t="s">
        <v>2021</v>
      </c>
      <c r="C37215" t="s">
        <v>3257</v>
      </c>
      <c r="D37215" t="s">
        <v>2023</v>
      </c>
      <c r="E37215">
        <v>5</v>
      </c>
      <c r="F37215" t="s">
        <v>2016</v>
      </c>
      <c r="G37215">
        <v>497</v>
      </c>
      <c r="H37215" t="s">
        <v>2020</v>
      </c>
      <c r="I37215">
        <v>43502</v>
      </c>
      <c r="J37215">
        <v>4</v>
      </c>
      <c r="K37215">
        <v>12.01</v>
      </c>
    </row>
    <row r="37216" spans="1:11">
      <c r="B37216" t="s">
        <v>2033</v>
      </c>
      <c r="C37216" t="s">
        <v>3259</v>
      </c>
      <c r="D37216" t="s">
        <v>2044</v>
      </c>
      <c r="E37216">
        <v>3</v>
      </c>
      <c r="F37216" t="s">
        <v>2016</v>
      </c>
      <c r="G37216">
        <v>405</v>
      </c>
      <c r="H37216" t="s">
        <v>2036</v>
      </c>
      <c r="I37216">
        <v>43502</v>
      </c>
      <c r="J37216">
        <v>6</v>
      </c>
      <c r="K37216">
        <v>0</v>
      </c>
    </row>
    <row r="37217" spans="2:11">
      <c r="B37217" t="s">
        <v>2159</v>
      </c>
      <c r="C37217" t="s">
        <v>3247</v>
      </c>
      <c r="D37217" t="s">
        <v>2044</v>
      </c>
      <c r="E37217">
        <v>3</v>
      </c>
      <c r="F37217" t="s">
        <v>2016</v>
      </c>
      <c r="G37217">
        <v>410</v>
      </c>
      <c r="H37217" t="s">
        <v>2020</v>
      </c>
      <c r="I37217">
        <v>43502</v>
      </c>
      <c r="J37217">
        <v>3</v>
      </c>
      <c r="K37217">
        <v>18.52</v>
      </c>
    </row>
    <row r="37218" spans="2:11">
      <c r="B37218" t="s">
        <v>2077</v>
      </c>
      <c r="C37218" t="s">
        <v>2150</v>
      </c>
      <c r="D37218" t="s">
        <v>2029</v>
      </c>
      <c r="E37218">
        <v>5</v>
      </c>
      <c r="F37218" t="s">
        <v>2016</v>
      </c>
      <c r="G37218">
        <v>467</v>
      </c>
      <c r="H37218" t="s">
        <v>2020</v>
      </c>
      <c r="I37218">
        <v>43502</v>
      </c>
      <c r="J37218">
        <v>1</v>
      </c>
      <c r="K37218">
        <v>27.25</v>
      </c>
    </row>
    <row r="37219" spans="2:11">
      <c r="B37219" t="s">
        <v>2049</v>
      </c>
      <c r="C37219" t="s">
        <v>3261</v>
      </c>
      <c r="D37219" t="s">
        <v>2015</v>
      </c>
      <c r="E37219">
        <v>3</v>
      </c>
      <c r="F37219" t="s">
        <v>2016</v>
      </c>
      <c r="G37219">
        <v>385</v>
      </c>
      <c r="H37219" t="s">
        <v>2020</v>
      </c>
      <c r="I37219">
        <v>43502</v>
      </c>
      <c r="J37219">
        <v>6</v>
      </c>
      <c r="K37219">
        <v>0</v>
      </c>
    </row>
    <row r="37220" spans="2:11">
      <c r="B37220" t="s">
        <v>2198</v>
      </c>
      <c r="C37220" t="s">
        <v>3860</v>
      </c>
      <c r="D37220" t="s">
        <v>2035</v>
      </c>
      <c r="E37220">
        <v>5</v>
      </c>
      <c r="F37220" t="s">
        <v>2016</v>
      </c>
      <c r="G37220">
        <v>475</v>
      </c>
      <c r="H37220" t="s">
        <v>2020</v>
      </c>
      <c r="I37220">
        <v>43502</v>
      </c>
      <c r="J37220">
        <v>1</v>
      </c>
      <c r="K37220">
        <v>27.25</v>
      </c>
    </row>
    <row r="37221" spans="2:11">
      <c r="B37221" t="s">
        <v>2063</v>
      </c>
      <c r="C37221" t="s">
        <v>2612</v>
      </c>
      <c r="D37221" t="s">
        <v>2184</v>
      </c>
      <c r="E37221">
        <v>1</v>
      </c>
      <c r="F37221" t="s">
        <v>2016</v>
      </c>
      <c r="G37221">
        <v>325</v>
      </c>
      <c r="H37221" t="s">
        <v>2017</v>
      </c>
      <c r="I37221">
        <v>43502</v>
      </c>
      <c r="J37221">
        <v>9</v>
      </c>
      <c r="K37221">
        <v>-27.25</v>
      </c>
    </row>
    <row r="37222" spans="2:11">
      <c r="B37222" t="s">
        <v>2153</v>
      </c>
      <c r="C37222" t="s">
        <v>2154</v>
      </c>
      <c r="D37222" t="s">
        <v>2104</v>
      </c>
      <c r="E37222" t="s">
        <v>2030</v>
      </c>
      <c r="F37222" t="s">
        <v>2016</v>
      </c>
      <c r="G37222" t="s">
        <v>2030</v>
      </c>
      <c r="H37222" t="s">
        <v>2017</v>
      </c>
      <c r="I37222">
        <v>43500</v>
      </c>
      <c r="J37222" t="s">
        <v>2030</v>
      </c>
      <c r="K37222" t="s">
        <v>2030</v>
      </c>
    </row>
    <row r="37223" spans="2:11">
      <c r="B37223" t="s">
        <v>2083</v>
      </c>
      <c r="C37223" t="s">
        <v>2304</v>
      </c>
      <c r="D37223" t="s">
        <v>2026</v>
      </c>
      <c r="E37223">
        <v>5</v>
      </c>
      <c r="F37223" t="s">
        <v>2016</v>
      </c>
      <c r="G37223" t="s">
        <v>2030</v>
      </c>
      <c r="H37223" t="s">
        <v>2017</v>
      </c>
      <c r="I37223">
        <v>43181</v>
      </c>
      <c r="J37223">
        <v>1</v>
      </c>
      <c r="K37223">
        <v>27.25</v>
      </c>
    </row>
    <row r="37224" spans="2:11">
      <c r="B37224" t="s">
        <v>2931</v>
      </c>
      <c r="C37224" t="s">
        <v>2932</v>
      </c>
      <c r="D37224" t="s">
        <v>2104</v>
      </c>
      <c r="E37224" t="s">
        <v>2030</v>
      </c>
      <c r="F37224" t="s">
        <v>2016</v>
      </c>
      <c r="G37224" t="s">
        <v>2030</v>
      </c>
      <c r="H37224" t="s">
        <v>2017</v>
      </c>
      <c r="I37224">
        <v>42864</v>
      </c>
      <c r="J37224" t="s">
        <v>2030</v>
      </c>
      <c r="K37224" t="s">
        <v>2030</v>
      </c>
    </row>
    <row r="37301" spans="1:11">
      <c r="A37301" t="s">
        <v>1386</v>
      </c>
      <c r="B37301" t="s">
        <v>2593</v>
      </c>
      <c r="C37301" t="s">
        <v>3325</v>
      </c>
      <c r="D37301" t="s">
        <v>2029</v>
      </c>
      <c r="E37301">
        <v>5</v>
      </c>
      <c r="F37301" t="s">
        <v>2016</v>
      </c>
      <c r="G37301">
        <v>4.5999999999999996</v>
      </c>
      <c r="H37301" t="s">
        <v>2133</v>
      </c>
      <c r="I37301">
        <v>43511</v>
      </c>
      <c r="J37301" t="s">
        <v>2030</v>
      </c>
      <c r="K37301" t="s">
        <v>2030</v>
      </c>
    </row>
    <row r="37302" spans="1:11">
      <c r="B37302" t="s">
        <v>4086</v>
      </c>
      <c r="C37302" t="s">
        <v>4137</v>
      </c>
      <c r="D37302" t="s">
        <v>2026</v>
      </c>
      <c r="E37302">
        <v>5</v>
      </c>
      <c r="F37302" t="s">
        <v>2016</v>
      </c>
      <c r="G37302">
        <v>4.9000000000000004</v>
      </c>
      <c r="H37302" t="s">
        <v>2020</v>
      </c>
      <c r="I37302">
        <v>43511</v>
      </c>
      <c r="J37302" t="s">
        <v>2030</v>
      </c>
      <c r="K37302" t="s">
        <v>2030</v>
      </c>
    </row>
    <row r="37303" spans="1:11">
      <c r="B37303" t="s">
        <v>2051</v>
      </c>
      <c r="C37303" t="s">
        <v>3840</v>
      </c>
      <c r="D37303" t="s">
        <v>2076</v>
      </c>
      <c r="E37303">
        <v>3</v>
      </c>
      <c r="F37303" t="s">
        <v>2016</v>
      </c>
      <c r="G37303">
        <v>3.99</v>
      </c>
      <c r="H37303" t="s">
        <v>2017</v>
      </c>
      <c r="I37303">
        <v>43511</v>
      </c>
      <c r="J37303">
        <v>1</v>
      </c>
      <c r="K37303">
        <v>26.56</v>
      </c>
    </row>
    <row r="37304" spans="1:11">
      <c r="B37304" t="s">
        <v>2157</v>
      </c>
      <c r="C37304" t="s">
        <v>2158</v>
      </c>
      <c r="D37304" t="s">
        <v>2076</v>
      </c>
      <c r="E37304">
        <v>3</v>
      </c>
      <c r="F37304" t="s">
        <v>2016</v>
      </c>
      <c r="G37304">
        <v>3.5</v>
      </c>
      <c r="H37304" t="s">
        <v>2017</v>
      </c>
      <c r="I37304">
        <v>43511</v>
      </c>
      <c r="J37304">
        <v>3</v>
      </c>
      <c r="K37304">
        <v>0</v>
      </c>
    </row>
    <row r="37305" spans="1:11">
      <c r="B37305" t="s">
        <v>2037</v>
      </c>
      <c r="C37305" t="s">
        <v>3434</v>
      </c>
      <c r="D37305" t="s">
        <v>2076</v>
      </c>
      <c r="E37305">
        <v>3</v>
      </c>
      <c r="F37305" t="s">
        <v>2016</v>
      </c>
      <c r="G37305">
        <v>3</v>
      </c>
      <c r="H37305" t="s">
        <v>2017</v>
      </c>
      <c r="I37305">
        <v>43510</v>
      </c>
      <c r="J37305">
        <v>3</v>
      </c>
      <c r="K37305">
        <v>0</v>
      </c>
    </row>
    <row r="37306" spans="1:11">
      <c r="B37306" t="s">
        <v>2595</v>
      </c>
      <c r="C37306" t="s">
        <v>3749</v>
      </c>
      <c r="D37306" t="s">
        <v>2252</v>
      </c>
      <c r="E37306">
        <v>3</v>
      </c>
      <c r="F37306" t="s">
        <v>2016</v>
      </c>
      <c r="G37306">
        <v>4</v>
      </c>
      <c r="H37306" t="s">
        <v>2020</v>
      </c>
      <c r="I37306">
        <v>43510</v>
      </c>
      <c r="J37306">
        <v>3</v>
      </c>
      <c r="K37306">
        <v>0</v>
      </c>
    </row>
    <row r="37307" spans="1:11">
      <c r="B37307" t="s">
        <v>3032</v>
      </c>
      <c r="C37307" t="s">
        <v>3346</v>
      </c>
      <c r="D37307" t="s">
        <v>2044</v>
      </c>
      <c r="E37307">
        <v>3</v>
      </c>
      <c r="F37307" t="s">
        <v>2016</v>
      </c>
      <c r="G37307">
        <v>3.95</v>
      </c>
      <c r="H37307" t="s">
        <v>2017</v>
      </c>
      <c r="I37307">
        <v>43510</v>
      </c>
      <c r="J37307">
        <v>3</v>
      </c>
      <c r="K37307">
        <v>0</v>
      </c>
    </row>
    <row r="37308" spans="1:11">
      <c r="B37308" t="s">
        <v>3016</v>
      </c>
      <c r="C37308" t="s">
        <v>3151</v>
      </c>
      <c r="D37308" t="s">
        <v>2015</v>
      </c>
      <c r="E37308">
        <v>3</v>
      </c>
      <c r="F37308" t="s">
        <v>2016</v>
      </c>
      <c r="G37308">
        <v>3.95</v>
      </c>
      <c r="H37308" t="s">
        <v>2017</v>
      </c>
      <c r="I37308">
        <v>43510</v>
      </c>
      <c r="J37308">
        <v>3</v>
      </c>
      <c r="K37308">
        <v>0</v>
      </c>
    </row>
    <row r="37309" spans="1:11">
      <c r="B37309" t="s">
        <v>3008</v>
      </c>
      <c r="C37309" t="s">
        <v>3747</v>
      </c>
      <c r="D37309" t="s">
        <v>2026</v>
      </c>
      <c r="E37309">
        <v>5</v>
      </c>
      <c r="F37309" t="s">
        <v>2016</v>
      </c>
      <c r="G37309">
        <v>4.5199999999999996</v>
      </c>
      <c r="H37309" t="s">
        <v>2017</v>
      </c>
      <c r="I37309">
        <v>43510</v>
      </c>
      <c r="J37309">
        <v>7</v>
      </c>
      <c r="K37309">
        <v>-7.65</v>
      </c>
    </row>
    <row r="37310" spans="1:11">
      <c r="B37310" t="s">
        <v>2390</v>
      </c>
      <c r="C37310" t="s">
        <v>3748</v>
      </c>
      <c r="D37310" t="s">
        <v>2026</v>
      </c>
      <c r="E37310">
        <v>5</v>
      </c>
      <c r="F37310" t="s">
        <v>2016</v>
      </c>
      <c r="G37310">
        <v>5.5</v>
      </c>
      <c r="H37310" t="s">
        <v>2020</v>
      </c>
      <c r="I37310">
        <v>43510</v>
      </c>
      <c r="J37310">
        <v>7</v>
      </c>
      <c r="K37310">
        <v>-7.65</v>
      </c>
    </row>
    <row r="37311" spans="1:11">
      <c r="B37311" t="s">
        <v>2551</v>
      </c>
      <c r="C37311" t="s">
        <v>3350</v>
      </c>
      <c r="D37311" t="s">
        <v>2026</v>
      </c>
      <c r="E37311">
        <v>5</v>
      </c>
      <c r="F37311" t="s">
        <v>2016</v>
      </c>
      <c r="G37311">
        <v>4.5199999999999996</v>
      </c>
      <c r="H37311" t="s">
        <v>2017</v>
      </c>
      <c r="I37311">
        <v>43510</v>
      </c>
      <c r="J37311">
        <v>4</v>
      </c>
      <c r="K37311">
        <v>-1.08</v>
      </c>
    </row>
    <row r="37312" spans="1:11">
      <c r="B37312" t="s">
        <v>2174</v>
      </c>
      <c r="C37312" t="s">
        <v>3326</v>
      </c>
      <c r="D37312" t="s">
        <v>2015</v>
      </c>
      <c r="E37312">
        <v>3</v>
      </c>
      <c r="F37312" t="s">
        <v>2016</v>
      </c>
      <c r="G37312">
        <v>3.25</v>
      </c>
      <c r="H37312" t="s">
        <v>2017</v>
      </c>
      <c r="I37312">
        <v>43509</v>
      </c>
      <c r="J37312">
        <v>6</v>
      </c>
      <c r="K37312">
        <v>-7.44</v>
      </c>
    </row>
    <row r="37313" spans="2:11">
      <c r="B37313" t="s">
        <v>2067</v>
      </c>
      <c r="C37313" t="s">
        <v>3341</v>
      </c>
      <c r="D37313" t="s">
        <v>2252</v>
      </c>
      <c r="E37313">
        <v>3</v>
      </c>
      <c r="F37313" t="s">
        <v>2016</v>
      </c>
      <c r="G37313">
        <v>3.75</v>
      </c>
      <c r="H37313" t="s">
        <v>2020</v>
      </c>
      <c r="I37313">
        <v>43509</v>
      </c>
      <c r="J37313">
        <v>8</v>
      </c>
      <c r="K37313">
        <v>-24.75</v>
      </c>
    </row>
    <row r="37314" spans="2:11">
      <c r="B37314" t="s">
        <v>2027</v>
      </c>
      <c r="C37314" t="s">
        <v>3745</v>
      </c>
      <c r="D37314" t="s">
        <v>2041</v>
      </c>
      <c r="E37314">
        <v>1</v>
      </c>
      <c r="F37314" t="s">
        <v>2016</v>
      </c>
      <c r="G37314">
        <v>3.25</v>
      </c>
      <c r="H37314" t="s">
        <v>2017</v>
      </c>
      <c r="I37314">
        <v>43509</v>
      </c>
      <c r="J37314" t="s">
        <v>2030</v>
      </c>
      <c r="K37314" t="s">
        <v>2030</v>
      </c>
    </row>
    <row r="37315" spans="2:11">
      <c r="B37315" t="s">
        <v>2033</v>
      </c>
      <c r="C37315" t="s">
        <v>3751</v>
      </c>
      <c r="D37315" t="s">
        <v>2044</v>
      </c>
      <c r="E37315">
        <v>3</v>
      </c>
      <c r="F37315" t="s">
        <v>2016</v>
      </c>
      <c r="G37315">
        <v>5</v>
      </c>
      <c r="H37315" t="s">
        <v>2020</v>
      </c>
      <c r="I37315">
        <v>43509</v>
      </c>
      <c r="J37315">
        <v>3</v>
      </c>
      <c r="K37315">
        <v>0</v>
      </c>
    </row>
    <row r="37316" spans="2:11">
      <c r="B37316" t="s">
        <v>2072</v>
      </c>
      <c r="C37316" t="s">
        <v>3958</v>
      </c>
      <c r="D37316" t="s">
        <v>2029</v>
      </c>
      <c r="E37316">
        <v>5</v>
      </c>
      <c r="F37316" t="s">
        <v>2016</v>
      </c>
      <c r="G37316">
        <v>4.5</v>
      </c>
      <c r="H37316" t="s">
        <v>2133</v>
      </c>
      <c r="I37316">
        <v>43509</v>
      </c>
      <c r="J37316">
        <v>7</v>
      </c>
      <c r="K37316">
        <v>-7.65</v>
      </c>
    </row>
    <row r="37317" spans="2:11">
      <c r="B37317" t="s">
        <v>3030</v>
      </c>
      <c r="C37317" t="s">
        <v>3750</v>
      </c>
      <c r="D37317" t="s">
        <v>2053</v>
      </c>
      <c r="E37317">
        <v>1</v>
      </c>
      <c r="F37317" t="s">
        <v>2016</v>
      </c>
      <c r="G37317">
        <v>2.83</v>
      </c>
      <c r="H37317" t="s">
        <v>2020</v>
      </c>
      <c r="I37317">
        <v>43509</v>
      </c>
      <c r="J37317">
        <v>2</v>
      </c>
      <c r="K37317">
        <v>7.65</v>
      </c>
    </row>
    <row r="37318" spans="2:11">
      <c r="B37318" t="s">
        <v>2118</v>
      </c>
      <c r="C37318" t="s">
        <v>3746</v>
      </c>
      <c r="D37318" t="s">
        <v>2026</v>
      </c>
      <c r="E37318">
        <v>5</v>
      </c>
      <c r="F37318" t="s">
        <v>2016</v>
      </c>
      <c r="G37318">
        <v>4.91</v>
      </c>
      <c r="H37318" t="s">
        <v>2020</v>
      </c>
      <c r="I37318">
        <v>43509</v>
      </c>
      <c r="J37318">
        <v>5</v>
      </c>
      <c r="K37318">
        <v>-6.9</v>
      </c>
    </row>
    <row r="37319" spans="2:11">
      <c r="B37319" t="s">
        <v>3014</v>
      </c>
      <c r="C37319" t="s">
        <v>3959</v>
      </c>
      <c r="D37319" t="s">
        <v>2029</v>
      </c>
      <c r="E37319">
        <v>5</v>
      </c>
      <c r="F37319" t="s">
        <v>2016</v>
      </c>
      <c r="G37319">
        <v>4.16</v>
      </c>
      <c r="H37319" t="s">
        <v>2020</v>
      </c>
      <c r="I37319">
        <v>43509</v>
      </c>
      <c r="J37319" t="s">
        <v>2030</v>
      </c>
      <c r="K37319" t="s">
        <v>2030</v>
      </c>
    </row>
    <row r="37320" spans="2:11">
      <c r="B37320" t="s">
        <v>2063</v>
      </c>
      <c r="C37320" t="s">
        <v>3351</v>
      </c>
      <c r="D37320" t="s">
        <v>2035</v>
      </c>
      <c r="E37320">
        <v>5</v>
      </c>
      <c r="F37320" t="s">
        <v>2016</v>
      </c>
      <c r="G37320">
        <v>4</v>
      </c>
      <c r="H37320" t="s">
        <v>2017</v>
      </c>
      <c r="I37320">
        <v>43509</v>
      </c>
      <c r="J37320" t="s">
        <v>2030</v>
      </c>
      <c r="K37320" t="s">
        <v>2030</v>
      </c>
    </row>
    <row r="37321" spans="2:11">
      <c r="B37321" t="s">
        <v>2042</v>
      </c>
      <c r="C37321" t="s">
        <v>3356</v>
      </c>
      <c r="D37321" t="s">
        <v>2029</v>
      </c>
      <c r="E37321">
        <v>5</v>
      </c>
      <c r="F37321" t="s">
        <v>2016</v>
      </c>
      <c r="G37321">
        <v>4.5199999999999996</v>
      </c>
      <c r="H37321" t="s">
        <v>2020</v>
      </c>
      <c r="I37321">
        <v>43493</v>
      </c>
      <c r="J37321">
        <v>7</v>
      </c>
      <c r="K37321">
        <v>-7.65</v>
      </c>
    </row>
    <row r="37322" spans="2:11">
      <c r="B37322" t="s">
        <v>2094</v>
      </c>
      <c r="C37322" t="s">
        <v>2095</v>
      </c>
      <c r="D37322" t="s">
        <v>2076</v>
      </c>
      <c r="E37322">
        <v>3</v>
      </c>
      <c r="F37322" t="s">
        <v>2016</v>
      </c>
      <c r="G37322" t="s">
        <v>2030</v>
      </c>
      <c r="H37322" t="s">
        <v>2017</v>
      </c>
      <c r="I37322">
        <v>43483</v>
      </c>
      <c r="J37322" t="s">
        <v>2030</v>
      </c>
      <c r="K37322" t="s">
        <v>2030</v>
      </c>
    </row>
    <row r="37323" spans="2:11">
      <c r="B37323" t="s">
        <v>2083</v>
      </c>
      <c r="C37323" t="s">
        <v>2084</v>
      </c>
      <c r="D37323" t="s">
        <v>2076</v>
      </c>
      <c r="E37323">
        <v>3</v>
      </c>
      <c r="F37323" t="s">
        <v>2088</v>
      </c>
      <c r="G37323" t="s">
        <v>2030</v>
      </c>
      <c r="H37323" t="s">
        <v>2017</v>
      </c>
      <c r="I37323">
        <v>43433</v>
      </c>
      <c r="J37323" t="s">
        <v>2030</v>
      </c>
      <c r="K37323" t="s">
        <v>2030</v>
      </c>
    </row>
    <row r="37324" spans="2:11">
      <c r="B37324" t="s">
        <v>3020</v>
      </c>
      <c r="C37324" t="s">
        <v>3960</v>
      </c>
      <c r="D37324" t="s">
        <v>2053</v>
      </c>
      <c r="E37324">
        <v>1</v>
      </c>
      <c r="F37324" t="s">
        <v>2123</v>
      </c>
      <c r="G37324">
        <v>3.65</v>
      </c>
      <c r="H37324" t="s">
        <v>2017</v>
      </c>
      <c r="I37324">
        <v>42863</v>
      </c>
      <c r="J37324">
        <v>2</v>
      </c>
      <c r="K37324">
        <v>7.65</v>
      </c>
    </row>
    <row r="37325" spans="2:11">
      <c r="B37325" t="s">
        <v>3991</v>
      </c>
      <c r="C37325" t="s">
        <v>2095</v>
      </c>
      <c r="D37325" t="s">
        <v>3358</v>
      </c>
      <c r="E37325" t="s">
        <v>2030</v>
      </c>
      <c r="F37325" t="s">
        <v>2016</v>
      </c>
      <c r="G37325" t="s">
        <v>2030</v>
      </c>
      <c r="H37325" t="s">
        <v>2017</v>
      </c>
      <c r="I37325">
        <v>42830</v>
      </c>
      <c r="J37325" t="s">
        <v>2030</v>
      </c>
      <c r="K37325" t="s">
        <v>2030</v>
      </c>
    </row>
    <row r="37401" spans="1:11">
      <c r="A37401" t="s">
        <v>1387</v>
      </c>
      <c r="B37401" t="s">
        <v>2037</v>
      </c>
      <c r="C37401" t="s">
        <v>2816</v>
      </c>
      <c r="D37401" t="s">
        <v>2076</v>
      </c>
      <c r="E37401">
        <v>3</v>
      </c>
      <c r="F37401" t="s">
        <v>2016</v>
      </c>
      <c r="G37401">
        <v>313</v>
      </c>
      <c r="H37401" t="s">
        <v>2020</v>
      </c>
      <c r="I37401">
        <v>43511</v>
      </c>
      <c r="J37401">
        <v>3</v>
      </c>
      <c r="K37401">
        <v>0</v>
      </c>
    </row>
    <row r="37402" spans="1:11">
      <c r="B37402" t="s">
        <v>2157</v>
      </c>
      <c r="C37402" t="s">
        <v>2817</v>
      </c>
      <c r="D37402" t="s">
        <v>2026</v>
      </c>
      <c r="E37402">
        <v>5</v>
      </c>
      <c r="F37402" t="s">
        <v>2016</v>
      </c>
      <c r="G37402">
        <v>347</v>
      </c>
      <c r="H37402" t="s">
        <v>2017</v>
      </c>
      <c r="I37402">
        <v>43511</v>
      </c>
      <c r="J37402">
        <v>1</v>
      </c>
      <c r="K37402">
        <v>13.56</v>
      </c>
    </row>
    <row r="37403" spans="1:11">
      <c r="B37403" t="s">
        <v>2234</v>
      </c>
      <c r="C37403" t="s">
        <v>2818</v>
      </c>
      <c r="D37403" t="s">
        <v>2026</v>
      </c>
      <c r="E37403">
        <v>5</v>
      </c>
      <c r="F37403" t="s">
        <v>2016</v>
      </c>
      <c r="G37403">
        <v>405</v>
      </c>
      <c r="H37403" t="s">
        <v>2020</v>
      </c>
      <c r="I37403">
        <v>43510</v>
      </c>
      <c r="J37403">
        <v>7</v>
      </c>
      <c r="K37403">
        <v>-12.7</v>
      </c>
    </row>
    <row r="37404" spans="1:11">
      <c r="B37404" t="s">
        <v>106</v>
      </c>
      <c r="C37404" t="s">
        <v>2205</v>
      </c>
      <c r="D37404" t="s">
        <v>2114</v>
      </c>
      <c r="E37404">
        <v>3</v>
      </c>
      <c r="F37404" t="s">
        <v>2016</v>
      </c>
      <c r="G37404">
        <v>324</v>
      </c>
      <c r="H37404" t="s">
        <v>2020</v>
      </c>
      <c r="I37404">
        <v>43509</v>
      </c>
      <c r="J37404">
        <v>8</v>
      </c>
      <c r="K37404">
        <v>-23.12</v>
      </c>
    </row>
    <row r="37405" spans="1:11">
      <c r="B37405" t="s">
        <v>2274</v>
      </c>
      <c r="C37405" t="s">
        <v>2819</v>
      </c>
      <c r="D37405" t="s">
        <v>2026</v>
      </c>
      <c r="E37405">
        <v>5</v>
      </c>
      <c r="F37405" t="s">
        <v>2016</v>
      </c>
      <c r="G37405" t="s">
        <v>2030</v>
      </c>
      <c r="H37405" t="s">
        <v>2017</v>
      </c>
      <c r="I37405">
        <v>43509</v>
      </c>
      <c r="J37405">
        <v>7</v>
      </c>
      <c r="K37405">
        <v>-12.7</v>
      </c>
    </row>
    <row r="37406" spans="1:11">
      <c r="B37406" t="s">
        <v>2083</v>
      </c>
      <c r="C37406" t="s">
        <v>2084</v>
      </c>
      <c r="D37406" t="s">
        <v>2026</v>
      </c>
      <c r="E37406">
        <v>5</v>
      </c>
      <c r="F37406" t="s">
        <v>2016</v>
      </c>
      <c r="G37406" t="s">
        <v>2030</v>
      </c>
      <c r="H37406" t="s">
        <v>2017</v>
      </c>
      <c r="I37406">
        <v>43509</v>
      </c>
      <c r="J37406" t="s">
        <v>2030</v>
      </c>
      <c r="K37406" t="s">
        <v>2030</v>
      </c>
    </row>
    <row r="37407" spans="1:11">
      <c r="B37407" t="s">
        <v>2074</v>
      </c>
      <c r="C37407" t="s">
        <v>2820</v>
      </c>
      <c r="D37407" t="s">
        <v>2026</v>
      </c>
      <c r="E37407">
        <v>5</v>
      </c>
      <c r="F37407" t="s">
        <v>2016</v>
      </c>
      <c r="G37407">
        <v>370</v>
      </c>
      <c r="H37407" t="s">
        <v>2020</v>
      </c>
      <c r="I37407">
        <v>43508</v>
      </c>
      <c r="J37407">
        <v>7</v>
      </c>
      <c r="K37407">
        <v>-12.7</v>
      </c>
    </row>
    <row r="37408" spans="1:11">
      <c r="B37408" t="s">
        <v>2267</v>
      </c>
      <c r="C37408" t="s">
        <v>2821</v>
      </c>
      <c r="D37408" t="s">
        <v>2273</v>
      </c>
      <c r="E37408">
        <v>3</v>
      </c>
      <c r="F37408" t="s">
        <v>2016</v>
      </c>
      <c r="G37408" t="s">
        <v>2030</v>
      </c>
      <c r="H37408" t="s">
        <v>2017</v>
      </c>
      <c r="I37408">
        <v>43508</v>
      </c>
      <c r="J37408">
        <v>3</v>
      </c>
      <c r="K37408">
        <v>0</v>
      </c>
    </row>
    <row r="37409" spans="2:11">
      <c r="B37409" t="s">
        <v>2051</v>
      </c>
      <c r="C37409" t="s">
        <v>2822</v>
      </c>
      <c r="D37409" t="s">
        <v>2026</v>
      </c>
      <c r="E37409">
        <v>5</v>
      </c>
      <c r="F37409" t="s">
        <v>2016</v>
      </c>
      <c r="G37409">
        <v>328</v>
      </c>
      <c r="H37409" t="s">
        <v>2017</v>
      </c>
      <c r="I37409">
        <v>43507</v>
      </c>
      <c r="J37409">
        <v>2</v>
      </c>
      <c r="K37409">
        <v>7.65</v>
      </c>
    </row>
    <row r="37410" spans="2:11">
      <c r="B37410" t="s">
        <v>2159</v>
      </c>
      <c r="C37410" t="s">
        <v>2823</v>
      </c>
      <c r="D37410" t="s">
        <v>2029</v>
      </c>
      <c r="E37410">
        <v>5</v>
      </c>
      <c r="F37410" t="s">
        <v>2016</v>
      </c>
      <c r="G37410">
        <v>326</v>
      </c>
      <c r="H37410" t="s">
        <v>2020</v>
      </c>
      <c r="I37410">
        <v>43503</v>
      </c>
      <c r="J37410">
        <v>7</v>
      </c>
      <c r="K37410">
        <v>-12.7</v>
      </c>
    </row>
    <row r="37411" spans="2:11">
      <c r="B37411" t="s">
        <v>2054</v>
      </c>
      <c r="C37411" t="s">
        <v>2824</v>
      </c>
      <c r="D37411" t="s">
        <v>2056</v>
      </c>
      <c r="E37411">
        <v>4</v>
      </c>
      <c r="F37411" t="s">
        <v>2016</v>
      </c>
      <c r="G37411">
        <v>331</v>
      </c>
      <c r="H37411" t="s">
        <v>2020</v>
      </c>
      <c r="I37411">
        <v>43501</v>
      </c>
      <c r="J37411" t="s">
        <v>2030</v>
      </c>
      <c r="K37411" t="s">
        <v>2030</v>
      </c>
    </row>
    <row r="37412" spans="2:11">
      <c r="B37412" t="s">
        <v>2825</v>
      </c>
      <c r="C37412" t="s">
        <v>2826</v>
      </c>
      <c r="D37412" t="s">
        <v>2035</v>
      </c>
      <c r="E37412">
        <v>5</v>
      </c>
      <c r="F37412" t="s">
        <v>2016</v>
      </c>
      <c r="G37412">
        <v>350</v>
      </c>
      <c r="H37412" t="s">
        <v>2020</v>
      </c>
      <c r="I37412">
        <v>43500</v>
      </c>
      <c r="J37412" t="s">
        <v>2030</v>
      </c>
      <c r="K37412" t="s">
        <v>2030</v>
      </c>
    </row>
    <row r="37413" spans="2:11">
      <c r="B37413" t="s">
        <v>2063</v>
      </c>
      <c r="C37413" t="s">
        <v>2214</v>
      </c>
      <c r="D37413" t="s">
        <v>2162</v>
      </c>
      <c r="E37413">
        <v>3</v>
      </c>
      <c r="F37413" t="s">
        <v>2016</v>
      </c>
      <c r="G37413">
        <v>325</v>
      </c>
      <c r="H37413" t="s">
        <v>2017</v>
      </c>
      <c r="I37413">
        <v>43497</v>
      </c>
      <c r="J37413">
        <v>3</v>
      </c>
      <c r="K37413">
        <v>0</v>
      </c>
    </row>
    <row r="37414" spans="2:11">
      <c r="B37414" t="s">
        <v>2086</v>
      </c>
      <c r="C37414" t="s">
        <v>2827</v>
      </c>
      <c r="D37414" t="s">
        <v>2026</v>
      </c>
      <c r="E37414">
        <v>5</v>
      </c>
      <c r="F37414" t="s">
        <v>2016</v>
      </c>
      <c r="G37414">
        <v>354</v>
      </c>
      <c r="H37414" t="s">
        <v>2017</v>
      </c>
      <c r="I37414">
        <v>43496</v>
      </c>
      <c r="J37414">
        <v>6</v>
      </c>
      <c r="K37414">
        <v>-3.99</v>
      </c>
    </row>
    <row r="37415" spans="2:11">
      <c r="B37415" t="s">
        <v>2021</v>
      </c>
      <c r="C37415" t="s">
        <v>2828</v>
      </c>
      <c r="D37415" t="s">
        <v>2166</v>
      </c>
      <c r="E37415">
        <v>5</v>
      </c>
      <c r="F37415" t="s">
        <v>2016</v>
      </c>
      <c r="G37415">
        <v>345</v>
      </c>
      <c r="H37415" t="s">
        <v>2020</v>
      </c>
      <c r="I37415">
        <v>43495</v>
      </c>
      <c r="J37415">
        <v>4</v>
      </c>
      <c r="K37415">
        <v>-0.53</v>
      </c>
    </row>
    <row r="37416" spans="2:11">
      <c r="B37416" t="s">
        <v>2024</v>
      </c>
      <c r="C37416" t="s">
        <v>2217</v>
      </c>
      <c r="D37416" t="s">
        <v>2026</v>
      </c>
      <c r="E37416">
        <v>5</v>
      </c>
      <c r="F37416" t="s">
        <v>2016</v>
      </c>
      <c r="G37416">
        <v>330</v>
      </c>
      <c r="H37416" t="s">
        <v>2017</v>
      </c>
      <c r="I37416">
        <v>43495</v>
      </c>
      <c r="J37416">
        <v>7</v>
      </c>
      <c r="K37416">
        <v>-12.7</v>
      </c>
    </row>
    <row r="37417" spans="2:11">
      <c r="B37417" t="s">
        <v>2682</v>
      </c>
      <c r="C37417" t="s">
        <v>2829</v>
      </c>
      <c r="D37417" t="s">
        <v>2026</v>
      </c>
      <c r="E37417">
        <v>5</v>
      </c>
      <c r="F37417" t="s">
        <v>2016</v>
      </c>
      <c r="G37417">
        <v>335</v>
      </c>
      <c r="H37417" t="s">
        <v>2017</v>
      </c>
      <c r="I37417">
        <v>43495</v>
      </c>
      <c r="J37417">
        <v>5</v>
      </c>
      <c r="K37417">
        <v>-3.57</v>
      </c>
    </row>
    <row r="37418" spans="2:11">
      <c r="B37418" t="s">
        <v>2094</v>
      </c>
      <c r="C37418" t="s">
        <v>2095</v>
      </c>
      <c r="D37418" t="s">
        <v>2076</v>
      </c>
      <c r="E37418">
        <v>3</v>
      </c>
      <c r="F37418" t="s">
        <v>2016</v>
      </c>
      <c r="G37418" t="s">
        <v>2030</v>
      </c>
      <c r="H37418" t="s">
        <v>2017</v>
      </c>
      <c r="I37418">
        <v>43495</v>
      </c>
      <c r="J37418" t="s">
        <v>2030</v>
      </c>
      <c r="K37418" t="s">
        <v>2030</v>
      </c>
    </row>
    <row r="37419" spans="2:11">
      <c r="B37419" t="s">
        <v>2049</v>
      </c>
      <c r="C37419" t="s">
        <v>2830</v>
      </c>
      <c r="D37419" t="s">
        <v>2029</v>
      </c>
      <c r="E37419">
        <v>5</v>
      </c>
      <c r="F37419" t="s">
        <v>2016</v>
      </c>
      <c r="G37419">
        <v>360</v>
      </c>
      <c r="H37419" t="s">
        <v>2020</v>
      </c>
      <c r="I37419">
        <v>43495</v>
      </c>
      <c r="J37419">
        <v>6</v>
      </c>
      <c r="K37419">
        <v>-3.99</v>
      </c>
    </row>
    <row r="37420" spans="2:11">
      <c r="B37420" t="s">
        <v>2210</v>
      </c>
      <c r="C37420" t="s">
        <v>2211</v>
      </c>
      <c r="D37420" t="s">
        <v>2044</v>
      </c>
      <c r="E37420">
        <v>3</v>
      </c>
      <c r="F37420" t="s">
        <v>2016</v>
      </c>
      <c r="G37420">
        <v>318</v>
      </c>
      <c r="H37420" t="s">
        <v>2020</v>
      </c>
      <c r="I37420">
        <v>43495</v>
      </c>
      <c r="J37420">
        <v>3</v>
      </c>
      <c r="K37420">
        <v>0</v>
      </c>
    </row>
    <row r="37421" spans="2:11">
      <c r="B37421" t="s">
        <v>2027</v>
      </c>
      <c r="C37421" t="s">
        <v>2831</v>
      </c>
      <c r="D37421" t="s">
        <v>2044</v>
      </c>
      <c r="E37421">
        <v>3</v>
      </c>
      <c r="F37421" t="s">
        <v>2016</v>
      </c>
      <c r="G37421">
        <v>290</v>
      </c>
      <c r="H37421" t="s">
        <v>2017</v>
      </c>
      <c r="I37421">
        <v>43494</v>
      </c>
      <c r="J37421">
        <v>3</v>
      </c>
      <c r="K37421">
        <v>0</v>
      </c>
    </row>
    <row r="37422" spans="2:11">
      <c r="B37422" t="s">
        <v>2033</v>
      </c>
      <c r="C37422" t="s">
        <v>2202</v>
      </c>
      <c r="D37422" t="s">
        <v>2044</v>
      </c>
      <c r="E37422">
        <v>3</v>
      </c>
      <c r="F37422" t="s">
        <v>2016</v>
      </c>
      <c r="G37422">
        <v>315</v>
      </c>
      <c r="H37422" t="s">
        <v>2036</v>
      </c>
      <c r="I37422">
        <v>43494</v>
      </c>
      <c r="J37422">
        <v>3</v>
      </c>
      <c r="K37422">
        <v>0</v>
      </c>
    </row>
    <row r="37423" spans="2:11">
      <c r="B37423" t="s">
        <v>2111</v>
      </c>
      <c r="C37423" t="s">
        <v>2832</v>
      </c>
      <c r="D37423" t="s">
        <v>2026</v>
      </c>
      <c r="E37423">
        <v>5</v>
      </c>
      <c r="F37423" t="s">
        <v>2016</v>
      </c>
      <c r="G37423" t="s">
        <v>2030</v>
      </c>
      <c r="H37423" t="s">
        <v>2017</v>
      </c>
      <c r="I37423">
        <v>43215</v>
      </c>
      <c r="J37423">
        <v>7</v>
      </c>
      <c r="K37423">
        <v>-12.7</v>
      </c>
    </row>
    <row r="37501" spans="1:11">
      <c r="A37501" t="s">
        <v>1388</v>
      </c>
      <c r="B37501" t="s">
        <v>2049</v>
      </c>
      <c r="C37501" t="s">
        <v>3630</v>
      </c>
      <c r="D37501" t="s">
        <v>2015</v>
      </c>
      <c r="E37501">
        <v>3</v>
      </c>
      <c r="F37501" t="s">
        <v>2016</v>
      </c>
      <c r="G37501">
        <v>20</v>
      </c>
      <c r="H37501" t="s">
        <v>2017</v>
      </c>
      <c r="I37501">
        <v>43511</v>
      </c>
      <c r="J37501">
        <v>3</v>
      </c>
      <c r="K37501">
        <v>0</v>
      </c>
    </row>
    <row r="37502" spans="1:11">
      <c r="B37502" t="s">
        <v>2267</v>
      </c>
      <c r="C37502" t="s">
        <v>2821</v>
      </c>
      <c r="D37502" t="s">
        <v>2041</v>
      </c>
      <c r="E37502">
        <v>1</v>
      </c>
      <c r="F37502" t="s">
        <v>2016</v>
      </c>
      <c r="G37502">
        <v>17</v>
      </c>
      <c r="H37502" t="s">
        <v>2017</v>
      </c>
      <c r="I37502">
        <v>43511</v>
      </c>
      <c r="J37502">
        <v>1</v>
      </c>
      <c r="K37502">
        <v>12.6</v>
      </c>
    </row>
    <row r="37503" spans="1:11">
      <c r="B37503" t="s">
        <v>2083</v>
      </c>
      <c r="C37503" t="s">
        <v>2084</v>
      </c>
      <c r="D37503" t="s">
        <v>2026</v>
      </c>
      <c r="E37503">
        <v>5</v>
      </c>
      <c r="F37503" t="s">
        <v>2016</v>
      </c>
      <c r="G37503" t="s">
        <v>2030</v>
      </c>
      <c r="H37503" t="s">
        <v>2017</v>
      </c>
      <c r="I37503">
        <v>43510</v>
      </c>
      <c r="J37503" t="s">
        <v>2030</v>
      </c>
      <c r="K37503" t="s">
        <v>2030</v>
      </c>
    </row>
    <row r="37504" spans="1:11">
      <c r="B37504" t="s">
        <v>106</v>
      </c>
      <c r="C37504" t="s">
        <v>2205</v>
      </c>
      <c r="D37504" t="s">
        <v>2114</v>
      </c>
      <c r="E37504">
        <v>3</v>
      </c>
      <c r="F37504" t="s">
        <v>2016</v>
      </c>
      <c r="G37504">
        <v>20</v>
      </c>
      <c r="H37504" t="s">
        <v>2020</v>
      </c>
      <c r="I37504">
        <v>43509</v>
      </c>
      <c r="J37504">
        <v>3</v>
      </c>
      <c r="K37504">
        <v>0</v>
      </c>
    </row>
    <row r="37505" spans="2:11">
      <c r="B37505" t="s">
        <v>2042</v>
      </c>
      <c r="C37505" t="s">
        <v>3649</v>
      </c>
      <c r="D37505" t="s">
        <v>2044</v>
      </c>
      <c r="E37505">
        <v>3</v>
      </c>
      <c r="F37505" t="s">
        <v>2016</v>
      </c>
      <c r="G37505">
        <v>18</v>
      </c>
      <c r="H37505" t="s">
        <v>2020</v>
      </c>
      <c r="I37505">
        <v>43509</v>
      </c>
      <c r="J37505">
        <v>3</v>
      </c>
      <c r="K37505">
        <v>0</v>
      </c>
    </row>
    <row r="37506" spans="2:11">
      <c r="B37506" t="s">
        <v>2094</v>
      </c>
      <c r="C37506" t="s">
        <v>2095</v>
      </c>
      <c r="D37506" t="s">
        <v>2026</v>
      </c>
      <c r="E37506">
        <v>5</v>
      </c>
      <c r="F37506" t="s">
        <v>2016</v>
      </c>
      <c r="G37506">
        <v>20</v>
      </c>
      <c r="H37506" t="s">
        <v>2020</v>
      </c>
      <c r="I37506">
        <v>43500</v>
      </c>
      <c r="J37506" t="s">
        <v>2030</v>
      </c>
      <c r="K37506" t="s">
        <v>2030</v>
      </c>
    </row>
    <row r="37507" spans="2:11">
      <c r="B37507" t="s">
        <v>2157</v>
      </c>
      <c r="C37507" t="s">
        <v>3651</v>
      </c>
      <c r="D37507" t="s">
        <v>2076</v>
      </c>
      <c r="E37507">
        <v>3</v>
      </c>
      <c r="F37507" t="s">
        <v>2123</v>
      </c>
      <c r="G37507">
        <v>19</v>
      </c>
      <c r="H37507" t="s">
        <v>2017</v>
      </c>
      <c r="I37507">
        <v>43500</v>
      </c>
      <c r="J37507" t="s">
        <v>2030</v>
      </c>
      <c r="K37507" t="s">
        <v>2030</v>
      </c>
    </row>
    <row r="37508" spans="2:11">
      <c r="B37508" t="s">
        <v>2027</v>
      </c>
      <c r="C37508" t="s">
        <v>3654</v>
      </c>
      <c r="D37508" t="s">
        <v>2041</v>
      </c>
      <c r="E37508">
        <v>1</v>
      </c>
      <c r="F37508" t="s">
        <v>2016</v>
      </c>
      <c r="G37508">
        <v>17</v>
      </c>
      <c r="H37508" t="s">
        <v>2017</v>
      </c>
      <c r="I37508">
        <v>43493</v>
      </c>
      <c r="J37508" t="s">
        <v>2030</v>
      </c>
      <c r="K37508" t="s">
        <v>2030</v>
      </c>
    </row>
    <row r="37509" spans="2:11">
      <c r="B37509" t="s">
        <v>2033</v>
      </c>
      <c r="C37509" t="s">
        <v>3652</v>
      </c>
      <c r="D37509" t="s">
        <v>2044</v>
      </c>
      <c r="E37509">
        <v>3</v>
      </c>
      <c r="F37509" t="s">
        <v>2016</v>
      </c>
      <c r="G37509">
        <v>19</v>
      </c>
      <c r="H37509" t="s">
        <v>2036</v>
      </c>
      <c r="I37509">
        <v>43493</v>
      </c>
      <c r="J37509">
        <v>4</v>
      </c>
      <c r="K37509">
        <v>-5.0599999999999996</v>
      </c>
    </row>
    <row r="37510" spans="2:11">
      <c r="B37510" t="s">
        <v>2072</v>
      </c>
      <c r="C37510" t="s">
        <v>3658</v>
      </c>
      <c r="D37510" t="s">
        <v>2015</v>
      </c>
      <c r="E37510">
        <v>3</v>
      </c>
      <c r="F37510" t="s">
        <v>2016</v>
      </c>
      <c r="G37510" t="s">
        <v>2030</v>
      </c>
      <c r="H37510" t="s">
        <v>2017</v>
      </c>
      <c r="I37510">
        <v>43493</v>
      </c>
      <c r="J37510">
        <v>3</v>
      </c>
      <c r="K37510">
        <v>0</v>
      </c>
    </row>
    <row r="37511" spans="2:11">
      <c r="B37511" t="s">
        <v>2134</v>
      </c>
      <c r="C37511" t="s">
        <v>2516</v>
      </c>
      <c r="D37511" t="s">
        <v>2162</v>
      </c>
      <c r="E37511">
        <v>3</v>
      </c>
      <c r="F37511" t="s">
        <v>2016</v>
      </c>
      <c r="G37511">
        <v>21</v>
      </c>
      <c r="H37511" t="s">
        <v>2020</v>
      </c>
      <c r="I37511">
        <v>43490</v>
      </c>
      <c r="J37511">
        <v>3</v>
      </c>
      <c r="K37511">
        <v>0</v>
      </c>
    </row>
    <row r="37512" spans="2:11">
      <c r="B37512" t="s">
        <v>2234</v>
      </c>
      <c r="C37512" t="s">
        <v>3653</v>
      </c>
      <c r="D37512" t="s">
        <v>2044</v>
      </c>
      <c r="E37512">
        <v>3</v>
      </c>
      <c r="F37512" t="s">
        <v>2016</v>
      </c>
      <c r="G37512">
        <v>20</v>
      </c>
      <c r="H37512" t="s">
        <v>2017</v>
      </c>
      <c r="I37512">
        <v>43490</v>
      </c>
      <c r="J37512">
        <v>3</v>
      </c>
      <c r="K37512">
        <v>0</v>
      </c>
    </row>
    <row r="37513" spans="2:11">
      <c r="B37513" t="s">
        <v>2382</v>
      </c>
      <c r="C37513" t="s">
        <v>3655</v>
      </c>
      <c r="D37513" t="s">
        <v>2029</v>
      </c>
      <c r="E37513">
        <v>5</v>
      </c>
      <c r="F37513" t="s">
        <v>2016</v>
      </c>
      <c r="G37513">
        <v>25</v>
      </c>
      <c r="H37513" t="s">
        <v>2017</v>
      </c>
      <c r="I37513">
        <v>43490</v>
      </c>
      <c r="J37513">
        <v>5</v>
      </c>
      <c r="K37513">
        <v>-11.53</v>
      </c>
    </row>
    <row r="37514" spans="2:11">
      <c r="B37514" t="s">
        <v>2063</v>
      </c>
      <c r="C37514" t="s">
        <v>2506</v>
      </c>
      <c r="D37514" t="s">
        <v>2035</v>
      </c>
      <c r="E37514">
        <v>5</v>
      </c>
      <c r="F37514" t="s">
        <v>2016</v>
      </c>
      <c r="G37514">
        <v>27</v>
      </c>
      <c r="H37514" t="s">
        <v>2017</v>
      </c>
      <c r="I37514">
        <v>43490</v>
      </c>
      <c r="J37514">
        <v>5</v>
      </c>
      <c r="K37514">
        <v>-11.53</v>
      </c>
    </row>
    <row r="37515" spans="2:11">
      <c r="B37515" t="s">
        <v>2074</v>
      </c>
      <c r="C37515" t="s">
        <v>2820</v>
      </c>
      <c r="D37515" t="s">
        <v>2076</v>
      </c>
      <c r="E37515">
        <v>3</v>
      </c>
      <c r="F37515" t="s">
        <v>2016</v>
      </c>
      <c r="G37515">
        <v>20</v>
      </c>
      <c r="H37515" t="s">
        <v>2020</v>
      </c>
      <c r="I37515">
        <v>43489</v>
      </c>
      <c r="J37515">
        <v>3</v>
      </c>
      <c r="K37515">
        <v>0</v>
      </c>
    </row>
    <row r="37516" spans="2:11">
      <c r="B37516" t="s">
        <v>2077</v>
      </c>
      <c r="C37516" t="s">
        <v>3659</v>
      </c>
      <c r="D37516" t="s">
        <v>2029</v>
      </c>
      <c r="E37516">
        <v>5</v>
      </c>
      <c r="F37516" t="s">
        <v>2016</v>
      </c>
      <c r="G37516">
        <v>27</v>
      </c>
      <c r="H37516" t="s">
        <v>2020</v>
      </c>
      <c r="I37516">
        <v>43489</v>
      </c>
      <c r="J37516">
        <v>5</v>
      </c>
      <c r="K37516">
        <v>-11.53</v>
      </c>
    </row>
    <row r="37517" spans="2:11">
      <c r="B37517" t="s">
        <v>2091</v>
      </c>
      <c r="C37517" t="s">
        <v>2690</v>
      </c>
      <c r="D37517" t="s">
        <v>2093</v>
      </c>
      <c r="E37517" t="s">
        <v>2030</v>
      </c>
      <c r="F37517" t="s">
        <v>2016</v>
      </c>
      <c r="G37517" t="s">
        <v>2030</v>
      </c>
      <c r="H37517" t="s">
        <v>2017</v>
      </c>
      <c r="I37517">
        <v>43483</v>
      </c>
      <c r="J37517" t="s">
        <v>2030</v>
      </c>
      <c r="K37517" t="s">
        <v>2030</v>
      </c>
    </row>
    <row r="37518" spans="2:11">
      <c r="B37518" t="s">
        <v>2021</v>
      </c>
      <c r="C37518" t="s">
        <v>3657</v>
      </c>
      <c r="D37518" t="s">
        <v>2166</v>
      </c>
      <c r="E37518">
        <v>5</v>
      </c>
      <c r="F37518" t="s">
        <v>2016</v>
      </c>
      <c r="G37518">
        <v>27</v>
      </c>
      <c r="H37518" t="s">
        <v>2020</v>
      </c>
      <c r="I37518">
        <v>43443</v>
      </c>
      <c r="J37518" t="s">
        <v>2030</v>
      </c>
      <c r="K37518" t="s">
        <v>2030</v>
      </c>
    </row>
    <row r="37519" spans="2:11">
      <c r="B37519" t="s">
        <v>2024</v>
      </c>
      <c r="C37519" t="s">
        <v>2768</v>
      </c>
      <c r="D37519" t="s">
        <v>2076</v>
      </c>
      <c r="E37519">
        <v>3</v>
      </c>
      <c r="F37519" t="s">
        <v>2016</v>
      </c>
      <c r="G37519" t="s">
        <v>2030</v>
      </c>
      <c r="H37519" t="s">
        <v>2017</v>
      </c>
      <c r="I37519">
        <v>43398</v>
      </c>
      <c r="J37519">
        <v>3</v>
      </c>
      <c r="K37519">
        <v>0</v>
      </c>
    </row>
    <row r="37601" spans="1:11">
      <c r="A37601" t="s">
        <v>1389</v>
      </c>
      <c r="B37601" t="s">
        <v>2878</v>
      </c>
      <c r="C37601" t="s">
        <v>3204</v>
      </c>
      <c r="D37601" t="s">
        <v>2044</v>
      </c>
      <c r="E37601">
        <v>3</v>
      </c>
      <c r="F37601" t="s">
        <v>2016</v>
      </c>
      <c r="G37601" t="s">
        <v>2030</v>
      </c>
      <c r="H37601" t="s">
        <v>2017</v>
      </c>
      <c r="I37601">
        <v>43511</v>
      </c>
      <c r="J37601">
        <v>3</v>
      </c>
      <c r="K37601">
        <v>0</v>
      </c>
    </row>
    <row r="37602" spans="1:11">
      <c r="B37602" t="s">
        <v>2094</v>
      </c>
      <c r="C37602" t="s">
        <v>2095</v>
      </c>
      <c r="D37602" t="s">
        <v>2076</v>
      </c>
      <c r="E37602">
        <v>3</v>
      </c>
      <c r="F37602" t="s">
        <v>2016</v>
      </c>
      <c r="G37602" t="s">
        <v>2030</v>
      </c>
      <c r="H37602" t="s">
        <v>2017</v>
      </c>
      <c r="I37602">
        <v>43507</v>
      </c>
      <c r="J37602" t="s">
        <v>2030</v>
      </c>
      <c r="K37602" t="s">
        <v>2030</v>
      </c>
    </row>
    <row r="37603" spans="1:11">
      <c r="B37603" t="s">
        <v>2083</v>
      </c>
      <c r="C37603" t="s">
        <v>2084</v>
      </c>
      <c r="D37603" t="s">
        <v>2035</v>
      </c>
      <c r="E37603">
        <v>5</v>
      </c>
      <c r="F37603" t="s">
        <v>2016</v>
      </c>
      <c r="G37603" t="s">
        <v>2030</v>
      </c>
      <c r="H37603" t="s">
        <v>2017</v>
      </c>
      <c r="I37603">
        <v>43489</v>
      </c>
      <c r="J37603">
        <v>1</v>
      </c>
      <c r="K37603">
        <v>21.59</v>
      </c>
    </row>
    <row r="37604" spans="1:11">
      <c r="B37604" t="s">
        <v>2203</v>
      </c>
      <c r="C37604" t="s">
        <v>3205</v>
      </c>
      <c r="D37604" t="s">
        <v>2026</v>
      </c>
      <c r="E37604">
        <v>5</v>
      </c>
      <c r="F37604" t="s">
        <v>2016</v>
      </c>
      <c r="G37604">
        <v>75</v>
      </c>
      <c r="H37604" t="s">
        <v>2020</v>
      </c>
      <c r="I37604">
        <v>43487</v>
      </c>
      <c r="J37604" t="s">
        <v>2030</v>
      </c>
      <c r="K37604" t="s">
        <v>2030</v>
      </c>
    </row>
    <row r="37605" spans="1:11">
      <c r="B37605" t="s">
        <v>106</v>
      </c>
      <c r="C37605" t="s">
        <v>3206</v>
      </c>
      <c r="D37605" t="s">
        <v>2114</v>
      </c>
      <c r="E37605">
        <v>3</v>
      </c>
      <c r="F37605" t="s">
        <v>2016</v>
      </c>
      <c r="G37605">
        <v>70</v>
      </c>
      <c r="H37605" t="s">
        <v>2020</v>
      </c>
      <c r="I37605">
        <v>43480</v>
      </c>
      <c r="J37605">
        <v>3</v>
      </c>
      <c r="K37605">
        <v>0</v>
      </c>
    </row>
    <row r="37606" spans="1:11">
      <c r="B37606" t="s">
        <v>2027</v>
      </c>
      <c r="C37606" t="s">
        <v>2831</v>
      </c>
      <c r="D37606" t="s">
        <v>2041</v>
      </c>
      <c r="E37606">
        <v>1</v>
      </c>
      <c r="F37606" t="s">
        <v>2016</v>
      </c>
      <c r="G37606">
        <v>58</v>
      </c>
      <c r="H37606" t="s">
        <v>2017</v>
      </c>
      <c r="I37606">
        <v>43432</v>
      </c>
      <c r="J37606">
        <v>4</v>
      </c>
      <c r="K37606">
        <v>-14.08</v>
      </c>
    </row>
    <row r="37607" spans="1:11">
      <c r="B37607" t="s">
        <v>2096</v>
      </c>
      <c r="C37607" t="s">
        <v>2097</v>
      </c>
      <c r="D37607" t="s">
        <v>2026</v>
      </c>
      <c r="E37607">
        <v>5</v>
      </c>
      <c r="F37607" t="s">
        <v>2016</v>
      </c>
      <c r="G37607" t="s">
        <v>2030</v>
      </c>
      <c r="H37607" t="s">
        <v>2017</v>
      </c>
      <c r="I37607">
        <v>43417</v>
      </c>
      <c r="J37607">
        <v>2</v>
      </c>
      <c r="K37607">
        <v>14.08</v>
      </c>
    </row>
    <row r="37608" spans="1:11">
      <c r="B37608" t="s">
        <v>2033</v>
      </c>
      <c r="C37608" t="s">
        <v>2557</v>
      </c>
      <c r="D37608" t="s">
        <v>2184</v>
      </c>
      <c r="E37608">
        <v>1</v>
      </c>
      <c r="F37608" t="s">
        <v>2016</v>
      </c>
      <c r="G37608">
        <v>65</v>
      </c>
      <c r="H37608" t="s">
        <v>2020</v>
      </c>
      <c r="I37608">
        <v>43405</v>
      </c>
      <c r="J37608">
        <v>4</v>
      </c>
      <c r="K37608">
        <v>-14.08</v>
      </c>
    </row>
    <row r="37609" spans="1:11">
      <c r="B37609" t="s">
        <v>2039</v>
      </c>
      <c r="C37609" t="s">
        <v>2833</v>
      </c>
      <c r="D37609" t="s">
        <v>2076</v>
      </c>
      <c r="E37609">
        <v>3</v>
      </c>
      <c r="F37609" t="s">
        <v>2016</v>
      </c>
      <c r="G37609" t="s">
        <v>2030</v>
      </c>
      <c r="H37609" t="s">
        <v>2017</v>
      </c>
      <c r="I37609">
        <v>43404</v>
      </c>
      <c r="J37609">
        <v>3</v>
      </c>
      <c r="K37609">
        <v>0</v>
      </c>
    </row>
    <row r="37610" spans="1:11">
      <c r="B37610" t="s">
        <v>2159</v>
      </c>
      <c r="C37610" t="s">
        <v>2834</v>
      </c>
      <c r="D37610" t="s">
        <v>2044</v>
      </c>
      <c r="E37610">
        <v>3</v>
      </c>
      <c r="F37610" t="s">
        <v>2016</v>
      </c>
      <c r="G37610">
        <v>70</v>
      </c>
      <c r="H37610" t="s">
        <v>2020</v>
      </c>
      <c r="I37610">
        <v>43404</v>
      </c>
      <c r="J37610">
        <v>3</v>
      </c>
      <c r="K37610">
        <v>0</v>
      </c>
    </row>
    <row r="37611" spans="1:11">
      <c r="B37611" t="s">
        <v>2051</v>
      </c>
      <c r="C37611" t="s">
        <v>2459</v>
      </c>
      <c r="D37611" t="s">
        <v>2076</v>
      </c>
      <c r="E37611">
        <v>3</v>
      </c>
      <c r="F37611" t="s">
        <v>2016</v>
      </c>
      <c r="G37611">
        <v>62</v>
      </c>
      <c r="H37611" t="s">
        <v>2017</v>
      </c>
      <c r="I37611">
        <v>43404</v>
      </c>
      <c r="J37611">
        <v>3</v>
      </c>
      <c r="K37611">
        <v>0</v>
      </c>
    </row>
    <row r="37701" spans="1:11">
      <c r="A37701" t="s">
        <v>1390</v>
      </c>
      <c r="B37701" t="s">
        <v>2159</v>
      </c>
      <c r="C37701" t="s">
        <v>3110</v>
      </c>
      <c r="D37701" t="s">
        <v>2029</v>
      </c>
      <c r="E37701">
        <v>5</v>
      </c>
      <c r="F37701" t="s">
        <v>2016</v>
      </c>
      <c r="G37701">
        <v>165</v>
      </c>
      <c r="H37701" t="s">
        <v>2017</v>
      </c>
      <c r="I37701">
        <v>43511</v>
      </c>
      <c r="J37701">
        <v>1</v>
      </c>
      <c r="K37701">
        <v>41.25</v>
      </c>
    </row>
    <row r="37702" spans="1:11">
      <c r="B37702" t="s">
        <v>3430</v>
      </c>
      <c r="C37702" t="s">
        <v>4185</v>
      </c>
      <c r="D37702" t="s">
        <v>2026</v>
      </c>
      <c r="E37702">
        <v>5</v>
      </c>
      <c r="F37702" t="s">
        <v>2016</v>
      </c>
      <c r="G37702">
        <v>175</v>
      </c>
      <c r="H37702" t="s">
        <v>2017</v>
      </c>
      <c r="I37702">
        <v>43511</v>
      </c>
      <c r="J37702">
        <v>1</v>
      </c>
      <c r="K37702">
        <v>41.25</v>
      </c>
    </row>
    <row r="37703" spans="1:11">
      <c r="B37703" t="s">
        <v>2074</v>
      </c>
      <c r="C37703" t="s">
        <v>4186</v>
      </c>
      <c r="D37703" t="s">
        <v>2026</v>
      </c>
      <c r="E37703">
        <v>5</v>
      </c>
      <c r="F37703" t="s">
        <v>2016</v>
      </c>
      <c r="G37703">
        <v>163</v>
      </c>
      <c r="H37703" t="s">
        <v>2020</v>
      </c>
      <c r="I37703">
        <v>43508</v>
      </c>
      <c r="J37703" t="s">
        <v>2030</v>
      </c>
      <c r="K37703" t="s">
        <v>2030</v>
      </c>
    </row>
    <row r="37704" spans="1:11">
      <c r="B37704" t="s">
        <v>2077</v>
      </c>
      <c r="C37704" t="s">
        <v>3461</v>
      </c>
      <c r="D37704" t="s">
        <v>2029</v>
      </c>
      <c r="E37704">
        <v>5</v>
      </c>
      <c r="F37704" t="s">
        <v>2016</v>
      </c>
      <c r="G37704">
        <v>175</v>
      </c>
      <c r="H37704" t="s">
        <v>2017</v>
      </c>
      <c r="I37704">
        <v>43505</v>
      </c>
      <c r="J37704">
        <v>1</v>
      </c>
      <c r="K37704">
        <v>41.25</v>
      </c>
    </row>
    <row r="37705" spans="1:11">
      <c r="B37705" t="s">
        <v>2067</v>
      </c>
      <c r="C37705" t="s">
        <v>2839</v>
      </c>
      <c r="D37705" t="s">
        <v>2029</v>
      </c>
      <c r="E37705">
        <v>5</v>
      </c>
      <c r="F37705" t="s">
        <v>2016</v>
      </c>
      <c r="G37705">
        <v>163</v>
      </c>
      <c r="H37705" t="s">
        <v>2020</v>
      </c>
      <c r="I37705">
        <v>43497</v>
      </c>
      <c r="J37705">
        <v>1</v>
      </c>
      <c r="K37705">
        <v>41.25</v>
      </c>
    </row>
    <row r="37706" spans="1:11">
      <c r="B37706" t="s">
        <v>2045</v>
      </c>
      <c r="C37706" t="s">
        <v>3990</v>
      </c>
      <c r="D37706" t="s">
        <v>2029</v>
      </c>
      <c r="E37706">
        <v>5</v>
      </c>
      <c r="F37706" t="s">
        <v>2016</v>
      </c>
      <c r="G37706">
        <v>160</v>
      </c>
      <c r="H37706" t="s">
        <v>2020</v>
      </c>
      <c r="I37706">
        <v>43490</v>
      </c>
      <c r="J37706">
        <v>1</v>
      </c>
      <c r="K37706">
        <v>41.25</v>
      </c>
    </row>
    <row r="37707" spans="1:11">
      <c r="B37707" t="s">
        <v>2118</v>
      </c>
      <c r="C37707" t="s">
        <v>3451</v>
      </c>
      <c r="D37707" t="s">
        <v>2026</v>
      </c>
      <c r="E37707">
        <v>5</v>
      </c>
      <c r="F37707" t="s">
        <v>2016</v>
      </c>
      <c r="G37707">
        <v>180</v>
      </c>
      <c r="H37707" t="s">
        <v>2017</v>
      </c>
      <c r="I37707">
        <v>43489</v>
      </c>
      <c r="J37707">
        <v>1</v>
      </c>
      <c r="K37707">
        <v>41.25</v>
      </c>
    </row>
    <row r="37708" spans="1:11">
      <c r="B37708" t="s">
        <v>2094</v>
      </c>
      <c r="C37708" t="s">
        <v>2095</v>
      </c>
      <c r="D37708" t="s">
        <v>2053</v>
      </c>
      <c r="E37708">
        <v>1</v>
      </c>
      <c r="F37708" t="s">
        <v>2088</v>
      </c>
      <c r="G37708" t="s">
        <v>2030</v>
      </c>
      <c r="H37708" t="s">
        <v>2017</v>
      </c>
      <c r="I37708">
        <v>43488</v>
      </c>
      <c r="J37708" t="s">
        <v>2030</v>
      </c>
      <c r="K37708" t="s">
        <v>2030</v>
      </c>
    </row>
    <row r="37709" spans="1:11">
      <c r="B37709" t="s">
        <v>2079</v>
      </c>
      <c r="C37709" t="s">
        <v>3117</v>
      </c>
      <c r="D37709" t="s">
        <v>2029</v>
      </c>
      <c r="E37709">
        <v>5</v>
      </c>
      <c r="F37709" t="s">
        <v>2016</v>
      </c>
      <c r="G37709">
        <v>200</v>
      </c>
      <c r="H37709" t="s">
        <v>2017</v>
      </c>
      <c r="I37709">
        <v>43487</v>
      </c>
      <c r="J37709">
        <v>1</v>
      </c>
      <c r="K37709">
        <v>41.25</v>
      </c>
    </row>
    <row r="37710" spans="1:11">
      <c r="B37710" t="s">
        <v>2682</v>
      </c>
      <c r="C37710" t="s">
        <v>4187</v>
      </c>
      <c r="D37710" t="s">
        <v>2026</v>
      </c>
      <c r="E37710">
        <v>5</v>
      </c>
      <c r="F37710" t="s">
        <v>2016</v>
      </c>
      <c r="G37710">
        <v>180</v>
      </c>
      <c r="H37710" t="s">
        <v>2017</v>
      </c>
      <c r="I37710">
        <v>43483</v>
      </c>
      <c r="J37710">
        <v>1</v>
      </c>
      <c r="K37710">
        <v>41.25</v>
      </c>
    </row>
    <row r="37711" spans="1:11">
      <c r="B37711" t="s">
        <v>2151</v>
      </c>
      <c r="C37711" t="s">
        <v>3984</v>
      </c>
      <c r="D37711" t="s">
        <v>2044</v>
      </c>
      <c r="E37711">
        <v>3</v>
      </c>
      <c r="F37711" t="s">
        <v>2016</v>
      </c>
      <c r="G37711">
        <v>150</v>
      </c>
      <c r="H37711" t="s">
        <v>2020</v>
      </c>
      <c r="I37711">
        <v>43481</v>
      </c>
      <c r="J37711" t="s">
        <v>2030</v>
      </c>
      <c r="K37711" t="s">
        <v>2030</v>
      </c>
    </row>
    <row r="37712" spans="1:11">
      <c r="B37712" t="s">
        <v>106</v>
      </c>
      <c r="C37712" t="s">
        <v>2884</v>
      </c>
      <c r="D37712" t="s">
        <v>2723</v>
      </c>
      <c r="E37712">
        <v>3</v>
      </c>
      <c r="F37712" t="s">
        <v>2088</v>
      </c>
      <c r="G37712">
        <v>150</v>
      </c>
      <c r="H37712" t="s">
        <v>2020</v>
      </c>
      <c r="I37712">
        <v>43480</v>
      </c>
      <c r="J37712">
        <v>3</v>
      </c>
      <c r="K37712">
        <v>19.7</v>
      </c>
    </row>
    <row r="37713" spans="2:11">
      <c r="B37713" t="s">
        <v>2996</v>
      </c>
      <c r="C37713" t="s">
        <v>3969</v>
      </c>
      <c r="D37713" t="s">
        <v>2184</v>
      </c>
      <c r="E37713">
        <v>1</v>
      </c>
      <c r="F37713" t="s">
        <v>2016</v>
      </c>
      <c r="G37713">
        <v>76</v>
      </c>
      <c r="H37713" t="s">
        <v>2020</v>
      </c>
      <c r="I37713">
        <v>43479</v>
      </c>
      <c r="J37713">
        <v>8</v>
      </c>
      <c r="K37713">
        <v>-41.25</v>
      </c>
    </row>
    <row r="37714" spans="2:11">
      <c r="B37714" t="s">
        <v>2069</v>
      </c>
      <c r="C37714" t="s">
        <v>3981</v>
      </c>
      <c r="D37714" t="s">
        <v>2035</v>
      </c>
      <c r="E37714">
        <v>5</v>
      </c>
      <c r="F37714" t="s">
        <v>2016</v>
      </c>
      <c r="G37714">
        <v>168</v>
      </c>
      <c r="H37714" t="s">
        <v>2017</v>
      </c>
      <c r="I37714">
        <v>43478</v>
      </c>
      <c r="J37714">
        <v>1</v>
      </c>
      <c r="K37714">
        <v>41.25</v>
      </c>
    </row>
    <row r="37715" spans="2:11">
      <c r="B37715" t="s">
        <v>2260</v>
      </c>
      <c r="C37715" t="s">
        <v>3447</v>
      </c>
      <c r="D37715" t="s">
        <v>2035</v>
      </c>
      <c r="E37715">
        <v>5</v>
      </c>
      <c r="F37715" t="s">
        <v>2123</v>
      </c>
      <c r="G37715">
        <v>180</v>
      </c>
      <c r="H37715" t="s">
        <v>2017</v>
      </c>
      <c r="I37715">
        <v>43474</v>
      </c>
      <c r="J37715" t="s">
        <v>2030</v>
      </c>
      <c r="K37715" t="s">
        <v>2030</v>
      </c>
    </row>
    <row r="37716" spans="2:11">
      <c r="B37716" t="s">
        <v>2051</v>
      </c>
      <c r="C37716" t="s">
        <v>2794</v>
      </c>
      <c r="D37716" t="s">
        <v>2053</v>
      </c>
      <c r="E37716">
        <v>1</v>
      </c>
      <c r="F37716" t="s">
        <v>2088</v>
      </c>
      <c r="G37716">
        <v>113</v>
      </c>
      <c r="H37716" t="s">
        <v>2017</v>
      </c>
      <c r="I37716">
        <v>43473</v>
      </c>
      <c r="J37716">
        <v>7</v>
      </c>
      <c r="K37716">
        <v>-5.28</v>
      </c>
    </row>
    <row r="37717" spans="2:11">
      <c r="B37717" t="s">
        <v>2257</v>
      </c>
      <c r="C37717" t="s">
        <v>3462</v>
      </c>
      <c r="D37717" t="s">
        <v>2044</v>
      </c>
      <c r="E37717">
        <v>3</v>
      </c>
      <c r="F37717" t="s">
        <v>2016</v>
      </c>
      <c r="G37717">
        <v>131</v>
      </c>
      <c r="H37717" t="s">
        <v>2020</v>
      </c>
      <c r="I37717">
        <v>43460</v>
      </c>
      <c r="J37717">
        <v>6</v>
      </c>
      <c r="K37717">
        <v>0</v>
      </c>
    </row>
    <row r="37718" spans="2:11">
      <c r="B37718" t="s">
        <v>2027</v>
      </c>
      <c r="C37718" t="s">
        <v>2891</v>
      </c>
      <c r="D37718" t="s">
        <v>2029</v>
      </c>
      <c r="E37718">
        <v>5</v>
      </c>
      <c r="F37718" t="s">
        <v>2016</v>
      </c>
      <c r="G37718">
        <v>160</v>
      </c>
      <c r="H37718" t="s">
        <v>2017</v>
      </c>
      <c r="I37718">
        <v>43454</v>
      </c>
      <c r="J37718">
        <v>5</v>
      </c>
      <c r="K37718">
        <v>17.5</v>
      </c>
    </row>
    <row r="37719" spans="2:11">
      <c r="B37719" t="s">
        <v>2063</v>
      </c>
      <c r="C37719" t="s">
        <v>3471</v>
      </c>
      <c r="D37719" t="s">
        <v>2035</v>
      </c>
      <c r="E37719">
        <v>5</v>
      </c>
      <c r="F37719" t="s">
        <v>2016</v>
      </c>
      <c r="G37719">
        <v>166</v>
      </c>
      <c r="H37719" t="s">
        <v>2017</v>
      </c>
      <c r="I37719">
        <v>43454</v>
      </c>
      <c r="J37719">
        <v>1</v>
      </c>
      <c r="K37719">
        <v>41.25</v>
      </c>
    </row>
    <row r="37720" spans="2:11">
      <c r="B37720" t="s">
        <v>2033</v>
      </c>
      <c r="C37720" t="s">
        <v>2485</v>
      </c>
      <c r="D37720" t="s">
        <v>2044</v>
      </c>
      <c r="E37720">
        <v>3</v>
      </c>
      <c r="F37720" t="s">
        <v>2088</v>
      </c>
      <c r="G37720">
        <v>155</v>
      </c>
      <c r="H37720" t="s">
        <v>2020</v>
      </c>
      <c r="I37720">
        <v>43447</v>
      </c>
      <c r="J37720">
        <v>4</v>
      </c>
      <c r="K37720">
        <v>19.420000000000002</v>
      </c>
    </row>
    <row r="37721" spans="2:11">
      <c r="B37721" t="s">
        <v>2024</v>
      </c>
      <c r="C37721" t="s">
        <v>3440</v>
      </c>
      <c r="D37721" t="s">
        <v>2026</v>
      </c>
      <c r="E37721">
        <v>5</v>
      </c>
      <c r="F37721" t="s">
        <v>2016</v>
      </c>
      <c r="G37721">
        <v>160</v>
      </c>
      <c r="H37721" t="s">
        <v>2017</v>
      </c>
      <c r="I37721">
        <v>43440</v>
      </c>
      <c r="J37721">
        <v>2</v>
      </c>
      <c r="K37721">
        <v>20.85</v>
      </c>
    </row>
    <row r="37722" spans="2:11">
      <c r="B37722" t="s">
        <v>2102</v>
      </c>
      <c r="C37722" t="s">
        <v>2842</v>
      </c>
      <c r="D37722" t="s">
        <v>2104</v>
      </c>
      <c r="E37722" t="s">
        <v>2030</v>
      </c>
      <c r="F37722" t="s">
        <v>2016</v>
      </c>
      <c r="G37722" t="s">
        <v>2030</v>
      </c>
      <c r="H37722" t="s">
        <v>2017</v>
      </c>
      <c r="I37722">
        <v>43398</v>
      </c>
      <c r="J37722" t="s">
        <v>2030</v>
      </c>
      <c r="K37722" t="s">
        <v>2030</v>
      </c>
    </row>
    <row r="37723" spans="2:11">
      <c r="B37723" t="s">
        <v>4188</v>
      </c>
      <c r="C37723" t="s">
        <v>4189</v>
      </c>
      <c r="D37723" t="s">
        <v>2053</v>
      </c>
      <c r="E37723">
        <v>1</v>
      </c>
      <c r="F37723" t="s">
        <v>2123</v>
      </c>
      <c r="G37723">
        <v>50</v>
      </c>
      <c r="H37723" t="s">
        <v>2017</v>
      </c>
      <c r="I37723">
        <v>43258</v>
      </c>
      <c r="J37723" t="s">
        <v>2030</v>
      </c>
      <c r="K37723" t="s">
        <v>2030</v>
      </c>
    </row>
    <row r="37724" spans="2:11">
      <c r="B37724" t="s">
        <v>2021</v>
      </c>
      <c r="C37724" t="s">
        <v>2897</v>
      </c>
      <c r="D37724" t="s">
        <v>2166</v>
      </c>
      <c r="E37724">
        <v>5</v>
      </c>
      <c r="F37724" t="s">
        <v>2016</v>
      </c>
      <c r="G37724">
        <v>160</v>
      </c>
      <c r="H37724" t="s">
        <v>2020</v>
      </c>
      <c r="I37724">
        <v>43245</v>
      </c>
      <c r="J37724">
        <v>1</v>
      </c>
      <c r="K37724">
        <v>41.25</v>
      </c>
    </row>
    <row r="37725" spans="2:11">
      <c r="B37725" t="s">
        <v>2083</v>
      </c>
      <c r="C37725" t="s">
        <v>2084</v>
      </c>
      <c r="D37725" t="s">
        <v>2053</v>
      </c>
      <c r="E37725">
        <v>1</v>
      </c>
      <c r="F37725" t="s">
        <v>2016</v>
      </c>
      <c r="G37725" t="s">
        <v>2030</v>
      </c>
      <c r="H37725" t="s">
        <v>2017</v>
      </c>
      <c r="I37725">
        <v>43181</v>
      </c>
      <c r="J37725">
        <v>8</v>
      </c>
      <c r="K37725">
        <v>-41.25</v>
      </c>
    </row>
    <row r="37801" spans="1:11">
      <c r="A37801" t="s">
        <v>1391</v>
      </c>
      <c r="B37801" t="s">
        <v>106</v>
      </c>
      <c r="C37801" t="s">
        <v>2693</v>
      </c>
      <c r="D37801" t="s">
        <v>2432</v>
      </c>
      <c r="E37801">
        <v>1</v>
      </c>
      <c r="F37801" t="s">
        <v>2016</v>
      </c>
      <c r="G37801">
        <v>20</v>
      </c>
      <c r="H37801" t="s">
        <v>2020</v>
      </c>
      <c r="I37801">
        <v>43511</v>
      </c>
      <c r="J37801" t="s">
        <v>2030</v>
      </c>
      <c r="K37801" t="s">
        <v>2030</v>
      </c>
    </row>
    <row r="37802" spans="1:11">
      <c r="B37802" t="s">
        <v>2045</v>
      </c>
      <c r="C37802" t="s">
        <v>2694</v>
      </c>
      <c r="D37802" t="s">
        <v>2029</v>
      </c>
      <c r="E37802">
        <v>5</v>
      </c>
      <c r="F37802" t="s">
        <v>2016</v>
      </c>
      <c r="G37802">
        <v>31</v>
      </c>
      <c r="H37802" t="s">
        <v>2020</v>
      </c>
      <c r="I37802">
        <v>43511</v>
      </c>
      <c r="J37802" t="s">
        <v>2030</v>
      </c>
      <c r="K37802" t="s">
        <v>2030</v>
      </c>
    </row>
    <row r="37803" spans="1:11">
      <c r="B37803" t="s">
        <v>2094</v>
      </c>
      <c r="C37803" t="s">
        <v>2095</v>
      </c>
      <c r="D37803" t="s">
        <v>2053</v>
      </c>
      <c r="E37803">
        <v>1</v>
      </c>
      <c r="F37803" t="s">
        <v>2088</v>
      </c>
      <c r="G37803" t="s">
        <v>2030</v>
      </c>
      <c r="H37803" t="s">
        <v>2017</v>
      </c>
      <c r="I37803">
        <v>43511</v>
      </c>
      <c r="J37803" t="s">
        <v>2030</v>
      </c>
      <c r="K37803" t="s">
        <v>2030</v>
      </c>
    </row>
    <row r="37804" spans="1:11">
      <c r="B37804" t="s">
        <v>2051</v>
      </c>
      <c r="C37804" t="s">
        <v>2500</v>
      </c>
      <c r="D37804" t="s">
        <v>2026</v>
      </c>
      <c r="E37804">
        <v>5</v>
      </c>
      <c r="F37804" t="s">
        <v>2016</v>
      </c>
      <c r="G37804">
        <v>28</v>
      </c>
      <c r="H37804" t="s">
        <v>2020</v>
      </c>
      <c r="I37804">
        <v>43511</v>
      </c>
      <c r="J37804" t="s">
        <v>2030</v>
      </c>
      <c r="K37804" t="s">
        <v>2030</v>
      </c>
    </row>
    <row r="37805" spans="1:11">
      <c r="B37805" t="s">
        <v>2151</v>
      </c>
      <c r="C37805" t="s">
        <v>2300</v>
      </c>
      <c r="D37805" t="s">
        <v>2026</v>
      </c>
      <c r="E37805">
        <v>5</v>
      </c>
      <c r="F37805" t="s">
        <v>2016</v>
      </c>
      <c r="G37805">
        <v>33</v>
      </c>
      <c r="H37805" t="s">
        <v>2020</v>
      </c>
      <c r="I37805">
        <v>43510</v>
      </c>
      <c r="J37805" t="s">
        <v>2030</v>
      </c>
      <c r="K37805" t="s">
        <v>2030</v>
      </c>
    </row>
    <row r="37806" spans="1:11">
      <c r="B37806" t="s">
        <v>2067</v>
      </c>
      <c r="C37806" t="s">
        <v>2610</v>
      </c>
      <c r="D37806" t="s">
        <v>2029</v>
      </c>
      <c r="E37806">
        <v>5</v>
      </c>
      <c r="F37806" t="s">
        <v>2016</v>
      </c>
      <c r="G37806">
        <v>34</v>
      </c>
      <c r="H37806" t="s">
        <v>2020</v>
      </c>
      <c r="I37806">
        <v>43509</v>
      </c>
      <c r="J37806">
        <v>3</v>
      </c>
      <c r="K37806">
        <v>-25.25</v>
      </c>
    </row>
    <row r="37807" spans="1:11">
      <c r="B37807" t="s">
        <v>2039</v>
      </c>
      <c r="C37807" t="s">
        <v>2695</v>
      </c>
      <c r="D37807" t="s">
        <v>2026</v>
      </c>
      <c r="E37807">
        <v>5</v>
      </c>
      <c r="F37807" t="s">
        <v>2016</v>
      </c>
      <c r="G37807">
        <v>33</v>
      </c>
      <c r="H37807" t="s">
        <v>2020</v>
      </c>
      <c r="I37807">
        <v>43509</v>
      </c>
      <c r="J37807">
        <v>3</v>
      </c>
      <c r="K37807">
        <v>-25.25</v>
      </c>
    </row>
    <row r="37808" spans="1:11">
      <c r="B37808" t="s">
        <v>2232</v>
      </c>
      <c r="C37808" t="s">
        <v>2496</v>
      </c>
      <c r="D37808" t="s">
        <v>2029</v>
      </c>
      <c r="E37808">
        <v>5</v>
      </c>
      <c r="F37808" t="s">
        <v>2016</v>
      </c>
      <c r="G37808" t="s">
        <v>2030</v>
      </c>
      <c r="H37808" t="s">
        <v>2017</v>
      </c>
      <c r="I37808">
        <v>43509</v>
      </c>
      <c r="J37808">
        <v>3</v>
      </c>
      <c r="K37808">
        <v>-25.25</v>
      </c>
    </row>
    <row r="37809" spans="2:11">
      <c r="B37809" t="s">
        <v>2074</v>
      </c>
      <c r="C37809" t="s">
        <v>2299</v>
      </c>
      <c r="D37809" t="s">
        <v>2076</v>
      </c>
      <c r="E37809">
        <v>3</v>
      </c>
      <c r="F37809" t="s">
        <v>2016</v>
      </c>
      <c r="G37809">
        <v>22</v>
      </c>
      <c r="H37809" t="s">
        <v>2020</v>
      </c>
      <c r="I37809">
        <v>43509</v>
      </c>
      <c r="J37809">
        <v>1</v>
      </c>
      <c r="K37809">
        <v>0</v>
      </c>
    </row>
    <row r="37810" spans="2:11">
      <c r="B37810" t="s">
        <v>2696</v>
      </c>
      <c r="C37810" t="s">
        <v>2697</v>
      </c>
      <c r="D37810" t="s">
        <v>2026</v>
      </c>
      <c r="E37810">
        <v>5</v>
      </c>
      <c r="F37810" t="s">
        <v>2016</v>
      </c>
      <c r="G37810">
        <v>34</v>
      </c>
      <c r="H37810" t="s">
        <v>2020</v>
      </c>
      <c r="I37810">
        <v>43509</v>
      </c>
      <c r="J37810">
        <v>3</v>
      </c>
      <c r="K37810">
        <v>-25.25</v>
      </c>
    </row>
    <row r="37811" spans="2:11">
      <c r="B37811" t="s">
        <v>2049</v>
      </c>
      <c r="C37811" t="s">
        <v>2698</v>
      </c>
      <c r="D37811" t="s">
        <v>2029</v>
      </c>
      <c r="E37811">
        <v>5</v>
      </c>
      <c r="F37811" t="s">
        <v>2016</v>
      </c>
      <c r="G37811" t="s">
        <v>2030</v>
      </c>
      <c r="H37811" t="s">
        <v>2017</v>
      </c>
      <c r="I37811">
        <v>43509</v>
      </c>
      <c r="J37811" t="s">
        <v>2030</v>
      </c>
      <c r="K37811" t="s">
        <v>2030</v>
      </c>
    </row>
    <row r="37812" spans="2:11">
      <c r="B37812" t="s">
        <v>2031</v>
      </c>
      <c r="C37812" t="s">
        <v>2293</v>
      </c>
      <c r="D37812" t="s">
        <v>2026</v>
      </c>
      <c r="E37812">
        <v>5</v>
      </c>
      <c r="F37812" t="s">
        <v>2016</v>
      </c>
      <c r="G37812">
        <v>36</v>
      </c>
      <c r="H37812" t="s">
        <v>2020</v>
      </c>
      <c r="I37812">
        <v>43508</v>
      </c>
      <c r="J37812">
        <v>3</v>
      </c>
      <c r="K37812">
        <v>-25.25</v>
      </c>
    </row>
    <row r="37813" spans="2:11">
      <c r="B37813" t="s">
        <v>2198</v>
      </c>
      <c r="C37813" t="s">
        <v>2302</v>
      </c>
      <c r="D37813" t="s">
        <v>2035</v>
      </c>
      <c r="E37813">
        <v>5</v>
      </c>
      <c r="F37813" t="s">
        <v>2016</v>
      </c>
      <c r="G37813">
        <v>26</v>
      </c>
      <c r="H37813" t="s">
        <v>2020</v>
      </c>
      <c r="I37813">
        <v>43508</v>
      </c>
      <c r="J37813">
        <v>3</v>
      </c>
      <c r="K37813">
        <v>-25.25</v>
      </c>
    </row>
    <row r="37814" spans="2:11">
      <c r="B37814" t="s">
        <v>2021</v>
      </c>
      <c r="C37814" t="s">
        <v>2295</v>
      </c>
      <c r="D37814" t="s">
        <v>2296</v>
      </c>
      <c r="E37814">
        <v>3</v>
      </c>
      <c r="F37814" t="s">
        <v>2016</v>
      </c>
      <c r="G37814">
        <v>24</v>
      </c>
      <c r="H37814" t="s">
        <v>2020</v>
      </c>
      <c r="I37814">
        <v>43473</v>
      </c>
      <c r="J37814" t="s">
        <v>2030</v>
      </c>
      <c r="K37814" t="s">
        <v>2030</v>
      </c>
    </row>
    <row r="37815" spans="2:11">
      <c r="B37815" t="s">
        <v>2083</v>
      </c>
      <c r="C37815" t="s">
        <v>2304</v>
      </c>
      <c r="D37815" t="s">
        <v>2035</v>
      </c>
      <c r="E37815">
        <v>5</v>
      </c>
      <c r="F37815" t="s">
        <v>2016</v>
      </c>
      <c r="G37815" t="s">
        <v>2030</v>
      </c>
      <c r="H37815" t="s">
        <v>2017</v>
      </c>
      <c r="I37815">
        <v>43181</v>
      </c>
      <c r="J37815">
        <v>2</v>
      </c>
      <c r="K37815">
        <v>-9.66</v>
      </c>
    </row>
    <row r="37901" spans="1:11">
      <c r="A37901" t="s">
        <v>1392</v>
      </c>
      <c r="B37901" t="s">
        <v>2321</v>
      </c>
      <c r="C37901" t="s">
        <v>3040</v>
      </c>
      <c r="D37901" t="s">
        <v>2076</v>
      </c>
      <c r="E37901">
        <v>3</v>
      </c>
      <c r="F37901" t="s">
        <v>2016</v>
      </c>
      <c r="G37901">
        <v>15</v>
      </c>
      <c r="H37901" t="s">
        <v>2020</v>
      </c>
      <c r="I37901">
        <v>43511</v>
      </c>
      <c r="J37901">
        <v>4</v>
      </c>
      <c r="K37901">
        <v>2.5499999999999998</v>
      </c>
    </row>
    <row r="37902" spans="1:11">
      <c r="B37902" t="s">
        <v>2094</v>
      </c>
      <c r="C37902" t="s">
        <v>2095</v>
      </c>
      <c r="D37902" t="s">
        <v>2026</v>
      </c>
      <c r="E37902">
        <v>5</v>
      </c>
      <c r="F37902" t="s">
        <v>2016</v>
      </c>
      <c r="G37902">
        <v>21</v>
      </c>
      <c r="H37902" t="s">
        <v>2020</v>
      </c>
      <c r="I37902">
        <v>43510</v>
      </c>
      <c r="J37902" t="s">
        <v>2030</v>
      </c>
      <c r="K37902" t="s">
        <v>2030</v>
      </c>
    </row>
    <row r="37903" spans="1:11">
      <c r="B37903" t="s">
        <v>2072</v>
      </c>
      <c r="C37903" t="s">
        <v>3554</v>
      </c>
      <c r="D37903" t="s">
        <v>2029</v>
      </c>
      <c r="E37903">
        <v>5</v>
      </c>
      <c r="F37903" t="s">
        <v>2016</v>
      </c>
      <c r="G37903">
        <v>17.5</v>
      </c>
      <c r="H37903" t="s">
        <v>2133</v>
      </c>
      <c r="I37903">
        <v>43509</v>
      </c>
      <c r="J37903">
        <v>3</v>
      </c>
      <c r="K37903">
        <v>71.17</v>
      </c>
    </row>
    <row r="37904" spans="1:11">
      <c r="B37904" t="s">
        <v>2146</v>
      </c>
      <c r="C37904" t="s">
        <v>3188</v>
      </c>
      <c r="D37904" t="s">
        <v>2044</v>
      </c>
      <c r="E37904">
        <v>3</v>
      </c>
      <c r="F37904" t="s">
        <v>2088</v>
      </c>
      <c r="G37904">
        <v>18</v>
      </c>
      <c r="H37904" t="s">
        <v>2020</v>
      </c>
      <c r="I37904">
        <v>43501</v>
      </c>
      <c r="J37904">
        <v>2</v>
      </c>
      <c r="K37904">
        <v>86.02</v>
      </c>
    </row>
    <row r="37905" spans="2:11">
      <c r="B37905" t="s">
        <v>2134</v>
      </c>
      <c r="C37905" t="s">
        <v>2219</v>
      </c>
      <c r="D37905" t="s">
        <v>2184</v>
      </c>
      <c r="E37905">
        <v>1</v>
      </c>
      <c r="F37905" t="s">
        <v>2016</v>
      </c>
      <c r="G37905">
        <v>14</v>
      </c>
      <c r="H37905" t="s">
        <v>2020</v>
      </c>
      <c r="I37905">
        <v>43495</v>
      </c>
      <c r="J37905">
        <v>6</v>
      </c>
      <c r="K37905">
        <v>-59.54</v>
      </c>
    </row>
    <row r="37906" spans="2:11">
      <c r="B37906" t="s">
        <v>2037</v>
      </c>
      <c r="C37906" t="s">
        <v>3905</v>
      </c>
      <c r="D37906" t="s">
        <v>2076</v>
      </c>
      <c r="E37906">
        <v>3</v>
      </c>
      <c r="F37906" t="s">
        <v>2016</v>
      </c>
      <c r="G37906">
        <v>16</v>
      </c>
      <c r="H37906" t="s">
        <v>2020</v>
      </c>
      <c r="I37906">
        <v>43473</v>
      </c>
      <c r="J37906">
        <v>5</v>
      </c>
      <c r="K37906">
        <v>0</v>
      </c>
    </row>
    <row r="37907" spans="2:11">
      <c r="B37907" t="s">
        <v>2269</v>
      </c>
      <c r="C37907" t="s">
        <v>3906</v>
      </c>
      <c r="D37907" t="s">
        <v>2044</v>
      </c>
      <c r="E37907">
        <v>3</v>
      </c>
      <c r="F37907" t="s">
        <v>2016</v>
      </c>
      <c r="G37907" t="s">
        <v>2030</v>
      </c>
      <c r="H37907" t="s">
        <v>2017</v>
      </c>
      <c r="I37907">
        <v>43473</v>
      </c>
      <c r="J37907" t="s">
        <v>2030</v>
      </c>
      <c r="K37907" t="s">
        <v>2030</v>
      </c>
    </row>
    <row r="37908" spans="2:11">
      <c r="B37908" t="s">
        <v>3907</v>
      </c>
      <c r="C37908" t="s">
        <v>3908</v>
      </c>
      <c r="D37908" t="s">
        <v>2104</v>
      </c>
      <c r="E37908" t="s">
        <v>2030</v>
      </c>
      <c r="F37908" t="s">
        <v>2016</v>
      </c>
      <c r="G37908" t="s">
        <v>2030</v>
      </c>
      <c r="H37908" t="s">
        <v>2017</v>
      </c>
      <c r="I37908">
        <v>43455</v>
      </c>
      <c r="J37908" t="s">
        <v>2030</v>
      </c>
      <c r="K37908" t="s">
        <v>2030</v>
      </c>
    </row>
    <row r="37909" spans="2:11">
      <c r="B37909" t="s">
        <v>2069</v>
      </c>
      <c r="C37909" t="s">
        <v>3043</v>
      </c>
      <c r="D37909" t="s">
        <v>2071</v>
      </c>
      <c r="E37909">
        <v>3</v>
      </c>
      <c r="F37909" t="s">
        <v>2016</v>
      </c>
      <c r="G37909" t="s">
        <v>2030</v>
      </c>
      <c r="H37909" t="s">
        <v>2017</v>
      </c>
      <c r="I37909">
        <v>43454</v>
      </c>
      <c r="J37909">
        <v>5</v>
      </c>
      <c r="K37909">
        <v>0</v>
      </c>
    </row>
    <row r="37910" spans="2:11">
      <c r="B37910" t="s">
        <v>2074</v>
      </c>
      <c r="C37910" t="s">
        <v>3552</v>
      </c>
      <c r="D37910" t="s">
        <v>2076</v>
      </c>
      <c r="E37910">
        <v>3</v>
      </c>
      <c r="F37910" t="s">
        <v>2016</v>
      </c>
      <c r="G37910">
        <v>15</v>
      </c>
      <c r="H37910" t="s">
        <v>2020</v>
      </c>
      <c r="I37910">
        <v>43454</v>
      </c>
      <c r="J37910">
        <v>5</v>
      </c>
      <c r="K37910">
        <v>0</v>
      </c>
    </row>
    <row r="37911" spans="2:11">
      <c r="B37911" t="s">
        <v>2083</v>
      </c>
      <c r="C37911" t="s">
        <v>2084</v>
      </c>
      <c r="D37911" t="s">
        <v>2026</v>
      </c>
      <c r="E37911">
        <v>5</v>
      </c>
      <c r="F37911" t="s">
        <v>2016</v>
      </c>
      <c r="G37911" t="s">
        <v>2030</v>
      </c>
      <c r="H37911" t="s">
        <v>2017</v>
      </c>
      <c r="I37911">
        <v>43327</v>
      </c>
      <c r="J37911">
        <v>1</v>
      </c>
      <c r="K37911">
        <v>98.45</v>
      </c>
    </row>
    <row r="38001" spans="1:11">
      <c r="A38001" t="s">
        <v>1393</v>
      </c>
      <c r="B38001" t="s">
        <v>2094</v>
      </c>
      <c r="C38001" t="s">
        <v>2095</v>
      </c>
      <c r="D38001" t="s">
        <v>2076</v>
      </c>
      <c r="E38001">
        <v>3</v>
      </c>
      <c r="F38001" t="s">
        <v>2088</v>
      </c>
      <c r="G38001" t="s">
        <v>2030</v>
      </c>
      <c r="H38001" t="s">
        <v>2017</v>
      </c>
      <c r="I38001">
        <v>43507</v>
      </c>
      <c r="J38001" t="s">
        <v>2030</v>
      </c>
      <c r="K38001" t="s">
        <v>2030</v>
      </c>
    </row>
    <row r="38002" spans="1:11">
      <c r="B38002" t="s">
        <v>106</v>
      </c>
      <c r="C38002" t="s">
        <v>3206</v>
      </c>
      <c r="D38002" t="s">
        <v>2432</v>
      </c>
      <c r="E38002">
        <v>1</v>
      </c>
      <c r="F38002" t="s">
        <v>2016</v>
      </c>
      <c r="G38002">
        <v>4</v>
      </c>
      <c r="H38002" t="s">
        <v>2020</v>
      </c>
      <c r="I38002">
        <v>43503</v>
      </c>
      <c r="J38002">
        <v>2</v>
      </c>
      <c r="K38002">
        <v>-6.58</v>
      </c>
    </row>
    <row r="38003" spans="1:11">
      <c r="B38003" t="s">
        <v>2033</v>
      </c>
      <c r="C38003" t="s">
        <v>2557</v>
      </c>
      <c r="D38003" t="s">
        <v>2044</v>
      </c>
      <c r="E38003">
        <v>3</v>
      </c>
      <c r="F38003" t="s">
        <v>2016</v>
      </c>
      <c r="G38003">
        <v>7.5</v>
      </c>
      <c r="H38003" t="s">
        <v>2036</v>
      </c>
      <c r="I38003">
        <v>43503</v>
      </c>
      <c r="J38003">
        <v>1</v>
      </c>
      <c r="K38003">
        <v>0</v>
      </c>
    </row>
    <row r="38004" spans="1:11">
      <c r="B38004" t="s">
        <v>2257</v>
      </c>
      <c r="C38004" t="s">
        <v>3380</v>
      </c>
      <c r="D38004" t="s">
        <v>2044</v>
      </c>
      <c r="E38004">
        <v>3</v>
      </c>
      <c r="F38004" t="s">
        <v>2016</v>
      </c>
      <c r="G38004">
        <v>6</v>
      </c>
      <c r="H38004" t="s">
        <v>2020</v>
      </c>
      <c r="I38004">
        <v>43503</v>
      </c>
      <c r="J38004">
        <v>1</v>
      </c>
      <c r="K38004">
        <v>0</v>
      </c>
    </row>
    <row r="38005" spans="1:11">
      <c r="B38005" t="s">
        <v>2203</v>
      </c>
      <c r="C38005" t="s">
        <v>3205</v>
      </c>
      <c r="D38005" t="s">
        <v>2044</v>
      </c>
      <c r="E38005">
        <v>3</v>
      </c>
      <c r="F38005" t="s">
        <v>2016</v>
      </c>
      <c r="G38005" t="s">
        <v>2030</v>
      </c>
      <c r="H38005" t="s">
        <v>2017</v>
      </c>
      <c r="I38005">
        <v>43503</v>
      </c>
      <c r="J38005" t="s">
        <v>2030</v>
      </c>
      <c r="K38005" t="s">
        <v>2030</v>
      </c>
    </row>
    <row r="38006" spans="1:11">
      <c r="B38006" t="s">
        <v>2045</v>
      </c>
      <c r="C38006" t="s">
        <v>3389</v>
      </c>
      <c r="D38006" t="s">
        <v>2029</v>
      </c>
      <c r="E38006">
        <v>5</v>
      </c>
      <c r="F38006" t="s">
        <v>2016</v>
      </c>
      <c r="G38006">
        <v>9</v>
      </c>
      <c r="H38006" t="s">
        <v>2020</v>
      </c>
      <c r="I38006">
        <v>43502</v>
      </c>
      <c r="J38006">
        <v>4</v>
      </c>
      <c r="K38006">
        <v>-9.52</v>
      </c>
    </row>
    <row r="38007" spans="1:11">
      <c r="B38007" t="s">
        <v>2083</v>
      </c>
      <c r="C38007" t="s">
        <v>2084</v>
      </c>
      <c r="D38007" t="s">
        <v>2184</v>
      </c>
      <c r="E38007">
        <v>1</v>
      </c>
      <c r="F38007" t="s">
        <v>2016</v>
      </c>
      <c r="G38007" t="s">
        <v>2030</v>
      </c>
      <c r="H38007" t="s">
        <v>2017</v>
      </c>
      <c r="I38007">
        <v>43469</v>
      </c>
      <c r="J38007">
        <v>3</v>
      </c>
      <c r="K38007">
        <v>-6.77</v>
      </c>
    </row>
    <row r="38008" spans="1:11">
      <c r="B38008" t="s">
        <v>2878</v>
      </c>
      <c r="C38008" t="s">
        <v>3204</v>
      </c>
      <c r="D38008" t="s">
        <v>2053</v>
      </c>
      <c r="E38008">
        <v>1</v>
      </c>
      <c r="F38008" t="s">
        <v>2016</v>
      </c>
      <c r="G38008">
        <v>4</v>
      </c>
      <c r="H38008" t="s">
        <v>2020</v>
      </c>
      <c r="I38008">
        <v>43313</v>
      </c>
      <c r="J38008">
        <v>2</v>
      </c>
      <c r="K38008">
        <v>-6.58</v>
      </c>
    </row>
    <row r="38101" spans="1:11">
      <c r="A38101" t="s">
        <v>1394</v>
      </c>
      <c r="B38101" t="s">
        <v>2094</v>
      </c>
      <c r="C38101" t="s">
        <v>2095</v>
      </c>
      <c r="D38101" t="s">
        <v>2026</v>
      </c>
      <c r="E38101">
        <v>5</v>
      </c>
      <c r="F38101" t="s">
        <v>2016</v>
      </c>
      <c r="G38101">
        <v>55</v>
      </c>
      <c r="H38101" t="s">
        <v>2020</v>
      </c>
      <c r="I38101">
        <v>43511</v>
      </c>
      <c r="J38101" t="s">
        <v>2030</v>
      </c>
      <c r="K38101" t="s">
        <v>2030</v>
      </c>
    </row>
    <row r="38102" spans="1:11">
      <c r="B38102" t="s">
        <v>2027</v>
      </c>
      <c r="C38102" t="s">
        <v>3190</v>
      </c>
      <c r="D38102" t="s">
        <v>2044</v>
      </c>
      <c r="E38102">
        <v>3</v>
      </c>
      <c r="F38102" t="s">
        <v>2016</v>
      </c>
      <c r="G38102">
        <v>45</v>
      </c>
      <c r="H38102" t="s">
        <v>2017</v>
      </c>
      <c r="I38102">
        <v>43501</v>
      </c>
      <c r="J38102">
        <v>5</v>
      </c>
      <c r="K38102">
        <v>0</v>
      </c>
    </row>
    <row r="38103" spans="1:11">
      <c r="B38103" t="s">
        <v>2072</v>
      </c>
      <c r="C38103" t="s">
        <v>3191</v>
      </c>
      <c r="D38103" t="s">
        <v>2189</v>
      </c>
      <c r="E38103">
        <v>5</v>
      </c>
      <c r="F38103" t="s">
        <v>2016</v>
      </c>
      <c r="G38103">
        <v>55</v>
      </c>
      <c r="H38103" t="s">
        <v>2020</v>
      </c>
      <c r="I38103">
        <v>43501</v>
      </c>
      <c r="J38103">
        <v>1</v>
      </c>
      <c r="K38103">
        <v>14.05</v>
      </c>
    </row>
    <row r="38104" spans="1:11">
      <c r="B38104" t="s">
        <v>2220</v>
      </c>
      <c r="C38104" t="s">
        <v>3192</v>
      </c>
      <c r="D38104" t="s">
        <v>2026</v>
      </c>
      <c r="E38104">
        <v>5</v>
      </c>
      <c r="F38104" t="s">
        <v>2016</v>
      </c>
      <c r="G38104">
        <v>53</v>
      </c>
      <c r="H38104" t="s">
        <v>2020</v>
      </c>
      <c r="I38104">
        <v>43500</v>
      </c>
      <c r="J38104">
        <v>3</v>
      </c>
      <c r="K38104">
        <v>6.66</v>
      </c>
    </row>
    <row r="38105" spans="1:11">
      <c r="B38105" t="s">
        <v>106</v>
      </c>
      <c r="C38105" t="s">
        <v>3193</v>
      </c>
      <c r="D38105" t="s">
        <v>2114</v>
      </c>
      <c r="E38105">
        <v>3</v>
      </c>
      <c r="F38105" t="s">
        <v>2016</v>
      </c>
      <c r="G38105">
        <v>47</v>
      </c>
      <c r="H38105" t="s">
        <v>2020</v>
      </c>
      <c r="I38105">
        <v>43497</v>
      </c>
      <c r="J38105">
        <v>5</v>
      </c>
      <c r="K38105">
        <v>0</v>
      </c>
    </row>
    <row r="38106" spans="1:11">
      <c r="B38106" t="s">
        <v>2067</v>
      </c>
      <c r="C38106" t="s">
        <v>2638</v>
      </c>
      <c r="D38106" t="s">
        <v>2041</v>
      </c>
      <c r="E38106">
        <v>1</v>
      </c>
      <c r="F38106" t="s">
        <v>2016</v>
      </c>
      <c r="G38106">
        <v>41</v>
      </c>
      <c r="H38106" t="s">
        <v>2020</v>
      </c>
      <c r="I38106">
        <v>43497</v>
      </c>
      <c r="J38106">
        <v>6</v>
      </c>
      <c r="K38106">
        <v>-14.05</v>
      </c>
    </row>
    <row r="38107" spans="1:11">
      <c r="B38107" t="s">
        <v>2031</v>
      </c>
      <c r="C38107" t="s">
        <v>3194</v>
      </c>
      <c r="D38107" t="s">
        <v>2076</v>
      </c>
      <c r="E38107">
        <v>3</v>
      </c>
      <c r="F38107" t="s">
        <v>2016</v>
      </c>
      <c r="G38107">
        <v>48</v>
      </c>
      <c r="H38107" t="s">
        <v>2020</v>
      </c>
      <c r="I38107">
        <v>43497</v>
      </c>
      <c r="J38107">
        <v>5</v>
      </c>
      <c r="K38107">
        <v>0</v>
      </c>
    </row>
    <row r="38108" spans="1:11">
      <c r="B38108" t="s">
        <v>2146</v>
      </c>
      <c r="C38108" t="s">
        <v>3195</v>
      </c>
      <c r="D38108" t="s">
        <v>2026</v>
      </c>
      <c r="E38108">
        <v>5</v>
      </c>
      <c r="F38108" t="s">
        <v>2016</v>
      </c>
      <c r="G38108" t="s">
        <v>2030</v>
      </c>
      <c r="H38108" t="s">
        <v>2017</v>
      </c>
      <c r="I38108">
        <v>43497</v>
      </c>
      <c r="J38108">
        <v>1</v>
      </c>
      <c r="K38108">
        <v>14.05</v>
      </c>
    </row>
    <row r="38109" spans="1:11">
      <c r="B38109" t="s">
        <v>2033</v>
      </c>
      <c r="C38109" t="s">
        <v>2972</v>
      </c>
      <c r="D38109" t="s">
        <v>2044</v>
      </c>
      <c r="E38109">
        <v>3</v>
      </c>
      <c r="F38109" t="s">
        <v>2016</v>
      </c>
      <c r="G38109">
        <v>52</v>
      </c>
      <c r="H38109" t="s">
        <v>2036</v>
      </c>
      <c r="I38109">
        <v>43496</v>
      </c>
      <c r="J38109">
        <v>4</v>
      </c>
      <c r="K38109">
        <v>5.35</v>
      </c>
    </row>
    <row r="38110" spans="1:11">
      <c r="B38110" t="s">
        <v>2277</v>
      </c>
      <c r="C38110" t="s">
        <v>2971</v>
      </c>
      <c r="D38110" t="s">
        <v>2015</v>
      </c>
      <c r="E38110">
        <v>3</v>
      </c>
      <c r="F38110" t="s">
        <v>2016</v>
      </c>
      <c r="G38110">
        <v>50</v>
      </c>
      <c r="H38110" t="s">
        <v>2017</v>
      </c>
      <c r="I38110">
        <v>43496</v>
      </c>
      <c r="J38110">
        <v>5</v>
      </c>
      <c r="K38110">
        <v>0</v>
      </c>
    </row>
    <row r="38111" spans="1:11">
      <c r="B38111" t="s">
        <v>2077</v>
      </c>
      <c r="C38111" t="s">
        <v>3196</v>
      </c>
      <c r="D38111" t="s">
        <v>2227</v>
      </c>
      <c r="E38111">
        <v>3</v>
      </c>
      <c r="F38111" t="s">
        <v>2016</v>
      </c>
      <c r="G38111">
        <v>46</v>
      </c>
      <c r="H38111" t="s">
        <v>2020</v>
      </c>
      <c r="I38111">
        <v>43496</v>
      </c>
      <c r="J38111">
        <v>5</v>
      </c>
      <c r="K38111">
        <v>0</v>
      </c>
    </row>
    <row r="38112" spans="1:11">
      <c r="B38112" t="s">
        <v>2063</v>
      </c>
      <c r="C38112" t="s">
        <v>3197</v>
      </c>
      <c r="D38112" t="s">
        <v>2162</v>
      </c>
      <c r="E38112">
        <v>3</v>
      </c>
      <c r="F38112" t="s">
        <v>2016</v>
      </c>
      <c r="G38112">
        <v>45</v>
      </c>
      <c r="H38112" t="s">
        <v>2017</v>
      </c>
      <c r="I38112">
        <v>43496</v>
      </c>
      <c r="J38112">
        <v>5</v>
      </c>
      <c r="K38112">
        <v>0</v>
      </c>
    </row>
    <row r="38113" spans="2:11">
      <c r="B38113" t="s">
        <v>2021</v>
      </c>
      <c r="C38113" t="s">
        <v>3198</v>
      </c>
      <c r="D38113" t="s">
        <v>2296</v>
      </c>
      <c r="E38113">
        <v>3</v>
      </c>
      <c r="F38113" t="s">
        <v>2016</v>
      </c>
      <c r="G38113">
        <v>49</v>
      </c>
      <c r="H38113" t="s">
        <v>2020</v>
      </c>
      <c r="I38113">
        <v>43255</v>
      </c>
      <c r="J38113">
        <v>5</v>
      </c>
      <c r="K38113">
        <v>0</v>
      </c>
    </row>
    <row r="38114" spans="2:11">
      <c r="B38114" t="s">
        <v>2083</v>
      </c>
      <c r="C38114" t="s">
        <v>2084</v>
      </c>
      <c r="D38114" t="s">
        <v>2026</v>
      </c>
      <c r="E38114">
        <v>5</v>
      </c>
      <c r="F38114" t="s">
        <v>2016</v>
      </c>
      <c r="G38114" t="s">
        <v>2030</v>
      </c>
      <c r="H38114" t="s">
        <v>2017</v>
      </c>
      <c r="I38114">
        <v>43228</v>
      </c>
      <c r="J38114">
        <v>2</v>
      </c>
      <c r="K38114">
        <v>11.14</v>
      </c>
    </row>
    <row r="38201" spans="1:11">
      <c r="A38201" t="s">
        <v>1395</v>
      </c>
      <c r="B38201" t="s">
        <v>2067</v>
      </c>
      <c r="C38201" t="s">
        <v>2672</v>
      </c>
      <c r="D38201" t="s">
        <v>2029</v>
      </c>
      <c r="E38201">
        <v>5</v>
      </c>
      <c r="F38201" t="s">
        <v>2016</v>
      </c>
      <c r="G38201">
        <v>21</v>
      </c>
      <c r="H38201" t="s">
        <v>2020</v>
      </c>
      <c r="I38201">
        <v>43511</v>
      </c>
      <c r="J38201">
        <v>6</v>
      </c>
      <c r="K38201">
        <v>-31.41</v>
      </c>
    </row>
    <row r="38202" spans="1:11">
      <c r="B38202" t="s">
        <v>2069</v>
      </c>
      <c r="C38202" t="s">
        <v>2673</v>
      </c>
      <c r="D38202" t="s">
        <v>2035</v>
      </c>
      <c r="E38202">
        <v>5</v>
      </c>
      <c r="F38202" t="s">
        <v>2016</v>
      </c>
      <c r="G38202">
        <v>20</v>
      </c>
      <c r="H38202" t="s">
        <v>2017</v>
      </c>
      <c r="I38202">
        <v>43511</v>
      </c>
      <c r="J38202" t="s">
        <v>2030</v>
      </c>
      <c r="K38202" t="s">
        <v>2030</v>
      </c>
    </row>
    <row r="38203" spans="1:11">
      <c r="B38203" t="s">
        <v>2234</v>
      </c>
      <c r="C38203" t="s">
        <v>2674</v>
      </c>
      <c r="D38203" t="s">
        <v>2044</v>
      </c>
      <c r="E38203">
        <v>3</v>
      </c>
      <c r="F38203" t="s">
        <v>2016</v>
      </c>
      <c r="G38203">
        <v>16</v>
      </c>
      <c r="H38203" t="s">
        <v>2020</v>
      </c>
      <c r="I38203">
        <v>43511</v>
      </c>
      <c r="J38203">
        <v>3</v>
      </c>
      <c r="K38203">
        <v>0</v>
      </c>
    </row>
    <row r="38204" spans="1:11">
      <c r="B38204" t="s">
        <v>2063</v>
      </c>
      <c r="C38204" t="s">
        <v>2675</v>
      </c>
      <c r="D38204" t="s">
        <v>2035</v>
      </c>
      <c r="E38204">
        <v>5</v>
      </c>
      <c r="F38204" t="s">
        <v>2016</v>
      </c>
      <c r="G38204">
        <v>24</v>
      </c>
      <c r="H38204" t="s">
        <v>2017</v>
      </c>
      <c r="I38204">
        <v>43511</v>
      </c>
      <c r="J38204">
        <v>4</v>
      </c>
      <c r="K38204">
        <v>-4.0999999999999996</v>
      </c>
    </row>
    <row r="38205" spans="1:11">
      <c r="B38205" t="s">
        <v>2033</v>
      </c>
      <c r="C38205" t="s">
        <v>2676</v>
      </c>
      <c r="D38205" t="s">
        <v>2035</v>
      </c>
      <c r="E38205">
        <v>5</v>
      </c>
      <c r="F38205" t="s">
        <v>2016</v>
      </c>
      <c r="G38205">
        <v>23</v>
      </c>
      <c r="H38205" t="s">
        <v>2020</v>
      </c>
      <c r="I38205">
        <v>43488</v>
      </c>
      <c r="J38205">
        <v>2</v>
      </c>
      <c r="K38205">
        <v>18.39</v>
      </c>
    </row>
    <row r="38206" spans="1:11">
      <c r="B38206" t="s">
        <v>2267</v>
      </c>
      <c r="C38206" t="s">
        <v>2677</v>
      </c>
      <c r="D38206" t="s">
        <v>2029</v>
      </c>
      <c r="E38206">
        <v>5</v>
      </c>
      <c r="F38206" t="s">
        <v>2016</v>
      </c>
      <c r="G38206">
        <v>19</v>
      </c>
      <c r="H38206" t="s">
        <v>2017</v>
      </c>
      <c r="I38206">
        <v>43441</v>
      </c>
      <c r="J38206" t="s">
        <v>2030</v>
      </c>
      <c r="K38206" t="s">
        <v>2030</v>
      </c>
    </row>
    <row r="38207" spans="1:11">
      <c r="B38207" t="s">
        <v>2136</v>
      </c>
      <c r="C38207" t="s">
        <v>2678</v>
      </c>
      <c r="D38207" t="s">
        <v>2044</v>
      </c>
      <c r="E38207">
        <v>3</v>
      </c>
      <c r="F38207" t="s">
        <v>2016</v>
      </c>
      <c r="G38207">
        <v>18</v>
      </c>
      <c r="H38207" t="s">
        <v>2020</v>
      </c>
      <c r="I38207">
        <v>43403</v>
      </c>
      <c r="J38207">
        <v>3</v>
      </c>
      <c r="K38207">
        <v>0</v>
      </c>
    </row>
    <row r="38208" spans="1:11">
      <c r="B38208" t="s">
        <v>2083</v>
      </c>
      <c r="C38208" t="s">
        <v>2084</v>
      </c>
      <c r="D38208" t="s">
        <v>2035</v>
      </c>
      <c r="E38208">
        <v>5</v>
      </c>
      <c r="F38208" t="s">
        <v>2016</v>
      </c>
      <c r="G38208" t="s">
        <v>2030</v>
      </c>
      <c r="H38208" t="s">
        <v>2017</v>
      </c>
      <c r="I38208">
        <v>43181</v>
      </c>
      <c r="J38208">
        <v>5</v>
      </c>
      <c r="K38208">
        <v>-24.23</v>
      </c>
    </row>
    <row r="38301" spans="1:11">
      <c r="A38301" t="s">
        <v>1396</v>
      </c>
      <c r="B38301" t="s">
        <v>2159</v>
      </c>
      <c r="C38301" t="s">
        <v>4161</v>
      </c>
      <c r="D38301" t="s">
        <v>2044</v>
      </c>
      <c r="E38301">
        <v>3</v>
      </c>
      <c r="F38301" t="s">
        <v>2016</v>
      </c>
      <c r="G38301">
        <v>155</v>
      </c>
      <c r="H38301" t="s">
        <v>2017</v>
      </c>
      <c r="I38301">
        <v>43511</v>
      </c>
      <c r="J38301">
        <v>2</v>
      </c>
      <c r="K38301">
        <v>0</v>
      </c>
    </row>
    <row r="38302" spans="1:11">
      <c r="B38302" t="s">
        <v>2094</v>
      </c>
      <c r="C38302" t="s">
        <v>2095</v>
      </c>
      <c r="D38302" t="s">
        <v>2026</v>
      </c>
      <c r="E38302">
        <v>5</v>
      </c>
      <c r="F38302" t="s">
        <v>2085</v>
      </c>
      <c r="G38302">
        <v>167</v>
      </c>
      <c r="H38302" t="s">
        <v>2020</v>
      </c>
      <c r="I38302">
        <v>43510</v>
      </c>
      <c r="J38302" t="s">
        <v>2030</v>
      </c>
      <c r="K38302" t="s">
        <v>2030</v>
      </c>
    </row>
    <row r="38303" spans="1:11">
      <c r="B38303" t="s">
        <v>2274</v>
      </c>
      <c r="C38303" t="s">
        <v>2791</v>
      </c>
      <c r="D38303" t="s">
        <v>2076</v>
      </c>
      <c r="E38303">
        <v>3</v>
      </c>
      <c r="F38303" t="s">
        <v>2016</v>
      </c>
      <c r="G38303" t="s">
        <v>2030</v>
      </c>
      <c r="H38303" t="s">
        <v>2017</v>
      </c>
      <c r="I38303">
        <v>43509</v>
      </c>
      <c r="J38303">
        <v>2</v>
      </c>
      <c r="K38303">
        <v>0</v>
      </c>
    </row>
    <row r="38304" spans="1:11">
      <c r="B38304" t="s">
        <v>2232</v>
      </c>
      <c r="C38304" t="s">
        <v>4167</v>
      </c>
      <c r="D38304" t="s">
        <v>2015</v>
      </c>
      <c r="E38304">
        <v>3</v>
      </c>
      <c r="F38304" t="s">
        <v>2016</v>
      </c>
      <c r="G38304" t="s">
        <v>2030</v>
      </c>
      <c r="H38304" t="s">
        <v>2017</v>
      </c>
      <c r="I38304">
        <v>43507</v>
      </c>
      <c r="J38304">
        <v>2</v>
      </c>
      <c r="K38304">
        <v>0</v>
      </c>
    </row>
    <row r="38305" spans="2:11">
      <c r="B38305" t="s">
        <v>2051</v>
      </c>
      <c r="C38305" t="s">
        <v>2239</v>
      </c>
      <c r="D38305" t="s">
        <v>2053</v>
      </c>
      <c r="E38305">
        <v>1</v>
      </c>
      <c r="F38305" t="s">
        <v>2016</v>
      </c>
      <c r="G38305">
        <v>102</v>
      </c>
      <c r="H38305" t="s">
        <v>2017</v>
      </c>
      <c r="I38305">
        <v>43497</v>
      </c>
      <c r="J38305">
        <v>3</v>
      </c>
      <c r="K38305">
        <v>-16.36</v>
      </c>
    </row>
    <row r="38306" spans="2:11">
      <c r="B38306" t="s">
        <v>2063</v>
      </c>
      <c r="C38306" t="s">
        <v>3632</v>
      </c>
      <c r="D38306" t="s">
        <v>2035</v>
      </c>
      <c r="E38306">
        <v>5</v>
      </c>
      <c r="F38306" t="s">
        <v>2016</v>
      </c>
      <c r="G38306">
        <v>168</v>
      </c>
      <c r="H38306" t="s">
        <v>2017</v>
      </c>
      <c r="I38306">
        <v>43497</v>
      </c>
      <c r="J38306" t="s">
        <v>2030</v>
      </c>
      <c r="K38306" t="s">
        <v>2030</v>
      </c>
    </row>
    <row r="38307" spans="2:11">
      <c r="B38307" t="s">
        <v>106</v>
      </c>
      <c r="C38307" t="s">
        <v>3635</v>
      </c>
      <c r="D38307" t="s">
        <v>2723</v>
      </c>
      <c r="E38307">
        <v>3</v>
      </c>
      <c r="F38307" t="s">
        <v>2016</v>
      </c>
      <c r="G38307">
        <v>148</v>
      </c>
      <c r="H38307" t="s">
        <v>2020</v>
      </c>
      <c r="I38307">
        <v>43496</v>
      </c>
      <c r="J38307">
        <v>2</v>
      </c>
      <c r="K38307">
        <v>0</v>
      </c>
    </row>
    <row r="38308" spans="2:11">
      <c r="B38308" t="s">
        <v>2024</v>
      </c>
      <c r="C38308" t="s">
        <v>3004</v>
      </c>
      <c r="D38308" t="s">
        <v>2026</v>
      </c>
      <c r="E38308">
        <v>5</v>
      </c>
      <c r="F38308" t="s">
        <v>2016</v>
      </c>
      <c r="G38308">
        <v>165</v>
      </c>
      <c r="H38308" t="s">
        <v>2017</v>
      </c>
      <c r="I38308">
        <v>43496</v>
      </c>
      <c r="J38308">
        <v>1</v>
      </c>
      <c r="K38308">
        <v>32.31</v>
      </c>
    </row>
    <row r="38309" spans="2:11">
      <c r="B38309" t="s">
        <v>2151</v>
      </c>
      <c r="C38309" t="s">
        <v>4363</v>
      </c>
      <c r="D38309" t="s">
        <v>2026</v>
      </c>
      <c r="E38309">
        <v>5</v>
      </c>
      <c r="F38309" t="s">
        <v>2016</v>
      </c>
      <c r="G38309">
        <v>175</v>
      </c>
      <c r="H38309" t="s">
        <v>2020</v>
      </c>
      <c r="I38309">
        <v>43496</v>
      </c>
      <c r="J38309" t="s">
        <v>2030</v>
      </c>
      <c r="K38309" t="s">
        <v>2030</v>
      </c>
    </row>
    <row r="38310" spans="2:11">
      <c r="B38310" t="s">
        <v>2269</v>
      </c>
      <c r="C38310" t="s">
        <v>3107</v>
      </c>
      <c r="D38310" t="s">
        <v>2044</v>
      </c>
      <c r="E38310">
        <v>3</v>
      </c>
      <c r="F38310" t="s">
        <v>2016</v>
      </c>
      <c r="G38310" t="s">
        <v>2030</v>
      </c>
      <c r="H38310" t="s">
        <v>2017</v>
      </c>
      <c r="I38310">
        <v>43496</v>
      </c>
      <c r="J38310">
        <v>2</v>
      </c>
      <c r="K38310">
        <v>0</v>
      </c>
    </row>
    <row r="38311" spans="2:11">
      <c r="B38311" t="s">
        <v>2461</v>
      </c>
      <c r="C38311" t="s">
        <v>2799</v>
      </c>
      <c r="D38311" t="s">
        <v>2026</v>
      </c>
      <c r="E38311">
        <v>5</v>
      </c>
      <c r="F38311" t="s">
        <v>2016</v>
      </c>
      <c r="G38311">
        <v>174</v>
      </c>
      <c r="H38311" t="s">
        <v>2017</v>
      </c>
      <c r="I38311">
        <v>43496</v>
      </c>
      <c r="J38311" t="s">
        <v>2030</v>
      </c>
      <c r="K38311" t="s">
        <v>2030</v>
      </c>
    </row>
    <row r="38312" spans="2:11">
      <c r="B38312" t="s">
        <v>2174</v>
      </c>
      <c r="C38312" t="s">
        <v>4165</v>
      </c>
      <c r="D38312" t="s">
        <v>2015</v>
      </c>
      <c r="E38312">
        <v>3</v>
      </c>
      <c r="F38312" t="s">
        <v>2016</v>
      </c>
      <c r="G38312">
        <v>144</v>
      </c>
      <c r="H38312" t="s">
        <v>2017</v>
      </c>
      <c r="I38312">
        <v>43495</v>
      </c>
      <c r="J38312">
        <v>2</v>
      </c>
      <c r="K38312">
        <v>0</v>
      </c>
    </row>
    <row r="38313" spans="2:11">
      <c r="B38313" t="s">
        <v>2027</v>
      </c>
      <c r="C38313" t="s">
        <v>4364</v>
      </c>
      <c r="D38313" t="s">
        <v>2029</v>
      </c>
      <c r="E38313">
        <v>5</v>
      </c>
      <c r="F38313" t="s">
        <v>2016</v>
      </c>
      <c r="G38313">
        <v>170</v>
      </c>
      <c r="H38313" t="s">
        <v>2017</v>
      </c>
      <c r="I38313">
        <v>43495</v>
      </c>
      <c r="J38313" t="s">
        <v>2030</v>
      </c>
      <c r="K38313" t="s">
        <v>2030</v>
      </c>
    </row>
    <row r="38314" spans="2:11">
      <c r="B38314" t="s">
        <v>2033</v>
      </c>
      <c r="C38314" t="s">
        <v>2796</v>
      </c>
      <c r="D38314" t="s">
        <v>2044</v>
      </c>
      <c r="E38314">
        <v>3</v>
      </c>
      <c r="F38314" t="s">
        <v>2016</v>
      </c>
      <c r="G38314">
        <v>164</v>
      </c>
      <c r="H38314" t="s">
        <v>2036</v>
      </c>
      <c r="I38314">
        <v>43495</v>
      </c>
      <c r="J38314">
        <v>2</v>
      </c>
      <c r="K38314">
        <v>0</v>
      </c>
    </row>
    <row r="38315" spans="2:11">
      <c r="B38315" t="s">
        <v>2037</v>
      </c>
      <c r="C38315" t="s">
        <v>3448</v>
      </c>
      <c r="D38315" t="s">
        <v>2076</v>
      </c>
      <c r="E38315">
        <v>3</v>
      </c>
      <c r="F38315" t="s">
        <v>2016</v>
      </c>
      <c r="G38315">
        <v>167</v>
      </c>
      <c r="H38315" t="s">
        <v>2020</v>
      </c>
      <c r="I38315">
        <v>43495</v>
      </c>
      <c r="J38315" t="s">
        <v>2030</v>
      </c>
      <c r="K38315" t="s">
        <v>2030</v>
      </c>
    </row>
    <row r="38316" spans="2:11">
      <c r="B38316" t="s">
        <v>2257</v>
      </c>
      <c r="C38316" t="s">
        <v>2790</v>
      </c>
      <c r="D38316" t="s">
        <v>2044</v>
      </c>
      <c r="E38316">
        <v>3</v>
      </c>
      <c r="F38316" t="s">
        <v>2016</v>
      </c>
      <c r="G38316">
        <v>145</v>
      </c>
      <c r="H38316" t="s">
        <v>2020</v>
      </c>
      <c r="I38316">
        <v>43495</v>
      </c>
      <c r="J38316">
        <v>2</v>
      </c>
      <c r="K38316">
        <v>0</v>
      </c>
    </row>
    <row r="38317" spans="2:11">
      <c r="B38317" t="s">
        <v>2074</v>
      </c>
      <c r="C38317" t="s">
        <v>3140</v>
      </c>
      <c r="D38317" t="s">
        <v>2076</v>
      </c>
      <c r="E38317">
        <v>3</v>
      </c>
      <c r="F38317" t="s">
        <v>2016</v>
      </c>
      <c r="G38317">
        <v>150</v>
      </c>
      <c r="H38317" t="s">
        <v>2020</v>
      </c>
      <c r="I38317">
        <v>43495</v>
      </c>
      <c r="J38317">
        <v>2</v>
      </c>
      <c r="K38317">
        <v>0</v>
      </c>
    </row>
    <row r="38318" spans="2:11">
      <c r="B38318" t="s">
        <v>2077</v>
      </c>
      <c r="C38318" t="s">
        <v>2807</v>
      </c>
      <c r="D38318" t="s">
        <v>2227</v>
      </c>
      <c r="E38318">
        <v>3</v>
      </c>
      <c r="F38318" t="s">
        <v>2016</v>
      </c>
      <c r="G38318">
        <v>150</v>
      </c>
      <c r="H38318" t="s">
        <v>2020</v>
      </c>
      <c r="I38318">
        <v>43495</v>
      </c>
      <c r="J38318">
        <v>2</v>
      </c>
      <c r="K38318">
        <v>0</v>
      </c>
    </row>
    <row r="38319" spans="2:11">
      <c r="B38319" t="s">
        <v>2079</v>
      </c>
      <c r="C38319" t="s">
        <v>4365</v>
      </c>
      <c r="D38319" t="s">
        <v>2015</v>
      </c>
      <c r="E38319">
        <v>3</v>
      </c>
      <c r="F38319" t="s">
        <v>2016</v>
      </c>
      <c r="G38319">
        <v>142</v>
      </c>
      <c r="H38319" t="s">
        <v>2017</v>
      </c>
      <c r="I38319">
        <v>43495</v>
      </c>
      <c r="J38319">
        <v>2</v>
      </c>
      <c r="K38319">
        <v>0</v>
      </c>
    </row>
    <row r="38320" spans="2:11">
      <c r="B38320" t="s">
        <v>2267</v>
      </c>
      <c r="C38320" t="s">
        <v>2812</v>
      </c>
      <c r="D38320" t="s">
        <v>2029</v>
      </c>
      <c r="E38320">
        <v>5</v>
      </c>
      <c r="F38320" t="s">
        <v>2016</v>
      </c>
      <c r="G38320">
        <v>165</v>
      </c>
      <c r="H38320" t="s">
        <v>2017</v>
      </c>
      <c r="I38320">
        <v>43495</v>
      </c>
      <c r="J38320" t="s">
        <v>2030</v>
      </c>
      <c r="K38320" t="s">
        <v>2030</v>
      </c>
    </row>
    <row r="38321" spans="2:11">
      <c r="B38321" t="s">
        <v>2021</v>
      </c>
      <c r="C38321" t="s">
        <v>2815</v>
      </c>
      <c r="D38321" t="s">
        <v>2166</v>
      </c>
      <c r="E38321">
        <v>5</v>
      </c>
      <c r="F38321" t="s">
        <v>2016</v>
      </c>
      <c r="G38321">
        <v>162</v>
      </c>
      <c r="H38321" t="s">
        <v>2020</v>
      </c>
      <c r="I38321">
        <v>43404</v>
      </c>
      <c r="J38321">
        <v>1</v>
      </c>
      <c r="K38321">
        <v>32.31</v>
      </c>
    </row>
    <row r="38322" spans="2:11">
      <c r="B38322" t="s">
        <v>2083</v>
      </c>
      <c r="C38322" t="s">
        <v>2084</v>
      </c>
      <c r="D38322" t="s">
        <v>2035</v>
      </c>
      <c r="E38322">
        <v>5</v>
      </c>
      <c r="F38322" t="s">
        <v>2016</v>
      </c>
      <c r="G38322" t="s">
        <v>2030</v>
      </c>
      <c r="H38322" t="s">
        <v>2017</v>
      </c>
      <c r="I38322">
        <v>43181</v>
      </c>
      <c r="J38322">
        <v>1</v>
      </c>
      <c r="K38322">
        <v>32.31</v>
      </c>
    </row>
    <row r="38323" spans="2:11">
      <c r="B38323" t="s">
        <v>2240</v>
      </c>
      <c r="C38323" t="s">
        <v>3108</v>
      </c>
      <c r="D38323" t="s">
        <v>2179</v>
      </c>
      <c r="E38323" t="s">
        <v>2030</v>
      </c>
      <c r="F38323" t="s">
        <v>2016</v>
      </c>
      <c r="G38323" t="s">
        <v>2030</v>
      </c>
      <c r="H38323" t="s">
        <v>2017</v>
      </c>
      <c r="I38323">
        <v>43024</v>
      </c>
      <c r="J38323" t="s">
        <v>2030</v>
      </c>
      <c r="K38323" t="s">
        <v>2030</v>
      </c>
    </row>
    <row r="38401" spans="1:11">
      <c r="A38401" t="s">
        <v>1397</v>
      </c>
      <c r="B38401" t="s">
        <v>2047</v>
      </c>
      <c r="C38401" t="s">
        <v>2356</v>
      </c>
      <c r="D38401" t="s">
        <v>2044</v>
      </c>
      <c r="E38401">
        <v>3</v>
      </c>
      <c r="F38401" t="s">
        <v>2016</v>
      </c>
      <c r="G38401">
        <v>35</v>
      </c>
      <c r="H38401" t="s">
        <v>2017</v>
      </c>
      <c r="I38401">
        <v>43511</v>
      </c>
      <c r="J38401" t="s">
        <v>2030</v>
      </c>
      <c r="K38401" t="s">
        <v>2030</v>
      </c>
    </row>
    <row r="38402" spans="1:11">
      <c r="B38402" t="s">
        <v>2352</v>
      </c>
      <c r="C38402" t="s">
        <v>2353</v>
      </c>
      <c r="D38402" t="s">
        <v>2076</v>
      </c>
      <c r="E38402">
        <v>3</v>
      </c>
      <c r="F38402" t="s">
        <v>2016</v>
      </c>
      <c r="G38402">
        <v>48</v>
      </c>
      <c r="H38402" t="s">
        <v>2017</v>
      </c>
      <c r="I38402">
        <v>43511</v>
      </c>
      <c r="J38402" t="s">
        <v>2030</v>
      </c>
      <c r="K38402" t="s">
        <v>2030</v>
      </c>
    </row>
    <row r="38403" spans="1:11">
      <c r="B38403" t="s">
        <v>2274</v>
      </c>
      <c r="C38403" t="s">
        <v>3294</v>
      </c>
      <c r="D38403" t="s">
        <v>2076</v>
      </c>
      <c r="E38403">
        <v>3</v>
      </c>
      <c r="F38403" t="s">
        <v>2016</v>
      </c>
      <c r="G38403" t="s">
        <v>2030</v>
      </c>
      <c r="H38403" t="s">
        <v>2017</v>
      </c>
      <c r="I38403">
        <v>43509</v>
      </c>
      <c r="J38403">
        <v>1</v>
      </c>
      <c r="K38403">
        <v>21.56</v>
      </c>
    </row>
    <row r="38404" spans="1:11">
      <c r="B38404" t="s">
        <v>2094</v>
      </c>
      <c r="C38404" t="s">
        <v>2095</v>
      </c>
      <c r="D38404" t="s">
        <v>2076</v>
      </c>
      <c r="E38404">
        <v>3</v>
      </c>
      <c r="F38404" t="s">
        <v>2016</v>
      </c>
      <c r="G38404" t="s">
        <v>2030</v>
      </c>
      <c r="H38404" t="s">
        <v>2017</v>
      </c>
      <c r="I38404">
        <v>43508</v>
      </c>
      <c r="J38404" t="s">
        <v>2030</v>
      </c>
      <c r="K38404" t="s">
        <v>2030</v>
      </c>
    </row>
    <row r="38405" spans="1:11">
      <c r="B38405" t="s">
        <v>2174</v>
      </c>
      <c r="C38405" t="s">
        <v>2357</v>
      </c>
      <c r="D38405" t="s">
        <v>2015</v>
      </c>
      <c r="E38405">
        <v>3</v>
      </c>
      <c r="F38405" t="s">
        <v>2016</v>
      </c>
      <c r="G38405">
        <v>29</v>
      </c>
      <c r="H38405" t="s">
        <v>2017</v>
      </c>
      <c r="I38405">
        <v>43507</v>
      </c>
      <c r="J38405">
        <v>6</v>
      </c>
      <c r="K38405">
        <v>0</v>
      </c>
    </row>
    <row r="38406" spans="1:11">
      <c r="B38406" t="s">
        <v>2792</v>
      </c>
      <c r="C38406" t="s">
        <v>3290</v>
      </c>
      <c r="D38406" t="s">
        <v>2026</v>
      </c>
      <c r="E38406">
        <v>5</v>
      </c>
      <c r="F38406" t="s">
        <v>2016</v>
      </c>
      <c r="G38406">
        <v>34</v>
      </c>
      <c r="H38406" t="s">
        <v>2020</v>
      </c>
      <c r="I38406">
        <v>43507</v>
      </c>
      <c r="J38406">
        <v>8</v>
      </c>
      <c r="K38406">
        <v>-10.36</v>
      </c>
    </row>
    <row r="38407" spans="1:11">
      <c r="B38407" t="s">
        <v>2360</v>
      </c>
      <c r="C38407" t="s">
        <v>3865</v>
      </c>
      <c r="D38407" t="s">
        <v>4135</v>
      </c>
      <c r="E38407">
        <v>1</v>
      </c>
      <c r="F38407" t="s">
        <v>2016</v>
      </c>
      <c r="G38407">
        <v>30</v>
      </c>
      <c r="H38407" t="s">
        <v>2017</v>
      </c>
      <c r="I38407">
        <v>43507</v>
      </c>
      <c r="J38407">
        <v>4</v>
      </c>
      <c r="K38407">
        <v>10.36</v>
      </c>
    </row>
    <row r="38408" spans="1:11">
      <c r="B38408" t="s">
        <v>2077</v>
      </c>
      <c r="C38408" t="s">
        <v>2363</v>
      </c>
      <c r="D38408" t="s">
        <v>2227</v>
      </c>
      <c r="E38408">
        <v>3</v>
      </c>
      <c r="F38408" t="s">
        <v>2016</v>
      </c>
      <c r="G38408">
        <v>42</v>
      </c>
      <c r="H38408" t="s">
        <v>2020</v>
      </c>
      <c r="I38408">
        <v>43507</v>
      </c>
      <c r="J38408">
        <v>6</v>
      </c>
      <c r="K38408">
        <v>0</v>
      </c>
    </row>
    <row r="38409" spans="1:11">
      <c r="B38409" t="s">
        <v>2267</v>
      </c>
      <c r="C38409" t="s">
        <v>2369</v>
      </c>
      <c r="D38409" t="s">
        <v>2041</v>
      </c>
      <c r="E38409">
        <v>1</v>
      </c>
      <c r="F38409" t="s">
        <v>2016</v>
      </c>
      <c r="G38409">
        <v>32</v>
      </c>
      <c r="H38409" t="s">
        <v>2017</v>
      </c>
      <c r="I38409">
        <v>43506</v>
      </c>
      <c r="J38409">
        <v>2</v>
      </c>
      <c r="K38409">
        <v>20.16</v>
      </c>
    </row>
    <row r="38410" spans="1:11">
      <c r="B38410" t="s">
        <v>106</v>
      </c>
      <c r="C38410" t="s">
        <v>3291</v>
      </c>
      <c r="D38410" t="s">
        <v>3093</v>
      </c>
      <c r="E38410">
        <v>1</v>
      </c>
      <c r="F38410" t="s">
        <v>2016</v>
      </c>
      <c r="G38410">
        <v>27</v>
      </c>
      <c r="H38410" t="s">
        <v>2020</v>
      </c>
      <c r="I38410">
        <v>43504</v>
      </c>
      <c r="J38410" t="s">
        <v>2030</v>
      </c>
      <c r="K38410" t="s">
        <v>2030</v>
      </c>
    </row>
    <row r="38411" spans="1:11">
      <c r="B38411" t="s">
        <v>2027</v>
      </c>
      <c r="C38411" t="s">
        <v>2994</v>
      </c>
      <c r="D38411" t="s">
        <v>2044</v>
      </c>
      <c r="E38411">
        <v>3</v>
      </c>
      <c r="F38411" t="s">
        <v>2016</v>
      </c>
      <c r="G38411">
        <v>36</v>
      </c>
      <c r="H38411" t="s">
        <v>2017</v>
      </c>
      <c r="I38411">
        <v>43504</v>
      </c>
      <c r="J38411">
        <v>6</v>
      </c>
      <c r="K38411">
        <v>0</v>
      </c>
    </row>
    <row r="38412" spans="1:11">
      <c r="B38412" t="s">
        <v>2393</v>
      </c>
      <c r="C38412" t="s">
        <v>2998</v>
      </c>
      <c r="D38412" t="s">
        <v>2252</v>
      </c>
      <c r="E38412">
        <v>3</v>
      </c>
      <c r="F38412" t="s">
        <v>2016</v>
      </c>
      <c r="G38412">
        <v>48</v>
      </c>
      <c r="H38412" t="s">
        <v>2017</v>
      </c>
      <c r="I38412">
        <v>43504</v>
      </c>
      <c r="J38412">
        <v>6</v>
      </c>
      <c r="K38412">
        <v>0</v>
      </c>
    </row>
    <row r="38413" spans="1:11">
      <c r="B38413" t="s">
        <v>2371</v>
      </c>
      <c r="C38413" t="s">
        <v>2372</v>
      </c>
      <c r="D38413" t="s">
        <v>2162</v>
      </c>
      <c r="E38413">
        <v>3</v>
      </c>
      <c r="F38413" t="s">
        <v>2016</v>
      </c>
      <c r="G38413">
        <v>23</v>
      </c>
      <c r="H38413" t="s">
        <v>2017</v>
      </c>
      <c r="I38413">
        <v>43504</v>
      </c>
      <c r="J38413">
        <v>6</v>
      </c>
      <c r="K38413">
        <v>0</v>
      </c>
    </row>
    <row r="38414" spans="1:11">
      <c r="B38414" t="s">
        <v>2134</v>
      </c>
      <c r="C38414" t="s">
        <v>2379</v>
      </c>
      <c r="D38414" t="s">
        <v>2035</v>
      </c>
      <c r="E38414">
        <v>5</v>
      </c>
      <c r="F38414" t="s">
        <v>2016</v>
      </c>
      <c r="G38414">
        <v>45</v>
      </c>
      <c r="H38414" t="s">
        <v>2017</v>
      </c>
      <c r="I38414">
        <v>43504</v>
      </c>
      <c r="J38414" t="s">
        <v>2030</v>
      </c>
      <c r="K38414" t="s">
        <v>2030</v>
      </c>
    </row>
    <row r="38415" spans="1:11">
      <c r="B38415" t="s">
        <v>2072</v>
      </c>
      <c r="C38415" t="s">
        <v>2385</v>
      </c>
      <c r="D38415" t="s">
        <v>2029</v>
      </c>
      <c r="E38415">
        <v>5</v>
      </c>
      <c r="F38415" t="s">
        <v>2016</v>
      </c>
      <c r="G38415">
        <v>44</v>
      </c>
      <c r="H38415" t="s">
        <v>2017</v>
      </c>
      <c r="I38415">
        <v>43504</v>
      </c>
      <c r="J38415">
        <v>8</v>
      </c>
      <c r="K38415">
        <v>-10.36</v>
      </c>
    </row>
    <row r="38416" spans="1:11">
      <c r="B38416" t="s">
        <v>2042</v>
      </c>
      <c r="C38416" t="s">
        <v>2989</v>
      </c>
      <c r="D38416" t="s">
        <v>2044</v>
      </c>
      <c r="E38416">
        <v>3</v>
      </c>
      <c r="F38416" t="s">
        <v>2016</v>
      </c>
      <c r="G38416">
        <v>29</v>
      </c>
      <c r="H38416" t="s">
        <v>2020</v>
      </c>
      <c r="I38416">
        <v>43504</v>
      </c>
      <c r="J38416">
        <v>5</v>
      </c>
      <c r="K38416">
        <v>4</v>
      </c>
    </row>
    <row r="38417" spans="2:11">
      <c r="B38417" t="s">
        <v>2074</v>
      </c>
      <c r="C38417" t="s">
        <v>3164</v>
      </c>
      <c r="D38417" t="s">
        <v>2076</v>
      </c>
      <c r="E38417">
        <v>3</v>
      </c>
      <c r="F38417" t="s">
        <v>2016</v>
      </c>
      <c r="G38417">
        <v>39</v>
      </c>
      <c r="H38417" t="s">
        <v>2017</v>
      </c>
      <c r="I38417">
        <v>43504</v>
      </c>
      <c r="J38417">
        <v>6</v>
      </c>
      <c r="K38417">
        <v>0</v>
      </c>
    </row>
    <row r="38418" spans="2:11">
      <c r="B38418" t="s">
        <v>2207</v>
      </c>
      <c r="C38418" t="s">
        <v>3292</v>
      </c>
      <c r="D38418" t="s">
        <v>2044</v>
      </c>
      <c r="E38418">
        <v>3</v>
      </c>
      <c r="F38418" t="s">
        <v>2016</v>
      </c>
      <c r="G38418" t="s">
        <v>2030</v>
      </c>
      <c r="H38418" t="s">
        <v>2017</v>
      </c>
      <c r="I38418">
        <v>43504</v>
      </c>
      <c r="J38418" t="s">
        <v>2030</v>
      </c>
      <c r="K38418" t="s">
        <v>2030</v>
      </c>
    </row>
    <row r="38419" spans="2:11">
      <c r="B38419" t="s">
        <v>2198</v>
      </c>
      <c r="C38419" t="s">
        <v>2387</v>
      </c>
      <c r="D38419" t="s">
        <v>2044</v>
      </c>
      <c r="E38419">
        <v>3</v>
      </c>
      <c r="F38419" t="s">
        <v>2016</v>
      </c>
      <c r="G38419">
        <v>35</v>
      </c>
      <c r="H38419" t="s">
        <v>2020</v>
      </c>
      <c r="I38419">
        <v>43504</v>
      </c>
      <c r="J38419" t="s">
        <v>2030</v>
      </c>
      <c r="K38419" t="s">
        <v>2030</v>
      </c>
    </row>
    <row r="38420" spans="2:11">
      <c r="B38420" t="s">
        <v>2067</v>
      </c>
      <c r="C38420" t="s">
        <v>2991</v>
      </c>
      <c r="D38420" t="s">
        <v>2252</v>
      </c>
      <c r="E38420">
        <v>3</v>
      </c>
      <c r="F38420" t="s">
        <v>2016</v>
      </c>
      <c r="G38420">
        <v>39</v>
      </c>
      <c r="H38420" t="s">
        <v>2020</v>
      </c>
      <c r="I38420">
        <v>43503</v>
      </c>
      <c r="J38420">
        <v>6</v>
      </c>
      <c r="K38420">
        <v>0</v>
      </c>
    </row>
    <row r="38421" spans="2:11">
      <c r="B38421" t="s">
        <v>2388</v>
      </c>
      <c r="C38421" t="s">
        <v>2389</v>
      </c>
      <c r="D38421" t="s">
        <v>2570</v>
      </c>
      <c r="E38421">
        <v>4</v>
      </c>
      <c r="F38421" t="s">
        <v>2016</v>
      </c>
      <c r="G38421">
        <v>40</v>
      </c>
      <c r="H38421" t="s">
        <v>2020</v>
      </c>
      <c r="I38421">
        <v>43503</v>
      </c>
      <c r="J38421">
        <v>8</v>
      </c>
      <c r="K38421">
        <v>-10.36</v>
      </c>
    </row>
    <row r="38422" spans="2:11">
      <c r="B38422" t="s">
        <v>2049</v>
      </c>
      <c r="C38422" t="s">
        <v>2395</v>
      </c>
      <c r="D38422" t="s">
        <v>2015</v>
      </c>
      <c r="E38422">
        <v>3</v>
      </c>
      <c r="F38422" t="s">
        <v>2016</v>
      </c>
      <c r="G38422">
        <v>35</v>
      </c>
      <c r="H38422" t="s">
        <v>2017</v>
      </c>
      <c r="I38422">
        <v>43503</v>
      </c>
      <c r="J38422" t="s">
        <v>2030</v>
      </c>
      <c r="K38422" t="s">
        <v>2030</v>
      </c>
    </row>
    <row r="38423" spans="2:11">
      <c r="B38423" t="s">
        <v>2063</v>
      </c>
      <c r="C38423" t="s">
        <v>2386</v>
      </c>
      <c r="D38423" t="s">
        <v>2184</v>
      </c>
      <c r="E38423">
        <v>1</v>
      </c>
      <c r="F38423" t="s">
        <v>2016</v>
      </c>
      <c r="G38423">
        <v>29</v>
      </c>
      <c r="H38423" t="s">
        <v>2017</v>
      </c>
      <c r="I38423">
        <v>43503</v>
      </c>
      <c r="J38423" t="s">
        <v>2030</v>
      </c>
      <c r="K38423" t="s">
        <v>2030</v>
      </c>
    </row>
    <row r="38424" spans="2:11">
      <c r="B38424" t="s">
        <v>2037</v>
      </c>
      <c r="C38424" t="s">
        <v>2377</v>
      </c>
      <c r="D38424" t="s">
        <v>2041</v>
      </c>
      <c r="E38424">
        <v>1</v>
      </c>
      <c r="F38424" t="s">
        <v>2016</v>
      </c>
      <c r="G38424">
        <v>26</v>
      </c>
      <c r="H38424" t="s">
        <v>2020</v>
      </c>
      <c r="I38424">
        <v>43495</v>
      </c>
      <c r="J38424">
        <v>4</v>
      </c>
      <c r="K38424">
        <v>10.36</v>
      </c>
    </row>
    <row r="38425" spans="2:11">
      <c r="B38425" t="s">
        <v>2996</v>
      </c>
      <c r="C38425" t="s">
        <v>2997</v>
      </c>
      <c r="D38425" t="s">
        <v>2035</v>
      </c>
      <c r="E38425">
        <v>5</v>
      </c>
      <c r="F38425" t="s">
        <v>2016</v>
      </c>
      <c r="G38425">
        <v>47</v>
      </c>
      <c r="H38425" t="s">
        <v>2020</v>
      </c>
      <c r="I38425">
        <v>43494</v>
      </c>
      <c r="J38425">
        <v>7</v>
      </c>
      <c r="K38425">
        <v>-5.08</v>
      </c>
    </row>
    <row r="38426" spans="2:11">
      <c r="B38426" t="s">
        <v>2260</v>
      </c>
      <c r="C38426" t="s">
        <v>3734</v>
      </c>
      <c r="D38426" t="s">
        <v>2035</v>
      </c>
      <c r="E38426">
        <v>5</v>
      </c>
      <c r="F38426" t="s">
        <v>2016</v>
      </c>
      <c r="G38426">
        <v>45</v>
      </c>
      <c r="H38426" t="s">
        <v>2020</v>
      </c>
      <c r="I38426">
        <v>43480</v>
      </c>
      <c r="J38426">
        <v>8</v>
      </c>
      <c r="K38426">
        <v>-10.36</v>
      </c>
    </row>
    <row r="38427" spans="2:11">
      <c r="B38427" t="s">
        <v>2021</v>
      </c>
      <c r="C38427" t="s">
        <v>2995</v>
      </c>
      <c r="D38427" t="s">
        <v>2216</v>
      </c>
      <c r="E38427">
        <v>3</v>
      </c>
      <c r="F38427" t="s">
        <v>2016</v>
      </c>
      <c r="G38427">
        <v>39</v>
      </c>
      <c r="H38427" t="s">
        <v>2020</v>
      </c>
      <c r="I38427">
        <v>43471</v>
      </c>
      <c r="J38427">
        <v>6</v>
      </c>
      <c r="K38427">
        <v>0</v>
      </c>
    </row>
    <row r="38428" spans="2:11">
      <c r="B38428" t="s">
        <v>2083</v>
      </c>
      <c r="C38428" t="s">
        <v>2084</v>
      </c>
      <c r="D38428" t="s">
        <v>2076</v>
      </c>
      <c r="E38428">
        <v>3</v>
      </c>
      <c r="F38428" t="s">
        <v>2088</v>
      </c>
      <c r="G38428" t="s">
        <v>2030</v>
      </c>
      <c r="H38428" t="s">
        <v>2017</v>
      </c>
      <c r="I38428">
        <v>43453</v>
      </c>
      <c r="J38428">
        <v>9</v>
      </c>
      <c r="K38428">
        <v>-17.93</v>
      </c>
    </row>
    <row r="38429" spans="2:11">
      <c r="B38429" t="s">
        <v>2033</v>
      </c>
      <c r="C38429" t="s">
        <v>2993</v>
      </c>
      <c r="D38429" t="s">
        <v>2184</v>
      </c>
      <c r="E38429">
        <v>1</v>
      </c>
      <c r="F38429" t="s">
        <v>2016</v>
      </c>
      <c r="G38429">
        <v>35</v>
      </c>
      <c r="H38429" t="s">
        <v>2020</v>
      </c>
      <c r="I38429">
        <v>43441</v>
      </c>
      <c r="J38429">
        <v>4</v>
      </c>
      <c r="K38429">
        <v>10.36</v>
      </c>
    </row>
    <row r="38430" spans="2:11">
      <c r="B38430" t="s">
        <v>2024</v>
      </c>
      <c r="C38430" t="s">
        <v>3681</v>
      </c>
      <c r="D38430" t="s">
        <v>2026</v>
      </c>
      <c r="E38430">
        <v>5</v>
      </c>
      <c r="F38430" t="s">
        <v>2016</v>
      </c>
      <c r="G38430">
        <v>56</v>
      </c>
      <c r="H38430" t="s">
        <v>2017</v>
      </c>
      <c r="I38430">
        <v>43411</v>
      </c>
      <c r="J38430">
        <v>10</v>
      </c>
      <c r="K38430">
        <v>-23.88</v>
      </c>
    </row>
    <row r="38501" spans="1:11">
      <c r="A38501" t="s">
        <v>1398</v>
      </c>
      <c r="B38501" t="s">
        <v>2094</v>
      </c>
      <c r="C38501" t="s">
        <v>2095</v>
      </c>
      <c r="D38501" t="s">
        <v>2026</v>
      </c>
      <c r="E38501">
        <v>5</v>
      </c>
      <c r="F38501" t="s">
        <v>2016</v>
      </c>
      <c r="G38501">
        <v>113</v>
      </c>
      <c r="H38501" t="s">
        <v>2020</v>
      </c>
      <c r="I38501">
        <v>43507</v>
      </c>
      <c r="J38501" t="s">
        <v>2030</v>
      </c>
      <c r="K38501" t="s">
        <v>2030</v>
      </c>
    </row>
    <row r="38502" spans="1:11">
      <c r="B38502" t="s">
        <v>2186</v>
      </c>
      <c r="C38502" t="s">
        <v>3787</v>
      </c>
      <c r="D38502" t="s">
        <v>2029</v>
      </c>
      <c r="E38502">
        <v>5</v>
      </c>
      <c r="F38502" t="s">
        <v>2016</v>
      </c>
      <c r="G38502">
        <v>119</v>
      </c>
      <c r="H38502" t="s">
        <v>2020</v>
      </c>
      <c r="I38502">
        <v>43507</v>
      </c>
      <c r="J38502">
        <v>3</v>
      </c>
      <c r="K38502">
        <v>79.83</v>
      </c>
    </row>
    <row r="38503" spans="1:11">
      <c r="B38503" t="s">
        <v>2039</v>
      </c>
      <c r="C38503" t="s">
        <v>3736</v>
      </c>
      <c r="D38503" t="s">
        <v>2026</v>
      </c>
      <c r="E38503">
        <v>5</v>
      </c>
      <c r="F38503" t="s">
        <v>2016</v>
      </c>
      <c r="G38503">
        <v>112</v>
      </c>
      <c r="H38503" t="s">
        <v>2020</v>
      </c>
      <c r="I38503">
        <v>43504</v>
      </c>
      <c r="J38503">
        <v>5</v>
      </c>
      <c r="K38503">
        <v>48.33</v>
      </c>
    </row>
    <row r="38504" spans="1:11">
      <c r="B38504" t="s">
        <v>2878</v>
      </c>
      <c r="C38504" t="s">
        <v>3204</v>
      </c>
      <c r="D38504" t="s">
        <v>2044</v>
      </c>
      <c r="E38504">
        <v>3</v>
      </c>
      <c r="F38504" t="s">
        <v>2016</v>
      </c>
      <c r="G38504" t="s">
        <v>2030</v>
      </c>
      <c r="H38504" t="s">
        <v>2017</v>
      </c>
      <c r="I38504">
        <v>43504</v>
      </c>
      <c r="J38504" t="s">
        <v>2030</v>
      </c>
      <c r="K38504" t="s">
        <v>2030</v>
      </c>
    </row>
    <row r="38505" spans="1:11">
      <c r="B38505" t="s">
        <v>2033</v>
      </c>
      <c r="C38505" t="s">
        <v>3788</v>
      </c>
      <c r="D38505" t="s">
        <v>2044</v>
      </c>
      <c r="E38505">
        <v>3</v>
      </c>
      <c r="F38505" t="s">
        <v>2016</v>
      </c>
      <c r="G38505">
        <v>88</v>
      </c>
      <c r="H38505" t="s">
        <v>2036</v>
      </c>
      <c r="I38505">
        <v>43503</v>
      </c>
      <c r="J38505">
        <v>7</v>
      </c>
      <c r="K38505">
        <v>0</v>
      </c>
    </row>
    <row r="38506" spans="1:11">
      <c r="B38506" t="s">
        <v>2072</v>
      </c>
      <c r="C38506" t="s">
        <v>3789</v>
      </c>
      <c r="D38506" t="s">
        <v>2015</v>
      </c>
      <c r="E38506">
        <v>3</v>
      </c>
      <c r="F38506" t="s">
        <v>2016</v>
      </c>
      <c r="G38506" t="s">
        <v>2030</v>
      </c>
      <c r="H38506" t="s">
        <v>2017</v>
      </c>
      <c r="I38506">
        <v>43503</v>
      </c>
      <c r="J38506">
        <v>6</v>
      </c>
      <c r="K38506">
        <v>22.76</v>
      </c>
    </row>
    <row r="38507" spans="1:11">
      <c r="B38507" t="s">
        <v>2981</v>
      </c>
      <c r="C38507" t="s">
        <v>2982</v>
      </c>
      <c r="D38507" t="s">
        <v>2026</v>
      </c>
      <c r="E38507">
        <v>5</v>
      </c>
      <c r="F38507" t="s">
        <v>2016</v>
      </c>
      <c r="G38507">
        <v>118</v>
      </c>
      <c r="H38507" t="s">
        <v>2020</v>
      </c>
      <c r="I38507">
        <v>43503</v>
      </c>
      <c r="J38507">
        <v>2</v>
      </c>
      <c r="K38507">
        <v>81.03</v>
      </c>
    </row>
    <row r="38508" spans="1:11">
      <c r="B38508" t="s">
        <v>2198</v>
      </c>
      <c r="C38508" t="s">
        <v>2199</v>
      </c>
      <c r="D38508" t="s">
        <v>2044</v>
      </c>
      <c r="E38508">
        <v>3</v>
      </c>
      <c r="F38508" t="s">
        <v>2016</v>
      </c>
      <c r="G38508">
        <v>96</v>
      </c>
      <c r="H38508" t="s">
        <v>2020</v>
      </c>
      <c r="I38508">
        <v>43503</v>
      </c>
      <c r="J38508">
        <v>4</v>
      </c>
      <c r="K38508">
        <v>56.97</v>
      </c>
    </row>
    <row r="38509" spans="1:11">
      <c r="B38509" t="s">
        <v>2118</v>
      </c>
      <c r="C38509" t="s">
        <v>3767</v>
      </c>
      <c r="D38509" t="s">
        <v>2026</v>
      </c>
      <c r="E38509">
        <v>5</v>
      </c>
      <c r="F38509" t="s">
        <v>2016</v>
      </c>
      <c r="G38509">
        <v>115</v>
      </c>
      <c r="H38509" t="s">
        <v>2017</v>
      </c>
      <c r="I38509">
        <v>43409</v>
      </c>
      <c r="J38509" t="s">
        <v>2030</v>
      </c>
      <c r="K38509" t="s">
        <v>2030</v>
      </c>
    </row>
    <row r="38510" spans="1:11">
      <c r="B38510" t="s">
        <v>2083</v>
      </c>
      <c r="C38510" t="s">
        <v>2084</v>
      </c>
      <c r="D38510" t="s">
        <v>2035</v>
      </c>
      <c r="E38510">
        <v>5</v>
      </c>
      <c r="F38510" t="s">
        <v>2085</v>
      </c>
      <c r="G38510" t="s">
        <v>2030</v>
      </c>
      <c r="H38510" t="s">
        <v>2017</v>
      </c>
      <c r="I38510">
        <v>43398</v>
      </c>
      <c r="J38510">
        <v>1</v>
      </c>
      <c r="K38510">
        <v>94.64</v>
      </c>
    </row>
    <row r="38511" spans="1:11">
      <c r="B38511" t="s">
        <v>3790</v>
      </c>
      <c r="C38511" t="s">
        <v>3791</v>
      </c>
      <c r="D38511" t="s">
        <v>2026</v>
      </c>
      <c r="E38511">
        <v>5</v>
      </c>
      <c r="F38511" t="s">
        <v>2016</v>
      </c>
      <c r="G38511" t="s">
        <v>2030</v>
      </c>
      <c r="H38511" t="s">
        <v>2017</v>
      </c>
      <c r="I38511">
        <v>43144</v>
      </c>
      <c r="J38511">
        <v>2</v>
      </c>
      <c r="K38511">
        <v>81.03</v>
      </c>
    </row>
    <row r="38512" spans="1:11">
      <c r="B38512" t="s">
        <v>2054</v>
      </c>
      <c r="C38512" t="s">
        <v>3109</v>
      </c>
      <c r="D38512" t="s">
        <v>2179</v>
      </c>
      <c r="E38512" t="s">
        <v>2030</v>
      </c>
      <c r="F38512" t="s">
        <v>2016</v>
      </c>
      <c r="G38512" t="s">
        <v>2030</v>
      </c>
      <c r="H38512" t="s">
        <v>2017</v>
      </c>
      <c r="I38512">
        <v>42475</v>
      </c>
      <c r="J38512" t="s">
        <v>2030</v>
      </c>
      <c r="K38512" t="s">
        <v>2030</v>
      </c>
    </row>
    <row r="38601" spans="1:11">
      <c r="A38601" t="s">
        <v>1399</v>
      </c>
      <c r="B38601" t="s">
        <v>2021</v>
      </c>
      <c r="C38601" t="s">
        <v>2679</v>
      </c>
      <c r="D38601" t="s">
        <v>2296</v>
      </c>
      <c r="E38601">
        <v>3</v>
      </c>
      <c r="F38601" t="s">
        <v>2016</v>
      </c>
      <c r="G38601">
        <v>56</v>
      </c>
      <c r="H38601" t="s">
        <v>2020</v>
      </c>
      <c r="I38601">
        <v>43511</v>
      </c>
      <c r="J38601">
        <v>4</v>
      </c>
      <c r="K38601">
        <v>0</v>
      </c>
    </row>
    <row r="38602" spans="1:11">
      <c r="B38602" t="s">
        <v>2146</v>
      </c>
      <c r="C38602" t="s">
        <v>2680</v>
      </c>
      <c r="D38602" t="s">
        <v>2026</v>
      </c>
      <c r="E38602">
        <v>5</v>
      </c>
      <c r="F38602" t="s">
        <v>2016</v>
      </c>
      <c r="G38602">
        <v>63</v>
      </c>
      <c r="H38602" t="s">
        <v>2020</v>
      </c>
      <c r="I38602">
        <v>43511</v>
      </c>
      <c r="J38602">
        <v>7</v>
      </c>
      <c r="K38602">
        <v>-15.65</v>
      </c>
    </row>
    <row r="38603" spans="1:11">
      <c r="B38603" t="s">
        <v>2257</v>
      </c>
      <c r="C38603" t="s">
        <v>2681</v>
      </c>
      <c r="D38603" t="s">
        <v>2044</v>
      </c>
      <c r="E38603">
        <v>3</v>
      </c>
      <c r="F38603" t="s">
        <v>2016</v>
      </c>
      <c r="G38603">
        <v>51</v>
      </c>
      <c r="H38603" t="s">
        <v>2020</v>
      </c>
      <c r="I38603">
        <v>43511</v>
      </c>
      <c r="J38603">
        <v>3</v>
      </c>
      <c r="K38603">
        <v>0.15</v>
      </c>
    </row>
    <row r="38604" spans="1:11">
      <c r="B38604" t="s">
        <v>2682</v>
      </c>
      <c r="C38604" t="s">
        <v>2683</v>
      </c>
      <c r="D38604" t="s">
        <v>2026</v>
      </c>
      <c r="E38604">
        <v>5</v>
      </c>
      <c r="F38604" t="s">
        <v>2016</v>
      </c>
      <c r="G38604">
        <v>65</v>
      </c>
      <c r="H38604" t="s">
        <v>2017</v>
      </c>
      <c r="I38604">
        <v>43511</v>
      </c>
      <c r="J38604" t="s">
        <v>2030</v>
      </c>
      <c r="K38604" t="s">
        <v>2030</v>
      </c>
    </row>
    <row r="38605" spans="1:11">
      <c r="B38605" t="s">
        <v>2031</v>
      </c>
      <c r="C38605" t="s">
        <v>2684</v>
      </c>
      <c r="D38605" t="s">
        <v>2026</v>
      </c>
      <c r="E38605">
        <v>5</v>
      </c>
      <c r="F38605" t="s">
        <v>2016</v>
      </c>
      <c r="G38605">
        <v>60</v>
      </c>
      <c r="H38605" t="s">
        <v>2020</v>
      </c>
      <c r="I38605">
        <v>43510</v>
      </c>
      <c r="J38605">
        <v>7</v>
      </c>
      <c r="K38605">
        <v>-15.65</v>
      </c>
    </row>
    <row r="38606" spans="1:11">
      <c r="B38606" t="s">
        <v>2232</v>
      </c>
      <c r="C38606" t="s">
        <v>2685</v>
      </c>
      <c r="D38606" t="s">
        <v>2029</v>
      </c>
      <c r="E38606">
        <v>5</v>
      </c>
      <c r="F38606" t="s">
        <v>2016</v>
      </c>
      <c r="G38606" t="s">
        <v>2030</v>
      </c>
      <c r="H38606" t="s">
        <v>2017</v>
      </c>
      <c r="I38606">
        <v>43510</v>
      </c>
      <c r="J38606">
        <v>7</v>
      </c>
      <c r="K38606">
        <v>-15.65</v>
      </c>
    </row>
    <row r="38607" spans="1:11">
      <c r="B38607" t="s">
        <v>2069</v>
      </c>
      <c r="C38607" t="s">
        <v>2686</v>
      </c>
      <c r="D38607" t="s">
        <v>2071</v>
      </c>
      <c r="E38607">
        <v>3</v>
      </c>
      <c r="F38607" t="s">
        <v>2088</v>
      </c>
      <c r="G38607" t="s">
        <v>2030</v>
      </c>
      <c r="H38607" t="s">
        <v>2017</v>
      </c>
      <c r="I38607">
        <v>43510</v>
      </c>
      <c r="J38607">
        <v>6</v>
      </c>
      <c r="K38607">
        <v>-15.45</v>
      </c>
    </row>
    <row r="38608" spans="1:11">
      <c r="B38608" t="s">
        <v>2074</v>
      </c>
      <c r="C38608" t="s">
        <v>2604</v>
      </c>
      <c r="D38608" t="s">
        <v>2026</v>
      </c>
      <c r="E38608">
        <v>5</v>
      </c>
      <c r="F38608" t="s">
        <v>2016</v>
      </c>
      <c r="G38608">
        <v>61</v>
      </c>
      <c r="H38608" t="s">
        <v>2020</v>
      </c>
      <c r="I38608">
        <v>43510</v>
      </c>
      <c r="J38608">
        <v>7</v>
      </c>
      <c r="K38608">
        <v>-15.65</v>
      </c>
    </row>
    <row r="38609" spans="2:11">
      <c r="B38609" t="s">
        <v>2045</v>
      </c>
      <c r="C38609" t="s">
        <v>2687</v>
      </c>
      <c r="D38609" t="s">
        <v>2029</v>
      </c>
      <c r="E38609">
        <v>5</v>
      </c>
      <c r="F38609" t="s">
        <v>2016</v>
      </c>
      <c r="G38609">
        <v>63</v>
      </c>
      <c r="H38609" t="s">
        <v>2020</v>
      </c>
      <c r="I38609">
        <v>43510</v>
      </c>
      <c r="J38609">
        <v>7</v>
      </c>
      <c r="K38609">
        <v>-15.65</v>
      </c>
    </row>
    <row r="38610" spans="2:11">
      <c r="B38610" t="s">
        <v>2079</v>
      </c>
      <c r="C38610" t="s">
        <v>2688</v>
      </c>
      <c r="D38610" t="s">
        <v>2015</v>
      </c>
      <c r="E38610">
        <v>3</v>
      </c>
      <c r="F38610" t="s">
        <v>2016</v>
      </c>
      <c r="G38610">
        <v>62</v>
      </c>
      <c r="H38610" t="s">
        <v>2017</v>
      </c>
      <c r="I38610">
        <v>43482</v>
      </c>
      <c r="J38610">
        <v>2</v>
      </c>
      <c r="K38610">
        <v>3.94</v>
      </c>
    </row>
    <row r="38611" spans="2:11">
      <c r="B38611" t="s">
        <v>2083</v>
      </c>
      <c r="C38611" t="s">
        <v>2084</v>
      </c>
      <c r="D38611" t="s">
        <v>2076</v>
      </c>
      <c r="E38611">
        <v>3</v>
      </c>
      <c r="F38611" t="s">
        <v>2085</v>
      </c>
      <c r="G38611" t="s">
        <v>2030</v>
      </c>
      <c r="H38611" t="s">
        <v>2017</v>
      </c>
      <c r="I38611">
        <v>43441</v>
      </c>
      <c r="J38611">
        <v>5</v>
      </c>
      <c r="K38611">
        <v>-8.94</v>
      </c>
    </row>
    <row r="38612" spans="2:11">
      <c r="B38612" t="s">
        <v>2042</v>
      </c>
      <c r="C38612" t="s">
        <v>2689</v>
      </c>
      <c r="D38612" t="s">
        <v>2044</v>
      </c>
      <c r="E38612">
        <v>3</v>
      </c>
      <c r="F38612" t="s">
        <v>2085</v>
      </c>
      <c r="G38612">
        <v>54</v>
      </c>
      <c r="H38612" t="s">
        <v>2020</v>
      </c>
      <c r="I38612">
        <v>43399</v>
      </c>
      <c r="J38612">
        <v>1</v>
      </c>
      <c r="K38612">
        <v>18.809999999999999</v>
      </c>
    </row>
    <row r="38613" spans="2:11">
      <c r="B38613" t="s">
        <v>2091</v>
      </c>
      <c r="C38613" t="s">
        <v>2690</v>
      </c>
      <c r="D38613" t="s">
        <v>2093</v>
      </c>
      <c r="E38613" t="s">
        <v>2030</v>
      </c>
      <c r="F38613" t="s">
        <v>2016</v>
      </c>
      <c r="G38613" t="s">
        <v>2030</v>
      </c>
      <c r="H38613" t="s">
        <v>2017</v>
      </c>
      <c r="I38613">
        <v>43391</v>
      </c>
      <c r="J38613" t="s">
        <v>2030</v>
      </c>
      <c r="K38613" t="s">
        <v>2030</v>
      </c>
    </row>
    <row r="38614" spans="2:11">
      <c r="B38614" t="s">
        <v>2691</v>
      </c>
      <c r="C38614" t="s">
        <v>2692</v>
      </c>
      <c r="D38614" t="s">
        <v>2044</v>
      </c>
      <c r="E38614">
        <v>3</v>
      </c>
      <c r="F38614" t="s">
        <v>2123</v>
      </c>
      <c r="G38614">
        <v>55</v>
      </c>
      <c r="H38614" t="s">
        <v>2020</v>
      </c>
      <c r="I38614">
        <v>42664</v>
      </c>
      <c r="J38614">
        <v>4</v>
      </c>
      <c r="K38614">
        <v>0</v>
      </c>
    </row>
    <row r="38701" spans="1:11">
      <c r="A38701" t="s">
        <v>1400</v>
      </c>
      <c r="B38701" t="s">
        <v>2131</v>
      </c>
      <c r="C38701" t="s">
        <v>2980</v>
      </c>
      <c r="D38701" t="s">
        <v>2026</v>
      </c>
      <c r="E38701">
        <v>5</v>
      </c>
      <c r="F38701" t="s">
        <v>2016</v>
      </c>
      <c r="G38701">
        <v>3.5</v>
      </c>
      <c r="H38701" t="s">
        <v>2133</v>
      </c>
      <c r="I38701">
        <v>43511</v>
      </c>
      <c r="J38701">
        <v>2</v>
      </c>
      <c r="K38701">
        <v>12.02</v>
      </c>
    </row>
    <row r="38702" spans="1:11">
      <c r="B38702" t="s">
        <v>2063</v>
      </c>
      <c r="C38702" t="s">
        <v>3199</v>
      </c>
      <c r="D38702" t="s">
        <v>2162</v>
      </c>
      <c r="E38702">
        <v>3</v>
      </c>
      <c r="F38702" t="s">
        <v>2016</v>
      </c>
      <c r="G38702">
        <v>3</v>
      </c>
      <c r="H38702" t="s">
        <v>2017</v>
      </c>
      <c r="I38702">
        <v>43511</v>
      </c>
      <c r="J38702">
        <v>4</v>
      </c>
      <c r="K38702">
        <v>0</v>
      </c>
    </row>
    <row r="38703" spans="1:11">
      <c r="B38703" t="s">
        <v>2067</v>
      </c>
      <c r="C38703" t="s">
        <v>3200</v>
      </c>
      <c r="D38703" t="s">
        <v>2252</v>
      </c>
      <c r="E38703">
        <v>3</v>
      </c>
      <c r="F38703" t="s">
        <v>2016</v>
      </c>
      <c r="G38703">
        <v>2</v>
      </c>
      <c r="H38703" t="s">
        <v>2020</v>
      </c>
      <c r="I38703">
        <v>43510</v>
      </c>
      <c r="J38703">
        <v>4</v>
      </c>
      <c r="K38703">
        <v>0</v>
      </c>
    </row>
    <row r="38704" spans="1:11">
      <c r="B38704" t="s">
        <v>2037</v>
      </c>
      <c r="C38704" t="s">
        <v>3201</v>
      </c>
      <c r="D38704" t="s">
        <v>2076</v>
      </c>
      <c r="E38704">
        <v>3</v>
      </c>
      <c r="F38704" t="s">
        <v>2016</v>
      </c>
      <c r="G38704">
        <v>2.5</v>
      </c>
      <c r="H38704" t="s">
        <v>2020</v>
      </c>
      <c r="I38704">
        <v>43510</v>
      </c>
      <c r="J38704">
        <v>1</v>
      </c>
      <c r="K38704">
        <v>42.8</v>
      </c>
    </row>
    <row r="38705" spans="2:11">
      <c r="B38705" t="s">
        <v>2074</v>
      </c>
      <c r="C38705" t="s">
        <v>3202</v>
      </c>
      <c r="D38705" t="s">
        <v>2076</v>
      </c>
      <c r="E38705">
        <v>3</v>
      </c>
      <c r="F38705" t="s">
        <v>2016</v>
      </c>
      <c r="G38705">
        <v>3</v>
      </c>
      <c r="H38705" t="s">
        <v>2020</v>
      </c>
      <c r="I38705">
        <v>43510</v>
      </c>
      <c r="J38705">
        <v>4</v>
      </c>
      <c r="K38705">
        <v>0</v>
      </c>
    </row>
    <row r="38706" spans="2:11">
      <c r="B38706" t="s">
        <v>2247</v>
      </c>
      <c r="C38706" t="s">
        <v>3166</v>
      </c>
      <c r="D38706" t="s">
        <v>2162</v>
      </c>
      <c r="E38706">
        <v>3</v>
      </c>
      <c r="F38706" t="s">
        <v>2016</v>
      </c>
      <c r="G38706">
        <v>2</v>
      </c>
      <c r="H38706" t="s">
        <v>2020</v>
      </c>
      <c r="I38706">
        <v>43510</v>
      </c>
      <c r="J38706">
        <v>4</v>
      </c>
      <c r="K38706">
        <v>0</v>
      </c>
    </row>
    <row r="38707" spans="2:11">
      <c r="B38707" t="s">
        <v>2094</v>
      </c>
      <c r="C38707" t="s">
        <v>2095</v>
      </c>
      <c r="D38707" t="s">
        <v>2053</v>
      </c>
      <c r="E38707">
        <v>1</v>
      </c>
      <c r="F38707" t="s">
        <v>2016</v>
      </c>
      <c r="G38707" t="s">
        <v>2030</v>
      </c>
      <c r="H38707" t="s">
        <v>2017</v>
      </c>
      <c r="I38707">
        <v>43507</v>
      </c>
      <c r="J38707" t="s">
        <v>2030</v>
      </c>
      <c r="K38707" t="s">
        <v>2030</v>
      </c>
    </row>
    <row r="38708" spans="2:11">
      <c r="B38708" t="s">
        <v>2083</v>
      </c>
      <c r="C38708" t="s">
        <v>2084</v>
      </c>
      <c r="D38708" t="s">
        <v>2035</v>
      </c>
      <c r="E38708">
        <v>5</v>
      </c>
      <c r="F38708" t="s">
        <v>2016</v>
      </c>
      <c r="G38708" t="s">
        <v>2030</v>
      </c>
      <c r="H38708" t="s">
        <v>2017</v>
      </c>
      <c r="I38708">
        <v>43420</v>
      </c>
      <c r="J38708">
        <v>5</v>
      </c>
      <c r="K38708">
        <v>-6.45</v>
      </c>
    </row>
    <row r="38801" spans="1:11">
      <c r="A38801" t="s">
        <v>1401</v>
      </c>
      <c r="B38801" t="s">
        <v>2037</v>
      </c>
      <c r="C38801" t="s">
        <v>4160</v>
      </c>
      <c r="D38801" t="s">
        <v>2026</v>
      </c>
      <c r="E38801">
        <v>5</v>
      </c>
      <c r="F38801" t="s">
        <v>2016</v>
      </c>
      <c r="G38801">
        <v>68</v>
      </c>
      <c r="H38801" t="s">
        <v>2020</v>
      </c>
      <c r="I38801">
        <v>43511</v>
      </c>
      <c r="J38801">
        <v>1</v>
      </c>
      <c r="K38801">
        <v>2.57</v>
      </c>
    </row>
    <row r="38802" spans="1:11">
      <c r="B38802" t="s">
        <v>2159</v>
      </c>
      <c r="C38802" t="s">
        <v>4161</v>
      </c>
      <c r="D38802" t="s">
        <v>2044</v>
      </c>
      <c r="E38802">
        <v>3</v>
      </c>
      <c r="F38802" t="s">
        <v>2016</v>
      </c>
      <c r="G38802">
        <v>52</v>
      </c>
      <c r="H38802" t="s">
        <v>2017</v>
      </c>
      <c r="I38802">
        <v>43511</v>
      </c>
      <c r="J38802">
        <v>3</v>
      </c>
      <c r="K38802">
        <v>-4.16</v>
      </c>
    </row>
    <row r="38803" spans="1:11">
      <c r="B38803" t="s">
        <v>2134</v>
      </c>
      <c r="C38803" t="s">
        <v>4162</v>
      </c>
      <c r="D38803" t="s">
        <v>2162</v>
      </c>
      <c r="E38803">
        <v>3</v>
      </c>
      <c r="F38803" t="s">
        <v>2016</v>
      </c>
      <c r="G38803">
        <v>56</v>
      </c>
      <c r="H38803" t="s">
        <v>2020</v>
      </c>
      <c r="I38803">
        <v>43511</v>
      </c>
      <c r="J38803" t="s">
        <v>2030</v>
      </c>
      <c r="K38803" t="s">
        <v>2030</v>
      </c>
    </row>
    <row r="38804" spans="1:11">
      <c r="B38804" t="s">
        <v>2682</v>
      </c>
      <c r="C38804" t="s">
        <v>4163</v>
      </c>
      <c r="D38804" t="s">
        <v>2026</v>
      </c>
      <c r="E38804">
        <v>5</v>
      </c>
      <c r="F38804" t="s">
        <v>2016</v>
      </c>
      <c r="G38804">
        <v>70</v>
      </c>
      <c r="H38804" t="s">
        <v>2017</v>
      </c>
      <c r="I38804">
        <v>43511</v>
      </c>
      <c r="J38804" t="s">
        <v>2030</v>
      </c>
      <c r="K38804" t="s">
        <v>2030</v>
      </c>
    </row>
    <row r="38805" spans="1:11">
      <c r="B38805" t="s">
        <v>2981</v>
      </c>
      <c r="C38805" t="s">
        <v>4164</v>
      </c>
      <c r="D38805" t="s">
        <v>2026</v>
      </c>
      <c r="E38805">
        <v>5</v>
      </c>
      <c r="F38805" t="s">
        <v>2016</v>
      </c>
      <c r="G38805">
        <v>73</v>
      </c>
      <c r="H38805" t="s">
        <v>2020</v>
      </c>
      <c r="I38805">
        <v>43511</v>
      </c>
      <c r="J38805">
        <v>1</v>
      </c>
      <c r="K38805">
        <v>2.57</v>
      </c>
    </row>
    <row r="38806" spans="1:11">
      <c r="B38806" t="s">
        <v>2059</v>
      </c>
      <c r="C38806" t="s">
        <v>3245</v>
      </c>
      <c r="D38806" t="s">
        <v>2026</v>
      </c>
      <c r="E38806">
        <v>5</v>
      </c>
      <c r="F38806" t="s">
        <v>2016</v>
      </c>
      <c r="G38806">
        <v>66</v>
      </c>
      <c r="H38806" t="s">
        <v>2020</v>
      </c>
      <c r="I38806">
        <v>43511</v>
      </c>
      <c r="J38806">
        <v>1</v>
      </c>
      <c r="K38806">
        <v>2.57</v>
      </c>
    </row>
    <row r="38807" spans="1:11">
      <c r="B38807" t="s">
        <v>2174</v>
      </c>
      <c r="C38807" t="s">
        <v>4165</v>
      </c>
      <c r="D38807" t="s">
        <v>2029</v>
      </c>
      <c r="E38807">
        <v>5</v>
      </c>
      <c r="F38807" t="s">
        <v>2016</v>
      </c>
      <c r="G38807">
        <v>70</v>
      </c>
      <c r="H38807" t="s">
        <v>2017</v>
      </c>
      <c r="I38807">
        <v>43510</v>
      </c>
      <c r="J38807">
        <v>1</v>
      </c>
      <c r="K38807">
        <v>2.57</v>
      </c>
    </row>
    <row r="38808" spans="1:11">
      <c r="B38808" t="s">
        <v>2027</v>
      </c>
      <c r="C38808" t="s">
        <v>2435</v>
      </c>
      <c r="D38808" t="s">
        <v>2029</v>
      </c>
      <c r="E38808">
        <v>5</v>
      </c>
      <c r="F38808" t="s">
        <v>2016</v>
      </c>
      <c r="G38808">
        <v>66</v>
      </c>
      <c r="H38808" t="s">
        <v>2017</v>
      </c>
      <c r="I38808">
        <v>43510</v>
      </c>
      <c r="J38808">
        <v>1</v>
      </c>
      <c r="K38808">
        <v>2.57</v>
      </c>
    </row>
    <row r="38809" spans="1:11">
      <c r="B38809" t="s">
        <v>2031</v>
      </c>
      <c r="C38809" t="s">
        <v>4166</v>
      </c>
      <c r="D38809" t="s">
        <v>2026</v>
      </c>
      <c r="E38809">
        <v>5</v>
      </c>
      <c r="F38809" t="s">
        <v>2016</v>
      </c>
      <c r="G38809">
        <v>68</v>
      </c>
      <c r="H38809" t="s">
        <v>2020</v>
      </c>
      <c r="I38809">
        <v>43510</v>
      </c>
      <c r="J38809">
        <v>1</v>
      </c>
      <c r="K38809">
        <v>2.57</v>
      </c>
    </row>
    <row r="38810" spans="1:11">
      <c r="B38810" t="s">
        <v>2232</v>
      </c>
      <c r="C38810" t="s">
        <v>4167</v>
      </c>
      <c r="D38810" t="s">
        <v>2029</v>
      </c>
      <c r="E38810">
        <v>5</v>
      </c>
      <c r="F38810" t="s">
        <v>2016</v>
      </c>
      <c r="G38810" t="s">
        <v>2030</v>
      </c>
      <c r="H38810" t="s">
        <v>2017</v>
      </c>
      <c r="I38810">
        <v>43510</v>
      </c>
      <c r="J38810">
        <v>1</v>
      </c>
      <c r="K38810">
        <v>2.57</v>
      </c>
    </row>
    <row r="38811" spans="1:11">
      <c r="B38811" t="s">
        <v>2051</v>
      </c>
      <c r="C38811" t="s">
        <v>2876</v>
      </c>
      <c r="D38811" t="s">
        <v>2053</v>
      </c>
      <c r="E38811">
        <v>1</v>
      </c>
      <c r="F38811" t="s">
        <v>2016</v>
      </c>
      <c r="G38811">
        <v>26</v>
      </c>
      <c r="H38811" t="s">
        <v>2017</v>
      </c>
      <c r="I38811">
        <v>43434</v>
      </c>
      <c r="J38811">
        <v>2</v>
      </c>
      <c r="K38811">
        <v>-2.57</v>
      </c>
    </row>
    <row r="38812" spans="1:11">
      <c r="B38812" t="s">
        <v>2083</v>
      </c>
      <c r="C38812" t="s">
        <v>2304</v>
      </c>
      <c r="D38812" t="s">
        <v>2035</v>
      </c>
      <c r="E38812">
        <v>5</v>
      </c>
      <c r="F38812" t="s">
        <v>2016</v>
      </c>
      <c r="G38812" t="s">
        <v>2030</v>
      </c>
      <c r="H38812" t="s">
        <v>2017</v>
      </c>
      <c r="I38812">
        <v>43406</v>
      </c>
      <c r="J38812">
        <v>1</v>
      </c>
      <c r="K38812">
        <v>2.57</v>
      </c>
    </row>
    <row r="38901" spans="1:11">
      <c r="A38901" t="s">
        <v>1402</v>
      </c>
      <c r="B38901" t="s">
        <v>2067</v>
      </c>
      <c r="C38901" t="s">
        <v>2910</v>
      </c>
      <c r="D38901" t="s">
        <v>2252</v>
      </c>
      <c r="E38901">
        <v>3</v>
      </c>
      <c r="F38901" t="s">
        <v>2016</v>
      </c>
      <c r="G38901">
        <v>2</v>
      </c>
      <c r="H38901" t="s">
        <v>2020</v>
      </c>
      <c r="I38901">
        <v>43503</v>
      </c>
      <c r="J38901">
        <v>1</v>
      </c>
      <c r="K38901">
        <v>0</v>
      </c>
    </row>
    <row r="38902" spans="1:11">
      <c r="B38902" t="s">
        <v>2371</v>
      </c>
      <c r="C38902" t="s">
        <v>2372</v>
      </c>
      <c r="D38902" t="s">
        <v>2184</v>
      </c>
      <c r="E38902">
        <v>1</v>
      </c>
      <c r="F38902" t="s">
        <v>2016</v>
      </c>
      <c r="G38902">
        <v>1.5</v>
      </c>
      <c r="H38902" t="s">
        <v>2017</v>
      </c>
      <c r="I38902">
        <v>43503</v>
      </c>
      <c r="J38902">
        <v>3</v>
      </c>
      <c r="K38902">
        <v>-29.52</v>
      </c>
    </row>
    <row r="38903" spans="1:11">
      <c r="B38903" t="s">
        <v>2074</v>
      </c>
      <c r="C38903" t="s">
        <v>3164</v>
      </c>
      <c r="D38903" t="s">
        <v>2076</v>
      </c>
      <c r="E38903">
        <v>3</v>
      </c>
      <c r="F38903" t="s">
        <v>2016</v>
      </c>
      <c r="G38903">
        <v>4.5999999999999996</v>
      </c>
      <c r="H38903" t="s">
        <v>2017</v>
      </c>
      <c r="I38903">
        <v>43500</v>
      </c>
      <c r="J38903">
        <v>1</v>
      </c>
      <c r="K38903">
        <v>0</v>
      </c>
    </row>
    <row r="38904" spans="1:11">
      <c r="B38904" t="s">
        <v>2094</v>
      </c>
      <c r="C38904" t="s">
        <v>2095</v>
      </c>
      <c r="D38904" t="s">
        <v>2076</v>
      </c>
      <c r="E38904">
        <v>3</v>
      </c>
      <c r="F38904" t="s">
        <v>2088</v>
      </c>
      <c r="G38904" t="s">
        <v>2030</v>
      </c>
      <c r="H38904" t="s">
        <v>2017</v>
      </c>
      <c r="I38904">
        <v>43495</v>
      </c>
      <c r="J38904" t="s">
        <v>2030</v>
      </c>
      <c r="K38904" t="s">
        <v>2030</v>
      </c>
    </row>
    <row r="38905" spans="1:11">
      <c r="B38905" t="s">
        <v>2134</v>
      </c>
      <c r="C38905" t="s">
        <v>2379</v>
      </c>
      <c r="D38905" t="s">
        <v>2162</v>
      </c>
      <c r="E38905">
        <v>3</v>
      </c>
      <c r="F38905" t="s">
        <v>2016</v>
      </c>
      <c r="G38905">
        <v>3</v>
      </c>
      <c r="H38905" t="s">
        <v>2017</v>
      </c>
      <c r="I38905">
        <v>43494</v>
      </c>
      <c r="J38905" t="s">
        <v>2030</v>
      </c>
      <c r="K38905" t="s">
        <v>2030</v>
      </c>
    </row>
    <row r="38906" spans="1:11">
      <c r="B38906" t="s">
        <v>2174</v>
      </c>
      <c r="C38906" t="s">
        <v>2357</v>
      </c>
      <c r="D38906" t="s">
        <v>2015</v>
      </c>
      <c r="E38906">
        <v>3</v>
      </c>
      <c r="F38906" t="s">
        <v>2016</v>
      </c>
      <c r="G38906">
        <v>3</v>
      </c>
      <c r="H38906" t="s">
        <v>2017</v>
      </c>
      <c r="I38906">
        <v>43493</v>
      </c>
      <c r="J38906">
        <v>1</v>
      </c>
      <c r="K38906">
        <v>0</v>
      </c>
    </row>
    <row r="38907" spans="1:11">
      <c r="B38907" t="s">
        <v>2382</v>
      </c>
      <c r="C38907" t="s">
        <v>2383</v>
      </c>
      <c r="D38907" t="s">
        <v>2227</v>
      </c>
      <c r="E38907">
        <v>3</v>
      </c>
      <c r="F38907" t="s">
        <v>2016</v>
      </c>
      <c r="G38907">
        <v>3</v>
      </c>
      <c r="H38907" t="s">
        <v>2017</v>
      </c>
      <c r="I38907">
        <v>43489</v>
      </c>
      <c r="J38907">
        <v>1</v>
      </c>
      <c r="K38907">
        <v>0</v>
      </c>
    </row>
    <row r="38908" spans="1:11">
      <c r="B38908" t="s">
        <v>2045</v>
      </c>
      <c r="C38908" t="s">
        <v>2351</v>
      </c>
      <c r="D38908" t="s">
        <v>2015</v>
      </c>
      <c r="E38908">
        <v>3</v>
      </c>
      <c r="F38908" t="s">
        <v>2016</v>
      </c>
      <c r="G38908" t="s">
        <v>2030</v>
      </c>
      <c r="H38908" t="s">
        <v>2017</v>
      </c>
      <c r="I38908">
        <v>43489</v>
      </c>
      <c r="J38908" t="s">
        <v>2030</v>
      </c>
      <c r="K38908" t="s">
        <v>2030</v>
      </c>
    </row>
    <row r="38909" spans="1:11">
      <c r="B38909" t="s">
        <v>2388</v>
      </c>
      <c r="C38909" t="s">
        <v>2389</v>
      </c>
      <c r="D38909" t="s">
        <v>2076</v>
      </c>
      <c r="E38909">
        <v>3</v>
      </c>
      <c r="F38909" t="s">
        <v>2088</v>
      </c>
      <c r="G38909">
        <v>4</v>
      </c>
      <c r="H38909" t="s">
        <v>2017</v>
      </c>
      <c r="I38909">
        <v>43473</v>
      </c>
      <c r="J38909">
        <v>4</v>
      </c>
      <c r="K38909">
        <v>-50.34</v>
      </c>
    </row>
    <row r="38910" spans="1:11">
      <c r="B38910" t="s">
        <v>2021</v>
      </c>
      <c r="C38910" t="s">
        <v>2350</v>
      </c>
      <c r="D38910" t="s">
        <v>2403</v>
      </c>
      <c r="E38910">
        <v>1</v>
      </c>
      <c r="F38910" t="s">
        <v>2016</v>
      </c>
      <c r="G38910">
        <v>1.75</v>
      </c>
      <c r="H38910" t="s">
        <v>2020</v>
      </c>
      <c r="I38910">
        <v>43471</v>
      </c>
      <c r="J38910">
        <v>2</v>
      </c>
      <c r="K38910">
        <v>0</v>
      </c>
    </row>
    <row r="38911" spans="1:11">
      <c r="B38911" t="s">
        <v>2051</v>
      </c>
      <c r="C38911" t="s">
        <v>2354</v>
      </c>
      <c r="D38911" t="s">
        <v>2076</v>
      </c>
      <c r="E38911">
        <v>3</v>
      </c>
      <c r="F38911" t="s">
        <v>2016</v>
      </c>
      <c r="G38911">
        <v>2.5</v>
      </c>
      <c r="H38911" t="s">
        <v>2017</v>
      </c>
      <c r="I38911">
        <v>43453</v>
      </c>
      <c r="J38911">
        <v>1</v>
      </c>
      <c r="K38911">
        <v>0</v>
      </c>
    </row>
    <row r="38912" spans="1:11">
      <c r="B38912" t="s">
        <v>2083</v>
      </c>
      <c r="C38912" t="s">
        <v>2084</v>
      </c>
      <c r="D38912" t="s">
        <v>2076</v>
      </c>
      <c r="E38912">
        <v>3</v>
      </c>
      <c r="F38912" t="s">
        <v>2016</v>
      </c>
      <c r="G38912" t="s">
        <v>2030</v>
      </c>
      <c r="H38912" t="s">
        <v>2017</v>
      </c>
      <c r="I38912">
        <v>43181</v>
      </c>
      <c r="J38912">
        <v>1</v>
      </c>
      <c r="K38912">
        <v>0</v>
      </c>
    </row>
    <row r="39001" spans="1:11">
      <c r="A39001" t="s">
        <v>1403</v>
      </c>
      <c r="B39001" t="s">
        <v>2079</v>
      </c>
      <c r="C39001" t="s">
        <v>2699</v>
      </c>
      <c r="D39001" t="s">
        <v>2029</v>
      </c>
      <c r="E39001">
        <v>5</v>
      </c>
      <c r="F39001" t="s">
        <v>2016</v>
      </c>
      <c r="G39001">
        <v>113</v>
      </c>
      <c r="H39001" t="s">
        <v>2017</v>
      </c>
      <c r="I39001">
        <v>43510</v>
      </c>
      <c r="J39001">
        <v>1</v>
      </c>
      <c r="K39001">
        <v>16.190000000000001</v>
      </c>
    </row>
    <row r="39002" spans="1:11">
      <c r="B39002" t="s">
        <v>2174</v>
      </c>
      <c r="C39002" t="s">
        <v>2316</v>
      </c>
      <c r="D39002" t="s">
        <v>2029</v>
      </c>
      <c r="E39002">
        <v>5</v>
      </c>
      <c r="F39002" t="s">
        <v>2016</v>
      </c>
      <c r="G39002">
        <v>112</v>
      </c>
      <c r="H39002" t="s">
        <v>2017</v>
      </c>
      <c r="I39002">
        <v>43509</v>
      </c>
      <c r="J39002">
        <v>1</v>
      </c>
      <c r="K39002">
        <v>16.190000000000001</v>
      </c>
    </row>
    <row r="39003" spans="1:11">
      <c r="B39003" t="s">
        <v>2267</v>
      </c>
      <c r="C39003" t="s">
        <v>2700</v>
      </c>
      <c r="D39003" t="s">
        <v>2029</v>
      </c>
      <c r="E39003">
        <v>5</v>
      </c>
      <c r="F39003" t="s">
        <v>2016</v>
      </c>
      <c r="G39003">
        <v>114</v>
      </c>
      <c r="H39003" t="s">
        <v>2017</v>
      </c>
      <c r="I39003">
        <v>43509</v>
      </c>
      <c r="J39003" t="s">
        <v>2030</v>
      </c>
      <c r="K39003" t="s">
        <v>2030</v>
      </c>
    </row>
    <row r="39004" spans="1:11">
      <c r="B39004" t="s">
        <v>106</v>
      </c>
      <c r="C39004" t="s">
        <v>2701</v>
      </c>
      <c r="D39004" t="s">
        <v>2440</v>
      </c>
      <c r="E39004">
        <v>5</v>
      </c>
      <c r="F39004" t="s">
        <v>2016</v>
      </c>
      <c r="G39004">
        <v>115</v>
      </c>
      <c r="H39004" t="s">
        <v>2020</v>
      </c>
      <c r="I39004">
        <v>43508</v>
      </c>
      <c r="J39004" t="s">
        <v>2030</v>
      </c>
      <c r="K39004" t="s">
        <v>2030</v>
      </c>
    </row>
    <row r="39005" spans="1:11">
      <c r="B39005" t="s">
        <v>2159</v>
      </c>
      <c r="C39005" t="s">
        <v>2702</v>
      </c>
      <c r="D39005" t="s">
        <v>2044</v>
      </c>
      <c r="E39005">
        <v>3</v>
      </c>
      <c r="F39005" t="s">
        <v>2016</v>
      </c>
      <c r="G39005">
        <v>110</v>
      </c>
      <c r="H39005" t="s">
        <v>2017</v>
      </c>
      <c r="I39005">
        <v>43508</v>
      </c>
      <c r="J39005">
        <v>4</v>
      </c>
      <c r="K39005">
        <v>0</v>
      </c>
    </row>
    <row r="39006" spans="1:11">
      <c r="B39006" t="s">
        <v>2067</v>
      </c>
      <c r="C39006" t="s">
        <v>2703</v>
      </c>
      <c r="D39006" t="s">
        <v>2252</v>
      </c>
      <c r="E39006">
        <v>3</v>
      </c>
      <c r="F39006" t="s">
        <v>2016</v>
      </c>
      <c r="G39006">
        <v>102</v>
      </c>
      <c r="H39006" t="s">
        <v>2020</v>
      </c>
      <c r="I39006">
        <v>43507</v>
      </c>
      <c r="J39006">
        <v>4</v>
      </c>
      <c r="K39006">
        <v>0</v>
      </c>
    </row>
    <row r="39007" spans="1:11">
      <c r="B39007" t="s">
        <v>2027</v>
      </c>
      <c r="C39007" t="s">
        <v>2704</v>
      </c>
      <c r="D39007" t="s">
        <v>2029</v>
      </c>
      <c r="E39007">
        <v>5</v>
      </c>
      <c r="F39007" t="s">
        <v>2016</v>
      </c>
      <c r="G39007">
        <v>115</v>
      </c>
      <c r="H39007" t="s">
        <v>2017</v>
      </c>
      <c r="I39007">
        <v>43507</v>
      </c>
      <c r="J39007" t="s">
        <v>2030</v>
      </c>
      <c r="K39007" t="s">
        <v>2030</v>
      </c>
    </row>
    <row r="39008" spans="1:11">
      <c r="B39008" t="s">
        <v>2037</v>
      </c>
      <c r="C39008" t="s">
        <v>2318</v>
      </c>
      <c r="D39008" t="s">
        <v>2026</v>
      </c>
      <c r="E39008">
        <v>5</v>
      </c>
      <c r="F39008" t="s">
        <v>2016</v>
      </c>
      <c r="G39008">
        <v>115</v>
      </c>
      <c r="H39008" t="s">
        <v>2020</v>
      </c>
      <c r="I39008">
        <v>43507</v>
      </c>
      <c r="J39008">
        <v>1</v>
      </c>
      <c r="K39008">
        <v>16.190000000000001</v>
      </c>
    </row>
    <row r="39009" spans="2:11">
      <c r="B39009" t="s">
        <v>2134</v>
      </c>
      <c r="C39009" t="s">
        <v>2705</v>
      </c>
      <c r="D39009" t="s">
        <v>2035</v>
      </c>
      <c r="E39009">
        <v>5</v>
      </c>
      <c r="F39009" t="s">
        <v>2016</v>
      </c>
      <c r="G39009">
        <v>115</v>
      </c>
      <c r="H39009" t="s">
        <v>2020</v>
      </c>
      <c r="I39009">
        <v>43507</v>
      </c>
      <c r="J39009" t="s">
        <v>2030</v>
      </c>
      <c r="K39009" t="s">
        <v>2030</v>
      </c>
    </row>
    <row r="39010" spans="2:11">
      <c r="B39010" t="s">
        <v>2232</v>
      </c>
      <c r="C39010" t="s">
        <v>2706</v>
      </c>
      <c r="D39010" t="s">
        <v>2015</v>
      </c>
      <c r="E39010">
        <v>3</v>
      </c>
      <c r="F39010" t="s">
        <v>2016</v>
      </c>
      <c r="G39010" t="s">
        <v>2030</v>
      </c>
      <c r="H39010" t="s">
        <v>2017</v>
      </c>
      <c r="I39010">
        <v>43507</v>
      </c>
      <c r="J39010">
        <v>4</v>
      </c>
      <c r="K39010">
        <v>0</v>
      </c>
    </row>
    <row r="39011" spans="2:11">
      <c r="B39011" t="s">
        <v>2069</v>
      </c>
      <c r="C39011" t="s">
        <v>2707</v>
      </c>
      <c r="D39011" t="s">
        <v>2035</v>
      </c>
      <c r="E39011">
        <v>5</v>
      </c>
      <c r="F39011" t="s">
        <v>2016</v>
      </c>
      <c r="G39011">
        <v>112</v>
      </c>
      <c r="H39011" t="s">
        <v>2020</v>
      </c>
      <c r="I39011">
        <v>43507</v>
      </c>
      <c r="J39011">
        <v>2</v>
      </c>
      <c r="K39011">
        <v>10.220000000000001</v>
      </c>
    </row>
    <row r="39012" spans="2:11">
      <c r="B39012" t="s">
        <v>2077</v>
      </c>
      <c r="C39012" t="s">
        <v>2311</v>
      </c>
      <c r="D39012" t="s">
        <v>2227</v>
      </c>
      <c r="E39012">
        <v>3</v>
      </c>
      <c r="F39012" t="s">
        <v>2016</v>
      </c>
      <c r="G39012">
        <v>106</v>
      </c>
      <c r="H39012" t="s">
        <v>2020</v>
      </c>
      <c r="I39012">
        <v>43507</v>
      </c>
      <c r="J39012">
        <v>4</v>
      </c>
      <c r="K39012">
        <v>0</v>
      </c>
    </row>
    <row r="39013" spans="2:11">
      <c r="B39013" t="s">
        <v>2049</v>
      </c>
      <c r="C39013" t="s">
        <v>2209</v>
      </c>
      <c r="D39013" t="s">
        <v>2029</v>
      </c>
      <c r="E39013">
        <v>5</v>
      </c>
      <c r="F39013" t="s">
        <v>2016</v>
      </c>
      <c r="G39013">
        <v>115</v>
      </c>
      <c r="H39013" t="s">
        <v>2020</v>
      </c>
      <c r="I39013">
        <v>43507</v>
      </c>
      <c r="J39013" t="s">
        <v>2030</v>
      </c>
      <c r="K39013" t="s">
        <v>2030</v>
      </c>
    </row>
    <row r="39014" spans="2:11">
      <c r="B39014" t="s">
        <v>2051</v>
      </c>
      <c r="C39014" t="s">
        <v>2708</v>
      </c>
      <c r="D39014" t="s">
        <v>2076</v>
      </c>
      <c r="E39014">
        <v>3</v>
      </c>
      <c r="F39014" t="s">
        <v>2016</v>
      </c>
      <c r="G39014">
        <v>103</v>
      </c>
      <c r="H39014" t="s">
        <v>2017</v>
      </c>
      <c r="I39014">
        <v>43507</v>
      </c>
      <c r="J39014">
        <v>4</v>
      </c>
      <c r="K39014">
        <v>0</v>
      </c>
    </row>
    <row r="39015" spans="2:11">
      <c r="B39015" t="s">
        <v>2203</v>
      </c>
      <c r="C39015" t="s">
        <v>2709</v>
      </c>
      <c r="D39015" t="s">
        <v>2044</v>
      </c>
      <c r="E39015">
        <v>3</v>
      </c>
      <c r="F39015" t="s">
        <v>2016</v>
      </c>
      <c r="G39015" t="s">
        <v>2030</v>
      </c>
      <c r="H39015" t="s">
        <v>2017</v>
      </c>
      <c r="I39015">
        <v>43507</v>
      </c>
      <c r="J39015">
        <v>4</v>
      </c>
      <c r="K39015">
        <v>0</v>
      </c>
    </row>
    <row r="39016" spans="2:11">
      <c r="B39016" t="s">
        <v>2063</v>
      </c>
      <c r="C39016" t="s">
        <v>2710</v>
      </c>
      <c r="D39016" t="s">
        <v>2035</v>
      </c>
      <c r="E39016">
        <v>5</v>
      </c>
      <c r="F39016" t="s">
        <v>2016</v>
      </c>
      <c r="G39016">
        <v>111</v>
      </c>
      <c r="H39016" t="s">
        <v>2017</v>
      </c>
      <c r="I39016">
        <v>43507</v>
      </c>
      <c r="J39016">
        <v>1</v>
      </c>
      <c r="K39016">
        <v>16.190000000000001</v>
      </c>
    </row>
    <row r="39017" spans="2:11">
      <c r="B39017" t="s">
        <v>2157</v>
      </c>
      <c r="C39017" t="s">
        <v>2711</v>
      </c>
      <c r="D39017" t="s">
        <v>2026</v>
      </c>
      <c r="E39017">
        <v>5</v>
      </c>
      <c r="F39017" t="s">
        <v>2016</v>
      </c>
      <c r="G39017">
        <v>105</v>
      </c>
      <c r="H39017" t="s">
        <v>2017</v>
      </c>
      <c r="I39017">
        <v>43507</v>
      </c>
      <c r="J39017">
        <v>1</v>
      </c>
      <c r="K39017">
        <v>16.190000000000001</v>
      </c>
    </row>
    <row r="39018" spans="2:11">
      <c r="B39018" t="s">
        <v>2033</v>
      </c>
      <c r="C39018" t="s">
        <v>2712</v>
      </c>
      <c r="D39018" t="s">
        <v>2035</v>
      </c>
      <c r="E39018">
        <v>5</v>
      </c>
      <c r="F39018" t="s">
        <v>2016</v>
      </c>
      <c r="G39018">
        <v>109</v>
      </c>
      <c r="H39018" t="s">
        <v>2036</v>
      </c>
      <c r="I39018">
        <v>43497</v>
      </c>
      <c r="J39018">
        <v>3</v>
      </c>
      <c r="K39018">
        <v>1.2</v>
      </c>
    </row>
    <row r="39019" spans="2:11">
      <c r="B39019" t="s">
        <v>2024</v>
      </c>
      <c r="C39019" t="s">
        <v>2217</v>
      </c>
      <c r="D39019" t="s">
        <v>2026</v>
      </c>
      <c r="E39019">
        <v>5</v>
      </c>
      <c r="F39019" t="s">
        <v>2016</v>
      </c>
      <c r="G39019">
        <v>114</v>
      </c>
      <c r="H39019" t="s">
        <v>2017</v>
      </c>
      <c r="I39019">
        <v>43496</v>
      </c>
      <c r="J39019">
        <v>1</v>
      </c>
      <c r="K39019">
        <v>16.190000000000001</v>
      </c>
    </row>
    <row r="39020" spans="2:11">
      <c r="B39020" t="s">
        <v>2021</v>
      </c>
      <c r="C39020" t="s">
        <v>2713</v>
      </c>
      <c r="D39020" t="s">
        <v>2023</v>
      </c>
      <c r="E39020">
        <v>5</v>
      </c>
      <c r="F39020" t="s">
        <v>2016</v>
      </c>
      <c r="G39020">
        <v>115</v>
      </c>
      <c r="H39020" t="s">
        <v>2020</v>
      </c>
      <c r="I39020">
        <v>43495</v>
      </c>
      <c r="J39020">
        <v>1</v>
      </c>
      <c r="K39020">
        <v>16.190000000000001</v>
      </c>
    </row>
    <row r="39021" spans="2:11">
      <c r="B39021" t="s">
        <v>2210</v>
      </c>
      <c r="C39021" t="s">
        <v>2714</v>
      </c>
      <c r="D39021" t="s">
        <v>2035</v>
      </c>
      <c r="E39021">
        <v>5</v>
      </c>
      <c r="F39021" t="s">
        <v>2016</v>
      </c>
      <c r="G39021">
        <v>125</v>
      </c>
      <c r="H39021" t="s">
        <v>2020</v>
      </c>
      <c r="I39021">
        <v>43495</v>
      </c>
      <c r="J39021">
        <v>1</v>
      </c>
      <c r="K39021">
        <v>16.190000000000001</v>
      </c>
    </row>
    <row r="39022" spans="2:11">
      <c r="B39022" t="s">
        <v>2094</v>
      </c>
      <c r="C39022" t="s">
        <v>2095</v>
      </c>
      <c r="D39022" t="s">
        <v>2076</v>
      </c>
      <c r="E39022">
        <v>3</v>
      </c>
      <c r="F39022" t="s">
        <v>2085</v>
      </c>
      <c r="G39022" t="s">
        <v>2030</v>
      </c>
      <c r="H39022" t="s">
        <v>2017</v>
      </c>
      <c r="I39022">
        <v>43493</v>
      </c>
      <c r="J39022" t="s">
        <v>2030</v>
      </c>
      <c r="K39022" t="s">
        <v>2030</v>
      </c>
    </row>
    <row r="39023" spans="2:11">
      <c r="B39023" t="s">
        <v>2083</v>
      </c>
      <c r="C39023" t="s">
        <v>2084</v>
      </c>
      <c r="D39023" t="s">
        <v>2076</v>
      </c>
      <c r="E39023">
        <v>3</v>
      </c>
      <c r="F39023" t="s">
        <v>2088</v>
      </c>
      <c r="G39023" t="s">
        <v>2030</v>
      </c>
      <c r="H39023" t="s">
        <v>2017</v>
      </c>
      <c r="I39023">
        <v>43442</v>
      </c>
      <c r="J39023" t="s">
        <v>2030</v>
      </c>
      <c r="K39023" t="s">
        <v>2030</v>
      </c>
    </row>
    <row r="39101" spans="1:11">
      <c r="A39101" t="s">
        <v>1404</v>
      </c>
      <c r="B39101" t="s">
        <v>2094</v>
      </c>
      <c r="C39101" t="s">
        <v>2095</v>
      </c>
      <c r="D39101" t="s">
        <v>2076</v>
      </c>
      <c r="E39101">
        <v>3</v>
      </c>
      <c r="F39101" t="s">
        <v>2016</v>
      </c>
      <c r="G39101" t="s">
        <v>2030</v>
      </c>
      <c r="H39101" t="s">
        <v>2017</v>
      </c>
      <c r="I39101">
        <v>43502</v>
      </c>
      <c r="J39101" t="s">
        <v>2030</v>
      </c>
      <c r="K39101" t="s">
        <v>2030</v>
      </c>
    </row>
    <row r="39102" spans="1:11">
      <c r="B39102" t="s">
        <v>2198</v>
      </c>
      <c r="C39102" t="s">
        <v>2199</v>
      </c>
      <c r="D39102" t="s">
        <v>2035</v>
      </c>
      <c r="E39102">
        <v>5</v>
      </c>
      <c r="F39102" t="s">
        <v>2085</v>
      </c>
      <c r="G39102">
        <v>17</v>
      </c>
      <c r="H39102" t="s">
        <v>2020</v>
      </c>
      <c r="I39102">
        <v>43494</v>
      </c>
      <c r="J39102">
        <v>4</v>
      </c>
      <c r="K39102">
        <v>-20.93</v>
      </c>
    </row>
    <row r="39103" spans="1:11">
      <c r="B39103" t="s">
        <v>2051</v>
      </c>
      <c r="C39103" t="s">
        <v>2167</v>
      </c>
      <c r="D39103" t="s">
        <v>2076</v>
      </c>
      <c r="E39103">
        <v>3</v>
      </c>
      <c r="F39103" t="s">
        <v>2088</v>
      </c>
      <c r="G39103">
        <v>11</v>
      </c>
      <c r="H39103" t="s">
        <v>2017</v>
      </c>
      <c r="I39103">
        <v>43460</v>
      </c>
      <c r="J39103" t="s">
        <v>2030</v>
      </c>
      <c r="K39103" t="s">
        <v>2030</v>
      </c>
    </row>
    <row r="39104" spans="1:11">
      <c r="B39104" t="s">
        <v>2083</v>
      </c>
      <c r="C39104" t="s">
        <v>2084</v>
      </c>
      <c r="D39104" t="s">
        <v>2184</v>
      </c>
      <c r="E39104">
        <v>1</v>
      </c>
      <c r="F39104" t="s">
        <v>2016</v>
      </c>
      <c r="G39104" t="s">
        <v>2030</v>
      </c>
      <c r="H39104" t="s">
        <v>2017</v>
      </c>
      <c r="I39104">
        <v>43449</v>
      </c>
      <c r="J39104">
        <v>5</v>
      </c>
      <c r="K39104">
        <v>-33.86</v>
      </c>
    </row>
    <row r="39105" spans="2:11">
      <c r="B39105" t="s">
        <v>2118</v>
      </c>
      <c r="C39105" t="s">
        <v>3767</v>
      </c>
      <c r="D39105" t="s">
        <v>2076</v>
      </c>
      <c r="E39105">
        <v>3</v>
      </c>
      <c r="F39105" t="s">
        <v>2016</v>
      </c>
      <c r="G39105">
        <v>10</v>
      </c>
      <c r="H39105" t="s">
        <v>2017</v>
      </c>
      <c r="I39105">
        <v>43409</v>
      </c>
      <c r="J39105" t="s">
        <v>2030</v>
      </c>
      <c r="K39105" t="s">
        <v>2030</v>
      </c>
    </row>
    <row r="39106" spans="2:11">
      <c r="B39106" t="s">
        <v>2232</v>
      </c>
      <c r="C39106" t="s">
        <v>3768</v>
      </c>
      <c r="D39106" t="s">
        <v>2041</v>
      </c>
      <c r="E39106">
        <v>1</v>
      </c>
      <c r="F39106" t="s">
        <v>2016</v>
      </c>
      <c r="G39106" t="s">
        <v>2030</v>
      </c>
      <c r="H39106" t="s">
        <v>2017</v>
      </c>
      <c r="I39106">
        <v>43405</v>
      </c>
      <c r="J39106">
        <v>5</v>
      </c>
      <c r="K39106">
        <v>-33.86</v>
      </c>
    </row>
    <row r="39107" spans="2:11">
      <c r="B39107" t="s">
        <v>2033</v>
      </c>
      <c r="C39107" t="s">
        <v>2557</v>
      </c>
      <c r="D39107" t="s">
        <v>2184</v>
      </c>
      <c r="E39107">
        <v>1</v>
      </c>
      <c r="F39107" t="s">
        <v>2016</v>
      </c>
      <c r="G39107">
        <v>10</v>
      </c>
      <c r="H39107" t="s">
        <v>2020</v>
      </c>
      <c r="I39107">
        <v>43404</v>
      </c>
      <c r="J39107">
        <v>5</v>
      </c>
      <c r="K39107">
        <v>-33.86</v>
      </c>
    </row>
    <row r="39108" spans="2:11">
      <c r="B39108" t="s">
        <v>2039</v>
      </c>
      <c r="C39108" t="s">
        <v>3736</v>
      </c>
      <c r="D39108" t="s">
        <v>2076</v>
      </c>
      <c r="E39108">
        <v>3</v>
      </c>
      <c r="F39108" t="s">
        <v>2016</v>
      </c>
      <c r="G39108" t="s">
        <v>2030</v>
      </c>
      <c r="H39108" t="s">
        <v>2017</v>
      </c>
      <c r="I39108">
        <v>43404</v>
      </c>
      <c r="J39108">
        <v>3</v>
      </c>
      <c r="K39108">
        <v>0</v>
      </c>
    </row>
    <row r="39109" spans="2:11">
      <c r="B39109" t="s">
        <v>2321</v>
      </c>
      <c r="C39109" t="s">
        <v>3769</v>
      </c>
      <c r="D39109" t="s">
        <v>2076</v>
      </c>
      <c r="E39109">
        <v>3</v>
      </c>
      <c r="F39109" t="s">
        <v>2016</v>
      </c>
      <c r="G39109">
        <v>14</v>
      </c>
      <c r="H39109" t="s">
        <v>2020</v>
      </c>
      <c r="I39109">
        <v>43404</v>
      </c>
      <c r="J39109">
        <v>3</v>
      </c>
      <c r="K39109">
        <v>0</v>
      </c>
    </row>
    <row r="39110" spans="2:11">
      <c r="B39110" t="s">
        <v>2451</v>
      </c>
      <c r="C39110" t="s">
        <v>3468</v>
      </c>
      <c r="D39110" t="s">
        <v>2076</v>
      </c>
      <c r="E39110">
        <v>3</v>
      </c>
      <c r="F39110" t="s">
        <v>2088</v>
      </c>
      <c r="G39110" t="s">
        <v>2030</v>
      </c>
      <c r="H39110" t="s">
        <v>2017</v>
      </c>
      <c r="I39110">
        <v>43404</v>
      </c>
      <c r="J39110">
        <v>2</v>
      </c>
      <c r="K39110">
        <v>18.2</v>
      </c>
    </row>
    <row r="39111" spans="2:11">
      <c r="B39111" t="s">
        <v>2054</v>
      </c>
      <c r="C39111" t="s">
        <v>3770</v>
      </c>
      <c r="D39111" t="s">
        <v>2044</v>
      </c>
      <c r="E39111">
        <v>3</v>
      </c>
      <c r="F39111" t="s">
        <v>2016</v>
      </c>
      <c r="G39111">
        <v>14</v>
      </c>
      <c r="H39111" t="s">
        <v>2020</v>
      </c>
      <c r="I39111">
        <v>43404</v>
      </c>
      <c r="J39111">
        <v>3</v>
      </c>
      <c r="K39111">
        <v>0</v>
      </c>
    </row>
    <row r="39112" spans="2:11">
      <c r="B39112" t="s">
        <v>2136</v>
      </c>
      <c r="C39112" t="s">
        <v>2678</v>
      </c>
      <c r="D39112" t="s">
        <v>2053</v>
      </c>
      <c r="E39112">
        <v>1</v>
      </c>
      <c r="F39112" t="s">
        <v>2016</v>
      </c>
      <c r="G39112">
        <v>9</v>
      </c>
      <c r="H39112" t="s">
        <v>2020</v>
      </c>
      <c r="I39112">
        <v>43404</v>
      </c>
      <c r="J39112">
        <v>5</v>
      </c>
      <c r="K39112">
        <v>-33.86</v>
      </c>
    </row>
    <row r="39113" spans="2:11">
      <c r="B39113" t="s">
        <v>3771</v>
      </c>
      <c r="C39113" t="s">
        <v>3772</v>
      </c>
      <c r="D39113" t="s">
        <v>2026</v>
      </c>
      <c r="E39113">
        <v>5</v>
      </c>
      <c r="F39113" t="s">
        <v>2016</v>
      </c>
      <c r="G39113">
        <v>17.7</v>
      </c>
      <c r="H39113" t="s">
        <v>2017</v>
      </c>
      <c r="I39113">
        <v>42467</v>
      </c>
      <c r="J39113">
        <v>1</v>
      </c>
      <c r="K39113">
        <v>33.86</v>
      </c>
    </row>
    <row r="39201" spans="1:11">
      <c r="A39201" t="s">
        <v>1405</v>
      </c>
      <c r="B39201" t="s">
        <v>2027</v>
      </c>
      <c r="C39201" t="s">
        <v>2965</v>
      </c>
      <c r="D39201" t="s">
        <v>2029</v>
      </c>
      <c r="E39201">
        <v>5</v>
      </c>
      <c r="F39201" t="s">
        <v>2016</v>
      </c>
      <c r="G39201">
        <v>45</v>
      </c>
      <c r="H39201" t="s">
        <v>2017</v>
      </c>
      <c r="I39201">
        <v>43511</v>
      </c>
      <c r="J39201">
        <v>12</v>
      </c>
      <c r="K39201">
        <v>-29.95</v>
      </c>
    </row>
    <row r="39202" spans="1:11">
      <c r="B39202" t="s">
        <v>2042</v>
      </c>
      <c r="C39202" t="s">
        <v>3225</v>
      </c>
      <c r="D39202" t="s">
        <v>2044</v>
      </c>
      <c r="E39202">
        <v>3</v>
      </c>
      <c r="F39202" t="s">
        <v>2016</v>
      </c>
      <c r="G39202">
        <v>40</v>
      </c>
      <c r="H39202" t="s">
        <v>2020</v>
      </c>
      <c r="I39202">
        <v>43510</v>
      </c>
      <c r="J39202" t="s">
        <v>2030</v>
      </c>
      <c r="K39202" t="s">
        <v>2030</v>
      </c>
    </row>
    <row r="39203" spans="1:11">
      <c r="B39203" t="s">
        <v>2274</v>
      </c>
      <c r="C39203" t="s">
        <v>2766</v>
      </c>
      <c r="D39203" t="s">
        <v>2076</v>
      </c>
      <c r="E39203">
        <v>3</v>
      </c>
      <c r="F39203" t="s">
        <v>2016</v>
      </c>
      <c r="G39203" t="s">
        <v>2030</v>
      </c>
      <c r="H39203" t="s">
        <v>2017</v>
      </c>
      <c r="I39203">
        <v>43509</v>
      </c>
      <c r="J39203">
        <v>4</v>
      </c>
      <c r="K39203">
        <v>0</v>
      </c>
    </row>
    <row r="39204" spans="1:11">
      <c r="B39204" t="s">
        <v>2118</v>
      </c>
      <c r="C39204" t="s">
        <v>2119</v>
      </c>
      <c r="D39204" t="s">
        <v>2026</v>
      </c>
      <c r="E39204">
        <v>5</v>
      </c>
      <c r="F39204" t="s">
        <v>2016</v>
      </c>
      <c r="G39204">
        <v>41</v>
      </c>
      <c r="H39204" t="s">
        <v>2017</v>
      </c>
      <c r="I39204">
        <v>43509</v>
      </c>
      <c r="J39204">
        <v>11</v>
      </c>
      <c r="K39204">
        <v>-26.95</v>
      </c>
    </row>
    <row r="39205" spans="1:11">
      <c r="B39205" t="s">
        <v>2159</v>
      </c>
      <c r="C39205" t="s">
        <v>2950</v>
      </c>
      <c r="D39205" t="s">
        <v>2029</v>
      </c>
      <c r="E39205">
        <v>5</v>
      </c>
      <c r="F39205" t="s">
        <v>2016</v>
      </c>
      <c r="G39205">
        <v>43</v>
      </c>
      <c r="H39205" t="s">
        <v>2020</v>
      </c>
      <c r="I39205">
        <v>43508</v>
      </c>
      <c r="J39205">
        <v>11</v>
      </c>
      <c r="K39205">
        <v>-26.95</v>
      </c>
    </row>
    <row r="39206" spans="1:11">
      <c r="B39206" t="s">
        <v>2083</v>
      </c>
      <c r="C39206" t="s">
        <v>2084</v>
      </c>
      <c r="D39206" t="s">
        <v>2076</v>
      </c>
      <c r="E39206">
        <v>3</v>
      </c>
      <c r="F39206" t="s">
        <v>2088</v>
      </c>
      <c r="G39206" t="s">
        <v>2030</v>
      </c>
      <c r="H39206" t="s">
        <v>2017</v>
      </c>
      <c r="I39206">
        <v>43508</v>
      </c>
      <c r="J39206">
        <v>1</v>
      </c>
      <c r="K39206">
        <v>43.52</v>
      </c>
    </row>
    <row r="39207" spans="1:11">
      <c r="B39207" t="s">
        <v>2267</v>
      </c>
      <c r="C39207" t="s">
        <v>2652</v>
      </c>
      <c r="D39207" t="s">
        <v>2029</v>
      </c>
      <c r="E39207">
        <v>5</v>
      </c>
      <c r="F39207" t="s">
        <v>2016</v>
      </c>
      <c r="G39207">
        <v>42</v>
      </c>
      <c r="H39207" t="s">
        <v>2020</v>
      </c>
      <c r="I39207">
        <v>43508</v>
      </c>
      <c r="J39207">
        <v>5</v>
      </c>
      <c r="K39207">
        <v>-0.57999999999999996</v>
      </c>
    </row>
    <row r="39208" spans="1:11">
      <c r="B39208" t="s">
        <v>2321</v>
      </c>
      <c r="C39208" t="s">
        <v>2967</v>
      </c>
      <c r="D39208" t="s">
        <v>2076</v>
      </c>
      <c r="E39208">
        <v>3</v>
      </c>
      <c r="F39208" t="s">
        <v>2016</v>
      </c>
      <c r="G39208">
        <v>36</v>
      </c>
      <c r="H39208" t="s">
        <v>2020</v>
      </c>
      <c r="I39208">
        <v>43507</v>
      </c>
      <c r="J39208">
        <v>8</v>
      </c>
      <c r="K39208">
        <v>-15.95</v>
      </c>
    </row>
    <row r="39209" spans="1:11">
      <c r="B39209" t="s">
        <v>2077</v>
      </c>
      <c r="C39209" t="s">
        <v>2116</v>
      </c>
      <c r="D39209" t="s">
        <v>2117</v>
      </c>
      <c r="E39209">
        <v>5</v>
      </c>
      <c r="F39209" t="s">
        <v>2016</v>
      </c>
      <c r="G39209" t="s">
        <v>2030</v>
      </c>
      <c r="H39209" t="s">
        <v>2017</v>
      </c>
      <c r="I39209">
        <v>43507</v>
      </c>
      <c r="J39209">
        <v>11</v>
      </c>
      <c r="K39209">
        <v>-26.95</v>
      </c>
    </row>
    <row r="39210" spans="1:11">
      <c r="B39210" t="s">
        <v>2061</v>
      </c>
      <c r="C39210" t="s">
        <v>2952</v>
      </c>
      <c r="D39210" t="s">
        <v>2026</v>
      </c>
      <c r="E39210">
        <v>5</v>
      </c>
      <c r="F39210" t="s">
        <v>2016</v>
      </c>
      <c r="G39210">
        <v>52</v>
      </c>
      <c r="H39210" t="s">
        <v>2020</v>
      </c>
      <c r="I39210">
        <v>43507</v>
      </c>
      <c r="J39210">
        <v>11</v>
      </c>
      <c r="K39210">
        <v>-26.95</v>
      </c>
    </row>
    <row r="39211" spans="1:11">
      <c r="B39211" t="s">
        <v>2601</v>
      </c>
      <c r="C39211" t="s">
        <v>2953</v>
      </c>
      <c r="D39211" t="s">
        <v>2029</v>
      </c>
      <c r="E39211">
        <v>5</v>
      </c>
      <c r="F39211" t="s">
        <v>2016</v>
      </c>
      <c r="G39211">
        <v>42</v>
      </c>
      <c r="H39211" t="s">
        <v>2017</v>
      </c>
      <c r="I39211">
        <v>43507</v>
      </c>
      <c r="J39211">
        <v>11</v>
      </c>
      <c r="K39211">
        <v>-26.95</v>
      </c>
    </row>
    <row r="39212" spans="1:11">
      <c r="B39212" t="s">
        <v>2247</v>
      </c>
      <c r="C39212" t="s">
        <v>2248</v>
      </c>
      <c r="D39212" t="s">
        <v>2035</v>
      </c>
      <c r="E39212">
        <v>5</v>
      </c>
      <c r="F39212" t="s">
        <v>2016</v>
      </c>
      <c r="G39212">
        <v>45</v>
      </c>
      <c r="H39212" t="s">
        <v>2020</v>
      </c>
      <c r="I39212">
        <v>43506</v>
      </c>
      <c r="J39212">
        <v>3</v>
      </c>
      <c r="K39212">
        <v>7.26</v>
      </c>
    </row>
    <row r="39213" spans="1:11">
      <c r="B39213" t="s">
        <v>106</v>
      </c>
      <c r="C39213" t="s">
        <v>2955</v>
      </c>
      <c r="D39213" t="s">
        <v>2019</v>
      </c>
      <c r="E39213">
        <v>3</v>
      </c>
      <c r="F39213" t="s">
        <v>2016</v>
      </c>
      <c r="G39213">
        <v>40</v>
      </c>
      <c r="H39213" t="s">
        <v>2020</v>
      </c>
      <c r="I39213">
        <v>43504</v>
      </c>
      <c r="J39213">
        <v>2</v>
      </c>
      <c r="K39213">
        <v>11.31</v>
      </c>
    </row>
    <row r="39214" spans="1:11">
      <c r="B39214" t="s">
        <v>2039</v>
      </c>
      <c r="C39214" t="s">
        <v>3226</v>
      </c>
      <c r="D39214" t="s">
        <v>2026</v>
      </c>
      <c r="E39214">
        <v>5</v>
      </c>
      <c r="F39214" t="s">
        <v>2016</v>
      </c>
      <c r="G39214">
        <v>42</v>
      </c>
      <c r="H39214" t="s">
        <v>2020</v>
      </c>
      <c r="I39214">
        <v>43504</v>
      </c>
      <c r="J39214">
        <v>9</v>
      </c>
      <c r="K39214">
        <v>-18.52</v>
      </c>
    </row>
    <row r="39215" spans="1:11">
      <c r="B39215" t="s">
        <v>2089</v>
      </c>
      <c r="C39215" t="s">
        <v>3103</v>
      </c>
      <c r="D39215" t="s">
        <v>2044</v>
      </c>
      <c r="E39215">
        <v>3</v>
      </c>
      <c r="F39215" t="s">
        <v>2016</v>
      </c>
      <c r="G39215">
        <v>34</v>
      </c>
      <c r="H39215" t="s">
        <v>2020</v>
      </c>
      <c r="I39215">
        <v>43504</v>
      </c>
      <c r="J39215">
        <v>4</v>
      </c>
      <c r="K39215">
        <v>0</v>
      </c>
    </row>
    <row r="39216" spans="1:11">
      <c r="B39216" t="s">
        <v>2045</v>
      </c>
      <c r="C39216" t="s">
        <v>2249</v>
      </c>
      <c r="D39216" t="s">
        <v>2029</v>
      </c>
      <c r="E39216">
        <v>5</v>
      </c>
      <c r="F39216" t="s">
        <v>2016</v>
      </c>
      <c r="G39216">
        <v>50</v>
      </c>
      <c r="H39216" t="s">
        <v>2133</v>
      </c>
      <c r="I39216">
        <v>43504</v>
      </c>
      <c r="J39216" t="s">
        <v>2030</v>
      </c>
      <c r="K39216" t="s">
        <v>2030</v>
      </c>
    </row>
    <row r="39217" spans="2:11">
      <c r="B39217" t="s">
        <v>2094</v>
      </c>
      <c r="C39217" t="s">
        <v>2095</v>
      </c>
      <c r="D39217" t="s">
        <v>2053</v>
      </c>
      <c r="E39217">
        <v>1</v>
      </c>
      <c r="F39217" t="s">
        <v>2088</v>
      </c>
      <c r="G39217" t="s">
        <v>2030</v>
      </c>
      <c r="H39217" t="s">
        <v>2017</v>
      </c>
      <c r="I39217">
        <v>43504</v>
      </c>
      <c r="J39217" t="s">
        <v>2030</v>
      </c>
      <c r="K39217" t="s">
        <v>2030</v>
      </c>
    </row>
    <row r="39218" spans="2:11">
      <c r="B39218" t="s">
        <v>2079</v>
      </c>
      <c r="C39218" t="s">
        <v>2961</v>
      </c>
      <c r="D39218" t="s">
        <v>2029</v>
      </c>
      <c r="E39218">
        <v>5</v>
      </c>
      <c r="F39218" t="s">
        <v>2016</v>
      </c>
      <c r="G39218">
        <v>45</v>
      </c>
      <c r="H39218" t="s">
        <v>2017</v>
      </c>
      <c r="I39218">
        <v>43504</v>
      </c>
      <c r="J39218">
        <v>11</v>
      </c>
      <c r="K39218">
        <v>-26.95</v>
      </c>
    </row>
    <row r="39219" spans="2:11">
      <c r="B39219" t="s">
        <v>2063</v>
      </c>
      <c r="C39219" t="s">
        <v>2960</v>
      </c>
      <c r="D39219" t="s">
        <v>2035</v>
      </c>
      <c r="E39219">
        <v>5</v>
      </c>
      <c r="F39219" t="s">
        <v>2016</v>
      </c>
      <c r="G39219">
        <v>41</v>
      </c>
      <c r="H39219" t="s">
        <v>2017</v>
      </c>
      <c r="I39219">
        <v>43504</v>
      </c>
      <c r="J39219">
        <v>6</v>
      </c>
      <c r="K39219">
        <v>-1.21</v>
      </c>
    </row>
    <row r="39220" spans="2:11">
      <c r="B39220" t="s">
        <v>2021</v>
      </c>
      <c r="C39220" t="s">
        <v>2956</v>
      </c>
      <c r="D39220" t="s">
        <v>2166</v>
      </c>
      <c r="E39220">
        <v>5</v>
      </c>
      <c r="F39220" t="s">
        <v>2016</v>
      </c>
      <c r="G39220">
        <v>49</v>
      </c>
      <c r="H39220" t="s">
        <v>2020</v>
      </c>
      <c r="I39220">
        <v>43503</v>
      </c>
      <c r="J39220" t="s">
        <v>2030</v>
      </c>
      <c r="K39220" t="s">
        <v>2030</v>
      </c>
    </row>
    <row r="39221" spans="2:11">
      <c r="B39221" t="s">
        <v>2033</v>
      </c>
      <c r="C39221" t="s">
        <v>2966</v>
      </c>
      <c r="D39221" t="s">
        <v>2044</v>
      </c>
      <c r="E39221">
        <v>3</v>
      </c>
      <c r="F39221" t="s">
        <v>2016</v>
      </c>
      <c r="G39221">
        <v>37</v>
      </c>
      <c r="H39221" t="s">
        <v>2036</v>
      </c>
      <c r="I39221">
        <v>43503</v>
      </c>
      <c r="J39221">
        <v>4</v>
      </c>
      <c r="K39221">
        <v>0</v>
      </c>
    </row>
    <row r="39222" spans="2:11">
      <c r="B39222" t="s">
        <v>2037</v>
      </c>
      <c r="C39222" t="s">
        <v>2958</v>
      </c>
      <c r="D39222" t="s">
        <v>2076</v>
      </c>
      <c r="E39222">
        <v>3</v>
      </c>
      <c r="F39222" t="s">
        <v>2016</v>
      </c>
      <c r="G39222">
        <v>32</v>
      </c>
      <c r="H39222" t="s">
        <v>2020</v>
      </c>
      <c r="I39222">
        <v>43503</v>
      </c>
      <c r="J39222">
        <v>4</v>
      </c>
      <c r="K39222">
        <v>0</v>
      </c>
    </row>
    <row r="39223" spans="2:11">
      <c r="B39223" t="s">
        <v>2232</v>
      </c>
      <c r="C39223" t="s">
        <v>3227</v>
      </c>
      <c r="D39223" t="s">
        <v>2029</v>
      </c>
      <c r="E39223">
        <v>5</v>
      </c>
      <c r="F39223" t="s">
        <v>2016</v>
      </c>
      <c r="G39223" t="s">
        <v>2030</v>
      </c>
      <c r="H39223" t="s">
        <v>2017</v>
      </c>
      <c r="I39223">
        <v>43503</v>
      </c>
      <c r="J39223">
        <v>11</v>
      </c>
      <c r="K39223">
        <v>-26.95</v>
      </c>
    </row>
    <row r="39224" spans="2:11">
      <c r="B39224" t="s">
        <v>2069</v>
      </c>
      <c r="C39224" t="s">
        <v>2959</v>
      </c>
      <c r="D39224" t="s">
        <v>2035</v>
      </c>
      <c r="E39224">
        <v>5</v>
      </c>
      <c r="F39224" t="s">
        <v>2016</v>
      </c>
      <c r="G39224">
        <v>42</v>
      </c>
      <c r="H39224" t="s">
        <v>2020</v>
      </c>
      <c r="I39224">
        <v>43503</v>
      </c>
      <c r="J39224">
        <v>11</v>
      </c>
      <c r="K39224">
        <v>-26.95</v>
      </c>
    </row>
    <row r="39225" spans="2:11">
      <c r="B39225" t="s">
        <v>2151</v>
      </c>
      <c r="C39225" t="s">
        <v>2968</v>
      </c>
      <c r="D39225" t="s">
        <v>2026</v>
      </c>
      <c r="E39225">
        <v>5</v>
      </c>
      <c r="F39225" t="s">
        <v>2016</v>
      </c>
      <c r="G39225">
        <v>45</v>
      </c>
      <c r="H39225" t="s">
        <v>2020</v>
      </c>
      <c r="I39225">
        <v>43503</v>
      </c>
      <c r="J39225">
        <v>11</v>
      </c>
      <c r="K39225">
        <v>-26.95</v>
      </c>
    </row>
    <row r="39226" spans="2:11">
      <c r="B39226" t="s">
        <v>2049</v>
      </c>
      <c r="C39226" t="s">
        <v>2962</v>
      </c>
      <c r="D39226" t="s">
        <v>2029</v>
      </c>
      <c r="E39226">
        <v>5</v>
      </c>
      <c r="F39226" t="s">
        <v>2016</v>
      </c>
      <c r="G39226">
        <v>42</v>
      </c>
      <c r="H39226" t="s">
        <v>2017</v>
      </c>
      <c r="I39226">
        <v>43503</v>
      </c>
      <c r="J39226">
        <v>11</v>
      </c>
      <c r="K39226">
        <v>-26.95</v>
      </c>
    </row>
    <row r="39227" spans="2:11">
      <c r="B39227" t="s">
        <v>2051</v>
      </c>
      <c r="C39227" t="s">
        <v>3173</v>
      </c>
      <c r="D39227" t="s">
        <v>2026</v>
      </c>
      <c r="E39227">
        <v>5</v>
      </c>
      <c r="F39227" t="s">
        <v>2016</v>
      </c>
      <c r="G39227">
        <v>45</v>
      </c>
      <c r="H39227" t="s">
        <v>2017</v>
      </c>
      <c r="I39227">
        <v>43503</v>
      </c>
      <c r="J39227" t="s">
        <v>2030</v>
      </c>
      <c r="K39227" t="s">
        <v>2030</v>
      </c>
    </row>
    <row r="39228" spans="2:11">
      <c r="B39228" t="s">
        <v>2260</v>
      </c>
      <c r="C39228" t="s">
        <v>2970</v>
      </c>
      <c r="D39228" t="s">
        <v>2035</v>
      </c>
      <c r="E39228">
        <v>5</v>
      </c>
      <c r="F39228" t="s">
        <v>2016</v>
      </c>
      <c r="G39228">
        <v>54</v>
      </c>
      <c r="H39228" t="s">
        <v>2020</v>
      </c>
      <c r="I39228">
        <v>43503</v>
      </c>
      <c r="J39228">
        <v>7</v>
      </c>
      <c r="K39228">
        <v>-11.82</v>
      </c>
    </row>
    <row r="39229" spans="2:11">
      <c r="B39229" t="s">
        <v>2198</v>
      </c>
      <c r="C39229" t="s">
        <v>3228</v>
      </c>
      <c r="D39229" t="s">
        <v>2035</v>
      </c>
      <c r="E39229">
        <v>5</v>
      </c>
      <c r="F39229" t="s">
        <v>2016</v>
      </c>
      <c r="G39229">
        <v>39</v>
      </c>
      <c r="H39229" t="s">
        <v>2020</v>
      </c>
      <c r="I39229">
        <v>43503</v>
      </c>
      <c r="J39229">
        <v>11</v>
      </c>
      <c r="K39229">
        <v>-26.95</v>
      </c>
    </row>
    <row r="39230" spans="2:11">
      <c r="B39230" t="s">
        <v>2091</v>
      </c>
      <c r="C39230" t="s">
        <v>3229</v>
      </c>
      <c r="D39230" t="s">
        <v>2093</v>
      </c>
      <c r="E39230" t="s">
        <v>2030</v>
      </c>
      <c r="F39230" t="s">
        <v>2016</v>
      </c>
      <c r="G39230" t="s">
        <v>2030</v>
      </c>
      <c r="H39230" t="s">
        <v>2017</v>
      </c>
      <c r="I39230">
        <v>43488</v>
      </c>
      <c r="J39230" t="s">
        <v>2030</v>
      </c>
      <c r="K39230" t="s">
        <v>2030</v>
      </c>
    </row>
    <row r="39231" spans="2:11">
      <c r="B39231" t="s">
        <v>2813</v>
      </c>
      <c r="C39231" t="s">
        <v>3230</v>
      </c>
      <c r="D39231" t="s">
        <v>2026</v>
      </c>
      <c r="E39231">
        <v>5</v>
      </c>
      <c r="F39231" t="s">
        <v>2016</v>
      </c>
      <c r="G39231">
        <v>56</v>
      </c>
      <c r="H39231" t="s">
        <v>2017</v>
      </c>
      <c r="I39231">
        <v>43487</v>
      </c>
      <c r="J39231">
        <v>11</v>
      </c>
      <c r="K39231">
        <v>-26.95</v>
      </c>
    </row>
    <row r="39232" spans="2:11">
      <c r="B39232" t="s">
        <v>2234</v>
      </c>
      <c r="C39232" t="s">
        <v>2657</v>
      </c>
      <c r="D39232" t="s">
        <v>2026</v>
      </c>
      <c r="E39232">
        <v>5</v>
      </c>
      <c r="F39232" t="s">
        <v>2016</v>
      </c>
      <c r="G39232">
        <v>48</v>
      </c>
      <c r="H39232" t="s">
        <v>2017</v>
      </c>
      <c r="I39232">
        <v>43482</v>
      </c>
      <c r="J39232" t="s">
        <v>2030</v>
      </c>
      <c r="K39232" t="s">
        <v>2030</v>
      </c>
    </row>
    <row r="39233" spans="2:11">
      <c r="B39233" t="s">
        <v>2120</v>
      </c>
      <c r="C39233" t="s">
        <v>2121</v>
      </c>
      <c r="D39233" t="s">
        <v>2026</v>
      </c>
      <c r="E39233">
        <v>5</v>
      </c>
      <c r="F39233" t="s">
        <v>2016</v>
      </c>
      <c r="G39233">
        <v>50</v>
      </c>
      <c r="H39233" t="s">
        <v>2017</v>
      </c>
      <c r="I39233">
        <v>43438</v>
      </c>
      <c r="J39233">
        <v>11</v>
      </c>
      <c r="K39233">
        <v>-26.95</v>
      </c>
    </row>
    <row r="39234" spans="2:11">
      <c r="B39234" t="s">
        <v>2024</v>
      </c>
      <c r="C39234" t="s">
        <v>3004</v>
      </c>
      <c r="D39234" t="s">
        <v>2076</v>
      </c>
      <c r="E39234">
        <v>3</v>
      </c>
      <c r="F39234" t="s">
        <v>2016</v>
      </c>
      <c r="G39234" t="s">
        <v>2030</v>
      </c>
      <c r="H39234" t="s">
        <v>2017</v>
      </c>
      <c r="I39234">
        <v>43432</v>
      </c>
      <c r="J39234" t="s">
        <v>2030</v>
      </c>
      <c r="K39234" t="s">
        <v>2030</v>
      </c>
    </row>
    <row r="39235" spans="2:11">
      <c r="B39235" t="s">
        <v>3231</v>
      </c>
      <c r="C39235" t="s">
        <v>3232</v>
      </c>
      <c r="D39235" t="s">
        <v>2026</v>
      </c>
      <c r="E39235">
        <v>5</v>
      </c>
      <c r="F39235" t="s">
        <v>2016</v>
      </c>
      <c r="G39235">
        <v>60</v>
      </c>
      <c r="H39235" t="s">
        <v>2020</v>
      </c>
      <c r="I39235">
        <v>43332</v>
      </c>
      <c r="J39235">
        <v>11</v>
      </c>
      <c r="K39235">
        <v>-26.95</v>
      </c>
    </row>
    <row r="39236" spans="2:11">
      <c r="B39236" t="s">
        <v>3063</v>
      </c>
      <c r="C39236" t="s">
        <v>3233</v>
      </c>
      <c r="D39236" t="s">
        <v>2076</v>
      </c>
      <c r="E39236">
        <v>3</v>
      </c>
      <c r="F39236" t="s">
        <v>2016</v>
      </c>
      <c r="G39236">
        <v>35</v>
      </c>
      <c r="H39236" t="s">
        <v>2020</v>
      </c>
      <c r="I39236">
        <v>42586</v>
      </c>
      <c r="J39236">
        <v>4</v>
      </c>
      <c r="K39236">
        <v>0</v>
      </c>
    </row>
    <row r="39301" spans="1:11">
      <c r="A39301" t="s">
        <v>1406</v>
      </c>
      <c r="B39301" t="s">
        <v>2777</v>
      </c>
      <c r="C39301" t="s">
        <v>3041</v>
      </c>
      <c r="D39301" t="s">
        <v>2076</v>
      </c>
      <c r="E39301">
        <v>3</v>
      </c>
      <c r="F39301" t="s">
        <v>2016</v>
      </c>
      <c r="G39301">
        <v>140</v>
      </c>
      <c r="H39301" t="s">
        <v>2017</v>
      </c>
      <c r="I39301">
        <v>43510</v>
      </c>
      <c r="J39301">
        <v>8</v>
      </c>
      <c r="K39301">
        <v>-14.13</v>
      </c>
    </row>
    <row r="39302" spans="1:11">
      <c r="B39302" t="s">
        <v>2094</v>
      </c>
      <c r="C39302" t="s">
        <v>2095</v>
      </c>
      <c r="D39302" t="s">
        <v>2076</v>
      </c>
      <c r="E39302">
        <v>3</v>
      </c>
      <c r="F39302" t="s">
        <v>2088</v>
      </c>
      <c r="G39302" t="s">
        <v>2030</v>
      </c>
      <c r="H39302" t="s">
        <v>2017</v>
      </c>
      <c r="I39302">
        <v>43508</v>
      </c>
      <c r="J39302" t="s">
        <v>2030</v>
      </c>
      <c r="K39302" t="s">
        <v>2030</v>
      </c>
    </row>
    <row r="39303" spans="1:11">
      <c r="B39303" t="s">
        <v>2267</v>
      </c>
      <c r="C39303" t="s">
        <v>2652</v>
      </c>
      <c r="D39303" t="s">
        <v>2029</v>
      </c>
      <c r="E39303">
        <v>5</v>
      </c>
      <c r="F39303" t="s">
        <v>2016</v>
      </c>
      <c r="G39303">
        <v>192</v>
      </c>
      <c r="H39303" t="s">
        <v>2020</v>
      </c>
      <c r="I39303">
        <v>43508</v>
      </c>
      <c r="J39303">
        <v>3</v>
      </c>
      <c r="K39303">
        <v>52.24</v>
      </c>
    </row>
    <row r="39304" spans="1:11">
      <c r="B39304" t="s">
        <v>2033</v>
      </c>
      <c r="C39304" t="s">
        <v>4375</v>
      </c>
      <c r="D39304" t="s">
        <v>2035</v>
      </c>
      <c r="E39304">
        <v>5</v>
      </c>
      <c r="F39304" t="s">
        <v>2016</v>
      </c>
      <c r="G39304">
        <v>180</v>
      </c>
      <c r="H39304" t="s">
        <v>2020</v>
      </c>
      <c r="I39304">
        <v>43507</v>
      </c>
      <c r="J39304" t="s">
        <v>2030</v>
      </c>
      <c r="K39304" t="s">
        <v>2030</v>
      </c>
    </row>
    <row r="39305" spans="1:11">
      <c r="B39305" t="s">
        <v>2247</v>
      </c>
      <c r="C39305" t="s">
        <v>2248</v>
      </c>
      <c r="D39305" t="s">
        <v>2162</v>
      </c>
      <c r="E39305">
        <v>3</v>
      </c>
      <c r="F39305" t="s">
        <v>2016</v>
      </c>
      <c r="G39305">
        <v>135</v>
      </c>
      <c r="H39305" t="s">
        <v>2020</v>
      </c>
      <c r="I39305">
        <v>43506</v>
      </c>
      <c r="J39305">
        <v>6</v>
      </c>
      <c r="K39305">
        <v>0</v>
      </c>
    </row>
    <row r="39306" spans="1:11">
      <c r="B39306" t="s">
        <v>2045</v>
      </c>
      <c r="C39306" t="s">
        <v>2249</v>
      </c>
      <c r="D39306" t="s">
        <v>2015</v>
      </c>
      <c r="E39306">
        <v>3</v>
      </c>
      <c r="F39306" t="s">
        <v>2016</v>
      </c>
      <c r="G39306" t="s">
        <v>2030</v>
      </c>
      <c r="H39306" t="s">
        <v>2017</v>
      </c>
      <c r="I39306">
        <v>43504</v>
      </c>
      <c r="J39306">
        <v>6</v>
      </c>
      <c r="K39306">
        <v>0</v>
      </c>
    </row>
    <row r="39307" spans="1:11">
      <c r="B39307" t="s">
        <v>2151</v>
      </c>
      <c r="C39307" t="s">
        <v>2655</v>
      </c>
      <c r="D39307" t="s">
        <v>2026</v>
      </c>
      <c r="E39307">
        <v>5</v>
      </c>
      <c r="F39307" t="s">
        <v>2016</v>
      </c>
      <c r="G39307">
        <v>175</v>
      </c>
      <c r="H39307" t="s">
        <v>2017</v>
      </c>
      <c r="I39307">
        <v>43500</v>
      </c>
      <c r="J39307">
        <v>2</v>
      </c>
      <c r="K39307">
        <v>57.68</v>
      </c>
    </row>
    <row r="39308" spans="1:11">
      <c r="B39308" t="s">
        <v>2079</v>
      </c>
      <c r="C39308" t="s">
        <v>2254</v>
      </c>
      <c r="D39308" t="s">
        <v>2029</v>
      </c>
      <c r="E39308">
        <v>5</v>
      </c>
      <c r="F39308" t="s">
        <v>2016</v>
      </c>
      <c r="G39308">
        <v>175</v>
      </c>
      <c r="H39308" t="s">
        <v>2017</v>
      </c>
      <c r="I39308">
        <v>43493</v>
      </c>
      <c r="J39308" t="s">
        <v>2030</v>
      </c>
      <c r="K39308" t="s">
        <v>2030</v>
      </c>
    </row>
    <row r="39309" spans="1:11">
      <c r="B39309" t="s">
        <v>2601</v>
      </c>
      <c r="C39309" t="s">
        <v>3727</v>
      </c>
      <c r="D39309" t="s">
        <v>2015</v>
      </c>
      <c r="E39309">
        <v>3</v>
      </c>
      <c r="F39309" t="s">
        <v>2016</v>
      </c>
      <c r="G39309">
        <v>150</v>
      </c>
      <c r="H39309" t="s">
        <v>2017</v>
      </c>
      <c r="I39309">
        <v>43489</v>
      </c>
      <c r="J39309">
        <v>6</v>
      </c>
      <c r="K39309">
        <v>0</v>
      </c>
    </row>
    <row r="39310" spans="1:11">
      <c r="B39310" t="s">
        <v>2321</v>
      </c>
      <c r="C39310" t="s">
        <v>3040</v>
      </c>
      <c r="D39310" t="s">
        <v>2026</v>
      </c>
      <c r="E39310">
        <v>5</v>
      </c>
      <c r="F39310" t="s">
        <v>2016</v>
      </c>
      <c r="G39310">
        <v>200</v>
      </c>
      <c r="H39310" t="s">
        <v>2020</v>
      </c>
      <c r="I39310">
        <v>43473</v>
      </c>
      <c r="J39310">
        <v>2</v>
      </c>
      <c r="K39310">
        <v>57.68</v>
      </c>
    </row>
    <row r="39311" spans="1:11">
      <c r="B39311" t="s">
        <v>2069</v>
      </c>
      <c r="C39311" t="s">
        <v>3043</v>
      </c>
      <c r="D39311" t="s">
        <v>2071</v>
      </c>
      <c r="E39311">
        <v>3</v>
      </c>
      <c r="F39311" t="s">
        <v>2088</v>
      </c>
      <c r="G39311" t="s">
        <v>2030</v>
      </c>
      <c r="H39311" t="s">
        <v>2017</v>
      </c>
      <c r="I39311">
        <v>43472</v>
      </c>
      <c r="J39311">
        <v>7</v>
      </c>
      <c r="K39311">
        <v>-0.72</v>
      </c>
    </row>
    <row r="39312" spans="1:11">
      <c r="B39312" t="s">
        <v>2159</v>
      </c>
      <c r="C39312" t="s">
        <v>2658</v>
      </c>
      <c r="D39312" t="s">
        <v>2044</v>
      </c>
      <c r="E39312">
        <v>3</v>
      </c>
      <c r="F39312" t="s">
        <v>2016</v>
      </c>
      <c r="G39312">
        <v>135</v>
      </c>
      <c r="H39312" t="s">
        <v>2017</v>
      </c>
      <c r="I39312">
        <v>43469</v>
      </c>
      <c r="J39312">
        <v>6</v>
      </c>
      <c r="K39312">
        <v>0</v>
      </c>
    </row>
    <row r="39313" spans="2:11">
      <c r="B39313" t="s">
        <v>2049</v>
      </c>
      <c r="C39313" t="s">
        <v>2962</v>
      </c>
      <c r="D39313" t="s">
        <v>2015</v>
      </c>
      <c r="E39313">
        <v>3</v>
      </c>
      <c r="F39313" t="s">
        <v>2016</v>
      </c>
      <c r="G39313">
        <v>150</v>
      </c>
      <c r="H39313" t="s">
        <v>2017</v>
      </c>
      <c r="I39313">
        <v>43460</v>
      </c>
      <c r="J39313">
        <v>6</v>
      </c>
      <c r="K39313">
        <v>0</v>
      </c>
    </row>
    <row r="39314" spans="2:11">
      <c r="B39314" t="s">
        <v>2051</v>
      </c>
      <c r="C39314" t="s">
        <v>2969</v>
      </c>
      <c r="D39314" t="s">
        <v>2076</v>
      </c>
      <c r="E39314">
        <v>3</v>
      </c>
      <c r="F39314" t="s">
        <v>2085</v>
      </c>
      <c r="G39314">
        <v>122</v>
      </c>
      <c r="H39314" t="s">
        <v>2017</v>
      </c>
      <c r="I39314">
        <v>43445</v>
      </c>
      <c r="J39314">
        <v>4</v>
      </c>
      <c r="K39314">
        <v>43.66</v>
      </c>
    </row>
    <row r="39315" spans="2:11">
      <c r="B39315" t="s">
        <v>2232</v>
      </c>
      <c r="C39315" t="s">
        <v>2265</v>
      </c>
      <c r="D39315" t="s">
        <v>2029</v>
      </c>
      <c r="E39315">
        <v>5</v>
      </c>
      <c r="F39315" t="s">
        <v>2016</v>
      </c>
      <c r="G39315" t="s">
        <v>2030</v>
      </c>
      <c r="H39315" t="s">
        <v>2017</v>
      </c>
      <c r="I39315">
        <v>43441</v>
      </c>
      <c r="J39315">
        <v>2</v>
      </c>
      <c r="K39315">
        <v>57.68</v>
      </c>
    </row>
    <row r="39316" spans="2:11">
      <c r="B39316" t="s">
        <v>2072</v>
      </c>
      <c r="C39316" t="s">
        <v>3554</v>
      </c>
      <c r="D39316" t="s">
        <v>2015</v>
      </c>
      <c r="E39316">
        <v>3</v>
      </c>
      <c r="F39316" t="s">
        <v>2016</v>
      </c>
      <c r="G39316" t="s">
        <v>2030</v>
      </c>
      <c r="H39316" t="s">
        <v>2017</v>
      </c>
      <c r="I39316">
        <v>43439</v>
      </c>
      <c r="J39316">
        <v>1</v>
      </c>
      <c r="K39316">
        <v>99.9</v>
      </c>
    </row>
    <row r="39317" spans="2:11">
      <c r="B39317" t="s">
        <v>2257</v>
      </c>
      <c r="C39317" t="s">
        <v>2258</v>
      </c>
      <c r="D39317" t="s">
        <v>2029</v>
      </c>
      <c r="E39317">
        <v>5</v>
      </c>
      <c r="F39317" t="s">
        <v>2016</v>
      </c>
      <c r="G39317">
        <v>160</v>
      </c>
      <c r="H39317" t="s">
        <v>2020</v>
      </c>
      <c r="I39317">
        <v>43438</v>
      </c>
      <c r="J39317" t="s">
        <v>2030</v>
      </c>
      <c r="K39317" t="s">
        <v>2030</v>
      </c>
    </row>
    <row r="39318" spans="2:11">
      <c r="B39318" t="s">
        <v>2063</v>
      </c>
      <c r="C39318" t="s">
        <v>2266</v>
      </c>
      <c r="D39318" t="s">
        <v>2162</v>
      </c>
      <c r="E39318">
        <v>3</v>
      </c>
      <c r="F39318" t="s">
        <v>2016</v>
      </c>
      <c r="G39318">
        <v>160</v>
      </c>
      <c r="H39318" t="s">
        <v>2017</v>
      </c>
      <c r="I39318">
        <v>43438</v>
      </c>
      <c r="J39318">
        <v>6</v>
      </c>
      <c r="K39318">
        <v>0</v>
      </c>
    </row>
    <row r="39319" spans="2:11">
      <c r="B39319" t="s">
        <v>2074</v>
      </c>
      <c r="C39319" t="s">
        <v>3552</v>
      </c>
      <c r="D39319" t="s">
        <v>2026</v>
      </c>
      <c r="E39319">
        <v>5</v>
      </c>
      <c r="F39319" t="s">
        <v>2016</v>
      </c>
      <c r="G39319">
        <v>180</v>
      </c>
      <c r="H39319" t="s">
        <v>2020</v>
      </c>
      <c r="I39319">
        <v>43437</v>
      </c>
      <c r="J39319">
        <v>5</v>
      </c>
      <c r="K39319">
        <v>22.28</v>
      </c>
    </row>
    <row r="39320" spans="2:11">
      <c r="B39320" t="s">
        <v>2083</v>
      </c>
      <c r="C39320" t="s">
        <v>2084</v>
      </c>
      <c r="D39320" t="s">
        <v>2053</v>
      </c>
      <c r="E39320">
        <v>1</v>
      </c>
      <c r="F39320" t="s">
        <v>2016</v>
      </c>
      <c r="G39320" t="s">
        <v>2030</v>
      </c>
      <c r="H39320" t="s">
        <v>2017</v>
      </c>
      <c r="I39320">
        <v>43181</v>
      </c>
      <c r="J39320">
        <v>10</v>
      </c>
      <c r="K39320">
        <v>-84.94</v>
      </c>
    </row>
    <row r="39321" spans="2:11">
      <c r="B39321" t="s">
        <v>2203</v>
      </c>
      <c r="C39321" t="s">
        <v>2546</v>
      </c>
      <c r="D39321" t="s">
        <v>2179</v>
      </c>
      <c r="E39321" t="s">
        <v>2030</v>
      </c>
      <c r="F39321" t="s">
        <v>2016</v>
      </c>
      <c r="G39321" t="s">
        <v>2030</v>
      </c>
      <c r="H39321" t="s">
        <v>2017</v>
      </c>
      <c r="I39321">
        <v>42677</v>
      </c>
      <c r="J39321" t="s">
        <v>2030</v>
      </c>
      <c r="K39321" t="s">
        <v>2030</v>
      </c>
    </row>
    <row r="39322" spans="2:11">
      <c r="B39322" t="s">
        <v>3662</v>
      </c>
      <c r="C39322" t="s">
        <v>4112</v>
      </c>
      <c r="D39322" t="s">
        <v>2015</v>
      </c>
      <c r="E39322">
        <v>3</v>
      </c>
      <c r="F39322" t="s">
        <v>2016</v>
      </c>
      <c r="G39322" t="s">
        <v>2030</v>
      </c>
      <c r="H39322" t="s">
        <v>2017</v>
      </c>
      <c r="I39322">
        <v>42429</v>
      </c>
      <c r="J39322">
        <v>6</v>
      </c>
      <c r="K39322">
        <v>0</v>
      </c>
    </row>
    <row r="39401" spans="1:11">
      <c r="A39401" t="s">
        <v>1407</v>
      </c>
      <c r="B39401" t="s">
        <v>2274</v>
      </c>
      <c r="C39401" t="s">
        <v>2766</v>
      </c>
      <c r="D39401" t="s">
        <v>2026</v>
      </c>
      <c r="E39401">
        <v>5</v>
      </c>
      <c r="F39401" t="s">
        <v>2016</v>
      </c>
      <c r="G39401" t="s">
        <v>2030</v>
      </c>
      <c r="H39401" t="s">
        <v>2017</v>
      </c>
      <c r="I39401">
        <v>43509</v>
      </c>
      <c r="J39401">
        <v>1</v>
      </c>
      <c r="K39401">
        <v>21.25</v>
      </c>
    </row>
    <row r="39402" spans="1:11">
      <c r="B39402" t="s">
        <v>2037</v>
      </c>
      <c r="C39402" t="s">
        <v>2767</v>
      </c>
      <c r="D39402" t="s">
        <v>2076</v>
      </c>
      <c r="E39402">
        <v>3</v>
      </c>
      <c r="F39402" t="s">
        <v>2016</v>
      </c>
      <c r="G39402">
        <v>85</v>
      </c>
      <c r="H39402" t="s">
        <v>2017</v>
      </c>
      <c r="I39402">
        <v>43509</v>
      </c>
      <c r="J39402">
        <v>6</v>
      </c>
      <c r="K39402">
        <v>0</v>
      </c>
    </row>
    <row r="39403" spans="1:11">
      <c r="B39403" t="s">
        <v>2094</v>
      </c>
      <c r="C39403" t="s">
        <v>2095</v>
      </c>
      <c r="D39403" t="s">
        <v>2076</v>
      </c>
      <c r="E39403">
        <v>3</v>
      </c>
      <c r="F39403" t="s">
        <v>2088</v>
      </c>
      <c r="G39403" t="s">
        <v>2030</v>
      </c>
      <c r="H39403" t="s">
        <v>2017</v>
      </c>
      <c r="I39403">
        <v>43508</v>
      </c>
      <c r="J39403" t="s">
        <v>2030</v>
      </c>
      <c r="K39403" t="s">
        <v>2030</v>
      </c>
    </row>
    <row r="39404" spans="1:11">
      <c r="B39404" t="s">
        <v>2024</v>
      </c>
      <c r="C39404" t="s">
        <v>2768</v>
      </c>
      <c r="D39404" t="s">
        <v>2026</v>
      </c>
      <c r="E39404">
        <v>5</v>
      </c>
      <c r="F39404" t="s">
        <v>2016</v>
      </c>
      <c r="G39404">
        <v>104</v>
      </c>
      <c r="H39404" t="s">
        <v>2017</v>
      </c>
      <c r="I39404">
        <v>43507</v>
      </c>
      <c r="J39404">
        <v>1</v>
      </c>
      <c r="K39404">
        <v>21.25</v>
      </c>
    </row>
    <row r="39405" spans="1:11">
      <c r="B39405" t="s">
        <v>2033</v>
      </c>
      <c r="C39405" t="s">
        <v>2769</v>
      </c>
      <c r="D39405" t="s">
        <v>2035</v>
      </c>
      <c r="E39405">
        <v>5</v>
      </c>
      <c r="F39405" t="s">
        <v>2016</v>
      </c>
      <c r="G39405">
        <v>94</v>
      </c>
      <c r="H39405" t="s">
        <v>2036</v>
      </c>
      <c r="I39405">
        <v>43504</v>
      </c>
      <c r="J39405">
        <v>1</v>
      </c>
      <c r="K39405">
        <v>21.25</v>
      </c>
    </row>
    <row r="39406" spans="1:11">
      <c r="B39406" t="s">
        <v>2074</v>
      </c>
      <c r="C39406" t="s">
        <v>2770</v>
      </c>
      <c r="D39406" t="s">
        <v>2076</v>
      </c>
      <c r="E39406">
        <v>3</v>
      </c>
      <c r="F39406" t="s">
        <v>2016</v>
      </c>
      <c r="G39406">
        <v>94</v>
      </c>
      <c r="H39406" t="s">
        <v>2020</v>
      </c>
      <c r="I39406">
        <v>43504</v>
      </c>
      <c r="J39406">
        <v>5</v>
      </c>
      <c r="K39406">
        <v>13.44</v>
      </c>
    </row>
    <row r="39407" spans="1:11">
      <c r="B39407" t="s">
        <v>2174</v>
      </c>
      <c r="C39407" t="s">
        <v>2771</v>
      </c>
      <c r="D39407" t="s">
        <v>2015</v>
      </c>
      <c r="E39407">
        <v>3</v>
      </c>
      <c r="F39407" t="s">
        <v>2016</v>
      </c>
      <c r="G39407">
        <v>100</v>
      </c>
      <c r="H39407" t="s">
        <v>2017</v>
      </c>
      <c r="I39407">
        <v>43503</v>
      </c>
      <c r="J39407">
        <v>6</v>
      </c>
      <c r="K39407">
        <v>0</v>
      </c>
    </row>
    <row r="39408" spans="1:11">
      <c r="B39408" t="s">
        <v>106</v>
      </c>
      <c r="C39408" t="s">
        <v>2772</v>
      </c>
      <c r="D39408" t="s">
        <v>2114</v>
      </c>
      <c r="E39408">
        <v>3</v>
      </c>
      <c r="F39408" t="s">
        <v>2016</v>
      </c>
      <c r="G39408">
        <v>97</v>
      </c>
      <c r="H39408" t="s">
        <v>2020</v>
      </c>
      <c r="I39408">
        <v>43503</v>
      </c>
      <c r="J39408">
        <v>6</v>
      </c>
      <c r="K39408">
        <v>0</v>
      </c>
    </row>
    <row r="39409" spans="2:11">
      <c r="B39409" t="s">
        <v>2159</v>
      </c>
      <c r="C39409" t="s">
        <v>2773</v>
      </c>
      <c r="D39409" t="s">
        <v>2029</v>
      </c>
      <c r="E39409">
        <v>5</v>
      </c>
      <c r="F39409" t="s">
        <v>2016</v>
      </c>
      <c r="G39409">
        <v>106</v>
      </c>
      <c r="H39409" t="s">
        <v>2020</v>
      </c>
      <c r="I39409">
        <v>43503</v>
      </c>
      <c r="J39409">
        <v>3</v>
      </c>
      <c r="K39409">
        <v>15.83</v>
      </c>
    </row>
    <row r="39410" spans="2:11">
      <c r="B39410" t="s">
        <v>2069</v>
      </c>
      <c r="C39410" t="s">
        <v>2774</v>
      </c>
      <c r="D39410" t="s">
        <v>2071</v>
      </c>
      <c r="E39410">
        <v>3</v>
      </c>
      <c r="F39410" t="s">
        <v>2016</v>
      </c>
      <c r="G39410" t="s">
        <v>2030</v>
      </c>
      <c r="H39410" t="s">
        <v>2017</v>
      </c>
      <c r="I39410">
        <v>43503</v>
      </c>
      <c r="J39410" t="s">
        <v>2030</v>
      </c>
      <c r="K39410" t="s">
        <v>2030</v>
      </c>
    </row>
    <row r="39411" spans="2:11">
      <c r="B39411" t="s">
        <v>2045</v>
      </c>
      <c r="C39411" t="s">
        <v>2775</v>
      </c>
      <c r="D39411" t="s">
        <v>2029</v>
      </c>
      <c r="E39411">
        <v>5</v>
      </c>
      <c r="F39411" t="s">
        <v>2016</v>
      </c>
      <c r="G39411">
        <v>100</v>
      </c>
      <c r="H39411" t="s">
        <v>2020</v>
      </c>
      <c r="I39411">
        <v>43503</v>
      </c>
      <c r="J39411">
        <v>1</v>
      </c>
      <c r="K39411">
        <v>21.25</v>
      </c>
    </row>
    <row r="39412" spans="2:11">
      <c r="B39412" t="s">
        <v>2079</v>
      </c>
      <c r="C39412" t="s">
        <v>2776</v>
      </c>
      <c r="D39412" t="s">
        <v>2015</v>
      </c>
      <c r="E39412">
        <v>3</v>
      </c>
      <c r="F39412" t="s">
        <v>2016</v>
      </c>
      <c r="G39412">
        <v>96</v>
      </c>
      <c r="H39412" t="s">
        <v>2017</v>
      </c>
      <c r="I39412">
        <v>43503</v>
      </c>
      <c r="J39412" t="s">
        <v>2030</v>
      </c>
      <c r="K39412" t="s">
        <v>2030</v>
      </c>
    </row>
    <row r="39413" spans="2:11">
      <c r="B39413" t="s">
        <v>2777</v>
      </c>
      <c r="C39413" t="s">
        <v>2778</v>
      </c>
      <c r="D39413" t="s">
        <v>2076</v>
      </c>
      <c r="E39413">
        <v>3</v>
      </c>
      <c r="F39413" t="s">
        <v>2016</v>
      </c>
      <c r="G39413">
        <v>90</v>
      </c>
      <c r="H39413" t="s">
        <v>2017</v>
      </c>
      <c r="I39413">
        <v>43503</v>
      </c>
      <c r="J39413" t="s">
        <v>2030</v>
      </c>
      <c r="K39413" t="s">
        <v>2030</v>
      </c>
    </row>
    <row r="39414" spans="2:11">
      <c r="B39414" t="s">
        <v>2049</v>
      </c>
      <c r="C39414" t="s">
        <v>2779</v>
      </c>
      <c r="D39414" t="s">
        <v>2029</v>
      </c>
      <c r="E39414">
        <v>5</v>
      </c>
      <c r="F39414" t="s">
        <v>2016</v>
      </c>
      <c r="G39414">
        <v>105</v>
      </c>
      <c r="H39414" t="s">
        <v>2020</v>
      </c>
      <c r="I39414">
        <v>43503</v>
      </c>
      <c r="J39414">
        <v>1</v>
      </c>
      <c r="K39414">
        <v>21.25</v>
      </c>
    </row>
    <row r="39415" spans="2:11">
      <c r="B39415" t="s">
        <v>2051</v>
      </c>
      <c r="C39415" t="s">
        <v>2115</v>
      </c>
      <c r="D39415" t="s">
        <v>2076</v>
      </c>
      <c r="E39415">
        <v>3</v>
      </c>
      <c r="F39415" t="s">
        <v>2016</v>
      </c>
      <c r="G39415">
        <v>90</v>
      </c>
      <c r="H39415" t="s">
        <v>2017</v>
      </c>
      <c r="I39415">
        <v>43503</v>
      </c>
      <c r="J39415">
        <v>6</v>
      </c>
      <c r="K39415">
        <v>0</v>
      </c>
    </row>
    <row r="39416" spans="2:11">
      <c r="B39416" t="s">
        <v>2203</v>
      </c>
      <c r="C39416" t="s">
        <v>2780</v>
      </c>
      <c r="D39416" t="s">
        <v>2044</v>
      </c>
      <c r="E39416">
        <v>3</v>
      </c>
      <c r="F39416" t="s">
        <v>2016</v>
      </c>
      <c r="G39416" t="s">
        <v>2030</v>
      </c>
      <c r="H39416" t="s">
        <v>2017</v>
      </c>
      <c r="I39416">
        <v>43503</v>
      </c>
      <c r="J39416">
        <v>6</v>
      </c>
      <c r="K39416">
        <v>0</v>
      </c>
    </row>
    <row r="39417" spans="2:11">
      <c r="B39417" t="s">
        <v>2411</v>
      </c>
      <c r="C39417" t="s">
        <v>2781</v>
      </c>
      <c r="D39417" t="s">
        <v>2026</v>
      </c>
      <c r="E39417">
        <v>5</v>
      </c>
      <c r="F39417" t="s">
        <v>2016</v>
      </c>
      <c r="G39417">
        <v>102</v>
      </c>
      <c r="H39417" t="s">
        <v>2020</v>
      </c>
      <c r="I39417">
        <v>43503</v>
      </c>
      <c r="J39417">
        <v>2</v>
      </c>
      <c r="K39417">
        <v>20.88</v>
      </c>
    </row>
    <row r="39418" spans="2:11">
      <c r="B39418" t="s">
        <v>2063</v>
      </c>
      <c r="C39418" t="s">
        <v>2782</v>
      </c>
      <c r="D39418" t="s">
        <v>2162</v>
      </c>
      <c r="E39418">
        <v>3</v>
      </c>
      <c r="F39418" t="s">
        <v>2016</v>
      </c>
      <c r="G39418">
        <v>99</v>
      </c>
      <c r="H39418" t="s">
        <v>2017</v>
      </c>
      <c r="I39418">
        <v>43503</v>
      </c>
      <c r="J39418">
        <v>6</v>
      </c>
      <c r="K39418">
        <v>0</v>
      </c>
    </row>
    <row r="39419" spans="2:11">
      <c r="B39419" t="s">
        <v>2047</v>
      </c>
      <c r="C39419" t="s">
        <v>2783</v>
      </c>
      <c r="D39419" t="s">
        <v>2044</v>
      </c>
      <c r="E39419">
        <v>3</v>
      </c>
      <c r="F39419" t="s">
        <v>2016</v>
      </c>
      <c r="G39419">
        <v>84</v>
      </c>
      <c r="H39419" t="s">
        <v>2017</v>
      </c>
      <c r="I39419">
        <v>43487</v>
      </c>
      <c r="J39419">
        <v>6</v>
      </c>
      <c r="K39419">
        <v>0</v>
      </c>
    </row>
    <row r="39420" spans="2:11">
      <c r="B39420" t="s">
        <v>2021</v>
      </c>
      <c r="C39420" t="s">
        <v>2784</v>
      </c>
      <c r="D39420" t="s">
        <v>2348</v>
      </c>
      <c r="E39420">
        <v>1</v>
      </c>
      <c r="F39420" t="s">
        <v>2088</v>
      </c>
      <c r="G39420">
        <v>76</v>
      </c>
      <c r="H39420" t="s">
        <v>2020</v>
      </c>
      <c r="I39420">
        <v>43476</v>
      </c>
      <c r="J39420">
        <v>7</v>
      </c>
      <c r="K39420">
        <v>-3.96</v>
      </c>
    </row>
    <row r="39421" spans="2:11">
      <c r="B39421" t="s">
        <v>2091</v>
      </c>
      <c r="C39421" t="s">
        <v>2785</v>
      </c>
      <c r="D39421" t="s">
        <v>2093</v>
      </c>
      <c r="E39421" t="s">
        <v>2030</v>
      </c>
      <c r="F39421" t="s">
        <v>2016</v>
      </c>
      <c r="G39421" t="s">
        <v>2030</v>
      </c>
      <c r="H39421" t="s">
        <v>2017</v>
      </c>
      <c r="I39421">
        <v>43402</v>
      </c>
      <c r="J39421" t="s">
        <v>2030</v>
      </c>
      <c r="K39421" t="s">
        <v>2030</v>
      </c>
    </row>
    <row r="39422" spans="2:11">
      <c r="B39422" t="s">
        <v>2096</v>
      </c>
      <c r="C39422" t="s">
        <v>2097</v>
      </c>
      <c r="D39422" t="s">
        <v>2189</v>
      </c>
      <c r="E39422">
        <v>5</v>
      </c>
      <c r="F39422" t="s">
        <v>2016</v>
      </c>
      <c r="G39422" t="s">
        <v>2030</v>
      </c>
      <c r="H39422" t="s">
        <v>2017</v>
      </c>
      <c r="I39422">
        <v>43363</v>
      </c>
      <c r="J39422">
        <v>1</v>
      </c>
      <c r="K39422">
        <v>21.25</v>
      </c>
    </row>
    <row r="39423" spans="2:11">
      <c r="B39423" t="s">
        <v>2083</v>
      </c>
      <c r="C39423" t="s">
        <v>2084</v>
      </c>
      <c r="D39423" t="s">
        <v>2026</v>
      </c>
      <c r="E39423">
        <v>5</v>
      </c>
      <c r="F39423" t="s">
        <v>2016</v>
      </c>
      <c r="G39423" t="s">
        <v>2030</v>
      </c>
      <c r="H39423" t="s">
        <v>2017</v>
      </c>
      <c r="I39423">
        <v>43181</v>
      </c>
      <c r="J39423">
        <v>4</v>
      </c>
      <c r="K39423">
        <v>14.67</v>
      </c>
    </row>
    <row r="39424" spans="2:11">
      <c r="B39424" t="s">
        <v>2786</v>
      </c>
      <c r="C39424" t="s">
        <v>2095</v>
      </c>
      <c r="D39424" t="s">
        <v>2076</v>
      </c>
      <c r="E39424">
        <v>3</v>
      </c>
      <c r="F39424" t="s">
        <v>2088</v>
      </c>
      <c r="G39424">
        <v>69.03</v>
      </c>
      <c r="H39424" t="s">
        <v>2017</v>
      </c>
      <c r="I39424">
        <v>42662</v>
      </c>
      <c r="J39424">
        <v>6</v>
      </c>
      <c r="K39424">
        <v>0</v>
      </c>
    </row>
    <row r="39425" spans="2:11">
      <c r="B39425" t="s">
        <v>2326</v>
      </c>
      <c r="C39425" t="s">
        <v>2327</v>
      </c>
      <c r="D39425" t="s">
        <v>2029</v>
      </c>
      <c r="E39425">
        <v>5</v>
      </c>
      <c r="F39425" t="s">
        <v>2016</v>
      </c>
      <c r="G39425" t="s">
        <v>2030</v>
      </c>
      <c r="H39425" t="s">
        <v>2017</v>
      </c>
      <c r="I39425">
        <v>42514</v>
      </c>
      <c r="J39425">
        <v>1</v>
      </c>
      <c r="K39425">
        <v>21.25</v>
      </c>
    </row>
    <row r="39501" spans="1:11">
      <c r="A39501" t="s">
        <v>1408</v>
      </c>
      <c r="B39501" t="s">
        <v>2274</v>
      </c>
      <c r="C39501" t="s">
        <v>3011</v>
      </c>
      <c r="D39501" t="s">
        <v>2076</v>
      </c>
      <c r="E39501">
        <v>3</v>
      </c>
      <c r="F39501" t="s">
        <v>2016</v>
      </c>
      <c r="G39501" t="s">
        <v>2030</v>
      </c>
      <c r="H39501" t="s">
        <v>2017</v>
      </c>
      <c r="I39501">
        <v>43509</v>
      </c>
      <c r="J39501">
        <v>8</v>
      </c>
      <c r="K39501">
        <v>0</v>
      </c>
    </row>
    <row r="39502" spans="1:11">
      <c r="B39502" t="s">
        <v>2174</v>
      </c>
      <c r="C39502" t="s">
        <v>3527</v>
      </c>
      <c r="D39502" t="s">
        <v>2029</v>
      </c>
      <c r="E39502">
        <v>5</v>
      </c>
      <c r="F39502" t="s">
        <v>2016</v>
      </c>
      <c r="G39502">
        <v>79</v>
      </c>
      <c r="H39502" t="s">
        <v>2017</v>
      </c>
      <c r="I39502">
        <v>43506</v>
      </c>
      <c r="J39502">
        <v>2</v>
      </c>
      <c r="K39502">
        <v>23.47</v>
      </c>
    </row>
    <row r="39503" spans="1:11">
      <c r="B39503" t="s">
        <v>2077</v>
      </c>
      <c r="C39503" t="s">
        <v>3528</v>
      </c>
      <c r="D39503" t="s">
        <v>2227</v>
      </c>
      <c r="E39503">
        <v>3</v>
      </c>
      <c r="F39503" t="s">
        <v>2016</v>
      </c>
      <c r="G39503">
        <v>68</v>
      </c>
      <c r="H39503" t="s">
        <v>2020</v>
      </c>
      <c r="I39503">
        <v>43506</v>
      </c>
      <c r="J39503" t="s">
        <v>2030</v>
      </c>
      <c r="K39503" t="s">
        <v>2030</v>
      </c>
    </row>
    <row r="39504" spans="1:11">
      <c r="B39504" t="s">
        <v>2079</v>
      </c>
      <c r="C39504" t="s">
        <v>3526</v>
      </c>
      <c r="D39504" t="s">
        <v>2029</v>
      </c>
      <c r="E39504">
        <v>5</v>
      </c>
      <c r="F39504" t="s">
        <v>2016</v>
      </c>
      <c r="G39504">
        <v>76</v>
      </c>
      <c r="H39504" t="s">
        <v>2017</v>
      </c>
      <c r="I39504">
        <v>43502</v>
      </c>
      <c r="J39504">
        <v>2</v>
      </c>
      <c r="K39504">
        <v>23.47</v>
      </c>
    </row>
    <row r="39505" spans="2:11">
      <c r="B39505" t="s">
        <v>2374</v>
      </c>
      <c r="C39505" t="s">
        <v>3534</v>
      </c>
      <c r="D39505" t="s">
        <v>2026</v>
      </c>
      <c r="E39505">
        <v>5</v>
      </c>
      <c r="F39505" t="s">
        <v>2016</v>
      </c>
      <c r="G39505">
        <v>80</v>
      </c>
      <c r="H39505" t="s">
        <v>2017</v>
      </c>
      <c r="I39505">
        <v>43502</v>
      </c>
      <c r="J39505">
        <v>2</v>
      </c>
      <c r="K39505">
        <v>23.47</v>
      </c>
    </row>
    <row r="39506" spans="2:11">
      <c r="B39506" t="s">
        <v>2021</v>
      </c>
      <c r="C39506" t="s">
        <v>2526</v>
      </c>
      <c r="D39506" t="s">
        <v>2216</v>
      </c>
      <c r="E39506">
        <v>3</v>
      </c>
      <c r="F39506" t="s">
        <v>2016</v>
      </c>
      <c r="G39506">
        <v>71</v>
      </c>
      <c r="H39506" t="s">
        <v>2020</v>
      </c>
      <c r="I39506">
        <v>43500</v>
      </c>
      <c r="J39506" t="s">
        <v>2030</v>
      </c>
      <c r="K39506" t="s">
        <v>2030</v>
      </c>
    </row>
    <row r="39507" spans="2:11">
      <c r="B39507" t="s">
        <v>2072</v>
      </c>
      <c r="C39507" t="s">
        <v>4029</v>
      </c>
      <c r="D39507" t="s">
        <v>2189</v>
      </c>
      <c r="E39507">
        <v>5</v>
      </c>
      <c r="F39507" t="s">
        <v>2016</v>
      </c>
      <c r="G39507">
        <v>72</v>
      </c>
      <c r="H39507" t="s">
        <v>2020</v>
      </c>
      <c r="I39507">
        <v>43500</v>
      </c>
      <c r="J39507" t="s">
        <v>2030</v>
      </c>
      <c r="K39507" t="s">
        <v>2030</v>
      </c>
    </row>
    <row r="39508" spans="2:11">
      <c r="B39508" t="s">
        <v>2074</v>
      </c>
      <c r="C39508" t="s">
        <v>3537</v>
      </c>
      <c r="D39508" t="s">
        <v>2076</v>
      </c>
      <c r="E39508">
        <v>3</v>
      </c>
      <c r="F39508" t="s">
        <v>2016</v>
      </c>
      <c r="G39508">
        <v>58</v>
      </c>
      <c r="H39508" t="s">
        <v>2017</v>
      </c>
      <c r="I39508">
        <v>43500</v>
      </c>
      <c r="J39508">
        <v>8</v>
      </c>
      <c r="K39508">
        <v>0</v>
      </c>
    </row>
    <row r="39509" spans="2:11">
      <c r="B39509" t="s">
        <v>2094</v>
      </c>
      <c r="C39509" t="s">
        <v>2095</v>
      </c>
      <c r="D39509" t="s">
        <v>2076</v>
      </c>
      <c r="E39509">
        <v>3</v>
      </c>
      <c r="F39509" t="s">
        <v>2016</v>
      </c>
      <c r="G39509" t="s">
        <v>2030</v>
      </c>
      <c r="H39509" t="s">
        <v>2017</v>
      </c>
      <c r="I39509">
        <v>43495</v>
      </c>
      <c r="J39509" t="s">
        <v>2030</v>
      </c>
      <c r="K39509" t="s">
        <v>2030</v>
      </c>
    </row>
    <row r="39510" spans="2:11">
      <c r="B39510" t="s">
        <v>2031</v>
      </c>
      <c r="C39510" t="s">
        <v>3540</v>
      </c>
      <c r="D39510" t="s">
        <v>2026</v>
      </c>
      <c r="E39510">
        <v>5</v>
      </c>
      <c r="F39510" t="s">
        <v>2016</v>
      </c>
      <c r="G39510">
        <v>72</v>
      </c>
      <c r="H39510" t="s">
        <v>2020</v>
      </c>
      <c r="I39510">
        <v>43494</v>
      </c>
      <c r="J39510" t="s">
        <v>2030</v>
      </c>
      <c r="K39510" t="s">
        <v>2030</v>
      </c>
    </row>
    <row r="39511" spans="2:11">
      <c r="B39511" t="s">
        <v>2207</v>
      </c>
      <c r="C39511" t="s">
        <v>3538</v>
      </c>
      <c r="D39511" t="s">
        <v>2026</v>
      </c>
      <c r="E39511">
        <v>5</v>
      </c>
      <c r="F39511" t="s">
        <v>2016</v>
      </c>
      <c r="G39511">
        <v>69</v>
      </c>
      <c r="H39511" t="s">
        <v>2020</v>
      </c>
      <c r="I39511">
        <v>43494</v>
      </c>
      <c r="J39511" t="s">
        <v>2030</v>
      </c>
      <c r="K39511" t="s">
        <v>2030</v>
      </c>
    </row>
    <row r="39512" spans="2:11">
      <c r="B39512" t="s">
        <v>2267</v>
      </c>
      <c r="C39512" t="s">
        <v>3786</v>
      </c>
      <c r="D39512" t="s">
        <v>2029</v>
      </c>
      <c r="E39512">
        <v>5</v>
      </c>
      <c r="F39512" t="s">
        <v>2016</v>
      </c>
      <c r="G39512">
        <v>64</v>
      </c>
      <c r="H39512" t="s">
        <v>2017</v>
      </c>
      <c r="I39512">
        <v>43486</v>
      </c>
      <c r="J39512" t="s">
        <v>2030</v>
      </c>
      <c r="K39512" t="s">
        <v>2030</v>
      </c>
    </row>
    <row r="39513" spans="2:11">
      <c r="B39513" t="s">
        <v>2051</v>
      </c>
      <c r="C39513" t="s">
        <v>3362</v>
      </c>
      <c r="D39513" t="s">
        <v>2076</v>
      </c>
      <c r="E39513">
        <v>3</v>
      </c>
      <c r="F39513" t="s">
        <v>2088</v>
      </c>
      <c r="G39513">
        <v>66</v>
      </c>
      <c r="H39513" t="s">
        <v>2017</v>
      </c>
      <c r="I39513">
        <v>43482</v>
      </c>
      <c r="J39513">
        <v>6</v>
      </c>
      <c r="K39513">
        <v>9.6199999999999992</v>
      </c>
    </row>
    <row r="39514" spans="2:11">
      <c r="B39514" t="s">
        <v>2063</v>
      </c>
      <c r="C39514" t="s">
        <v>2725</v>
      </c>
      <c r="D39514" t="s">
        <v>2162</v>
      </c>
      <c r="E39514">
        <v>3</v>
      </c>
      <c r="F39514" t="s">
        <v>2016</v>
      </c>
      <c r="G39514">
        <v>66</v>
      </c>
      <c r="H39514" t="s">
        <v>2017</v>
      </c>
      <c r="I39514">
        <v>43481</v>
      </c>
      <c r="J39514">
        <v>4</v>
      </c>
      <c r="K39514">
        <v>15.38</v>
      </c>
    </row>
    <row r="39515" spans="2:11">
      <c r="B39515" t="s">
        <v>2027</v>
      </c>
      <c r="C39515" t="s">
        <v>3530</v>
      </c>
      <c r="D39515" t="s">
        <v>2044</v>
      </c>
      <c r="E39515">
        <v>3</v>
      </c>
      <c r="F39515" t="s">
        <v>2016</v>
      </c>
      <c r="G39515">
        <v>72</v>
      </c>
      <c r="H39515" t="s">
        <v>2017</v>
      </c>
      <c r="I39515">
        <v>43480</v>
      </c>
      <c r="J39515" t="s">
        <v>2030</v>
      </c>
      <c r="K39515" t="s">
        <v>2030</v>
      </c>
    </row>
    <row r="39516" spans="2:11">
      <c r="B39516" t="s">
        <v>2047</v>
      </c>
      <c r="C39516" t="s">
        <v>3532</v>
      </c>
      <c r="D39516" t="s">
        <v>2044</v>
      </c>
      <c r="E39516">
        <v>3</v>
      </c>
      <c r="F39516" t="s">
        <v>2016</v>
      </c>
      <c r="G39516">
        <v>70</v>
      </c>
      <c r="H39516" t="s">
        <v>2017</v>
      </c>
      <c r="I39516">
        <v>43480</v>
      </c>
      <c r="J39516" t="s">
        <v>2030</v>
      </c>
      <c r="K39516" t="s">
        <v>2030</v>
      </c>
    </row>
    <row r="39517" spans="2:11">
      <c r="B39517" t="s">
        <v>2067</v>
      </c>
      <c r="C39517" t="s">
        <v>3535</v>
      </c>
      <c r="D39517" t="s">
        <v>2029</v>
      </c>
      <c r="E39517">
        <v>5</v>
      </c>
      <c r="F39517" t="s">
        <v>2016</v>
      </c>
      <c r="G39517">
        <v>79</v>
      </c>
      <c r="H39517" t="s">
        <v>2020</v>
      </c>
      <c r="I39517">
        <v>43473</v>
      </c>
      <c r="J39517">
        <v>2</v>
      </c>
      <c r="K39517">
        <v>23.47</v>
      </c>
    </row>
    <row r="39518" spans="2:11">
      <c r="B39518" t="s">
        <v>2033</v>
      </c>
      <c r="C39518" t="s">
        <v>3541</v>
      </c>
      <c r="D39518" t="s">
        <v>2035</v>
      </c>
      <c r="E39518">
        <v>5</v>
      </c>
      <c r="F39518" t="s">
        <v>2085</v>
      </c>
      <c r="G39518">
        <v>74</v>
      </c>
      <c r="H39518" t="s">
        <v>2020</v>
      </c>
      <c r="I39518">
        <v>43473</v>
      </c>
      <c r="J39518">
        <v>3</v>
      </c>
      <c r="K39518">
        <v>16.600000000000001</v>
      </c>
    </row>
    <row r="39519" spans="2:11">
      <c r="B39519" t="s">
        <v>2037</v>
      </c>
      <c r="C39519" t="s">
        <v>3536</v>
      </c>
      <c r="D39519" t="s">
        <v>2026</v>
      </c>
      <c r="E39519">
        <v>5</v>
      </c>
      <c r="F39519" t="s">
        <v>2016</v>
      </c>
      <c r="G39519">
        <v>72</v>
      </c>
      <c r="H39519" t="s">
        <v>2020</v>
      </c>
      <c r="I39519">
        <v>43468</v>
      </c>
      <c r="J39519">
        <v>1</v>
      </c>
      <c r="K39519">
        <v>26.43</v>
      </c>
    </row>
    <row r="39520" spans="2:11">
      <c r="B39520" t="s">
        <v>2083</v>
      </c>
      <c r="C39520" t="s">
        <v>2084</v>
      </c>
      <c r="D39520" t="s">
        <v>2076</v>
      </c>
      <c r="E39520">
        <v>3</v>
      </c>
      <c r="F39520" t="s">
        <v>2085</v>
      </c>
      <c r="G39520" t="s">
        <v>2030</v>
      </c>
      <c r="H39520" t="s">
        <v>2017</v>
      </c>
      <c r="I39520">
        <v>43454</v>
      </c>
      <c r="J39520">
        <v>7</v>
      </c>
      <c r="K39520">
        <v>0.2</v>
      </c>
    </row>
    <row r="39521" spans="2:11">
      <c r="B39521" t="s">
        <v>2159</v>
      </c>
      <c r="C39521" t="s">
        <v>3529</v>
      </c>
      <c r="D39521" t="s">
        <v>2044</v>
      </c>
      <c r="E39521">
        <v>3</v>
      </c>
      <c r="F39521" t="s">
        <v>2016</v>
      </c>
      <c r="G39521">
        <v>69</v>
      </c>
      <c r="H39521" t="s">
        <v>2020</v>
      </c>
      <c r="I39521">
        <v>43411</v>
      </c>
      <c r="J39521">
        <v>8</v>
      </c>
      <c r="K39521">
        <v>0</v>
      </c>
    </row>
    <row r="39522" spans="2:11">
      <c r="B39522" t="s">
        <v>2024</v>
      </c>
      <c r="C39522" t="s">
        <v>3681</v>
      </c>
      <c r="D39522" t="s">
        <v>2026</v>
      </c>
      <c r="E39522">
        <v>5</v>
      </c>
      <c r="F39522" t="s">
        <v>2016</v>
      </c>
      <c r="G39522">
        <v>76</v>
      </c>
      <c r="H39522" t="s">
        <v>2017</v>
      </c>
      <c r="I39522">
        <v>43409</v>
      </c>
      <c r="J39522">
        <v>2</v>
      </c>
      <c r="K39522">
        <v>23.47</v>
      </c>
    </row>
    <row r="39601" spans="1:11">
      <c r="A39601" t="s">
        <v>1409</v>
      </c>
      <c r="B39601" t="s">
        <v>2094</v>
      </c>
      <c r="C39601" t="s">
        <v>2095</v>
      </c>
      <c r="D39601" t="s">
        <v>2076</v>
      </c>
      <c r="E39601">
        <v>3</v>
      </c>
      <c r="F39601" t="s">
        <v>2016</v>
      </c>
      <c r="G39601" t="s">
        <v>2030</v>
      </c>
      <c r="H39601" t="s">
        <v>2017</v>
      </c>
      <c r="I39601">
        <v>43511</v>
      </c>
      <c r="J39601" t="s">
        <v>2030</v>
      </c>
      <c r="K39601" t="s">
        <v>2030</v>
      </c>
    </row>
    <row r="39602" spans="1:11">
      <c r="B39602" t="s">
        <v>2024</v>
      </c>
      <c r="C39602" t="s">
        <v>2243</v>
      </c>
      <c r="D39602" t="s">
        <v>2026</v>
      </c>
      <c r="E39602">
        <v>5</v>
      </c>
      <c r="F39602" t="s">
        <v>2016</v>
      </c>
      <c r="G39602">
        <v>86</v>
      </c>
      <c r="H39602" t="s">
        <v>2017</v>
      </c>
      <c r="I39602">
        <v>43508</v>
      </c>
      <c r="J39602">
        <v>3</v>
      </c>
      <c r="K39602">
        <v>5.39</v>
      </c>
    </row>
    <row r="39603" spans="1:11">
      <c r="B39603" t="s">
        <v>2051</v>
      </c>
      <c r="C39603" t="s">
        <v>2239</v>
      </c>
      <c r="D39603" t="s">
        <v>2076</v>
      </c>
      <c r="E39603">
        <v>3</v>
      </c>
      <c r="F39603" t="s">
        <v>2016</v>
      </c>
      <c r="G39603">
        <v>73</v>
      </c>
      <c r="H39603" t="s">
        <v>2017</v>
      </c>
      <c r="I39603">
        <v>43507</v>
      </c>
      <c r="J39603" t="s">
        <v>2030</v>
      </c>
      <c r="K39603" t="s">
        <v>2030</v>
      </c>
    </row>
    <row r="39604" spans="1:11">
      <c r="B39604" t="s">
        <v>2021</v>
      </c>
      <c r="C39604" t="s">
        <v>2285</v>
      </c>
      <c r="D39604" t="s">
        <v>2023</v>
      </c>
      <c r="E39604">
        <v>5</v>
      </c>
      <c r="F39604" t="s">
        <v>2016</v>
      </c>
      <c r="G39604">
        <v>82</v>
      </c>
      <c r="H39604" t="s">
        <v>2020</v>
      </c>
      <c r="I39604">
        <v>43504</v>
      </c>
      <c r="J39604">
        <v>3</v>
      </c>
      <c r="K39604">
        <v>5.39</v>
      </c>
    </row>
    <row r="39605" spans="1:11">
      <c r="B39605" t="s">
        <v>2033</v>
      </c>
      <c r="C39605" t="s">
        <v>2455</v>
      </c>
      <c r="D39605" t="s">
        <v>2035</v>
      </c>
      <c r="E39605">
        <v>5</v>
      </c>
      <c r="F39605" t="s">
        <v>2016</v>
      </c>
      <c r="G39605">
        <v>87</v>
      </c>
      <c r="H39605" t="s">
        <v>2036</v>
      </c>
      <c r="I39605">
        <v>43504</v>
      </c>
      <c r="J39605">
        <v>4</v>
      </c>
      <c r="K39605">
        <v>4.9400000000000004</v>
      </c>
    </row>
    <row r="39606" spans="1:11">
      <c r="B39606" t="s">
        <v>2072</v>
      </c>
      <c r="C39606" t="s">
        <v>3089</v>
      </c>
      <c r="D39606" t="s">
        <v>2029</v>
      </c>
      <c r="E39606">
        <v>5</v>
      </c>
      <c r="F39606" t="s">
        <v>2016</v>
      </c>
      <c r="G39606">
        <v>85</v>
      </c>
      <c r="H39606" t="s">
        <v>2020</v>
      </c>
      <c r="I39606">
        <v>43504</v>
      </c>
      <c r="J39606">
        <v>3</v>
      </c>
      <c r="K39606">
        <v>5.39</v>
      </c>
    </row>
    <row r="39607" spans="1:11">
      <c r="B39607" t="s">
        <v>2063</v>
      </c>
      <c r="C39607" t="s">
        <v>2453</v>
      </c>
      <c r="D39607" t="s">
        <v>2035</v>
      </c>
      <c r="E39607">
        <v>5</v>
      </c>
      <c r="F39607" t="s">
        <v>2016</v>
      </c>
      <c r="G39607">
        <v>86</v>
      </c>
      <c r="H39607" t="s">
        <v>2017</v>
      </c>
      <c r="I39607">
        <v>43504</v>
      </c>
      <c r="J39607">
        <v>3</v>
      </c>
      <c r="K39607">
        <v>5.39</v>
      </c>
    </row>
    <row r="39608" spans="1:11">
      <c r="B39608" t="s">
        <v>2240</v>
      </c>
      <c r="C39608" t="s">
        <v>3088</v>
      </c>
      <c r="D39608" t="s">
        <v>2026</v>
      </c>
      <c r="E39608">
        <v>5</v>
      </c>
      <c r="F39608" t="s">
        <v>2016</v>
      </c>
      <c r="G39608">
        <v>85</v>
      </c>
      <c r="H39608" t="s">
        <v>2017</v>
      </c>
      <c r="I39608">
        <v>43504</v>
      </c>
      <c r="J39608" t="s">
        <v>2030</v>
      </c>
      <c r="K39608" t="s">
        <v>2030</v>
      </c>
    </row>
    <row r="39609" spans="1:11">
      <c r="B39609" t="s">
        <v>2037</v>
      </c>
      <c r="C39609" t="s">
        <v>2450</v>
      </c>
      <c r="D39609" t="s">
        <v>2026</v>
      </c>
      <c r="E39609">
        <v>5</v>
      </c>
      <c r="F39609" t="s">
        <v>2016</v>
      </c>
      <c r="G39609">
        <v>87</v>
      </c>
      <c r="H39609" t="s">
        <v>2020</v>
      </c>
      <c r="I39609">
        <v>43503</v>
      </c>
      <c r="J39609">
        <v>3</v>
      </c>
      <c r="K39609">
        <v>5.39</v>
      </c>
    </row>
    <row r="39610" spans="1:11">
      <c r="B39610" t="s">
        <v>2277</v>
      </c>
      <c r="C39610" t="s">
        <v>3083</v>
      </c>
      <c r="D39610" t="s">
        <v>2029</v>
      </c>
      <c r="E39610">
        <v>5</v>
      </c>
      <c r="F39610" t="s">
        <v>2016</v>
      </c>
      <c r="G39610">
        <v>85.5</v>
      </c>
      <c r="H39610" t="s">
        <v>2017</v>
      </c>
      <c r="I39610">
        <v>43503</v>
      </c>
      <c r="J39610">
        <v>3</v>
      </c>
      <c r="K39610">
        <v>5.39</v>
      </c>
    </row>
    <row r="39611" spans="1:11">
      <c r="B39611" t="s">
        <v>2220</v>
      </c>
      <c r="C39611" t="s">
        <v>3086</v>
      </c>
      <c r="D39611" t="s">
        <v>2026</v>
      </c>
      <c r="E39611">
        <v>5</v>
      </c>
      <c r="F39611" t="s">
        <v>2016</v>
      </c>
      <c r="G39611">
        <v>87</v>
      </c>
      <c r="H39611" t="s">
        <v>2020</v>
      </c>
      <c r="I39611">
        <v>43503</v>
      </c>
      <c r="J39611">
        <v>3</v>
      </c>
      <c r="K39611">
        <v>5.39</v>
      </c>
    </row>
    <row r="39612" spans="1:11">
      <c r="B39612" t="s">
        <v>2079</v>
      </c>
      <c r="C39612" t="s">
        <v>2446</v>
      </c>
      <c r="D39612" t="s">
        <v>2015</v>
      </c>
      <c r="E39612">
        <v>3</v>
      </c>
      <c r="F39612" t="s">
        <v>2016</v>
      </c>
      <c r="G39612">
        <v>79</v>
      </c>
      <c r="H39612" t="s">
        <v>2017</v>
      </c>
      <c r="I39612">
        <v>43503</v>
      </c>
      <c r="J39612">
        <v>5</v>
      </c>
      <c r="K39612">
        <v>0</v>
      </c>
    </row>
    <row r="39613" spans="1:11">
      <c r="B39613" t="s">
        <v>2260</v>
      </c>
      <c r="C39613" t="s">
        <v>3213</v>
      </c>
      <c r="D39613" t="s">
        <v>2035</v>
      </c>
      <c r="E39613">
        <v>5</v>
      </c>
      <c r="F39613" t="s">
        <v>2016</v>
      </c>
      <c r="G39613">
        <v>95</v>
      </c>
      <c r="H39613" t="s">
        <v>2020</v>
      </c>
      <c r="I39613">
        <v>43503</v>
      </c>
      <c r="J39613" t="s">
        <v>2030</v>
      </c>
      <c r="K39613" t="s">
        <v>2030</v>
      </c>
    </row>
    <row r="39614" spans="1:11">
      <c r="B39614" t="s">
        <v>2682</v>
      </c>
      <c r="C39614" t="s">
        <v>3215</v>
      </c>
      <c r="D39614" t="s">
        <v>2076</v>
      </c>
      <c r="E39614">
        <v>3</v>
      </c>
      <c r="F39614" t="s">
        <v>2016</v>
      </c>
      <c r="G39614">
        <v>87</v>
      </c>
      <c r="H39614" t="s">
        <v>2017</v>
      </c>
      <c r="I39614">
        <v>43490</v>
      </c>
      <c r="J39614">
        <v>1</v>
      </c>
      <c r="K39614">
        <v>13.26</v>
      </c>
    </row>
    <row r="39615" spans="1:11">
      <c r="B39615" t="s">
        <v>2065</v>
      </c>
      <c r="C39615" t="s">
        <v>3214</v>
      </c>
      <c r="D39615" t="s">
        <v>2026</v>
      </c>
      <c r="E39615">
        <v>5</v>
      </c>
      <c r="F39615" t="s">
        <v>2016</v>
      </c>
      <c r="G39615">
        <v>91</v>
      </c>
      <c r="H39615" t="s">
        <v>2020</v>
      </c>
      <c r="I39615">
        <v>43444</v>
      </c>
      <c r="J39615" t="s">
        <v>2030</v>
      </c>
      <c r="K39615" t="s">
        <v>2030</v>
      </c>
    </row>
    <row r="39616" spans="1:11">
      <c r="B39616" t="s">
        <v>2083</v>
      </c>
      <c r="C39616" t="s">
        <v>2084</v>
      </c>
      <c r="D39616" t="s">
        <v>2184</v>
      </c>
      <c r="E39616">
        <v>1</v>
      </c>
      <c r="F39616" t="s">
        <v>2016</v>
      </c>
      <c r="G39616" t="s">
        <v>2030</v>
      </c>
      <c r="H39616" t="s">
        <v>2017</v>
      </c>
      <c r="I39616">
        <v>43181</v>
      </c>
      <c r="J39616">
        <v>7</v>
      </c>
      <c r="K39616">
        <v>-2.56</v>
      </c>
    </row>
    <row r="39701" spans="1:11">
      <c r="A39701" t="s">
        <v>1410</v>
      </c>
      <c r="B39701" t="s">
        <v>2027</v>
      </c>
      <c r="C39701" t="s">
        <v>2224</v>
      </c>
      <c r="D39701" t="s">
        <v>2029</v>
      </c>
      <c r="E39701">
        <v>5</v>
      </c>
      <c r="F39701" t="s">
        <v>2016</v>
      </c>
      <c r="G39701">
        <v>23</v>
      </c>
      <c r="H39701" t="s">
        <v>2017</v>
      </c>
      <c r="I39701">
        <v>43511</v>
      </c>
      <c r="J39701">
        <v>1</v>
      </c>
      <c r="K39701">
        <v>25.19</v>
      </c>
    </row>
    <row r="39702" spans="1:11">
      <c r="B39702" t="s">
        <v>2037</v>
      </c>
      <c r="C39702" t="s">
        <v>2225</v>
      </c>
      <c r="D39702" t="s">
        <v>2026</v>
      </c>
      <c r="E39702">
        <v>5</v>
      </c>
      <c r="F39702" t="s">
        <v>2016</v>
      </c>
      <c r="G39702">
        <v>23</v>
      </c>
      <c r="H39702" t="s">
        <v>2020</v>
      </c>
      <c r="I39702">
        <v>43511</v>
      </c>
      <c r="J39702">
        <v>1</v>
      </c>
      <c r="K39702">
        <v>25.19</v>
      </c>
    </row>
    <row r="39703" spans="1:11">
      <c r="B39703" t="s">
        <v>2134</v>
      </c>
      <c r="C39703" t="s">
        <v>2219</v>
      </c>
      <c r="D39703" t="s">
        <v>2162</v>
      </c>
      <c r="E39703">
        <v>3</v>
      </c>
      <c r="F39703" t="s">
        <v>2016</v>
      </c>
      <c r="G39703">
        <v>24</v>
      </c>
      <c r="H39703" t="s">
        <v>2020</v>
      </c>
      <c r="I39703">
        <v>43511</v>
      </c>
      <c r="J39703">
        <v>5</v>
      </c>
      <c r="K39703">
        <v>0</v>
      </c>
    </row>
    <row r="39704" spans="1:11">
      <c r="B39704" t="s">
        <v>2220</v>
      </c>
      <c r="C39704" t="s">
        <v>2221</v>
      </c>
      <c r="D39704" t="s">
        <v>2026</v>
      </c>
      <c r="E39704">
        <v>5</v>
      </c>
      <c r="F39704" t="s">
        <v>2016</v>
      </c>
      <c r="G39704">
        <v>23</v>
      </c>
      <c r="H39704" t="s">
        <v>2020</v>
      </c>
      <c r="I39704">
        <v>43511</v>
      </c>
      <c r="J39704">
        <v>1</v>
      </c>
      <c r="K39704">
        <v>25.19</v>
      </c>
    </row>
    <row r="39705" spans="1:11">
      <c r="B39705" t="s">
        <v>2063</v>
      </c>
      <c r="C39705" t="s">
        <v>2223</v>
      </c>
      <c r="D39705" t="s">
        <v>2162</v>
      </c>
      <c r="E39705">
        <v>3</v>
      </c>
      <c r="F39705" t="s">
        <v>2016</v>
      </c>
      <c r="G39705">
        <v>20</v>
      </c>
      <c r="H39705" t="s">
        <v>2017</v>
      </c>
      <c r="I39705">
        <v>43511</v>
      </c>
      <c r="J39705">
        <v>5</v>
      </c>
      <c r="K39705">
        <v>0</v>
      </c>
    </row>
    <row r="39706" spans="1:11">
      <c r="B39706" t="s">
        <v>2240</v>
      </c>
      <c r="C39706" t="s">
        <v>2241</v>
      </c>
      <c r="D39706" t="s">
        <v>2026</v>
      </c>
      <c r="E39706">
        <v>5</v>
      </c>
      <c r="F39706" t="s">
        <v>2016</v>
      </c>
      <c r="G39706">
        <v>24</v>
      </c>
      <c r="H39706" t="s">
        <v>2017</v>
      </c>
      <c r="I39706">
        <v>43511</v>
      </c>
      <c r="J39706" t="s">
        <v>2030</v>
      </c>
      <c r="K39706" t="s">
        <v>2030</v>
      </c>
    </row>
    <row r="39707" spans="1:11">
      <c r="B39707" t="s">
        <v>106</v>
      </c>
      <c r="C39707" t="s">
        <v>2228</v>
      </c>
      <c r="D39707" t="s">
        <v>2723</v>
      </c>
      <c r="E39707">
        <v>3</v>
      </c>
      <c r="F39707" t="s">
        <v>2016</v>
      </c>
      <c r="G39707">
        <v>23</v>
      </c>
      <c r="H39707" t="s">
        <v>2020</v>
      </c>
      <c r="I39707">
        <v>43507</v>
      </c>
      <c r="J39707">
        <v>5</v>
      </c>
      <c r="K39707">
        <v>0</v>
      </c>
    </row>
    <row r="39708" spans="1:11">
      <c r="B39708" t="s">
        <v>2277</v>
      </c>
      <c r="C39708" t="s">
        <v>3187</v>
      </c>
      <c r="D39708" t="s">
        <v>2015</v>
      </c>
      <c r="E39708">
        <v>3</v>
      </c>
      <c r="F39708" t="s">
        <v>2016</v>
      </c>
      <c r="G39708">
        <v>21</v>
      </c>
      <c r="H39708" t="s">
        <v>2020</v>
      </c>
      <c r="I39708">
        <v>43507</v>
      </c>
      <c r="J39708">
        <v>5</v>
      </c>
      <c r="K39708">
        <v>0</v>
      </c>
    </row>
    <row r="39709" spans="1:11">
      <c r="B39709" t="s">
        <v>2198</v>
      </c>
      <c r="C39709" t="s">
        <v>2644</v>
      </c>
      <c r="D39709" t="s">
        <v>2035</v>
      </c>
      <c r="E39709">
        <v>5</v>
      </c>
      <c r="F39709" t="s">
        <v>2016</v>
      </c>
      <c r="G39709">
        <v>24</v>
      </c>
      <c r="H39709" t="s">
        <v>2020</v>
      </c>
      <c r="I39709">
        <v>43506</v>
      </c>
      <c r="J39709">
        <v>1</v>
      </c>
      <c r="K39709">
        <v>25.19</v>
      </c>
    </row>
    <row r="39710" spans="1:11">
      <c r="B39710" t="s">
        <v>2045</v>
      </c>
      <c r="C39710" t="s">
        <v>2244</v>
      </c>
      <c r="D39710" t="s">
        <v>2015</v>
      </c>
      <c r="E39710">
        <v>3</v>
      </c>
      <c r="F39710" t="s">
        <v>2016</v>
      </c>
      <c r="G39710" t="s">
        <v>2030</v>
      </c>
      <c r="H39710" t="s">
        <v>2017</v>
      </c>
      <c r="I39710">
        <v>43497</v>
      </c>
      <c r="J39710" t="s">
        <v>2030</v>
      </c>
      <c r="K39710" t="s">
        <v>2030</v>
      </c>
    </row>
    <row r="39711" spans="1:11">
      <c r="B39711" t="s">
        <v>2033</v>
      </c>
      <c r="C39711" t="s">
        <v>2231</v>
      </c>
      <c r="D39711" t="s">
        <v>2184</v>
      </c>
      <c r="E39711">
        <v>1</v>
      </c>
      <c r="F39711" t="s">
        <v>2016</v>
      </c>
      <c r="G39711">
        <v>20</v>
      </c>
      <c r="H39711" t="s">
        <v>2036</v>
      </c>
      <c r="I39711">
        <v>43496</v>
      </c>
      <c r="J39711">
        <v>4</v>
      </c>
      <c r="K39711">
        <v>5.72</v>
      </c>
    </row>
    <row r="39712" spans="1:11">
      <c r="B39712" t="s">
        <v>2236</v>
      </c>
      <c r="C39712" t="s">
        <v>2237</v>
      </c>
      <c r="D39712" t="s">
        <v>2238</v>
      </c>
      <c r="E39712">
        <v>4</v>
      </c>
      <c r="F39712" t="s">
        <v>2016</v>
      </c>
      <c r="G39712">
        <v>23</v>
      </c>
      <c r="H39712" t="s">
        <v>2020</v>
      </c>
      <c r="I39712">
        <v>43496</v>
      </c>
      <c r="J39712">
        <v>1</v>
      </c>
      <c r="K39712">
        <v>25.19</v>
      </c>
    </row>
    <row r="39713" spans="2:11">
      <c r="B39713" t="s">
        <v>2174</v>
      </c>
      <c r="C39713" t="s">
        <v>2242</v>
      </c>
      <c r="D39713" t="s">
        <v>2029</v>
      </c>
      <c r="E39713">
        <v>5</v>
      </c>
      <c r="F39713" t="s">
        <v>2016</v>
      </c>
      <c r="G39713">
        <v>25</v>
      </c>
      <c r="H39713" t="s">
        <v>2017</v>
      </c>
      <c r="I39713">
        <v>43495</v>
      </c>
      <c r="J39713">
        <v>1</v>
      </c>
      <c r="K39713">
        <v>25.19</v>
      </c>
    </row>
    <row r="39714" spans="2:11">
      <c r="B39714" t="s">
        <v>2021</v>
      </c>
      <c r="C39714" t="s">
        <v>2230</v>
      </c>
      <c r="D39714" t="s">
        <v>2216</v>
      </c>
      <c r="E39714">
        <v>3</v>
      </c>
      <c r="F39714" t="s">
        <v>2016</v>
      </c>
      <c r="G39714">
        <v>21</v>
      </c>
      <c r="H39714" t="s">
        <v>2020</v>
      </c>
      <c r="I39714">
        <v>43495</v>
      </c>
      <c r="J39714">
        <v>6</v>
      </c>
      <c r="K39714">
        <v>-2</v>
      </c>
    </row>
    <row r="39715" spans="2:11">
      <c r="B39715" t="s">
        <v>2146</v>
      </c>
      <c r="C39715" t="s">
        <v>3188</v>
      </c>
      <c r="D39715" t="s">
        <v>2026</v>
      </c>
      <c r="E39715">
        <v>5</v>
      </c>
      <c r="F39715" t="s">
        <v>2016</v>
      </c>
      <c r="G39715">
        <v>23</v>
      </c>
      <c r="H39715" t="s">
        <v>2020</v>
      </c>
      <c r="I39715">
        <v>43495</v>
      </c>
      <c r="J39715">
        <v>3</v>
      </c>
      <c r="K39715">
        <v>11.18</v>
      </c>
    </row>
    <row r="39716" spans="2:11">
      <c r="B39716" t="s">
        <v>2054</v>
      </c>
      <c r="C39716" t="s">
        <v>2636</v>
      </c>
      <c r="D39716" t="s">
        <v>2056</v>
      </c>
      <c r="E39716">
        <v>4</v>
      </c>
      <c r="F39716" t="s">
        <v>2016</v>
      </c>
      <c r="G39716">
        <v>26</v>
      </c>
      <c r="H39716" t="s">
        <v>2020</v>
      </c>
      <c r="I39716">
        <v>43495</v>
      </c>
      <c r="J39716">
        <v>1</v>
      </c>
      <c r="K39716">
        <v>25.19</v>
      </c>
    </row>
    <row r="39717" spans="2:11">
      <c r="B39717" t="s">
        <v>2411</v>
      </c>
      <c r="C39717" t="s">
        <v>3189</v>
      </c>
      <c r="D39717" t="s">
        <v>2026</v>
      </c>
      <c r="E39717">
        <v>5</v>
      </c>
      <c r="F39717" t="s">
        <v>2016</v>
      </c>
      <c r="G39717">
        <v>25</v>
      </c>
      <c r="H39717" t="s">
        <v>2020</v>
      </c>
      <c r="I39717">
        <v>43495</v>
      </c>
      <c r="J39717" t="s">
        <v>2030</v>
      </c>
      <c r="K39717" t="s">
        <v>2030</v>
      </c>
    </row>
    <row r="39718" spans="2:11">
      <c r="B39718" t="s">
        <v>2083</v>
      </c>
      <c r="C39718" t="s">
        <v>2084</v>
      </c>
      <c r="D39718" t="s">
        <v>2053</v>
      </c>
      <c r="E39718">
        <v>1</v>
      </c>
      <c r="F39718" t="s">
        <v>2016</v>
      </c>
      <c r="G39718" t="s">
        <v>2030</v>
      </c>
      <c r="H39718" t="s">
        <v>2017</v>
      </c>
      <c r="I39718">
        <v>43181</v>
      </c>
      <c r="J39718">
        <v>7</v>
      </c>
      <c r="K39718">
        <v>-23.3</v>
      </c>
    </row>
    <row r="39801" spans="1:11">
      <c r="A39801" t="s">
        <v>1411</v>
      </c>
      <c r="B39801" t="s">
        <v>2274</v>
      </c>
      <c r="C39801" t="s">
        <v>2275</v>
      </c>
      <c r="D39801" t="s">
        <v>2026</v>
      </c>
      <c r="E39801">
        <v>5</v>
      </c>
      <c r="F39801" t="s">
        <v>2016</v>
      </c>
      <c r="G39801" t="s">
        <v>2030</v>
      </c>
      <c r="H39801" t="s">
        <v>2017</v>
      </c>
      <c r="I39801">
        <v>43509</v>
      </c>
      <c r="J39801">
        <v>3</v>
      </c>
      <c r="K39801">
        <v>0.15</v>
      </c>
    </row>
    <row r="39802" spans="1:11">
      <c r="B39802" t="s">
        <v>2033</v>
      </c>
      <c r="C39802" t="s">
        <v>2271</v>
      </c>
      <c r="D39802" t="s">
        <v>2044</v>
      </c>
      <c r="E39802">
        <v>3</v>
      </c>
      <c r="F39802" t="s">
        <v>2016</v>
      </c>
      <c r="G39802">
        <v>50.5</v>
      </c>
      <c r="H39802" t="s">
        <v>2020</v>
      </c>
      <c r="I39802">
        <v>43507</v>
      </c>
      <c r="J39802">
        <v>4</v>
      </c>
      <c r="K39802">
        <v>0</v>
      </c>
    </row>
    <row r="39803" spans="1:11">
      <c r="B39803" t="s">
        <v>2277</v>
      </c>
      <c r="C39803" t="s">
        <v>2760</v>
      </c>
      <c r="D39803" t="s">
        <v>2015</v>
      </c>
      <c r="E39803">
        <v>3</v>
      </c>
      <c r="F39803" t="s">
        <v>2016</v>
      </c>
      <c r="G39803">
        <v>56</v>
      </c>
      <c r="H39803" t="s">
        <v>2017</v>
      </c>
      <c r="I39803">
        <v>43506</v>
      </c>
      <c r="J39803">
        <v>4</v>
      </c>
      <c r="K39803">
        <v>0</v>
      </c>
    </row>
    <row r="39804" spans="1:11">
      <c r="B39804" t="s">
        <v>2174</v>
      </c>
      <c r="C39804" t="s">
        <v>2761</v>
      </c>
      <c r="D39804" t="s">
        <v>2029</v>
      </c>
      <c r="E39804">
        <v>5</v>
      </c>
      <c r="F39804" t="s">
        <v>2016</v>
      </c>
      <c r="G39804">
        <v>56</v>
      </c>
      <c r="H39804" t="s">
        <v>2017</v>
      </c>
      <c r="I39804">
        <v>43504</v>
      </c>
      <c r="J39804">
        <v>6</v>
      </c>
      <c r="K39804">
        <v>-4.58</v>
      </c>
    </row>
    <row r="39805" spans="1:11">
      <c r="B39805" t="s">
        <v>2134</v>
      </c>
      <c r="C39805" t="s">
        <v>2762</v>
      </c>
      <c r="D39805" t="s">
        <v>2035</v>
      </c>
      <c r="E39805">
        <v>5</v>
      </c>
      <c r="F39805" t="s">
        <v>2016</v>
      </c>
      <c r="G39805">
        <v>55</v>
      </c>
      <c r="H39805" t="s">
        <v>2020</v>
      </c>
      <c r="I39805">
        <v>43504</v>
      </c>
      <c r="J39805">
        <v>6</v>
      </c>
      <c r="K39805">
        <v>-4.58</v>
      </c>
    </row>
    <row r="39806" spans="1:11">
      <c r="B39806" t="s">
        <v>2042</v>
      </c>
      <c r="C39806" t="s">
        <v>2763</v>
      </c>
      <c r="D39806" t="s">
        <v>2044</v>
      </c>
      <c r="E39806">
        <v>3</v>
      </c>
      <c r="F39806" t="s">
        <v>2016</v>
      </c>
      <c r="G39806">
        <v>52</v>
      </c>
      <c r="H39806" t="s">
        <v>2020</v>
      </c>
      <c r="I39806">
        <v>43504</v>
      </c>
      <c r="J39806">
        <v>4</v>
      </c>
      <c r="K39806">
        <v>0</v>
      </c>
    </row>
    <row r="39807" spans="1:11">
      <c r="B39807" t="s">
        <v>2220</v>
      </c>
      <c r="C39807" t="s">
        <v>2764</v>
      </c>
      <c r="D39807" t="s">
        <v>2076</v>
      </c>
      <c r="E39807">
        <v>3</v>
      </c>
      <c r="F39807" t="s">
        <v>2016</v>
      </c>
      <c r="G39807">
        <v>53</v>
      </c>
      <c r="H39807" t="s">
        <v>2020</v>
      </c>
      <c r="I39807">
        <v>43504</v>
      </c>
      <c r="J39807">
        <v>4</v>
      </c>
      <c r="K39807">
        <v>0</v>
      </c>
    </row>
    <row r="39808" spans="1:11">
      <c r="B39808" t="s">
        <v>2094</v>
      </c>
      <c r="C39808" t="s">
        <v>2095</v>
      </c>
      <c r="D39808" t="s">
        <v>2076</v>
      </c>
      <c r="E39808">
        <v>3</v>
      </c>
      <c r="F39808" t="s">
        <v>2016</v>
      </c>
      <c r="G39808" t="s">
        <v>2030</v>
      </c>
      <c r="H39808" t="s">
        <v>2017</v>
      </c>
      <c r="I39808">
        <v>43504</v>
      </c>
      <c r="J39808" t="s">
        <v>2030</v>
      </c>
      <c r="K39808" t="s">
        <v>2030</v>
      </c>
    </row>
    <row r="39809" spans="2:11">
      <c r="B39809" t="s">
        <v>2537</v>
      </c>
      <c r="C39809" t="s">
        <v>2538</v>
      </c>
      <c r="D39809" t="s">
        <v>2029</v>
      </c>
      <c r="E39809">
        <v>5</v>
      </c>
      <c r="F39809" t="s">
        <v>2085</v>
      </c>
      <c r="G39809">
        <v>60</v>
      </c>
      <c r="H39809" t="s">
        <v>2020</v>
      </c>
      <c r="I39809">
        <v>43504</v>
      </c>
      <c r="J39809">
        <v>7</v>
      </c>
      <c r="K39809">
        <v>-6.5</v>
      </c>
    </row>
    <row r="39810" spans="2:11">
      <c r="B39810" t="s">
        <v>2198</v>
      </c>
      <c r="C39810" t="s">
        <v>2644</v>
      </c>
      <c r="D39810" t="s">
        <v>2044</v>
      </c>
      <c r="E39810">
        <v>3</v>
      </c>
      <c r="F39810" t="s">
        <v>2016</v>
      </c>
      <c r="G39810">
        <v>56</v>
      </c>
      <c r="H39810" t="s">
        <v>2017</v>
      </c>
      <c r="I39810">
        <v>43504</v>
      </c>
      <c r="J39810">
        <v>4</v>
      </c>
      <c r="K39810">
        <v>0</v>
      </c>
    </row>
    <row r="39811" spans="2:11">
      <c r="B39811" t="s">
        <v>106</v>
      </c>
      <c r="C39811" t="s">
        <v>2228</v>
      </c>
      <c r="D39811" t="s">
        <v>2723</v>
      </c>
      <c r="E39811">
        <v>3</v>
      </c>
      <c r="F39811" t="s">
        <v>2016</v>
      </c>
      <c r="G39811">
        <v>62</v>
      </c>
      <c r="H39811" t="s">
        <v>2020</v>
      </c>
      <c r="I39811">
        <v>43503</v>
      </c>
      <c r="J39811">
        <v>4</v>
      </c>
      <c r="K39811">
        <v>0</v>
      </c>
    </row>
    <row r="39812" spans="2:11">
      <c r="B39812" t="s">
        <v>2021</v>
      </c>
      <c r="C39812" t="s">
        <v>2230</v>
      </c>
      <c r="D39812" t="s">
        <v>2104</v>
      </c>
      <c r="E39812" t="s">
        <v>2030</v>
      </c>
      <c r="F39812" t="s">
        <v>2016</v>
      </c>
      <c r="G39812" t="s">
        <v>2030</v>
      </c>
      <c r="H39812" t="s">
        <v>2017</v>
      </c>
      <c r="I39812">
        <v>43503</v>
      </c>
      <c r="J39812" t="s">
        <v>2030</v>
      </c>
      <c r="K39812" t="s">
        <v>2030</v>
      </c>
    </row>
    <row r="39813" spans="2:11">
      <c r="B39813" t="s">
        <v>2024</v>
      </c>
      <c r="C39813" t="s">
        <v>2243</v>
      </c>
      <c r="D39813" t="s">
        <v>2026</v>
      </c>
      <c r="E39813">
        <v>5</v>
      </c>
      <c r="F39813" t="s">
        <v>2016</v>
      </c>
      <c r="G39813">
        <v>60</v>
      </c>
      <c r="H39813" t="s">
        <v>2017</v>
      </c>
      <c r="I39813">
        <v>43503</v>
      </c>
      <c r="J39813">
        <v>6</v>
      </c>
      <c r="K39813">
        <v>-4.58</v>
      </c>
    </row>
    <row r="39814" spans="2:11">
      <c r="B39814" t="s">
        <v>2159</v>
      </c>
      <c r="C39814" t="s">
        <v>2765</v>
      </c>
      <c r="D39814" t="s">
        <v>2044</v>
      </c>
      <c r="E39814">
        <v>3</v>
      </c>
      <c r="F39814" t="s">
        <v>2016</v>
      </c>
      <c r="G39814">
        <v>52</v>
      </c>
      <c r="H39814" t="s">
        <v>2017</v>
      </c>
      <c r="I39814">
        <v>43503</v>
      </c>
      <c r="J39814">
        <v>4</v>
      </c>
      <c r="K39814">
        <v>0</v>
      </c>
    </row>
    <row r="39815" spans="2:11">
      <c r="B39815" t="s">
        <v>2072</v>
      </c>
      <c r="C39815" t="s">
        <v>2640</v>
      </c>
      <c r="D39815" t="s">
        <v>2029</v>
      </c>
      <c r="E39815">
        <v>5</v>
      </c>
      <c r="F39815" t="s">
        <v>2016</v>
      </c>
      <c r="G39815">
        <v>56</v>
      </c>
      <c r="H39815" t="s">
        <v>2017</v>
      </c>
      <c r="I39815">
        <v>43503</v>
      </c>
      <c r="J39815">
        <v>6</v>
      </c>
      <c r="K39815">
        <v>-4.58</v>
      </c>
    </row>
    <row r="39816" spans="2:11">
      <c r="B39816" t="s">
        <v>2077</v>
      </c>
      <c r="C39816" t="s">
        <v>2226</v>
      </c>
      <c r="D39816" t="s">
        <v>2029</v>
      </c>
      <c r="E39816">
        <v>5</v>
      </c>
      <c r="F39816" t="s">
        <v>2016</v>
      </c>
      <c r="G39816">
        <v>58</v>
      </c>
      <c r="H39816" t="s">
        <v>2020</v>
      </c>
      <c r="I39816">
        <v>43503</v>
      </c>
      <c r="J39816">
        <v>6</v>
      </c>
      <c r="K39816">
        <v>-4.58</v>
      </c>
    </row>
    <row r="39817" spans="2:11">
      <c r="B39817" t="s">
        <v>2079</v>
      </c>
      <c r="C39817" t="s">
        <v>2282</v>
      </c>
      <c r="D39817" t="s">
        <v>2029</v>
      </c>
      <c r="E39817">
        <v>5</v>
      </c>
      <c r="F39817" t="s">
        <v>2016</v>
      </c>
      <c r="G39817">
        <v>60</v>
      </c>
      <c r="H39817" t="s">
        <v>2017</v>
      </c>
      <c r="I39817">
        <v>43503</v>
      </c>
      <c r="J39817">
        <v>2</v>
      </c>
      <c r="K39817">
        <v>1.35</v>
      </c>
    </row>
    <row r="39818" spans="2:11">
      <c r="B39818" t="s">
        <v>2051</v>
      </c>
      <c r="C39818" t="s">
        <v>2290</v>
      </c>
      <c r="D39818" t="s">
        <v>2076</v>
      </c>
      <c r="E39818">
        <v>3</v>
      </c>
      <c r="F39818" t="s">
        <v>2016</v>
      </c>
      <c r="G39818">
        <v>52</v>
      </c>
      <c r="H39818" t="s">
        <v>2017</v>
      </c>
      <c r="I39818">
        <v>43503</v>
      </c>
      <c r="J39818">
        <v>1</v>
      </c>
      <c r="K39818">
        <v>9.17</v>
      </c>
    </row>
    <row r="39819" spans="2:11">
      <c r="B39819" t="s">
        <v>2063</v>
      </c>
      <c r="C39819" t="s">
        <v>2291</v>
      </c>
      <c r="D39819" t="s">
        <v>2162</v>
      </c>
      <c r="E39819">
        <v>3</v>
      </c>
      <c r="F39819" t="s">
        <v>2016</v>
      </c>
      <c r="G39819">
        <v>59</v>
      </c>
      <c r="H39819" t="s">
        <v>2017</v>
      </c>
      <c r="I39819">
        <v>43503</v>
      </c>
      <c r="J39819">
        <v>4</v>
      </c>
      <c r="K39819">
        <v>0</v>
      </c>
    </row>
    <row r="39820" spans="2:11">
      <c r="B39820" t="s">
        <v>2283</v>
      </c>
      <c r="C39820" t="s">
        <v>2284</v>
      </c>
      <c r="D39820" t="s">
        <v>2189</v>
      </c>
      <c r="E39820">
        <v>5</v>
      </c>
      <c r="F39820" t="s">
        <v>2016</v>
      </c>
      <c r="G39820">
        <v>59</v>
      </c>
      <c r="H39820" t="s">
        <v>2020</v>
      </c>
      <c r="I39820">
        <v>43493</v>
      </c>
      <c r="J39820">
        <v>6</v>
      </c>
      <c r="K39820">
        <v>-4.58</v>
      </c>
    </row>
    <row r="39821" spans="2:11">
      <c r="B39821" t="s">
        <v>2067</v>
      </c>
      <c r="C39821" t="s">
        <v>2281</v>
      </c>
      <c r="D39821" t="s">
        <v>2029</v>
      </c>
      <c r="E39821">
        <v>5</v>
      </c>
      <c r="F39821" t="s">
        <v>2016</v>
      </c>
      <c r="G39821">
        <v>59</v>
      </c>
      <c r="H39821" t="s">
        <v>2020</v>
      </c>
      <c r="I39821">
        <v>43490</v>
      </c>
      <c r="J39821">
        <v>6</v>
      </c>
      <c r="K39821">
        <v>-4.58</v>
      </c>
    </row>
    <row r="39822" spans="2:11">
      <c r="B39822" t="s">
        <v>2037</v>
      </c>
      <c r="C39822" t="s">
        <v>2286</v>
      </c>
      <c r="D39822" t="s">
        <v>2076</v>
      </c>
      <c r="E39822">
        <v>3</v>
      </c>
      <c r="F39822" t="s">
        <v>2016</v>
      </c>
      <c r="G39822">
        <v>47</v>
      </c>
      <c r="H39822" t="s">
        <v>2020</v>
      </c>
      <c r="I39822">
        <v>43483</v>
      </c>
      <c r="J39822">
        <v>4</v>
      </c>
      <c r="K39822">
        <v>0</v>
      </c>
    </row>
    <row r="39823" spans="2:11">
      <c r="B39823" t="s">
        <v>2083</v>
      </c>
      <c r="C39823" t="s">
        <v>2084</v>
      </c>
      <c r="D39823" t="s">
        <v>2035</v>
      </c>
      <c r="E39823">
        <v>5</v>
      </c>
      <c r="F39823" t="s">
        <v>2016</v>
      </c>
      <c r="G39823" t="s">
        <v>2030</v>
      </c>
      <c r="H39823" t="s">
        <v>2017</v>
      </c>
      <c r="I39823">
        <v>43410</v>
      </c>
      <c r="J39823">
        <v>5</v>
      </c>
      <c r="K39823">
        <v>-4.29</v>
      </c>
    </row>
    <row r="39901" spans="1:11">
      <c r="A39901" t="s">
        <v>1412</v>
      </c>
      <c r="B39901" t="s">
        <v>2079</v>
      </c>
      <c r="C39901" t="s">
        <v>2138</v>
      </c>
      <c r="D39901" t="s">
        <v>2029</v>
      </c>
      <c r="E39901">
        <v>5</v>
      </c>
      <c r="F39901" t="s">
        <v>2016</v>
      </c>
      <c r="G39901">
        <v>24</v>
      </c>
      <c r="H39901" t="s">
        <v>2017</v>
      </c>
      <c r="I39901">
        <v>43509</v>
      </c>
      <c r="J39901">
        <v>4</v>
      </c>
      <c r="K39901">
        <v>-61.78</v>
      </c>
    </row>
    <row r="39902" spans="1:11">
      <c r="B39902" t="s">
        <v>2083</v>
      </c>
      <c r="C39902" t="s">
        <v>2304</v>
      </c>
      <c r="D39902" t="s">
        <v>2076</v>
      </c>
      <c r="E39902">
        <v>3</v>
      </c>
      <c r="F39902" t="s">
        <v>2088</v>
      </c>
      <c r="G39902" t="s">
        <v>2030</v>
      </c>
      <c r="H39902" t="s">
        <v>2017</v>
      </c>
      <c r="I39902">
        <v>43508</v>
      </c>
      <c r="J39902">
        <v>1</v>
      </c>
      <c r="K39902">
        <v>49.41</v>
      </c>
    </row>
    <row r="39903" spans="1:11">
      <c r="B39903" t="s">
        <v>2257</v>
      </c>
      <c r="C39903" t="s">
        <v>2330</v>
      </c>
      <c r="D39903" t="s">
        <v>2044</v>
      </c>
      <c r="E39903">
        <v>3</v>
      </c>
      <c r="F39903" t="s">
        <v>2016</v>
      </c>
      <c r="G39903">
        <v>11</v>
      </c>
      <c r="H39903" t="s">
        <v>2020</v>
      </c>
      <c r="I39903">
        <v>43507</v>
      </c>
      <c r="J39903">
        <v>2</v>
      </c>
      <c r="K39903">
        <v>0</v>
      </c>
    </row>
    <row r="39904" spans="1:11">
      <c r="B39904" t="s">
        <v>2037</v>
      </c>
      <c r="C39904" t="s">
        <v>4147</v>
      </c>
      <c r="D39904" t="s">
        <v>2026</v>
      </c>
      <c r="E39904">
        <v>5</v>
      </c>
      <c r="F39904" t="s">
        <v>2016</v>
      </c>
      <c r="G39904">
        <v>23</v>
      </c>
      <c r="H39904" t="s">
        <v>2020</v>
      </c>
      <c r="I39904">
        <v>43504</v>
      </c>
      <c r="J39904">
        <v>4</v>
      </c>
      <c r="K39904">
        <v>-61.78</v>
      </c>
    </row>
    <row r="39905" spans="2:11">
      <c r="B39905" t="s">
        <v>2151</v>
      </c>
      <c r="C39905" t="s">
        <v>2152</v>
      </c>
      <c r="D39905" t="s">
        <v>2044</v>
      </c>
      <c r="E39905">
        <v>3</v>
      </c>
      <c r="F39905" t="s">
        <v>2016</v>
      </c>
      <c r="G39905" t="s">
        <v>2030</v>
      </c>
      <c r="H39905" t="s">
        <v>2017</v>
      </c>
      <c r="I39905">
        <v>43503</v>
      </c>
      <c r="J39905" t="s">
        <v>2030</v>
      </c>
      <c r="K39905" t="s">
        <v>2030</v>
      </c>
    </row>
    <row r="39906" spans="2:11">
      <c r="B39906" t="s">
        <v>2049</v>
      </c>
      <c r="C39906" t="s">
        <v>3454</v>
      </c>
      <c r="D39906" t="s">
        <v>2029</v>
      </c>
      <c r="E39906">
        <v>5</v>
      </c>
      <c r="F39906" t="s">
        <v>2016</v>
      </c>
      <c r="G39906" t="s">
        <v>2030</v>
      </c>
      <c r="H39906" t="s">
        <v>2017</v>
      </c>
      <c r="I39906">
        <v>43503</v>
      </c>
      <c r="J39906">
        <v>4</v>
      </c>
      <c r="K39906">
        <v>-61.78</v>
      </c>
    </row>
    <row r="39907" spans="2:11">
      <c r="B39907" t="s">
        <v>2063</v>
      </c>
      <c r="C39907" t="s">
        <v>4008</v>
      </c>
      <c r="D39907" t="s">
        <v>2035</v>
      </c>
      <c r="E39907">
        <v>5</v>
      </c>
      <c r="F39907" t="s">
        <v>2016</v>
      </c>
      <c r="G39907">
        <v>30</v>
      </c>
      <c r="H39907" t="s">
        <v>2017</v>
      </c>
      <c r="I39907">
        <v>43503</v>
      </c>
      <c r="J39907">
        <v>4</v>
      </c>
      <c r="K39907">
        <v>-61.78</v>
      </c>
    </row>
    <row r="39908" spans="2:11">
      <c r="B39908" t="s">
        <v>2033</v>
      </c>
      <c r="C39908" t="s">
        <v>4062</v>
      </c>
      <c r="D39908" t="s">
        <v>2044</v>
      </c>
      <c r="E39908">
        <v>3</v>
      </c>
      <c r="F39908" t="s">
        <v>2016</v>
      </c>
      <c r="G39908">
        <v>11</v>
      </c>
      <c r="H39908" t="s">
        <v>2020</v>
      </c>
      <c r="I39908">
        <v>43500</v>
      </c>
      <c r="J39908">
        <v>3</v>
      </c>
      <c r="K39908">
        <v>-51.97</v>
      </c>
    </row>
    <row r="40001" spans="1:11">
      <c r="A40001" t="s">
        <v>1413</v>
      </c>
      <c r="B40001" t="s">
        <v>2042</v>
      </c>
      <c r="C40001" t="s">
        <v>2617</v>
      </c>
      <c r="D40001" t="s">
        <v>2029</v>
      </c>
      <c r="E40001">
        <v>5</v>
      </c>
      <c r="F40001" t="s">
        <v>2016</v>
      </c>
      <c r="G40001">
        <v>66</v>
      </c>
      <c r="H40001" t="s">
        <v>2020</v>
      </c>
      <c r="I40001">
        <v>43510</v>
      </c>
      <c r="J40001" t="s">
        <v>2030</v>
      </c>
      <c r="K40001" t="s">
        <v>2030</v>
      </c>
    </row>
    <row r="40002" spans="1:11">
      <c r="B40002" t="s">
        <v>2274</v>
      </c>
      <c r="C40002" t="s">
        <v>2503</v>
      </c>
      <c r="D40002" t="s">
        <v>2026</v>
      </c>
      <c r="E40002">
        <v>5</v>
      </c>
      <c r="F40002" t="s">
        <v>2016</v>
      </c>
      <c r="G40002" t="s">
        <v>2030</v>
      </c>
      <c r="H40002" t="s">
        <v>2017</v>
      </c>
      <c r="I40002">
        <v>43509</v>
      </c>
      <c r="J40002">
        <v>1</v>
      </c>
      <c r="K40002">
        <v>31.28</v>
      </c>
    </row>
    <row r="40003" spans="1:11">
      <c r="B40003" t="s">
        <v>2682</v>
      </c>
      <c r="C40003" t="s">
        <v>3944</v>
      </c>
      <c r="D40003" t="s">
        <v>2076</v>
      </c>
      <c r="E40003">
        <v>3</v>
      </c>
      <c r="F40003" t="s">
        <v>2016</v>
      </c>
      <c r="G40003">
        <v>55</v>
      </c>
      <c r="H40003" t="s">
        <v>2017</v>
      </c>
      <c r="I40003">
        <v>43507</v>
      </c>
      <c r="J40003" t="s">
        <v>2030</v>
      </c>
      <c r="K40003" t="s">
        <v>2030</v>
      </c>
    </row>
    <row r="40004" spans="1:11">
      <c r="B40004" t="s">
        <v>2086</v>
      </c>
      <c r="C40004" t="s">
        <v>2630</v>
      </c>
      <c r="D40004" t="s">
        <v>2026</v>
      </c>
      <c r="E40004">
        <v>5</v>
      </c>
      <c r="F40004" t="s">
        <v>2016</v>
      </c>
      <c r="G40004">
        <v>62</v>
      </c>
      <c r="H40004" t="s">
        <v>2017</v>
      </c>
      <c r="I40004">
        <v>43507</v>
      </c>
      <c r="J40004">
        <v>8</v>
      </c>
      <c r="K40004">
        <v>-5.04</v>
      </c>
    </row>
    <row r="40005" spans="1:11">
      <c r="B40005" t="s">
        <v>2049</v>
      </c>
      <c r="C40005" t="s">
        <v>3945</v>
      </c>
      <c r="D40005" t="s">
        <v>2029</v>
      </c>
      <c r="E40005">
        <v>5</v>
      </c>
      <c r="F40005" t="s">
        <v>2016</v>
      </c>
      <c r="G40005">
        <v>70</v>
      </c>
      <c r="H40005" t="s">
        <v>2017</v>
      </c>
      <c r="I40005">
        <v>43506</v>
      </c>
      <c r="J40005">
        <v>1</v>
      </c>
      <c r="K40005">
        <v>31.28</v>
      </c>
    </row>
    <row r="40006" spans="1:11">
      <c r="B40006" t="s">
        <v>2174</v>
      </c>
      <c r="C40006" t="s">
        <v>3946</v>
      </c>
      <c r="D40006" t="s">
        <v>2029</v>
      </c>
      <c r="E40006">
        <v>5</v>
      </c>
      <c r="F40006" t="s">
        <v>2016</v>
      </c>
      <c r="G40006">
        <v>58</v>
      </c>
      <c r="H40006" t="s">
        <v>2017</v>
      </c>
      <c r="I40006">
        <v>43504</v>
      </c>
      <c r="J40006">
        <v>6</v>
      </c>
      <c r="K40006">
        <v>11.47</v>
      </c>
    </row>
    <row r="40007" spans="1:11">
      <c r="B40007" t="s">
        <v>2033</v>
      </c>
      <c r="C40007" t="s">
        <v>3947</v>
      </c>
      <c r="D40007" t="s">
        <v>2044</v>
      </c>
      <c r="E40007">
        <v>3</v>
      </c>
      <c r="F40007" t="s">
        <v>2016</v>
      </c>
      <c r="G40007">
        <v>50</v>
      </c>
      <c r="H40007" t="s">
        <v>2020</v>
      </c>
      <c r="I40007">
        <v>43504</v>
      </c>
      <c r="J40007" t="s">
        <v>2030</v>
      </c>
      <c r="K40007" t="s">
        <v>2030</v>
      </c>
    </row>
    <row r="40008" spans="1:11">
      <c r="B40008" t="s">
        <v>2072</v>
      </c>
      <c r="C40008" t="s">
        <v>3179</v>
      </c>
      <c r="D40008" t="s">
        <v>2189</v>
      </c>
      <c r="E40008">
        <v>5</v>
      </c>
      <c r="F40008" t="s">
        <v>2016</v>
      </c>
      <c r="G40008">
        <v>70</v>
      </c>
      <c r="H40008" t="s">
        <v>2020</v>
      </c>
      <c r="I40008">
        <v>43504</v>
      </c>
      <c r="J40008">
        <v>4</v>
      </c>
      <c r="K40008">
        <v>16.18</v>
      </c>
    </row>
    <row r="40009" spans="1:11">
      <c r="B40009" t="s">
        <v>2390</v>
      </c>
      <c r="C40009" t="s">
        <v>3948</v>
      </c>
      <c r="D40009" t="s">
        <v>2026</v>
      </c>
      <c r="E40009">
        <v>5</v>
      </c>
      <c r="F40009" t="s">
        <v>2016</v>
      </c>
      <c r="G40009">
        <v>68</v>
      </c>
      <c r="H40009" t="s">
        <v>2017</v>
      </c>
      <c r="I40009">
        <v>43504</v>
      </c>
      <c r="J40009" t="s">
        <v>2030</v>
      </c>
      <c r="K40009" t="s">
        <v>2030</v>
      </c>
    </row>
    <row r="40010" spans="1:11">
      <c r="B40010" t="s">
        <v>2051</v>
      </c>
      <c r="C40010" t="s">
        <v>2624</v>
      </c>
      <c r="D40010" t="s">
        <v>2026</v>
      </c>
      <c r="E40010">
        <v>5</v>
      </c>
      <c r="F40010" t="s">
        <v>2016</v>
      </c>
      <c r="G40010">
        <v>68</v>
      </c>
      <c r="H40010" t="s">
        <v>2017</v>
      </c>
      <c r="I40010">
        <v>43504</v>
      </c>
      <c r="J40010">
        <v>5</v>
      </c>
      <c r="K40010">
        <v>12.99</v>
      </c>
    </row>
    <row r="40011" spans="1:11">
      <c r="B40011" t="s">
        <v>2054</v>
      </c>
      <c r="C40011" t="s">
        <v>3949</v>
      </c>
      <c r="D40011" t="s">
        <v>2056</v>
      </c>
      <c r="E40011">
        <v>4</v>
      </c>
      <c r="F40011" t="s">
        <v>2016</v>
      </c>
      <c r="G40011">
        <v>64</v>
      </c>
      <c r="H40011" t="s">
        <v>2020</v>
      </c>
      <c r="I40011">
        <v>43504</v>
      </c>
      <c r="J40011">
        <v>1</v>
      </c>
      <c r="K40011">
        <v>31.28</v>
      </c>
    </row>
    <row r="40012" spans="1:11">
      <c r="B40012" t="s">
        <v>2063</v>
      </c>
      <c r="C40012" t="s">
        <v>3950</v>
      </c>
      <c r="D40012" t="s">
        <v>2035</v>
      </c>
      <c r="E40012">
        <v>5</v>
      </c>
      <c r="F40012" t="s">
        <v>2016</v>
      </c>
      <c r="G40012">
        <v>62</v>
      </c>
      <c r="H40012" t="s">
        <v>2017</v>
      </c>
      <c r="I40012">
        <v>43504</v>
      </c>
      <c r="J40012" t="s">
        <v>2030</v>
      </c>
      <c r="K40012" t="s">
        <v>2030</v>
      </c>
    </row>
    <row r="40013" spans="1:11">
      <c r="B40013" t="s">
        <v>106</v>
      </c>
      <c r="C40013" t="s">
        <v>2627</v>
      </c>
      <c r="D40013" t="s">
        <v>2723</v>
      </c>
      <c r="E40013">
        <v>3</v>
      </c>
      <c r="F40013" t="s">
        <v>2016</v>
      </c>
      <c r="G40013">
        <v>54</v>
      </c>
      <c r="H40013" t="s">
        <v>2020</v>
      </c>
      <c r="I40013">
        <v>43503</v>
      </c>
      <c r="J40013" t="s">
        <v>2030</v>
      </c>
      <c r="K40013" t="s">
        <v>2030</v>
      </c>
    </row>
    <row r="40014" spans="1:11">
      <c r="B40014" t="s">
        <v>2067</v>
      </c>
      <c r="C40014" t="s">
        <v>3951</v>
      </c>
      <c r="D40014" t="s">
        <v>2029</v>
      </c>
      <c r="E40014">
        <v>5</v>
      </c>
      <c r="F40014" t="s">
        <v>2016</v>
      </c>
      <c r="G40014">
        <v>65</v>
      </c>
      <c r="H40014" t="s">
        <v>2020</v>
      </c>
      <c r="I40014">
        <v>43503</v>
      </c>
      <c r="J40014">
        <v>1</v>
      </c>
      <c r="K40014">
        <v>31.28</v>
      </c>
    </row>
    <row r="40015" spans="1:11">
      <c r="B40015" t="s">
        <v>2027</v>
      </c>
      <c r="C40015" t="s">
        <v>3952</v>
      </c>
      <c r="D40015" t="s">
        <v>2044</v>
      </c>
      <c r="E40015">
        <v>3</v>
      </c>
      <c r="F40015" t="s">
        <v>2016</v>
      </c>
      <c r="G40015">
        <v>55</v>
      </c>
      <c r="H40015" t="s">
        <v>2017</v>
      </c>
      <c r="I40015">
        <v>43503</v>
      </c>
      <c r="J40015">
        <v>7</v>
      </c>
      <c r="K40015">
        <v>0</v>
      </c>
    </row>
    <row r="40016" spans="1:11">
      <c r="B40016" t="s">
        <v>2134</v>
      </c>
      <c r="C40016" t="s">
        <v>2592</v>
      </c>
      <c r="D40016" t="s">
        <v>2035</v>
      </c>
      <c r="E40016">
        <v>5</v>
      </c>
      <c r="F40016" t="s">
        <v>2016</v>
      </c>
      <c r="G40016">
        <v>68</v>
      </c>
      <c r="H40016" t="s">
        <v>2020</v>
      </c>
      <c r="I40016">
        <v>43503</v>
      </c>
      <c r="J40016">
        <v>1</v>
      </c>
      <c r="K40016">
        <v>31.28</v>
      </c>
    </row>
    <row r="40017" spans="2:11">
      <c r="B40017" t="s">
        <v>2593</v>
      </c>
      <c r="C40017" t="s">
        <v>3953</v>
      </c>
      <c r="D40017" t="s">
        <v>2029</v>
      </c>
      <c r="E40017">
        <v>5</v>
      </c>
      <c r="F40017" t="s">
        <v>2016</v>
      </c>
      <c r="G40017">
        <v>70</v>
      </c>
      <c r="H40017" t="s">
        <v>2133</v>
      </c>
      <c r="I40017">
        <v>43503</v>
      </c>
      <c r="J40017">
        <v>1</v>
      </c>
      <c r="K40017">
        <v>31.28</v>
      </c>
    </row>
    <row r="40018" spans="2:11">
      <c r="B40018" t="s">
        <v>2074</v>
      </c>
      <c r="C40018" t="s">
        <v>2625</v>
      </c>
      <c r="D40018" t="s">
        <v>2026</v>
      </c>
      <c r="E40018">
        <v>5</v>
      </c>
      <c r="F40018" t="s">
        <v>2016</v>
      </c>
      <c r="G40018">
        <v>47.33</v>
      </c>
      <c r="H40018" t="s">
        <v>2017</v>
      </c>
      <c r="I40018">
        <v>43503</v>
      </c>
      <c r="J40018">
        <v>1</v>
      </c>
      <c r="K40018">
        <v>31.28</v>
      </c>
    </row>
    <row r="40019" spans="2:11">
      <c r="B40019" t="s">
        <v>2595</v>
      </c>
      <c r="C40019" t="s">
        <v>3954</v>
      </c>
      <c r="D40019" t="s">
        <v>2362</v>
      </c>
      <c r="E40019">
        <v>5</v>
      </c>
      <c r="F40019" t="s">
        <v>2016</v>
      </c>
      <c r="G40019">
        <v>68</v>
      </c>
      <c r="H40019" t="s">
        <v>2020</v>
      </c>
      <c r="I40019">
        <v>43503</v>
      </c>
      <c r="J40019">
        <v>1</v>
      </c>
      <c r="K40019">
        <v>31.28</v>
      </c>
    </row>
    <row r="40020" spans="2:11">
      <c r="B40020" t="s">
        <v>2551</v>
      </c>
      <c r="C40020" t="s">
        <v>3350</v>
      </c>
      <c r="D40020" t="s">
        <v>2026</v>
      </c>
      <c r="E40020">
        <v>5</v>
      </c>
      <c r="F40020" t="s">
        <v>2016</v>
      </c>
      <c r="G40020">
        <v>63.1</v>
      </c>
      <c r="H40020" t="s">
        <v>2017</v>
      </c>
      <c r="I40020">
        <v>43503</v>
      </c>
      <c r="J40020">
        <v>1</v>
      </c>
      <c r="K40020">
        <v>31.28</v>
      </c>
    </row>
    <row r="40021" spans="2:11">
      <c r="B40021" t="s">
        <v>2021</v>
      </c>
      <c r="C40021" t="s">
        <v>2628</v>
      </c>
      <c r="D40021" t="s">
        <v>2296</v>
      </c>
      <c r="E40021">
        <v>3</v>
      </c>
      <c r="F40021" t="s">
        <v>2016</v>
      </c>
      <c r="G40021">
        <v>62</v>
      </c>
      <c r="H40021" t="s">
        <v>2020</v>
      </c>
      <c r="I40021">
        <v>43499</v>
      </c>
      <c r="J40021">
        <v>7</v>
      </c>
      <c r="K40021">
        <v>0</v>
      </c>
    </row>
    <row r="40022" spans="2:11">
      <c r="B40022" t="s">
        <v>2813</v>
      </c>
      <c r="C40022" t="s">
        <v>3955</v>
      </c>
      <c r="D40022" t="s">
        <v>2026</v>
      </c>
      <c r="E40022">
        <v>5</v>
      </c>
      <c r="F40022" t="s">
        <v>2016</v>
      </c>
      <c r="G40022">
        <v>65</v>
      </c>
      <c r="H40022" t="s">
        <v>2017</v>
      </c>
      <c r="I40022">
        <v>43492</v>
      </c>
      <c r="J40022">
        <v>2</v>
      </c>
      <c r="K40022">
        <v>30.76</v>
      </c>
    </row>
    <row r="40023" spans="2:11">
      <c r="B40023" t="s">
        <v>2083</v>
      </c>
      <c r="C40023" t="s">
        <v>2084</v>
      </c>
      <c r="D40023" t="s">
        <v>2053</v>
      </c>
      <c r="E40023">
        <v>1</v>
      </c>
      <c r="F40023" t="s">
        <v>2016</v>
      </c>
      <c r="G40023" t="s">
        <v>2030</v>
      </c>
      <c r="H40023" t="s">
        <v>2017</v>
      </c>
      <c r="I40023">
        <v>43433</v>
      </c>
      <c r="J40023" t="s">
        <v>2030</v>
      </c>
      <c r="K40023" t="s">
        <v>2030</v>
      </c>
    </row>
    <row r="40101" spans="1:11">
      <c r="A40101" t="s">
        <v>1414</v>
      </c>
      <c r="B40101" t="s">
        <v>2094</v>
      </c>
      <c r="C40101" t="s">
        <v>2095</v>
      </c>
      <c r="D40101" t="s">
        <v>2076</v>
      </c>
      <c r="E40101">
        <v>3</v>
      </c>
      <c r="F40101" t="s">
        <v>2085</v>
      </c>
      <c r="G40101" t="s">
        <v>2030</v>
      </c>
      <c r="H40101" t="s">
        <v>2017</v>
      </c>
      <c r="I40101">
        <v>43489</v>
      </c>
      <c r="J40101" t="s">
        <v>2030</v>
      </c>
      <c r="K40101" t="s">
        <v>2030</v>
      </c>
    </row>
    <row r="40102" spans="1:11">
      <c r="B40102" t="s">
        <v>2051</v>
      </c>
      <c r="C40102" t="s">
        <v>3203</v>
      </c>
      <c r="D40102" t="s">
        <v>2026</v>
      </c>
      <c r="E40102">
        <v>5</v>
      </c>
      <c r="F40102" t="s">
        <v>2016</v>
      </c>
      <c r="G40102">
        <v>11.6</v>
      </c>
      <c r="H40102" t="s">
        <v>2017</v>
      </c>
      <c r="I40102">
        <v>43398</v>
      </c>
      <c r="J40102">
        <v>2</v>
      </c>
      <c r="K40102">
        <v>-20.07</v>
      </c>
    </row>
    <row r="40103" spans="1:11">
      <c r="B40103" t="s">
        <v>2083</v>
      </c>
      <c r="C40103" t="s">
        <v>2084</v>
      </c>
      <c r="D40103" t="s">
        <v>2035</v>
      </c>
      <c r="E40103">
        <v>5</v>
      </c>
      <c r="F40103" t="s">
        <v>2016</v>
      </c>
      <c r="G40103" t="s">
        <v>2030</v>
      </c>
      <c r="H40103" t="s">
        <v>2017</v>
      </c>
      <c r="I40103">
        <v>43383</v>
      </c>
      <c r="J40103">
        <v>1</v>
      </c>
      <c r="K40103">
        <v>1.52</v>
      </c>
    </row>
    <row r="40201" spans="1:11">
      <c r="A40201" t="s">
        <v>1415</v>
      </c>
      <c r="B40201" t="s">
        <v>2277</v>
      </c>
      <c r="C40201" t="s">
        <v>2633</v>
      </c>
      <c r="D40201" t="s">
        <v>2029</v>
      </c>
      <c r="E40201">
        <v>5</v>
      </c>
      <c r="F40201" t="s">
        <v>2016</v>
      </c>
      <c r="G40201">
        <v>30</v>
      </c>
      <c r="H40201" t="s">
        <v>2020</v>
      </c>
      <c r="I40201">
        <v>43511</v>
      </c>
      <c r="J40201">
        <v>3</v>
      </c>
      <c r="K40201">
        <v>-1.1100000000000001</v>
      </c>
    </row>
    <row r="40202" spans="1:11">
      <c r="B40202" t="s">
        <v>2061</v>
      </c>
      <c r="C40202" t="s">
        <v>2631</v>
      </c>
      <c r="D40202" t="s">
        <v>2026</v>
      </c>
      <c r="E40202">
        <v>5</v>
      </c>
      <c r="F40202" t="s">
        <v>2016</v>
      </c>
      <c r="G40202">
        <v>24</v>
      </c>
      <c r="H40202" t="s">
        <v>2020</v>
      </c>
      <c r="I40202">
        <v>43511</v>
      </c>
      <c r="J40202">
        <v>3</v>
      </c>
      <c r="K40202">
        <v>-1.1100000000000001</v>
      </c>
    </row>
    <row r="40203" spans="1:11">
      <c r="B40203" t="s">
        <v>2136</v>
      </c>
      <c r="C40203" t="s">
        <v>2632</v>
      </c>
      <c r="D40203" t="s">
        <v>2044</v>
      </c>
      <c r="E40203">
        <v>3</v>
      </c>
      <c r="F40203" t="s">
        <v>2016</v>
      </c>
      <c r="G40203">
        <v>24</v>
      </c>
      <c r="H40203" t="s">
        <v>2017</v>
      </c>
      <c r="I40203">
        <v>43510</v>
      </c>
      <c r="J40203">
        <v>2</v>
      </c>
      <c r="K40203">
        <v>0</v>
      </c>
    </row>
    <row r="40204" spans="1:11">
      <c r="B40204" t="s">
        <v>2094</v>
      </c>
      <c r="C40204" t="s">
        <v>2095</v>
      </c>
      <c r="D40204" t="s">
        <v>2076</v>
      </c>
      <c r="E40204">
        <v>3</v>
      </c>
      <c r="F40204" t="s">
        <v>2088</v>
      </c>
      <c r="G40204" t="s">
        <v>2030</v>
      </c>
      <c r="H40204" t="s">
        <v>2017</v>
      </c>
      <c r="I40204">
        <v>43509</v>
      </c>
      <c r="J40204" t="s">
        <v>2030</v>
      </c>
      <c r="K40204" t="s">
        <v>2030</v>
      </c>
    </row>
    <row r="40205" spans="1:11">
      <c r="B40205" t="s">
        <v>2240</v>
      </c>
      <c r="C40205" t="s">
        <v>2637</v>
      </c>
      <c r="D40205" t="s">
        <v>2026</v>
      </c>
      <c r="E40205">
        <v>5</v>
      </c>
      <c r="F40205" t="s">
        <v>2016</v>
      </c>
      <c r="G40205">
        <v>25.25</v>
      </c>
      <c r="H40205" t="s">
        <v>2020</v>
      </c>
      <c r="I40205">
        <v>43508</v>
      </c>
      <c r="J40205">
        <v>3</v>
      </c>
      <c r="K40205">
        <v>-1.1100000000000001</v>
      </c>
    </row>
    <row r="40206" spans="1:11">
      <c r="B40206" t="s">
        <v>2042</v>
      </c>
      <c r="C40206" t="s">
        <v>2634</v>
      </c>
      <c r="D40206" t="s">
        <v>2044</v>
      </c>
      <c r="E40206">
        <v>3</v>
      </c>
      <c r="F40206" t="s">
        <v>2016</v>
      </c>
      <c r="G40206">
        <v>21</v>
      </c>
      <c r="H40206" t="s">
        <v>2020</v>
      </c>
      <c r="I40206">
        <v>43507</v>
      </c>
      <c r="J40206" t="s">
        <v>2030</v>
      </c>
      <c r="K40206" t="s">
        <v>2030</v>
      </c>
    </row>
    <row r="40207" spans="1:11">
      <c r="B40207" t="s">
        <v>2063</v>
      </c>
      <c r="C40207" t="s">
        <v>2223</v>
      </c>
      <c r="D40207" t="s">
        <v>2035</v>
      </c>
      <c r="E40207">
        <v>5</v>
      </c>
      <c r="F40207" t="s">
        <v>2016</v>
      </c>
      <c r="G40207">
        <v>21</v>
      </c>
      <c r="H40207" t="s">
        <v>2017</v>
      </c>
      <c r="I40207">
        <v>43507</v>
      </c>
      <c r="J40207">
        <v>3</v>
      </c>
      <c r="K40207">
        <v>-1.1100000000000001</v>
      </c>
    </row>
    <row r="40208" spans="1:11">
      <c r="B40208" t="s">
        <v>2067</v>
      </c>
      <c r="C40208" t="s">
        <v>2638</v>
      </c>
      <c r="D40208" t="s">
        <v>2252</v>
      </c>
      <c r="E40208">
        <v>3</v>
      </c>
      <c r="F40208" t="s">
        <v>2016</v>
      </c>
      <c r="G40208">
        <v>21</v>
      </c>
      <c r="H40208" t="s">
        <v>2020</v>
      </c>
      <c r="I40208">
        <v>43504</v>
      </c>
      <c r="J40208">
        <v>4</v>
      </c>
      <c r="K40208">
        <v>-23.77</v>
      </c>
    </row>
    <row r="40209" spans="2:11">
      <c r="B40209" t="s">
        <v>2027</v>
      </c>
      <c r="C40209" t="s">
        <v>2635</v>
      </c>
      <c r="D40209" t="s">
        <v>2044</v>
      </c>
      <c r="E40209">
        <v>3</v>
      </c>
      <c r="F40209" t="s">
        <v>2016</v>
      </c>
      <c r="G40209">
        <v>19</v>
      </c>
      <c r="H40209" t="s">
        <v>2017</v>
      </c>
      <c r="I40209">
        <v>43504</v>
      </c>
      <c r="J40209">
        <v>2</v>
      </c>
      <c r="K40209">
        <v>0</v>
      </c>
    </row>
    <row r="40210" spans="2:11">
      <c r="B40210" t="s">
        <v>2054</v>
      </c>
      <c r="C40210" t="s">
        <v>2636</v>
      </c>
      <c r="D40210" t="s">
        <v>2056</v>
      </c>
      <c r="E40210">
        <v>4</v>
      </c>
      <c r="F40210" t="s">
        <v>2016</v>
      </c>
      <c r="G40210">
        <v>27</v>
      </c>
      <c r="H40210" t="s">
        <v>2020</v>
      </c>
      <c r="I40210">
        <v>43504</v>
      </c>
      <c r="J40210">
        <v>3</v>
      </c>
      <c r="K40210">
        <v>-1.1100000000000001</v>
      </c>
    </row>
    <row r="40211" spans="2:11">
      <c r="B40211" t="s">
        <v>2411</v>
      </c>
      <c r="C40211" t="s">
        <v>2639</v>
      </c>
      <c r="D40211" t="s">
        <v>2026</v>
      </c>
      <c r="E40211">
        <v>5</v>
      </c>
      <c r="F40211" t="s">
        <v>2016</v>
      </c>
      <c r="G40211">
        <v>26</v>
      </c>
      <c r="H40211" t="s">
        <v>2020</v>
      </c>
      <c r="I40211">
        <v>43504</v>
      </c>
      <c r="J40211">
        <v>3</v>
      </c>
      <c r="K40211">
        <v>-1.1100000000000001</v>
      </c>
    </row>
    <row r="40212" spans="2:11">
      <c r="B40212" t="s">
        <v>2083</v>
      </c>
      <c r="C40212" t="s">
        <v>2084</v>
      </c>
      <c r="D40212" t="s">
        <v>2026</v>
      </c>
      <c r="E40212">
        <v>5</v>
      </c>
      <c r="F40212" t="s">
        <v>2016</v>
      </c>
      <c r="G40212" t="s">
        <v>2030</v>
      </c>
      <c r="H40212" t="s">
        <v>2017</v>
      </c>
      <c r="I40212">
        <v>43181</v>
      </c>
      <c r="J40212">
        <v>1</v>
      </c>
      <c r="K40212">
        <v>14.67</v>
      </c>
    </row>
    <row r="40301" spans="1:11">
      <c r="A40301" t="s">
        <v>1416</v>
      </c>
      <c r="B40301" t="s">
        <v>2352</v>
      </c>
      <c r="C40301" t="s">
        <v>2353</v>
      </c>
      <c r="D40301" t="s">
        <v>2026</v>
      </c>
      <c r="E40301">
        <v>5</v>
      </c>
      <c r="F40301" t="s">
        <v>2016</v>
      </c>
      <c r="G40301">
        <v>12</v>
      </c>
      <c r="H40301" t="s">
        <v>2017</v>
      </c>
      <c r="I40301">
        <v>43511</v>
      </c>
      <c r="J40301">
        <v>3</v>
      </c>
      <c r="K40301">
        <v>26.44</v>
      </c>
    </row>
    <row r="40302" spans="1:11">
      <c r="B40302" t="s">
        <v>2364</v>
      </c>
      <c r="C40302" t="s">
        <v>2365</v>
      </c>
      <c r="D40302" t="s">
        <v>2076</v>
      </c>
      <c r="E40302">
        <v>3</v>
      </c>
      <c r="F40302" t="s">
        <v>2016</v>
      </c>
      <c r="G40302">
        <v>8.75</v>
      </c>
      <c r="H40302" t="s">
        <v>2017</v>
      </c>
      <c r="I40302">
        <v>43507</v>
      </c>
      <c r="J40302">
        <v>5</v>
      </c>
      <c r="K40302">
        <v>2.0299999999999998</v>
      </c>
    </row>
    <row r="40303" spans="1:11">
      <c r="B40303" t="s">
        <v>2267</v>
      </c>
      <c r="C40303" t="s">
        <v>2369</v>
      </c>
      <c r="D40303" t="s">
        <v>2273</v>
      </c>
      <c r="E40303">
        <v>3</v>
      </c>
      <c r="F40303" t="s">
        <v>2016</v>
      </c>
      <c r="G40303">
        <v>9</v>
      </c>
      <c r="H40303" t="s">
        <v>2017</v>
      </c>
      <c r="I40303">
        <v>43506</v>
      </c>
      <c r="J40303">
        <v>7</v>
      </c>
      <c r="K40303">
        <v>0</v>
      </c>
    </row>
    <row r="40304" spans="1:11">
      <c r="B40304" t="s">
        <v>2371</v>
      </c>
      <c r="C40304" t="s">
        <v>3095</v>
      </c>
      <c r="D40304" t="s">
        <v>2162</v>
      </c>
      <c r="E40304">
        <v>3</v>
      </c>
      <c r="F40304" t="s">
        <v>2016</v>
      </c>
      <c r="G40304">
        <v>8</v>
      </c>
      <c r="H40304" t="s">
        <v>2017</v>
      </c>
      <c r="I40304">
        <v>43502</v>
      </c>
      <c r="J40304">
        <v>9</v>
      </c>
      <c r="K40304">
        <v>-31.7</v>
      </c>
    </row>
    <row r="40305" spans="2:11">
      <c r="B40305" t="s">
        <v>2045</v>
      </c>
      <c r="C40305" t="s">
        <v>2351</v>
      </c>
      <c r="D40305" t="s">
        <v>2029</v>
      </c>
      <c r="E40305">
        <v>5</v>
      </c>
      <c r="F40305" t="s">
        <v>2016</v>
      </c>
      <c r="G40305">
        <v>13</v>
      </c>
      <c r="H40305" t="s">
        <v>2020</v>
      </c>
      <c r="I40305">
        <v>43502</v>
      </c>
      <c r="J40305" t="s">
        <v>2030</v>
      </c>
      <c r="K40305" t="s">
        <v>2030</v>
      </c>
    </row>
    <row r="40306" spans="2:11">
      <c r="B40306" t="s">
        <v>2074</v>
      </c>
      <c r="C40306" t="s">
        <v>2376</v>
      </c>
      <c r="D40306" t="s">
        <v>2026</v>
      </c>
      <c r="E40306">
        <v>5</v>
      </c>
      <c r="F40306" t="s">
        <v>2016</v>
      </c>
      <c r="G40306">
        <v>20</v>
      </c>
      <c r="H40306" t="s">
        <v>2017</v>
      </c>
      <c r="I40306">
        <v>43500</v>
      </c>
      <c r="J40306">
        <v>6</v>
      </c>
      <c r="K40306">
        <v>0.12</v>
      </c>
    </row>
    <row r="40307" spans="2:11">
      <c r="B40307" t="s">
        <v>2077</v>
      </c>
      <c r="C40307" t="s">
        <v>2363</v>
      </c>
      <c r="D40307" t="s">
        <v>2227</v>
      </c>
      <c r="E40307">
        <v>3</v>
      </c>
      <c r="F40307" t="s">
        <v>2016</v>
      </c>
      <c r="G40307">
        <v>9</v>
      </c>
      <c r="H40307" t="s">
        <v>2017</v>
      </c>
      <c r="I40307">
        <v>43499</v>
      </c>
      <c r="J40307">
        <v>7</v>
      </c>
      <c r="K40307">
        <v>0</v>
      </c>
    </row>
    <row r="40308" spans="2:11">
      <c r="B40308" t="s">
        <v>2033</v>
      </c>
      <c r="C40308" t="s">
        <v>2397</v>
      </c>
      <c r="D40308" t="s">
        <v>2044</v>
      </c>
      <c r="E40308">
        <v>3</v>
      </c>
      <c r="F40308" t="s">
        <v>2016</v>
      </c>
      <c r="G40308">
        <v>8</v>
      </c>
      <c r="H40308" t="s">
        <v>2036</v>
      </c>
      <c r="I40308">
        <v>43495</v>
      </c>
      <c r="J40308" t="s">
        <v>2030</v>
      </c>
      <c r="K40308" t="s">
        <v>2030</v>
      </c>
    </row>
    <row r="40309" spans="2:11">
      <c r="B40309" t="s">
        <v>2134</v>
      </c>
      <c r="C40309" t="s">
        <v>2379</v>
      </c>
      <c r="D40309" t="s">
        <v>2162</v>
      </c>
      <c r="E40309">
        <v>3</v>
      </c>
      <c r="F40309" t="s">
        <v>2016</v>
      </c>
      <c r="G40309">
        <v>10</v>
      </c>
      <c r="H40309" t="s">
        <v>2017</v>
      </c>
      <c r="I40309">
        <v>43494</v>
      </c>
      <c r="J40309" t="s">
        <v>2030</v>
      </c>
      <c r="K40309" t="s">
        <v>2030</v>
      </c>
    </row>
    <row r="40310" spans="2:11">
      <c r="B40310" t="s">
        <v>2198</v>
      </c>
      <c r="C40310" t="s">
        <v>2913</v>
      </c>
      <c r="D40310" t="s">
        <v>2044</v>
      </c>
      <c r="E40310">
        <v>3</v>
      </c>
      <c r="F40310" t="s">
        <v>2016</v>
      </c>
      <c r="G40310">
        <v>8.75</v>
      </c>
      <c r="H40310" t="s">
        <v>2017</v>
      </c>
      <c r="I40310">
        <v>43492</v>
      </c>
      <c r="J40310">
        <v>1</v>
      </c>
      <c r="K40310">
        <v>45.69</v>
      </c>
    </row>
    <row r="40311" spans="2:11">
      <c r="B40311" t="s">
        <v>2031</v>
      </c>
      <c r="C40311" t="s">
        <v>2355</v>
      </c>
      <c r="D40311" t="s">
        <v>2076</v>
      </c>
      <c r="E40311">
        <v>3</v>
      </c>
      <c r="F40311" t="s">
        <v>2016</v>
      </c>
      <c r="G40311">
        <v>10</v>
      </c>
      <c r="H40311" t="s">
        <v>2017</v>
      </c>
      <c r="I40311">
        <v>43490</v>
      </c>
      <c r="J40311">
        <v>7</v>
      </c>
      <c r="K40311">
        <v>0</v>
      </c>
    </row>
    <row r="40312" spans="2:11">
      <c r="B40312" t="s">
        <v>2027</v>
      </c>
      <c r="C40312" t="s">
        <v>2381</v>
      </c>
      <c r="D40312" t="s">
        <v>2044</v>
      </c>
      <c r="E40312">
        <v>3</v>
      </c>
      <c r="F40312" t="s">
        <v>2016</v>
      </c>
      <c r="G40312">
        <v>9</v>
      </c>
      <c r="H40312" t="s">
        <v>2017</v>
      </c>
      <c r="I40312">
        <v>43489</v>
      </c>
      <c r="J40312">
        <v>8</v>
      </c>
      <c r="K40312">
        <v>-9.09</v>
      </c>
    </row>
    <row r="40313" spans="2:11">
      <c r="B40313" t="s">
        <v>2079</v>
      </c>
      <c r="C40313" t="s">
        <v>3207</v>
      </c>
      <c r="D40313" t="s">
        <v>2015</v>
      </c>
      <c r="E40313">
        <v>3</v>
      </c>
      <c r="F40313" t="s">
        <v>2016</v>
      </c>
      <c r="G40313">
        <v>11</v>
      </c>
      <c r="H40313" t="s">
        <v>2017</v>
      </c>
      <c r="I40313">
        <v>43489</v>
      </c>
      <c r="J40313">
        <v>4</v>
      </c>
      <c r="K40313">
        <v>16.510000000000002</v>
      </c>
    </row>
    <row r="40314" spans="2:11">
      <c r="B40314" t="s">
        <v>2072</v>
      </c>
      <c r="C40314" t="s">
        <v>2385</v>
      </c>
      <c r="D40314" t="s">
        <v>2189</v>
      </c>
      <c r="E40314">
        <v>5</v>
      </c>
      <c r="F40314" t="s">
        <v>2016</v>
      </c>
      <c r="G40314">
        <v>12</v>
      </c>
      <c r="H40314" t="s">
        <v>2017</v>
      </c>
      <c r="I40314">
        <v>43488</v>
      </c>
      <c r="J40314">
        <v>6</v>
      </c>
      <c r="K40314">
        <v>0.12</v>
      </c>
    </row>
    <row r="40315" spans="2:11">
      <c r="B40315" t="s">
        <v>2094</v>
      </c>
      <c r="C40315" t="s">
        <v>2095</v>
      </c>
      <c r="D40315" t="s">
        <v>2026</v>
      </c>
      <c r="E40315">
        <v>5</v>
      </c>
      <c r="F40315" t="s">
        <v>2016</v>
      </c>
      <c r="G40315">
        <v>9.75</v>
      </c>
      <c r="H40315" t="s">
        <v>2020</v>
      </c>
      <c r="I40315">
        <v>43486</v>
      </c>
      <c r="J40315" t="s">
        <v>2030</v>
      </c>
      <c r="K40315" t="s">
        <v>2030</v>
      </c>
    </row>
    <row r="40316" spans="2:11">
      <c r="B40316" t="s">
        <v>2393</v>
      </c>
      <c r="C40316" t="s">
        <v>2394</v>
      </c>
      <c r="D40316" t="s">
        <v>2916</v>
      </c>
      <c r="E40316">
        <v>5</v>
      </c>
      <c r="F40316" t="s">
        <v>2016</v>
      </c>
      <c r="G40316">
        <v>13</v>
      </c>
      <c r="H40316" t="s">
        <v>2017</v>
      </c>
      <c r="I40316">
        <v>43473</v>
      </c>
      <c r="J40316" t="s">
        <v>2030</v>
      </c>
      <c r="K40316" t="s">
        <v>2030</v>
      </c>
    </row>
    <row r="40317" spans="2:11">
      <c r="B40317" t="s">
        <v>2049</v>
      </c>
      <c r="C40317" t="s">
        <v>2906</v>
      </c>
      <c r="D40317" t="s">
        <v>2015</v>
      </c>
      <c r="E40317">
        <v>3</v>
      </c>
      <c r="F40317" t="s">
        <v>2016</v>
      </c>
      <c r="G40317">
        <v>10</v>
      </c>
      <c r="H40317" t="s">
        <v>2017</v>
      </c>
      <c r="I40317">
        <v>43472</v>
      </c>
      <c r="J40317" t="s">
        <v>2030</v>
      </c>
      <c r="K40317" t="s">
        <v>2030</v>
      </c>
    </row>
    <row r="40318" spans="2:11">
      <c r="B40318" t="s">
        <v>2136</v>
      </c>
      <c r="C40318" t="s">
        <v>2915</v>
      </c>
      <c r="D40318" t="s">
        <v>2044</v>
      </c>
      <c r="E40318">
        <v>3</v>
      </c>
      <c r="F40318" t="s">
        <v>2016</v>
      </c>
      <c r="G40318">
        <v>6.75</v>
      </c>
      <c r="H40318" t="s">
        <v>2017</v>
      </c>
      <c r="I40318">
        <v>43455</v>
      </c>
      <c r="J40318">
        <v>7</v>
      </c>
      <c r="K40318">
        <v>0</v>
      </c>
    </row>
    <row r="40319" spans="2:11">
      <c r="B40319" t="s">
        <v>2388</v>
      </c>
      <c r="C40319" t="s">
        <v>3208</v>
      </c>
      <c r="D40319" t="s">
        <v>2570</v>
      </c>
      <c r="E40319">
        <v>4</v>
      </c>
      <c r="F40319" t="s">
        <v>2016</v>
      </c>
      <c r="G40319">
        <v>14</v>
      </c>
      <c r="H40319" t="s">
        <v>2017</v>
      </c>
      <c r="I40319">
        <v>43448</v>
      </c>
      <c r="J40319" t="s">
        <v>2030</v>
      </c>
      <c r="K40319" t="s">
        <v>2030</v>
      </c>
    </row>
    <row r="40320" spans="2:11">
      <c r="B40320" t="s">
        <v>2174</v>
      </c>
      <c r="C40320" t="s">
        <v>2357</v>
      </c>
      <c r="D40320" t="s">
        <v>2171</v>
      </c>
      <c r="E40320" t="s">
        <v>2030</v>
      </c>
      <c r="F40320" t="s">
        <v>2016</v>
      </c>
      <c r="G40320" t="s">
        <v>2030</v>
      </c>
      <c r="H40320" t="s">
        <v>2017</v>
      </c>
      <c r="I40320">
        <v>43425</v>
      </c>
      <c r="J40320" t="s">
        <v>2030</v>
      </c>
      <c r="K40320" t="s">
        <v>2030</v>
      </c>
    </row>
    <row r="40321" spans="2:11">
      <c r="B40321" t="s">
        <v>2021</v>
      </c>
      <c r="C40321" t="s">
        <v>2350</v>
      </c>
      <c r="D40321" t="s">
        <v>2104</v>
      </c>
      <c r="E40321" t="s">
        <v>2030</v>
      </c>
      <c r="F40321" t="s">
        <v>2016</v>
      </c>
      <c r="G40321" t="s">
        <v>2030</v>
      </c>
      <c r="H40321" t="s">
        <v>2017</v>
      </c>
      <c r="I40321">
        <v>43411</v>
      </c>
      <c r="J40321" t="s">
        <v>2030</v>
      </c>
      <c r="K40321" t="s">
        <v>2030</v>
      </c>
    </row>
    <row r="40322" spans="2:11">
      <c r="B40322" t="s">
        <v>2083</v>
      </c>
      <c r="C40322" t="s">
        <v>2084</v>
      </c>
      <c r="D40322" t="s">
        <v>2184</v>
      </c>
      <c r="E40322">
        <v>1</v>
      </c>
      <c r="F40322" t="s">
        <v>2088</v>
      </c>
      <c r="G40322" t="s">
        <v>2030</v>
      </c>
      <c r="H40322" t="s">
        <v>2017</v>
      </c>
      <c r="I40322">
        <v>43235</v>
      </c>
      <c r="J40322">
        <v>2</v>
      </c>
      <c r="K40322">
        <v>35.57</v>
      </c>
    </row>
    <row r="40401" spans="1:11">
      <c r="A40401" t="s">
        <v>1417</v>
      </c>
      <c r="B40401" t="s">
        <v>2037</v>
      </c>
      <c r="C40401" t="s">
        <v>3420</v>
      </c>
      <c r="D40401" t="s">
        <v>2041</v>
      </c>
      <c r="E40401">
        <v>1</v>
      </c>
      <c r="F40401" t="s">
        <v>2016</v>
      </c>
      <c r="G40401">
        <v>2.5</v>
      </c>
      <c r="H40401" t="s">
        <v>2020</v>
      </c>
      <c r="I40401">
        <v>43511</v>
      </c>
      <c r="J40401">
        <v>1</v>
      </c>
      <c r="K40401">
        <v>78.239999999999995</v>
      </c>
    </row>
    <row r="40402" spans="1:11">
      <c r="B40402" t="s">
        <v>2049</v>
      </c>
      <c r="C40402" t="s">
        <v>3405</v>
      </c>
      <c r="D40402" t="s">
        <v>2015</v>
      </c>
      <c r="E40402">
        <v>3</v>
      </c>
      <c r="F40402" t="s">
        <v>2016</v>
      </c>
      <c r="G40402">
        <v>3.5</v>
      </c>
      <c r="H40402" t="s">
        <v>2017</v>
      </c>
      <c r="I40402">
        <v>43510</v>
      </c>
      <c r="J40402">
        <v>4</v>
      </c>
      <c r="K40402">
        <v>27.85</v>
      </c>
    </row>
    <row r="40403" spans="1:11">
      <c r="B40403" t="s">
        <v>2094</v>
      </c>
      <c r="C40403" t="s">
        <v>2095</v>
      </c>
      <c r="D40403" t="s">
        <v>2076</v>
      </c>
      <c r="E40403">
        <v>3</v>
      </c>
      <c r="F40403" t="s">
        <v>2085</v>
      </c>
      <c r="G40403" t="s">
        <v>2030</v>
      </c>
      <c r="H40403" t="s">
        <v>2017</v>
      </c>
      <c r="I40403">
        <v>43508</v>
      </c>
      <c r="J40403" t="s">
        <v>2030</v>
      </c>
      <c r="K40403" t="s">
        <v>2030</v>
      </c>
    </row>
    <row r="40404" spans="1:11">
      <c r="B40404" t="s">
        <v>2198</v>
      </c>
      <c r="C40404" t="s">
        <v>4353</v>
      </c>
      <c r="D40404" t="s">
        <v>2044</v>
      </c>
      <c r="E40404">
        <v>3</v>
      </c>
      <c r="F40404" t="s">
        <v>2016</v>
      </c>
      <c r="G40404">
        <v>3</v>
      </c>
      <c r="H40404" t="s">
        <v>2020</v>
      </c>
      <c r="I40404">
        <v>43506</v>
      </c>
      <c r="J40404">
        <v>6</v>
      </c>
      <c r="K40404">
        <v>15.16</v>
      </c>
    </row>
    <row r="40405" spans="1:11">
      <c r="B40405" t="s">
        <v>2207</v>
      </c>
      <c r="C40405" t="s">
        <v>3413</v>
      </c>
      <c r="D40405" t="s">
        <v>2026</v>
      </c>
      <c r="E40405">
        <v>5</v>
      </c>
      <c r="F40405" t="s">
        <v>2016</v>
      </c>
      <c r="G40405">
        <v>6</v>
      </c>
      <c r="H40405" t="s">
        <v>2017</v>
      </c>
      <c r="I40405">
        <v>43504</v>
      </c>
      <c r="J40405" t="s">
        <v>2030</v>
      </c>
      <c r="K40405" t="s">
        <v>2030</v>
      </c>
    </row>
    <row r="40406" spans="1:11">
      <c r="B40406" t="s">
        <v>2051</v>
      </c>
      <c r="C40406" t="s">
        <v>3410</v>
      </c>
      <c r="D40406" t="s">
        <v>2026</v>
      </c>
      <c r="E40406">
        <v>5</v>
      </c>
      <c r="F40406" t="s">
        <v>2016</v>
      </c>
      <c r="G40406">
        <v>8.5</v>
      </c>
      <c r="H40406" t="s">
        <v>2017</v>
      </c>
      <c r="I40406">
        <v>43504</v>
      </c>
      <c r="J40406">
        <v>3</v>
      </c>
      <c r="K40406">
        <v>33.01</v>
      </c>
    </row>
    <row r="40407" spans="1:11">
      <c r="B40407" t="s">
        <v>3036</v>
      </c>
      <c r="C40407" t="s">
        <v>4354</v>
      </c>
      <c r="D40407" t="s">
        <v>2041</v>
      </c>
      <c r="E40407">
        <v>1</v>
      </c>
      <c r="F40407" t="s">
        <v>2016</v>
      </c>
      <c r="G40407">
        <v>3.25</v>
      </c>
      <c r="H40407" t="s">
        <v>2020</v>
      </c>
      <c r="I40407">
        <v>43504</v>
      </c>
      <c r="J40407">
        <v>7</v>
      </c>
      <c r="K40407">
        <v>14.5</v>
      </c>
    </row>
    <row r="40408" spans="1:11">
      <c r="B40408" t="s">
        <v>2136</v>
      </c>
      <c r="C40408" t="s">
        <v>3354</v>
      </c>
      <c r="D40408" t="s">
        <v>2044</v>
      </c>
      <c r="E40408">
        <v>3</v>
      </c>
      <c r="F40408" t="s">
        <v>2016</v>
      </c>
      <c r="G40408">
        <v>5.5</v>
      </c>
      <c r="H40408" t="s">
        <v>2020</v>
      </c>
      <c r="I40408">
        <v>43504</v>
      </c>
      <c r="J40408">
        <v>14</v>
      </c>
      <c r="K40408">
        <v>-66.83</v>
      </c>
    </row>
    <row r="40409" spans="1:11">
      <c r="B40409" t="s">
        <v>2134</v>
      </c>
      <c r="C40409" t="s">
        <v>3732</v>
      </c>
      <c r="D40409" t="s">
        <v>2162</v>
      </c>
      <c r="E40409">
        <v>3</v>
      </c>
      <c r="F40409" t="s">
        <v>2016</v>
      </c>
      <c r="G40409">
        <v>4</v>
      </c>
      <c r="H40409" t="s">
        <v>2020</v>
      </c>
      <c r="I40409">
        <v>43503</v>
      </c>
      <c r="J40409">
        <v>5</v>
      </c>
      <c r="K40409">
        <v>20.57</v>
      </c>
    </row>
    <row r="40410" spans="1:11">
      <c r="B40410" t="s">
        <v>2072</v>
      </c>
      <c r="C40410" t="s">
        <v>3425</v>
      </c>
      <c r="D40410" t="s">
        <v>2015</v>
      </c>
      <c r="E40410">
        <v>3</v>
      </c>
      <c r="F40410" t="s">
        <v>2016</v>
      </c>
      <c r="G40410" t="s">
        <v>2030</v>
      </c>
      <c r="H40410" t="s">
        <v>2017</v>
      </c>
      <c r="I40410">
        <v>43503</v>
      </c>
      <c r="J40410">
        <v>9</v>
      </c>
      <c r="K40410">
        <v>-5.58</v>
      </c>
    </row>
    <row r="40411" spans="1:11">
      <c r="B40411" t="s">
        <v>2063</v>
      </c>
      <c r="C40411" t="s">
        <v>3411</v>
      </c>
      <c r="D40411" t="s">
        <v>2184</v>
      </c>
      <c r="E40411">
        <v>1</v>
      </c>
      <c r="F40411" t="s">
        <v>2016</v>
      </c>
      <c r="G40411">
        <v>3</v>
      </c>
      <c r="H40411" t="s">
        <v>2017</v>
      </c>
      <c r="I40411">
        <v>43503</v>
      </c>
      <c r="J40411">
        <v>2</v>
      </c>
      <c r="K40411">
        <v>41.31</v>
      </c>
    </row>
    <row r="40412" spans="1:11">
      <c r="B40412" t="s">
        <v>2027</v>
      </c>
      <c r="C40412" t="s">
        <v>3399</v>
      </c>
      <c r="D40412" t="s">
        <v>2041</v>
      </c>
      <c r="E40412">
        <v>1</v>
      </c>
      <c r="F40412" t="s">
        <v>2016</v>
      </c>
      <c r="G40412">
        <v>2.5</v>
      </c>
      <c r="H40412" t="s">
        <v>2017</v>
      </c>
      <c r="I40412">
        <v>43502</v>
      </c>
      <c r="J40412">
        <v>10</v>
      </c>
      <c r="K40412">
        <v>-13.98</v>
      </c>
    </row>
    <row r="40413" spans="1:11">
      <c r="B40413" t="s">
        <v>2077</v>
      </c>
      <c r="C40413" t="s">
        <v>4355</v>
      </c>
      <c r="D40413" t="s">
        <v>2029</v>
      </c>
      <c r="E40413">
        <v>5</v>
      </c>
      <c r="F40413" t="s">
        <v>2016</v>
      </c>
      <c r="G40413">
        <v>6</v>
      </c>
      <c r="H40413" t="s">
        <v>2020</v>
      </c>
      <c r="I40413">
        <v>43502</v>
      </c>
      <c r="J40413">
        <v>12</v>
      </c>
      <c r="K40413">
        <v>-63.46</v>
      </c>
    </row>
    <row r="40414" spans="1:11">
      <c r="B40414" t="s">
        <v>3722</v>
      </c>
      <c r="C40414" t="s">
        <v>4015</v>
      </c>
      <c r="D40414" t="s">
        <v>2076</v>
      </c>
      <c r="E40414">
        <v>3</v>
      </c>
      <c r="F40414" t="s">
        <v>2016</v>
      </c>
      <c r="G40414">
        <v>3</v>
      </c>
      <c r="H40414" t="s">
        <v>2020</v>
      </c>
      <c r="I40414">
        <v>43502</v>
      </c>
      <c r="J40414">
        <v>13</v>
      </c>
      <c r="K40414">
        <v>-66.739999999999995</v>
      </c>
    </row>
    <row r="40415" spans="1:11">
      <c r="B40415" t="s">
        <v>2388</v>
      </c>
      <c r="C40415" t="s">
        <v>4066</v>
      </c>
      <c r="D40415" t="s">
        <v>2076</v>
      </c>
      <c r="E40415">
        <v>3</v>
      </c>
      <c r="F40415" t="s">
        <v>2016</v>
      </c>
      <c r="G40415">
        <v>5</v>
      </c>
      <c r="H40415" t="s">
        <v>2020</v>
      </c>
      <c r="I40415">
        <v>43501</v>
      </c>
      <c r="J40415">
        <v>8</v>
      </c>
      <c r="K40415">
        <v>-2.31</v>
      </c>
    </row>
    <row r="40416" spans="1:11">
      <c r="B40416" t="s">
        <v>2083</v>
      </c>
      <c r="C40416" t="s">
        <v>2084</v>
      </c>
      <c r="D40416" t="s">
        <v>2026</v>
      </c>
      <c r="E40416">
        <v>5</v>
      </c>
      <c r="F40416" t="s">
        <v>2016</v>
      </c>
      <c r="G40416" t="s">
        <v>2030</v>
      </c>
      <c r="H40416" t="s">
        <v>2017</v>
      </c>
      <c r="I40416">
        <v>43314</v>
      </c>
      <c r="J40416">
        <v>11</v>
      </c>
      <c r="K40416">
        <v>-60.96</v>
      </c>
    </row>
    <row r="40501" spans="1:11">
      <c r="A40501" t="s">
        <v>1418</v>
      </c>
      <c r="B40501" t="s">
        <v>2072</v>
      </c>
      <c r="C40501" t="s">
        <v>3554</v>
      </c>
      <c r="D40501" t="s">
        <v>2015</v>
      </c>
      <c r="E40501">
        <v>3</v>
      </c>
      <c r="F40501" t="s">
        <v>2088</v>
      </c>
      <c r="G40501" t="s">
        <v>2030</v>
      </c>
      <c r="H40501" t="s">
        <v>2017</v>
      </c>
      <c r="I40501">
        <v>43500</v>
      </c>
      <c r="J40501">
        <v>3</v>
      </c>
      <c r="K40501">
        <v>-17.12</v>
      </c>
    </row>
    <row r="40502" spans="1:11">
      <c r="B40502" t="s">
        <v>2024</v>
      </c>
      <c r="C40502" t="s">
        <v>3004</v>
      </c>
      <c r="D40502" t="s">
        <v>2076</v>
      </c>
      <c r="E40502">
        <v>3</v>
      </c>
      <c r="F40502" t="s">
        <v>2016</v>
      </c>
      <c r="G40502" t="s">
        <v>2030</v>
      </c>
      <c r="H40502" t="s">
        <v>2017</v>
      </c>
      <c r="I40502">
        <v>43494</v>
      </c>
      <c r="J40502" t="s">
        <v>2030</v>
      </c>
      <c r="K40502" t="s">
        <v>2030</v>
      </c>
    </row>
    <row r="40503" spans="1:11">
      <c r="B40503" t="s">
        <v>2878</v>
      </c>
      <c r="C40503" t="s">
        <v>4111</v>
      </c>
      <c r="D40503" t="s">
        <v>2044</v>
      </c>
      <c r="E40503">
        <v>3</v>
      </c>
      <c r="F40503" t="s">
        <v>2088</v>
      </c>
      <c r="G40503" t="s">
        <v>2030</v>
      </c>
      <c r="H40503" t="s">
        <v>2017</v>
      </c>
      <c r="I40503">
        <v>43494</v>
      </c>
      <c r="J40503">
        <v>4</v>
      </c>
      <c r="K40503">
        <v>-21.52</v>
      </c>
    </row>
    <row r="40504" spans="1:11">
      <c r="B40504" t="s">
        <v>2601</v>
      </c>
      <c r="C40504" t="s">
        <v>3727</v>
      </c>
      <c r="D40504" t="s">
        <v>2015</v>
      </c>
      <c r="E40504">
        <v>3</v>
      </c>
      <c r="F40504" t="s">
        <v>2016</v>
      </c>
      <c r="G40504">
        <v>20</v>
      </c>
      <c r="H40504" t="s">
        <v>2017</v>
      </c>
      <c r="I40504">
        <v>43494</v>
      </c>
      <c r="J40504">
        <v>1</v>
      </c>
      <c r="K40504">
        <v>0</v>
      </c>
    </row>
    <row r="40505" spans="1:11">
      <c r="B40505" t="s">
        <v>2069</v>
      </c>
      <c r="C40505" t="s">
        <v>3043</v>
      </c>
      <c r="D40505" t="s">
        <v>2071</v>
      </c>
      <c r="E40505">
        <v>3</v>
      </c>
      <c r="F40505" t="s">
        <v>2016</v>
      </c>
      <c r="G40505" t="s">
        <v>2030</v>
      </c>
      <c r="H40505" t="s">
        <v>2017</v>
      </c>
      <c r="I40505">
        <v>43493</v>
      </c>
      <c r="J40505">
        <v>1</v>
      </c>
      <c r="K40505">
        <v>0</v>
      </c>
    </row>
    <row r="40506" spans="1:11">
      <c r="B40506" t="s">
        <v>2074</v>
      </c>
      <c r="C40506" t="s">
        <v>3552</v>
      </c>
      <c r="D40506" t="s">
        <v>2076</v>
      </c>
      <c r="E40506">
        <v>3</v>
      </c>
      <c r="F40506" t="s">
        <v>2016</v>
      </c>
      <c r="G40506">
        <v>20</v>
      </c>
      <c r="H40506" t="s">
        <v>2020</v>
      </c>
      <c r="I40506">
        <v>43493</v>
      </c>
      <c r="J40506">
        <v>1</v>
      </c>
      <c r="K40506">
        <v>0</v>
      </c>
    </row>
    <row r="40507" spans="1:11">
      <c r="B40507" t="s">
        <v>2083</v>
      </c>
      <c r="C40507" t="s">
        <v>2084</v>
      </c>
      <c r="D40507" t="s">
        <v>2035</v>
      </c>
      <c r="E40507">
        <v>5</v>
      </c>
      <c r="F40507" t="s">
        <v>2085</v>
      </c>
      <c r="G40507" t="s">
        <v>2030</v>
      </c>
      <c r="H40507" t="s">
        <v>2017</v>
      </c>
      <c r="I40507">
        <v>43256</v>
      </c>
      <c r="J40507">
        <v>2</v>
      </c>
      <c r="K40507">
        <v>-16.62</v>
      </c>
    </row>
    <row r="40508" spans="1:11">
      <c r="B40508" t="s">
        <v>3662</v>
      </c>
      <c r="C40508" t="s">
        <v>4112</v>
      </c>
      <c r="D40508" t="s">
        <v>2015</v>
      </c>
      <c r="E40508">
        <v>3</v>
      </c>
      <c r="F40508" t="s">
        <v>2016</v>
      </c>
      <c r="G40508" t="s">
        <v>2030</v>
      </c>
      <c r="H40508" t="s">
        <v>2017</v>
      </c>
      <c r="I40508">
        <v>42396</v>
      </c>
      <c r="J40508">
        <v>1</v>
      </c>
      <c r="K40508">
        <v>0</v>
      </c>
    </row>
    <row r="40601" spans="1:11">
      <c r="A40601" t="s">
        <v>1419</v>
      </c>
      <c r="B40601" t="s">
        <v>2067</v>
      </c>
      <c r="C40601" t="s">
        <v>2787</v>
      </c>
      <c r="D40601" t="s">
        <v>2029</v>
      </c>
      <c r="E40601">
        <v>5</v>
      </c>
      <c r="F40601" t="s">
        <v>2016</v>
      </c>
      <c r="G40601">
        <v>83</v>
      </c>
      <c r="H40601" t="s">
        <v>2020</v>
      </c>
      <c r="I40601">
        <v>43511</v>
      </c>
      <c r="J40601">
        <v>9</v>
      </c>
      <c r="K40601">
        <v>-8.6300000000000008</v>
      </c>
    </row>
    <row r="40602" spans="1:11">
      <c r="B40602" t="s">
        <v>2159</v>
      </c>
      <c r="C40602" t="s">
        <v>2788</v>
      </c>
      <c r="D40602" t="s">
        <v>2029</v>
      </c>
      <c r="E40602">
        <v>5</v>
      </c>
      <c r="F40602" t="s">
        <v>2016</v>
      </c>
      <c r="G40602">
        <v>84</v>
      </c>
      <c r="H40602" t="s">
        <v>2017</v>
      </c>
      <c r="I40602">
        <v>43511</v>
      </c>
      <c r="J40602">
        <v>9</v>
      </c>
      <c r="K40602">
        <v>-8.6300000000000008</v>
      </c>
    </row>
    <row r="40603" spans="1:11">
      <c r="B40603" t="s">
        <v>2139</v>
      </c>
      <c r="C40603" t="s">
        <v>2789</v>
      </c>
      <c r="D40603" t="s">
        <v>2035</v>
      </c>
      <c r="E40603">
        <v>5</v>
      </c>
      <c r="F40603" t="s">
        <v>2016</v>
      </c>
      <c r="G40603">
        <v>87</v>
      </c>
      <c r="H40603" t="s">
        <v>2017</v>
      </c>
      <c r="I40603">
        <v>43511</v>
      </c>
      <c r="J40603">
        <v>9</v>
      </c>
      <c r="K40603">
        <v>-8.6300000000000008</v>
      </c>
    </row>
    <row r="40604" spans="1:11">
      <c r="B40604" t="s">
        <v>2094</v>
      </c>
      <c r="C40604" t="s">
        <v>2095</v>
      </c>
      <c r="D40604" t="s">
        <v>2076</v>
      </c>
      <c r="E40604">
        <v>3</v>
      </c>
      <c r="F40604" t="s">
        <v>2085</v>
      </c>
      <c r="G40604" t="s">
        <v>2030</v>
      </c>
      <c r="H40604" t="s">
        <v>2017</v>
      </c>
      <c r="I40604">
        <v>43511</v>
      </c>
      <c r="J40604" t="s">
        <v>2030</v>
      </c>
      <c r="K40604" t="s">
        <v>2030</v>
      </c>
    </row>
    <row r="40605" spans="1:11">
      <c r="B40605" t="s">
        <v>2257</v>
      </c>
      <c r="C40605" t="s">
        <v>2790</v>
      </c>
      <c r="D40605" t="s">
        <v>2029</v>
      </c>
      <c r="E40605">
        <v>5</v>
      </c>
      <c r="F40605" t="s">
        <v>2016</v>
      </c>
      <c r="G40605">
        <v>80</v>
      </c>
      <c r="H40605" t="s">
        <v>2020</v>
      </c>
      <c r="I40605">
        <v>43510</v>
      </c>
      <c r="J40605">
        <v>9</v>
      </c>
      <c r="K40605">
        <v>-8.6300000000000008</v>
      </c>
    </row>
    <row r="40606" spans="1:11">
      <c r="B40606" t="s">
        <v>2274</v>
      </c>
      <c r="C40606" t="s">
        <v>2791</v>
      </c>
      <c r="D40606" t="s">
        <v>2076</v>
      </c>
      <c r="E40606">
        <v>3</v>
      </c>
      <c r="F40606" t="s">
        <v>2016</v>
      </c>
      <c r="G40606" t="s">
        <v>2030</v>
      </c>
      <c r="H40606" t="s">
        <v>2017</v>
      </c>
      <c r="I40606">
        <v>43509</v>
      </c>
      <c r="J40606">
        <v>5</v>
      </c>
      <c r="K40606">
        <v>0</v>
      </c>
    </row>
    <row r="40607" spans="1:11">
      <c r="B40607" t="s">
        <v>2792</v>
      </c>
      <c r="C40607" t="s">
        <v>2793</v>
      </c>
      <c r="D40607" t="s">
        <v>2076</v>
      </c>
      <c r="E40607">
        <v>3</v>
      </c>
      <c r="F40607" t="s">
        <v>2016</v>
      </c>
      <c r="G40607">
        <v>76</v>
      </c>
      <c r="H40607" t="s">
        <v>2020</v>
      </c>
      <c r="I40607">
        <v>43508</v>
      </c>
      <c r="J40607">
        <v>5</v>
      </c>
      <c r="K40607">
        <v>0</v>
      </c>
    </row>
    <row r="40608" spans="1:11">
      <c r="B40608" t="s">
        <v>2089</v>
      </c>
      <c r="C40608" t="s">
        <v>2090</v>
      </c>
      <c r="D40608" t="s">
        <v>2026</v>
      </c>
      <c r="E40608">
        <v>5</v>
      </c>
      <c r="F40608" t="s">
        <v>2123</v>
      </c>
      <c r="G40608">
        <v>90</v>
      </c>
      <c r="H40608" t="s">
        <v>2020</v>
      </c>
      <c r="I40608">
        <v>43508</v>
      </c>
      <c r="J40608" t="s">
        <v>2030</v>
      </c>
      <c r="K40608" t="s">
        <v>2030</v>
      </c>
    </row>
    <row r="40609" spans="2:11">
      <c r="B40609" t="s">
        <v>2051</v>
      </c>
      <c r="C40609" t="s">
        <v>2794</v>
      </c>
      <c r="D40609" t="s">
        <v>2076</v>
      </c>
      <c r="E40609">
        <v>3</v>
      </c>
      <c r="F40609" t="s">
        <v>2016</v>
      </c>
      <c r="G40609">
        <v>85</v>
      </c>
      <c r="H40609" t="s">
        <v>2017</v>
      </c>
      <c r="I40609">
        <v>43507</v>
      </c>
      <c r="J40609">
        <v>1</v>
      </c>
      <c r="K40609">
        <v>10.24</v>
      </c>
    </row>
    <row r="40610" spans="2:11">
      <c r="B40610" t="s">
        <v>2726</v>
      </c>
      <c r="C40610" t="s">
        <v>2795</v>
      </c>
      <c r="D40610" t="s">
        <v>2026</v>
      </c>
      <c r="E40610">
        <v>5</v>
      </c>
      <c r="F40610" t="s">
        <v>2016</v>
      </c>
      <c r="G40610">
        <v>83</v>
      </c>
      <c r="H40610" t="s">
        <v>2017</v>
      </c>
      <c r="I40610">
        <v>43504</v>
      </c>
      <c r="J40610">
        <v>3</v>
      </c>
      <c r="K40610">
        <v>6.87</v>
      </c>
    </row>
    <row r="40611" spans="2:11">
      <c r="B40611" t="s">
        <v>106</v>
      </c>
      <c r="C40611" t="s">
        <v>2493</v>
      </c>
      <c r="D40611" t="s">
        <v>2723</v>
      </c>
      <c r="E40611">
        <v>3</v>
      </c>
      <c r="F40611" t="s">
        <v>2016</v>
      </c>
      <c r="G40611">
        <v>85</v>
      </c>
      <c r="H40611" t="s">
        <v>2020</v>
      </c>
      <c r="I40611">
        <v>43503</v>
      </c>
      <c r="J40611">
        <v>5</v>
      </c>
      <c r="K40611">
        <v>0</v>
      </c>
    </row>
    <row r="40612" spans="2:11">
      <c r="B40612" t="s">
        <v>2024</v>
      </c>
      <c r="C40612" t="s">
        <v>2025</v>
      </c>
      <c r="D40612" t="s">
        <v>2026</v>
      </c>
      <c r="E40612">
        <v>5</v>
      </c>
      <c r="F40612" t="s">
        <v>2016</v>
      </c>
      <c r="G40612">
        <v>100</v>
      </c>
      <c r="H40612" t="s">
        <v>2017</v>
      </c>
      <c r="I40612">
        <v>43503</v>
      </c>
      <c r="J40612">
        <v>10</v>
      </c>
      <c r="K40612">
        <v>-9.1199999999999992</v>
      </c>
    </row>
    <row r="40613" spans="2:11">
      <c r="B40613" t="s">
        <v>2033</v>
      </c>
      <c r="C40613" t="s">
        <v>2796</v>
      </c>
      <c r="D40613" t="s">
        <v>2044</v>
      </c>
      <c r="E40613">
        <v>3</v>
      </c>
      <c r="F40613" t="s">
        <v>2016</v>
      </c>
      <c r="G40613">
        <v>83</v>
      </c>
      <c r="H40613" t="s">
        <v>2036</v>
      </c>
      <c r="I40613">
        <v>43503</v>
      </c>
      <c r="J40613">
        <v>8</v>
      </c>
      <c r="K40613">
        <v>-7.09</v>
      </c>
    </row>
    <row r="40614" spans="2:11">
      <c r="B40614" t="s">
        <v>2321</v>
      </c>
      <c r="C40614" t="s">
        <v>2797</v>
      </c>
      <c r="D40614" t="s">
        <v>2026</v>
      </c>
      <c r="E40614">
        <v>5</v>
      </c>
      <c r="F40614" t="s">
        <v>2016</v>
      </c>
      <c r="G40614">
        <v>94</v>
      </c>
      <c r="H40614" t="s">
        <v>2020</v>
      </c>
      <c r="I40614">
        <v>43503</v>
      </c>
      <c r="J40614">
        <v>9</v>
      </c>
      <c r="K40614">
        <v>-8.6300000000000008</v>
      </c>
    </row>
    <row r="40615" spans="2:11">
      <c r="B40615" t="s">
        <v>2049</v>
      </c>
      <c r="C40615" t="s">
        <v>2798</v>
      </c>
      <c r="D40615" t="s">
        <v>2015</v>
      </c>
      <c r="E40615">
        <v>3</v>
      </c>
      <c r="F40615" t="s">
        <v>2016</v>
      </c>
      <c r="G40615">
        <v>80</v>
      </c>
      <c r="H40615" t="s">
        <v>2020</v>
      </c>
      <c r="I40615">
        <v>43503</v>
      </c>
      <c r="J40615">
        <v>12</v>
      </c>
      <c r="K40615">
        <v>-14.61</v>
      </c>
    </row>
    <row r="40616" spans="2:11">
      <c r="B40616" t="s">
        <v>2461</v>
      </c>
      <c r="C40616" t="s">
        <v>2799</v>
      </c>
      <c r="D40616" t="s">
        <v>2044</v>
      </c>
      <c r="E40616">
        <v>3</v>
      </c>
      <c r="F40616" t="s">
        <v>2016</v>
      </c>
      <c r="G40616">
        <v>80</v>
      </c>
      <c r="H40616" t="s">
        <v>2017</v>
      </c>
      <c r="I40616">
        <v>43503</v>
      </c>
      <c r="J40616" t="s">
        <v>2030</v>
      </c>
      <c r="K40616" t="s">
        <v>2030</v>
      </c>
    </row>
    <row r="40617" spans="2:11">
      <c r="B40617" t="s">
        <v>2174</v>
      </c>
      <c r="C40617" t="s">
        <v>2800</v>
      </c>
      <c r="D40617" t="s">
        <v>2029</v>
      </c>
      <c r="E40617">
        <v>5</v>
      </c>
      <c r="F40617" t="s">
        <v>2085</v>
      </c>
      <c r="G40617">
        <v>88</v>
      </c>
      <c r="H40617" t="s">
        <v>2017</v>
      </c>
      <c r="I40617">
        <v>43502</v>
      </c>
      <c r="J40617">
        <v>13</v>
      </c>
      <c r="K40617">
        <v>-18.88</v>
      </c>
    </row>
    <row r="40618" spans="2:11">
      <c r="B40618" t="s">
        <v>2027</v>
      </c>
      <c r="C40618" t="s">
        <v>2801</v>
      </c>
      <c r="D40618" t="s">
        <v>2029</v>
      </c>
      <c r="E40618">
        <v>5</v>
      </c>
      <c r="F40618" t="s">
        <v>2016</v>
      </c>
      <c r="G40618">
        <v>85</v>
      </c>
      <c r="H40618" t="s">
        <v>2017</v>
      </c>
      <c r="I40618">
        <v>43502</v>
      </c>
      <c r="J40618">
        <v>9</v>
      </c>
      <c r="K40618">
        <v>-8.6300000000000008</v>
      </c>
    </row>
    <row r="40619" spans="2:11">
      <c r="B40619" t="s">
        <v>2031</v>
      </c>
      <c r="C40619" t="s">
        <v>2802</v>
      </c>
      <c r="D40619" t="s">
        <v>2026</v>
      </c>
      <c r="E40619">
        <v>5</v>
      </c>
      <c r="F40619" t="s">
        <v>2016</v>
      </c>
      <c r="G40619">
        <v>85</v>
      </c>
      <c r="H40619" t="s">
        <v>2020</v>
      </c>
      <c r="I40619">
        <v>43502</v>
      </c>
      <c r="J40619">
        <v>9</v>
      </c>
      <c r="K40619">
        <v>-8.6300000000000008</v>
      </c>
    </row>
    <row r="40620" spans="2:11">
      <c r="B40620" t="s">
        <v>2037</v>
      </c>
      <c r="C40620" t="s">
        <v>2803</v>
      </c>
      <c r="D40620" t="s">
        <v>2076</v>
      </c>
      <c r="E40620">
        <v>3</v>
      </c>
      <c r="F40620" t="s">
        <v>2016</v>
      </c>
      <c r="G40620">
        <v>70</v>
      </c>
      <c r="H40620" t="s">
        <v>2017</v>
      </c>
      <c r="I40620">
        <v>43502</v>
      </c>
      <c r="J40620" t="s">
        <v>2030</v>
      </c>
      <c r="K40620" t="s">
        <v>2030</v>
      </c>
    </row>
    <row r="40621" spans="2:11">
      <c r="B40621" t="s">
        <v>2039</v>
      </c>
      <c r="C40621" t="s">
        <v>2804</v>
      </c>
      <c r="D40621" t="s">
        <v>2189</v>
      </c>
      <c r="E40621">
        <v>5</v>
      </c>
      <c r="F40621" t="s">
        <v>2016</v>
      </c>
      <c r="G40621">
        <v>90</v>
      </c>
      <c r="H40621" t="s">
        <v>2020</v>
      </c>
      <c r="I40621">
        <v>43502</v>
      </c>
      <c r="J40621">
        <v>9</v>
      </c>
      <c r="K40621">
        <v>-8.6300000000000008</v>
      </c>
    </row>
    <row r="40622" spans="2:11">
      <c r="B40622" t="s">
        <v>2232</v>
      </c>
      <c r="C40622" t="s">
        <v>2805</v>
      </c>
      <c r="D40622" t="s">
        <v>2029</v>
      </c>
      <c r="E40622">
        <v>5</v>
      </c>
      <c r="F40622" t="s">
        <v>2016</v>
      </c>
      <c r="G40622" t="s">
        <v>2030</v>
      </c>
      <c r="H40622" t="s">
        <v>2017</v>
      </c>
      <c r="I40622">
        <v>43502</v>
      </c>
      <c r="J40622">
        <v>11</v>
      </c>
      <c r="K40622">
        <v>-11.78</v>
      </c>
    </row>
    <row r="40623" spans="2:11">
      <c r="B40623" t="s">
        <v>2069</v>
      </c>
      <c r="C40623" t="s">
        <v>2806</v>
      </c>
      <c r="D40623" t="s">
        <v>2035</v>
      </c>
      <c r="E40623">
        <v>5</v>
      </c>
      <c r="F40623" t="s">
        <v>2016</v>
      </c>
      <c r="G40623">
        <v>84</v>
      </c>
      <c r="H40623" t="s">
        <v>2017</v>
      </c>
      <c r="I40623">
        <v>43502</v>
      </c>
      <c r="J40623">
        <v>9</v>
      </c>
      <c r="K40623">
        <v>-8.6300000000000008</v>
      </c>
    </row>
    <row r="40624" spans="2:11">
      <c r="B40624" t="s">
        <v>2077</v>
      </c>
      <c r="C40624" t="s">
        <v>2807</v>
      </c>
      <c r="D40624" t="s">
        <v>2029</v>
      </c>
      <c r="E40624">
        <v>5</v>
      </c>
      <c r="F40624" t="s">
        <v>2016</v>
      </c>
      <c r="G40624">
        <v>99</v>
      </c>
      <c r="H40624" t="s">
        <v>2020</v>
      </c>
      <c r="I40624">
        <v>43502</v>
      </c>
      <c r="J40624">
        <v>9</v>
      </c>
      <c r="K40624">
        <v>-8.6300000000000008</v>
      </c>
    </row>
    <row r="40625" spans="2:11">
      <c r="B40625" t="s">
        <v>2682</v>
      </c>
      <c r="C40625" t="s">
        <v>2808</v>
      </c>
      <c r="D40625" t="s">
        <v>2026</v>
      </c>
      <c r="E40625">
        <v>5</v>
      </c>
      <c r="F40625" t="s">
        <v>2016</v>
      </c>
      <c r="G40625">
        <v>80</v>
      </c>
      <c r="H40625" t="s">
        <v>2017</v>
      </c>
      <c r="I40625">
        <v>43502</v>
      </c>
      <c r="J40625">
        <v>9</v>
      </c>
      <c r="K40625">
        <v>-8.6300000000000008</v>
      </c>
    </row>
    <row r="40626" spans="2:11">
      <c r="B40626" t="s">
        <v>2045</v>
      </c>
      <c r="C40626" t="s">
        <v>2809</v>
      </c>
      <c r="D40626" t="s">
        <v>2029</v>
      </c>
      <c r="E40626">
        <v>5</v>
      </c>
      <c r="F40626" t="s">
        <v>2016</v>
      </c>
      <c r="G40626">
        <v>80</v>
      </c>
      <c r="H40626" t="s">
        <v>2020</v>
      </c>
      <c r="I40626">
        <v>43502</v>
      </c>
      <c r="J40626">
        <v>9</v>
      </c>
      <c r="K40626">
        <v>-8.6300000000000008</v>
      </c>
    </row>
    <row r="40627" spans="2:11">
      <c r="B40627" t="s">
        <v>2079</v>
      </c>
      <c r="C40627" t="s">
        <v>2810</v>
      </c>
      <c r="D40627" t="s">
        <v>2029</v>
      </c>
      <c r="E40627">
        <v>5</v>
      </c>
      <c r="F40627" t="s">
        <v>2016</v>
      </c>
      <c r="G40627">
        <v>82</v>
      </c>
      <c r="H40627" t="s">
        <v>2017</v>
      </c>
      <c r="I40627">
        <v>43502</v>
      </c>
      <c r="J40627">
        <v>9</v>
      </c>
      <c r="K40627">
        <v>-8.6300000000000008</v>
      </c>
    </row>
    <row r="40628" spans="2:11">
      <c r="B40628" t="s">
        <v>2054</v>
      </c>
      <c r="C40628" t="s">
        <v>2811</v>
      </c>
      <c r="D40628" t="s">
        <v>2044</v>
      </c>
      <c r="E40628">
        <v>3</v>
      </c>
      <c r="F40628" t="s">
        <v>2016</v>
      </c>
      <c r="G40628">
        <v>63</v>
      </c>
      <c r="H40628" t="s">
        <v>2020</v>
      </c>
      <c r="I40628">
        <v>43502</v>
      </c>
      <c r="J40628">
        <v>5</v>
      </c>
      <c r="K40628">
        <v>0</v>
      </c>
    </row>
    <row r="40629" spans="2:11">
      <c r="B40629" t="s">
        <v>2267</v>
      </c>
      <c r="C40629" t="s">
        <v>2812</v>
      </c>
      <c r="D40629" t="s">
        <v>2273</v>
      </c>
      <c r="E40629">
        <v>3</v>
      </c>
      <c r="F40629" t="s">
        <v>2016</v>
      </c>
      <c r="G40629">
        <v>75</v>
      </c>
      <c r="H40629" t="s">
        <v>2020</v>
      </c>
      <c r="I40629">
        <v>43502</v>
      </c>
      <c r="J40629" t="s">
        <v>2030</v>
      </c>
      <c r="K40629" t="s">
        <v>2030</v>
      </c>
    </row>
    <row r="40630" spans="2:11">
      <c r="B40630" t="s">
        <v>2813</v>
      </c>
      <c r="C40630" t="s">
        <v>2814</v>
      </c>
      <c r="D40630" t="s">
        <v>2026</v>
      </c>
      <c r="E40630">
        <v>5</v>
      </c>
      <c r="F40630" t="s">
        <v>2016</v>
      </c>
      <c r="G40630">
        <v>95</v>
      </c>
      <c r="H40630" t="s">
        <v>2017</v>
      </c>
      <c r="I40630">
        <v>43468</v>
      </c>
      <c r="J40630">
        <v>7</v>
      </c>
      <c r="K40630">
        <v>-4.04</v>
      </c>
    </row>
    <row r="40631" spans="2:11">
      <c r="B40631" t="s">
        <v>2021</v>
      </c>
      <c r="C40631" t="s">
        <v>2815</v>
      </c>
      <c r="D40631" t="s">
        <v>2023</v>
      </c>
      <c r="E40631">
        <v>5</v>
      </c>
      <c r="F40631" t="s">
        <v>2085</v>
      </c>
      <c r="G40631">
        <v>84</v>
      </c>
      <c r="H40631" t="s">
        <v>2020</v>
      </c>
      <c r="I40631">
        <v>43430</v>
      </c>
      <c r="J40631">
        <v>2</v>
      </c>
      <c r="K40631">
        <v>7</v>
      </c>
    </row>
    <row r="40632" spans="2:11">
      <c r="B40632" t="s">
        <v>2083</v>
      </c>
      <c r="C40632" t="s">
        <v>2084</v>
      </c>
      <c r="D40632" t="s">
        <v>2026</v>
      </c>
      <c r="E40632">
        <v>5</v>
      </c>
      <c r="F40632" t="s">
        <v>2016</v>
      </c>
      <c r="G40632" t="s">
        <v>2030</v>
      </c>
      <c r="H40632" t="s">
        <v>2017</v>
      </c>
      <c r="I40632">
        <v>43181</v>
      </c>
      <c r="J40632">
        <v>9</v>
      </c>
      <c r="K40632">
        <v>-8.6300000000000008</v>
      </c>
    </row>
    <row r="40633" spans="2:11">
      <c r="B40633" t="s">
        <v>2096</v>
      </c>
      <c r="C40633" t="s">
        <v>2097</v>
      </c>
      <c r="D40633" t="s">
        <v>2026</v>
      </c>
      <c r="E40633">
        <v>5</v>
      </c>
      <c r="F40633" t="s">
        <v>2016</v>
      </c>
      <c r="G40633" t="s">
        <v>2030</v>
      </c>
      <c r="H40633" t="s">
        <v>2017</v>
      </c>
      <c r="I40633">
        <v>42563</v>
      </c>
      <c r="J40633">
        <v>9</v>
      </c>
      <c r="K40633">
        <v>-8.6300000000000008</v>
      </c>
    </row>
    <row r="40701" spans="1:11">
      <c r="A40701" t="s">
        <v>1420</v>
      </c>
      <c r="B40701" t="s">
        <v>2079</v>
      </c>
      <c r="C40701" t="s">
        <v>3319</v>
      </c>
      <c r="D40701" t="s">
        <v>2015</v>
      </c>
      <c r="E40701">
        <v>3</v>
      </c>
      <c r="F40701" t="s">
        <v>2016</v>
      </c>
      <c r="G40701">
        <v>65</v>
      </c>
      <c r="H40701" t="s">
        <v>2017</v>
      </c>
      <c r="I40701">
        <v>43511</v>
      </c>
      <c r="J40701">
        <v>9</v>
      </c>
      <c r="K40701">
        <v>1.06</v>
      </c>
    </row>
    <row r="40702" spans="1:11">
      <c r="B40702" t="s">
        <v>2063</v>
      </c>
      <c r="C40702" t="s">
        <v>3320</v>
      </c>
      <c r="D40702" t="s">
        <v>2162</v>
      </c>
      <c r="E40702">
        <v>3</v>
      </c>
      <c r="F40702" t="s">
        <v>2016</v>
      </c>
      <c r="G40702">
        <v>65</v>
      </c>
      <c r="H40702" t="s">
        <v>2017</v>
      </c>
      <c r="I40702">
        <v>43511</v>
      </c>
      <c r="J40702" t="s">
        <v>2030</v>
      </c>
      <c r="K40702" t="s">
        <v>2030</v>
      </c>
    </row>
    <row r="40703" spans="1:11">
      <c r="B40703" t="s">
        <v>2067</v>
      </c>
      <c r="C40703" t="s">
        <v>3315</v>
      </c>
      <c r="D40703" t="s">
        <v>2029</v>
      </c>
      <c r="E40703">
        <v>5</v>
      </c>
      <c r="F40703" t="s">
        <v>2016</v>
      </c>
      <c r="G40703">
        <v>68</v>
      </c>
      <c r="H40703" t="s">
        <v>2020</v>
      </c>
      <c r="I40703">
        <v>43509</v>
      </c>
      <c r="J40703">
        <v>7</v>
      </c>
      <c r="K40703">
        <v>4.66</v>
      </c>
    </row>
    <row r="40704" spans="1:11">
      <c r="B40704" t="s">
        <v>2274</v>
      </c>
      <c r="C40704" t="s">
        <v>3310</v>
      </c>
      <c r="D40704" t="s">
        <v>2053</v>
      </c>
      <c r="E40704">
        <v>1</v>
      </c>
      <c r="F40704" t="s">
        <v>2016</v>
      </c>
      <c r="G40704" t="s">
        <v>2030</v>
      </c>
      <c r="H40704" t="s">
        <v>2017</v>
      </c>
      <c r="I40704">
        <v>43509</v>
      </c>
      <c r="J40704">
        <v>11</v>
      </c>
      <c r="K40704">
        <v>-20.170000000000002</v>
      </c>
    </row>
    <row r="40705" spans="2:11">
      <c r="B40705" t="s">
        <v>2094</v>
      </c>
      <c r="C40705" t="s">
        <v>2095</v>
      </c>
      <c r="D40705" t="s">
        <v>2026</v>
      </c>
      <c r="E40705">
        <v>5</v>
      </c>
      <c r="F40705" t="s">
        <v>2085</v>
      </c>
      <c r="G40705">
        <v>67</v>
      </c>
      <c r="H40705" t="s">
        <v>2020</v>
      </c>
      <c r="I40705">
        <v>43509</v>
      </c>
      <c r="J40705" t="s">
        <v>2030</v>
      </c>
      <c r="K40705" t="s">
        <v>2030</v>
      </c>
    </row>
    <row r="40706" spans="2:11">
      <c r="B40706" t="s">
        <v>106</v>
      </c>
      <c r="C40706" t="s">
        <v>2527</v>
      </c>
      <c r="D40706" t="s">
        <v>2114</v>
      </c>
      <c r="E40706">
        <v>3</v>
      </c>
      <c r="F40706" t="s">
        <v>2016</v>
      </c>
      <c r="G40706">
        <v>79</v>
      </c>
      <c r="H40706" t="s">
        <v>2020</v>
      </c>
      <c r="I40706">
        <v>43508</v>
      </c>
      <c r="J40706">
        <v>10</v>
      </c>
      <c r="K40706">
        <v>0</v>
      </c>
    </row>
    <row r="40707" spans="2:11">
      <c r="B40707" t="s">
        <v>2031</v>
      </c>
      <c r="C40707" t="s">
        <v>2521</v>
      </c>
      <c r="D40707" t="s">
        <v>2026</v>
      </c>
      <c r="E40707">
        <v>5</v>
      </c>
      <c r="F40707" t="s">
        <v>2016</v>
      </c>
      <c r="G40707">
        <v>72</v>
      </c>
      <c r="H40707" t="s">
        <v>2017</v>
      </c>
      <c r="I40707">
        <v>43507</v>
      </c>
      <c r="J40707">
        <v>7</v>
      </c>
      <c r="K40707">
        <v>4.66</v>
      </c>
    </row>
    <row r="40708" spans="2:11">
      <c r="B40708" t="s">
        <v>2083</v>
      </c>
      <c r="C40708" t="s">
        <v>2084</v>
      </c>
      <c r="D40708" t="s">
        <v>2076</v>
      </c>
      <c r="E40708">
        <v>3</v>
      </c>
      <c r="F40708" t="s">
        <v>2085</v>
      </c>
      <c r="G40708" t="s">
        <v>2030</v>
      </c>
      <c r="H40708" t="s">
        <v>2017</v>
      </c>
      <c r="I40708">
        <v>43503</v>
      </c>
      <c r="J40708">
        <v>4</v>
      </c>
      <c r="K40708">
        <v>10.83</v>
      </c>
    </row>
    <row r="40709" spans="2:11">
      <c r="B40709" t="s">
        <v>2267</v>
      </c>
      <c r="C40709" t="s">
        <v>2522</v>
      </c>
      <c r="D40709" t="s">
        <v>2273</v>
      </c>
      <c r="E40709">
        <v>3</v>
      </c>
      <c r="F40709" t="s">
        <v>2016</v>
      </c>
      <c r="G40709">
        <v>72</v>
      </c>
      <c r="H40709" t="s">
        <v>2017</v>
      </c>
      <c r="I40709">
        <v>43499</v>
      </c>
      <c r="J40709">
        <v>10</v>
      </c>
      <c r="K40709">
        <v>0</v>
      </c>
    </row>
    <row r="40710" spans="2:11">
      <c r="B40710" t="s">
        <v>2047</v>
      </c>
      <c r="C40710" t="s">
        <v>3312</v>
      </c>
      <c r="D40710" t="s">
        <v>2026</v>
      </c>
      <c r="E40710">
        <v>5</v>
      </c>
      <c r="F40710" t="s">
        <v>2016</v>
      </c>
      <c r="G40710">
        <v>57</v>
      </c>
      <c r="H40710" t="s">
        <v>2020</v>
      </c>
      <c r="I40710">
        <v>43496</v>
      </c>
      <c r="J40710">
        <v>1</v>
      </c>
      <c r="K40710">
        <v>14.1</v>
      </c>
    </row>
    <row r="40711" spans="2:11">
      <c r="B40711" t="s">
        <v>2042</v>
      </c>
      <c r="C40711" t="s">
        <v>2523</v>
      </c>
      <c r="D40711" t="s">
        <v>2029</v>
      </c>
      <c r="E40711">
        <v>5</v>
      </c>
      <c r="F40711" t="s">
        <v>2016</v>
      </c>
      <c r="G40711">
        <v>68</v>
      </c>
      <c r="H40711" t="s">
        <v>2020</v>
      </c>
      <c r="I40711">
        <v>43494</v>
      </c>
      <c r="J40711">
        <v>7</v>
      </c>
      <c r="K40711">
        <v>4.66</v>
      </c>
    </row>
    <row r="40712" spans="2:11">
      <c r="B40712" t="s">
        <v>2151</v>
      </c>
      <c r="C40712" t="s">
        <v>2520</v>
      </c>
      <c r="D40712" t="s">
        <v>2026</v>
      </c>
      <c r="E40712">
        <v>5</v>
      </c>
      <c r="F40712" t="s">
        <v>2016</v>
      </c>
      <c r="G40712">
        <v>69</v>
      </c>
      <c r="H40712" t="s">
        <v>2017</v>
      </c>
      <c r="I40712">
        <v>43488</v>
      </c>
      <c r="J40712">
        <v>8</v>
      </c>
      <c r="K40712">
        <v>1.1599999999999999</v>
      </c>
    </row>
    <row r="40713" spans="2:11">
      <c r="B40713" t="s">
        <v>2033</v>
      </c>
      <c r="C40713" t="s">
        <v>3317</v>
      </c>
      <c r="D40713" t="s">
        <v>2044</v>
      </c>
      <c r="E40713">
        <v>3</v>
      </c>
      <c r="F40713" t="s">
        <v>2016</v>
      </c>
      <c r="G40713">
        <v>58</v>
      </c>
      <c r="H40713" t="s">
        <v>2020</v>
      </c>
      <c r="I40713">
        <v>43479</v>
      </c>
      <c r="J40713">
        <v>10</v>
      </c>
      <c r="K40713">
        <v>0</v>
      </c>
    </row>
    <row r="40714" spans="2:11">
      <c r="B40714" t="s">
        <v>2021</v>
      </c>
      <c r="C40714" t="s">
        <v>2526</v>
      </c>
      <c r="D40714" t="s">
        <v>2023</v>
      </c>
      <c r="E40714">
        <v>5</v>
      </c>
      <c r="F40714" t="s">
        <v>2085</v>
      </c>
      <c r="G40714">
        <v>63</v>
      </c>
      <c r="H40714" t="s">
        <v>2020</v>
      </c>
      <c r="I40714">
        <v>43468</v>
      </c>
      <c r="J40714">
        <v>6</v>
      </c>
      <c r="K40714">
        <v>6.44</v>
      </c>
    </row>
    <row r="40715" spans="2:11">
      <c r="B40715" t="s">
        <v>2051</v>
      </c>
      <c r="C40715" t="s">
        <v>2525</v>
      </c>
      <c r="D40715" t="s">
        <v>2026</v>
      </c>
      <c r="E40715">
        <v>5</v>
      </c>
      <c r="F40715" t="s">
        <v>2016</v>
      </c>
      <c r="G40715">
        <v>66</v>
      </c>
      <c r="H40715" t="s">
        <v>2017</v>
      </c>
      <c r="I40715">
        <v>43446</v>
      </c>
      <c r="J40715">
        <v>3</v>
      </c>
      <c r="K40715">
        <v>10.96</v>
      </c>
    </row>
    <row r="40716" spans="2:11">
      <c r="B40716" t="s">
        <v>2077</v>
      </c>
      <c r="C40716" t="s">
        <v>2524</v>
      </c>
      <c r="D40716" t="s">
        <v>2227</v>
      </c>
      <c r="E40716">
        <v>3</v>
      </c>
      <c r="F40716" t="s">
        <v>2016</v>
      </c>
      <c r="G40716">
        <v>68.5</v>
      </c>
      <c r="H40716" t="s">
        <v>2020</v>
      </c>
      <c r="I40716">
        <v>43444</v>
      </c>
      <c r="J40716">
        <v>10</v>
      </c>
      <c r="K40716">
        <v>0</v>
      </c>
    </row>
    <row r="40717" spans="2:11">
      <c r="B40717" t="s">
        <v>2024</v>
      </c>
      <c r="C40717" t="s">
        <v>3741</v>
      </c>
      <c r="D40717" t="s">
        <v>2026</v>
      </c>
      <c r="E40717">
        <v>5</v>
      </c>
      <c r="F40717" t="s">
        <v>2016</v>
      </c>
      <c r="G40717">
        <v>80</v>
      </c>
      <c r="H40717" t="s">
        <v>2017</v>
      </c>
      <c r="I40717">
        <v>43409</v>
      </c>
      <c r="J40717">
        <v>7</v>
      </c>
      <c r="K40717">
        <v>4.66</v>
      </c>
    </row>
    <row r="40801" spans="1:11">
      <c r="A40801" t="s">
        <v>1421</v>
      </c>
      <c r="B40801" t="s">
        <v>2094</v>
      </c>
      <c r="C40801" t="s">
        <v>2095</v>
      </c>
      <c r="D40801" t="s">
        <v>2053</v>
      </c>
      <c r="E40801">
        <v>1</v>
      </c>
      <c r="F40801" t="s">
        <v>2088</v>
      </c>
      <c r="G40801" t="s">
        <v>2030</v>
      </c>
      <c r="H40801" t="s">
        <v>2017</v>
      </c>
      <c r="I40801">
        <v>43511</v>
      </c>
      <c r="J40801" t="s">
        <v>2030</v>
      </c>
      <c r="K40801" t="s">
        <v>2030</v>
      </c>
    </row>
    <row r="40802" spans="1:11">
      <c r="B40802" t="s">
        <v>2274</v>
      </c>
      <c r="C40802" t="s">
        <v>3165</v>
      </c>
      <c r="D40802" t="s">
        <v>2026</v>
      </c>
      <c r="E40802">
        <v>5</v>
      </c>
      <c r="F40802" t="s">
        <v>2016</v>
      </c>
      <c r="G40802" t="s">
        <v>2030</v>
      </c>
      <c r="H40802" t="s">
        <v>2017</v>
      </c>
      <c r="I40802">
        <v>43509</v>
      </c>
      <c r="J40802">
        <v>7</v>
      </c>
      <c r="K40802">
        <v>-31.68</v>
      </c>
    </row>
    <row r="40803" spans="1:11">
      <c r="B40803" t="s">
        <v>2037</v>
      </c>
      <c r="C40803" t="s">
        <v>2899</v>
      </c>
      <c r="D40803" t="s">
        <v>2026</v>
      </c>
      <c r="E40803">
        <v>5</v>
      </c>
      <c r="F40803" t="s">
        <v>2016</v>
      </c>
      <c r="G40803">
        <v>75</v>
      </c>
      <c r="H40803" t="s">
        <v>2017</v>
      </c>
      <c r="I40803">
        <v>43508</v>
      </c>
      <c r="J40803">
        <v>7</v>
      </c>
      <c r="K40803">
        <v>-31.68</v>
      </c>
    </row>
    <row r="40804" spans="1:11">
      <c r="B40804" t="s">
        <v>2247</v>
      </c>
      <c r="C40804" t="s">
        <v>3166</v>
      </c>
      <c r="D40804" t="s">
        <v>2035</v>
      </c>
      <c r="E40804">
        <v>5</v>
      </c>
      <c r="F40804" t="s">
        <v>2016</v>
      </c>
      <c r="G40804">
        <v>60</v>
      </c>
      <c r="H40804" t="s">
        <v>2020</v>
      </c>
      <c r="I40804">
        <v>43507</v>
      </c>
      <c r="J40804">
        <v>7</v>
      </c>
      <c r="K40804">
        <v>-31.68</v>
      </c>
    </row>
    <row r="40805" spans="1:11">
      <c r="B40805" t="s">
        <v>2027</v>
      </c>
      <c r="C40805" t="s">
        <v>2629</v>
      </c>
      <c r="D40805" t="s">
        <v>2041</v>
      </c>
      <c r="E40805">
        <v>1</v>
      </c>
      <c r="F40805" t="s">
        <v>2016</v>
      </c>
      <c r="G40805">
        <v>42</v>
      </c>
      <c r="H40805" t="s">
        <v>2017</v>
      </c>
      <c r="I40805">
        <v>43503</v>
      </c>
      <c r="J40805">
        <v>1</v>
      </c>
      <c r="K40805">
        <v>4.51</v>
      </c>
    </row>
    <row r="40806" spans="1:11">
      <c r="B40806" t="s">
        <v>2151</v>
      </c>
      <c r="C40806" t="s">
        <v>3002</v>
      </c>
      <c r="D40806" t="s">
        <v>2044</v>
      </c>
      <c r="E40806">
        <v>3</v>
      </c>
      <c r="F40806" t="s">
        <v>2016</v>
      </c>
      <c r="G40806" t="s">
        <v>2030</v>
      </c>
      <c r="H40806" t="s">
        <v>2017</v>
      </c>
      <c r="I40806">
        <v>43501</v>
      </c>
      <c r="J40806" t="s">
        <v>2030</v>
      </c>
      <c r="K40806" t="s">
        <v>2030</v>
      </c>
    </row>
    <row r="40807" spans="1:11">
      <c r="B40807" t="s">
        <v>2174</v>
      </c>
      <c r="C40807" t="s">
        <v>2626</v>
      </c>
      <c r="D40807" t="s">
        <v>2015</v>
      </c>
      <c r="E40807">
        <v>3</v>
      </c>
      <c r="F40807" t="s">
        <v>2016</v>
      </c>
      <c r="G40807">
        <v>61</v>
      </c>
      <c r="H40807" t="s">
        <v>2017</v>
      </c>
      <c r="I40807">
        <v>43489</v>
      </c>
      <c r="J40807">
        <v>2</v>
      </c>
      <c r="K40807">
        <v>0</v>
      </c>
    </row>
    <row r="40808" spans="1:11">
      <c r="B40808" t="s">
        <v>2074</v>
      </c>
      <c r="C40808" t="s">
        <v>3167</v>
      </c>
      <c r="D40808" t="s">
        <v>2026</v>
      </c>
      <c r="E40808">
        <v>5</v>
      </c>
      <c r="F40808" t="s">
        <v>2016</v>
      </c>
      <c r="G40808">
        <v>72</v>
      </c>
      <c r="H40808" t="s">
        <v>2020</v>
      </c>
      <c r="I40808">
        <v>43489</v>
      </c>
      <c r="J40808">
        <v>7</v>
      </c>
      <c r="K40808">
        <v>-31.68</v>
      </c>
    </row>
    <row r="40809" spans="1:11">
      <c r="B40809" t="s">
        <v>2682</v>
      </c>
      <c r="C40809" t="s">
        <v>3168</v>
      </c>
      <c r="D40809" t="s">
        <v>2026</v>
      </c>
      <c r="E40809">
        <v>5</v>
      </c>
      <c r="F40809" t="s">
        <v>2016</v>
      </c>
      <c r="G40809">
        <v>60</v>
      </c>
      <c r="H40809" t="s">
        <v>2017</v>
      </c>
      <c r="I40809">
        <v>43483</v>
      </c>
      <c r="J40809">
        <v>7</v>
      </c>
      <c r="K40809">
        <v>-31.68</v>
      </c>
    </row>
    <row r="40810" spans="1:11">
      <c r="B40810" t="s">
        <v>106</v>
      </c>
      <c r="C40810" t="s">
        <v>3169</v>
      </c>
      <c r="D40810" t="s">
        <v>2432</v>
      </c>
      <c r="E40810">
        <v>1</v>
      </c>
      <c r="F40810" t="s">
        <v>2016</v>
      </c>
      <c r="G40810">
        <v>44</v>
      </c>
      <c r="H40810" t="s">
        <v>2020</v>
      </c>
      <c r="I40810">
        <v>43482</v>
      </c>
      <c r="J40810" t="s">
        <v>2030</v>
      </c>
      <c r="K40810" t="s">
        <v>2030</v>
      </c>
    </row>
    <row r="40811" spans="1:11">
      <c r="B40811" t="s">
        <v>2079</v>
      </c>
      <c r="C40811" t="s">
        <v>3170</v>
      </c>
      <c r="D40811" t="s">
        <v>2015</v>
      </c>
      <c r="E40811">
        <v>3</v>
      </c>
      <c r="F40811" t="s">
        <v>2016</v>
      </c>
      <c r="G40811">
        <v>48</v>
      </c>
      <c r="H40811" t="s">
        <v>2017</v>
      </c>
      <c r="I40811">
        <v>43481</v>
      </c>
      <c r="J40811">
        <v>2</v>
      </c>
      <c r="K40811">
        <v>0</v>
      </c>
    </row>
    <row r="40812" spans="1:11">
      <c r="B40812" t="s">
        <v>2083</v>
      </c>
      <c r="C40812" t="s">
        <v>2084</v>
      </c>
      <c r="D40812" t="s">
        <v>2026</v>
      </c>
      <c r="E40812">
        <v>5</v>
      </c>
      <c r="F40812" t="s">
        <v>2016</v>
      </c>
      <c r="G40812" t="s">
        <v>2030</v>
      </c>
      <c r="H40812" t="s">
        <v>2017</v>
      </c>
      <c r="I40812">
        <v>43475</v>
      </c>
      <c r="J40812">
        <v>3</v>
      </c>
      <c r="K40812">
        <v>-7.11</v>
      </c>
    </row>
    <row r="40813" spans="1:11">
      <c r="B40813" t="s">
        <v>2267</v>
      </c>
      <c r="C40813" t="s">
        <v>2854</v>
      </c>
      <c r="D40813" t="s">
        <v>2029</v>
      </c>
      <c r="E40813">
        <v>5</v>
      </c>
      <c r="F40813" t="s">
        <v>2016</v>
      </c>
      <c r="G40813">
        <v>62</v>
      </c>
      <c r="H40813" t="s">
        <v>2017</v>
      </c>
      <c r="I40813">
        <v>43474</v>
      </c>
      <c r="J40813">
        <v>7</v>
      </c>
      <c r="K40813">
        <v>-31.68</v>
      </c>
    </row>
    <row r="40814" spans="1:11">
      <c r="B40814" t="s">
        <v>2021</v>
      </c>
      <c r="C40814" t="s">
        <v>2985</v>
      </c>
      <c r="D40814" t="s">
        <v>2434</v>
      </c>
      <c r="E40814">
        <v>3</v>
      </c>
      <c r="F40814" t="s">
        <v>2016</v>
      </c>
      <c r="G40814">
        <v>46</v>
      </c>
      <c r="H40814" t="s">
        <v>2020</v>
      </c>
      <c r="I40814">
        <v>43473</v>
      </c>
      <c r="J40814">
        <v>2</v>
      </c>
      <c r="K40814">
        <v>0</v>
      </c>
    </row>
    <row r="40815" spans="1:11">
      <c r="B40815" t="s">
        <v>2198</v>
      </c>
      <c r="C40815" t="s">
        <v>2901</v>
      </c>
      <c r="D40815" t="s">
        <v>2035</v>
      </c>
      <c r="E40815">
        <v>5</v>
      </c>
      <c r="F40815" t="s">
        <v>2016</v>
      </c>
      <c r="G40815">
        <v>62</v>
      </c>
      <c r="H40815" t="s">
        <v>2017</v>
      </c>
      <c r="I40815">
        <v>43453</v>
      </c>
      <c r="J40815">
        <v>7</v>
      </c>
      <c r="K40815">
        <v>-31.68</v>
      </c>
    </row>
    <row r="40816" spans="1:11">
      <c r="B40816" t="s">
        <v>2063</v>
      </c>
      <c r="C40816" t="s">
        <v>3171</v>
      </c>
      <c r="D40816" t="s">
        <v>2035</v>
      </c>
      <c r="E40816">
        <v>5</v>
      </c>
      <c r="F40816" t="s">
        <v>2016</v>
      </c>
      <c r="G40816">
        <v>60</v>
      </c>
      <c r="H40816" t="s">
        <v>2017</v>
      </c>
      <c r="I40816">
        <v>43447</v>
      </c>
      <c r="J40816">
        <v>7</v>
      </c>
      <c r="K40816">
        <v>-31.68</v>
      </c>
    </row>
    <row r="40817" spans="2:11">
      <c r="B40817" t="s">
        <v>2792</v>
      </c>
      <c r="C40817" t="s">
        <v>3172</v>
      </c>
      <c r="D40817" t="s">
        <v>2053</v>
      </c>
      <c r="E40817">
        <v>1</v>
      </c>
      <c r="F40817" t="s">
        <v>2016</v>
      </c>
      <c r="G40817">
        <v>45</v>
      </c>
      <c r="H40817" t="s">
        <v>2020</v>
      </c>
      <c r="I40817">
        <v>43438</v>
      </c>
      <c r="J40817" t="s">
        <v>2030</v>
      </c>
      <c r="K40817" t="s">
        <v>2030</v>
      </c>
    </row>
    <row r="40818" spans="2:11">
      <c r="B40818" t="s">
        <v>2033</v>
      </c>
      <c r="C40818" t="s">
        <v>2847</v>
      </c>
      <c r="D40818" t="s">
        <v>2035</v>
      </c>
      <c r="E40818">
        <v>5</v>
      </c>
      <c r="F40818" t="s">
        <v>2016</v>
      </c>
      <c r="G40818">
        <v>58</v>
      </c>
      <c r="H40818" t="s">
        <v>2020</v>
      </c>
      <c r="I40818">
        <v>43433</v>
      </c>
      <c r="J40818">
        <v>7</v>
      </c>
      <c r="K40818">
        <v>-31.68</v>
      </c>
    </row>
    <row r="40819" spans="2:11">
      <c r="B40819" t="s">
        <v>2024</v>
      </c>
      <c r="C40819" t="s">
        <v>2660</v>
      </c>
      <c r="D40819" t="s">
        <v>2026</v>
      </c>
      <c r="E40819">
        <v>5</v>
      </c>
      <c r="F40819" t="s">
        <v>2016</v>
      </c>
      <c r="G40819">
        <v>68</v>
      </c>
      <c r="H40819" t="s">
        <v>2017</v>
      </c>
      <c r="I40819">
        <v>43416</v>
      </c>
      <c r="J40819" t="s">
        <v>2030</v>
      </c>
      <c r="K40819" t="s">
        <v>2030</v>
      </c>
    </row>
    <row r="40820" spans="2:11">
      <c r="B40820" t="s">
        <v>2051</v>
      </c>
      <c r="C40820" t="s">
        <v>3173</v>
      </c>
      <c r="D40820" t="s">
        <v>2026</v>
      </c>
      <c r="E40820">
        <v>5</v>
      </c>
      <c r="F40820" t="s">
        <v>2016</v>
      </c>
      <c r="G40820">
        <v>60</v>
      </c>
      <c r="H40820" t="s">
        <v>2017</v>
      </c>
      <c r="I40820">
        <v>43409</v>
      </c>
      <c r="J40820">
        <v>4</v>
      </c>
      <c r="K40820">
        <v>-7.58</v>
      </c>
    </row>
    <row r="40821" spans="2:11">
      <c r="B40821" t="s">
        <v>2086</v>
      </c>
      <c r="C40821" t="s">
        <v>2630</v>
      </c>
      <c r="D40821" t="s">
        <v>2053</v>
      </c>
      <c r="E40821">
        <v>1</v>
      </c>
      <c r="F40821" t="s">
        <v>2016</v>
      </c>
      <c r="G40821">
        <v>48</v>
      </c>
      <c r="H40821" t="s">
        <v>2017</v>
      </c>
      <c r="I40821">
        <v>43406</v>
      </c>
      <c r="J40821">
        <v>5</v>
      </c>
      <c r="K40821">
        <v>-11.23</v>
      </c>
    </row>
    <row r="40822" spans="2:11">
      <c r="B40822" t="s">
        <v>2109</v>
      </c>
      <c r="C40822" t="s">
        <v>3174</v>
      </c>
      <c r="D40822" t="s">
        <v>2076</v>
      </c>
      <c r="E40822">
        <v>3</v>
      </c>
      <c r="F40822" t="s">
        <v>2088</v>
      </c>
      <c r="G40822" t="s">
        <v>2030</v>
      </c>
      <c r="H40822" t="s">
        <v>2017</v>
      </c>
      <c r="I40822">
        <v>42916</v>
      </c>
      <c r="J40822">
        <v>2</v>
      </c>
      <c r="K40822">
        <v>0</v>
      </c>
    </row>
    <row r="40901" spans="1:11">
      <c r="A40901" t="s">
        <v>1422</v>
      </c>
      <c r="B40901" t="s">
        <v>2269</v>
      </c>
      <c r="C40901" t="s">
        <v>3478</v>
      </c>
      <c r="D40901" t="s">
        <v>2026</v>
      </c>
      <c r="E40901">
        <v>5</v>
      </c>
      <c r="F40901" t="s">
        <v>2016</v>
      </c>
      <c r="G40901">
        <v>25</v>
      </c>
      <c r="H40901" t="s">
        <v>2020</v>
      </c>
      <c r="I40901">
        <v>43510</v>
      </c>
      <c r="J40901">
        <v>6</v>
      </c>
      <c r="K40901">
        <v>-28.04</v>
      </c>
    </row>
    <row r="40902" spans="1:11">
      <c r="B40902" t="s">
        <v>2021</v>
      </c>
      <c r="C40902" t="s">
        <v>4143</v>
      </c>
      <c r="D40902" t="s">
        <v>4138</v>
      </c>
      <c r="E40902">
        <v>1</v>
      </c>
      <c r="F40902" t="s">
        <v>2016</v>
      </c>
      <c r="G40902">
        <v>17</v>
      </c>
      <c r="H40902" t="s">
        <v>2020</v>
      </c>
      <c r="I40902">
        <v>43507</v>
      </c>
      <c r="J40902">
        <v>1</v>
      </c>
      <c r="K40902">
        <v>12.79</v>
      </c>
    </row>
    <row r="40903" spans="1:11">
      <c r="B40903" t="s">
        <v>2024</v>
      </c>
      <c r="C40903" t="s">
        <v>3004</v>
      </c>
      <c r="D40903" t="s">
        <v>2076</v>
      </c>
      <c r="E40903">
        <v>3</v>
      </c>
      <c r="F40903" t="s">
        <v>2088</v>
      </c>
      <c r="G40903" t="s">
        <v>2030</v>
      </c>
      <c r="H40903" t="s">
        <v>2017</v>
      </c>
      <c r="I40903">
        <v>43507</v>
      </c>
      <c r="J40903">
        <v>8</v>
      </c>
      <c r="K40903">
        <v>-36.08</v>
      </c>
    </row>
    <row r="40904" spans="1:11">
      <c r="B40904" t="s">
        <v>2033</v>
      </c>
      <c r="C40904" t="s">
        <v>2676</v>
      </c>
      <c r="D40904" t="s">
        <v>2035</v>
      </c>
      <c r="E40904">
        <v>5</v>
      </c>
      <c r="F40904" t="s">
        <v>2016</v>
      </c>
      <c r="G40904">
        <v>25</v>
      </c>
      <c r="H40904" t="s">
        <v>2020</v>
      </c>
      <c r="I40904">
        <v>43507</v>
      </c>
      <c r="J40904">
        <v>7</v>
      </c>
      <c r="K40904">
        <v>-35.6</v>
      </c>
    </row>
    <row r="40905" spans="1:11">
      <c r="B40905" t="s">
        <v>2203</v>
      </c>
      <c r="C40905" t="s">
        <v>4144</v>
      </c>
      <c r="D40905" t="s">
        <v>2041</v>
      </c>
      <c r="E40905">
        <v>1</v>
      </c>
      <c r="F40905" t="s">
        <v>2088</v>
      </c>
      <c r="G40905">
        <v>14</v>
      </c>
      <c r="H40905" t="s">
        <v>2017</v>
      </c>
      <c r="I40905">
        <v>43507</v>
      </c>
      <c r="J40905">
        <v>4</v>
      </c>
      <c r="K40905">
        <v>-0.75</v>
      </c>
    </row>
    <row r="40906" spans="1:11">
      <c r="B40906" t="s">
        <v>2267</v>
      </c>
      <c r="C40906" t="s">
        <v>2677</v>
      </c>
      <c r="D40906" t="s">
        <v>2029</v>
      </c>
      <c r="E40906">
        <v>5</v>
      </c>
      <c r="F40906" t="s">
        <v>2016</v>
      </c>
      <c r="G40906">
        <v>22</v>
      </c>
      <c r="H40906" t="s">
        <v>2017</v>
      </c>
      <c r="I40906">
        <v>43506</v>
      </c>
      <c r="J40906" t="s">
        <v>2030</v>
      </c>
      <c r="K40906" t="s">
        <v>2030</v>
      </c>
    </row>
    <row r="40907" spans="1:11">
      <c r="B40907" t="s">
        <v>106</v>
      </c>
      <c r="C40907" t="s">
        <v>4016</v>
      </c>
      <c r="D40907" t="s">
        <v>2019</v>
      </c>
      <c r="E40907">
        <v>3</v>
      </c>
      <c r="F40907" t="s">
        <v>2016</v>
      </c>
      <c r="G40907">
        <v>19</v>
      </c>
      <c r="H40907" t="s">
        <v>2020</v>
      </c>
      <c r="I40907">
        <v>43504</v>
      </c>
      <c r="J40907">
        <v>5</v>
      </c>
      <c r="K40907">
        <v>-10.25</v>
      </c>
    </row>
    <row r="40908" spans="1:11">
      <c r="B40908" t="s">
        <v>2037</v>
      </c>
      <c r="C40908" t="s">
        <v>4145</v>
      </c>
      <c r="D40908" t="s">
        <v>2026</v>
      </c>
      <c r="E40908">
        <v>5</v>
      </c>
      <c r="F40908" t="s">
        <v>2016</v>
      </c>
      <c r="G40908">
        <v>25</v>
      </c>
      <c r="H40908" t="s">
        <v>2020</v>
      </c>
      <c r="I40908">
        <v>43504</v>
      </c>
      <c r="J40908">
        <v>7</v>
      </c>
      <c r="K40908">
        <v>-35.6</v>
      </c>
    </row>
    <row r="40909" spans="1:11">
      <c r="B40909" t="s">
        <v>2094</v>
      </c>
      <c r="C40909" t="s">
        <v>2095</v>
      </c>
      <c r="D40909" t="s">
        <v>2053</v>
      </c>
      <c r="E40909">
        <v>1</v>
      </c>
      <c r="F40909" t="s">
        <v>2088</v>
      </c>
      <c r="G40909" t="s">
        <v>2030</v>
      </c>
      <c r="H40909" t="s">
        <v>2017</v>
      </c>
      <c r="I40909">
        <v>43501</v>
      </c>
      <c r="J40909" t="s">
        <v>2030</v>
      </c>
      <c r="K40909" t="s">
        <v>2030</v>
      </c>
    </row>
    <row r="40910" spans="1:11">
      <c r="B40910" t="s">
        <v>2682</v>
      </c>
      <c r="C40910" t="s">
        <v>4146</v>
      </c>
      <c r="D40910" t="s">
        <v>2076</v>
      </c>
      <c r="E40910">
        <v>3</v>
      </c>
      <c r="F40910" t="s">
        <v>2088</v>
      </c>
      <c r="G40910">
        <v>23</v>
      </c>
      <c r="H40910" t="s">
        <v>2017</v>
      </c>
      <c r="I40910">
        <v>43342</v>
      </c>
      <c r="J40910" t="s">
        <v>2030</v>
      </c>
      <c r="K40910" t="s">
        <v>2030</v>
      </c>
    </row>
    <row r="40911" spans="1:11">
      <c r="B40911" t="s">
        <v>2083</v>
      </c>
      <c r="C40911" t="s">
        <v>2084</v>
      </c>
      <c r="D40911" t="s">
        <v>2076</v>
      </c>
      <c r="E40911">
        <v>3</v>
      </c>
      <c r="F40911" t="s">
        <v>2085</v>
      </c>
      <c r="G40911" t="s">
        <v>2030</v>
      </c>
      <c r="H40911" t="s">
        <v>2017</v>
      </c>
      <c r="I40911">
        <v>43243</v>
      </c>
      <c r="J40911">
        <v>3</v>
      </c>
      <c r="K40911">
        <v>-0.04</v>
      </c>
    </row>
    <row r="41001" spans="1:11">
      <c r="A41001" t="s">
        <v>1423</v>
      </c>
      <c r="B41001" t="s">
        <v>2094</v>
      </c>
      <c r="C41001" t="s">
        <v>2095</v>
      </c>
      <c r="D41001" t="s">
        <v>2053</v>
      </c>
      <c r="E41001">
        <v>1</v>
      </c>
      <c r="F41001" t="s">
        <v>2088</v>
      </c>
      <c r="G41001" t="s">
        <v>2030</v>
      </c>
      <c r="H41001" t="s">
        <v>2017</v>
      </c>
      <c r="I41001">
        <v>43501</v>
      </c>
      <c r="J41001" t="s">
        <v>2030</v>
      </c>
      <c r="K41001" t="s">
        <v>2030</v>
      </c>
    </row>
    <row r="41002" spans="1:11">
      <c r="B41002" t="s">
        <v>2136</v>
      </c>
      <c r="C41002" t="s">
        <v>2613</v>
      </c>
      <c r="D41002" t="s">
        <v>2044</v>
      </c>
      <c r="E41002">
        <v>3</v>
      </c>
      <c r="F41002" t="s">
        <v>2016</v>
      </c>
      <c r="G41002">
        <v>12</v>
      </c>
      <c r="H41002" t="s">
        <v>2020</v>
      </c>
      <c r="I41002">
        <v>43501</v>
      </c>
      <c r="J41002">
        <v>5</v>
      </c>
      <c r="K41002">
        <v>-38.65</v>
      </c>
    </row>
    <row r="41003" spans="1:11">
      <c r="B41003" t="s">
        <v>2614</v>
      </c>
      <c r="C41003" t="s">
        <v>2615</v>
      </c>
      <c r="D41003" t="s">
        <v>2026</v>
      </c>
      <c r="E41003">
        <v>5</v>
      </c>
      <c r="F41003" t="s">
        <v>2016</v>
      </c>
      <c r="G41003">
        <v>26</v>
      </c>
      <c r="H41003" t="s">
        <v>2020</v>
      </c>
      <c r="I41003">
        <v>43497</v>
      </c>
      <c r="J41003">
        <v>4</v>
      </c>
      <c r="K41003">
        <v>-24.16</v>
      </c>
    </row>
    <row r="41004" spans="1:11">
      <c r="B41004" t="s">
        <v>2139</v>
      </c>
      <c r="C41004" t="s">
        <v>2616</v>
      </c>
      <c r="D41004" t="s">
        <v>2044</v>
      </c>
      <c r="E41004">
        <v>3</v>
      </c>
      <c r="F41004" t="s">
        <v>2088</v>
      </c>
      <c r="G41004">
        <v>14</v>
      </c>
      <c r="H41004" t="s">
        <v>2020</v>
      </c>
      <c r="I41004">
        <v>43497</v>
      </c>
      <c r="J41004" t="s">
        <v>2030</v>
      </c>
      <c r="K41004" t="s">
        <v>2030</v>
      </c>
    </row>
    <row r="41005" spans="1:11">
      <c r="B41005" t="s">
        <v>2074</v>
      </c>
      <c r="C41005" t="s">
        <v>2333</v>
      </c>
      <c r="D41005" t="s">
        <v>2076</v>
      </c>
      <c r="E41005">
        <v>3</v>
      </c>
      <c r="F41005" t="s">
        <v>2016</v>
      </c>
      <c r="G41005">
        <v>11</v>
      </c>
      <c r="H41005" t="s">
        <v>2020</v>
      </c>
      <c r="I41005">
        <v>43496</v>
      </c>
      <c r="J41005">
        <v>3</v>
      </c>
      <c r="K41005">
        <v>18.89</v>
      </c>
    </row>
    <row r="41006" spans="1:11">
      <c r="B41006" t="s">
        <v>2083</v>
      </c>
      <c r="C41006" t="s">
        <v>2304</v>
      </c>
      <c r="D41006" t="s">
        <v>2026</v>
      </c>
      <c r="E41006">
        <v>5</v>
      </c>
      <c r="F41006" t="s">
        <v>2016</v>
      </c>
      <c r="G41006" t="s">
        <v>2030</v>
      </c>
      <c r="H41006" t="s">
        <v>2017</v>
      </c>
      <c r="I41006">
        <v>43495</v>
      </c>
      <c r="J41006">
        <v>2</v>
      </c>
      <c r="K41006">
        <v>22.29</v>
      </c>
    </row>
    <row r="41101" spans="1:11">
      <c r="A41101" t="s">
        <v>1424</v>
      </c>
      <c r="B41101" t="s">
        <v>2094</v>
      </c>
      <c r="C41101" t="s">
        <v>2095</v>
      </c>
      <c r="D41101" t="s">
        <v>2076</v>
      </c>
      <c r="E41101">
        <v>3</v>
      </c>
      <c r="F41101" t="s">
        <v>2088</v>
      </c>
      <c r="G41101" t="s">
        <v>2030</v>
      </c>
      <c r="H41101" t="s">
        <v>2017</v>
      </c>
      <c r="I41101">
        <v>43511</v>
      </c>
      <c r="J41101" t="s">
        <v>2030</v>
      </c>
      <c r="K41101" t="s">
        <v>2030</v>
      </c>
    </row>
    <row r="41102" spans="1:11">
      <c r="B41102" t="s">
        <v>2174</v>
      </c>
      <c r="C41102" t="s">
        <v>3527</v>
      </c>
      <c r="D41102" t="s">
        <v>2029</v>
      </c>
      <c r="E41102">
        <v>5</v>
      </c>
      <c r="F41102" t="s">
        <v>2016</v>
      </c>
      <c r="G41102">
        <v>34</v>
      </c>
      <c r="H41102" t="s">
        <v>2017</v>
      </c>
      <c r="I41102">
        <v>43506</v>
      </c>
      <c r="J41102">
        <v>3</v>
      </c>
      <c r="K41102">
        <v>12.09</v>
      </c>
    </row>
    <row r="41103" spans="1:11">
      <c r="B41103" t="s">
        <v>2077</v>
      </c>
      <c r="C41103" t="s">
        <v>3528</v>
      </c>
      <c r="D41103" t="s">
        <v>2029</v>
      </c>
      <c r="E41103">
        <v>5</v>
      </c>
      <c r="F41103" t="s">
        <v>2016</v>
      </c>
      <c r="G41103">
        <v>32</v>
      </c>
      <c r="H41103" t="s">
        <v>2020</v>
      </c>
      <c r="I41103">
        <v>43506</v>
      </c>
      <c r="J41103" t="s">
        <v>2030</v>
      </c>
      <c r="K41103" t="s">
        <v>2030</v>
      </c>
    </row>
    <row r="41104" spans="1:11">
      <c r="B41104" t="s">
        <v>2024</v>
      </c>
      <c r="C41104" t="s">
        <v>3681</v>
      </c>
      <c r="D41104" t="s">
        <v>2026</v>
      </c>
      <c r="E41104">
        <v>5</v>
      </c>
      <c r="F41104" t="s">
        <v>2016</v>
      </c>
      <c r="G41104">
        <v>38</v>
      </c>
      <c r="H41104" t="s">
        <v>2017</v>
      </c>
      <c r="I41104">
        <v>43502</v>
      </c>
      <c r="J41104">
        <v>3</v>
      </c>
      <c r="K41104">
        <v>12.09</v>
      </c>
    </row>
    <row r="41105" spans="2:11">
      <c r="B41105" t="s">
        <v>2079</v>
      </c>
      <c r="C41105" t="s">
        <v>3526</v>
      </c>
      <c r="D41105" t="s">
        <v>2029</v>
      </c>
      <c r="E41105">
        <v>5</v>
      </c>
      <c r="F41105" t="s">
        <v>2016</v>
      </c>
      <c r="G41105">
        <v>31</v>
      </c>
      <c r="H41105" t="s">
        <v>2017</v>
      </c>
      <c r="I41105">
        <v>43502</v>
      </c>
      <c r="J41105">
        <v>3</v>
      </c>
      <c r="K41105">
        <v>12.09</v>
      </c>
    </row>
    <row r="41106" spans="2:11">
      <c r="B41106" t="s">
        <v>2374</v>
      </c>
      <c r="C41106" t="s">
        <v>3534</v>
      </c>
      <c r="D41106" t="s">
        <v>2026</v>
      </c>
      <c r="E41106">
        <v>5</v>
      </c>
      <c r="F41106" t="s">
        <v>2016</v>
      </c>
      <c r="G41106">
        <v>35</v>
      </c>
      <c r="H41106" t="s">
        <v>2017</v>
      </c>
      <c r="I41106">
        <v>43502</v>
      </c>
      <c r="J41106">
        <v>3</v>
      </c>
      <c r="K41106">
        <v>12.09</v>
      </c>
    </row>
    <row r="41107" spans="2:11">
      <c r="B41107" t="s">
        <v>2051</v>
      </c>
      <c r="C41107" t="s">
        <v>3362</v>
      </c>
      <c r="D41107" t="s">
        <v>2026</v>
      </c>
      <c r="E41107">
        <v>5</v>
      </c>
      <c r="F41107" t="s">
        <v>2016</v>
      </c>
      <c r="G41107">
        <v>35.5</v>
      </c>
      <c r="H41107" t="s">
        <v>2017</v>
      </c>
      <c r="I41107">
        <v>43501</v>
      </c>
      <c r="J41107">
        <v>2</v>
      </c>
      <c r="K41107">
        <v>14.05</v>
      </c>
    </row>
    <row r="41108" spans="2:11">
      <c r="B41108" t="s">
        <v>2021</v>
      </c>
      <c r="C41108" t="s">
        <v>2526</v>
      </c>
      <c r="D41108" t="s">
        <v>2216</v>
      </c>
      <c r="E41108">
        <v>3</v>
      </c>
      <c r="F41108" t="s">
        <v>2016</v>
      </c>
      <c r="G41108">
        <v>30</v>
      </c>
      <c r="H41108" t="s">
        <v>2020</v>
      </c>
      <c r="I41108">
        <v>43500</v>
      </c>
      <c r="J41108" t="s">
        <v>2030</v>
      </c>
      <c r="K41108" t="s">
        <v>2030</v>
      </c>
    </row>
    <row r="41109" spans="2:11">
      <c r="B41109" t="s">
        <v>2074</v>
      </c>
      <c r="C41109" t="s">
        <v>3537</v>
      </c>
      <c r="D41109" t="s">
        <v>2026</v>
      </c>
      <c r="E41109">
        <v>5</v>
      </c>
      <c r="F41109" t="s">
        <v>2016</v>
      </c>
      <c r="G41109">
        <v>32</v>
      </c>
      <c r="H41109" t="s">
        <v>2017</v>
      </c>
      <c r="I41109">
        <v>43500</v>
      </c>
      <c r="J41109">
        <v>3</v>
      </c>
      <c r="K41109">
        <v>12.09</v>
      </c>
    </row>
    <row r="41110" spans="2:11">
      <c r="B41110" t="s">
        <v>3911</v>
      </c>
      <c r="C41110" t="s">
        <v>3912</v>
      </c>
      <c r="D41110" t="s">
        <v>2026</v>
      </c>
      <c r="E41110">
        <v>5</v>
      </c>
      <c r="F41110" t="s">
        <v>2016</v>
      </c>
      <c r="G41110">
        <v>35</v>
      </c>
      <c r="H41110" t="s">
        <v>2017</v>
      </c>
      <c r="I41110">
        <v>43500</v>
      </c>
      <c r="J41110">
        <v>4</v>
      </c>
      <c r="K41110">
        <v>11.13</v>
      </c>
    </row>
    <row r="41111" spans="2:11">
      <c r="B41111" t="s">
        <v>2267</v>
      </c>
      <c r="C41111" t="s">
        <v>3539</v>
      </c>
      <c r="D41111" t="s">
        <v>2029</v>
      </c>
      <c r="E41111">
        <v>5</v>
      </c>
      <c r="F41111" t="s">
        <v>2016</v>
      </c>
      <c r="G41111">
        <v>32</v>
      </c>
      <c r="H41111" t="s">
        <v>2017</v>
      </c>
      <c r="I41111">
        <v>43499</v>
      </c>
      <c r="J41111">
        <v>3</v>
      </c>
      <c r="K41111">
        <v>12.09</v>
      </c>
    </row>
    <row r="41112" spans="2:11">
      <c r="B41112" t="s">
        <v>2067</v>
      </c>
      <c r="C41112" t="s">
        <v>3724</v>
      </c>
      <c r="D41112" t="s">
        <v>2029</v>
      </c>
      <c r="E41112">
        <v>5</v>
      </c>
      <c r="F41112" t="s">
        <v>2016</v>
      </c>
      <c r="G41112">
        <v>34</v>
      </c>
      <c r="H41112" t="s">
        <v>2020</v>
      </c>
      <c r="I41112">
        <v>43497</v>
      </c>
      <c r="J41112">
        <v>3</v>
      </c>
      <c r="K41112">
        <v>12.09</v>
      </c>
    </row>
    <row r="41113" spans="2:11">
      <c r="B41113" t="s">
        <v>2614</v>
      </c>
      <c r="C41113" t="s">
        <v>2992</v>
      </c>
      <c r="D41113" t="s">
        <v>2026</v>
      </c>
      <c r="E41113">
        <v>5</v>
      </c>
      <c r="F41113" t="s">
        <v>2016</v>
      </c>
      <c r="G41113">
        <v>34</v>
      </c>
      <c r="H41113" t="s">
        <v>2017</v>
      </c>
      <c r="I41113">
        <v>43497</v>
      </c>
      <c r="J41113">
        <v>3</v>
      </c>
      <c r="K41113">
        <v>12.09</v>
      </c>
    </row>
    <row r="41114" spans="2:11">
      <c r="B41114" t="s">
        <v>2063</v>
      </c>
      <c r="C41114" t="s">
        <v>2725</v>
      </c>
      <c r="D41114" t="s">
        <v>2035</v>
      </c>
      <c r="E41114">
        <v>5</v>
      </c>
      <c r="F41114" t="s">
        <v>2016</v>
      </c>
      <c r="G41114">
        <v>33</v>
      </c>
      <c r="H41114" t="s">
        <v>2017</v>
      </c>
      <c r="I41114">
        <v>43497</v>
      </c>
      <c r="J41114">
        <v>1</v>
      </c>
      <c r="K41114">
        <v>16.21</v>
      </c>
    </row>
    <row r="41115" spans="2:11">
      <c r="B41115" t="s">
        <v>2027</v>
      </c>
      <c r="C41115" t="s">
        <v>3530</v>
      </c>
      <c r="D41115" t="s">
        <v>2029</v>
      </c>
      <c r="E41115">
        <v>5</v>
      </c>
      <c r="F41115" t="s">
        <v>2016</v>
      </c>
      <c r="G41115">
        <v>34</v>
      </c>
      <c r="H41115" t="s">
        <v>2017</v>
      </c>
      <c r="I41115">
        <v>43496</v>
      </c>
      <c r="J41115" t="s">
        <v>2030</v>
      </c>
      <c r="K41115" t="s">
        <v>2030</v>
      </c>
    </row>
    <row r="41116" spans="2:11">
      <c r="B41116" t="s">
        <v>2033</v>
      </c>
      <c r="C41116" t="s">
        <v>3541</v>
      </c>
      <c r="D41116" t="s">
        <v>2035</v>
      </c>
      <c r="E41116">
        <v>5</v>
      </c>
      <c r="F41116" t="s">
        <v>2016</v>
      </c>
      <c r="G41116">
        <v>35</v>
      </c>
      <c r="H41116" t="s">
        <v>2020</v>
      </c>
      <c r="I41116">
        <v>43496</v>
      </c>
      <c r="J41116">
        <v>3</v>
      </c>
      <c r="K41116">
        <v>12.09</v>
      </c>
    </row>
    <row r="41117" spans="2:11">
      <c r="B41117" t="s">
        <v>2037</v>
      </c>
      <c r="C41117" t="s">
        <v>3536</v>
      </c>
      <c r="D41117" t="s">
        <v>2026</v>
      </c>
      <c r="E41117">
        <v>5</v>
      </c>
      <c r="F41117" t="s">
        <v>2016</v>
      </c>
      <c r="G41117">
        <v>33</v>
      </c>
      <c r="H41117" t="s">
        <v>2020</v>
      </c>
      <c r="I41117">
        <v>43496</v>
      </c>
      <c r="J41117">
        <v>3</v>
      </c>
      <c r="K41117">
        <v>12.09</v>
      </c>
    </row>
    <row r="41118" spans="2:11">
      <c r="B41118" t="s">
        <v>2072</v>
      </c>
      <c r="C41118" t="s">
        <v>3531</v>
      </c>
      <c r="D41118" t="s">
        <v>2189</v>
      </c>
      <c r="E41118">
        <v>5</v>
      </c>
      <c r="F41118" t="s">
        <v>2016</v>
      </c>
      <c r="G41118">
        <v>35</v>
      </c>
      <c r="H41118" t="s">
        <v>2017</v>
      </c>
      <c r="I41118">
        <v>43496</v>
      </c>
      <c r="J41118" t="s">
        <v>2030</v>
      </c>
      <c r="K41118" t="s">
        <v>2030</v>
      </c>
    </row>
    <row r="41119" spans="2:11">
      <c r="B41119" t="s">
        <v>2047</v>
      </c>
      <c r="C41119" t="s">
        <v>3532</v>
      </c>
      <c r="D41119" t="s">
        <v>2026</v>
      </c>
      <c r="E41119">
        <v>5</v>
      </c>
      <c r="F41119" t="s">
        <v>2016</v>
      </c>
      <c r="G41119">
        <v>33</v>
      </c>
      <c r="H41119" t="s">
        <v>2017</v>
      </c>
      <c r="I41119">
        <v>43496</v>
      </c>
      <c r="J41119" t="s">
        <v>2030</v>
      </c>
      <c r="K41119" t="s">
        <v>2030</v>
      </c>
    </row>
    <row r="41120" spans="2:11">
      <c r="B41120" t="s">
        <v>2996</v>
      </c>
      <c r="C41120" t="s">
        <v>3913</v>
      </c>
      <c r="D41120" t="s">
        <v>2035</v>
      </c>
      <c r="E41120">
        <v>5</v>
      </c>
      <c r="F41120" t="s">
        <v>2016</v>
      </c>
      <c r="G41120">
        <v>35</v>
      </c>
      <c r="H41120" t="s">
        <v>2020</v>
      </c>
      <c r="I41120">
        <v>43496</v>
      </c>
      <c r="J41120">
        <v>3</v>
      </c>
      <c r="K41120">
        <v>12.09</v>
      </c>
    </row>
    <row r="41121" spans="2:11">
      <c r="B41121" t="s">
        <v>2031</v>
      </c>
      <c r="C41121" t="s">
        <v>3540</v>
      </c>
      <c r="D41121" t="s">
        <v>2026</v>
      </c>
      <c r="E41121">
        <v>5</v>
      </c>
      <c r="F41121" t="s">
        <v>2016</v>
      </c>
      <c r="G41121">
        <v>34</v>
      </c>
      <c r="H41121" t="s">
        <v>2020</v>
      </c>
      <c r="I41121">
        <v>43494</v>
      </c>
      <c r="J41121">
        <v>3</v>
      </c>
      <c r="K41121">
        <v>12.09</v>
      </c>
    </row>
    <row r="41122" spans="2:11">
      <c r="B41122" t="s">
        <v>2352</v>
      </c>
      <c r="C41122" t="s">
        <v>3533</v>
      </c>
      <c r="D41122" t="s">
        <v>2026</v>
      </c>
      <c r="E41122">
        <v>5</v>
      </c>
      <c r="F41122" t="s">
        <v>2016</v>
      </c>
      <c r="G41122">
        <v>31</v>
      </c>
      <c r="H41122" t="s">
        <v>2017</v>
      </c>
      <c r="I41122">
        <v>43494</v>
      </c>
      <c r="J41122">
        <v>3</v>
      </c>
      <c r="K41122">
        <v>12.09</v>
      </c>
    </row>
    <row r="41123" spans="2:11">
      <c r="B41123" t="s">
        <v>2083</v>
      </c>
      <c r="C41123" t="s">
        <v>2084</v>
      </c>
      <c r="D41123" t="s">
        <v>2184</v>
      </c>
      <c r="E41123">
        <v>1</v>
      </c>
      <c r="F41123" t="s">
        <v>2088</v>
      </c>
      <c r="G41123" t="s">
        <v>2030</v>
      </c>
      <c r="H41123" t="s">
        <v>2017</v>
      </c>
      <c r="I41123">
        <v>43473</v>
      </c>
      <c r="J41123">
        <v>5</v>
      </c>
      <c r="K41123">
        <v>-11.66</v>
      </c>
    </row>
    <row r="41124" spans="2:11">
      <c r="B41124" t="s">
        <v>2111</v>
      </c>
      <c r="C41124" t="s">
        <v>2112</v>
      </c>
      <c r="D41124" t="s">
        <v>2026</v>
      </c>
      <c r="E41124">
        <v>5</v>
      </c>
      <c r="F41124" t="s">
        <v>2016</v>
      </c>
      <c r="G41124" t="s">
        <v>2030</v>
      </c>
      <c r="H41124" t="s">
        <v>2017</v>
      </c>
      <c r="I41124">
        <v>43131</v>
      </c>
      <c r="J41124">
        <v>3</v>
      </c>
      <c r="K41124">
        <v>12.09</v>
      </c>
    </row>
    <row r="41201" spans="1:11">
      <c r="A41201" t="s">
        <v>1425</v>
      </c>
      <c r="B41201" t="s">
        <v>106</v>
      </c>
      <c r="C41201" t="s">
        <v>2527</v>
      </c>
      <c r="D41201" t="s">
        <v>2723</v>
      </c>
      <c r="E41201">
        <v>3</v>
      </c>
      <c r="F41201" t="s">
        <v>2016</v>
      </c>
      <c r="G41201">
        <v>16</v>
      </c>
      <c r="H41201" t="s">
        <v>2020</v>
      </c>
      <c r="I41201">
        <v>43508</v>
      </c>
      <c r="J41201">
        <v>4</v>
      </c>
      <c r="K41201">
        <v>0</v>
      </c>
    </row>
    <row r="41202" spans="1:11">
      <c r="B41202" t="s">
        <v>2031</v>
      </c>
      <c r="C41202" t="s">
        <v>2521</v>
      </c>
      <c r="D41202" t="s">
        <v>2026</v>
      </c>
      <c r="E41202">
        <v>5</v>
      </c>
      <c r="F41202" t="s">
        <v>2016</v>
      </c>
      <c r="G41202">
        <v>19</v>
      </c>
      <c r="H41202" t="s">
        <v>2017</v>
      </c>
      <c r="I41202">
        <v>43507</v>
      </c>
      <c r="J41202">
        <v>1</v>
      </c>
      <c r="K41202">
        <v>66.95</v>
      </c>
    </row>
    <row r="41203" spans="1:11">
      <c r="B41203" t="s">
        <v>2067</v>
      </c>
      <c r="C41203" t="s">
        <v>3315</v>
      </c>
      <c r="D41203" t="s">
        <v>2252</v>
      </c>
      <c r="E41203">
        <v>3</v>
      </c>
      <c r="F41203" t="s">
        <v>2016</v>
      </c>
      <c r="G41203">
        <v>16</v>
      </c>
      <c r="H41203" t="s">
        <v>2020</v>
      </c>
      <c r="I41203">
        <v>43501</v>
      </c>
      <c r="J41203">
        <v>4</v>
      </c>
      <c r="K41203">
        <v>0</v>
      </c>
    </row>
    <row r="41204" spans="1:11">
      <c r="B41204" t="s">
        <v>2267</v>
      </c>
      <c r="C41204" t="s">
        <v>2522</v>
      </c>
      <c r="D41204" t="s">
        <v>2273</v>
      </c>
      <c r="E41204">
        <v>3</v>
      </c>
      <c r="F41204" t="s">
        <v>2016</v>
      </c>
      <c r="G41204">
        <v>16</v>
      </c>
      <c r="H41204" t="s">
        <v>2017</v>
      </c>
      <c r="I41204">
        <v>43499</v>
      </c>
      <c r="J41204">
        <v>4</v>
      </c>
      <c r="K41204">
        <v>0</v>
      </c>
    </row>
    <row r="41205" spans="1:11">
      <c r="B41205" t="s">
        <v>2051</v>
      </c>
      <c r="C41205" t="s">
        <v>3311</v>
      </c>
      <c r="D41205" t="s">
        <v>2053</v>
      </c>
      <c r="E41205">
        <v>1</v>
      </c>
      <c r="F41205" t="s">
        <v>2088</v>
      </c>
      <c r="G41205">
        <v>14</v>
      </c>
      <c r="H41205" t="s">
        <v>2017</v>
      </c>
      <c r="I41205">
        <v>43497</v>
      </c>
      <c r="J41205">
        <v>3</v>
      </c>
      <c r="K41205">
        <v>6.4</v>
      </c>
    </row>
    <row r="41206" spans="1:11">
      <c r="B41206" t="s">
        <v>2042</v>
      </c>
      <c r="C41206" t="s">
        <v>2523</v>
      </c>
      <c r="D41206" t="s">
        <v>2029</v>
      </c>
      <c r="E41206">
        <v>5</v>
      </c>
      <c r="F41206" t="s">
        <v>2016</v>
      </c>
      <c r="G41206">
        <v>16.5</v>
      </c>
      <c r="H41206" t="s">
        <v>2020</v>
      </c>
      <c r="I41206">
        <v>43494</v>
      </c>
      <c r="J41206">
        <v>1</v>
      </c>
      <c r="K41206">
        <v>66.95</v>
      </c>
    </row>
    <row r="41207" spans="1:11">
      <c r="B41207" t="s">
        <v>2094</v>
      </c>
      <c r="C41207" t="s">
        <v>2095</v>
      </c>
      <c r="D41207" t="s">
        <v>2076</v>
      </c>
      <c r="E41207">
        <v>3</v>
      </c>
      <c r="F41207" t="s">
        <v>2088</v>
      </c>
      <c r="G41207" t="s">
        <v>2030</v>
      </c>
      <c r="H41207" t="s">
        <v>2017</v>
      </c>
      <c r="I41207">
        <v>43488</v>
      </c>
      <c r="J41207" t="s">
        <v>2030</v>
      </c>
      <c r="K41207" t="s">
        <v>2030</v>
      </c>
    </row>
    <row r="41208" spans="1:11">
      <c r="B41208" t="s">
        <v>2024</v>
      </c>
      <c r="C41208" t="s">
        <v>3741</v>
      </c>
      <c r="D41208" t="s">
        <v>2076</v>
      </c>
      <c r="E41208">
        <v>3</v>
      </c>
      <c r="F41208" t="s">
        <v>2016</v>
      </c>
      <c r="G41208" t="s">
        <v>2030</v>
      </c>
      <c r="H41208" t="s">
        <v>2017</v>
      </c>
      <c r="I41208">
        <v>43420</v>
      </c>
      <c r="J41208">
        <v>4</v>
      </c>
      <c r="K41208">
        <v>0</v>
      </c>
    </row>
    <row r="41209" spans="1:11">
      <c r="B41209" t="s">
        <v>2077</v>
      </c>
      <c r="C41209" t="s">
        <v>2524</v>
      </c>
      <c r="D41209" t="s">
        <v>2029</v>
      </c>
      <c r="E41209">
        <v>5</v>
      </c>
      <c r="F41209" t="s">
        <v>2016</v>
      </c>
      <c r="G41209">
        <v>17</v>
      </c>
      <c r="H41209" t="s">
        <v>2017</v>
      </c>
      <c r="I41209">
        <v>43410</v>
      </c>
      <c r="J41209">
        <v>1</v>
      </c>
      <c r="K41209">
        <v>66.95</v>
      </c>
    </row>
    <row r="41210" spans="1:11">
      <c r="B41210" t="s">
        <v>2033</v>
      </c>
      <c r="C41210" t="s">
        <v>3317</v>
      </c>
      <c r="D41210" t="s">
        <v>2035</v>
      </c>
      <c r="E41210">
        <v>5</v>
      </c>
      <c r="F41210" t="s">
        <v>2016</v>
      </c>
      <c r="G41210">
        <v>17</v>
      </c>
      <c r="H41210" t="s">
        <v>2020</v>
      </c>
      <c r="I41210">
        <v>43382</v>
      </c>
      <c r="J41210">
        <v>1</v>
      </c>
      <c r="K41210">
        <v>66.95</v>
      </c>
    </row>
    <row r="41211" spans="1:11">
      <c r="B41211" t="s">
        <v>2083</v>
      </c>
      <c r="C41211" t="s">
        <v>2084</v>
      </c>
      <c r="D41211" t="s">
        <v>2026</v>
      </c>
      <c r="E41211">
        <v>5</v>
      </c>
      <c r="F41211" t="s">
        <v>2085</v>
      </c>
      <c r="G41211" t="s">
        <v>2030</v>
      </c>
      <c r="H41211" t="s">
        <v>2017</v>
      </c>
      <c r="I41211">
        <v>43229</v>
      </c>
      <c r="J41211">
        <v>2</v>
      </c>
      <c r="K41211">
        <v>43.98</v>
      </c>
    </row>
    <row r="41301" spans="1:11">
      <c r="A41301" t="s">
        <v>1426</v>
      </c>
      <c r="B41301" t="s">
        <v>2027</v>
      </c>
      <c r="C41301" t="s">
        <v>2635</v>
      </c>
      <c r="D41301" t="s">
        <v>2029</v>
      </c>
      <c r="E41301">
        <v>5</v>
      </c>
      <c r="F41301" t="s">
        <v>2016</v>
      </c>
      <c r="G41301">
        <v>14</v>
      </c>
      <c r="H41301" t="s">
        <v>2017</v>
      </c>
      <c r="I41301">
        <v>43507</v>
      </c>
      <c r="J41301">
        <v>1</v>
      </c>
      <c r="K41301">
        <v>12.17</v>
      </c>
    </row>
    <row r="41302" spans="1:11">
      <c r="B41302" t="s">
        <v>2033</v>
      </c>
      <c r="C41302" t="s">
        <v>3143</v>
      </c>
      <c r="D41302" t="s">
        <v>2044</v>
      </c>
      <c r="E41302">
        <v>3</v>
      </c>
      <c r="F41302" t="s">
        <v>2016</v>
      </c>
      <c r="G41302">
        <v>12</v>
      </c>
      <c r="H41302" t="s">
        <v>2020</v>
      </c>
      <c r="I41302">
        <v>43483</v>
      </c>
      <c r="J41302">
        <v>2</v>
      </c>
      <c r="K41302">
        <v>0</v>
      </c>
    </row>
    <row r="41303" spans="1:11">
      <c r="B41303" t="s">
        <v>2277</v>
      </c>
      <c r="C41303" t="s">
        <v>2948</v>
      </c>
      <c r="D41303" t="s">
        <v>2015</v>
      </c>
      <c r="E41303">
        <v>3</v>
      </c>
      <c r="F41303" t="s">
        <v>2016</v>
      </c>
      <c r="G41303">
        <v>10</v>
      </c>
      <c r="H41303" t="s">
        <v>2017</v>
      </c>
      <c r="I41303">
        <v>43482</v>
      </c>
      <c r="J41303">
        <v>2</v>
      </c>
      <c r="K41303">
        <v>0</v>
      </c>
    </row>
    <row r="41304" spans="1:11">
      <c r="B41304" t="s">
        <v>2186</v>
      </c>
      <c r="C41304" t="s">
        <v>3144</v>
      </c>
      <c r="D41304" t="s">
        <v>2029</v>
      </c>
      <c r="E41304">
        <v>5</v>
      </c>
      <c r="F41304" t="s">
        <v>2016</v>
      </c>
      <c r="G41304">
        <v>15</v>
      </c>
      <c r="H41304" t="s">
        <v>2020</v>
      </c>
      <c r="I41304">
        <v>43452</v>
      </c>
      <c r="J41304">
        <v>1</v>
      </c>
      <c r="K41304">
        <v>12.17</v>
      </c>
    </row>
    <row r="41305" spans="1:11">
      <c r="B41305" t="s">
        <v>2236</v>
      </c>
      <c r="C41305" t="s">
        <v>3145</v>
      </c>
      <c r="D41305" t="s">
        <v>2238</v>
      </c>
      <c r="E41305">
        <v>4</v>
      </c>
      <c r="F41305" t="s">
        <v>2016</v>
      </c>
      <c r="G41305">
        <v>14</v>
      </c>
      <c r="H41305" t="s">
        <v>2020</v>
      </c>
      <c r="I41305">
        <v>43451</v>
      </c>
      <c r="J41305">
        <v>1</v>
      </c>
      <c r="K41305">
        <v>12.17</v>
      </c>
    </row>
    <row r="41306" spans="1:11">
      <c r="B41306" t="s">
        <v>2083</v>
      </c>
      <c r="C41306" t="s">
        <v>2084</v>
      </c>
      <c r="D41306" t="s">
        <v>2076</v>
      </c>
      <c r="E41306">
        <v>3</v>
      </c>
      <c r="F41306" t="s">
        <v>2123</v>
      </c>
      <c r="G41306" t="s">
        <v>2030</v>
      </c>
      <c r="H41306" t="s">
        <v>2017</v>
      </c>
      <c r="I41306">
        <v>43433</v>
      </c>
      <c r="J41306" t="s">
        <v>2030</v>
      </c>
      <c r="K41306" t="s">
        <v>2030</v>
      </c>
    </row>
    <row r="41307" spans="1:11">
      <c r="B41307" t="s">
        <v>2240</v>
      </c>
      <c r="C41307" t="s">
        <v>3146</v>
      </c>
      <c r="D41307" t="s">
        <v>2179</v>
      </c>
      <c r="E41307" t="s">
        <v>2030</v>
      </c>
      <c r="F41307" t="s">
        <v>2016</v>
      </c>
      <c r="G41307" t="s">
        <v>2030</v>
      </c>
      <c r="H41307" t="s">
        <v>2017</v>
      </c>
      <c r="I41307">
        <v>43129</v>
      </c>
      <c r="J41307" t="s">
        <v>2030</v>
      </c>
      <c r="K41307" t="s">
        <v>2030</v>
      </c>
    </row>
    <row r="41401" spans="1:11">
      <c r="A41401" t="s">
        <v>1427</v>
      </c>
      <c r="B41401" t="s">
        <v>2267</v>
      </c>
      <c r="C41401" t="s">
        <v>2305</v>
      </c>
      <c r="D41401" t="s">
        <v>2273</v>
      </c>
      <c r="E41401">
        <v>3</v>
      </c>
      <c r="F41401" t="s">
        <v>2016</v>
      </c>
      <c r="G41401" t="s">
        <v>2030</v>
      </c>
      <c r="H41401" t="s">
        <v>2017</v>
      </c>
      <c r="I41401">
        <v>43511</v>
      </c>
      <c r="J41401">
        <v>6</v>
      </c>
      <c r="K41401">
        <v>-36.090000000000003</v>
      </c>
    </row>
    <row r="41402" spans="1:11">
      <c r="B41402" t="s">
        <v>2049</v>
      </c>
      <c r="C41402" t="s">
        <v>2502</v>
      </c>
      <c r="D41402" t="s">
        <v>2015</v>
      </c>
      <c r="E41402">
        <v>3</v>
      </c>
      <c r="F41402" t="s">
        <v>2016</v>
      </c>
      <c r="G41402">
        <v>34</v>
      </c>
      <c r="H41402" t="s">
        <v>2017</v>
      </c>
      <c r="I41402">
        <v>43510</v>
      </c>
      <c r="J41402">
        <v>2</v>
      </c>
      <c r="K41402">
        <v>0</v>
      </c>
    </row>
    <row r="41403" spans="1:11">
      <c r="B41403" t="s">
        <v>2074</v>
      </c>
      <c r="C41403" t="s">
        <v>2665</v>
      </c>
      <c r="D41403" t="s">
        <v>2026</v>
      </c>
      <c r="E41403">
        <v>5</v>
      </c>
      <c r="F41403" t="s">
        <v>2016</v>
      </c>
      <c r="G41403">
        <v>45</v>
      </c>
      <c r="H41403" t="s">
        <v>2020</v>
      </c>
      <c r="I41403">
        <v>43508</v>
      </c>
      <c r="J41403">
        <v>4</v>
      </c>
      <c r="K41403">
        <v>-17.059999999999999</v>
      </c>
    </row>
    <row r="41404" spans="1:11">
      <c r="B41404" t="s">
        <v>2159</v>
      </c>
      <c r="C41404" t="s">
        <v>2515</v>
      </c>
      <c r="D41404" t="s">
        <v>2029</v>
      </c>
      <c r="E41404">
        <v>5</v>
      </c>
      <c r="F41404" t="s">
        <v>2016</v>
      </c>
      <c r="G41404">
        <v>38</v>
      </c>
      <c r="H41404" t="s">
        <v>2020</v>
      </c>
      <c r="I41404">
        <v>43502</v>
      </c>
      <c r="J41404">
        <v>5</v>
      </c>
      <c r="K41404">
        <v>-30.81</v>
      </c>
    </row>
    <row r="41405" spans="1:11">
      <c r="B41405" t="s">
        <v>2063</v>
      </c>
      <c r="C41405" t="s">
        <v>2506</v>
      </c>
      <c r="D41405" t="s">
        <v>2035</v>
      </c>
      <c r="E41405">
        <v>5</v>
      </c>
      <c r="F41405" t="s">
        <v>2016</v>
      </c>
      <c r="G41405">
        <v>52</v>
      </c>
      <c r="H41405" t="s">
        <v>2017</v>
      </c>
      <c r="I41405">
        <v>43501</v>
      </c>
      <c r="J41405">
        <v>3</v>
      </c>
      <c r="K41405">
        <v>-7.46</v>
      </c>
    </row>
    <row r="41406" spans="1:11">
      <c r="B41406" t="s">
        <v>2321</v>
      </c>
      <c r="C41406" t="s">
        <v>2322</v>
      </c>
      <c r="D41406" t="s">
        <v>2026</v>
      </c>
      <c r="E41406">
        <v>5</v>
      </c>
      <c r="F41406" t="s">
        <v>2016</v>
      </c>
      <c r="G41406">
        <v>47</v>
      </c>
      <c r="H41406" t="s">
        <v>2020</v>
      </c>
      <c r="I41406">
        <v>43500</v>
      </c>
      <c r="J41406" t="s">
        <v>2030</v>
      </c>
      <c r="K41406" t="s">
        <v>2030</v>
      </c>
    </row>
    <row r="41407" spans="1:11">
      <c r="B41407" t="s">
        <v>2094</v>
      </c>
      <c r="C41407" t="s">
        <v>2095</v>
      </c>
      <c r="D41407" t="s">
        <v>2076</v>
      </c>
      <c r="E41407">
        <v>3</v>
      </c>
      <c r="F41407" t="s">
        <v>2088</v>
      </c>
      <c r="G41407" t="s">
        <v>2030</v>
      </c>
      <c r="H41407" t="s">
        <v>2017</v>
      </c>
      <c r="I41407">
        <v>43500</v>
      </c>
      <c r="J41407" t="s">
        <v>2030</v>
      </c>
      <c r="K41407" t="s">
        <v>2030</v>
      </c>
    </row>
    <row r="41408" spans="1:11">
      <c r="B41408" t="s">
        <v>2134</v>
      </c>
      <c r="C41408" t="s">
        <v>2666</v>
      </c>
      <c r="D41408" t="s">
        <v>2035</v>
      </c>
      <c r="E41408">
        <v>5</v>
      </c>
      <c r="F41408" t="s">
        <v>2016</v>
      </c>
      <c r="G41408">
        <v>42</v>
      </c>
      <c r="H41408" t="s">
        <v>2020</v>
      </c>
      <c r="I41408">
        <v>43495</v>
      </c>
      <c r="J41408">
        <v>5</v>
      </c>
      <c r="K41408">
        <v>-30.81</v>
      </c>
    </row>
    <row r="41409" spans="2:11">
      <c r="B41409" t="s">
        <v>2234</v>
      </c>
      <c r="C41409" t="s">
        <v>2667</v>
      </c>
      <c r="D41409" t="s">
        <v>2026</v>
      </c>
      <c r="E41409">
        <v>5</v>
      </c>
      <c r="F41409" t="s">
        <v>2016</v>
      </c>
      <c r="G41409">
        <v>45</v>
      </c>
      <c r="H41409" t="s">
        <v>2020</v>
      </c>
      <c r="I41409">
        <v>43495</v>
      </c>
      <c r="J41409">
        <v>5</v>
      </c>
      <c r="K41409">
        <v>-30.81</v>
      </c>
    </row>
    <row r="41410" spans="2:11">
      <c r="B41410" t="s">
        <v>2207</v>
      </c>
      <c r="C41410" t="s">
        <v>2668</v>
      </c>
      <c r="D41410" t="s">
        <v>2026</v>
      </c>
      <c r="E41410">
        <v>5</v>
      </c>
      <c r="F41410" t="s">
        <v>2016</v>
      </c>
      <c r="G41410">
        <v>50</v>
      </c>
      <c r="H41410" t="s">
        <v>2020</v>
      </c>
      <c r="I41410">
        <v>43495</v>
      </c>
      <c r="J41410">
        <v>5</v>
      </c>
      <c r="K41410">
        <v>-30.81</v>
      </c>
    </row>
    <row r="41411" spans="2:11">
      <c r="B41411" t="s">
        <v>2051</v>
      </c>
      <c r="C41411" t="s">
        <v>2505</v>
      </c>
      <c r="D41411" t="s">
        <v>2076</v>
      </c>
      <c r="E41411">
        <v>3</v>
      </c>
      <c r="F41411" t="s">
        <v>2016</v>
      </c>
      <c r="G41411">
        <v>36</v>
      </c>
      <c r="H41411" t="s">
        <v>2017</v>
      </c>
      <c r="I41411">
        <v>43495</v>
      </c>
      <c r="J41411">
        <v>1</v>
      </c>
      <c r="K41411">
        <v>28.43</v>
      </c>
    </row>
    <row r="41412" spans="2:11">
      <c r="B41412" t="s">
        <v>2083</v>
      </c>
      <c r="C41412" t="s">
        <v>2084</v>
      </c>
      <c r="D41412" t="s">
        <v>2026</v>
      </c>
      <c r="E41412">
        <v>5</v>
      </c>
      <c r="F41412" t="s">
        <v>2085</v>
      </c>
      <c r="G41412" t="s">
        <v>2030</v>
      </c>
      <c r="H41412" t="s">
        <v>2017</v>
      </c>
      <c r="I41412">
        <v>43495</v>
      </c>
      <c r="J41412" t="s">
        <v>2030</v>
      </c>
      <c r="K41412" t="s">
        <v>2030</v>
      </c>
    </row>
    <row r="41413" spans="2:11">
      <c r="B41413" t="s">
        <v>2027</v>
      </c>
      <c r="C41413" t="s">
        <v>2513</v>
      </c>
      <c r="D41413" t="s">
        <v>2044</v>
      </c>
      <c r="E41413">
        <v>3</v>
      </c>
      <c r="F41413" t="s">
        <v>2016</v>
      </c>
      <c r="G41413">
        <v>34</v>
      </c>
      <c r="H41413" t="s">
        <v>2017</v>
      </c>
      <c r="I41413">
        <v>43494</v>
      </c>
      <c r="J41413">
        <v>2</v>
      </c>
      <c r="K41413">
        <v>0</v>
      </c>
    </row>
    <row r="41414" spans="2:11">
      <c r="B41414" t="s">
        <v>2033</v>
      </c>
      <c r="C41414" t="s">
        <v>2514</v>
      </c>
      <c r="D41414" t="s">
        <v>2044</v>
      </c>
      <c r="E41414">
        <v>3</v>
      </c>
      <c r="F41414" t="s">
        <v>2016</v>
      </c>
      <c r="G41414">
        <v>36</v>
      </c>
      <c r="H41414" t="s">
        <v>2020</v>
      </c>
      <c r="I41414">
        <v>43494</v>
      </c>
      <c r="J41414">
        <v>2</v>
      </c>
      <c r="K41414">
        <v>0</v>
      </c>
    </row>
    <row r="41415" spans="2:11">
      <c r="B41415" t="s">
        <v>2069</v>
      </c>
      <c r="C41415" t="s">
        <v>2509</v>
      </c>
      <c r="D41415" t="s">
        <v>2035</v>
      </c>
      <c r="E41415">
        <v>5</v>
      </c>
      <c r="F41415" t="s">
        <v>2016</v>
      </c>
      <c r="G41415">
        <v>41</v>
      </c>
      <c r="H41415" t="s">
        <v>2020</v>
      </c>
      <c r="I41415">
        <v>43494</v>
      </c>
      <c r="J41415">
        <v>5</v>
      </c>
      <c r="K41415">
        <v>-30.81</v>
      </c>
    </row>
    <row r="41416" spans="2:11">
      <c r="B41416" t="s">
        <v>106</v>
      </c>
      <c r="C41416" t="s">
        <v>2511</v>
      </c>
      <c r="D41416" t="s">
        <v>2669</v>
      </c>
      <c r="E41416">
        <v>5</v>
      </c>
      <c r="F41416" t="s">
        <v>2016</v>
      </c>
      <c r="G41416">
        <v>51</v>
      </c>
      <c r="H41416" t="s">
        <v>2020</v>
      </c>
      <c r="I41416">
        <v>43482</v>
      </c>
      <c r="J41416">
        <v>5</v>
      </c>
      <c r="K41416">
        <v>-30.81</v>
      </c>
    </row>
    <row r="41417" spans="2:11">
      <c r="B41417" t="s">
        <v>2079</v>
      </c>
      <c r="C41417" t="s">
        <v>2518</v>
      </c>
      <c r="D41417" t="s">
        <v>2015</v>
      </c>
      <c r="E41417">
        <v>3</v>
      </c>
      <c r="F41417" t="s">
        <v>2016</v>
      </c>
      <c r="G41417">
        <v>36</v>
      </c>
      <c r="H41417" t="s">
        <v>2017</v>
      </c>
      <c r="I41417">
        <v>43363</v>
      </c>
      <c r="J41417">
        <v>2</v>
      </c>
      <c r="K41417">
        <v>0</v>
      </c>
    </row>
    <row r="41418" spans="2:11">
      <c r="B41418" t="s">
        <v>2670</v>
      </c>
      <c r="C41418" t="s">
        <v>2671</v>
      </c>
      <c r="D41418" t="s">
        <v>2179</v>
      </c>
      <c r="E41418" t="s">
        <v>2030</v>
      </c>
      <c r="F41418" t="s">
        <v>2016</v>
      </c>
      <c r="G41418" t="s">
        <v>2030</v>
      </c>
      <c r="H41418" t="s">
        <v>2017</v>
      </c>
      <c r="I41418">
        <v>42990</v>
      </c>
      <c r="J41418" t="s">
        <v>2030</v>
      </c>
      <c r="K41418" t="s">
        <v>2030</v>
      </c>
    </row>
    <row r="41501" spans="1:11">
      <c r="A41501" t="s">
        <v>1428</v>
      </c>
      <c r="B41501" t="s">
        <v>106</v>
      </c>
      <c r="C41501" t="s">
        <v>3065</v>
      </c>
      <c r="D41501" t="s">
        <v>2229</v>
      </c>
      <c r="E41501">
        <v>5</v>
      </c>
      <c r="F41501" t="s">
        <v>2016</v>
      </c>
      <c r="G41501">
        <v>80</v>
      </c>
      <c r="H41501" t="s">
        <v>2020</v>
      </c>
      <c r="I41501">
        <v>43510</v>
      </c>
      <c r="J41501">
        <v>1</v>
      </c>
      <c r="K41501">
        <v>13.14</v>
      </c>
    </row>
    <row r="41502" spans="1:11">
      <c r="B41502" t="s">
        <v>2274</v>
      </c>
      <c r="C41502" t="s">
        <v>3365</v>
      </c>
      <c r="D41502" t="s">
        <v>2076</v>
      </c>
      <c r="E41502">
        <v>3</v>
      </c>
      <c r="F41502" t="s">
        <v>2016</v>
      </c>
      <c r="G41502" t="s">
        <v>2030</v>
      </c>
      <c r="H41502" t="s">
        <v>2017</v>
      </c>
      <c r="I41502">
        <v>43509</v>
      </c>
      <c r="J41502">
        <v>6</v>
      </c>
      <c r="K41502">
        <v>0</v>
      </c>
    </row>
    <row r="41503" spans="1:11">
      <c r="B41503" t="s">
        <v>2094</v>
      </c>
      <c r="C41503" t="s">
        <v>2095</v>
      </c>
      <c r="D41503" t="s">
        <v>2076</v>
      </c>
      <c r="E41503">
        <v>3</v>
      </c>
      <c r="F41503" t="s">
        <v>2016</v>
      </c>
      <c r="G41503" t="s">
        <v>2030</v>
      </c>
      <c r="H41503" t="s">
        <v>2017</v>
      </c>
      <c r="I41503">
        <v>43509</v>
      </c>
      <c r="J41503" t="s">
        <v>2030</v>
      </c>
      <c r="K41503" t="s">
        <v>2030</v>
      </c>
    </row>
    <row r="41504" spans="1:11">
      <c r="B41504" t="s">
        <v>2079</v>
      </c>
      <c r="C41504" t="s">
        <v>3067</v>
      </c>
      <c r="D41504" t="s">
        <v>2029</v>
      </c>
      <c r="E41504">
        <v>5</v>
      </c>
      <c r="F41504" t="s">
        <v>2016</v>
      </c>
      <c r="G41504">
        <v>80</v>
      </c>
      <c r="H41504" t="s">
        <v>2017</v>
      </c>
      <c r="I41504">
        <v>43502</v>
      </c>
      <c r="J41504">
        <v>3</v>
      </c>
      <c r="K41504">
        <v>11.68</v>
      </c>
    </row>
    <row r="41505" spans="2:11">
      <c r="B41505" t="s">
        <v>2067</v>
      </c>
      <c r="C41505" t="s">
        <v>3304</v>
      </c>
      <c r="D41505" t="s">
        <v>2252</v>
      </c>
      <c r="E41505">
        <v>3</v>
      </c>
      <c r="F41505" t="s">
        <v>2016</v>
      </c>
      <c r="G41505">
        <v>74</v>
      </c>
      <c r="H41505" t="s">
        <v>2020</v>
      </c>
      <c r="I41505">
        <v>43497</v>
      </c>
      <c r="J41505">
        <v>6</v>
      </c>
      <c r="K41505">
        <v>0</v>
      </c>
    </row>
    <row r="41506" spans="2:11">
      <c r="B41506" t="s">
        <v>2033</v>
      </c>
      <c r="C41506" t="s">
        <v>3481</v>
      </c>
      <c r="D41506" t="s">
        <v>2035</v>
      </c>
      <c r="E41506">
        <v>5</v>
      </c>
      <c r="F41506" t="s">
        <v>2016</v>
      </c>
      <c r="G41506">
        <v>80</v>
      </c>
      <c r="H41506" t="s">
        <v>2020</v>
      </c>
      <c r="I41506">
        <v>43497</v>
      </c>
      <c r="J41506">
        <v>4</v>
      </c>
      <c r="K41506">
        <v>10.4</v>
      </c>
    </row>
    <row r="41507" spans="2:11">
      <c r="B41507" t="s">
        <v>2072</v>
      </c>
      <c r="C41507" t="s">
        <v>3070</v>
      </c>
      <c r="D41507" t="s">
        <v>2029</v>
      </c>
      <c r="E41507">
        <v>5</v>
      </c>
      <c r="F41507" t="s">
        <v>2016</v>
      </c>
      <c r="G41507">
        <v>80</v>
      </c>
      <c r="H41507" t="s">
        <v>2020</v>
      </c>
      <c r="I41507">
        <v>43497</v>
      </c>
      <c r="J41507">
        <v>3</v>
      </c>
      <c r="K41507">
        <v>11.68</v>
      </c>
    </row>
    <row r="41508" spans="2:11">
      <c r="B41508" t="s">
        <v>2063</v>
      </c>
      <c r="C41508" t="s">
        <v>3482</v>
      </c>
      <c r="D41508" t="s">
        <v>2162</v>
      </c>
      <c r="E41508">
        <v>3</v>
      </c>
      <c r="F41508" t="s">
        <v>2085</v>
      </c>
      <c r="G41508">
        <v>72</v>
      </c>
      <c r="H41508" t="s">
        <v>2017</v>
      </c>
      <c r="I41508">
        <v>43497</v>
      </c>
      <c r="J41508" t="s">
        <v>2030</v>
      </c>
      <c r="K41508" t="s">
        <v>2030</v>
      </c>
    </row>
    <row r="41509" spans="2:11">
      <c r="B41509" t="s">
        <v>2174</v>
      </c>
      <c r="C41509" t="s">
        <v>3485</v>
      </c>
      <c r="D41509" t="s">
        <v>2029</v>
      </c>
      <c r="E41509">
        <v>5</v>
      </c>
      <c r="F41509" t="s">
        <v>2016</v>
      </c>
      <c r="G41509">
        <v>80</v>
      </c>
      <c r="H41509" t="s">
        <v>2017</v>
      </c>
      <c r="I41509">
        <v>43496</v>
      </c>
      <c r="J41509">
        <v>3</v>
      </c>
      <c r="K41509">
        <v>11.68</v>
      </c>
    </row>
    <row r="41510" spans="2:11">
      <c r="B41510" t="s">
        <v>2021</v>
      </c>
      <c r="C41510" t="s">
        <v>3075</v>
      </c>
      <c r="D41510" t="s">
        <v>2166</v>
      </c>
      <c r="E41510">
        <v>5</v>
      </c>
      <c r="F41510" t="s">
        <v>2016</v>
      </c>
      <c r="G41510">
        <v>79</v>
      </c>
      <c r="H41510" t="s">
        <v>2020</v>
      </c>
      <c r="I41510">
        <v>43496</v>
      </c>
      <c r="J41510">
        <v>3</v>
      </c>
      <c r="K41510">
        <v>11.68</v>
      </c>
    </row>
    <row r="41511" spans="2:11">
      <c r="B41511" t="s">
        <v>2027</v>
      </c>
      <c r="C41511" t="s">
        <v>3483</v>
      </c>
      <c r="D41511" t="s">
        <v>2029</v>
      </c>
      <c r="E41511">
        <v>5</v>
      </c>
      <c r="F41511" t="s">
        <v>2016</v>
      </c>
      <c r="G41511">
        <v>79</v>
      </c>
      <c r="H41511" t="s">
        <v>2017</v>
      </c>
      <c r="I41511">
        <v>43496</v>
      </c>
      <c r="J41511" t="s">
        <v>2030</v>
      </c>
      <c r="K41511" t="s">
        <v>2030</v>
      </c>
    </row>
    <row r="41512" spans="2:11">
      <c r="B41512" t="s">
        <v>2148</v>
      </c>
      <c r="C41512" t="s">
        <v>3484</v>
      </c>
      <c r="D41512" t="s">
        <v>2029</v>
      </c>
      <c r="E41512">
        <v>5</v>
      </c>
      <c r="F41512" t="s">
        <v>2016</v>
      </c>
      <c r="G41512">
        <v>83</v>
      </c>
      <c r="H41512" t="s">
        <v>2020</v>
      </c>
      <c r="I41512">
        <v>43496</v>
      </c>
      <c r="J41512">
        <v>3</v>
      </c>
      <c r="K41512">
        <v>11.68</v>
      </c>
    </row>
    <row r="41513" spans="2:11">
      <c r="B41513" t="s">
        <v>2074</v>
      </c>
      <c r="C41513" t="s">
        <v>3077</v>
      </c>
      <c r="D41513" t="s">
        <v>2076</v>
      </c>
      <c r="E41513">
        <v>3</v>
      </c>
      <c r="F41513" t="s">
        <v>2016</v>
      </c>
      <c r="G41513">
        <v>76</v>
      </c>
      <c r="H41513" t="s">
        <v>2020</v>
      </c>
      <c r="I41513">
        <v>43496</v>
      </c>
      <c r="J41513">
        <v>6</v>
      </c>
      <c r="K41513">
        <v>0</v>
      </c>
    </row>
    <row r="41514" spans="2:11">
      <c r="B41514" t="s">
        <v>2077</v>
      </c>
      <c r="C41514" t="s">
        <v>3071</v>
      </c>
      <c r="D41514" t="s">
        <v>2029</v>
      </c>
      <c r="E41514">
        <v>5</v>
      </c>
      <c r="F41514" t="s">
        <v>2016</v>
      </c>
      <c r="G41514">
        <v>78</v>
      </c>
      <c r="H41514" t="s">
        <v>2020</v>
      </c>
      <c r="I41514">
        <v>43496</v>
      </c>
      <c r="J41514">
        <v>3</v>
      </c>
      <c r="K41514">
        <v>11.68</v>
      </c>
    </row>
    <row r="41515" spans="2:11">
      <c r="B41515" t="s">
        <v>2049</v>
      </c>
      <c r="C41515" t="s">
        <v>3486</v>
      </c>
      <c r="D41515" t="s">
        <v>2015</v>
      </c>
      <c r="E41515">
        <v>3</v>
      </c>
      <c r="F41515" t="s">
        <v>2016</v>
      </c>
      <c r="G41515">
        <v>71</v>
      </c>
      <c r="H41515" t="s">
        <v>2020</v>
      </c>
      <c r="I41515">
        <v>43496</v>
      </c>
      <c r="J41515">
        <v>6</v>
      </c>
      <c r="K41515">
        <v>0</v>
      </c>
    </row>
    <row r="41516" spans="2:11">
      <c r="B41516" t="s">
        <v>2051</v>
      </c>
      <c r="C41516" t="s">
        <v>2920</v>
      </c>
      <c r="D41516" t="s">
        <v>2053</v>
      </c>
      <c r="E41516">
        <v>1</v>
      </c>
      <c r="F41516" t="s">
        <v>2016</v>
      </c>
      <c r="G41516">
        <v>63</v>
      </c>
      <c r="H41516" t="s">
        <v>2017</v>
      </c>
      <c r="I41516">
        <v>43496</v>
      </c>
      <c r="J41516">
        <v>7</v>
      </c>
      <c r="K41516">
        <v>-2.38</v>
      </c>
    </row>
    <row r="41517" spans="2:11">
      <c r="B41517" t="s">
        <v>2198</v>
      </c>
      <c r="C41517" t="s">
        <v>3933</v>
      </c>
      <c r="D41517" t="s">
        <v>2035</v>
      </c>
      <c r="E41517">
        <v>5</v>
      </c>
      <c r="F41517" t="s">
        <v>2016</v>
      </c>
      <c r="G41517">
        <v>80</v>
      </c>
      <c r="H41517" t="s">
        <v>2020</v>
      </c>
      <c r="I41517">
        <v>43496</v>
      </c>
      <c r="J41517">
        <v>5</v>
      </c>
      <c r="K41517">
        <v>4.7699999999999996</v>
      </c>
    </row>
    <row r="41518" spans="2:11">
      <c r="B41518" t="s">
        <v>2024</v>
      </c>
      <c r="C41518" t="s">
        <v>2880</v>
      </c>
      <c r="D41518" t="s">
        <v>2026</v>
      </c>
      <c r="E41518">
        <v>5</v>
      </c>
      <c r="F41518" t="s">
        <v>2085</v>
      </c>
      <c r="G41518">
        <v>70</v>
      </c>
      <c r="H41518" t="s">
        <v>2017</v>
      </c>
      <c r="I41518">
        <v>43406</v>
      </c>
      <c r="J41518" t="s">
        <v>2030</v>
      </c>
      <c r="K41518" t="s">
        <v>2030</v>
      </c>
    </row>
    <row r="41519" spans="2:11">
      <c r="B41519" t="s">
        <v>2083</v>
      </c>
      <c r="C41519" t="s">
        <v>2304</v>
      </c>
      <c r="D41519" t="s">
        <v>2035</v>
      </c>
      <c r="E41519">
        <v>5</v>
      </c>
      <c r="F41519" t="s">
        <v>2016</v>
      </c>
      <c r="G41519" t="s">
        <v>2030</v>
      </c>
      <c r="H41519" t="s">
        <v>2017</v>
      </c>
      <c r="I41519">
        <v>43181</v>
      </c>
      <c r="J41519">
        <v>3</v>
      </c>
      <c r="K41519">
        <v>11.68</v>
      </c>
    </row>
    <row r="41520" spans="2:11">
      <c r="B41520" t="s">
        <v>2111</v>
      </c>
      <c r="C41520" t="s">
        <v>2930</v>
      </c>
      <c r="D41520" t="s">
        <v>2026</v>
      </c>
      <c r="E41520">
        <v>5</v>
      </c>
      <c r="F41520" t="s">
        <v>2016</v>
      </c>
      <c r="G41520" t="s">
        <v>2030</v>
      </c>
      <c r="H41520" t="s">
        <v>2017</v>
      </c>
      <c r="I41520">
        <v>43143</v>
      </c>
      <c r="J41520">
        <v>3</v>
      </c>
      <c r="K41520">
        <v>11.68</v>
      </c>
    </row>
    <row r="41601" spans="1:11">
      <c r="A41601" t="s">
        <v>1429</v>
      </c>
      <c r="B41601" t="s">
        <v>2091</v>
      </c>
      <c r="C41601" t="s">
        <v>3229</v>
      </c>
      <c r="D41601" t="s">
        <v>2093</v>
      </c>
      <c r="E41601" t="s">
        <v>2030</v>
      </c>
      <c r="F41601" t="s">
        <v>2016</v>
      </c>
      <c r="G41601" t="s">
        <v>2030</v>
      </c>
      <c r="H41601" t="s">
        <v>2017</v>
      </c>
      <c r="I41601">
        <v>43510</v>
      </c>
      <c r="J41601" t="s">
        <v>2030</v>
      </c>
      <c r="K41601" t="s">
        <v>2030</v>
      </c>
    </row>
    <row r="41602" spans="1:11">
      <c r="B41602" t="s">
        <v>2777</v>
      </c>
      <c r="C41602" t="s">
        <v>3041</v>
      </c>
      <c r="D41602" t="s">
        <v>2076</v>
      </c>
      <c r="E41602">
        <v>3</v>
      </c>
      <c r="F41602" t="s">
        <v>2016</v>
      </c>
      <c r="G41602">
        <v>47</v>
      </c>
      <c r="H41602" t="s">
        <v>2017</v>
      </c>
      <c r="I41602">
        <v>43510</v>
      </c>
      <c r="J41602">
        <v>1</v>
      </c>
      <c r="K41602">
        <v>22.85</v>
      </c>
    </row>
    <row r="41603" spans="1:11">
      <c r="B41603" t="s">
        <v>2159</v>
      </c>
      <c r="C41603" t="s">
        <v>2950</v>
      </c>
      <c r="D41603" t="s">
        <v>2044</v>
      </c>
      <c r="E41603">
        <v>3</v>
      </c>
      <c r="F41603" t="s">
        <v>2016</v>
      </c>
      <c r="G41603">
        <v>53</v>
      </c>
      <c r="H41603" t="s">
        <v>2017</v>
      </c>
      <c r="I41603">
        <v>43508</v>
      </c>
      <c r="J41603">
        <v>8</v>
      </c>
      <c r="K41603">
        <v>0</v>
      </c>
    </row>
    <row r="41604" spans="1:11">
      <c r="B41604" t="s">
        <v>2267</v>
      </c>
      <c r="C41604" t="s">
        <v>2652</v>
      </c>
      <c r="D41604" t="s">
        <v>2273</v>
      </c>
      <c r="E41604">
        <v>3</v>
      </c>
      <c r="F41604" t="s">
        <v>2016</v>
      </c>
      <c r="G41604" t="s">
        <v>2030</v>
      </c>
      <c r="H41604" t="s">
        <v>2017</v>
      </c>
      <c r="I41604">
        <v>43508</v>
      </c>
      <c r="J41604">
        <v>8</v>
      </c>
      <c r="K41604">
        <v>0</v>
      </c>
    </row>
    <row r="41605" spans="1:11">
      <c r="B41605" t="s">
        <v>2051</v>
      </c>
      <c r="C41605" t="s">
        <v>2969</v>
      </c>
      <c r="D41605" t="s">
        <v>2026</v>
      </c>
      <c r="E41605">
        <v>5</v>
      </c>
      <c r="F41605" t="s">
        <v>2016</v>
      </c>
      <c r="G41605">
        <v>55</v>
      </c>
      <c r="H41605" t="s">
        <v>2017</v>
      </c>
      <c r="I41605">
        <v>43502</v>
      </c>
      <c r="J41605" t="s">
        <v>2030</v>
      </c>
      <c r="K41605" t="s">
        <v>2030</v>
      </c>
    </row>
    <row r="41606" spans="1:11">
      <c r="B41606" t="s">
        <v>2094</v>
      </c>
      <c r="C41606" t="s">
        <v>2095</v>
      </c>
      <c r="D41606" t="s">
        <v>2076</v>
      </c>
      <c r="E41606">
        <v>3</v>
      </c>
      <c r="F41606" t="s">
        <v>2016</v>
      </c>
      <c r="G41606" t="s">
        <v>2030</v>
      </c>
      <c r="H41606" t="s">
        <v>2017</v>
      </c>
      <c r="I41606">
        <v>43500</v>
      </c>
      <c r="J41606" t="s">
        <v>2030</v>
      </c>
      <c r="K41606" t="s">
        <v>2030</v>
      </c>
    </row>
    <row r="41607" spans="1:11">
      <c r="B41607" t="s">
        <v>2601</v>
      </c>
      <c r="C41607" t="s">
        <v>2953</v>
      </c>
      <c r="D41607" t="s">
        <v>2015</v>
      </c>
      <c r="E41607">
        <v>3</v>
      </c>
      <c r="F41607" t="s">
        <v>2016</v>
      </c>
      <c r="G41607">
        <v>56</v>
      </c>
      <c r="H41607" t="s">
        <v>2020</v>
      </c>
      <c r="I41607">
        <v>43496</v>
      </c>
      <c r="J41607">
        <v>13</v>
      </c>
      <c r="K41607">
        <v>-14.64</v>
      </c>
    </row>
    <row r="41608" spans="1:11">
      <c r="B41608" t="s">
        <v>2049</v>
      </c>
      <c r="C41608" t="s">
        <v>2962</v>
      </c>
      <c r="D41608" t="s">
        <v>2015</v>
      </c>
      <c r="E41608">
        <v>3</v>
      </c>
      <c r="F41608" t="s">
        <v>2016</v>
      </c>
      <c r="G41608">
        <v>49</v>
      </c>
      <c r="H41608" t="s">
        <v>2020</v>
      </c>
      <c r="I41608">
        <v>43490</v>
      </c>
      <c r="J41608">
        <v>7</v>
      </c>
      <c r="K41608">
        <v>0.38</v>
      </c>
    </row>
    <row r="41609" spans="1:11">
      <c r="B41609" t="s">
        <v>2069</v>
      </c>
      <c r="C41609" t="s">
        <v>2959</v>
      </c>
      <c r="D41609" t="s">
        <v>2071</v>
      </c>
      <c r="E41609">
        <v>3</v>
      </c>
      <c r="F41609" t="s">
        <v>2016</v>
      </c>
      <c r="G41609" t="s">
        <v>2030</v>
      </c>
      <c r="H41609" t="s">
        <v>2017</v>
      </c>
      <c r="I41609">
        <v>43482</v>
      </c>
      <c r="J41609">
        <v>4</v>
      </c>
      <c r="K41609">
        <v>5.94</v>
      </c>
    </row>
    <row r="41610" spans="1:11">
      <c r="B41610" t="s">
        <v>106</v>
      </c>
      <c r="C41610" t="s">
        <v>2955</v>
      </c>
      <c r="D41610" t="s">
        <v>2019</v>
      </c>
      <c r="E41610">
        <v>3</v>
      </c>
      <c r="F41610" t="s">
        <v>2016</v>
      </c>
      <c r="G41610">
        <v>50</v>
      </c>
      <c r="H41610" t="s">
        <v>2020</v>
      </c>
      <c r="I41610">
        <v>43481</v>
      </c>
      <c r="J41610">
        <v>5</v>
      </c>
      <c r="K41610">
        <v>1.69</v>
      </c>
    </row>
    <row r="41611" spans="1:11">
      <c r="B41611" t="s">
        <v>2033</v>
      </c>
      <c r="C41611" t="s">
        <v>2966</v>
      </c>
      <c r="D41611" t="s">
        <v>2184</v>
      </c>
      <c r="E41611">
        <v>1</v>
      </c>
      <c r="F41611" t="s">
        <v>2088</v>
      </c>
      <c r="G41611">
        <v>41</v>
      </c>
      <c r="H41611" t="s">
        <v>2020</v>
      </c>
      <c r="I41611">
        <v>43481</v>
      </c>
      <c r="J41611">
        <v>6</v>
      </c>
      <c r="K41611">
        <v>1.27</v>
      </c>
    </row>
    <row r="41612" spans="1:11">
      <c r="B41612" t="s">
        <v>2232</v>
      </c>
      <c r="C41612" t="s">
        <v>3227</v>
      </c>
      <c r="D41612" t="s">
        <v>2015</v>
      </c>
      <c r="E41612">
        <v>3</v>
      </c>
      <c r="F41612" t="s">
        <v>2016</v>
      </c>
      <c r="G41612" t="s">
        <v>2030</v>
      </c>
      <c r="H41612" t="s">
        <v>2017</v>
      </c>
      <c r="I41612">
        <v>43481</v>
      </c>
      <c r="J41612">
        <v>8</v>
      </c>
      <c r="K41612">
        <v>0</v>
      </c>
    </row>
    <row r="41613" spans="1:11">
      <c r="B41613" t="s">
        <v>2151</v>
      </c>
      <c r="C41613" t="s">
        <v>2968</v>
      </c>
      <c r="D41613" t="s">
        <v>2044</v>
      </c>
      <c r="E41613">
        <v>3</v>
      </c>
      <c r="F41613" t="s">
        <v>2016</v>
      </c>
      <c r="G41613" t="s">
        <v>2030</v>
      </c>
      <c r="H41613" t="s">
        <v>2017</v>
      </c>
      <c r="I41613">
        <v>43481</v>
      </c>
      <c r="J41613">
        <v>8</v>
      </c>
      <c r="K41613">
        <v>0</v>
      </c>
    </row>
    <row r="41614" spans="1:11">
      <c r="B41614" t="s">
        <v>2260</v>
      </c>
      <c r="C41614" t="s">
        <v>2970</v>
      </c>
      <c r="D41614" t="s">
        <v>2044</v>
      </c>
      <c r="E41614">
        <v>3</v>
      </c>
      <c r="F41614" t="s">
        <v>2088</v>
      </c>
      <c r="G41614">
        <v>45</v>
      </c>
      <c r="H41614" t="s">
        <v>2020</v>
      </c>
      <c r="I41614">
        <v>43481</v>
      </c>
      <c r="J41614">
        <v>11</v>
      </c>
      <c r="K41614">
        <v>-9.73</v>
      </c>
    </row>
    <row r="41615" spans="1:11">
      <c r="B41615" t="s">
        <v>2120</v>
      </c>
      <c r="C41615" t="s">
        <v>2121</v>
      </c>
      <c r="D41615" t="s">
        <v>2044</v>
      </c>
      <c r="E41615">
        <v>3</v>
      </c>
      <c r="F41615" t="s">
        <v>2016</v>
      </c>
      <c r="G41615">
        <v>46</v>
      </c>
      <c r="H41615" t="s">
        <v>2020</v>
      </c>
      <c r="I41615">
        <v>43481</v>
      </c>
      <c r="J41615">
        <v>8</v>
      </c>
      <c r="K41615">
        <v>0</v>
      </c>
    </row>
    <row r="41616" spans="1:11">
      <c r="B41616" t="s">
        <v>2021</v>
      </c>
      <c r="C41616" t="s">
        <v>2956</v>
      </c>
      <c r="D41616" t="s">
        <v>2216</v>
      </c>
      <c r="E41616">
        <v>3</v>
      </c>
      <c r="F41616" t="s">
        <v>2088</v>
      </c>
      <c r="G41616">
        <v>50</v>
      </c>
      <c r="H41616" t="s">
        <v>2020</v>
      </c>
      <c r="I41616">
        <v>43480</v>
      </c>
      <c r="J41616" t="s">
        <v>2030</v>
      </c>
      <c r="K41616" t="s">
        <v>2030</v>
      </c>
    </row>
    <row r="41617" spans="2:11">
      <c r="B41617" t="s">
        <v>2027</v>
      </c>
      <c r="C41617" t="s">
        <v>2965</v>
      </c>
      <c r="D41617" t="s">
        <v>2044</v>
      </c>
      <c r="E41617">
        <v>3</v>
      </c>
      <c r="F41617" t="s">
        <v>2016</v>
      </c>
      <c r="G41617">
        <v>50</v>
      </c>
      <c r="H41617" t="s">
        <v>2017</v>
      </c>
      <c r="I41617">
        <v>43480</v>
      </c>
      <c r="J41617">
        <v>8</v>
      </c>
      <c r="K41617">
        <v>0</v>
      </c>
    </row>
    <row r="41618" spans="2:11">
      <c r="B41618" t="s">
        <v>2198</v>
      </c>
      <c r="C41618" t="s">
        <v>3228</v>
      </c>
      <c r="D41618" t="s">
        <v>2044</v>
      </c>
      <c r="E41618">
        <v>3</v>
      </c>
      <c r="F41618" t="s">
        <v>2016</v>
      </c>
      <c r="G41618">
        <v>43</v>
      </c>
      <c r="H41618" t="s">
        <v>2020</v>
      </c>
      <c r="I41618">
        <v>43480</v>
      </c>
      <c r="J41618">
        <v>8</v>
      </c>
      <c r="K41618">
        <v>0</v>
      </c>
    </row>
    <row r="41619" spans="2:11">
      <c r="B41619" t="s">
        <v>2257</v>
      </c>
      <c r="C41619" t="s">
        <v>2964</v>
      </c>
      <c r="D41619" t="s">
        <v>2029</v>
      </c>
      <c r="E41619">
        <v>5</v>
      </c>
      <c r="F41619" t="s">
        <v>2016</v>
      </c>
      <c r="G41619">
        <v>75</v>
      </c>
      <c r="H41619" t="s">
        <v>2020</v>
      </c>
      <c r="I41619">
        <v>43454</v>
      </c>
      <c r="J41619">
        <v>14</v>
      </c>
      <c r="K41619">
        <v>-33.1</v>
      </c>
    </row>
    <row r="41620" spans="2:11">
      <c r="B41620" t="s">
        <v>2024</v>
      </c>
      <c r="C41620" t="s">
        <v>2262</v>
      </c>
      <c r="D41620" t="s">
        <v>2076</v>
      </c>
      <c r="E41620">
        <v>3</v>
      </c>
      <c r="F41620" t="s">
        <v>2016</v>
      </c>
      <c r="G41620" t="s">
        <v>2030</v>
      </c>
      <c r="H41620" t="s">
        <v>2017</v>
      </c>
      <c r="I41620">
        <v>43423</v>
      </c>
      <c r="J41620" t="s">
        <v>2030</v>
      </c>
      <c r="K41620" t="s">
        <v>2030</v>
      </c>
    </row>
    <row r="41621" spans="2:11">
      <c r="B41621" t="s">
        <v>2077</v>
      </c>
      <c r="C41621" t="s">
        <v>2116</v>
      </c>
      <c r="D41621" t="s">
        <v>2662</v>
      </c>
      <c r="E41621">
        <v>3</v>
      </c>
      <c r="F41621" t="s">
        <v>2016</v>
      </c>
      <c r="G41621" t="s">
        <v>2030</v>
      </c>
      <c r="H41621" t="s">
        <v>2017</v>
      </c>
      <c r="I41621">
        <v>43420</v>
      </c>
      <c r="J41621">
        <v>9</v>
      </c>
      <c r="K41621">
        <v>-3.15</v>
      </c>
    </row>
    <row r="41622" spans="2:11">
      <c r="B41622" t="s">
        <v>2083</v>
      </c>
      <c r="C41622" t="s">
        <v>2084</v>
      </c>
      <c r="D41622" t="s">
        <v>2076</v>
      </c>
      <c r="E41622">
        <v>3</v>
      </c>
      <c r="F41622" t="s">
        <v>2088</v>
      </c>
      <c r="G41622" t="s">
        <v>2030</v>
      </c>
      <c r="H41622" t="s">
        <v>2017</v>
      </c>
      <c r="I41622">
        <v>43382</v>
      </c>
      <c r="J41622">
        <v>3</v>
      </c>
      <c r="K41622">
        <v>8.58</v>
      </c>
    </row>
    <row r="41623" spans="2:11">
      <c r="B41623" t="s">
        <v>2096</v>
      </c>
      <c r="C41623" t="s">
        <v>2097</v>
      </c>
      <c r="D41623" t="s">
        <v>2026</v>
      </c>
      <c r="E41623">
        <v>5</v>
      </c>
      <c r="F41623" t="s">
        <v>2016</v>
      </c>
      <c r="G41623" t="s">
        <v>2030</v>
      </c>
      <c r="H41623" t="s">
        <v>2017</v>
      </c>
      <c r="I41623">
        <v>43339</v>
      </c>
      <c r="J41623">
        <v>12</v>
      </c>
      <c r="K41623">
        <v>-10.88</v>
      </c>
    </row>
    <row r="41624" spans="2:11">
      <c r="B41624" t="s">
        <v>3063</v>
      </c>
      <c r="C41624" t="s">
        <v>3233</v>
      </c>
      <c r="D41624" t="s">
        <v>2076</v>
      </c>
      <c r="E41624">
        <v>3</v>
      </c>
      <c r="F41624" t="s">
        <v>2085</v>
      </c>
      <c r="G41624">
        <v>39.5</v>
      </c>
      <c r="H41624" t="s">
        <v>2020</v>
      </c>
      <c r="I41624">
        <v>42556</v>
      </c>
      <c r="J41624">
        <v>8</v>
      </c>
      <c r="K41624">
        <v>0</v>
      </c>
    </row>
    <row r="41701" spans="1:11">
      <c r="A41701" t="s">
        <v>1430</v>
      </c>
      <c r="B41701" t="s">
        <v>2027</v>
      </c>
      <c r="C41701" t="s">
        <v>3754</v>
      </c>
      <c r="D41701" t="s">
        <v>2029</v>
      </c>
      <c r="E41701">
        <v>5</v>
      </c>
      <c r="F41701" t="s">
        <v>2016</v>
      </c>
      <c r="G41701">
        <v>93</v>
      </c>
      <c r="H41701" t="s">
        <v>2017</v>
      </c>
      <c r="I41701">
        <v>43509</v>
      </c>
      <c r="J41701" t="s">
        <v>2030</v>
      </c>
      <c r="K41701" t="s">
        <v>2030</v>
      </c>
    </row>
    <row r="41702" spans="1:11">
      <c r="B41702" t="s">
        <v>2274</v>
      </c>
      <c r="C41702" t="s">
        <v>3755</v>
      </c>
      <c r="D41702" t="s">
        <v>2076</v>
      </c>
      <c r="E41702">
        <v>3</v>
      </c>
      <c r="F41702" t="s">
        <v>2016</v>
      </c>
      <c r="G41702" t="s">
        <v>2030</v>
      </c>
      <c r="H41702" t="s">
        <v>2017</v>
      </c>
      <c r="I41702">
        <v>43509</v>
      </c>
      <c r="J41702">
        <v>1</v>
      </c>
      <c r="K41702">
        <v>10.14</v>
      </c>
    </row>
    <row r="41703" spans="1:11">
      <c r="B41703" t="s">
        <v>2234</v>
      </c>
      <c r="C41703" t="s">
        <v>3756</v>
      </c>
      <c r="D41703" t="s">
        <v>2044</v>
      </c>
      <c r="E41703">
        <v>3</v>
      </c>
      <c r="F41703" t="s">
        <v>2016</v>
      </c>
      <c r="G41703">
        <v>88</v>
      </c>
      <c r="H41703" t="s">
        <v>2020</v>
      </c>
      <c r="I41703">
        <v>43509</v>
      </c>
      <c r="J41703">
        <v>7</v>
      </c>
      <c r="K41703">
        <v>-2.3199999999999998</v>
      </c>
    </row>
    <row r="41704" spans="1:11">
      <c r="B41704" t="s">
        <v>2220</v>
      </c>
      <c r="C41704" t="s">
        <v>3757</v>
      </c>
      <c r="D41704" t="s">
        <v>2026</v>
      </c>
      <c r="E41704">
        <v>5</v>
      </c>
      <c r="F41704" t="s">
        <v>2016</v>
      </c>
      <c r="G41704">
        <v>105</v>
      </c>
      <c r="H41704" t="s">
        <v>2020</v>
      </c>
      <c r="I41704">
        <v>43507</v>
      </c>
      <c r="J41704">
        <v>3</v>
      </c>
      <c r="K41704">
        <v>1.83</v>
      </c>
    </row>
    <row r="41705" spans="1:11">
      <c r="B41705" t="s">
        <v>2236</v>
      </c>
      <c r="C41705" t="s">
        <v>3758</v>
      </c>
      <c r="D41705" t="s">
        <v>2015</v>
      </c>
      <c r="E41705">
        <v>3</v>
      </c>
      <c r="F41705" t="s">
        <v>2016</v>
      </c>
      <c r="G41705" t="s">
        <v>2030</v>
      </c>
      <c r="H41705" t="s">
        <v>2017</v>
      </c>
      <c r="I41705">
        <v>43507</v>
      </c>
      <c r="J41705">
        <v>5</v>
      </c>
      <c r="K41705">
        <v>0</v>
      </c>
    </row>
    <row r="41706" spans="1:11">
      <c r="B41706" t="s">
        <v>2277</v>
      </c>
      <c r="C41706" t="s">
        <v>3759</v>
      </c>
      <c r="D41706" t="s">
        <v>2015</v>
      </c>
      <c r="E41706">
        <v>3</v>
      </c>
      <c r="F41706" t="s">
        <v>2016</v>
      </c>
      <c r="G41706">
        <v>96</v>
      </c>
      <c r="H41706" t="s">
        <v>2017</v>
      </c>
      <c r="I41706">
        <v>43506</v>
      </c>
      <c r="J41706">
        <v>6</v>
      </c>
      <c r="K41706">
        <v>-0.8</v>
      </c>
    </row>
    <row r="41707" spans="1:11">
      <c r="B41707" t="s">
        <v>2083</v>
      </c>
      <c r="C41707" t="s">
        <v>2084</v>
      </c>
      <c r="D41707" t="s">
        <v>2076</v>
      </c>
      <c r="E41707">
        <v>3</v>
      </c>
      <c r="F41707" t="s">
        <v>2088</v>
      </c>
      <c r="G41707" t="s">
        <v>2030</v>
      </c>
      <c r="H41707" t="s">
        <v>2017</v>
      </c>
      <c r="I41707">
        <v>43504</v>
      </c>
      <c r="J41707">
        <v>8</v>
      </c>
      <c r="K41707">
        <v>-2.68</v>
      </c>
    </row>
    <row r="41708" spans="1:11">
      <c r="B41708" t="s">
        <v>2021</v>
      </c>
      <c r="C41708" t="s">
        <v>3760</v>
      </c>
      <c r="D41708" t="s">
        <v>2296</v>
      </c>
      <c r="E41708">
        <v>3</v>
      </c>
      <c r="F41708" t="s">
        <v>2016</v>
      </c>
      <c r="G41708">
        <v>102</v>
      </c>
      <c r="H41708" t="s">
        <v>2020</v>
      </c>
      <c r="I41708">
        <v>43503</v>
      </c>
      <c r="J41708">
        <v>5</v>
      </c>
      <c r="K41708">
        <v>0</v>
      </c>
    </row>
    <row r="41709" spans="1:11">
      <c r="B41709" t="s">
        <v>2094</v>
      </c>
      <c r="C41709" t="s">
        <v>2095</v>
      </c>
      <c r="D41709" t="s">
        <v>2026</v>
      </c>
      <c r="E41709">
        <v>5</v>
      </c>
      <c r="F41709" t="s">
        <v>2085</v>
      </c>
      <c r="G41709">
        <v>100</v>
      </c>
      <c r="H41709" t="s">
        <v>2020</v>
      </c>
      <c r="I41709">
        <v>43503</v>
      </c>
      <c r="J41709" t="s">
        <v>2030</v>
      </c>
      <c r="K41709" t="s">
        <v>2030</v>
      </c>
    </row>
    <row r="41710" spans="1:11">
      <c r="B41710" t="s">
        <v>2240</v>
      </c>
      <c r="C41710" t="s">
        <v>3761</v>
      </c>
      <c r="D41710" t="s">
        <v>2026</v>
      </c>
      <c r="E41710">
        <v>5</v>
      </c>
      <c r="F41710" t="s">
        <v>2016</v>
      </c>
      <c r="G41710">
        <v>123</v>
      </c>
      <c r="H41710" t="s">
        <v>2017</v>
      </c>
      <c r="I41710">
        <v>43503</v>
      </c>
      <c r="J41710" t="s">
        <v>2030</v>
      </c>
      <c r="K41710" t="s">
        <v>2030</v>
      </c>
    </row>
    <row r="41711" spans="1:11">
      <c r="B41711" t="s">
        <v>2033</v>
      </c>
      <c r="C41711" t="s">
        <v>3762</v>
      </c>
      <c r="D41711" t="s">
        <v>2035</v>
      </c>
      <c r="E41711">
        <v>5</v>
      </c>
      <c r="F41711" t="s">
        <v>2016</v>
      </c>
      <c r="G41711">
        <v>120</v>
      </c>
      <c r="H41711" t="s">
        <v>2036</v>
      </c>
      <c r="I41711">
        <v>43502</v>
      </c>
      <c r="J41711" t="s">
        <v>2030</v>
      </c>
      <c r="K41711" t="s">
        <v>2030</v>
      </c>
    </row>
    <row r="41712" spans="1:11">
      <c r="B41712" t="s">
        <v>2232</v>
      </c>
      <c r="C41712" t="s">
        <v>3763</v>
      </c>
      <c r="D41712" t="s">
        <v>2015</v>
      </c>
      <c r="E41712">
        <v>3</v>
      </c>
      <c r="F41712" t="s">
        <v>2085</v>
      </c>
      <c r="G41712" t="s">
        <v>2030</v>
      </c>
      <c r="H41712" t="s">
        <v>2017</v>
      </c>
      <c r="I41712">
        <v>43502</v>
      </c>
      <c r="J41712">
        <v>4</v>
      </c>
      <c r="K41712">
        <v>0.13</v>
      </c>
    </row>
    <row r="41713" spans="2:11">
      <c r="B41713" t="s">
        <v>2072</v>
      </c>
      <c r="C41713" t="s">
        <v>3191</v>
      </c>
      <c r="D41713" t="s">
        <v>2189</v>
      </c>
      <c r="E41713">
        <v>5</v>
      </c>
      <c r="F41713" t="s">
        <v>2016</v>
      </c>
      <c r="G41713">
        <v>115</v>
      </c>
      <c r="H41713" t="s">
        <v>2020</v>
      </c>
      <c r="I41713">
        <v>43502</v>
      </c>
      <c r="J41713">
        <v>3</v>
      </c>
      <c r="K41713">
        <v>1.83</v>
      </c>
    </row>
    <row r="41714" spans="2:11">
      <c r="B41714" t="s">
        <v>2079</v>
      </c>
      <c r="C41714" t="s">
        <v>3764</v>
      </c>
      <c r="D41714" t="s">
        <v>2015</v>
      </c>
      <c r="E41714">
        <v>3</v>
      </c>
      <c r="F41714" t="s">
        <v>2016</v>
      </c>
      <c r="G41714">
        <v>94</v>
      </c>
      <c r="H41714" t="s">
        <v>2017</v>
      </c>
      <c r="I41714">
        <v>43502</v>
      </c>
      <c r="J41714">
        <v>5</v>
      </c>
      <c r="K41714">
        <v>0</v>
      </c>
    </row>
    <row r="41715" spans="2:11">
      <c r="B41715" t="s">
        <v>2051</v>
      </c>
      <c r="C41715" t="s">
        <v>3645</v>
      </c>
      <c r="D41715" t="s">
        <v>2076</v>
      </c>
      <c r="E41715">
        <v>3</v>
      </c>
      <c r="F41715" t="s">
        <v>2016</v>
      </c>
      <c r="G41715">
        <v>84</v>
      </c>
      <c r="H41715" t="s">
        <v>2017</v>
      </c>
      <c r="I41715">
        <v>43502</v>
      </c>
      <c r="J41715">
        <v>2</v>
      </c>
      <c r="K41715">
        <v>8.48</v>
      </c>
    </row>
    <row r="41716" spans="2:11">
      <c r="B41716" t="s">
        <v>2061</v>
      </c>
      <c r="C41716" t="s">
        <v>2631</v>
      </c>
      <c r="D41716" t="s">
        <v>2026</v>
      </c>
      <c r="E41716">
        <v>5</v>
      </c>
      <c r="F41716" t="s">
        <v>2016</v>
      </c>
      <c r="G41716">
        <v>120</v>
      </c>
      <c r="H41716" t="s">
        <v>2020</v>
      </c>
      <c r="I41716">
        <v>43502</v>
      </c>
      <c r="J41716">
        <v>3</v>
      </c>
      <c r="K41716">
        <v>1.83</v>
      </c>
    </row>
    <row r="41717" spans="2:11">
      <c r="B41717" t="s">
        <v>106</v>
      </c>
      <c r="C41717" t="s">
        <v>3765</v>
      </c>
      <c r="D41717" t="s">
        <v>2114</v>
      </c>
      <c r="E41717">
        <v>3</v>
      </c>
      <c r="F41717" t="s">
        <v>2016</v>
      </c>
      <c r="G41717">
        <v>94</v>
      </c>
      <c r="H41717" t="s">
        <v>2020</v>
      </c>
      <c r="I41717">
        <v>43501</v>
      </c>
      <c r="J41717">
        <v>5</v>
      </c>
      <c r="K41717">
        <v>0</v>
      </c>
    </row>
    <row r="41718" spans="2:11">
      <c r="B41718" t="s">
        <v>2063</v>
      </c>
      <c r="C41718" t="s">
        <v>3197</v>
      </c>
      <c r="D41718" t="s">
        <v>2035</v>
      </c>
      <c r="E41718">
        <v>5</v>
      </c>
      <c r="F41718" t="s">
        <v>2016</v>
      </c>
      <c r="G41718">
        <v>110</v>
      </c>
      <c r="H41718" t="s">
        <v>2017</v>
      </c>
      <c r="I41718">
        <v>43501</v>
      </c>
      <c r="J41718">
        <v>3</v>
      </c>
      <c r="K41718">
        <v>1.83</v>
      </c>
    </row>
    <row r="41719" spans="2:11">
      <c r="B41719" t="s">
        <v>2146</v>
      </c>
      <c r="C41719" t="s">
        <v>3766</v>
      </c>
      <c r="D41719" t="s">
        <v>2026</v>
      </c>
      <c r="E41719">
        <v>5</v>
      </c>
      <c r="F41719" t="s">
        <v>2016</v>
      </c>
      <c r="G41719" t="s">
        <v>2030</v>
      </c>
      <c r="H41719" t="s">
        <v>2017</v>
      </c>
      <c r="I41719">
        <v>43476</v>
      </c>
      <c r="J41719">
        <v>3</v>
      </c>
      <c r="K41719">
        <v>1.83</v>
      </c>
    </row>
    <row r="41720" spans="2:11">
      <c r="B41720" t="s">
        <v>2024</v>
      </c>
      <c r="C41720" t="s">
        <v>3318</v>
      </c>
      <c r="D41720" t="s">
        <v>2026</v>
      </c>
      <c r="E41720">
        <v>5</v>
      </c>
      <c r="F41720" t="s">
        <v>2016</v>
      </c>
      <c r="G41720">
        <v>106</v>
      </c>
      <c r="H41720" t="s">
        <v>2017</v>
      </c>
      <c r="I41720">
        <v>43432</v>
      </c>
      <c r="J41720">
        <v>3</v>
      </c>
      <c r="K41720">
        <v>1.83</v>
      </c>
    </row>
    <row r="41721" spans="2:11">
      <c r="B41721" t="s">
        <v>2111</v>
      </c>
      <c r="C41721" t="s">
        <v>2292</v>
      </c>
      <c r="D41721" t="s">
        <v>2026</v>
      </c>
      <c r="E41721">
        <v>5</v>
      </c>
      <c r="F41721" t="s">
        <v>2016</v>
      </c>
      <c r="G41721" t="s">
        <v>2030</v>
      </c>
      <c r="H41721" t="s">
        <v>2017</v>
      </c>
      <c r="I41721">
        <v>43143</v>
      </c>
      <c r="J41721">
        <v>3</v>
      </c>
      <c r="K41721">
        <v>1.83</v>
      </c>
    </row>
    <row r="41801" spans="1:11">
      <c r="A41801" t="s">
        <v>1431</v>
      </c>
      <c r="B41801" t="s">
        <v>2061</v>
      </c>
      <c r="C41801" t="s">
        <v>2631</v>
      </c>
      <c r="D41801" t="s">
        <v>2026</v>
      </c>
      <c r="E41801">
        <v>5</v>
      </c>
      <c r="F41801" t="s">
        <v>2016</v>
      </c>
      <c r="G41801">
        <v>18</v>
      </c>
      <c r="H41801" t="s">
        <v>2020</v>
      </c>
      <c r="I41801">
        <v>43511</v>
      </c>
      <c r="J41801">
        <v>3</v>
      </c>
      <c r="K41801">
        <v>-8.39</v>
      </c>
    </row>
    <row r="41802" spans="1:11">
      <c r="B41802" t="s">
        <v>2136</v>
      </c>
      <c r="C41802" t="s">
        <v>2632</v>
      </c>
      <c r="D41802" t="s">
        <v>2026</v>
      </c>
      <c r="E41802">
        <v>5</v>
      </c>
      <c r="F41802" t="s">
        <v>2016</v>
      </c>
      <c r="G41802">
        <v>16</v>
      </c>
      <c r="H41802" t="s">
        <v>2017</v>
      </c>
      <c r="I41802">
        <v>43510</v>
      </c>
      <c r="J41802">
        <v>3</v>
      </c>
      <c r="K41802">
        <v>-8.39</v>
      </c>
    </row>
    <row r="41803" spans="1:11">
      <c r="B41803" t="s">
        <v>2277</v>
      </c>
      <c r="C41803" t="s">
        <v>2633</v>
      </c>
      <c r="D41803" t="s">
        <v>2029</v>
      </c>
      <c r="E41803">
        <v>5</v>
      </c>
      <c r="F41803" t="s">
        <v>2016</v>
      </c>
      <c r="G41803">
        <v>18</v>
      </c>
      <c r="H41803" t="s">
        <v>2020</v>
      </c>
      <c r="I41803">
        <v>43508</v>
      </c>
      <c r="J41803">
        <v>3</v>
      </c>
      <c r="K41803">
        <v>-8.39</v>
      </c>
    </row>
    <row r="41804" spans="1:11">
      <c r="B41804" t="s">
        <v>2094</v>
      </c>
      <c r="C41804" t="s">
        <v>2095</v>
      </c>
      <c r="D41804" t="s">
        <v>2026</v>
      </c>
      <c r="E41804">
        <v>5</v>
      </c>
      <c r="F41804" t="s">
        <v>2016</v>
      </c>
      <c r="G41804">
        <v>14</v>
      </c>
      <c r="H41804" t="s">
        <v>2020</v>
      </c>
      <c r="I41804">
        <v>43508</v>
      </c>
      <c r="J41804" t="s">
        <v>2030</v>
      </c>
      <c r="K41804" t="s">
        <v>2030</v>
      </c>
    </row>
    <row r="41805" spans="1:11">
      <c r="B41805" t="s">
        <v>2042</v>
      </c>
      <c r="C41805" t="s">
        <v>2634</v>
      </c>
      <c r="D41805" t="s">
        <v>2029</v>
      </c>
      <c r="E41805">
        <v>5</v>
      </c>
      <c r="F41805" t="s">
        <v>2016</v>
      </c>
      <c r="G41805">
        <v>16</v>
      </c>
      <c r="H41805" t="s">
        <v>2020</v>
      </c>
      <c r="I41805">
        <v>43507</v>
      </c>
      <c r="J41805" t="s">
        <v>2030</v>
      </c>
      <c r="K41805" t="s">
        <v>2030</v>
      </c>
    </row>
    <row r="41806" spans="1:11">
      <c r="B41806" t="s">
        <v>2027</v>
      </c>
      <c r="C41806" t="s">
        <v>2635</v>
      </c>
      <c r="D41806" t="s">
        <v>2044</v>
      </c>
      <c r="E41806">
        <v>3</v>
      </c>
      <c r="F41806" t="s">
        <v>2016</v>
      </c>
      <c r="G41806">
        <v>11.5</v>
      </c>
      <c r="H41806" t="s">
        <v>2017</v>
      </c>
      <c r="I41806">
        <v>43504</v>
      </c>
      <c r="J41806">
        <v>2</v>
      </c>
      <c r="K41806">
        <v>0</v>
      </c>
    </row>
    <row r="41807" spans="1:11">
      <c r="B41807" t="s">
        <v>2054</v>
      </c>
      <c r="C41807" t="s">
        <v>2636</v>
      </c>
      <c r="D41807" t="s">
        <v>2056</v>
      </c>
      <c r="E41807">
        <v>4</v>
      </c>
      <c r="F41807" t="s">
        <v>2016</v>
      </c>
      <c r="G41807">
        <v>17</v>
      </c>
      <c r="H41807" t="s">
        <v>2020</v>
      </c>
      <c r="I41807">
        <v>43504</v>
      </c>
      <c r="J41807">
        <v>3</v>
      </c>
      <c r="K41807">
        <v>-8.39</v>
      </c>
    </row>
    <row r="41808" spans="1:11">
      <c r="B41808" t="s">
        <v>2240</v>
      </c>
      <c r="C41808" t="s">
        <v>2637</v>
      </c>
      <c r="D41808" t="s">
        <v>2026</v>
      </c>
      <c r="E41808">
        <v>5</v>
      </c>
      <c r="F41808" t="s">
        <v>2016</v>
      </c>
      <c r="G41808">
        <v>17.25</v>
      </c>
      <c r="H41808" t="s">
        <v>2020</v>
      </c>
      <c r="I41808">
        <v>43504</v>
      </c>
      <c r="J41808">
        <v>3</v>
      </c>
      <c r="K41808">
        <v>-8.39</v>
      </c>
    </row>
    <row r="41809" spans="2:11">
      <c r="B41809" t="s">
        <v>2083</v>
      </c>
      <c r="C41809" t="s">
        <v>2084</v>
      </c>
      <c r="D41809" t="s">
        <v>2035</v>
      </c>
      <c r="E41809">
        <v>5</v>
      </c>
      <c r="F41809" t="s">
        <v>2016</v>
      </c>
      <c r="G41809" t="s">
        <v>2030</v>
      </c>
      <c r="H41809" t="s">
        <v>2017</v>
      </c>
      <c r="I41809">
        <v>43495</v>
      </c>
      <c r="J41809">
        <v>1</v>
      </c>
      <c r="K41809">
        <v>23.47</v>
      </c>
    </row>
    <row r="41810" spans="2:11">
      <c r="B41810" t="s">
        <v>2063</v>
      </c>
      <c r="C41810" t="s">
        <v>2223</v>
      </c>
      <c r="D41810" t="s">
        <v>2035</v>
      </c>
      <c r="E41810">
        <v>5</v>
      </c>
      <c r="F41810" t="s">
        <v>2016</v>
      </c>
      <c r="G41810">
        <v>14</v>
      </c>
      <c r="H41810" t="s">
        <v>2017</v>
      </c>
      <c r="I41810">
        <v>43483</v>
      </c>
      <c r="J41810">
        <v>3</v>
      </c>
      <c r="K41810">
        <v>-8.39</v>
      </c>
    </row>
    <row r="41811" spans="2:11">
      <c r="B41811" t="s">
        <v>2067</v>
      </c>
      <c r="C41811" t="s">
        <v>2638</v>
      </c>
      <c r="D41811" t="s">
        <v>2252</v>
      </c>
      <c r="E41811">
        <v>3</v>
      </c>
      <c r="F41811" t="s">
        <v>2016</v>
      </c>
      <c r="G41811">
        <v>14</v>
      </c>
      <c r="H41811" t="s">
        <v>2020</v>
      </c>
      <c r="I41811">
        <v>43482</v>
      </c>
      <c r="J41811">
        <v>4</v>
      </c>
      <c r="K41811">
        <v>-24.06</v>
      </c>
    </row>
    <row r="41812" spans="2:11">
      <c r="B41812" t="s">
        <v>2411</v>
      </c>
      <c r="C41812" t="s">
        <v>2639</v>
      </c>
      <c r="D41812" t="s">
        <v>2026</v>
      </c>
      <c r="E41812">
        <v>5</v>
      </c>
      <c r="F41812" t="s">
        <v>2016</v>
      </c>
      <c r="G41812">
        <v>18</v>
      </c>
      <c r="H41812" t="s">
        <v>2020</v>
      </c>
      <c r="I41812">
        <v>43482</v>
      </c>
      <c r="J41812">
        <v>3</v>
      </c>
      <c r="K41812">
        <v>-8.39</v>
      </c>
    </row>
    <row r="41901" spans="1:11">
      <c r="A41901" t="s">
        <v>1432</v>
      </c>
      <c r="B41901" t="s">
        <v>2174</v>
      </c>
      <c r="C41901" t="s">
        <v>2456</v>
      </c>
      <c r="D41901" t="s">
        <v>2029</v>
      </c>
      <c r="E41901">
        <v>5</v>
      </c>
      <c r="F41901" t="s">
        <v>2016</v>
      </c>
      <c r="G41901">
        <v>62</v>
      </c>
      <c r="H41901" t="s">
        <v>2017</v>
      </c>
      <c r="I41901">
        <v>43511</v>
      </c>
      <c r="J41901">
        <v>3</v>
      </c>
      <c r="K41901">
        <v>45.76</v>
      </c>
    </row>
    <row r="41902" spans="1:11">
      <c r="B41902" t="s">
        <v>2094</v>
      </c>
      <c r="C41902" t="s">
        <v>2095</v>
      </c>
      <c r="D41902" t="s">
        <v>2053</v>
      </c>
      <c r="E41902">
        <v>1</v>
      </c>
      <c r="F41902" t="s">
        <v>2088</v>
      </c>
      <c r="G41902" t="s">
        <v>2030</v>
      </c>
      <c r="H41902" t="s">
        <v>2017</v>
      </c>
      <c r="I41902">
        <v>43509</v>
      </c>
      <c r="J41902" t="s">
        <v>2030</v>
      </c>
      <c r="K41902" t="s">
        <v>2030</v>
      </c>
    </row>
    <row r="41903" spans="1:11">
      <c r="B41903" t="s">
        <v>2151</v>
      </c>
      <c r="C41903" t="s">
        <v>3055</v>
      </c>
      <c r="D41903" t="s">
        <v>2044</v>
      </c>
      <c r="E41903">
        <v>3</v>
      </c>
      <c r="F41903" t="s">
        <v>2016</v>
      </c>
      <c r="G41903" t="s">
        <v>2030</v>
      </c>
      <c r="H41903" t="s">
        <v>2017</v>
      </c>
      <c r="I41903">
        <v>43508</v>
      </c>
      <c r="J41903">
        <v>6</v>
      </c>
      <c r="K41903">
        <v>10.44</v>
      </c>
    </row>
    <row r="41904" spans="1:11">
      <c r="B41904" t="s">
        <v>2021</v>
      </c>
      <c r="C41904" t="s">
        <v>3156</v>
      </c>
      <c r="D41904" t="s">
        <v>2348</v>
      </c>
      <c r="E41904">
        <v>1</v>
      </c>
      <c r="F41904" t="s">
        <v>2016</v>
      </c>
      <c r="G41904">
        <v>48</v>
      </c>
      <c r="H41904" t="s">
        <v>2020</v>
      </c>
      <c r="I41904">
        <v>43507</v>
      </c>
      <c r="J41904" t="s">
        <v>2030</v>
      </c>
      <c r="K41904" t="s">
        <v>2030</v>
      </c>
    </row>
    <row r="41905" spans="2:11">
      <c r="B41905" t="s">
        <v>2031</v>
      </c>
      <c r="C41905" t="s">
        <v>3157</v>
      </c>
      <c r="D41905" t="s">
        <v>2076</v>
      </c>
      <c r="E41905">
        <v>3</v>
      </c>
      <c r="F41905" t="s">
        <v>2016</v>
      </c>
      <c r="G41905">
        <v>54</v>
      </c>
      <c r="H41905" t="s">
        <v>2017</v>
      </c>
      <c r="I41905">
        <v>43507</v>
      </c>
      <c r="J41905" t="s">
        <v>2030</v>
      </c>
      <c r="K41905" t="s">
        <v>2030</v>
      </c>
    </row>
    <row r="41906" spans="2:11">
      <c r="B41906" t="s">
        <v>2079</v>
      </c>
      <c r="C41906" t="s">
        <v>3054</v>
      </c>
      <c r="D41906" t="s">
        <v>2015</v>
      </c>
      <c r="E41906">
        <v>3</v>
      </c>
      <c r="F41906" t="s">
        <v>2016</v>
      </c>
      <c r="G41906">
        <v>56</v>
      </c>
      <c r="H41906" t="s">
        <v>2020</v>
      </c>
      <c r="I41906">
        <v>43507</v>
      </c>
      <c r="J41906" t="s">
        <v>2030</v>
      </c>
      <c r="K41906" t="s">
        <v>2030</v>
      </c>
    </row>
    <row r="41907" spans="2:11">
      <c r="B41907" t="s">
        <v>2077</v>
      </c>
      <c r="C41907" t="s">
        <v>3049</v>
      </c>
      <c r="D41907" t="s">
        <v>2227</v>
      </c>
      <c r="E41907">
        <v>3</v>
      </c>
      <c r="F41907" t="s">
        <v>2016</v>
      </c>
      <c r="G41907">
        <v>53</v>
      </c>
      <c r="H41907" t="s">
        <v>2017</v>
      </c>
      <c r="I41907">
        <v>43505</v>
      </c>
      <c r="J41907">
        <v>9</v>
      </c>
      <c r="K41907">
        <v>-11.29</v>
      </c>
    </row>
    <row r="41908" spans="2:11">
      <c r="B41908" t="s">
        <v>2037</v>
      </c>
      <c r="C41908" t="s">
        <v>2489</v>
      </c>
      <c r="D41908" t="s">
        <v>2026</v>
      </c>
      <c r="E41908">
        <v>5</v>
      </c>
      <c r="F41908" t="s">
        <v>2016</v>
      </c>
      <c r="G41908">
        <v>64</v>
      </c>
      <c r="H41908" t="s">
        <v>2020</v>
      </c>
      <c r="I41908">
        <v>43504</v>
      </c>
      <c r="J41908">
        <v>5</v>
      </c>
      <c r="K41908">
        <v>26.9</v>
      </c>
    </row>
    <row r="41909" spans="2:11">
      <c r="B41909" t="s">
        <v>2042</v>
      </c>
      <c r="C41909" t="s">
        <v>3158</v>
      </c>
      <c r="D41909" t="s">
        <v>2029</v>
      </c>
      <c r="E41909">
        <v>5</v>
      </c>
      <c r="F41909" t="s">
        <v>2016</v>
      </c>
      <c r="G41909">
        <v>66</v>
      </c>
      <c r="H41909" t="s">
        <v>2020</v>
      </c>
      <c r="I41909">
        <v>43504</v>
      </c>
      <c r="J41909" t="s">
        <v>2030</v>
      </c>
      <c r="K41909" t="s">
        <v>2030</v>
      </c>
    </row>
    <row r="41910" spans="2:11">
      <c r="B41910" t="s">
        <v>2045</v>
      </c>
      <c r="C41910" t="s">
        <v>2495</v>
      </c>
      <c r="D41910" t="s">
        <v>2015</v>
      </c>
      <c r="E41910">
        <v>3</v>
      </c>
      <c r="F41910" t="s">
        <v>2016</v>
      </c>
      <c r="G41910" t="s">
        <v>2030</v>
      </c>
      <c r="H41910" t="s">
        <v>2017</v>
      </c>
      <c r="I41910">
        <v>43504</v>
      </c>
      <c r="J41910">
        <v>8</v>
      </c>
      <c r="K41910">
        <v>0</v>
      </c>
    </row>
    <row r="41911" spans="2:11">
      <c r="B41911" t="s">
        <v>2054</v>
      </c>
      <c r="C41911" t="s">
        <v>3056</v>
      </c>
      <c r="D41911" t="s">
        <v>2044</v>
      </c>
      <c r="E41911">
        <v>3</v>
      </c>
      <c r="F41911" t="s">
        <v>2016</v>
      </c>
      <c r="G41911">
        <v>61</v>
      </c>
      <c r="H41911" t="s">
        <v>2020</v>
      </c>
      <c r="I41911">
        <v>43504</v>
      </c>
      <c r="J41911">
        <v>8</v>
      </c>
      <c r="K41911">
        <v>0</v>
      </c>
    </row>
    <row r="41912" spans="2:11">
      <c r="B41912" t="s">
        <v>2100</v>
      </c>
      <c r="C41912" t="s">
        <v>3159</v>
      </c>
      <c r="D41912" t="s">
        <v>2076</v>
      </c>
      <c r="E41912">
        <v>3</v>
      </c>
      <c r="F41912" t="s">
        <v>2016</v>
      </c>
      <c r="G41912">
        <v>60</v>
      </c>
      <c r="H41912" t="s">
        <v>2020</v>
      </c>
      <c r="I41912">
        <v>43504</v>
      </c>
      <c r="J41912" t="s">
        <v>2030</v>
      </c>
      <c r="K41912" t="s">
        <v>2030</v>
      </c>
    </row>
    <row r="41913" spans="2:11">
      <c r="B41913" t="s">
        <v>2033</v>
      </c>
      <c r="C41913" t="s">
        <v>2405</v>
      </c>
      <c r="D41913" t="s">
        <v>2044</v>
      </c>
      <c r="E41913">
        <v>3</v>
      </c>
      <c r="F41913" t="s">
        <v>2016</v>
      </c>
      <c r="G41913">
        <v>54</v>
      </c>
      <c r="H41913" t="s">
        <v>2036</v>
      </c>
      <c r="I41913">
        <v>43503</v>
      </c>
      <c r="J41913">
        <v>7</v>
      </c>
      <c r="K41913">
        <v>1.28</v>
      </c>
    </row>
    <row r="41914" spans="2:11">
      <c r="B41914" t="s">
        <v>2670</v>
      </c>
      <c r="C41914" t="s">
        <v>3160</v>
      </c>
      <c r="D41914" t="s">
        <v>2026</v>
      </c>
      <c r="E41914">
        <v>5</v>
      </c>
      <c r="F41914" t="s">
        <v>2016</v>
      </c>
      <c r="G41914">
        <v>70</v>
      </c>
      <c r="H41914" t="s">
        <v>2020</v>
      </c>
      <c r="I41914">
        <v>43503</v>
      </c>
      <c r="J41914">
        <v>3</v>
      </c>
      <c r="K41914">
        <v>45.76</v>
      </c>
    </row>
    <row r="41915" spans="2:11">
      <c r="B41915" t="s">
        <v>2049</v>
      </c>
      <c r="C41915" t="s">
        <v>2407</v>
      </c>
      <c r="D41915" t="s">
        <v>2029</v>
      </c>
      <c r="E41915">
        <v>5</v>
      </c>
      <c r="F41915" t="s">
        <v>2016</v>
      </c>
      <c r="G41915">
        <v>62</v>
      </c>
      <c r="H41915" t="s">
        <v>2020</v>
      </c>
      <c r="I41915">
        <v>43503</v>
      </c>
      <c r="J41915">
        <v>3</v>
      </c>
      <c r="K41915">
        <v>45.76</v>
      </c>
    </row>
    <row r="41916" spans="2:11">
      <c r="B41916" t="s">
        <v>2051</v>
      </c>
      <c r="C41916" t="s">
        <v>2459</v>
      </c>
      <c r="D41916" t="s">
        <v>2076</v>
      </c>
      <c r="E41916">
        <v>3</v>
      </c>
      <c r="F41916" t="s">
        <v>2085</v>
      </c>
      <c r="G41916">
        <v>50</v>
      </c>
      <c r="H41916" t="s">
        <v>2017</v>
      </c>
      <c r="I41916">
        <v>43503</v>
      </c>
      <c r="J41916">
        <v>4</v>
      </c>
      <c r="K41916">
        <v>31.97</v>
      </c>
    </row>
    <row r="41917" spans="2:11">
      <c r="B41917" t="s">
        <v>2120</v>
      </c>
      <c r="C41917" t="s">
        <v>3161</v>
      </c>
      <c r="D41917" t="s">
        <v>2044</v>
      </c>
      <c r="E41917">
        <v>3</v>
      </c>
      <c r="F41917" t="s">
        <v>2088</v>
      </c>
      <c r="G41917">
        <v>48</v>
      </c>
      <c r="H41917" t="s">
        <v>2017</v>
      </c>
      <c r="I41917">
        <v>43503</v>
      </c>
      <c r="J41917" t="s">
        <v>2030</v>
      </c>
      <c r="K41917" t="s">
        <v>2030</v>
      </c>
    </row>
    <row r="41918" spans="2:11">
      <c r="B41918" t="s">
        <v>2063</v>
      </c>
      <c r="C41918" t="s">
        <v>3162</v>
      </c>
      <c r="D41918" t="s">
        <v>2162</v>
      </c>
      <c r="E41918">
        <v>3</v>
      </c>
      <c r="F41918" t="s">
        <v>2016</v>
      </c>
      <c r="G41918">
        <v>56</v>
      </c>
      <c r="H41918" t="s">
        <v>2017</v>
      </c>
      <c r="I41918">
        <v>43503</v>
      </c>
      <c r="J41918">
        <v>8</v>
      </c>
      <c r="K41918">
        <v>0</v>
      </c>
    </row>
    <row r="41919" spans="2:11">
      <c r="B41919" t="s">
        <v>2083</v>
      </c>
      <c r="C41919" t="s">
        <v>2084</v>
      </c>
      <c r="D41919" t="s">
        <v>2076</v>
      </c>
      <c r="E41919">
        <v>3</v>
      </c>
      <c r="F41919" t="s">
        <v>2085</v>
      </c>
      <c r="G41919" t="s">
        <v>2030</v>
      </c>
      <c r="H41919" t="s">
        <v>2017</v>
      </c>
      <c r="I41919">
        <v>43483</v>
      </c>
      <c r="J41919">
        <v>2</v>
      </c>
      <c r="K41919">
        <v>55.27</v>
      </c>
    </row>
    <row r="41920" spans="2:11">
      <c r="B41920" t="s">
        <v>2102</v>
      </c>
      <c r="C41920" t="s">
        <v>2758</v>
      </c>
      <c r="D41920" t="s">
        <v>2104</v>
      </c>
      <c r="E41920" t="s">
        <v>2030</v>
      </c>
      <c r="F41920" t="s">
        <v>2016</v>
      </c>
      <c r="G41920" t="s">
        <v>2030</v>
      </c>
      <c r="H41920" t="s">
        <v>2017</v>
      </c>
      <c r="I41920">
        <v>43411</v>
      </c>
      <c r="J41920" t="s">
        <v>2030</v>
      </c>
      <c r="K41920" t="s">
        <v>2030</v>
      </c>
    </row>
    <row r="41921" spans="2:11">
      <c r="B41921" t="s">
        <v>2411</v>
      </c>
      <c r="C41921" t="s">
        <v>3163</v>
      </c>
      <c r="D41921" t="s">
        <v>2044</v>
      </c>
      <c r="E41921">
        <v>3</v>
      </c>
      <c r="F41921" t="s">
        <v>2016</v>
      </c>
      <c r="G41921" t="s">
        <v>2030</v>
      </c>
      <c r="H41921" t="s">
        <v>2017</v>
      </c>
      <c r="I41921">
        <v>42950</v>
      </c>
      <c r="J41921">
        <v>8</v>
      </c>
      <c r="K41921">
        <v>0</v>
      </c>
    </row>
    <row r="42001" spans="1:11">
      <c r="A42001" t="s">
        <v>1433</v>
      </c>
      <c r="B42001" t="s">
        <v>2277</v>
      </c>
      <c r="C42001" t="s">
        <v>2760</v>
      </c>
      <c r="D42001" t="s">
        <v>2015</v>
      </c>
      <c r="E42001">
        <v>3</v>
      </c>
      <c r="F42001" t="s">
        <v>2016</v>
      </c>
      <c r="G42001">
        <v>51</v>
      </c>
      <c r="H42001" t="s">
        <v>2017</v>
      </c>
      <c r="I42001">
        <v>43510</v>
      </c>
      <c r="J42001">
        <v>4</v>
      </c>
      <c r="K42001">
        <v>0</v>
      </c>
    </row>
    <row r="42002" spans="1:11">
      <c r="B42002" t="s">
        <v>2027</v>
      </c>
      <c r="C42002" t="s">
        <v>2224</v>
      </c>
      <c r="D42002" t="s">
        <v>2044</v>
      </c>
      <c r="E42002">
        <v>3</v>
      </c>
      <c r="F42002" t="s">
        <v>2016</v>
      </c>
      <c r="G42002">
        <v>47</v>
      </c>
      <c r="H42002" t="s">
        <v>2017</v>
      </c>
      <c r="I42002">
        <v>43509</v>
      </c>
      <c r="J42002">
        <v>4</v>
      </c>
      <c r="K42002">
        <v>0</v>
      </c>
    </row>
    <row r="42003" spans="1:11">
      <c r="B42003" t="s">
        <v>2240</v>
      </c>
      <c r="C42003" t="s">
        <v>2542</v>
      </c>
      <c r="D42003" t="s">
        <v>2026</v>
      </c>
      <c r="E42003">
        <v>5</v>
      </c>
      <c r="F42003" t="s">
        <v>2016</v>
      </c>
      <c r="G42003">
        <v>60</v>
      </c>
      <c r="H42003" t="s">
        <v>2017</v>
      </c>
      <c r="I42003">
        <v>43504</v>
      </c>
      <c r="J42003" t="s">
        <v>2030</v>
      </c>
      <c r="K42003" t="s">
        <v>2030</v>
      </c>
    </row>
    <row r="42004" spans="1:11">
      <c r="B42004" t="s">
        <v>106</v>
      </c>
      <c r="C42004" t="s">
        <v>2531</v>
      </c>
      <c r="D42004" t="s">
        <v>2114</v>
      </c>
      <c r="E42004">
        <v>3</v>
      </c>
      <c r="F42004" t="s">
        <v>2016</v>
      </c>
      <c r="G42004">
        <v>54</v>
      </c>
      <c r="H42004" t="s">
        <v>2020</v>
      </c>
      <c r="I42004">
        <v>43500</v>
      </c>
      <c r="J42004">
        <v>4</v>
      </c>
      <c r="K42004">
        <v>0</v>
      </c>
    </row>
    <row r="42005" spans="1:11">
      <c r="B42005" t="s">
        <v>2134</v>
      </c>
      <c r="C42005" t="s">
        <v>2219</v>
      </c>
      <c r="D42005" t="s">
        <v>2162</v>
      </c>
      <c r="E42005">
        <v>3</v>
      </c>
      <c r="F42005" t="s">
        <v>2016</v>
      </c>
      <c r="G42005">
        <v>51</v>
      </c>
      <c r="H42005" t="s">
        <v>2020</v>
      </c>
      <c r="I42005">
        <v>43495</v>
      </c>
      <c r="J42005">
        <v>3</v>
      </c>
      <c r="K42005">
        <v>1.34</v>
      </c>
    </row>
    <row r="42006" spans="1:11">
      <c r="B42006" t="s">
        <v>2063</v>
      </c>
      <c r="C42006" t="s">
        <v>2223</v>
      </c>
      <c r="D42006" t="s">
        <v>2162</v>
      </c>
      <c r="E42006">
        <v>3</v>
      </c>
      <c r="F42006" t="s">
        <v>2016</v>
      </c>
      <c r="G42006">
        <v>47</v>
      </c>
      <c r="H42006" t="s">
        <v>2017</v>
      </c>
      <c r="I42006">
        <v>43495</v>
      </c>
      <c r="J42006">
        <v>4</v>
      </c>
      <c r="K42006">
        <v>0</v>
      </c>
    </row>
    <row r="42007" spans="1:11">
      <c r="B42007" t="s">
        <v>2174</v>
      </c>
      <c r="C42007" t="s">
        <v>2242</v>
      </c>
      <c r="D42007" t="s">
        <v>2015</v>
      </c>
      <c r="E42007">
        <v>3</v>
      </c>
      <c r="F42007" t="s">
        <v>2016</v>
      </c>
      <c r="G42007">
        <v>49</v>
      </c>
      <c r="H42007" t="s">
        <v>2017</v>
      </c>
      <c r="I42007">
        <v>43494</v>
      </c>
      <c r="J42007">
        <v>4</v>
      </c>
      <c r="K42007">
        <v>0</v>
      </c>
    </row>
    <row r="42008" spans="1:11">
      <c r="B42008" t="s">
        <v>2045</v>
      </c>
      <c r="C42008" t="s">
        <v>3281</v>
      </c>
      <c r="D42008" t="s">
        <v>2029</v>
      </c>
      <c r="E42008">
        <v>5</v>
      </c>
      <c r="F42008" t="s">
        <v>2016</v>
      </c>
      <c r="G42008">
        <v>61</v>
      </c>
      <c r="H42008" t="s">
        <v>2133</v>
      </c>
      <c r="I42008">
        <v>43494</v>
      </c>
      <c r="J42008">
        <v>5</v>
      </c>
      <c r="K42008">
        <v>-3.87</v>
      </c>
    </row>
    <row r="42009" spans="1:11">
      <c r="B42009" t="s">
        <v>2079</v>
      </c>
      <c r="C42009" t="s">
        <v>2222</v>
      </c>
      <c r="D42009" t="s">
        <v>2015</v>
      </c>
      <c r="E42009">
        <v>3</v>
      </c>
      <c r="F42009" t="s">
        <v>2016</v>
      </c>
      <c r="G42009">
        <v>50</v>
      </c>
      <c r="H42009" t="s">
        <v>2017</v>
      </c>
      <c r="I42009">
        <v>43494</v>
      </c>
      <c r="J42009">
        <v>4</v>
      </c>
      <c r="K42009">
        <v>0</v>
      </c>
    </row>
    <row r="42010" spans="1:11">
      <c r="B42010" t="s">
        <v>2411</v>
      </c>
      <c r="C42010" t="s">
        <v>2639</v>
      </c>
      <c r="D42010" t="s">
        <v>2026</v>
      </c>
      <c r="E42010">
        <v>5</v>
      </c>
      <c r="F42010" t="s">
        <v>2016</v>
      </c>
      <c r="G42010">
        <v>57</v>
      </c>
      <c r="H42010" t="s">
        <v>2020</v>
      </c>
      <c r="I42010">
        <v>43494</v>
      </c>
      <c r="J42010">
        <v>5</v>
      </c>
      <c r="K42010">
        <v>-3.87</v>
      </c>
    </row>
    <row r="42011" spans="1:11">
      <c r="B42011" t="s">
        <v>2094</v>
      </c>
      <c r="C42011" t="s">
        <v>2095</v>
      </c>
      <c r="D42011" t="s">
        <v>2076</v>
      </c>
      <c r="E42011">
        <v>3</v>
      </c>
      <c r="F42011" t="s">
        <v>2016</v>
      </c>
      <c r="G42011" t="s">
        <v>2030</v>
      </c>
      <c r="H42011" t="s">
        <v>2017</v>
      </c>
      <c r="I42011">
        <v>43488</v>
      </c>
      <c r="J42011" t="s">
        <v>2030</v>
      </c>
      <c r="K42011" t="s">
        <v>2030</v>
      </c>
    </row>
    <row r="42012" spans="1:11">
      <c r="B42012" t="s">
        <v>2083</v>
      </c>
      <c r="C42012" t="s">
        <v>2084</v>
      </c>
      <c r="D42012" t="s">
        <v>2184</v>
      </c>
      <c r="E42012">
        <v>1</v>
      </c>
      <c r="F42012" t="s">
        <v>2088</v>
      </c>
      <c r="G42012" t="s">
        <v>2030</v>
      </c>
      <c r="H42012" t="s">
        <v>2017</v>
      </c>
      <c r="I42012">
        <v>43307</v>
      </c>
      <c r="J42012">
        <v>2</v>
      </c>
      <c r="K42012">
        <v>8.85</v>
      </c>
    </row>
    <row r="42101" spans="1:11">
      <c r="A42101" t="s">
        <v>1434</v>
      </c>
      <c r="B42101" t="s">
        <v>2083</v>
      </c>
      <c r="C42101" t="s">
        <v>2084</v>
      </c>
      <c r="D42101" t="s">
        <v>2035</v>
      </c>
      <c r="E42101">
        <v>5</v>
      </c>
      <c r="F42101" t="s">
        <v>2085</v>
      </c>
      <c r="G42101" t="s">
        <v>2030</v>
      </c>
      <c r="H42101" t="s">
        <v>2017</v>
      </c>
      <c r="I42101">
        <v>43509</v>
      </c>
      <c r="J42101">
        <v>1</v>
      </c>
      <c r="K42101">
        <v>10.39</v>
      </c>
    </row>
    <row r="42102" spans="1:11">
      <c r="B42102" t="s">
        <v>2042</v>
      </c>
      <c r="C42102" t="s">
        <v>3586</v>
      </c>
      <c r="D42102" t="s">
        <v>2029</v>
      </c>
      <c r="E42102">
        <v>5</v>
      </c>
      <c r="F42102" t="s">
        <v>2016</v>
      </c>
      <c r="G42102">
        <v>40</v>
      </c>
      <c r="H42102" t="s">
        <v>2020</v>
      </c>
      <c r="I42102">
        <v>43508</v>
      </c>
      <c r="J42102">
        <v>3</v>
      </c>
      <c r="K42102">
        <v>-16.420000000000002</v>
      </c>
    </row>
    <row r="42103" spans="1:11">
      <c r="B42103" t="s">
        <v>2024</v>
      </c>
      <c r="C42103" t="s">
        <v>2768</v>
      </c>
      <c r="D42103" t="s">
        <v>2076</v>
      </c>
      <c r="E42103">
        <v>3</v>
      </c>
      <c r="F42103" t="s">
        <v>2016</v>
      </c>
      <c r="G42103" t="s">
        <v>2030</v>
      </c>
      <c r="H42103" t="s">
        <v>2017</v>
      </c>
      <c r="I42103">
        <v>43507</v>
      </c>
      <c r="J42103">
        <v>6</v>
      </c>
      <c r="K42103">
        <v>-29.87</v>
      </c>
    </row>
    <row r="42104" spans="1:11">
      <c r="B42104" t="s">
        <v>2234</v>
      </c>
      <c r="C42104" t="s">
        <v>2657</v>
      </c>
      <c r="D42104" t="s">
        <v>2026</v>
      </c>
      <c r="E42104">
        <v>5</v>
      </c>
      <c r="F42104" t="s">
        <v>2016</v>
      </c>
      <c r="G42104">
        <v>37</v>
      </c>
      <c r="H42104" t="s">
        <v>2020</v>
      </c>
      <c r="I42104">
        <v>43507</v>
      </c>
      <c r="J42104">
        <v>5</v>
      </c>
      <c r="K42104">
        <v>-22.29</v>
      </c>
    </row>
    <row r="42105" spans="1:11">
      <c r="B42105" t="s">
        <v>2621</v>
      </c>
      <c r="C42105" t="s">
        <v>2653</v>
      </c>
      <c r="D42105" t="s">
        <v>2026</v>
      </c>
      <c r="E42105">
        <v>5</v>
      </c>
      <c r="F42105" t="s">
        <v>2016</v>
      </c>
      <c r="G42105">
        <v>35</v>
      </c>
      <c r="H42105" t="s">
        <v>2017</v>
      </c>
      <c r="I42105">
        <v>43507</v>
      </c>
      <c r="J42105">
        <v>3</v>
      </c>
      <c r="K42105">
        <v>-16.420000000000002</v>
      </c>
    </row>
    <row r="42106" spans="1:11">
      <c r="B42106" t="s">
        <v>106</v>
      </c>
      <c r="C42106" t="s">
        <v>2113</v>
      </c>
      <c r="D42106" t="s">
        <v>2114</v>
      </c>
      <c r="E42106">
        <v>3</v>
      </c>
      <c r="F42106" t="s">
        <v>2016</v>
      </c>
      <c r="G42106">
        <v>29</v>
      </c>
      <c r="H42106" t="s">
        <v>2020</v>
      </c>
      <c r="I42106">
        <v>43504</v>
      </c>
      <c r="J42106" t="s">
        <v>2030</v>
      </c>
      <c r="K42106" t="s">
        <v>2030</v>
      </c>
    </row>
    <row r="42107" spans="1:11">
      <c r="B42107" t="s">
        <v>2257</v>
      </c>
      <c r="C42107" t="s">
        <v>2661</v>
      </c>
      <c r="D42107" t="s">
        <v>2044</v>
      </c>
      <c r="E42107">
        <v>3</v>
      </c>
      <c r="F42107" t="s">
        <v>2016</v>
      </c>
      <c r="G42107">
        <v>31</v>
      </c>
      <c r="H42107" t="s">
        <v>2020</v>
      </c>
      <c r="I42107">
        <v>43504</v>
      </c>
      <c r="J42107">
        <v>4</v>
      </c>
      <c r="K42107">
        <v>-22.22</v>
      </c>
    </row>
    <row r="42108" spans="1:11">
      <c r="B42108" t="s">
        <v>2074</v>
      </c>
      <c r="C42108" t="s">
        <v>2659</v>
      </c>
      <c r="D42108" t="s">
        <v>2026</v>
      </c>
      <c r="E42108">
        <v>5</v>
      </c>
      <c r="F42108" t="s">
        <v>2016</v>
      </c>
      <c r="G42108">
        <v>36</v>
      </c>
      <c r="H42108" t="s">
        <v>2020</v>
      </c>
      <c r="I42108">
        <v>43504</v>
      </c>
      <c r="J42108" t="s">
        <v>2030</v>
      </c>
      <c r="K42108" t="s">
        <v>2030</v>
      </c>
    </row>
    <row r="42109" spans="1:11">
      <c r="B42109" t="s">
        <v>2049</v>
      </c>
      <c r="C42109" t="s">
        <v>2654</v>
      </c>
      <c r="D42109" t="s">
        <v>2015</v>
      </c>
      <c r="E42109">
        <v>3</v>
      </c>
      <c r="F42109" t="s">
        <v>2016</v>
      </c>
      <c r="G42109">
        <v>34</v>
      </c>
      <c r="H42109" t="s">
        <v>2017</v>
      </c>
      <c r="I42109">
        <v>43504</v>
      </c>
      <c r="J42109">
        <v>7</v>
      </c>
      <c r="K42109">
        <v>-32.659999999999997</v>
      </c>
    </row>
    <row r="42110" spans="1:11">
      <c r="B42110" t="s">
        <v>2136</v>
      </c>
      <c r="C42110" t="s">
        <v>3909</v>
      </c>
      <c r="D42110" t="s">
        <v>2026</v>
      </c>
      <c r="E42110">
        <v>5</v>
      </c>
      <c r="F42110" t="s">
        <v>2016</v>
      </c>
      <c r="G42110">
        <v>45</v>
      </c>
      <c r="H42110" t="s">
        <v>2020</v>
      </c>
      <c r="I42110">
        <v>43504</v>
      </c>
      <c r="J42110">
        <v>3</v>
      </c>
      <c r="K42110">
        <v>-16.420000000000002</v>
      </c>
    </row>
    <row r="42111" spans="1:11">
      <c r="B42111" t="s">
        <v>2077</v>
      </c>
      <c r="C42111" t="s">
        <v>2116</v>
      </c>
      <c r="D42111" t="s">
        <v>2117</v>
      </c>
      <c r="E42111">
        <v>5</v>
      </c>
      <c r="F42111" t="s">
        <v>2016</v>
      </c>
      <c r="G42111" t="s">
        <v>2030</v>
      </c>
      <c r="H42111" t="s">
        <v>2017</v>
      </c>
      <c r="I42111">
        <v>43503</v>
      </c>
      <c r="J42111">
        <v>3</v>
      </c>
      <c r="K42111">
        <v>-16.420000000000002</v>
      </c>
    </row>
    <row r="42112" spans="1:11">
      <c r="B42112" t="s">
        <v>2079</v>
      </c>
      <c r="C42112" t="s">
        <v>2656</v>
      </c>
      <c r="D42112" t="s">
        <v>2015</v>
      </c>
      <c r="E42112">
        <v>3</v>
      </c>
      <c r="F42112" t="s">
        <v>2016</v>
      </c>
      <c r="G42112">
        <v>33</v>
      </c>
      <c r="H42112" t="s">
        <v>2017</v>
      </c>
      <c r="I42112">
        <v>43503</v>
      </c>
      <c r="J42112">
        <v>2</v>
      </c>
      <c r="K42112">
        <v>-15.76</v>
      </c>
    </row>
    <row r="42113" spans="2:11">
      <c r="B42113" t="s">
        <v>2054</v>
      </c>
      <c r="C42113" t="s">
        <v>2663</v>
      </c>
      <c r="D42113" t="s">
        <v>2044</v>
      </c>
      <c r="E42113">
        <v>3</v>
      </c>
      <c r="F42113" t="s">
        <v>2016</v>
      </c>
      <c r="G42113">
        <v>32</v>
      </c>
      <c r="H42113" t="s">
        <v>2020</v>
      </c>
      <c r="I42113">
        <v>43503</v>
      </c>
      <c r="J42113">
        <v>8</v>
      </c>
      <c r="K42113">
        <v>-33.44</v>
      </c>
    </row>
    <row r="42114" spans="2:11">
      <c r="B42114" t="s">
        <v>2091</v>
      </c>
      <c r="C42114" t="s">
        <v>3508</v>
      </c>
      <c r="D42114" t="s">
        <v>2093</v>
      </c>
      <c r="E42114" t="s">
        <v>2030</v>
      </c>
      <c r="F42114" t="s">
        <v>2016</v>
      </c>
      <c r="G42114" t="s">
        <v>2030</v>
      </c>
      <c r="H42114" t="s">
        <v>2017</v>
      </c>
      <c r="I42114">
        <v>43497</v>
      </c>
      <c r="J42114" t="s">
        <v>2030</v>
      </c>
      <c r="K42114" t="s">
        <v>2030</v>
      </c>
    </row>
    <row r="42115" spans="2:11">
      <c r="B42115" t="s">
        <v>2094</v>
      </c>
      <c r="C42115" t="s">
        <v>2095</v>
      </c>
      <c r="D42115" t="s">
        <v>2076</v>
      </c>
      <c r="E42115">
        <v>3</v>
      </c>
      <c r="F42115" t="s">
        <v>2085</v>
      </c>
      <c r="G42115" t="s">
        <v>2030</v>
      </c>
      <c r="H42115" t="s">
        <v>2017</v>
      </c>
      <c r="I42115">
        <v>43497</v>
      </c>
      <c r="J42115" t="s">
        <v>2030</v>
      </c>
      <c r="K42115" t="s">
        <v>2030</v>
      </c>
    </row>
    <row r="42116" spans="2:11">
      <c r="B42116" t="s">
        <v>2102</v>
      </c>
      <c r="C42116" t="s">
        <v>2987</v>
      </c>
      <c r="D42116" t="s">
        <v>2104</v>
      </c>
      <c r="E42116" t="s">
        <v>2030</v>
      </c>
      <c r="F42116" t="s">
        <v>2016</v>
      </c>
      <c r="G42116" t="s">
        <v>2030</v>
      </c>
      <c r="H42116" t="s">
        <v>2017</v>
      </c>
      <c r="I42116">
        <v>43210</v>
      </c>
      <c r="J42116" t="s">
        <v>2030</v>
      </c>
      <c r="K42116" t="s">
        <v>2030</v>
      </c>
    </row>
    <row r="42201" spans="1:11">
      <c r="A42201" t="s">
        <v>1435</v>
      </c>
      <c r="B42201" t="s">
        <v>2042</v>
      </c>
      <c r="C42201" t="s">
        <v>2617</v>
      </c>
      <c r="D42201" t="s">
        <v>2029</v>
      </c>
      <c r="E42201">
        <v>5</v>
      </c>
      <c r="F42201" t="s">
        <v>2016</v>
      </c>
      <c r="G42201">
        <v>54</v>
      </c>
      <c r="H42201" t="s">
        <v>2020</v>
      </c>
      <c r="I42201">
        <v>43510</v>
      </c>
      <c r="J42201">
        <v>3</v>
      </c>
      <c r="K42201">
        <v>0.9</v>
      </c>
    </row>
    <row r="42202" spans="1:11">
      <c r="B42202" t="s">
        <v>2618</v>
      </c>
      <c r="C42202" t="s">
        <v>2619</v>
      </c>
      <c r="D42202" t="s">
        <v>2026</v>
      </c>
      <c r="E42202">
        <v>5</v>
      </c>
      <c r="F42202" t="s">
        <v>2016</v>
      </c>
      <c r="G42202">
        <v>53</v>
      </c>
      <c r="H42202" t="s">
        <v>2020</v>
      </c>
      <c r="I42202">
        <v>43509</v>
      </c>
      <c r="J42202">
        <v>3</v>
      </c>
      <c r="K42202">
        <v>0.9</v>
      </c>
    </row>
    <row r="42203" spans="1:11">
      <c r="B42203" t="s">
        <v>2159</v>
      </c>
      <c r="C42203" t="s">
        <v>2620</v>
      </c>
      <c r="D42203" t="s">
        <v>2029</v>
      </c>
      <c r="E42203">
        <v>5</v>
      </c>
      <c r="F42203" t="s">
        <v>2016</v>
      </c>
      <c r="G42203">
        <v>54</v>
      </c>
      <c r="H42203" t="s">
        <v>2017</v>
      </c>
      <c r="I42203">
        <v>43507</v>
      </c>
      <c r="J42203">
        <v>3</v>
      </c>
      <c r="K42203">
        <v>0.9</v>
      </c>
    </row>
    <row r="42204" spans="1:11">
      <c r="B42204" t="s">
        <v>2621</v>
      </c>
      <c r="C42204" t="s">
        <v>2622</v>
      </c>
      <c r="D42204" t="s">
        <v>2044</v>
      </c>
      <c r="E42204">
        <v>3</v>
      </c>
      <c r="F42204" t="s">
        <v>2016</v>
      </c>
      <c r="G42204" t="s">
        <v>2030</v>
      </c>
      <c r="H42204" t="s">
        <v>2017</v>
      </c>
      <c r="I42204">
        <v>43507</v>
      </c>
      <c r="J42204">
        <v>8</v>
      </c>
      <c r="K42204">
        <v>-3.65</v>
      </c>
    </row>
    <row r="42205" spans="1:11">
      <c r="B42205" t="s">
        <v>2234</v>
      </c>
      <c r="C42205" t="s">
        <v>2623</v>
      </c>
      <c r="D42205" t="s">
        <v>2026</v>
      </c>
      <c r="E42205">
        <v>5</v>
      </c>
      <c r="F42205" t="s">
        <v>2016</v>
      </c>
      <c r="G42205">
        <v>53</v>
      </c>
      <c r="H42205" t="s">
        <v>2020</v>
      </c>
      <c r="I42205">
        <v>43504</v>
      </c>
      <c r="J42205">
        <v>1</v>
      </c>
      <c r="K42205">
        <v>4.17</v>
      </c>
    </row>
    <row r="42206" spans="1:11">
      <c r="B42206" t="s">
        <v>2094</v>
      </c>
      <c r="C42206" t="s">
        <v>2095</v>
      </c>
      <c r="D42206" t="s">
        <v>2076</v>
      </c>
      <c r="E42206">
        <v>3</v>
      </c>
      <c r="F42206" t="s">
        <v>2088</v>
      </c>
      <c r="G42206" t="s">
        <v>2030</v>
      </c>
      <c r="H42206" t="s">
        <v>2017</v>
      </c>
      <c r="I42206">
        <v>43504</v>
      </c>
      <c r="J42206" t="s">
        <v>2030</v>
      </c>
      <c r="K42206" t="s">
        <v>2030</v>
      </c>
    </row>
    <row r="42207" spans="1:11">
      <c r="B42207" t="s">
        <v>2051</v>
      </c>
      <c r="C42207" t="s">
        <v>2624</v>
      </c>
      <c r="D42207" t="s">
        <v>2076</v>
      </c>
      <c r="E42207">
        <v>3</v>
      </c>
      <c r="F42207" t="s">
        <v>2016</v>
      </c>
      <c r="G42207">
        <v>46</v>
      </c>
      <c r="H42207" t="s">
        <v>2017</v>
      </c>
      <c r="I42207">
        <v>43504</v>
      </c>
      <c r="J42207">
        <v>5</v>
      </c>
      <c r="K42207">
        <v>0</v>
      </c>
    </row>
    <row r="42208" spans="1:11">
      <c r="B42208" t="s">
        <v>2024</v>
      </c>
      <c r="C42208" t="s">
        <v>2262</v>
      </c>
      <c r="D42208" t="s">
        <v>2026</v>
      </c>
      <c r="E42208">
        <v>5</v>
      </c>
      <c r="F42208" t="s">
        <v>2016</v>
      </c>
      <c r="G42208">
        <v>46</v>
      </c>
      <c r="H42208" t="s">
        <v>2017</v>
      </c>
      <c r="I42208">
        <v>43503</v>
      </c>
      <c r="J42208" t="s">
        <v>2030</v>
      </c>
      <c r="K42208" t="s">
        <v>2030</v>
      </c>
    </row>
    <row r="42209" spans="2:11">
      <c r="B42209" t="s">
        <v>2074</v>
      </c>
      <c r="C42209" t="s">
        <v>2625</v>
      </c>
      <c r="D42209" t="s">
        <v>2026</v>
      </c>
      <c r="E42209">
        <v>5</v>
      </c>
      <c r="F42209" t="s">
        <v>2085</v>
      </c>
      <c r="G42209">
        <v>52</v>
      </c>
      <c r="H42209" t="s">
        <v>2020</v>
      </c>
      <c r="I42209">
        <v>43503</v>
      </c>
      <c r="J42209">
        <v>2</v>
      </c>
      <c r="K42209">
        <v>2.25</v>
      </c>
    </row>
    <row r="42210" spans="2:11">
      <c r="B42210" t="s">
        <v>2174</v>
      </c>
      <c r="C42210" t="s">
        <v>2626</v>
      </c>
      <c r="D42210" t="s">
        <v>2015</v>
      </c>
      <c r="E42210">
        <v>3</v>
      </c>
      <c r="F42210" t="s">
        <v>2016</v>
      </c>
      <c r="G42210">
        <v>50</v>
      </c>
      <c r="H42210" t="s">
        <v>2017</v>
      </c>
      <c r="I42210">
        <v>43502</v>
      </c>
      <c r="J42210">
        <v>5</v>
      </c>
      <c r="K42210">
        <v>0</v>
      </c>
    </row>
    <row r="42211" spans="2:11">
      <c r="B42211" t="s">
        <v>106</v>
      </c>
      <c r="C42211" t="s">
        <v>2627</v>
      </c>
      <c r="D42211" t="s">
        <v>2019</v>
      </c>
      <c r="E42211">
        <v>3</v>
      </c>
      <c r="F42211" t="s">
        <v>2016</v>
      </c>
      <c r="G42211">
        <v>47</v>
      </c>
      <c r="H42211" t="s">
        <v>2020</v>
      </c>
      <c r="I42211">
        <v>43502</v>
      </c>
      <c r="J42211">
        <v>5</v>
      </c>
      <c r="K42211">
        <v>0</v>
      </c>
    </row>
    <row r="42212" spans="2:11">
      <c r="B42212" t="s">
        <v>2021</v>
      </c>
      <c r="C42212" t="s">
        <v>2628</v>
      </c>
      <c r="D42212" t="s">
        <v>2023</v>
      </c>
      <c r="E42212">
        <v>5</v>
      </c>
      <c r="F42212" t="s">
        <v>2016</v>
      </c>
      <c r="G42212">
        <v>50</v>
      </c>
      <c r="H42212" t="s">
        <v>2020</v>
      </c>
      <c r="I42212">
        <v>43502</v>
      </c>
      <c r="J42212">
        <v>6</v>
      </c>
      <c r="K42212">
        <v>-0.11</v>
      </c>
    </row>
    <row r="42213" spans="2:11">
      <c r="B42213" t="s">
        <v>2027</v>
      </c>
      <c r="C42213" t="s">
        <v>2629</v>
      </c>
      <c r="D42213" t="s">
        <v>2044</v>
      </c>
      <c r="E42213">
        <v>3</v>
      </c>
      <c r="F42213" t="s">
        <v>2016</v>
      </c>
      <c r="G42213">
        <v>44</v>
      </c>
      <c r="H42213" t="s">
        <v>2017</v>
      </c>
      <c r="I42213">
        <v>43501</v>
      </c>
      <c r="J42213">
        <v>5</v>
      </c>
      <c r="K42213">
        <v>0</v>
      </c>
    </row>
    <row r="42214" spans="2:11">
      <c r="B42214" t="s">
        <v>2033</v>
      </c>
      <c r="C42214" t="s">
        <v>2317</v>
      </c>
      <c r="D42214" t="s">
        <v>2044</v>
      </c>
      <c r="E42214">
        <v>3</v>
      </c>
      <c r="F42214" t="s">
        <v>2016</v>
      </c>
      <c r="G42214">
        <v>46</v>
      </c>
      <c r="H42214" t="s">
        <v>2036</v>
      </c>
      <c r="I42214">
        <v>43501</v>
      </c>
      <c r="J42214">
        <v>9</v>
      </c>
      <c r="K42214">
        <v>-11.1</v>
      </c>
    </row>
    <row r="42215" spans="2:11">
      <c r="B42215" t="s">
        <v>2083</v>
      </c>
      <c r="C42215" t="s">
        <v>2084</v>
      </c>
      <c r="D42215" t="s">
        <v>2026</v>
      </c>
      <c r="E42215">
        <v>5</v>
      </c>
      <c r="F42215" t="s">
        <v>2016</v>
      </c>
      <c r="G42215" t="s">
        <v>2030</v>
      </c>
      <c r="H42215" t="s">
        <v>2017</v>
      </c>
      <c r="I42215">
        <v>43412</v>
      </c>
      <c r="J42215">
        <v>10</v>
      </c>
      <c r="K42215">
        <v>-13.38</v>
      </c>
    </row>
    <row r="42216" spans="2:11">
      <c r="B42216" t="s">
        <v>2086</v>
      </c>
      <c r="C42216" t="s">
        <v>2630</v>
      </c>
      <c r="D42216" t="s">
        <v>2053</v>
      </c>
      <c r="E42216">
        <v>1</v>
      </c>
      <c r="F42216" t="s">
        <v>2016</v>
      </c>
      <c r="G42216">
        <v>37</v>
      </c>
      <c r="H42216" t="s">
        <v>2017</v>
      </c>
      <c r="I42216">
        <v>43138</v>
      </c>
      <c r="J42216">
        <v>7</v>
      </c>
      <c r="K42216">
        <v>-0.9</v>
      </c>
    </row>
    <row r="42301" spans="1:11">
      <c r="A42301" t="s">
        <v>1436</v>
      </c>
      <c r="B42301" t="s">
        <v>2352</v>
      </c>
      <c r="C42301" t="s">
        <v>2353</v>
      </c>
      <c r="D42301" t="s">
        <v>2026</v>
      </c>
      <c r="E42301">
        <v>5</v>
      </c>
      <c r="F42301" t="s">
        <v>2016</v>
      </c>
      <c r="G42301">
        <v>35</v>
      </c>
      <c r="H42301" t="s">
        <v>2017</v>
      </c>
      <c r="I42301">
        <v>43511</v>
      </c>
      <c r="J42301" t="s">
        <v>2030</v>
      </c>
      <c r="K42301" t="s">
        <v>2030</v>
      </c>
    </row>
    <row r="42302" spans="1:11">
      <c r="B42302" t="s">
        <v>2031</v>
      </c>
      <c r="C42302" t="s">
        <v>2355</v>
      </c>
      <c r="D42302" t="s">
        <v>2026</v>
      </c>
      <c r="E42302">
        <v>5</v>
      </c>
      <c r="F42302" t="s">
        <v>2016</v>
      </c>
      <c r="G42302">
        <v>40</v>
      </c>
      <c r="H42302" t="s">
        <v>2020</v>
      </c>
      <c r="I42302">
        <v>43509</v>
      </c>
      <c r="J42302">
        <v>1</v>
      </c>
      <c r="K42302">
        <v>61.47</v>
      </c>
    </row>
    <row r="42303" spans="1:11">
      <c r="B42303" t="s">
        <v>2186</v>
      </c>
      <c r="C42303" t="s">
        <v>2366</v>
      </c>
      <c r="D42303" t="s">
        <v>2029</v>
      </c>
      <c r="E42303">
        <v>5</v>
      </c>
      <c r="F42303" t="s">
        <v>2016</v>
      </c>
      <c r="G42303">
        <v>38</v>
      </c>
      <c r="H42303" t="s">
        <v>2017</v>
      </c>
      <c r="I42303">
        <v>43507</v>
      </c>
      <c r="J42303">
        <v>1</v>
      </c>
      <c r="K42303">
        <v>61.47</v>
      </c>
    </row>
    <row r="42304" spans="1:11">
      <c r="B42304" t="s">
        <v>2198</v>
      </c>
      <c r="C42304" t="s">
        <v>2387</v>
      </c>
      <c r="D42304" t="s">
        <v>2035</v>
      </c>
      <c r="E42304">
        <v>5</v>
      </c>
      <c r="F42304" t="s">
        <v>2016</v>
      </c>
      <c r="G42304">
        <v>36</v>
      </c>
      <c r="H42304" t="s">
        <v>2020</v>
      </c>
      <c r="I42304">
        <v>43504</v>
      </c>
      <c r="J42304" t="s">
        <v>2030</v>
      </c>
      <c r="K42304" t="s">
        <v>2030</v>
      </c>
    </row>
    <row r="42305" spans="2:11">
      <c r="B42305" t="s">
        <v>2382</v>
      </c>
      <c r="C42305" t="s">
        <v>2383</v>
      </c>
      <c r="D42305" t="s">
        <v>2029</v>
      </c>
      <c r="E42305">
        <v>5</v>
      </c>
      <c r="F42305" t="s">
        <v>2016</v>
      </c>
      <c r="G42305">
        <v>35</v>
      </c>
      <c r="H42305" t="s">
        <v>2017</v>
      </c>
      <c r="I42305">
        <v>43503</v>
      </c>
      <c r="J42305">
        <v>1</v>
      </c>
      <c r="K42305">
        <v>61.47</v>
      </c>
    </row>
    <row r="42306" spans="2:11">
      <c r="B42306" t="s">
        <v>2045</v>
      </c>
      <c r="C42306" t="s">
        <v>2351</v>
      </c>
      <c r="D42306" t="s">
        <v>2029</v>
      </c>
      <c r="E42306">
        <v>5</v>
      </c>
      <c r="F42306" t="s">
        <v>2016</v>
      </c>
      <c r="G42306">
        <v>49</v>
      </c>
      <c r="H42306" t="s">
        <v>2020</v>
      </c>
      <c r="I42306">
        <v>43503</v>
      </c>
      <c r="J42306" t="s">
        <v>2030</v>
      </c>
      <c r="K42306" t="s">
        <v>2030</v>
      </c>
    </row>
    <row r="42307" spans="2:11">
      <c r="B42307" t="s">
        <v>2367</v>
      </c>
      <c r="C42307" t="s">
        <v>2368</v>
      </c>
      <c r="D42307" t="s">
        <v>2189</v>
      </c>
      <c r="E42307">
        <v>5</v>
      </c>
      <c r="F42307" t="s">
        <v>2016</v>
      </c>
      <c r="G42307">
        <v>41</v>
      </c>
      <c r="H42307" t="s">
        <v>2020</v>
      </c>
      <c r="I42307">
        <v>43503</v>
      </c>
      <c r="J42307" t="s">
        <v>2030</v>
      </c>
      <c r="K42307" t="s">
        <v>2030</v>
      </c>
    </row>
    <row r="42308" spans="2:11">
      <c r="B42308" t="s">
        <v>2393</v>
      </c>
      <c r="C42308" t="s">
        <v>2394</v>
      </c>
      <c r="D42308" t="s">
        <v>2362</v>
      </c>
      <c r="E42308">
        <v>5</v>
      </c>
      <c r="F42308" t="s">
        <v>2016</v>
      </c>
      <c r="G42308">
        <v>43</v>
      </c>
      <c r="H42308" t="s">
        <v>2020</v>
      </c>
      <c r="I42308">
        <v>43502</v>
      </c>
      <c r="J42308" t="s">
        <v>2030</v>
      </c>
      <c r="K42308" t="s">
        <v>2030</v>
      </c>
    </row>
    <row r="42309" spans="2:11">
      <c r="B42309" t="s">
        <v>2072</v>
      </c>
      <c r="C42309" t="s">
        <v>2385</v>
      </c>
      <c r="D42309" t="s">
        <v>2189</v>
      </c>
      <c r="E42309">
        <v>5</v>
      </c>
      <c r="F42309" t="s">
        <v>2016</v>
      </c>
      <c r="G42309">
        <v>53</v>
      </c>
      <c r="H42309" t="s">
        <v>2020</v>
      </c>
      <c r="I42309">
        <v>43502</v>
      </c>
      <c r="J42309">
        <v>1</v>
      </c>
      <c r="K42309">
        <v>61.47</v>
      </c>
    </row>
    <row r="42310" spans="2:11">
      <c r="B42310" t="s">
        <v>2074</v>
      </c>
      <c r="C42310" t="s">
        <v>3753</v>
      </c>
      <c r="D42310" t="s">
        <v>2026</v>
      </c>
      <c r="E42310">
        <v>5</v>
      </c>
      <c r="F42310" t="s">
        <v>2016</v>
      </c>
      <c r="G42310">
        <v>35</v>
      </c>
      <c r="H42310" t="s">
        <v>2020</v>
      </c>
      <c r="I42310">
        <v>43502</v>
      </c>
      <c r="J42310">
        <v>3</v>
      </c>
      <c r="K42310">
        <v>19.53</v>
      </c>
    </row>
    <row r="42311" spans="2:11">
      <c r="B42311" t="s">
        <v>2390</v>
      </c>
      <c r="C42311" t="s">
        <v>3097</v>
      </c>
      <c r="D42311" t="s">
        <v>2026</v>
      </c>
      <c r="E42311">
        <v>5</v>
      </c>
      <c r="F42311" t="s">
        <v>2016</v>
      </c>
      <c r="G42311">
        <v>44</v>
      </c>
      <c r="H42311" t="s">
        <v>2020</v>
      </c>
      <c r="I42311">
        <v>43502</v>
      </c>
      <c r="J42311" t="s">
        <v>2030</v>
      </c>
      <c r="K42311" t="s">
        <v>2030</v>
      </c>
    </row>
    <row r="42312" spans="2:11">
      <c r="B42312" t="s">
        <v>2399</v>
      </c>
      <c r="C42312" t="s">
        <v>2400</v>
      </c>
      <c r="D42312" t="s">
        <v>2026</v>
      </c>
      <c r="E42312">
        <v>5</v>
      </c>
      <c r="F42312" t="s">
        <v>2016</v>
      </c>
      <c r="G42312">
        <v>40</v>
      </c>
      <c r="H42312" t="s">
        <v>2020</v>
      </c>
      <c r="I42312">
        <v>43502</v>
      </c>
      <c r="J42312">
        <v>1</v>
      </c>
      <c r="K42312">
        <v>61.47</v>
      </c>
    </row>
    <row r="42313" spans="2:11">
      <c r="B42313" t="s">
        <v>2027</v>
      </c>
      <c r="C42313" t="s">
        <v>2381</v>
      </c>
      <c r="D42313" t="s">
        <v>2029</v>
      </c>
      <c r="E42313">
        <v>5</v>
      </c>
      <c r="F42313" t="s">
        <v>2016</v>
      </c>
      <c r="G42313">
        <v>36</v>
      </c>
      <c r="H42313" t="s">
        <v>2017</v>
      </c>
      <c r="I42313">
        <v>43501</v>
      </c>
      <c r="J42313">
        <v>2</v>
      </c>
      <c r="K42313">
        <v>47.2</v>
      </c>
    </row>
    <row r="42314" spans="2:11">
      <c r="B42314" t="s">
        <v>2079</v>
      </c>
      <c r="C42314" t="s">
        <v>2384</v>
      </c>
      <c r="D42314" t="s">
        <v>2029</v>
      </c>
      <c r="E42314">
        <v>5</v>
      </c>
      <c r="F42314" t="s">
        <v>2016</v>
      </c>
      <c r="G42314">
        <v>44</v>
      </c>
      <c r="H42314" t="s">
        <v>2017</v>
      </c>
      <c r="I42314">
        <v>43489</v>
      </c>
      <c r="J42314" t="s">
        <v>2030</v>
      </c>
      <c r="K42314" t="s">
        <v>2030</v>
      </c>
    </row>
    <row r="42401" spans="1:11">
      <c r="A42401" t="s">
        <v>1437</v>
      </c>
      <c r="B42401" t="s">
        <v>2174</v>
      </c>
      <c r="C42401" t="s">
        <v>3147</v>
      </c>
      <c r="D42401" t="s">
        <v>2015</v>
      </c>
      <c r="E42401">
        <v>3</v>
      </c>
      <c r="F42401" t="s">
        <v>2016</v>
      </c>
      <c r="G42401">
        <v>6.21</v>
      </c>
      <c r="H42401" t="s">
        <v>2017</v>
      </c>
      <c r="I42401">
        <v>43507</v>
      </c>
      <c r="J42401">
        <v>1</v>
      </c>
      <c r="K42401">
        <v>10.75</v>
      </c>
    </row>
    <row r="42402" spans="1:11">
      <c r="B42402" t="s">
        <v>2595</v>
      </c>
      <c r="C42402" t="s">
        <v>3148</v>
      </c>
      <c r="D42402" t="s">
        <v>2252</v>
      </c>
      <c r="E42402">
        <v>3</v>
      </c>
      <c r="F42402" t="s">
        <v>2016</v>
      </c>
      <c r="G42402">
        <v>7.25</v>
      </c>
      <c r="H42402" t="s">
        <v>2020</v>
      </c>
      <c r="I42402">
        <v>43507</v>
      </c>
      <c r="J42402">
        <v>4</v>
      </c>
      <c r="K42402">
        <v>0</v>
      </c>
    </row>
    <row r="42403" spans="1:11">
      <c r="B42403" t="s">
        <v>2390</v>
      </c>
      <c r="C42403" t="s">
        <v>3149</v>
      </c>
      <c r="D42403" t="s">
        <v>2026</v>
      </c>
      <c r="E42403">
        <v>5</v>
      </c>
      <c r="F42403" t="s">
        <v>2016</v>
      </c>
      <c r="G42403">
        <v>9.1</v>
      </c>
      <c r="H42403" t="s">
        <v>2017</v>
      </c>
      <c r="I42403">
        <v>43502</v>
      </c>
      <c r="J42403">
        <v>6</v>
      </c>
      <c r="K42403">
        <v>-9.01</v>
      </c>
    </row>
    <row r="42404" spans="1:11">
      <c r="B42404" t="s">
        <v>3014</v>
      </c>
      <c r="C42404" t="s">
        <v>3150</v>
      </c>
      <c r="D42404" t="s">
        <v>2252</v>
      </c>
      <c r="E42404">
        <v>3</v>
      </c>
      <c r="F42404" t="s">
        <v>2016</v>
      </c>
      <c r="G42404">
        <v>6.5</v>
      </c>
      <c r="H42404" t="s">
        <v>2020</v>
      </c>
      <c r="I42404">
        <v>43499</v>
      </c>
      <c r="J42404" t="s">
        <v>2030</v>
      </c>
      <c r="K42404" t="s">
        <v>2030</v>
      </c>
    </row>
    <row r="42405" spans="1:11">
      <c r="B42405" t="s">
        <v>3016</v>
      </c>
      <c r="C42405" t="s">
        <v>3151</v>
      </c>
      <c r="D42405" t="s">
        <v>2026</v>
      </c>
      <c r="E42405">
        <v>5</v>
      </c>
      <c r="F42405" t="s">
        <v>2016</v>
      </c>
      <c r="G42405">
        <v>7.61</v>
      </c>
      <c r="H42405" t="s">
        <v>2017</v>
      </c>
      <c r="I42405">
        <v>43496</v>
      </c>
      <c r="J42405">
        <v>2</v>
      </c>
      <c r="K42405">
        <v>9.36</v>
      </c>
    </row>
    <row r="42406" spans="1:11">
      <c r="B42406" t="s">
        <v>2358</v>
      </c>
      <c r="C42406" t="s">
        <v>3152</v>
      </c>
      <c r="D42406" t="s">
        <v>2026</v>
      </c>
      <c r="E42406">
        <v>5</v>
      </c>
      <c r="F42406" t="s">
        <v>2016</v>
      </c>
      <c r="G42406">
        <v>8</v>
      </c>
      <c r="H42406" t="s">
        <v>2020</v>
      </c>
      <c r="I42406">
        <v>43480</v>
      </c>
      <c r="J42406">
        <v>5</v>
      </c>
      <c r="K42406">
        <v>-4.22</v>
      </c>
    </row>
    <row r="42407" spans="1:11">
      <c r="B42407" t="s">
        <v>2142</v>
      </c>
      <c r="C42407" t="s">
        <v>3153</v>
      </c>
      <c r="D42407" t="s">
        <v>2026</v>
      </c>
      <c r="E42407">
        <v>5</v>
      </c>
      <c r="F42407" t="s">
        <v>2016</v>
      </c>
      <c r="G42407">
        <v>7.5</v>
      </c>
      <c r="H42407" t="s">
        <v>2020</v>
      </c>
      <c r="I42407">
        <v>43480</v>
      </c>
      <c r="J42407">
        <v>2</v>
      </c>
      <c r="K42407">
        <v>9.36</v>
      </c>
    </row>
    <row r="42408" spans="1:11">
      <c r="B42408" t="s">
        <v>3154</v>
      </c>
      <c r="C42408" t="s">
        <v>3155</v>
      </c>
      <c r="D42408" t="s">
        <v>2026</v>
      </c>
      <c r="E42408">
        <v>5</v>
      </c>
      <c r="F42408" t="s">
        <v>2016</v>
      </c>
      <c r="G42408">
        <v>7.52</v>
      </c>
      <c r="H42408" t="s">
        <v>2017</v>
      </c>
      <c r="I42408">
        <v>43434</v>
      </c>
      <c r="J42408">
        <v>3</v>
      </c>
      <c r="K42408">
        <v>8.6300000000000008</v>
      </c>
    </row>
    <row r="42409" spans="1:11">
      <c r="B42409" t="s">
        <v>2083</v>
      </c>
      <c r="C42409" t="s">
        <v>2084</v>
      </c>
      <c r="D42409" t="s">
        <v>2053</v>
      </c>
      <c r="E42409">
        <v>1</v>
      </c>
      <c r="F42409" t="s">
        <v>2016</v>
      </c>
      <c r="G42409" t="s">
        <v>2030</v>
      </c>
      <c r="H42409" t="s">
        <v>2017</v>
      </c>
      <c r="I42409">
        <v>43384</v>
      </c>
      <c r="J42409" t="s">
        <v>2030</v>
      </c>
      <c r="K42409" t="s">
        <v>2030</v>
      </c>
    </row>
    <row r="42501" spans="1:11">
      <c r="A42501" t="s">
        <v>1438</v>
      </c>
      <c r="B42501" t="s">
        <v>2037</v>
      </c>
      <c r="C42501" t="s">
        <v>2816</v>
      </c>
      <c r="D42501" t="s">
        <v>2026</v>
      </c>
      <c r="E42501">
        <v>5</v>
      </c>
      <c r="F42501" t="s">
        <v>2016</v>
      </c>
      <c r="G42501">
        <v>317</v>
      </c>
      <c r="H42501" t="s">
        <v>2020</v>
      </c>
      <c r="I42501">
        <v>43511</v>
      </c>
      <c r="J42501">
        <v>7</v>
      </c>
      <c r="K42501">
        <v>-18.34</v>
      </c>
    </row>
    <row r="42502" spans="1:11">
      <c r="B42502" t="s">
        <v>2157</v>
      </c>
      <c r="C42502" t="s">
        <v>2817</v>
      </c>
      <c r="D42502" t="s">
        <v>2026</v>
      </c>
      <c r="E42502">
        <v>5</v>
      </c>
      <c r="F42502" t="s">
        <v>2016</v>
      </c>
      <c r="G42502">
        <v>350</v>
      </c>
      <c r="H42502" t="s">
        <v>2017</v>
      </c>
      <c r="I42502">
        <v>43511</v>
      </c>
      <c r="J42502">
        <v>7</v>
      </c>
      <c r="K42502">
        <v>-18.34</v>
      </c>
    </row>
    <row r="42503" spans="1:11">
      <c r="B42503" t="s">
        <v>2074</v>
      </c>
      <c r="C42503" t="s">
        <v>2820</v>
      </c>
      <c r="D42503" t="s">
        <v>2076</v>
      </c>
      <c r="E42503">
        <v>3</v>
      </c>
      <c r="F42503" t="s">
        <v>2016</v>
      </c>
      <c r="G42503">
        <v>290</v>
      </c>
      <c r="H42503" t="s">
        <v>2020</v>
      </c>
      <c r="I42503">
        <v>43510</v>
      </c>
      <c r="J42503">
        <v>3</v>
      </c>
      <c r="K42503">
        <v>0</v>
      </c>
    </row>
    <row r="42504" spans="1:11">
      <c r="B42504" t="s">
        <v>2234</v>
      </c>
      <c r="C42504" t="s">
        <v>2818</v>
      </c>
      <c r="D42504" t="s">
        <v>2026</v>
      </c>
      <c r="E42504">
        <v>5</v>
      </c>
      <c r="F42504" t="s">
        <v>2016</v>
      </c>
      <c r="G42504">
        <v>370</v>
      </c>
      <c r="H42504" t="s">
        <v>2020</v>
      </c>
      <c r="I42504">
        <v>43510</v>
      </c>
      <c r="J42504">
        <v>4</v>
      </c>
      <c r="K42504">
        <v>-3.67</v>
      </c>
    </row>
    <row r="42505" spans="1:11">
      <c r="B42505" t="s">
        <v>106</v>
      </c>
      <c r="C42505" t="s">
        <v>2205</v>
      </c>
      <c r="D42505" t="s">
        <v>2114</v>
      </c>
      <c r="E42505">
        <v>3</v>
      </c>
      <c r="F42505" t="s">
        <v>2016</v>
      </c>
      <c r="G42505">
        <v>308</v>
      </c>
      <c r="H42505" t="s">
        <v>2020</v>
      </c>
      <c r="I42505">
        <v>43509</v>
      </c>
      <c r="J42505">
        <v>3</v>
      </c>
      <c r="K42505">
        <v>0</v>
      </c>
    </row>
    <row r="42506" spans="1:11">
      <c r="B42506" t="s">
        <v>2094</v>
      </c>
      <c r="C42506" t="s">
        <v>2095</v>
      </c>
      <c r="D42506" t="s">
        <v>2076</v>
      </c>
      <c r="E42506">
        <v>3</v>
      </c>
      <c r="F42506" t="s">
        <v>2088</v>
      </c>
      <c r="G42506" t="s">
        <v>2030</v>
      </c>
      <c r="H42506" t="s">
        <v>2017</v>
      </c>
      <c r="I42506">
        <v>43509</v>
      </c>
      <c r="J42506" t="s">
        <v>2030</v>
      </c>
      <c r="K42506" t="s">
        <v>2030</v>
      </c>
    </row>
    <row r="42507" spans="1:11">
      <c r="B42507" t="s">
        <v>2267</v>
      </c>
      <c r="C42507" t="s">
        <v>2821</v>
      </c>
      <c r="D42507" t="s">
        <v>2029</v>
      </c>
      <c r="E42507">
        <v>5</v>
      </c>
      <c r="F42507" t="s">
        <v>2016</v>
      </c>
      <c r="G42507">
        <v>350</v>
      </c>
      <c r="H42507" t="s">
        <v>2017</v>
      </c>
      <c r="I42507">
        <v>43508</v>
      </c>
      <c r="J42507">
        <v>7</v>
      </c>
      <c r="K42507">
        <v>-18.34</v>
      </c>
    </row>
    <row r="42508" spans="1:11">
      <c r="B42508" t="s">
        <v>4351</v>
      </c>
      <c r="C42508" t="s">
        <v>4352</v>
      </c>
      <c r="D42508" t="s">
        <v>2026</v>
      </c>
      <c r="E42508">
        <v>5</v>
      </c>
      <c r="F42508" t="s">
        <v>2016</v>
      </c>
      <c r="G42508">
        <v>335</v>
      </c>
      <c r="H42508" t="s">
        <v>2017</v>
      </c>
      <c r="I42508">
        <v>43504</v>
      </c>
      <c r="J42508" t="s">
        <v>2030</v>
      </c>
      <c r="K42508" t="s">
        <v>2030</v>
      </c>
    </row>
    <row r="42509" spans="1:11">
      <c r="B42509" t="s">
        <v>2159</v>
      </c>
      <c r="C42509" t="s">
        <v>2823</v>
      </c>
      <c r="D42509" t="s">
        <v>2029</v>
      </c>
      <c r="E42509">
        <v>5</v>
      </c>
      <c r="F42509" t="s">
        <v>2016</v>
      </c>
      <c r="G42509">
        <v>300</v>
      </c>
      <c r="H42509" t="s">
        <v>2020</v>
      </c>
      <c r="I42509">
        <v>43503</v>
      </c>
      <c r="J42509">
        <v>7</v>
      </c>
      <c r="K42509">
        <v>-18.34</v>
      </c>
    </row>
    <row r="42510" spans="1:11">
      <c r="B42510" t="s">
        <v>2049</v>
      </c>
      <c r="C42510" t="s">
        <v>2830</v>
      </c>
      <c r="D42510" t="s">
        <v>2015</v>
      </c>
      <c r="E42510">
        <v>3</v>
      </c>
      <c r="F42510" t="s">
        <v>2016</v>
      </c>
      <c r="G42510">
        <v>300</v>
      </c>
      <c r="H42510" t="s">
        <v>2017</v>
      </c>
      <c r="I42510">
        <v>43502</v>
      </c>
      <c r="J42510">
        <v>3</v>
      </c>
      <c r="K42510">
        <v>0</v>
      </c>
    </row>
    <row r="42511" spans="1:11">
      <c r="B42511" t="s">
        <v>2825</v>
      </c>
      <c r="C42511" t="s">
        <v>2826</v>
      </c>
      <c r="D42511" t="s">
        <v>2044</v>
      </c>
      <c r="E42511">
        <v>3</v>
      </c>
      <c r="F42511" t="s">
        <v>2016</v>
      </c>
      <c r="G42511">
        <v>307</v>
      </c>
      <c r="H42511" t="s">
        <v>2020</v>
      </c>
      <c r="I42511">
        <v>43502</v>
      </c>
      <c r="J42511" t="s">
        <v>2030</v>
      </c>
      <c r="K42511" t="s">
        <v>2030</v>
      </c>
    </row>
    <row r="42512" spans="1:11">
      <c r="B42512" t="s">
        <v>2051</v>
      </c>
      <c r="C42512" t="s">
        <v>2822</v>
      </c>
      <c r="D42512" t="s">
        <v>2076</v>
      </c>
      <c r="E42512">
        <v>3</v>
      </c>
      <c r="F42512" t="s">
        <v>2016</v>
      </c>
      <c r="G42512">
        <v>299</v>
      </c>
      <c r="H42512" t="s">
        <v>2017</v>
      </c>
      <c r="I42512">
        <v>43501</v>
      </c>
      <c r="J42512">
        <v>2</v>
      </c>
      <c r="K42512">
        <v>3.72</v>
      </c>
    </row>
    <row r="42513" spans="2:11">
      <c r="B42513" t="s">
        <v>2021</v>
      </c>
      <c r="C42513" t="s">
        <v>2828</v>
      </c>
      <c r="D42513" t="s">
        <v>2166</v>
      </c>
      <c r="E42513">
        <v>5</v>
      </c>
      <c r="F42513" t="s">
        <v>2016</v>
      </c>
      <c r="G42513">
        <v>332</v>
      </c>
      <c r="H42513" t="s">
        <v>2020</v>
      </c>
      <c r="I42513">
        <v>43497</v>
      </c>
      <c r="J42513">
        <v>7</v>
      </c>
      <c r="K42513">
        <v>-18.34</v>
      </c>
    </row>
    <row r="42514" spans="2:11">
      <c r="B42514" t="s">
        <v>2024</v>
      </c>
      <c r="C42514" t="s">
        <v>2217</v>
      </c>
      <c r="D42514" t="s">
        <v>2026</v>
      </c>
      <c r="E42514">
        <v>5</v>
      </c>
      <c r="F42514" t="s">
        <v>2016</v>
      </c>
      <c r="G42514">
        <v>310</v>
      </c>
      <c r="H42514" t="s">
        <v>2017</v>
      </c>
      <c r="I42514">
        <v>43497</v>
      </c>
      <c r="J42514">
        <v>7</v>
      </c>
      <c r="K42514">
        <v>-18.34</v>
      </c>
    </row>
    <row r="42515" spans="2:11">
      <c r="B42515" t="s">
        <v>2033</v>
      </c>
      <c r="C42515" t="s">
        <v>2202</v>
      </c>
      <c r="D42515" t="s">
        <v>2035</v>
      </c>
      <c r="E42515">
        <v>5</v>
      </c>
      <c r="F42515" t="s">
        <v>2016</v>
      </c>
      <c r="G42515">
        <v>318</v>
      </c>
      <c r="H42515" t="s">
        <v>2036</v>
      </c>
      <c r="I42515">
        <v>43497</v>
      </c>
      <c r="J42515">
        <v>7</v>
      </c>
      <c r="K42515">
        <v>-18.34</v>
      </c>
    </row>
    <row r="42516" spans="2:11">
      <c r="B42516" t="s">
        <v>2054</v>
      </c>
      <c r="C42516" t="s">
        <v>2824</v>
      </c>
      <c r="D42516" t="s">
        <v>2044</v>
      </c>
      <c r="E42516">
        <v>3</v>
      </c>
      <c r="F42516" t="s">
        <v>2016</v>
      </c>
      <c r="G42516">
        <v>309</v>
      </c>
      <c r="H42516" t="s">
        <v>2020</v>
      </c>
      <c r="I42516">
        <v>43497</v>
      </c>
      <c r="J42516" t="s">
        <v>2030</v>
      </c>
      <c r="K42516" t="s">
        <v>2030</v>
      </c>
    </row>
    <row r="42517" spans="2:11">
      <c r="B42517" t="s">
        <v>2063</v>
      </c>
      <c r="C42517" t="s">
        <v>2214</v>
      </c>
      <c r="D42517" t="s">
        <v>2035</v>
      </c>
      <c r="E42517">
        <v>5</v>
      </c>
      <c r="F42517" t="s">
        <v>2016</v>
      </c>
      <c r="G42517">
        <v>310</v>
      </c>
      <c r="H42517" t="s">
        <v>2017</v>
      </c>
      <c r="I42517">
        <v>43497</v>
      </c>
      <c r="J42517">
        <v>5</v>
      </c>
      <c r="K42517">
        <v>-15.72</v>
      </c>
    </row>
    <row r="42518" spans="2:11">
      <c r="B42518" t="s">
        <v>2210</v>
      </c>
      <c r="C42518" t="s">
        <v>2211</v>
      </c>
      <c r="D42518" t="s">
        <v>2035</v>
      </c>
      <c r="E42518">
        <v>5</v>
      </c>
      <c r="F42518" t="s">
        <v>2016</v>
      </c>
      <c r="G42518">
        <v>321</v>
      </c>
      <c r="H42518" t="s">
        <v>2020</v>
      </c>
      <c r="I42518">
        <v>43497</v>
      </c>
      <c r="J42518">
        <v>7</v>
      </c>
      <c r="K42518">
        <v>-18.34</v>
      </c>
    </row>
    <row r="42519" spans="2:11">
      <c r="B42519" t="s">
        <v>2027</v>
      </c>
      <c r="C42519" t="s">
        <v>2831</v>
      </c>
      <c r="D42519" t="s">
        <v>2029</v>
      </c>
      <c r="E42519">
        <v>5</v>
      </c>
      <c r="F42519" t="s">
        <v>2016</v>
      </c>
      <c r="G42519">
        <v>310</v>
      </c>
      <c r="H42519" t="s">
        <v>2017</v>
      </c>
      <c r="I42519">
        <v>43496</v>
      </c>
      <c r="J42519">
        <v>1</v>
      </c>
      <c r="K42519">
        <v>10.39</v>
      </c>
    </row>
    <row r="42520" spans="2:11">
      <c r="B42520" t="s">
        <v>2083</v>
      </c>
      <c r="C42520" t="s">
        <v>2084</v>
      </c>
      <c r="D42520" t="s">
        <v>2184</v>
      </c>
      <c r="E42520">
        <v>1</v>
      </c>
      <c r="F42520" t="s">
        <v>2016</v>
      </c>
      <c r="G42520" t="s">
        <v>2030</v>
      </c>
      <c r="H42520" t="s">
        <v>2017</v>
      </c>
      <c r="I42520">
        <v>43491</v>
      </c>
      <c r="J42520" t="s">
        <v>2030</v>
      </c>
      <c r="K42520" t="s">
        <v>2030</v>
      </c>
    </row>
    <row r="42601" spans="1:11">
      <c r="A42601" t="s">
        <v>1439</v>
      </c>
      <c r="B42601" t="s">
        <v>2072</v>
      </c>
      <c r="C42601" t="s">
        <v>2640</v>
      </c>
      <c r="D42601" t="s">
        <v>2029</v>
      </c>
      <c r="E42601">
        <v>5</v>
      </c>
      <c r="F42601" t="s">
        <v>2016</v>
      </c>
      <c r="G42601">
        <v>44</v>
      </c>
      <c r="H42601" t="s">
        <v>2133</v>
      </c>
      <c r="I42601">
        <v>43510</v>
      </c>
      <c r="J42601">
        <v>2</v>
      </c>
      <c r="K42601">
        <v>5.38</v>
      </c>
    </row>
    <row r="42602" spans="1:11">
      <c r="B42602" t="s">
        <v>2641</v>
      </c>
      <c r="C42602" t="s">
        <v>2642</v>
      </c>
      <c r="D42602" t="s">
        <v>2015</v>
      </c>
      <c r="E42602">
        <v>3</v>
      </c>
      <c r="F42602" t="s">
        <v>2016</v>
      </c>
      <c r="G42602">
        <v>36</v>
      </c>
      <c r="H42602" t="s">
        <v>2017</v>
      </c>
      <c r="I42602">
        <v>43507</v>
      </c>
      <c r="J42602" t="s">
        <v>2030</v>
      </c>
      <c r="K42602" t="s">
        <v>2030</v>
      </c>
    </row>
    <row r="42603" spans="1:11">
      <c r="B42603" t="s">
        <v>2277</v>
      </c>
      <c r="C42603" t="s">
        <v>2643</v>
      </c>
      <c r="D42603" t="s">
        <v>2029</v>
      </c>
      <c r="E42603">
        <v>5</v>
      </c>
      <c r="F42603" t="s">
        <v>2016</v>
      </c>
      <c r="G42603">
        <v>50</v>
      </c>
      <c r="H42603" t="s">
        <v>2017</v>
      </c>
      <c r="I42603">
        <v>43504</v>
      </c>
      <c r="J42603">
        <v>4</v>
      </c>
      <c r="K42603">
        <v>4.0999999999999996</v>
      </c>
    </row>
    <row r="42604" spans="1:11">
      <c r="B42604" t="s">
        <v>2094</v>
      </c>
      <c r="C42604" t="s">
        <v>2095</v>
      </c>
      <c r="D42604" t="s">
        <v>2076</v>
      </c>
      <c r="E42604">
        <v>3</v>
      </c>
      <c r="F42604" t="s">
        <v>2016</v>
      </c>
      <c r="G42604" t="s">
        <v>2030</v>
      </c>
      <c r="H42604" t="s">
        <v>2017</v>
      </c>
      <c r="I42604">
        <v>43504</v>
      </c>
      <c r="J42604" t="s">
        <v>2030</v>
      </c>
      <c r="K42604" t="s">
        <v>2030</v>
      </c>
    </row>
    <row r="42605" spans="1:11">
      <c r="B42605" t="s">
        <v>2198</v>
      </c>
      <c r="C42605" t="s">
        <v>2644</v>
      </c>
      <c r="D42605" t="s">
        <v>2035</v>
      </c>
      <c r="E42605">
        <v>5</v>
      </c>
      <c r="F42605" t="s">
        <v>2016</v>
      </c>
      <c r="G42605">
        <v>45</v>
      </c>
      <c r="H42605" t="s">
        <v>2017</v>
      </c>
      <c r="I42605">
        <v>43504</v>
      </c>
      <c r="J42605" t="s">
        <v>2030</v>
      </c>
      <c r="K42605" t="s">
        <v>2030</v>
      </c>
    </row>
    <row r="42606" spans="1:11">
      <c r="B42606" t="s">
        <v>2159</v>
      </c>
      <c r="C42606" t="s">
        <v>2645</v>
      </c>
      <c r="D42606" t="s">
        <v>2029</v>
      </c>
      <c r="E42606">
        <v>5</v>
      </c>
      <c r="F42606" t="s">
        <v>2016</v>
      </c>
      <c r="G42606">
        <v>44</v>
      </c>
      <c r="H42606" t="s">
        <v>2017</v>
      </c>
      <c r="I42606">
        <v>43503</v>
      </c>
      <c r="J42606" t="s">
        <v>2030</v>
      </c>
      <c r="K42606" t="s">
        <v>2030</v>
      </c>
    </row>
    <row r="42607" spans="1:11">
      <c r="B42607" t="s">
        <v>2077</v>
      </c>
      <c r="C42607" t="s">
        <v>2226</v>
      </c>
      <c r="D42607" t="s">
        <v>2227</v>
      </c>
      <c r="E42607">
        <v>3</v>
      </c>
      <c r="F42607" t="s">
        <v>2016</v>
      </c>
      <c r="G42607">
        <v>36</v>
      </c>
      <c r="H42607" t="s">
        <v>2017</v>
      </c>
      <c r="I42607">
        <v>43503</v>
      </c>
      <c r="J42607" t="s">
        <v>2030</v>
      </c>
      <c r="K42607" t="s">
        <v>2030</v>
      </c>
    </row>
    <row r="42608" spans="1:11">
      <c r="B42608" t="s">
        <v>106</v>
      </c>
      <c r="C42608" t="s">
        <v>2531</v>
      </c>
      <c r="D42608" t="s">
        <v>2440</v>
      </c>
      <c r="E42608">
        <v>5</v>
      </c>
      <c r="F42608" t="s">
        <v>2016</v>
      </c>
      <c r="G42608">
        <v>50</v>
      </c>
      <c r="H42608" t="s">
        <v>2020</v>
      </c>
      <c r="I42608">
        <v>43500</v>
      </c>
      <c r="J42608">
        <v>5</v>
      </c>
      <c r="K42608">
        <v>3.09</v>
      </c>
    </row>
    <row r="42609" spans="2:11">
      <c r="B42609" t="s">
        <v>2220</v>
      </c>
      <c r="C42609" t="s">
        <v>2646</v>
      </c>
      <c r="D42609" t="s">
        <v>2026</v>
      </c>
      <c r="E42609">
        <v>5</v>
      </c>
      <c r="F42609" t="s">
        <v>2016</v>
      </c>
      <c r="G42609">
        <v>45</v>
      </c>
      <c r="H42609" t="s">
        <v>2020</v>
      </c>
      <c r="I42609">
        <v>43493</v>
      </c>
      <c r="J42609">
        <v>9</v>
      </c>
      <c r="K42609">
        <v>-20.48</v>
      </c>
    </row>
    <row r="42610" spans="2:11">
      <c r="B42610" t="s">
        <v>2083</v>
      </c>
      <c r="C42610" t="s">
        <v>2084</v>
      </c>
      <c r="D42610" t="s">
        <v>2026</v>
      </c>
      <c r="E42610">
        <v>5</v>
      </c>
      <c r="F42610" t="s">
        <v>2016</v>
      </c>
      <c r="G42610" t="s">
        <v>2030</v>
      </c>
      <c r="H42610" t="s">
        <v>2017</v>
      </c>
      <c r="I42610">
        <v>43482</v>
      </c>
      <c r="J42610">
        <v>10</v>
      </c>
      <c r="K42610">
        <v>-24.22</v>
      </c>
    </row>
    <row r="42611" spans="2:11">
      <c r="B42611" t="s">
        <v>2033</v>
      </c>
      <c r="C42611" t="s">
        <v>2532</v>
      </c>
      <c r="D42611" t="s">
        <v>2044</v>
      </c>
      <c r="E42611">
        <v>3</v>
      </c>
      <c r="F42611" t="s">
        <v>2016</v>
      </c>
      <c r="G42611">
        <v>37</v>
      </c>
      <c r="H42611" t="s">
        <v>2020</v>
      </c>
      <c r="I42611">
        <v>43481</v>
      </c>
      <c r="J42611" t="s">
        <v>2030</v>
      </c>
      <c r="K42611" t="s">
        <v>2030</v>
      </c>
    </row>
    <row r="42612" spans="2:11">
      <c r="B42612" t="s">
        <v>2037</v>
      </c>
      <c r="C42612" t="s">
        <v>2647</v>
      </c>
      <c r="D42612" t="s">
        <v>2076</v>
      </c>
      <c r="E42612">
        <v>3</v>
      </c>
      <c r="F42612" t="s">
        <v>2016</v>
      </c>
      <c r="G42612">
        <v>38</v>
      </c>
      <c r="H42612" t="s">
        <v>2017</v>
      </c>
      <c r="I42612">
        <v>43481</v>
      </c>
      <c r="J42612">
        <v>7</v>
      </c>
      <c r="K42612">
        <v>0</v>
      </c>
    </row>
    <row r="42613" spans="2:11">
      <c r="B42613" t="s">
        <v>2063</v>
      </c>
      <c r="C42613" t="s">
        <v>2534</v>
      </c>
      <c r="D42613" t="s">
        <v>2035</v>
      </c>
      <c r="E42613">
        <v>5</v>
      </c>
      <c r="F42613" t="s">
        <v>2016</v>
      </c>
      <c r="G42613">
        <v>45</v>
      </c>
      <c r="H42613" t="s">
        <v>2017</v>
      </c>
      <c r="I42613">
        <v>43481</v>
      </c>
      <c r="J42613">
        <v>1</v>
      </c>
      <c r="K42613">
        <v>12.88</v>
      </c>
    </row>
    <row r="42614" spans="2:11">
      <c r="B42614" t="s">
        <v>2031</v>
      </c>
      <c r="C42614" t="s">
        <v>2648</v>
      </c>
      <c r="D42614" t="s">
        <v>2026</v>
      </c>
      <c r="E42614">
        <v>5</v>
      </c>
      <c r="F42614" t="s">
        <v>2016</v>
      </c>
      <c r="G42614">
        <v>44</v>
      </c>
      <c r="H42614" t="s">
        <v>2020</v>
      </c>
      <c r="I42614">
        <v>43480</v>
      </c>
      <c r="J42614">
        <v>9</v>
      </c>
      <c r="K42614">
        <v>-20.48</v>
      </c>
    </row>
    <row r="42615" spans="2:11">
      <c r="B42615" t="s">
        <v>2134</v>
      </c>
      <c r="C42615" t="s">
        <v>2649</v>
      </c>
      <c r="D42615" t="s">
        <v>2162</v>
      </c>
      <c r="E42615">
        <v>3</v>
      </c>
      <c r="F42615" t="s">
        <v>2016</v>
      </c>
      <c r="G42615">
        <v>40</v>
      </c>
      <c r="H42615" t="s">
        <v>2020</v>
      </c>
      <c r="I42615">
        <v>43480</v>
      </c>
      <c r="J42615">
        <v>6</v>
      </c>
      <c r="K42615">
        <v>0.6</v>
      </c>
    </row>
    <row r="42616" spans="2:11">
      <c r="B42616" t="s">
        <v>2079</v>
      </c>
      <c r="C42616" t="s">
        <v>2650</v>
      </c>
      <c r="D42616" t="s">
        <v>2015</v>
      </c>
      <c r="E42616">
        <v>3</v>
      </c>
      <c r="F42616" t="s">
        <v>2016</v>
      </c>
      <c r="G42616">
        <v>40</v>
      </c>
      <c r="H42616" t="s">
        <v>2017</v>
      </c>
      <c r="I42616">
        <v>43480</v>
      </c>
      <c r="J42616">
        <v>7</v>
      </c>
      <c r="K42616">
        <v>0</v>
      </c>
    </row>
    <row r="42617" spans="2:11">
      <c r="B42617" t="s">
        <v>2537</v>
      </c>
      <c r="C42617" t="s">
        <v>2538</v>
      </c>
      <c r="D42617" t="s">
        <v>2029</v>
      </c>
      <c r="E42617">
        <v>5</v>
      </c>
      <c r="F42617" t="s">
        <v>2016</v>
      </c>
      <c r="G42617">
        <v>43.5</v>
      </c>
      <c r="H42617" t="s">
        <v>2020</v>
      </c>
      <c r="I42617">
        <v>43480</v>
      </c>
      <c r="J42617">
        <v>3</v>
      </c>
      <c r="K42617">
        <v>4.99</v>
      </c>
    </row>
    <row r="42618" spans="2:11">
      <c r="B42618" t="s">
        <v>2021</v>
      </c>
      <c r="C42618" t="s">
        <v>2230</v>
      </c>
      <c r="D42618" t="s">
        <v>2216</v>
      </c>
      <c r="E42618">
        <v>3</v>
      </c>
      <c r="F42618" t="s">
        <v>2016</v>
      </c>
      <c r="G42618">
        <v>39</v>
      </c>
      <c r="H42618" t="s">
        <v>2020</v>
      </c>
      <c r="I42618">
        <v>43471</v>
      </c>
      <c r="J42618">
        <v>7</v>
      </c>
      <c r="K42618">
        <v>0</v>
      </c>
    </row>
    <row r="42701" spans="1:11">
      <c r="A42701" t="s">
        <v>1440</v>
      </c>
      <c r="B42701" t="s">
        <v>2352</v>
      </c>
      <c r="C42701" t="s">
        <v>2353</v>
      </c>
      <c r="D42701" t="s">
        <v>2076</v>
      </c>
      <c r="E42701">
        <v>3</v>
      </c>
      <c r="F42701" t="s">
        <v>2016</v>
      </c>
      <c r="G42701">
        <v>13</v>
      </c>
      <c r="H42701" t="s">
        <v>2017</v>
      </c>
      <c r="I42701">
        <v>43511</v>
      </c>
      <c r="J42701">
        <v>5</v>
      </c>
      <c r="K42701">
        <v>4.67</v>
      </c>
    </row>
    <row r="42702" spans="1:11">
      <c r="B42702" t="s">
        <v>2037</v>
      </c>
      <c r="C42702" t="s">
        <v>2377</v>
      </c>
      <c r="D42702" t="s">
        <v>2026</v>
      </c>
      <c r="E42702">
        <v>5</v>
      </c>
      <c r="F42702" t="s">
        <v>2016</v>
      </c>
      <c r="G42702">
        <v>11</v>
      </c>
      <c r="H42702" t="s">
        <v>2020</v>
      </c>
      <c r="I42702">
        <v>43509</v>
      </c>
      <c r="J42702">
        <v>8</v>
      </c>
      <c r="K42702">
        <v>-0.55000000000000004</v>
      </c>
    </row>
    <row r="42703" spans="1:11">
      <c r="B42703" t="s">
        <v>2907</v>
      </c>
      <c r="C42703" t="s">
        <v>2908</v>
      </c>
      <c r="D42703" t="s">
        <v>2104</v>
      </c>
      <c r="E42703" t="s">
        <v>2030</v>
      </c>
      <c r="F42703" t="s">
        <v>2016</v>
      </c>
      <c r="G42703">
        <v>10</v>
      </c>
      <c r="H42703" t="s">
        <v>2020</v>
      </c>
      <c r="I42703">
        <v>43509</v>
      </c>
      <c r="J42703" t="s">
        <v>2030</v>
      </c>
      <c r="K42703" t="s">
        <v>2030</v>
      </c>
    </row>
    <row r="42704" spans="1:11">
      <c r="B42704" t="s">
        <v>2174</v>
      </c>
      <c r="C42704" t="s">
        <v>2357</v>
      </c>
      <c r="D42704" t="s">
        <v>2015</v>
      </c>
      <c r="E42704">
        <v>3</v>
      </c>
      <c r="F42704" t="s">
        <v>2016</v>
      </c>
      <c r="G42704">
        <v>8</v>
      </c>
      <c r="H42704" t="s">
        <v>2017</v>
      </c>
      <c r="I42704">
        <v>43507</v>
      </c>
      <c r="J42704" t="s">
        <v>2030</v>
      </c>
      <c r="K42704" t="s">
        <v>2030</v>
      </c>
    </row>
    <row r="42705" spans="2:11">
      <c r="B42705" t="s">
        <v>2364</v>
      </c>
      <c r="C42705" t="s">
        <v>2365</v>
      </c>
      <c r="D42705" t="s">
        <v>2026</v>
      </c>
      <c r="E42705">
        <v>5</v>
      </c>
      <c r="F42705" t="s">
        <v>2016</v>
      </c>
      <c r="G42705">
        <v>11</v>
      </c>
      <c r="H42705" t="s">
        <v>2017</v>
      </c>
      <c r="I42705">
        <v>43507</v>
      </c>
      <c r="J42705">
        <v>9</v>
      </c>
      <c r="K42705">
        <v>-21.46</v>
      </c>
    </row>
    <row r="42706" spans="2:11">
      <c r="B42706" t="s">
        <v>2267</v>
      </c>
      <c r="C42706" t="s">
        <v>2369</v>
      </c>
      <c r="D42706" t="s">
        <v>2029</v>
      </c>
      <c r="E42706">
        <v>5</v>
      </c>
      <c r="F42706" t="s">
        <v>2016</v>
      </c>
      <c r="G42706">
        <v>11</v>
      </c>
      <c r="H42706" t="s">
        <v>2017</v>
      </c>
      <c r="I42706">
        <v>43506</v>
      </c>
      <c r="J42706">
        <v>13</v>
      </c>
      <c r="K42706">
        <v>-51.18</v>
      </c>
    </row>
    <row r="42707" spans="2:11">
      <c r="B42707" t="s">
        <v>2054</v>
      </c>
      <c r="C42707" t="s">
        <v>2370</v>
      </c>
      <c r="D42707" t="s">
        <v>2056</v>
      </c>
      <c r="E42707">
        <v>4</v>
      </c>
      <c r="F42707" t="s">
        <v>2016</v>
      </c>
      <c r="G42707">
        <v>9</v>
      </c>
      <c r="H42707" t="s">
        <v>2020</v>
      </c>
      <c r="I42707">
        <v>43504</v>
      </c>
      <c r="J42707">
        <v>2</v>
      </c>
      <c r="K42707">
        <v>41.7</v>
      </c>
    </row>
    <row r="42708" spans="2:11">
      <c r="B42708" t="s">
        <v>2067</v>
      </c>
      <c r="C42708" t="s">
        <v>2910</v>
      </c>
      <c r="D42708" t="s">
        <v>2029</v>
      </c>
      <c r="E42708">
        <v>5</v>
      </c>
      <c r="F42708" t="s">
        <v>2016</v>
      </c>
      <c r="G42708">
        <v>10</v>
      </c>
      <c r="H42708" t="s">
        <v>2020</v>
      </c>
      <c r="I42708">
        <v>43503</v>
      </c>
      <c r="J42708">
        <v>9</v>
      </c>
      <c r="K42708">
        <v>-21.46</v>
      </c>
    </row>
    <row r="42709" spans="2:11">
      <c r="B42709" t="s">
        <v>2051</v>
      </c>
      <c r="C42709" t="s">
        <v>2354</v>
      </c>
      <c r="D42709" t="s">
        <v>2076</v>
      </c>
      <c r="E42709">
        <v>3</v>
      </c>
      <c r="F42709" t="s">
        <v>2016</v>
      </c>
      <c r="G42709">
        <v>6</v>
      </c>
      <c r="H42709" t="s">
        <v>2017</v>
      </c>
      <c r="I42709">
        <v>43503</v>
      </c>
      <c r="J42709">
        <v>4</v>
      </c>
      <c r="K42709">
        <v>15.39</v>
      </c>
    </row>
    <row r="42710" spans="2:11">
      <c r="B42710" t="s">
        <v>2367</v>
      </c>
      <c r="C42710" t="s">
        <v>2368</v>
      </c>
      <c r="D42710" t="s">
        <v>2029</v>
      </c>
      <c r="E42710">
        <v>5</v>
      </c>
      <c r="F42710" t="s">
        <v>2016</v>
      </c>
      <c r="G42710">
        <v>8</v>
      </c>
      <c r="H42710" t="s">
        <v>2020</v>
      </c>
      <c r="I42710">
        <v>43503</v>
      </c>
      <c r="J42710" t="s">
        <v>2030</v>
      </c>
      <c r="K42710" t="s">
        <v>2030</v>
      </c>
    </row>
    <row r="42711" spans="2:11">
      <c r="B42711" t="s">
        <v>2371</v>
      </c>
      <c r="C42711" t="s">
        <v>2911</v>
      </c>
      <c r="D42711" t="s">
        <v>2184</v>
      </c>
      <c r="E42711">
        <v>1</v>
      </c>
      <c r="F42711" t="s">
        <v>2016</v>
      </c>
      <c r="G42711">
        <v>5</v>
      </c>
      <c r="H42711" t="s">
        <v>2017</v>
      </c>
      <c r="I42711">
        <v>43502</v>
      </c>
      <c r="J42711">
        <v>15</v>
      </c>
      <c r="K42711">
        <v>-56.84</v>
      </c>
    </row>
    <row r="42712" spans="2:11">
      <c r="B42712" t="s">
        <v>2074</v>
      </c>
      <c r="C42712" t="s">
        <v>2376</v>
      </c>
      <c r="D42712" t="s">
        <v>2026</v>
      </c>
      <c r="E42712">
        <v>5</v>
      </c>
      <c r="F42712" t="s">
        <v>2016</v>
      </c>
      <c r="G42712">
        <v>17</v>
      </c>
      <c r="H42712" t="s">
        <v>2020</v>
      </c>
      <c r="I42712">
        <v>43502</v>
      </c>
      <c r="J42712" t="s">
        <v>2030</v>
      </c>
      <c r="K42712" t="s">
        <v>2030</v>
      </c>
    </row>
    <row r="42713" spans="2:11">
      <c r="B42713" t="s">
        <v>2079</v>
      </c>
      <c r="C42713" t="s">
        <v>3207</v>
      </c>
      <c r="D42713" t="s">
        <v>2015</v>
      </c>
      <c r="E42713">
        <v>3</v>
      </c>
      <c r="F42713" t="s">
        <v>2016</v>
      </c>
      <c r="G42713">
        <v>9</v>
      </c>
      <c r="H42713" t="s">
        <v>2017</v>
      </c>
      <c r="I42713">
        <v>43502</v>
      </c>
      <c r="J42713">
        <v>7</v>
      </c>
      <c r="K42713">
        <v>0</v>
      </c>
    </row>
    <row r="42714" spans="2:11">
      <c r="B42714" t="s">
        <v>2614</v>
      </c>
      <c r="C42714" t="s">
        <v>2992</v>
      </c>
      <c r="D42714" t="s">
        <v>2026</v>
      </c>
      <c r="E42714">
        <v>5</v>
      </c>
      <c r="F42714" t="s">
        <v>2016</v>
      </c>
      <c r="G42714">
        <v>11</v>
      </c>
      <c r="H42714" t="s">
        <v>2017</v>
      </c>
      <c r="I42714">
        <v>43501</v>
      </c>
      <c r="J42714">
        <v>9</v>
      </c>
      <c r="K42714">
        <v>-21.46</v>
      </c>
    </row>
    <row r="42715" spans="2:11">
      <c r="B42715" t="s">
        <v>2077</v>
      </c>
      <c r="C42715" t="s">
        <v>2363</v>
      </c>
      <c r="D42715" t="s">
        <v>2227</v>
      </c>
      <c r="E42715">
        <v>3</v>
      </c>
      <c r="F42715" t="s">
        <v>2016</v>
      </c>
      <c r="G42715">
        <v>9</v>
      </c>
      <c r="H42715" t="s">
        <v>2017</v>
      </c>
      <c r="I42715">
        <v>43499</v>
      </c>
      <c r="J42715">
        <v>1</v>
      </c>
      <c r="K42715">
        <v>52.36</v>
      </c>
    </row>
    <row r="42716" spans="2:11">
      <c r="B42716" t="s">
        <v>2033</v>
      </c>
      <c r="C42716" t="s">
        <v>2397</v>
      </c>
      <c r="D42716" t="s">
        <v>2035</v>
      </c>
      <c r="E42716">
        <v>5</v>
      </c>
      <c r="F42716" t="s">
        <v>2016</v>
      </c>
      <c r="G42716">
        <v>9</v>
      </c>
      <c r="H42716" t="s">
        <v>2036</v>
      </c>
      <c r="I42716">
        <v>43495</v>
      </c>
      <c r="J42716">
        <v>11</v>
      </c>
      <c r="K42716">
        <v>-39.020000000000003</v>
      </c>
    </row>
    <row r="42717" spans="2:11">
      <c r="B42717" t="s">
        <v>106</v>
      </c>
      <c r="C42717" t="s">
        <v>2378</v>
      </c>
      <c r="D42717" t="s">
        <v>2229</v>
      </c>
      <c r="E42717">
        <v>5</v>
      </c>
      <c r="F42717" t="s">
        <v>2016</v>
      </c>
      <c r="G42717">
        <v>10</v>
      </c>
      <c r="H42717" t="s">
        <v>2020</v>
      </c>
      <c r="I42717">
        <v>43494</v>
      </c>
      <c r="J42717">
        <v>14</v>
      </c>
      <c r="K42717">
        <v>-51.25</v>
      </c>
    </row>
    <row r="42718" spans="2:11">
      <c r="B42718" t="s">
        <v>2031</v>
      </c>
      <c r="C42718" t="s">
        <v>2355</v>
      </c>
      <c r="D42718" t="s">
        <v>2076</v>
      </c>
      <c r="E42718">
        <v>3</v>
      </c>
      <c r="F42718" t="s">
        <v>2016</v>
      </c>
      <c r="G42718">
        <v>7</v>
      </c>
      <c r="H42718" t="s">
        <v>2017</v>
      </c>
      <c r="I42718">
        <v>43494</v>
      </c>
      <c r="J42718">
        <v>6</v>
      </c>
      <c r="K42718">
        <v>2.76</v>
      </c>
    </row>
    <row r="42719" spans="2:11">
      <c r="B42719" t="s">
        <v>2134</v>
      </c>
      <c r="C42719" t="s">
        <v>2379</v>
      </c>
      <c r="D42719" t="s">
        <v>2162</v>
      </c>
      <c r="E42719">
        <v>3</v>
      </c>
      <c r="F42719" t="s">
        <v>2016</v>
      </c>
      <c r="G42719">
        <v>10</v>
      </c>
      <c r="H42719" t="s">
        <v>2017</v>
      </c>
      <c r="I42719">
        <v>43494</v>
      </c>
      <c r="J42719" t="s">
        <v>2030</v>
      </c>
      <c r="K42719" t="s">
        <v>2030</v>
      </c>
    </row>
    <row r="42720" spans="2:11">
      <c r="B42720" t="s">
        <v>2042</v>
      </c>
      <c r="C42720" t="s">
        <v>2989</v>
      </c>
      <c r="D42720" t="s">
        <v>2044</v>
      </c>
      <c r="E42720">
        <v>3</v>
      </c>
      <c r="F42720" t="s">
        <v>2016</v>
      </c>
      <c r="G42720">
        <v>8</v>
      </c>
      <c r="H42720" t="s">
        <v>2020</v>
      </c>
      <c r="I42720">
        <v>43494</v>
      </c>
      <c r="J42720">
        <v>7</v>
      </c>
      <c r="K42720">
        <v>0</v>
      </c>
    </row>
    <row r="42721" spans="2:11">
      <c r="B42721" t="s">
        <v>2207</v>
      </c>
      <c r="C42721" t="s">
        <v>3292</v>
      </c>
      <c r="D42721" t="s">
        <v>2026</v>
      </c>
      <c r="E42721">
        <v>5</v>
      </c>
      <c r="F42721" t="s">
        <v>2016</v>
      </c>
      <c r="G42721">
        <v>11</v>
      </c>
      <c r="H42721" t="s">
        <v>2017</v>
      </c>
      <c r="I42721">
        <v>43494</v>
      </c>
      <c r="J42721" t="s">
        <v>2030</v>
      </c>
      <c r="K42721" t="s">
        <v>2030</v>
      </c>
    </row>
    <row r="42722" spans="2:11">
      <c r="B42722" t="s">
        <v>2198</v>
      </c>
      <c r="C42722" t="s">
        <v>2387</v>
      </c>
      <c r="D42722" t="s">
        <v>2044</v>
      </c>
      <c r="E42722">
        <v>3</v>
      </c>
      <c r="F42722" t="s">
        <v>2016</v>
      </c>
      <c r="G42722">
        <v>9</v>
      </c>
      <c r="H42722" t="s">
        <v>2017</v>
      </c>
      <c r="I42722">
        <v>43492</v>
      </c>
      <c r="J42722" t="s">
        <v>2030</v>
      </c>
      <c r="K42722" t="s">
        <v>2030</v>
      </c>
    </row>
    <row r="42723" spans="2:11">
      <c r="B42723" t="s">
        <v>2027</v>
      </c>
      <c r="C42723" t="s">
        <v>2381</v>
      </c>
      <c r="D42723" t="s">
        <v>2044</v>
      </c>
      <c r="E42723">
        <v>3</v>
      </c>
      <c r="F42723" t="s">
        <v>2016</v>
      </c>
      <c r="G42723">
        <v>7</v>
      </c>
      <c r="H42723" t="s">
        <v>2017</v>
      </c>
      <c r="I42723">
        <v>43489</v>
      </c>
      <c r="J42723">
        <v>10</v>
      </c>
      <c r="K42723">
        <v>-33.33</v>
      </c>
    </row>
    <row r="42724" spans="2:11">
      <c r="B42724" t="s">
        <v>2045</v>
      </c>
      <c r="C42724" t="s">
        <v>2351</v>
      </c>
      <c r="D42724" t="s">
        <v>2015</v>
      </c>
      <c r="E42724">
        <v>3</v>
      </c>
      <c r="F42724" t="s">
        <v>2016</v>
      </c>
      <c r="G42724" t="s">
        <v>2030</v>
      </c>
      <c r="H42724" t="s">
        <v>2017</v>
      </c>
      <c r="I42724">
        <v>43489</v>
      </c>
      <c r="J42724" t="s">
        <v>2030</v>
      </c>
      <c r="K42724" t="s">
        <v>2030</v>
      </c>
    </row>
    <row r="42725" spans="2:11">
      <c r="B42725" t="s">
        <v>2072</v>
      </c>
      <c r="C42725" t="s">
        <v>2385</v>
      </c>
      <c r="D42725" t="s">
        <v>2189</v>
      </c>
      <c r="E42725">
        <v>5</v>
      </c>
      <c r="F42725" t="s">
        <v>2016</v>
      </c>
      <c r="G42725">
        <v>12</v>
      </c>
      <c r="H42725" t="s">
        <v>2017</v>
      </c>
      <c r="I42725">
        <v>43488</v>
      </c>
      <c r="J42725">
        <v>9</v>
      </c>
      <c r="K42725">
        <v>-21.46</v>
      </c>
    </row>
    <row r="42726" spans="2:11">
      <c r="B42726" t="s">
        <v>2094</v>
      </c>
      <c r="C42726" t="s">
        <v>2095</v>
      </c>
      <c r="D42726" t="s">
        <v>2053</v>
      </c>
      <c r="E42726">
        <v>1</v>
      </c>
      <c r="F42726" t="s">
        <v>2088</v>
      </c>
      <c r="G42726" t="s">
        <v>2030</v>
      </c>
      <c r="H42726" t="s">
        <v>2017</v>
      </c>
      <c r="I42726">
        <v>43476</v>
      </c>
      <c r="J42726" t="s">
        <v>2030</v>
      </c>
      <c r="K42726" t="s">
        <v>2030</v>
      </c>
    </row>
    <row r="42727" spans="2:11">
      <c r="B42727" t="s">
        <v>2151</v>
      </c>
      <c r="C42727" t="s">
        <v>3098</v>
      </c>
      <c r="D42727" t="s">
        <v>2044</v>
      </c>
      <c r="E42727">
        <v>3</v>
      </c>
      <c r="F42727" t="s">
        <v>2016</v>
      </c>
      <c r="G42727" t="s">
        <v>2030</v>
      </c>
      <c r="H42727" t="s">
        <v>2017</v>
      </c>
      <c r="I42727">
        <v>43472</v>
      </c>
      <c r="J42727">
        <v>7</v>
      </c>
      <c r="K42727">
        <v>0</v>
      </c>
    </row>
    <row r="42728" spans="2:11">
      <c r="B42728" t="s">
        <v>2021</v>
      </c>
      <c r="C42728" t="s">
        <v>2350</v>
      </c>
      <c r="D42728" t="s">
        <v>2216</v>
      </c>
      <c r="E42728">
        <v>3</v>
      </c>
      <c r="F42728" t="s">
        <v>2016</v>
      </c>
      <c r="G42728">
        <v>7.5</v>
      </c>
      <c r="H42728" t="s">
        <v>2020</v>
      </c>
      <c r="I42728">
        <v>43471</v>
      </c>
      <c r="J42728">
        <v>7</v>
      </c>
      <c r="K42728">
        <v>0</v>
      </c>
    </row>
    <row r="42729" spans="2:11">
      <c r="B42729" t="s">
        <v>2388</v>
      </c>
      <c r="C42729" t="s">
        <v>2912</v>
      </c>
      <c r="D42729" t="s">
        <v>2026</v>
      </c>
      <c r="E42729">
        <v>5</v>
      </c>
      <c r="F42729" t="s">
        <v>2016</v>
      </c>
      <c r="G42729">
        <v>15</v>
      </c>
      <c r="H42729" t="s">
        <v>2017</v>
      </c>
      <c r="I42729">
        <v>43448</v>
      </c>
      <c r="J42729">
        <v>9</v>
      </c>
      <c r="K42729">
        <v>-21.46</v>
      </c>
    </row>
    <row r="42730" spans="2:11">
      <c r="B42730" t="s">
        <v>2049</v>
      </c>
      <c r="C42730" t="s">
        <v>2395</v>
      </c>
      <c r="D42730" t="s">
        <v>2015</v>
      </c>
      <c r="E42730">
        <v>3</v>
      </c>
      <c r="F42730" t="s">
        <v>2016</v>
      </c>
      <c r="G42730">
        <v>8.5</v>
      </c>
      <c r="H42730" t="s">
        <v>2017</v>
      </c>
      <c r="I42730">
        <v>43437</v>
      </c>
      <c r="J42730" t="s">
        <v>2030</v>
      </c>
      <c r="K42730" t="s">
        <v>2030</v>
      </c>
    </row>
    <row r="42731" spans="2:11">
      <c r="B42731" t="s">
        <v>2083</v>
      </c>
      <c r="C42731" t="s">
        <v>2084</v>
      </c>
      <c r="D42731" t="s">
        <v>2184</v>
      </c>
      <c r="E42731">
        <v>1</v>
      </c>
      <c r="F42731" t="s">
        <v>2088</v>
      </c>
      <c r="G42731" t="s">
        <v>2030</v>
      </c>
      <c r="H42731" t="s">
        <v>2017</v>
      </c>
      <c r="I42731">
        <v>43209</v>
      </c>
      <c r="J42731">
        <v>3</v>
      </c>
      <c r="K42731">
        <v>38.72</v>
      </c>
    </row>
    <row r="42732" spans="2:11">
      <c r="B42732" t="s">
        <v>3131</v>
      </c>
      <c r="C42732" t="s">
        <v>4136</v>
      </c>
      <c r="D42732" t="s">
        <v>2026</v>
      </c>
      <c r="E42732">
        <v>5</v>
      </c>
      <c r="F42732" t="s">
        <v>2016</v>
      </c>
      <c r="G42732">
        <v>20</v>
      </c>
      <c r="H42732" t="s">
        <v>2020</v>
      </c>
      <c r="I42732">
        <v>42865</v>
      </c>
      <c r="J42732">
        <v>9</v>
      </c>
      <c r="K42732">
        <v>-21.46</v>
      </c>
    </row>
    <row r="42801" spans="1:11">
      <c r="A42801" t="s">
        <v>1441</v>
      </c>
      <c r="B42801" t="s">
        <v>2067</v>
      </c>
      <c r="C42801" t="s">
        <v>3026</v>
      </c>
      <c r="D42801" t="s">
        <v>2029</v>
      </c>
      <c r="E42801">
        <v>5</v>
      </c>
      <c r="F42801" t="s">
        <v>2016</v>
      </c>
      <c r="G42801">
        <v>33.9</v>
      </c>
      <c r="H42801" t="s">
        <v>2020</v>
      </c>
      <c r="I42801">
        <v>43511</v>
      </c>
      <c r="J42801">
        <v>5</v>
      </c>
      <c r="K42801">
        <v>-2.2599999999999998</v>
      </c>
    </row>
    <row r="42802" spans="1:11">
      <c r="B42802" t="s">
        <v>2027</v>
      </c>
      <c r="C42802" t="s">
        <v>3007</v>
      </c>
      <c r="D42802" t="s">
        <v>2029</v>
      </c>
      <c r="E42802">
        <v>5</v>
      </c>
      <c r="F42802" t="s">
        <v>2016</v>
      </c>
      <c r="G42802">
        <v>36.159999999999997</v>
      </c>
      <c r="H42802" t="s">
        <v>2017</v>
      </c>
      <c r="I42802">
        <v>43511</v>
      </c>
      <c r="J42802" t="s">
        <v>2030</v>
      </c>
      <c r="K42802" t="s">
        <v>2030</v>
      </c>
    </row>
    <row r="42803" spans="1:11">
      <c r="B42803" t="s">
        <v>3008</v>
      </c>
      <c r="C42803" t="s">
        <v>3009</v>
      </c>
      <c r="D42803" t="s">
        <v>2026</v>
      </c>
      <c r="E42803">
        <v>5</v>
      </c>
      <c r="F42803" t="s">
        <v>2016</v>
      </c>
      <c r="G42803">
        <v>35.409999999999997</v>
      </c>
      <c r="H42803" t="s">
        <v>2017</v>
      </c>
      <c r="I42803">
        <v>43511</v>
      </c>
      <c r="J42803">
        <v>5</v>
      </c>
      <c r="K42803">
        <v>-2.2599999999999998</v>
      </c>
    </row>
    <row r="42804" spans="1:11">
      <c r="B42804" t="s">
        <v>2352</v>
      </c>
      <c r="C42804" t="s">
        <v>3010</v>
      </c>
      <c r="D42804" t="s">
        <v>2026</v>
      </c>
      <c r="E42804">
        <v>5</v>
      </c>
      <c r="F42804" t="s">
        <v>2016</v>
      </c>
      <c r="G42804">
        <v>33.15</v>
      </c>
      <c r="H42804" t="s">
        <v>2017</v>
      </c>
      <c r="I42804">
        <v>43511</v>
      </c>
      <c r="J42804">
        <v>3</v>
      </c>
      <c r="K42804">
        <v>5.46</v>
      </c>
    </row>
    <row r="42805" spans="1:11">
      <c r="B42805" t="s">
        <v>2274</v>
      </c>
      <c r="C42805" t="s">
        <v>3011</v>
      </c>
      <c r="D42805" t="s">
        <v>2026</v>
      </c>
      <c r="E42805">
        <v>5</v>
      </c>
      <c r="F42805" t="s">
        <v>2016</v>
      </c>
      <c r="G42805" t="s">
        <v>2030</v>
      </c>
      <c r="H42805" t="s">
        <v>2017</v>
      </c>
      <c r="I42805">
        <v>43509</v>
      </c>
      <c r="J42805">
        <v>5</v>
      </c>
      <c r="K42805">
        <v>-2.2599999999999998</v>
      </c>
    </row>
    <row r="42806" spans="1:11">
      <c r="B42806" t="s">
        <v>2360</v>
      </c>
      <c r="C42806" t="s">
        <v>3012</v>
      </c>
      <c r="D42806" t="s">
        <v>2362</v>
      </c>
      <c r="E42806">
        <v>5</v>
      </c>
      <c r="F42806" t="s">
        <v>2016</v>
      </c>
      <c r="G42806">
        <v>36.11</v>
      </c>
      <c r="H42806" t="s">
        <v>2017</v>
      </c>
      <c r="I42806">
        <v>43507</v>
      </c>
      <c r="J42806">
        <v>6</v>
      </c>
      <c r="K42806">
        <v>-4.13</v>
      </c>
    </row>
    <row r="42807" spans="1:11">
      <c r="B42807" t="s">
        <v>2595</v>
      </c>
      <c r="C42807" t="s">
        <v>3013</v>
      </c>
      <c r="D42807" t="s">
        <v>2362</v>
      </c>
      <c r="E42807">
        <v>5</v>
      </c>
      <c r="F42807" t="s">
        <v>2016</v>
      </c>
      <c r="G42807">
        <v>37.61</v>
      </c>
      <c r="H42807" t="s">
        <v>2020</v>
      </c>
      <c r="I42807">
        <v>43507</v>
      </c>
      <c r="J42807">
        <v>5</v>
      </c>
      <c r="K42807">
        <v>-2.2599999999999998</v>
      </c>
    </row>
    <row r="42808" spans="1:11">
      <c r="B42808" t="s">
        <v>2094</v>
      </c>
      <c r="C42808" t="s">
        <v>2095</v>
      </c>
      <c r="D42808" t="s">
        <v>2076</v>
      </c>
      <c r="E42808">
        <v>3</v>
      </c>
      <c r="F42808" t="s">
        <v>2085</v>
      </c>
      <c r="G42808" t="s">
        <v>2030</v>
      </c>
      <c r="H42808" t="s">
        <v>2017</v>
      </c>
      <c r="I42808">
        <v>43507</v>
      </c>
      <c r="J42808" t="s">
        <v>2030</v>
      </c>
      <c r="K42808" t="s">
        <v>2030</v>
      </c>
    </row>
    <row r="42809" spans="1:11">
      <c r="B42809" t="s">
        <v>3014</v>
      </c>
      <c r="C42809" t="s">
        <v>3015</v>
      </c>
      <c r="D42809" t="s">
        <v>2029</v>
      </c>
      <c r="E42809">
        <v>5</v>
      </c>
      <c r="F42809" t="s">
        <v>2016</v>
      </c>
      <c r="G42809">
        <v>31.59</v>
      </c>
      <c r="H42809" t="s">
        <v>2020</v>
      </c>
      <c r="I42809">
        <v>43507</v>
      </c>
      <c r="J42809">
        <v>5</v>
      </c>
      <c r="K42809">
        <v>-2.2599999999999998</v>
      </c>
    </row>
    <row r="42810" spans="1:11">
      <c r="B42810" t="s">
        <v>3016</v>
      </c>
      <c r="C42810" t="s">
        <v>3017</v>
      </c>
      <c r="D42810" t="s">
        <v>2026</v>
      </c>
      <c r="E42810">
        <v>5</v>
      </c>
      <c r="F42810" t="s">
        <v>2016</v>
      </c>
      <c r="G42810">
        <v>33.909999999999997</v>
      </c>
      <c r="H42810" t="s">
        <v>2017</v>
      </c>
      <c r="I42810">
        <v>43504</v>
      </c>
      <c r="J42810">
        <v>5</v>
      </c>
      <c r="K42810">
        <v>-2.2599999999999998</v>
      </c>
    </row>
    <row r="42811" spans="1:11">
      <c r="B42811" t="s">
        <v>2174</v>
      </c>
      <c r="C42811" t="s">
        <v>3018</v>
      </c>
      <c r="D42811" t="s">
        <v>2029</v>
      </c>
      <c r="E42811">
        <v>5</v>
      </c>
      <c r="F42811" t="s">
        <v>2016</v>
      </c>
      <c r="G42811">
        <v>33.799999999999997</v>
      </c>
      <c r="H42811" t="s">
        <v>2017</v>
      </c>
      <c r="I42811">
        <v>43503</v>
      </c>
      <c r="J42811">
        <v>5</v>
      </c>
      <c r="K42811">
        <v>-2.2599999999999998</v>
      </c>
    </row>
    <row r="42812" spans="1:11">
      <c r="B42812" t="s">
        <v>2072</v>
      </c>
      <c r="C42812" t="s">
        <v>3028</v>
      </c>
      <c r="D42812" t="s">
        <v>2029</v>
      </c>
      <c r="E42812">
        <v>5</v>
      </c>
      <c r="F42812" t="s">
        <v>2016</v>
      </c>
      <c r="G42812">
        <v>33.799999999999997</v>
      </c>
      <c r="H42812" t="s">
        <v>2017</v>
      </c>
      <c r="I42812">
        <v>43503</v>
      </c>
      <c r="J42812">
        <v>5</v>
      </c>
      <c r="K42812">
        <v>-2.2599999999999998</v>
      </c>
    </row>
    <row r="42813" spans="1:11">
      <c r="B42813" t="s">
        <v>2118</v>
      </c>
      <c r="C42813" t="s">
        <v>3038</v>
      </c>
      <c r="D42813" t="s">
        <v>2026</v>
      </c>
      <c r="E42813">
        <v>5</v>
      </c>
      <c r="F42813" t="s">
        <v>2016</v>
      </c>
      <c r="G42813">
        <v>33.799999999999997</v>
      </c>
      <c r="H42813" t="s">
        <v>2020</v>
      </c>
      <c r="I42813">
        <v>43503</v>
      </c>
      <c r="J42813">
        <v>5</v>
      </c>
      <c r="K42813">
        <v>-2.2599999999999998</v>
      </c>
    </row>
    <row r="42814" spans="1:11">
      <c r="B42814" t="s">
        <v>2792</v>
      </c>
      <c r="C42814" t="s">
        <v>3290</v>
      </c>
      <c r="D42814" t="s">
        <v>2026</v>
      </c>
      <c r="E42814">
        <v>5</v>
      </c>
      <c r="F42814" t="s">
        <v>2016</v>
      </c>
      <c r="G42814">
        <v>29.69</v>
      </c>
      <c r="H42814" t="s">
        <v>2020</v>
      </c>
      <c r="I42814">
        <v>43501</v>
      </c>
      <c r="J42814">
        <v>5</v>
      </c>
      <c r="K42814">
        <v>-2.2599999999999998</v>
      </c>
    </row>
    <row r="42815" spans="1:11">
      <c r="B42815" t="s">
        <v>2593</v>
      </c>
      <c r="C42815" t="s">
        <v>3029</v>
      </c>
      <c r="D42815" t="s">
        <v>2029</v>
      </c>
      <c r="E42815">
        <v>5</v>
      </c>
      <c r="F42815" t="s">
        <v>2016</v>
      </c>
      <c r="G42815">
        <v>34.26</v>
      </c>
      <c r="H42815" t="s">
        <v>2133</v>
      </c>
      <c r="I42815">
        <v>43500</v>
      </c>
      <c r="J42815" t="s">
        <v>2030</v>
      </c>
      <c r="K42815" t="s">
        <v>2030</v>
      </c>
    </row>
    <row r="42816" spans="1:11">
      <c r="B42816" t="s">
        <v>2079</v>
      </c>
      <c r="C42816" t="s">
        <v>3035</v>
      </c>
      <c r="D42816" t="s">
        <v>2015</v>
      </c>
      <c r="E42816">
        <v>3</v>
      </c>
      <c r="F42816" t="s">
        <v>2016</v>
      </c>
      <c r="G42816">
        <v>25.89</v>
      </c>
      <c r="H42816" t="s">
        <v>2017</v>
      </c>
      <c r="I42816">
        <v>43500</v>
      </c>
      <c r="J42816">
        <v>4</v>
      </c>
      <c r="K42816">
        <v>0</v>
      </c>
    </row>
    <row r="42817" spans="2:11">
      <c r="B42817" t="s">
        <v>2077</v>
      </c>
      <c r="C42817" t="s">
        <v>2363</v>
      </c>
      <c r="D42817" t="s">
        <v>2227</v>
      </c>
      <c r="E42817">
        <v>3</v>
      </c>
      <c r="F42817" t="s">
        <v>2016</v>
      </c>
      <c r="G42817">
        <v>36.69</v>
      </c>
      <c r="H42817" t="s">
        <v>2017</v>
      </c>
      <c r="I42817">
        <v>43499</v>
      </c>
      <c r="J42817" t="s">
        <v>2030</v>
      </c>
      <c r="K42817" t="s">
        <v>2030</v>
      </c>
    </row>
    <row r="42818" spans="2:11">
      <c r="B42818" t="s">
        <v>2042</v>
      </c>
      <c r="C42818" t="s">
        <v>3019</v>
      </c>
      <c r="D42818" t="s">
        <v>2029</v>
      </c>
      <c r="E42818">
        <v>5</v>
      </c>
      <c r="F42818" t="s">
        <v>2016</v>
      </c>
      <c r="G42818">
        <v>30.43</v>
      </c>
      <c r="H42818" t="s">
        <v>2020</v>
      </c>
      <c r="I42818">
        <v>43496</v>
      </c>
      <c r="J42818">
        <v>1</v>
      </c>
      <c r="K42818">
        <v>7.68</v>
      </c>
    </row>
    <row r="42819" spans="2:11">
      <c r="B42819" t="s">
        <v>3030</v>
      </c>
      <c r="C42819" t="s">
        <v>3031</v>
      </c>
      <c r="D42819" t="s">
        <v>2026</v>
      </c>
      <c r="E42819">
        <v>5</v>
      </c>
      <c r="F42819" t="s">
        <v>2016</v>
      </c>
      <c r="G42819">
        <v>35.75</v>
      </c>
      <c r="H42819" t="s">
        <v>2017</v>
      </c>
      <c r="I42819">
        <v>43496</v>
      </c>
      <c r="J42819">
        <v>5</v>
      </c>
      <c r="K42819">
        <v>-2.2599999999999998</v>
      </c>
    </row>
    <row r="42820" spans="2:11">
      <c r="B42820" t="s">
        <v>3020</v>
      </c>
      <c r="C42820" t="s">
        <v>3021</v>
      </c>
      <c r="D42820" t="s">
        <v>2026</v>
      </c>
      <c r="E42820">
        <v>5</v>
      </c>
      <c r="F42820" t="s">
        <v>2016</v>
      </c>
      <c r="G42820">
        <v>35.75</v>
      </c>
      <c r="H42820" t="s">
        <v>2017</v>
      </c>
      <c r="I42820">
        <v>43496</v>
      </c>
      <c r="J42820">
        <v>9</v>
      </c>
      <c r="K42820">
        <v>-17.22</v>
      </c>
    </row>
    <row r="42821" spans="2:11">
      <c r="B42821" t="s">
        <v>106</v>
      </c>
      <c r="C42821" t="s">
        <v>3025</v>
      </c>
      <c r="D42821" t="s">
        <v>2440</v>
      </c>
      <c r="E42821">
        <v>5</v>
      </c>
      <c r="F42821" t="s">
        <v>2016</v>
      </c>
      <c r="G42821">
        <v>32.4</v>
      </c>
      <c r="H42821" t="s">
        <v>2020</v>
      </c>
      <c r="I42821">
        <v>43494</v>
      </c>
      <c r="J42821">
        <v>5</v>
      </c>
      <c r="K42821">
        <v>-2.2599999999999998</v>
      </c>
    </row>
    <row r="42822" spans="2:11">
      <c r="B42822" t="s">
        <v>3032</v>
      </c>
      <c r="C42822" t="s">
        <v>3033</v>
      </c>
      <c r="D42822" t="s">
        <v>2026</v>
      </c>
      <c r="E42822">
        <v>5</v>
      </c>
      <c r="F42822" t="s">
        <v>2016</v>
      </c>
      <c r="G42822">
        <v>37.68</v>
      </c>
      <c r="H42822" t="s">
        <v>2017</v>
      </c>
      <c r="I42822">
        <v>43494</v>
      </c>
      <c r="J42822">
        <v>5</v>
      </c>
      <c r="K42822">
        <v>-2.2599999999999998</v>
      </c>
    </row>
    <row r="42823" spans="2:11">
      <c r="B42823" t="s">
        <v>3036</v>
      </c>
      <c r="C42823" t="s">
        <v>3037</v>
      </c>
      <c r="D42823" t="s">
        <v>2029</v>
      </c>
      <c r="E42823">
        <v>5</v>
      </c>
      <c r="F42823" t="s">
        <v>2016</v>
      </c>
      <c r="G42823">
        <v>35.44</v>
      </c>
      <c r="H42823" t="s">
        <v>2017</v>
      </c>
      <c r="I42823">
        <v>43483</v>
      </c>
      <c r="J42823">
        <v>5</v>
      </c>
      <c r="K42823">
        <v>-2.2599999999999998</v>
      </c>
    </row>
    <row r="42824" spans="2:11">
      <c r="B42824" t="s">
        <v>2063</v>
      </c>
      <c r="C42824" t="s">
        <v>3024</v>
      </c>
      <c r="D42824" t="s">
        <v>2035</v>
      </c>
      <c r="E42824">
        <v>5</v>
      </c>
      <c r="F42824" t="s">
        <v>2016</v>
      </c>
      <c r="G42824">
        <v>34.75</v>
      </c>
      <c r="H42824" t="s">
        <v>2017</v>
      </c>
      <c r="I42824">
        <v>43475</v>
      </c>
      <c r="J42824">
        <v>5</v>
      </c>
      <c r="K42824">
        <v>-2.2599999999999998</v>
      </c>
    </row>
    <row r="42825" spans="2:11">
      <c r="B42825" t="s">
        <v>2033</v>
      </c>
      <c r="C42825" t="s">
        <v>3027</v>
      </c>
      <c r="D42825" t="s">
        <v>2035</v>
      </c>
      <c r="E42825">
        <v>5</v>
      </c>
      <c r="F42825" t="s">
        <v>2016</v>
      </c>
      <c r="G42825">
        <v>34.590000000000003</v>
      </c>
      <c r="H42825" t="s">
        <v>2020</v>
      </c>
      <c r="I42825">
        <v>43473</v>
      </c>
      <c r="J42825">
        <v>5</v>
      </c>
      <c r="K42825">
        <v>-2.2599999999999998</v>
      </c>
    </row>
    <row r="42826" spans="2:11">
      <c r="B42826" t="s">
        <v>2390</v>
      </c>
      <c r="C42826" t="s">
        <v>3034</v>
      </c>
      <c r="D42826" t="s">
        <v>2026</v>
      </c>
      <c r="E42826">
        <v>5</v>
      </c>
      <c r="F42826" t="s">
        <v>2016</v>
      </c>
      <c r="G42826">
        <v>31.6</v>
      </c>
      <c r="H42826" t="s">
        <v>2017</v>
      </c>
      <c r="I42826">
        <v>43472</v>
      </c>
      <c r="J42826">
        <v>5</v>
      </c>
      <c r="K42826">
        <v>-2.2599999999999998</v>
      </c>
    </row>
    <row r="42827" spans="2:11">
      <c r="B42827" t="s">
        <v>2051</v>
      </c>
      <c r="C42827" t="s">
        <v>3022</v>
      </c>
      <c r="D42827" t="s">
        <v>2026</v>
      </c>
      <c r="E42827">
        <v>5</v>
      </c>
      <c r="F42827" t="s">
        <v>2016</v>
      </c>
      <c r="G42827">
        <v>33.85</v>
      </c>
      <c r="H42827" t="s">
        <v>2017</v>
      </c>
      <c r="I42827">
        <v>43472</v>
      </c>
      <c r="J42827">
        <v>2</v>
      </c>
      <c r="K42827">
        <v>5.73</v>
      </c>
    </row>
    <row r="42828" spans="2:11">
      <c r="B42828" t="s">
        <v>2021</v>
      </c>
      <c r="C42828" t="s">
        <v>3039</v>
      </c>
      <c r="D42828" t="s">
        <v>2166</v>
      </c>
      <c r="E42828">
        <v>5</v>
      </c>
      <c r="F42828" t="s">
        <v>2016</v>
      </c>
      <c r="G42828">
        <v>33</v>
      </c>
      <c r="H42828" t="s">
        <v>2020</v>
      </c>
      <c r="I42828">
        <v>43451</v>
      </c>
      <c r="J42828">
        <v>5</v>
      </c>
      <c r="K42828">
        <v>-2.2599999999999998</v>
      </c>
    </row>
    <row r="42829" spans="2:11">
      <c r="B42829" t="s">
        <v>2551</v>
      </c>
      <c r="C42829" t="s">
        <v>3023</v>
      </c>
      <c r="D42829" t="s">
        <v>2026</v>
      </c>
      <c r="E42829">
        <v>5</v>
      </c>
      <c r="F42829" t="s">
        <v>2016</v>
      </c>
      <c r="G42829">
        <v>40.61</v>
      </c>
      <c r="H42829" t="s">
        <v>2017</v>
      </c>
      <c r="I42829">
        <v>43441</v>
      </c>
      <c r="J42829" t="s">
        <v>2030</v>
      </c>
      <c r="K42829" t="s">
        <v>2030</v>
      </c>
    </row>
    <row r="42830" spans="2:11">
      <c r="B42830" t="s">
        <v>2083</v>
      </c>
      <c r="C42830" t="s">
        <v>2084</v>
      </c>
      <c r="D42830" t="s">
        <v>2035</v>
      </c>
      <c r="E42830">
        <v>5</v>
      </c>
      <c r="F42830" t="s">
        <v>2085</v>
      </c>
      <c r="G42830" t="s">
        <v>2030</v>
      </c>
      <c r="H42830" t="s">
        <v>2017</v>
      </c>
      <c r="I42830">
        <v>43410</v>
      </c>
      <c r="J42830">
        <v>10</v>
      </c>
      <c r="K42830">
        <v>-23.77</v>
      </c>
    </row>
    <row r="42901" spans="1:11">
      <c r="A42901" t="s">
        <v>1442</v>
      </c>
      <c r="B42901" t="s">
        <v>2021</v>
      </c>
      <c r="C42901" t="s">
        <v>2350</v>
      </c>
      <c r="D42901" t="s">
        <v>2216</v>
      </c>
      <c r="E42901">
        <v>3</v>
      </c>
      <c r="F42901" t="s">
        <v>2016</v>
      </c>
      <c r="G42901">
        <v>13</v>
      </c>
      <c r="H42901" t="s">
        <v>2020</v>
      </c>
      <c r="I42901">
        <v>43511</v>
      </c>
      <c r="J42901">
        <v>3</v>
      </c>
      <c r="K42901">
        <v>0</v>
      </c>
    </row>
    <row r="42902" spans="1:11">
      <c r="B42902" t="s">
        <v>2352</v>
      </c>
      <c r="C42902" t="s">
        <v>2353</v>
      </c>
      <c r="D42902" t="s">
        <v>2076</v>
      </c>
      <c r="E42902">
        <v>3</v>
      </c>
      <c r="F42902" t="s">
        <v>2016</v>
      </c>
      <c r="G42902">
        <v>24</v>
      </c>
      <c r="H42902" t="s">
        <v>2017</v>
      </c>
      <c r="I42902">
        <v>43511</v>
      </c>
      <c r="J42902">
        <v>7</v>
      </c>
      <c r="K42902">
        <v>-32.96</v>
      </c>
    </row>
    <row r="42903" spans="1:11">
      <c r="B42903" t="s">
        <v>2907</v>
      </c>
      <c r="C42903" t="s">
        <v>2908</v>
      </c>
      <c r="D42903" t="s">
        <v>2104</v>
      </c>
      <c r="E42903" t="s">
        <v>2030</v>
      </c>
      <c r="F42903" t="s">
        <v>2016</v>
      </c>
      <c r="G42903">
        <v>12</v>
      </c>
      <c r="H42903" t="s">
        <v>2020</v>
      </c>
      <c r="I42903">
        <v>43510</v>
      </c>
      <c r="J42903" t="s">
        <v>2030</v>
      </c>
      <c r="K42903" t="s">
        <v>2030</v>
      </c>
    </row>
    <row r="42904" spans="1:11">
      <c r="B42904" t="s">
        <v>2031</v>
      </c>
      <c r="C42904" t="s">
        <v>2355</v>
      </c>
      <c r="D42904" t="s">
        <v>2026</v>
      </c>
      <c r="E42904">
        <v>5</v>
      </c>
      <c r="F42904" t="s">
        <v>2016</v>
      </c>
      <c r="G42904">
        <v>20</v>
      </c>
      <c r="H42904" t="s">
        <v>2017</v>
      </c>
      <c r="I42904">
        <v>43509</v>
      </c>
      <c r="J42904">
        <v>6</v>
      </c>
      <c r="K42904">
        <v>-31.79</v>
      </c>
    </row>
    <row r="42905" spans="1:11">
      <c r="B42905" t="s">
        <v>2371</v>
      </c>
      <c r="C42905" t="s">
        <v>3095</v>
      </c>
      <c r="D42905" t="s">
        <v>2162</v>
      </c>
      <c r="E42905">
        <v>3</v>
      </c>
      <c r="F42905" t="s">
        <v>2016</v>
      </c>
      <c r="G42905">
        <v>15</v>
      </c>
      <c r="H42905" t="s">
        <v>2017</v>
      </c>
      <c r="I42905">
        <v>43509</v>
      </c>
      <c r="J42905">
        <v>8</v>
      </c>
      <c r="K42905">
        <v>-43.14</v>
      </c>
    </row>
    <row r="42906" spans="1:11">
      <c r="B42906" t="s">
        <v>2033</v>
      </c>
      <c r="C42906" t="s">
        <v>2397</v>
      </c>
      <c r="D42906" t="s">
        <v>2184</v>
      </c>
      <c r="E42906">
        <v>1</v>
      </c>
      <c r="F42906" t="s">
        <v>2016</v>
      </c>
      <c r="G42906">
        <v>15</v>
      </c>
      <c r="H42906" t="s">
        <v>2036</v>
      </c>
      <c r="I42906">
        <v>43507</v>
      </c>
      <c r="J42906">
        <v>2</v>
      </c>
      <c r="K42906">
        <v>20.25</v>
      </c>
    </row>
    <row r="42907" spans="1:11">
      <c r="B42907" t="s">
        <v>2072</v>
      </c>
      <c r="C42907" t="s">
        <v>2385</v>
      </c>
      <c r="D42907" t="s">
        <v>2189</v>
      </c>
      <c r="E42907">
        <v>5</v>
      </c>
      <c r="F42907" t="s">
        <v>2016</v>
      </c>
      <c r="G42907">
        <v>18</v>
      </c>
      <c r="H42907" t="s">
        <v>2017</v>
      </c>
      <c r="I42907">
        <v>43507</v>
      </c>
      <c r="J42907">
        <v>6</v>
      </c>
      <c r="K42907">
        <v>-31.79</v>
      </c>
    </row>
    <row r="42908" spans="1:11">
      <c r="B42908" t="s">
        <v>2364</v>
      </c>
      <c r="C42908" t="s">
        <v>2365</v>
      </c>
      <c r="D42908" t="s">
        <v>2026</v>
      </c>
      <c r="E42908">
        <v>5</v>
      </c>
      <c r="F42908" t="s">
        <v>2016</v>
      </c>
      <c r="G42908">
        <v>19</v>
      </c>
      <c r="H42908" t="s">
        <v>2017</v>
      </c>
      <c r="I42908">
        <v>43507</v>
      </c>
      <c r="J42908">
        <v>6</v>
      </c>
      <c r="K42908">
        <v>-31.79</v>
      </c>
    </row>
    <row r="42909" spans="1:11">
      <c r="B42909" t="s">
        <v>2061</v>
      </c>
      <c r="C42909" t="s">
        <v>2990</v>
      </c>
      <c r="D42909" t="s">
        <v>2026</v>
      </c>
      <c r="E42909">
        <v>5</v>
      </c>
      <c r="F42909" t="s">
        <v>2016</v>
      </c>
      <c r="G42909">
        <v>22</v>
      </c>
      <c r="H42909" t="s">
        <v>2017</v>
      </c>
      <c r="I42909">
        <v>43507</v>
      </c>
      <c r="J42909" t="s">
        <v>2030</v>
      </c>
      <c r="K42909" t="s">
        <v>2030</v>
      </c>
    </row>
    <row r="42910" spans="1:11">
      <c r="B42910" t="s">
        <v>2186</v>
      </c>
      <c r="C42910" t="s">
        <v>2366</v>
      </c>
      <c r="D42910" t="s">
        <v>2029</v>
      </c>
      <c r="E42910">
        <v>5</v>
      </c>
      <c r="F42910" t="s">
        <v>2016</v>
      </c>
      <c r="G42910">
        <v>25</v>
      </c>
      <c r="H42910" t="s">
        <v>2017</v>
      </c>
      <c r="I42910">
        <v>43507</v>
      </c>
      <c r="J42910">
        <v>6</v>
      </c>
      <c r="K42910">
        <v>-31.79</v>
      </c>
    </row>
    <row r="42911" spans="1:11">
      <c r="B42911" t="s">
        <v>2037</v>
      </c>
      <c r="C42911" t="s">
        <v>2377</v>
      </c>
      <c r="D42911" t="s">
        <v>2026</v>
      </c>
      <c r="E42911">
        <v>5</v>
      </c>
      <c r="F42911" t="s">
        <v>2016</v>
      </c>
      <c r="G42911">
        <v>19</v>
      </c>
      <c r="H42911" t="s">
        <v>2020</v>
      </c>
      <c r="I42911">
        <v>43504</v>
      </c>
      <c r="J42911">
        <v>1</v>
      </c>
      <c r="K42911">
        <v>45.15</v>
      </c>
    </row>
    <row r="42912" spans="1:11">
      <c r="B42912" t="s">
        <v>2067</v>
      </c>
      <c r="C42912" t="s">
        <v>2910</v>
      </c>
      <c r="D42912" t="s">
        <v>2029</v>
      </c>
      <c r="E42912">
        <v>5</v>
      </c>
      <c r="F42912" t="s">
        <v>2016</v>
      </c>
      <c r="G42912">
        <v>19</v>
      </c>
      <c r="H42912" t="s">
        <v>2020</v>
      </c>
      <c r="I42912">
        <v>43503</v>
      </c>
      <c r="J42912">
        <v>6</v>
      </c>
      <c r="K42912">
        <v>-31.79</v>
      </c>
    </row>
    <row r="42913" spans="2:11">
      <c r="B42913" t="s">
        <v>2074</v>
      </c>
      <c r="C42913" t="s">
        <v>3164</v>
      </c>
      <c r="D42913" t="s">
        <v>2026</v>
      </c>
      <c r="E42913">
        <v>5</v>
      </c>
      <c r="F42913" t="s">
        <v>2016</v>
      </c>
      <c r="G42913">
        <v>39</v>
      </c>
      <c r="H42913" t="s">
        <v>2017</v>
      </c>
      <c r="I42913">
        <v>43503</v>
      </c>
      <c r="J42913">
        <v>6</v>
      </c>
      <c r="K42913">
        <v>-31.79</v>
      </c>
    </row>
    <row r="42914" spans="2:11">
      <c r="B42914" t="s">
        <v>2207</v>
      </c>
      <c r="C42914" t="s">
        <v>2380</v>
      </c>
      <c r="D42914" t="s">
        <v>2044</v>
      </c>
      <c r="E42914">
        <v>3</v>
      </c>
      <c r="F42914" t="s">
        <v>2016</v>
      </c>
      <c r="G42914" t="s">
        <v>2030</v>
      </c>
      <c r="H42914" t="s">
        <v>2017</v>
      </c>
      <c r="I42914">
        <v>43503</v>
      </c>
      <c r="J42914">
        <v>5</v>
      </c>
      <c r="K42914">
        <v>-21.36</v>
      </c>
    </row>
    <row r="42915" spans="2:11">
      <c r="B42915" t="s">
        <v>2399</v>
      </c>
      <c r="C42915" t="s">
        <v>2400</v>
      </c>
      <c r="D42915" t="s">
        <v>2026</v>
      </c>
      <c r="E42915">
        <v>5</v>
      </c>
      <c r="F42915" t="s">
        <v>2016</v>
      </c>
      <c r="G42915">
        <v>25</v>
      </c>
      <c r="H42915" t="s">
        <v>2020</v>
      </c>
      <c r="I42915">
        <v>43503</v>
      </c>
      <c r="J42915">
        <v>6</v>
      </c>
      <c r="K42915">
        <v>-31.79</v>
      </c>
    </row>
    <row r="42916" spans="2:11">
      <c r="B42916" t="s">
        <v>2367</v>
      </c>
      <c r="C42916" t="s">
        <v>2368</v>
      </c>
      <c r="D42916" t="s">
        <v>2029</v>
      </c>
      <c r="E42916">
        <v>5</v>
      </c>
      <c r="F42916" t="s">
        <v>2016</v>
      </c>
      <c r="G42916">
        <v>15</v>
      </c>
      <c r="H42916" t="s">
        <v>2020</v>
      </c>
      <c r="I42916">
        <v>43503</v>
      </c>
      <c r="J42916" t="s">
        <v>2030</v>
      </c>
      <c r="K42916" t="s">
        <v>2030</v>
      </c>
    </row>
    <row r="42917" spans="2:11">
      <c r="B42917" t="s">
        <v>2174</v>
      </c>
      <c r="C42917" t="s">
        <v>2357</v>
      </c>
      <c r="D42917" t="s">
        <v>2015</v>
      </c>
      <c r="E42917">
        <v>3</v>
      </c>
      <c r="F42917" t="s">
        <v>2016</v>
      </c>
      <c r="G42917">
        <v>15</v>
      </c>
      <c r="H42917" t="s">
        <v>2017</v>
      </c>
      <c r="I42917">
        <v>43502</v>
      </c>
      <c r="J42917" t="s">
        <v>2030</v>
      </c>
      <c r="K42917" t="s">
        <v>2030</v>
      </c>
    </row>
    <row r="42918" spans="2:11">
      <c r="B42918" t="s">
        <v>2069</v>
      </c>
      <c r="C42918" t="s">
        <v>2373</v>
      </c>
      <c r="D42918" t="s">
        <v>2035</v>
      </c>
      <c r="E42918">
        <v>5</v>
      </c>
      <c r="F42918" t="s">
        <v>2016</v>
      </c>
      <c r="G42918">
        <v>14.5</v>
      </c>
      <c r="H42918" t="s">
        <v>2017</v>
      </c>
      <c r="I42918">
        <v>43502</v>
      </c>
      <c r="J42918" t="s">
        <v>2030</v>
      </c>
      <c r="K42918" t="s">
        <v>2030</v>
      </c>
    </row>
    <row r="42919" spans="2:11">
      <c r="B42919" t="s">
        <v>2388</v>
      </c>
      <c r="C42919" t="s">
        <v>2912</v>
      </c>
      <c r="D42919" t="s">
        <v>2026</v>
      </c>
      <c r="E42919">
        <v>5</v>
      </c>
      <c r="F42919" t="s">
        <v>2016</v>
      </c>
      <c r="G42919">
        <v>25</v>
      </c>
      <c r="H42919" t="s">
        <v>2017</v>
      </c>
      <c r="I42919">
        <v>43502</v>
      </c>
      <c r="J42919">
        <v>6</v>
      </c>
      <c r="K42919">
        <v>-31.79</v>
      </c>
    </row>
    <row r="42920" spans="2:11">
      <c r="B42920" t="s">
        <v>2045</v>
      </c>
      <c r="C42920" t="s">
        <v>2351</v>
      </c>
      <c r="D42920" t="s">
        <v>2015</v>
      </c>
      <c r="E42920">
        <v>3</v>
      </c>
      <c r="F42920" t="s">
        <v>2016</v>
      </c>
      <c r="G42920" t="s">
        <v>2030</v>
      </c>
      <c r="H42920" t="s">
        <v>2017</v>
      </c>
      <c r="I42920">
        <v>43502</v>
      </c>
      <c r="J42920" t="s">
        <v>2030</v>
      </c>
      <c r="K42920" t="s">
        <v>2030</v>
      </c>
    </row>
    <row r="42921" spans="2:11">
      <c r="B42921" t="s">
        <v>2198</v>
      </c>
      <c r="C42921" t="s">
        <v>2913</v>
      </c>
      <c r="D42921" t="s">
        <v>2044</v>
      </c>
      <c r="E42921">
        <v>3</v>
      </c>
      <c r="F42921" t="s">
        <v>2016</v>
      </c>
      <c r="G42921">
        <v>15</v>
      </c>
      <c r="H42921" t="s">
        <v>2020</v>
      </c>
      <c r="I42921">
        <v>43502</v>
      </c>
      <c r="J42921">
        <v>3</v>
      </c>
      <c r="K42921">
        <v>0</v>
      </c>
    </row>
    <row r="42922" spans="2:11">
      <c r="B42922" t="s">
        <v>2374</v>
      </c>
      <c r="C42922" t="s">
        <v>2375</v>
      </c>
      <c r="D42922" t="s">
        <v>2035</v>
      </c>
      <c r="E42922">
        <v>5</v>
      </c>
      <c r="F42922" t="s">
        <v>2016</v>
      </c>
      <c r="G42922">
        <v>29</v>
      </c>
      <c r="H42922" t="s">
        <v>2017</v>
      </c>
      <c r="I42922">
        <v>43502</v>
      </c>
      <c r="J42922">
        <v>6</v>
      </c>
      <c r="K42922">
        <v>-31.79</v>
      </c>
    </row>
    <row r="42923" spans="2:11">
      <c r="B42923" t="s">
        <v>2393</v>
      </c>
      <c r="C42923" t="s">
        <v>2394</v>
      </c>
      <c r="D42923" t="s">
        <v>2252</v>
      </c>
      <c r="E42923">
        <v>3</v>
      </c>
      <c r="F42923" t="s">
        <v>2016</v>
      </c>
      <c r="G42923">
        <v>26</v>
      </c>
      <c r="H42923" t="s">
        <v>2017</v>
      </c>
      <c r="I42923">
        <v>43454</v>
      </c>
      <c r="J42923">
        <v>4</v>
      </c>
      <c r="K42923">
        <v>-13.99</v>
      </c>
    </row>
    <row r="42924" spans="2:11">
      <c r="B42924" t="s">
        <v>2083</v>
      </c>
      <c r="C42924" t="s">
        <v>2084</v>
      </c>
      <c r="D42924" t="s">
        <v>2035</v>
      </c>
      <c r="E42924">
        <v>5</v>
      </c>
      <c r="F42924" t="s">
        <v>2016</v>
      </c>
      <c r="G42924" t="s">
        <v>2030</v>
      </c>
      <c r="H42924" t="s">
        <v>2017</v>
      </c>
      <c r="I42924">
        <v>43419</v>
      </c>
      <c r="J42924">
        <v>9</v>
      </c>
      <c r="K42924">
        <v>-92.25</v>
      </c>
    </row>
    <row r="43001" spans="1:11">
      <c r="A43001" t="s">
        <v>1443</v>
      </c>
      <c r="B43001" t="s">
        <v>2037</v>
      </c>
      <c r="C43001" t="s">
        <v>2715</v>
      </c>
      <c r="D43001" t="s">
        <v>2026</v>
      </c>
      <c r="E43001">
        <v>5</v>
      </c>
      <c r="F43001" t="s">
        <v>2016</v>
      </c>
      <c r="G43001">
        <v>37</v>
      </c>
      <c r="H43001" t="s">
        <v>2020</v>
      </c>
      <c r="I43001">
        <v>43507</v>
      </c>
      <c r="J43001">
        <v>9</v>
      </c>
      <c r="K43001">
        <v>-7.31</v>
      </c>
    </row>
    <row r="43002" spans="1:11">
      <c r="B43002" t="s">
        <v>2565</v>
      </c>
      <c r="C43002" t="s">
        <v>2716</v>
      </c>
      <c r="D43002" t="s">
        <v>2076</v>
      </c>
      <c r="E43002">
        <v>3</v>
      </c>
      <c r="F43002" t="s">
        <v>2016</v>
      </c>
      <c r="G43002">
        <v>33</v>
      </c>
      <c r="H43002" t="s">
        <v>2017</v>
      </c>
      <c r="I43002">
        <v>43507</v>
      </c>
      <c r="J43002">
        <v>8</v>
      </c>
      <c r="K43002">
        <v>-4.2699999999999996</v>
      </c>
    </row>
    <row r="43003" spans="1:11">
      <c r="B43003" t="s">
        <v>2096</v>
      </c>
      <c r="C43003" t="s">
        <v>2717</v>
      </c>
      <c r="D43003" t="s">
        <v>2026</v>
      </c>
      <c r="E43003">
        <v>5</v>
      </c>
      <c r="F43003" t="s">
        <v>2016</v>
      </c>
      <c r="G43003" t="s">
        <v>2030</v>
      </c>
      <c r="H43003" t="s">
        <v>2017</v>
      </c>
      <c r="I43003">
        <v>43507</v>
      </c>
      <c r="J43003" t="s">
        <v>2030</v>
      </c>
      <c r="K43003" t="s">
        <v>2030</v>
      </c>
    </row>
    <row r="43004" spans="1:11">
      <c r="B43004" t="s">
        <v>2718</v>
      </c>
      <c r="C43004" t="s">
        <v>2719</v>
      </c>
      <c r="D43004" t="s">
        <v>2029</v>
      </c>
      <c r="E43004">
        <v>5</v>
      </c>
      <c r="F43004" t="s">
        <v>2016</v>
      </c>
      <c r="G43004">
        <v>32</v>
      </c>
      <c r="H43004" t="s">
        <v>2017</v>
      </c>
      <c r="I43004">
        <v>43496</v>
      </c>
      <c r="J43004" t="s">
        <v>2030</v>
      </c>
      <c r="K43004" t="s">
        <v>2030</v>
      </c>
    </row>
    <row r="43005" spans="1:11">
      <c r="B43005" t="s">
        <v>2720</v>
      </c>
      <c r="C43005" t="s">
        <v>2721</v>
      </c>
      <c r="D43005" t="s">
        <v>2026</v>
      </c>
      <c r="E43005">
        <v>5</v>
      </c>
      <c r="F43005" t="s">
        <v>2016</v>
      </c>
      <c r="G43005">
        <v>40</v>
      </c>
      <c r="H43005" t="s">
        <v>2020</v>
      </c>
      <c r="I43005">
        <v>43495</v>
      </c>
      <c r="J43005">
        <v>9</v>
      </c>
      <c r="K43005">
        <v>-7.31</v>
      </c>
    </row>
    <row r="43006" spans="1:11">
      <c r="B43006" t="s">
        <v>106</v>
      </c>
      <c r="C43006" t="s">
        <v>2722</v>
      </c>
      <c r="D43006" t="s">
        <v>2723</v>
      </c>
      <c r="E43006">
        <v>3</v>
      </c>
      <c r="F43006" t="s">
        <v>2016</v>
      </c>
      <c r="G43006">
        <v>30</v>
      </c>
      <c r="H43006" t="s">
        <v>2020</v>
      </c>
      <c r="I43006">
        <v>43494</v>
      </c>
      <c r="J43006">
        <v>5</v>
      </c>
      <c r="K43006">
        <v>7.14</v>
      </c>
    </row>
    <row r="43007" spans="1:11">
      <c r="B43007" t="s">
        <v>2586</v>
      </c>
      <c r="C43007" t="s">
        <v>2724</v>
      </c>
      <c r="D43007" t="s">
        <v>2076</v>
      </c>
      <c r="E43007">
        <v>3</v>
      </c>
      <c r="F43007" t="s">
        <v>2016</v>
      </c>
      <c r="G43007">
        <v>28</v>
      </c>
      <c r="H43007" t="s">
        <v>2020</v>
      </c>
      <c r="I43007">
        <v>43494</v>
      </c>
      <c r="J43007">
        <v>7</v>
      </c>
      <c r="K43007">
        <v>0</v>
      </c>
    </row>
    <row r="43008" spans="1:11">
      <c r="B43008" t="s">
        <v>2021</v>
      </c>
      <c r="C43008" t="s">
        <v>2725</v>
      </c>
      <c r="D43008" t="s">
        <v>2296</v>
      </c>
      <c r="E43008">
        <v>3</v>
      </c>
      <c r="F43008" t="s">
        <v>2016</v>
      </c>
      <c r="G43008">
        <v>36</v>
      </c>
      <c r="H43008" t="s">
        <v>2020</v>
      </c>
      <c r="I43008">
        <v>43493</v>
      </c>
      <c r="J43008" t="s">
        <v>2030</v>
      </c>
      <c r="K43008" t="s">
        <v>2030</v>
      </c>
    </row>
    <row r="43009" spans="2:11">
      <c r="B43009" t="s">
        <v>2726</v>
      </c>
      <c r="C43009" t="s">
        <v>2727</v>
      </c>
      <c r="D43009" t="s">
        <v>2044</v>
      </c>
      <c r="E43009">
        <v>3</v>
      </c>
      <c r="F43009" t="s">
        <v>2016</v>
      </c>
      <c r="G43009">
        <v>30</v>
      </c>
      <c r="H43009" t="s">
        <v>2017</v>
      </c>
      <c r="I43009">
        <v>43493</v>
      </c>
      <c r="J43009">
        <v>6</v>
      </c>
      <c r="K43009">
        <v>2.11</v>
      </c>
    </row>
    <row r="43010" spans="2:11">
      <c r="B43010" t="s">
        <v>2728</v>
      </c>
      <c r="C43010" t="s">
        <v>2729</v>
      </c>
      <c r="D43010" t="s">
        <v>2026</v>
      </c>
      <c r="E43010">
        <v>5</v>
      </c>
      <c r="F43010" t="s">
        <v>2016</v>
      </c>
      <c r="G43010">
        <v>33</v>
      </c>
      <c r="H43010" t="s">
        <v>2017</v>
      </c>
      <c r="I43010">
        <v>43493</v>
      </c>
      <c r="J43010">
        <v>9</v>
      </c>
      <c r="K43010">
        <v>-7.31</v>
      </c>
    </row>
    <row r="43011" spans="2:11">
      <c r="B43011" t="s">
        <v>2027</v>
      </c>
      <c r="C43011" t="s">
        <v>2730</v>
      </c>
      <c r="D43011" t="s">
        <v>2029</v>
      </c>
      <c r="E43011">
        <v>5</v>
      </c>
      <c r="F43011" t="s">
        <v>2016</v>
      </c>
      <c r="G43011">
        <v>36.6</v>
      </c>
      <c r="H43011" t="s">
        <v>2017</v>
      </c>
      <c r="I43011">
        <v>43490</v>
      </c>
      <c r="J43011">
        <v>9</v>
      </c>
      <c r="K43011">
        <v>-7.31</v>
      </c>
    </row>
    <row r="43012" spans="2:11">
      <c r="B43012" t="s">
        <v>2042</v>
      </c>
      <c r="C43012" t="s">
        <v>2731</v>
      </c>
      <c r="D43012" t="s">
        <v>2029</v>
      </c>
      <c r="E43012">
        <v>5</v>
      </c>
      <c r="F43012" t="s">
        <v>2016</v>
      </c>
      <c r="G43012">
        <v>32</v>
      </c>
      <c r="H43012" t="s">
        <v>2020</v>
      </c>
      <c r="I43012">
        <v>43490</v>
      </c>
      <c r="J43012" t="s">
        <v>2030</v>
      </c>
      <c r="K43012" t="s">
        <v>2030</v>
      </c>
    </row>
    <row r="43013" spans="2:11">
      <c r="B43013" t="s">
        <v>2732</v>
      </c>
      <c r="C43013" t="s">
        <v>2733</v>
      </c>
      <c r="D43013" t="s">
        <v>2076</v>
      </c>
      <c r="E43013">
        <v>3</v>
      </c>
      <c r="F43013" t="s">
        <v>2016</v>
      </c>
      <c r="G43013">
        <v>30.8</v>
      </c>
      <c r="H43013" t="s">
        <v>2017</v>
      </c>
      <c r="I43013">
        <v>43490</v>
      </c>
      <c r="J43013" t="s">
        <v>2030</v>
      </c>
      <c r="K43013" t="s">
        <v>2030</v>
      </c>
    </row>
    <row r="43014" spans="2:11">
      <c r="B43014" t="s">
        <v>2734</v>
      </c>
      <c r="C43014" t="s">
        <v>2735</v>
      </c>
      <c r="D43014" t="s">
        <v>2736</v>
      </c>
      <c r="E43014">
        <v>4</v>
      </c>
      <c r="F43014" t="s">
        <v>2016</v>
      </c>
      <c r="G43014">
        <v>33.5</v>
      </c>
      <c r="H43014" t="s">
        <v>2017</v>
      </c>
      <c r="I43014">
        <v>43490</v>
      </c>
      <c r="J43014">
        <v>9</v>
      </c>
      <c r="K43014">
        <v>-7.31</v>
      </c>
    </row>
    <row r="43015" spans="2:11">
      <c r="B43015" t="s">
        <v>2568</v>
      </c>
      <c r="C43015" t="s">
        <v>2737</v>
      </c>
      <c r="D43015" t="s">
        <v>2570</v>
      </c>
      <c r="E43015">
        <v>4</v>
      </c>
      <c r="F43015" t="s">
        <v>2016</v>
      </c>
      <c r="G43015">
        <v>32.409999999999997</v>
      </c>
      <c r="H43015" t="s">
        <v>2017</v>
      </c>
      <c r="I43015">
        <v>43490</v>
      </c>
      <c r="J43015" t="s">
        <v>2030</v>
      </c>
      <c r="K43015" t="s">
        <v>2030</v>
      </c>
    </row>
    <row r="43016" spans="2:11">
      <c r="B43016" t="s">
        <v>2089</v>
      </c>
      <c r="C43016" t="s">
        <v>2738</v>
      </c>
      <c r="D43016" t="s">
        <v>2076</v>
      </c>
      <c r="E43016">
        <v>3</v>
      </c>
      <c r="F43016" t="s">
        <v>2016</v>
      </c>
      <c r="G43016">
        <v>29</v>
      </c>
      <c r="H43016" t="s">
        <v>2017</v>
      </c>
      <c r="I43016">
        <v>43490</v>
      </c>
      <c r="J43016">
        <v>6</v>
      </c>
      <c r="K43016">
        <v>2.11</v>
      </c>
    </row>
    <row r="43017" spans="2:11">
      <c r="B43017" t="s">
        <v>2739</v>
      </c>
      <c r="C43017" t="s">
        <v>2740</v>
      </c>
      <c r="D43017" t="s">
        <v>2076</v>
      </c>
      <c r="E43017">
        <v>3</v>
      </c>
      <c r="F43017" t="s">
        <v>2016</v>
      </c>
      <c r="G43017">
        <v>30</v>
      </c>
      <c r="H43017" t="s">
        <v>2017</v>
      </c>
      <c r="I43017">
        <v>43490</v>
      </c>
      <c r="J43017">
        <v>2</v>
      </c>
      <c r="K43017">
        <v>27.54</v>
      </c>
    </row>
    <row r="43018" spans="2:11">
      <c r="B43018" t="s">
        <v>2059</v>
      </c>
      <c r="C43018" t="s">
        <v>2741</v>
      </c>
      <c r="D43018" t="s">
        <v>2026</v>
      </c>
      <c r="E43018">
        <v>5</v>
      </c>
      <c r="F43018" t="s">
        <v>2016</v>
      </c>
      <c r="G43018">
        <v>37</v>
      </c>
      <c r="H43018" t="s">
        <v>2020</v>
      </c>
      <c r="I43018">
        <v>43490</v>
      </c>
      <c r="J43018">
        <v>9</v>
      </c>
      <c r="K43018">
        <v>-7.31</v>
      </c>
    </row>
    <row r="43019" spans="2:11">
      <c r="B43019" t="s">
        <v>2742</v>
      </c>
      <c r="C43019" t="s">
        <v>2743</v>
      </c>
      <c r="D43019" t="s">
        <v>2029</v>
      </c>
      <c r="E43019">
        <v>5</v>
      </c>
      <c r="F43019" t="s">
        <v>2016</v>
      </c>
      <c r="G43019">
        <v>33</v>
      </c>
      <c r="H43019" t="s">
        <v>2020</v>
      </c>
      <c r="I43019">
        <v>43490</v>
      </c>
      <c r="J43019">
        <v>1</v>
      </c>
      <c r="K43019">
        <v>34.01</v>
      </c>
    </row>
    <row r="43020" spans="2:11">
      <c r="B43020" t="s">
        <v>2744</v>
      </c>
      <c r="C43020" t="s">
        <v>2745</v>
      </c>
      <c r="D43020" t="s">
        <v>2026</v>
      </c>
      <c r="E43020">
        <v>5</v>
      </c>
      <c r="F43020" t="s">
        <v>2016</v>
      </c>
      <c r="G43020">
        <v>38</v>
      </c>
      <c r="H43020" t="s">
        <v>2020</v>
      </c>
      <c r="I43020">
        <v>43490</v>
      </c>
      <c r="J43020">
        <v>3</v>
      </c>
      <c r="K43020">
        <v>20.76</v>
      </c>
    </row>
    <row r="43021" spans="2:11">
      <c r="B43021" t="s">
        <v>2582</v>
      </c>
      <c r="C43021" t="s">
        <v>2746</v>
      </c>
      <c r="D43021" t="s">
        <v>2026</v>
      </c>
      <c r="E43021">
        <v>5</v>
      </c>
      <c r="F43021" t="s">
        <v>2016</v>
      </c>
      <c r="G43021">
        <v>32</v>
      </c>
      <c r="H43021" t="s">
        <v>2133</v>
      </c>
      <c r="I43021">
        <v>43490</v>
      </c>
      <c r="J43021">
        <v>9</v>
      </c>
      <c r="K43021">
        <v>-7.31</v>
      </c>
    </row>
    <row r="43022" spans="2:11">
      <c r="B43022" t="s">
        <v>2033</v>
      </c>
      <c r="C43022" t="s">
        <v>2747</v>
      </c>
      <c r="D43022" t="s">
        <v>2035</v>
      </c>
      <c r="E43022">
        <v>5</v>
      </c>
      <c r="F43022" t="s">
        <v>2016</v>
      </c>
      <c r="G43022">
        <v>49</v>
      </c>
      <c r="H43022" t="s">
        <v>2036</v>
      </c>
      <c r="I43022">
        <v>43489</v>
      </c>
      <c r="J43022">
        <v>9</v>
      </c>
      <c r="K43022">
        <v>-7.31</v>
      </c>
    </row>
    <row r="43023" spans="2:11">
      <c r="B43023" t="s">
        <v>2057</v>
      </c>
      <c r="C43023" t="s">
        <v>2748</v>
      </c>
      <c r="D43023" t="s">
        <v>2026</v>
      </c>
      <c r="E43023">
        <v>5</v>
      </c>
      <c r="F43023" t="s">
        <v>2016</v>
      </c>
      <c r="G43023">
        <v>35</v>
      </c>
      <c r="H43023" t="s">
        <v>2017</v>
      </c>
      <c r="I43023">
        <v>43489</v>
      </c>
      <c r="J43023" t="s">
        <v>2030</v>
      </c>
      <c r="K43023" t="s">
        <v>2030</v>
      </c>
    </row>
    <row r="43024" spans="2:11">
      <c r="B43024" t="s">
        <v>2749</v>
      </c>
      <c r="C43024" t="s">
        <v>2750</v>
      </c>
      <c r="D43024" t="s">
        <v>2026</v>
      </c>
      <c r="E43024">
        <v>5</v>
      </c>
      <c r="F43024" t="s">
        <v>2123</v>
      </c>
      <c r="G43024">
        <v>33.5</v>
      </c>
      <c r="H43024" t="s">
        <v>2020</v>
      </c>
      <c r="I43024">
        <v>43486</v>
      </c>
      <c r="J43024" t="s">
        <v>2030</v>
      </c>
      <c r="K43024" t="s">
        <v>2030</v>
      </c>
    </row>
    <row r="43025" spans="2:11">
      <c r="B43025" t="s">
        <v>2751</v>
      </c>
      <c r="C43025" t="s">
        <v>2752</v>
      </c>
      <c r="D43025" t="s">
        <v>2026</v>
      </c>
      <c r="E43025">
        <v>5</v>
      </c>
      <c r="F43025" t="s">
        <v>2016</v>
      </c>
      <c r="G43025">
        <v>45</v>
      </c>
      <c r="H43025" t="s">
        <v>2020</v>
      </c>
      <c r="I43025">
        <v>43481</v>
      </c>
      <c r="J43025">
        <v>9</v>
      </c>
      <c r="K43025">
        <v>-7.31</v>
      </c>
    </row>
    <row r="43026" spans="2:11">
      <c r="B43026" t="s">
        <v>2753</v>
      </c>
      <c r="C43026" t="s">
        <v>2754</v>
      </c>
      <c r="D43026" t="s">
        <v>2026</v>
      </c>
      <c r="E43026">
        <v>5</v>
      </c>
      <c r="F43026" t="s">
        <v>2016</v>
      </c>
      <c r="G43026">
        <v>33</v>
      </c>
      <c r="H43026" t="s">
        <v>2017</v>
      </c>
      <c r="I43026">
        <v>43462</v>
      </c>
      <c r="J43026">
        <v>9</v>
      </c>
      <c r="K43026">
        <v>-7.31</v>
      </c>
    </row>
    <row r="43027" spans="2:11">
      <c r="B43027" t="s">
        <v>2755</v>
      </c>
      <c r="C43027" t="s">
        <v>2756</v>
      </c>
      <c r="D43027" t="s">
        <v>2044</v>
      </c>
      <c r="E43027">
        <v>3</v>
      </c>
      <c r="F43027" t="s">
        <v>2016</v>
      </c>
      <c r="G43027">
        <v>26</v>
      </c>
      <c r="H43027" t="s">
        <v>2020</v>
      </c>
      <c r="I43027">
        <v>43401</v>
      </c>
      <c r="J43027" t="s">
        <v>2030</v>
      </c>
      <c r="K43027" t="s">
        <v>2030</v>
      </c>
    </row>
    <row r="43028" spans="2:11">
      <c r="B43028" t="s">
        <v>2091</v>
      </c>
      <c r="C43028" t="s">
        <v>2757</v>
      </c>
      <c r="D43028" t="s">
        <v>2093</v>
      </c>
      <c r="E43028" t="s">
        <v>2030</v>
      </c>
      <c r="F43028" t="s">
        <v>2016</v>
      </c>
      <c r="G43028" t="s">
        <v>2030</v>
      </c>
      <c r="H43028" t="s">
        <v>2017</v>
      </c>
      <c r="I43028">
        <v>43392</v>
      </c>
      <c r="J43028" t="s">
        <v>2030</v>
      </c>
      <c r="K43028" t="s">
        <v>2030</v>
      </c>
    </row>
    <row r="43029" spans="2:11">
      <c r="B43029" t="s">
        <v>2102</v>
      </c>
      <c r="C43029" t="s">
        <v>2758</v>
      </c>
      <c r="D43029" t="s">
        <v>2104</v>
      </c>
      <c r="E43029" t="s">
        <v>2030</v>
      </c>
      <c r="F43029" t="s">
        <v>2016</v>
      </c>
      <c r="G43029" t="s">
        <v>2030</v>
      </c>
      <c r="H43029" t="s">
        <v>2017</v>
      </c>
      <c r="I43029">
        <v>43308</v>
      </c>
      <c r="J43029" t="s">
        <v>2030</v>
      </c>
      <c r="K43029" t="s">
        <v>2030</v>
      </c>
    </row>
    <row r="43030" spans="2:11">
      <c r="B43030" t="s">
        <v>2083</v>
      </c>
      <c r="C43030" t="s">
        <v>2084</v>
      </c>
      <c r="D43030" t="s">
        <v>2184</v>
      </c>
      <c r="E43030">
        <v>1</v>
      </c>
      <c r="F43030" t="s">
        <v>2016</v>
      </c>
      <c r="G43030" t="s">
        <v>2030</v>
      </c>
      <c r="H43030" t="s">
        <v>2017</v>
      </c>
      <c r="I43030">
        <v>43182</v>
      </c>
      <c r="J43030">
        <v>4</v>
      </c>
      <c r="K43030">
        <v>13.67</v>
      </c>
    </row>
    <row r="43031" spans="2:11">
      <c r="B43031" t="s">
        <v>2105</v>
      </c>
      <c r="C43031" t="s">
        <v>2759</v>
      </c>
      <c r="D43031" t="s">
        <v>2026</v>
      </c>
      <c r="E43031">
        <v>5</v>
      </c>
      <c r="F43031" t="s">
        <v>2016</v>
      </c>
      <c r="G43031">
        <v>35.4</v>
      </c>
      <c r="H43031" t="s">
        <v>2020</v>
      </c>
      <c r="I43031">
        <v>43126</v>
      </c>
      <c r="J43031">
        <v>9</v>
      </c>
      <c r="K43031">
        <v>-7.31</v>
      </c>
    </row>
    <row r="43101" spans="1:11">
      <c r="A43101" t="s">
        <v>1444</v>
      </c>
      <c r="B43101" t="s">
        <v>2072</v>
      </c>
      <c r="C43101" t="s">
        <v>2438</v>
      </c>
      <c r="D43101" t="s">
        <v>2015</v>
      </c>
      <c r="E43101">
        <v>3</v>
      </c>
      <c r="F43101" t="s">
        <v>2016</v>
      </c>
      <c r="G43101">
        <v>235</v>
      </c>
      <c r="H43101" t="s">
        <v>2020</v>
      </c>
      <c r="I43101">
        <v>43511</v>
      </c>
      <c r="J43101" t="s">
        <v>2030</v>
      </c>
      <c r="K43101" t="s">
        <v>2030</v>
      </c>
    </row>
    <row r="43102" spans="1:11">
      <c r="B43102" t="s">
        <v>106</v>
      </c>
      <c r="C43102" t="s">
        <v>2439</v>
      </c>
      <c r="D43102" t="s">
        <v>2440</v>
      </c>
      <c r="E43102">
        <v>5</v>
      </c>
      <c r="F43102" t="s">
        <v>2016</v>
      </c>
      <c r="G43102">
        <v>235</v>
      </c>
      <c r="H43102" t="s">
        <v>2020</v>
      </c>
      <c r="I43102">
        <v>43483</v>
      </c>
      <c r="J43102">
        <v>4</v>
      </c>
      <c r="K43102">
        <v>93.98</v>
      </c>
    </row>
    <row r="43103" spans="1:11">
      <c r="B43103" t="s">
        <v>2148</v>
      </c>
      <c r="C43103" t="s">
        <v>2441</v>
      </c>
      <c r="D43103" t="s">
        <v>2015</v>
      </c>
      <c r="E43103">
        <v>3</v>
      </c>
      <c r="F43103" t="s">
        <v>2016</v>
      </c>
      <c r="G43103">
        <v>235</v>
      </c>
      <c r="H43103" t="s">
        <v>2020</v>
      </c>
      <c r="I43103">
        <v>43482</v>
      </c>
      <c r="J43103" t="s">
        <v>2030</v>
      </c>
      <c r="K43103" t="s">
        <v>2030</v>
      </c>
    </row>
    <row r="43104" spans="1:11">
      <c r="B43104" t="s">
        <v>2021</v>
      </c>
      <c r="C43104" t="s">
        <v>2295</v>
      </c>
      <c r="D43104" t="s">
        <v>2104</v>
      </c>
      <c r="E43104" t="s">
        <v>2030</v>
      </c>
      <c r="F43104" t="s">
        <v>2016</v>
      </c>
      <c r="G43104" t="s">
        <v>2030</v>
      </c>
      <c r="H43104" t="s">
        <v>2017</v>
      </c>
      <c r="I43104">
        <v>43472</v>
      </c>
      <c r="J43104" t="s">
        <v>2030</v>
      </c>
      <c r="K43104" t="s">
        <v>2030</v>
      </c>
    </row>
    <row r="43105" spans="2:11">
      <c r="B43105" t="s">
        <v>2074</v>
      </c>
      <c r="C43105" t="s">
        <v>2299</v>
      </c>
      <c r="D43105" t="s">
        <v>2026</v>
      </c>
      <c r="E43105">
        <v>5</v>
      </c>
      <c r="F43105" t="s">
        <v>2016</v>
      </c>
      <c r="G43105">
        <v>215</v>
      </c>
      <c r="H43105" t="s">
        <v>2020</v>
      </c>
      <c r="I43105">
        <v>43472</v>
      </c>
      <c r="J43105">
        <v>1</v>
      </c>
      <c r="K43105">
        <v>123.55</v>
      </c>
    </row>
    <row r="43106" spans="2:11">
      <c r="B43106" t="s">
        <v>2045</v>
      </c>
      <c r="C43106" t="s">
        <v>2442</v>
      </c>
      <c r="D43106" t="s">
        <v>2104</v>
      </c>
      <c r="E43106" t="s">
        <v>2030</v>
      </c>
      <c r="F43106" t="s">
        <v>2016</v>
      </c>
      <c r="G43106" t="s">
        <v>2030</v>
      </c>
      <c r="H43106" t="s">
        <v>2017</v>
      </c>
      <c r="I43106">
        <v>43472</v>
      </c>
      <c r="J43106" t="s">
        <v>2030</v>
      </c>
      <c r="K43106" t="s">
        <v>2030</v>
      </c>
    </row>
    <row r="43107" spans="2:11">
      <c r="B43107" t="s">
        <v>2151</v>
      </c>
      <c r="C43107" t="s">
        <v>2300</v>
      </c>
      <c r="D43107" t="s">
        <v>2044</v>
      </c>
      <c r="E43107">
        <v>3</v>
      </c>
      <c r="F43107" t="s">
        <v>2016</v>
      </c>
      <c r="G43107" t="s">
        <v>2030</v>
      </c>
      <c r="H43107" t="s">
        <v>2017</v>
      </c>
      <c r="I43107">
        <v>43472</v>
      </c>
      <c r="J43107" t="s">
        <v>2030</v>
      </c>
      <c r="K43107" t="s">
        <v>2030</v>
      </c>
    </row>
    <row r="43108" spans="2:11">
      <c r="B43108" t="s">
        <v>2198</v>
      </c>
      <c r="C43108" t="s">
        <v>2443</v>
      </c>
      <c r="D43108" t="s">
        <v>2035</v>
      </c>
      <c r="E43108">
        <v>5</v>
      </c>
      <c r="F43108" t="s">
        <v>2016</v>
      </c>
      <c r="G43108">
        <v>235</v>
      </c>
      <c r="H43108" t="s">
        <v>2020</v>
      </c>
      <c r="I43108">
        <v>43472</v>
      </c>
      <c r="J43108" t="s">
        <v>2030</v>
      </c>
      <c r="K43108" t="s">
        <v>2030</v>
      </c>
    </row>
    <row r="43109" spans="2:11">
      <c r="B43109" t="s">
        <v>2367</v>
      </c>
      <c r="C43109" t="s">
        <v>2444</v>
      </c>
      <c r="D43109" t="s">
        <v>2015</v>
      </c>
      <c r="E43109">
        <v>3</v>
      </c>
      <c r="F43109" t="s">
        <v>2088</v>
      </c>
      <c r="G43109">
        <v>235</v>
      </c>
      <c r="H43109" t="s">
        <v>2020</v>
      </c>
      <c r="I43109">
        <v>43472</v>
      </c>
      <c r="J43109">
        <v>3</v>
      </c>
      <c r="K43109">
        <v>117.42</v>
      </c>
    </row>
    <row r="43110" spans="2:11">
      <c r="B43110" t="s">
        <v>2236</v>
      </c>
      <c r="C43110" t="s">
        <v>2445</v>
      </c>
      <c r="D43110" t="s">
        <v>2238</v>
      </c>
      <c r="E43110">
        <v>4</v>
      </c>
      <c r="F43110" t="s">
        <v>2016</v>
      </c>
      <c r="G43110">
        <v>215</v>
      </c>
      <c r="H43110" t="s">
        <v>2020</v>
      </c>
      <c r="I43110">
        <v>43434</v>
      </c>
      <c r="J43110">
        <v>5</v>
      </c>
      <c r="K43110">
        <v>73.569999999999993</v>
      </c>
    </row>
    <row r="43111" spans="2:11">
      <c r="B43111" t="s">
        <v>2083</v>
      </c>
      <c r="C43111" t="s">
        <v>2304</v>
      </c>
      <c r="D43111" t="s">
        <v>2076</v>
      </c>
      <c r="E43111">
        <v>3</v>
      </c>
      <c r="F43111" t="s">
        <v>2016</v>
      </c>
      <c r="G43111" t="s">
        <v>2030</v>
      </c>
      <c r="H43111" t="s">
        <v>2017</v>
      </c>
      <c r="I43111">
        <v>43229</v>
      </c>
      <c r="J43111">
        <v>6</v>
      </c>
      <c r="K43111">
        <v>2.62</v>
      </c>
    </row>
    <row r="43201" spans="1:11">
      <c r="A43201" t="s">
        <v>1445</v>
      </c>
      <c r="B43201" t="s">
        <v>2042</v>
      </c>
      <c r="C43201" t="s">
        <v>3586</v>
      </c>
      <c r="D43201" t="s">
        <v>2044</v>
      </c>
      <c r="E43201">
        <v>3</v>
      </c>
      <c r="F43201" t="s">
        <v>2016</v>
      </c>
      <c r="G43201">
        <v>12</v>
      </c>
      <c r="H43201" t="s">
        <v>2020</v>
      </c>
      <c r="I43201">
        <v>43510</v>
      </c>
      <c r="J43201">
        <v>3</v>
      </c>
      <c r="K43201">
        <v>0</v>
      </c>
    </row>
    <row r="43202" spans="1:11">
      <c r="B43202" t="s">
        <v>2083</v>
      </c>
      <c r="C43202" t="s">
        <v>2084</v>
      </c>
      <c r="D43202" t="s">
        <v>2184</v>
      </c>
      <c r="E43202">
        <v>1</v>
      </c>
      <c r="F43202" t="s">
        <v>2088</v>
      </c>
      <c r="G43202" t="s">
        <v>2030</v>
      </c>
      <c r="H43202" t="s">
        <v>2017</v>
      </c>
      <c r="I43202">
        <v>43510</v>
      </c>
      <c r="J43202">
        <v>2</v>
      </c>
      <c r="K43202">
        <v>4.38</v>
      </c>
    </row>
    <row r="43203" spans="1:11">
      <c r="B43203" t="s">
        <v>2051</v>
      </c>
      <c r="C43203" t="s">
        <v>4148</v>
      </c>
      <c r="D43203" t="s">
        <v>2026</v>
      </c>
      <c r="E43203">
        <v>5</v>
      </c>
      <c r="F43203" t="s">
        <v>2016</v>
      </c>
      <c r="G43203">
        <v>27</v>
      </c>
      <c r="H43203" t="s">
        <v>2017</v>
      </c>
      <c r="I43203">
        <v>43508</v>
      </c>
      <c r="J43203" t="s">
        <v>2030</v>
      </c>
      <c r="K43203" t="s">
        <v>2030</v>
      </c>
    </row>
    <row r="43204" spans="1:11">
      <c r="B43204" t="s">
        <v>2234</v>
      </c>
      <c r="C43204" t="s">
        <v>2657</v>
      </c>
      <c r="D43204" t="s">
        <v>2026</v>
      </c>
      <c r="E43204">
        <v>5</v>
      </c>
      <c r="F43204" t="s">
        <v>2016</v>
      </c>
      <c r="G43204">
        <v>25</v>
      </c>
      <c r="H43204" t="s">
        <v>2020</v>
      </c>
      <c r="I43204">
        <v>43507</v>
      </c>
      <c r="J43204">
        <v>4</v>
      </c>
      <c r="K43204">
        <v>-5.58</v>
      </c>
    </row>
    <row r="43205" spans="1:11">
      <c r="B43205" t="s">
        <v>2094</v>
      </c>
      <c r="C43205" t="s">
        <v>2095</v>
      </c>
      <c r="D43205" t="s">
        <v>2076</v>
      </c>
      <c r="E43205">
        <v>3</v>
      </c>
      <c r="F43205" t="s">
        <v>2016</v>
      </c>
      <c r="G43205" t="s">
        <v>2030</v>
      </c>
      <c r="H43205" t="s">
        <v>2017</v>
      </c>
      <c r="I43205">
        <v>43504</v>
      </c>
      <c r="J43205" t="s">
        <v>2030</v>
      </c>
      <c r="K43205" t="s">
        <v>2030</v>
      </c>
    </row>
    <row r="43206" spans="1:11">
      <c r="B43206" t="s">
        <v>2049</v>
      </c>
      <c r="C43206" t="s">
        <v>2654</v>
      </c>
      <c r="D43206" t="s">
        <v>2015</v>
      </c>
      <c r="E43206">
        <v>3</v>
      </c>
      <c r="F43206" t="s">
        <v>2016</v>
      </c>
      <c r="G43206">
        <v>20</v>
      </c>
      <c r="H43206" t="s">
        <v>2017</v>
      </c>
      <c r="I43206">
        <v>43504</v>
      </c>
      <c r="J43206">
        <v>3</v>
      </c>
      <c r="K43206">
        <v>0</v>
      </c>
    </row>
    <row r="43207" spans="1:11">
      <c r="B43207" t="s">
        <v>2063</v>
      </c>
      <c r="C43207" t="s">
        <v>2960</v>
      </c>
      <c r="D43207" t="s">
        <v>2162</v>
      </c>
      <c r="E43207">
        <v>3</v>
      </c>
      <c r="F43207" t="s">
        <v>2016</v>
      </c>
      <c r="G43207">
        <v>19</v>
      </c>
      <c r="H43207" t="s">
        <v>2017</v>
      </c>
      <c r="I43207">
        <v>43504</v>
      </c>
      <c r="J43207">
        <v>5</v>
      </c>
      <c r="K43207">
        <v>-10.33</v>
      </c>
    </row>
    <row r="43208" spans="1:11">
      <c r="B43208" t="s">
        <v>2136</v>
      </c>
      <c r="C43208" t="s">
        <v>2954</v>
      </c>
      <c r="D43208" t="s">
        <v>2026</v>
      </c>
      <c r="E43208">
        <v>5</v>
      </c>
      <c r="F43208" t="s">
        <v>2016</v>
      </c>
      <c r="G43208">
        <v>26</v>
      </c>
      <c r="H43208" t="s">
        <v>2020</v>
      </c>
      <c r="I43208">
        <v>43504</v>
      </c>
      <c r="J43208">
        <v>4</v>
      </c>
      <c r="K43208">
        <v>-5.58</v>
      </c>
    </row>
    <row r="43209" spans="1:11">
      <c r="B43209" t="s">
        <v>2027</v>
      </c>
      <c r="C43209" t="s">
        <v>2965</v>
      </c>
      <c r="D43209" t="s">
        <v>2044</v>
      </c>
      <c r="E43209">
        <v>3</v>
      </c>
      <c r="F43209" t="s">
        <v>2016</v>
      </c>
      <c r="G43209">
        <v>18</v>
      </c>
      <c r="H43209" t="s">
        <v>2017</v>
      </c>
      <c r="I43209">
        <v>43503</v>
      </c>
      <c r="J43209">
        <v>3</v>
      </c>
      <c r="K43209">
        <v>0</v>
      </c>
    </row>
    <row r="43210" spans="1:11">
      <c r="B43210" t="s">
        <v>4133</v>
      </c>
      <c r="C43210" t="s">
        <v>4149</v>
      </c>
      <c r="D43210" t="s">
        <v>2026</v>
      </c>
      <c r="E43210">
        <v>5</v>
      </c>
      <c r="F43210" t="s">
        <v>2016</v>
      </c>
      <c r="G43210">
        <v>22</v>
      </c>
      <c r="H43210" t="s">
        <v>2020</v>
      </c>
      <c r="I43210">
        <v>43503</v>
      </c>
      <c r="J43210">
        <v>4</v>
      </c>
      <c r="K43210">
        <v>-5.58</v>
      </c>
    </row>
    <row r="43211" spans="1:11">
      <c r="B43211" t="s">
        <v>2074</v>
      </c>
      <c r="C43211" t="s">
        <v>2659</v>
      </c>
      <c r="D43211" t="s">
        <v>2026</v>
      </c>
      <c r="E43211">
        <v>5</v>
      </c>
      <c r="F43211" t="s">
        <v>2016</v>
      </c>
      <c r="G43211">
        <v>23</v>
      </c>
      <c r="H43211" t="s">
        <v>2020</v>
      </c>
      <c r="I43211">
        <v>43503</v>
      </c>
      <c r="J43211">
        <v>1</v>
      </c>
      <c r="K43211">
        <v>12.85</v>
      </c>
    </row>
    <row r="43212" spans="1:11">
      <c r="B43212" t="s">
        <v>2077</v>
      </c>
      <c r="C43212" t="s">
        <v>2116</v>
      </c>
      <c r="D43212" t="s">
        <v>2117</v>
      </c>
      <c r="E43212">
        <v>5</v>
      </c>
      <c r="F43212" t="s">
        <v>2016</v>
      </c>
      <c r="G43212" t="s">
        <v>2030</v>
      </c>
      <c r="H43212" t="s">
        <v>2017</v>
      </c>
      <c r="I43212">
        <v>43503</v>
      </c>
      <c r="J43212">
        <v>4</v>
      </c>
      <c r="K43212">
        <v>-5.58</v>
      </c>
    </row>
    <row r="43213" spans="1:11">
      <c r="B43213" t="s">
        <v>2079</v>
      </c>
      <c r="C43213" t="s">
        <v>2961</v>
      </c>
      <c r="D43213" t="s">
        <v>2015</v>
      </c>
      <c r="E43213">
        <v>3</v>
      </c>
      <c r="F43213" t="s">
        <v>2016</v>
      </c>
      <c r="G43213">
        <v>18</v>
      </c>
      <c r="H43213" t="s">
        <v>2017</v>
      </c>
      <c r="I43213">
        <v>43503</v>
      </c>
      <c r="J43213">
        <v>3</v>
      </c>
      <c r="K43213">
        <v>0</v>
      </c>
    </row>
    <row r="43214" spans="1:11">
      <c r="B43214" t="s">
        <v>2091</v>
      </c>
      <c r="C43214" t="s">
        <v>3508</v>
      </c>
      <c r="D43214" t="s">
        <v>2093</v>
      </c>
      <c r="E43214" t="s">
        <v>2030</v>
      </c>
      <c r="F43214" t="s">
        <v>2016</v>
      </c>
      <c r="G43214" t="s">
        <v>2030</v>
      </c>
      <c r="H43214" t="s">
        <v>2017</v>
      </c>
      <c r="I43214">
        <v>43455</v>
      </c>
      <c r="J43214" t="s">
        <v>2030</v>
      </c>
      <c r="K43214" t="s">
        <v>2030</v>
      </c>
    </row>
    <row r="43215" spans="1:11">
      <c r="B43215" t="s">
        <v>2120</v>
      </c>
      <c r="C43215" t="s">
        <v>2121</v>
      </c>
      <c r="D43215" t="s">
        <v>2044</v>
      </c>
      <c r="E43215">
        <v>3</v>
      </c>
      <c r="F43215" t="s">
        <v>2016</v>
      </c>
      <c r="G43215">
        <v>17</v>
      </c>
      <c r="H43215" t="s">
        <v>2017</v>
      </c>
      <c r="I43215">
        <v>43438</v>
      </c>
      <c r="J43215">
        <v>3</v>
      </c>
      <c r="K43215">
        <v>0</v>
      </c>
    </row>
    <row r="43216" spans="1:11">
      <c r="B43216" t="s">
        <v>3231</v>
      </c>
      <c r="C43216" t="s">
        <v>4150</v>
      </c>
      <c r="D43216" t="s">
        <v>2026</v>
      </c>
      <c r="E43216">
        <v>5</v>
      </c>
      <c r="F43216" t="s">
        <v>2016</v>
      </c>
      <c r="G43216">
        <v>29</v>
      </c>
      <c r="H43216" t="s">
        <v>2020</v>
      </c>
      <c r="I43216">
        <v>43222</v>
      </c>
      <c r="J43216">
        <v>4</v>
      </c>
      <c r="K43216">
        <v>-5.58</v>
      </c>
    </row>
    <row r="43301" spans="1:11">
      <c r="A43301" t="s">
        <v>1446</v>
      </c>
      <c r="B43301" t="s">
        <v>2094</v>
      </c>
      <c r="C43301" t="s">
        <v>2095</v>
      </c>
      <c r="D43301" t="s">
        <v>2076</v>
      </c>
      <c r="E43301">
        <v>3</v>
      </c>
      <c r="F43301" t="s">
        <v>2088</v>
      </c>
      <c r="G43301" t="s">
        <v>2030</v>
      </c>
      <c r="H43301" t="s">
        <v>2017</v>
      </c>
      <c r="I43301">
        <v>43511</v>
      </c>
      <c r="J43301" t="s">
        <v>2030</v>
      </c>
      <c r="K43301" t="s">
        <v>2030</v>
      </c>
    </row>
    <row r="43302" spans="1:11">
      <c r="B43302" t="s">
        <v>2277</v>
      </c>
      <c r="C43302" t="s">
        <v>3083</v>
      </c>
      <c r="D43302" t="s">
        <v>2015</v>
      </c>
      <c r="E43302">
        <v>3</v>
      </c>
      <c r="F43302" t="s">
        <v>2016</v>
      </c>
      <c r="G43302">
        <v>103</v>
      </c>
      <c r="H43302" t="s">
        <v>2020</v>
      </c>
      <c r="I43302">
        <v>43508</v>
      </c>
      <c r="J43302">
        <v>3</v>
      </c>
      <c r="K43302">
        <v>0</v>
      </c>
    </row>
    <row r="43303" spans="1:11">
      <c r="B43303" t="s">
        <v>2033</v>
      </c>
      <c r="C43303" t="s">
        <v>2455</v>
      </c>
      <c r="D43303" t="s">
        <v>2044</v>
      </c>
      <c r="E43303">
        <v>3</v>
      </c>
      <c r="F43303" t="s">
        <v>2016</v>
      </c>
      <c r="G43303">
        <v>105</v>
      </c>
      <c r="H43303" t="s">
        <v>2020</v>
      </c>
      <c r="I43303">
        <v>43507</v>
      </c>
      <c r="J43303">
        <v>2</v>
      </c>
      <c r="K43303">
        <v>9.6</v>
      </c>
    </row>
    <row r="43304" spans="1:11">
      <c r="B43304" t="s">
        <v>2063</v>
      </c>
      <c r="C43304" t="s">
        <v>2453</v>
      </c>
      <c r="D43304" t="s">
        <v>2162</v>
      </c>
      <c r="E43304">
        <v>3</v>
      </c>
      <c r="F43304" t="s">
        <v>2016</v>
      </c>
      <c r="G43304">
        <v>102</v>
      </c>
      <c r="H43304" t="s">
        <v>2017</v>
      </c>
      <c r="I43304">
        <v>43507</v>
      </c>
      <c r="J43304">
        <v>3</v>
      </c>
      <c r="K43304">
        <v>0</v>
      </c>
    </row>
    <row r="43305" spans="1:11">
      <c r="B43305" t="s">
        <v>2083</v>
      </c>
      <c r="C43305" t="s">
        <v>2084</v>
      </c>
      <c r="D43305" t="s">
        <v>2184</v>
      </c>
      <c r="E43305">
        <v>1</v>
      </c>
      <c r="F43305" t="s">
        <v>2016</v>
      </c>
      <c r="G43305" t="s">
        <v>2030</v>
      </c>
      <c r="H43305" t="s">
        <v>2017</v>
      </c>
      <c r="I43305">
        <v>43505</v>
      </c>
      <c r="J43305">
        <v>1</v>
      </c>
      <c r="K43305">
        <v>20.9</v>
      </c>
    </row>
    <row r="43306" spans="1:11">
      <c r="B43306" t="s">
        <v>2021</v>
      </c>
      <c r="C43306" t="s">
        <v>2285</v>
      </c>
      <c r="D43306" t="s">
        <v>2023</v>
      </c>
      <c r="E43306">
        <v>5</v>
      </c>
      <c r="F43306" t="s">
        <v>2016</v>
      </c>
      <c r="G43306">
        <v>115</v>
      </c>
      <c r="H43306" t="s">
        <v>2020</v>
      </c>
      <c r="I43306">
        <v>43504</v>
      </c>
      <c r="J43306">
        <v>6</v>
      </c>
      <c r="K43306">
        <v>-4.9000000000000004</v>
      </c>
    </row>
    <row r="43307" spans="1:11">
      <c r="B43307" t="s">
        <v>2037</v>
      </c>
      <c r="C43307" t="s">
        <v>2450</v>
      </c>
      <c r="D43307" t="s">
        <v>2076</v>
      </c>
      <c r="E43307">
        <v>3</v>
      </c>
      <c r="F43307" t="s">
        <v>2016</v>
      </c>
      <c r="G43307">
        <v>101</v>
      </c>
      <c r="H43307" t="s">
        <v>2020</v>
      </c>
      <c r="I43307">
        <v>43504</v>
      </c>
      <c r="J43307">
        <v>3</v>
      </c>
      <c r="K43307">
        <v>0</v>
      </c>
    </row>
    <row r="43308" spans="1:11">
      <c r="B43308" t="s">
        <v>2072</v>
      </c>
      <c r="C43308" t="s">
        <v>3089</v>
      </c>
      <c r="D43308" t="s">
        <v>2029</v>
      </c>
      <c r="E43308">
        <v>5</v>
      </c>
      <c r="F43308" t="s">
        <v>2016</v>
      </c>
      <c r="G43308">
        <v>108</v>
      </c>
      <c r="H43308" t="s">
        <v>2020</v>
      </c>
      <c r="I43308">
        <v>43504</v>
      </c>
      <c r="J43308">
        <v>5</v>
      </c>
      <c r="K43308">
        <v>-4.74</v>
      </c>
    </row>
    <row r="43309" spans="1:11">
      <c r="B43309" t="s">
        <v>2220</v>
      </c>
      <c r="C43309" t="s">
        <v>3086</v>
      </c>
      <c r="D43309" t="s">
        <v>2026</v>
      </c>
      <c r="E43309">
        <v>5</v>
      </c>
      <c r="F43309" t="s">
        <v>2016</v>
      </c>
      <c r="G43309">
        <v>115</v>
      </c>
      <c r="H43309" t="s">
        <v>2020</v>
      </c>
      <c r="I43309">
        <v>43504</v>
      </c>
      <c r="J43309">
        <v>4</v>
      </c>
      <c r="K43309">
        <v>-3.12</v>
      </c>
    </row>
    <row r="43310" spans="1:11">
      <c r="B43310" t="s">
        <v>2079</v>
      </c>
      <c r="C43310" t="s">
        <v>2446</v>
      </c>
      <c r="D43310" t="s">
        <v>2029</v>
      </c>
      <c r="E43310">
        <v>5</v>
      </c>
      <c r="F43310" t="s">
        <v>2016</v>
      </c>
      <c r="G43310">
        <v>115</v>
      </c>
      <c r="H43310" t="s">
        <v>2017</v>
      </c>
      <c r="I43310">
        <v>43504</v>
      </c>
      <c r="J43310">
        <v>7</v>
      </c>
      <c r="K43310">
        <v>-19.46</v>
      </c>
    </row>
    <row r="43311" spans="1:11">
      <c r="B43311" t="s">
        <v>2240</v>
      </c>
      <c r="C43311" t="s">
        <v>3088</v>
      </c>
      <c r="D43311" t="s">
        <v>2026</v>
      </c>
      <c r="E43311">
        <v>5</v>
      </c>
      <c r="F43311" t="s">
        <v>2016</v>
      </c>
      <c r="G43311">
        <v>115</v>
      </c>
      <c r="H43311" t="s">
        <v>2020</v>
      </c>
      <c r="I43311">
        <v>43504</v>
      </c>
      <c r="J43311" t="s">
        <v>2030</v>
      </c>
      <c r="K43311" t="s">
        <v>2030</v>
      </c>
    </row>
    <row r="43312" spans="1:11">
      <c r="B43312" t="s">
        <v>2065</v>
      </c>
      <c r="C43312" t="s">
        <v>3214</v>
      </c>
      <c r="D43312" t="s">
        <v>2026</v>
      </c>
      <c r="E43312">
        <v>5</v>
      </c>
      <c r="F43312" t="s">
        <v>2016</v>
      </c>
      <c r="G43312">
        <v>119</v>
      </c>
      <c r="H43312" t="s">
        <v>2020</v>
      </c>
      <c r="I43312">
        <v>43444</v>
      </c>
      <c r="J43312" t="s">
        <v>2030</v>
      </c>
      <c r="K43312" t="s">
        <v>2030</v>
      </c>
    </row>
    <row r="43401" spans="1:11">
      <c r="A43401" t="s">
        <v>1447</v>
      </c>
      <c r="B43401" t="s">
        <v>2037</v>
      </c>
      <c r="C43401" t="s">
        <v>2608</v>
      </c>
      <c r="D43401" t="s">
        <v>2076</v>
      </c>
      <c r="E43401">
        <v>3</v>
      </c>
      <c r="F43401" t="s">
        <v>2016</v>
      </c>
      <c r="G43401">
        <v>14</v>
      </c>
      <c r="H43401" t="s">
        <v>2020</v>
      </c>
      <c r="I43401">
        <v>43511</v>
      </c>
      <c r="J43401">
        <v>4</v>
      </c>
      <c r="K43401">
        <v>-64.19</v>
      </c>
    </row>
    <row r="43402" spans="1:11">
      <c r="B43402" t="s">
        <v>2120</v>
      </c>
      <c r="C43402" t="s">
        <v>2609</v>
      </c>
      <c r="D43402" t="s">
        <v>2026</v>
      </c>
      <c r="E43402">
        <v>5</v>
      </c>
      <c r="F43402" t="s">
        <v>2016</v>
      </c>
      <c r="G43402">
        <v>19</v>
      </c>
      <c r="H43402" t="s">
        <v>2020</v>
      </c>
      <c r="I43402">
        <v>43511</v>
      </c>
      <c r="J43402">
        <v>3</v>
      </c>
      <c r="K43402">
        <v>-59.05</v>
      </c>
    </row>
    <row r="43403" spans="1:11">
      <c r="B43403" t="s">
        <v>2067</v>
      </c>
      <c r="C43403" t="s">
        <v>2610</v>
      </c>
      <c r="D43403" t="s">
        <v>2252</v>
      </c>
      <c r="E43403">
        <v>3</v>
      </c>
      <c r="F43403" t="s">
        <v>2016</v>
      </c>
      <c r="G43403">
        <v>11</v>
      </c>
      <c r="H43403" t="s">
        <v>2020</v>
      </c>
      <c r="I43403">
        <v>43510</v>
      </c>
      <c r="J43403">
        <v>4</v>
      </c>
      <c r="K43403">
        <v>-64.19</v>
      </c>
    </row>
    <row r="43404" spans="1:11">
      <c r="B43404" t="s">
        <v>2094</v>
      </c>
      <c r="C43404" t="s">
        <v>2095</v>
      </c>
      <c r="D43404" t="s">
        <v>2026</v>
      </c>
      <c r="E43404">
        <v>5</v>
      </c>
      <c r="F43404" t="s">
        <v>2085</v>
      </c>
      <c r="G43404">
        <v>14</v>
      </c>
      <c r="H43404" t="s">
        <v>2017</v>
      </c>
      <c r="I43404">
        <v>43509</v>
      </c>
      <c r="J43404" t="s">
        <v>2030</v>
      </c>
      <c r="K43404" t="s">
        <v>2030</v>
      </c>
    </row>
    <row r="43405" spans="1:11">
      <c r="B43405" t="s">
        <v>2139</v>
      </c>
      <c r="C43405" t="s">
        <v>2611</v>
      </c>
      <c r="D43405" t="s">
        <v>2035</v>
      </c>
      <c r="E43405">
        <v>5</v>
      </c>
      <c r="F43405" t="s">
        <v>2016</v>
      </c>
      <c r="G43405">
        <v>18</v>
      </c>
      <c r="H43405" t="s">
        <v>2017</v>
      </c>
      <c r="I43405">
        <v>43425</v>
      </c>
      <c r="J43405" t="s">
        <v>2030</v>
      </c>
      <c r="K43405" t="s">
        <v>2030</v>
      </c>
    </row>
    <row r="43406" spans="1:11">
      <c r="B43406" t="s">
        <v>2083</v>
      </c>
      <c r="C43406" t="s">
        <v>2304</v>
      </c>
      <c r="D43406" t="s">
        <v>2076</v>
      </c>
      <c r="E43406">
        <v>3</v>
      </c>
      <c r="F43406" t="s">
        <v>2088</v>
      </c>
      <c r="G43406" t="s">
        <v>2030</v>
      </c>
      <c r="H43406" t="s">
        <v>2017</v>
      </c>
      <c r="I43406">
        <v>43417</v>
      </c>
      <c r="J43406">
        <v>1</v>
      </c>
      <c r="K43406">
        <v>70.55</v>
      </c>
    </row>
    <row r="43407" spans="1:11">
      <c r="B43407" t="s">
        <v>2045</v>
      </c>
      <c r="C43407" t="s">
        <v>2442</v>
      </c>
      <c r="D43407" t="s">
        <v>2015</v>
      </c>
      <c r="E43407">
        <v>3</v>
      </c>
      <c r="F43407" t="s">
        <v>2016</v>
      </c>
      <c r="G43407" t="s">
        <v>2030</v>
      </c>
      <c r="H43407" t="s">
        <v>2017</v>
      </c>
      <c r="I43407">
        <v>43415</v>
      </c>
      <c r="J43407">
        <v>4</v>
      </c>
      <c r="K43407">
        <v>-64.19</v>
      </c>
    </row>
    <row r="43408" spans="1:11">
      <c r="B43408" t="s">
        <v>2063</v>
      </c>
      <c r="C43408" t="s">
        <v>2612</v>
      </c>
      <c r="D43408" t="s">
        <v>2184</v>
      </c>
      <c r="E43408">
        <v>1</v>
      </c>
      <c r="F43408" t="s">
        <v>2016</v>
      </c>
      <c r="G43408">
        <v>12</v>
      </c>
      <c r="H43408" t="s">
        <v>2017</v>
      </c>
      <c r="I43408">
        <v>43413</v>
      </c>
      <c r="J43408">
        <v>2</v>
      </c>
      <c r="K43408">
        <v>-53.95</v>
      </c>
    </row>
    <row r="43409" spans="2:11">
      <c r="B43409" t="s">
        <v>2411</v>
      </c>
      <c r="C43409" t="s">
        <v>2499</v>
      </c>
      <c r="D43409" t="s">
        <v>2044</v>
      </c>
      <c r="E43409">
        <v>3</v>
      </c>
      <c r="F43409" t="s">
        <v>2016</v>
      </c>
      <c r="G43409" t="s">
        <v>2030</v>
      </c>
      <c r="H43409" t="s">
        <v>2017</v>
      </c>
      <c r="I43409">
        <v>43412</v>
      </c>
      <c r="J43409">
        <v>5</v>
      </c>
      <c r="K43409">
        <v>-65.48</v>
      </c>
    </row>
    <row r="43410" spans="2:11">
      <c r="B43410" t="s">
        <v>2077</v>
      </c>
      <c r="C43410" t="s">
        <v>2150</v>
      </c>
      <c r="D43410" t="s">
        <v>2227</v>
      </c>
      <c r="E43410">
        <v>3</v>
      </c>
      <c r="F43410" t="s">
        <v>2016</v>
      </c>
      <c r="G43410">
        <v>14</v>
      </c>
      <c r="H43410" t="s">
        <v>2017</v>
      </c>
      <c r="I43410">
        <v>43410</v>
      </c>
      <c r="J43410" t="s">
        <v>2030</v>
      </c>
      <c r="K43410" t="s">
        <v>2030</v>
      </c>
    </row>
    <row r="43501" spans="1:11">
      <c r="A43501" t="s">
        <v>1448</v>
      </c>
      <c r="B43501" t="s">
        <v>2274</v>
      </c>
      <c r="C43501" t="s">
        <v>2334</v>
      </c>
      <c r="D43501" t="s">
        <v>2076</v>
      </c>
      <c r="E43501">
        <v>3</v>
      </c>
      <c r="F43501" t="s">
        <v>2016</v>
      </c>
      <c r="G43501" t="s">
        <v>2030</v>
      </c>
      <c r="H43501" t="s">
        <v>2017</v>
      </c>
      <c r="I43501">
        <v>43509</v>
      </c>
      <c r="J43501">
        <v>3</v>
      </c>
      <c r="K43501">
        <v>0</v>
      </c>
    </row>
    <row r="43502" spans="1:11">
      <c r="B43502" t="s">
        <v>2051</v>
      </c>
      <c r="C43502" t="s">
        <v>2335</v>
      </c>
      <c r="D43502" t="s">
        <v>2026</v>
      </c>
      <c r="E43502">
        <v>5</v>
      </c>
      <c r="F43502" t="s">
        <v>2016</v>
      </c>
      <c r="G43502">
        <v>47</v>
      </c>
      <c r="H43502" t="s">
        <v>2017</v>
      </c>
      <c r="I43502">
        <v>43508</v>
      </c>
      <c r="J43502">
        <v>1</v>
      </c>
      <c r="K43502">
        <v>16.68</v>
      </c>
    </row>
    <row r="43503" spans="1:11">
      <c r="B43503" t="s">
        <v>2049</v>
      </c>
      <c r="C43503" t="s">
        <v>2336</v>
      </c>
      <c r="D43503" t="s">
        <v>2015</v>
      </c>
      <c r="E43503">
        <v>3</v>
      </c>
      <c r="F43503" t="s">
        <v>2016</v>
      </c>
      <c r="G43503">
        <v>45</v>
      </c>
      <c r="H43503" t="s">
        <v>2017</v>
      </c>
      <c r="I43503">
        <v>43507</v>
      </c>
      <c r="J43503">
        <v>3</v>
      </c>
      <c r="K43503">
        <v>0</v>
      </c>
    </row>
    <row r="43504" spans="1:11">
      <c r="B43504" t="s">
        <v>2024</v>
      </c>
      <c r="C43504" t="s">
        <v>2217</v>
      </c>
      <c r="D43504" t="s">
        <v>2026</v>
      </c>
      <c r="E43504">
        <v>5</v>
      </c>
      <c r="F43504" t="s">
        <v>2016</v>
      </c>
      <c r="G43504">
        <v>47</v>
      </c>
      <c r="H43504" t="s">
        <v>2017</v>
      </c>
      <c r="I43504">
        <v>43502</v>
      </c>
      <c r="J43504">
        <v>1</v>
      </c>
      <c r="K43504">
        <v>16.68</v>
      </c>
    </row>
    <row r="43505" spans="2:11">
      <c r="B43505" t="s">
        <v>2094</v>
      </c>
      <c r="C43505" t="s">
        <v>2095</v>
      </c>
      <c r="D43505" t="s">
        <v>2053</v>
      </c>
      <c r="E43505">
        <v>1</v>
      </c>
      <c r="F43505" t="s">
        <v>2088</v>
      </c>
      <c r="G43505" t="s">
        <v>2030</v>
      </c>
      <c r="H43505" t="s">
        <v>2017</v>
      </c>
      <c r="I43505">
        <v>43501</v>
      </c>
      <c r="J43505" t="s">
        <v>2030</v>
      </c>
      <c r="K43505" t="s">
        <v>2030</v>
      </c>
    </row>
    <row r="43506" spans="2:11">
      <c r="B43506" t="s">
        <v>2083</v>
      </c>
      <c r="C43506" t="s">
        <v>2304</v>
      </c>
      <c r="D43506" t="s">
        <v>2184</v>
      </c>
      <c r="E43506">
        <v>1</v>
      </c>
      <c r="F43506" t="s">
        <v>2088</v>
      </c>
      <c r="G43506" t="s">
        <v>2030</v>
      </c>
      <c r="H43506" t="s">
        <v>2017</v>
      </c>
      <c r="I43506">
        <v>43405</v>
      </c>
      <c r="J43506">
        <v>2</v>
      </c>
      <c r="K43506">
        <v>9.32</v>
      </c>
    </row>
    <row r="43507" spans="2:11">
      <c r="B43507" t="s">
        <v>2148</v>
      </c>
      <c r="C43507" t="s">
        <v>2337</v>
      </c>
      <c r="D43507" t="s">
        <v>2015</v>
      </c>
      <c r="E43507">
        <v>3</v>
      </c>
      <c r="F43507" t="s">
        <v>2016</v>
      </c>
      <c r="G43507">
        <v>46.3</v>
      </c>
      <c r="H43507" t="s">
        <v>2020</v>
      </c>
      <c r="I43507">
        <v>43170</v>
      </c>
      <c r="J43507" t="s">
        <v>2030</v>
      </c>
      <c r="K43507" t="s">
        <v>2030</v>
      </c>
    </row>
    <row r="43508" spans="2:11">
      <c r="B43508" t="s">
        <v>2111</v>
      </c>
      <c r="C43508" t="s">
        <v>2338</v>
      </c>
      <c r="D43508" t="s">
        <v>2026</v>
      </c>
      <c r="E43508">
        <v>5</v>
      </c>
      <c r="F43508" t="s">
        <v>2016</v>
      </c>
      <c r="G43508" t="s">
        <v>2030</v>
      </c>
      <c r="H43508" t="s">
        <v>2017</v>
      </c>
      <c r="I43508">
        <v>43139</v>
      </c>
      <c r="J43508">
        <v>1</v>
      </c>
      <c r="K43508">
        <v>16.68</v>
      </c>
    </row>
    <row r="43601" spans="1:11">
      <c r="A43601" t="s">
        <v>1449</v>
      </c>
      <c r="B43601" t="s">
        <v>2021</v>
      </c>
      <c r="C43601" t="s">
        <v>3491</v>
      </c>
      <c r="D43601" t="s">
        <v>2023</v>
      </c>
      <c r="E43601">
        <v>5</v>
      </c>
      <c r="F43601" t="s">
        <v>2016</v>
      </c>
      <c r="G43601">
        <v>135</v>
      </c>
      <c r="H43601" t="s">
        <v>2020</v>
      </c>
      <c r="I43601">
        <v>43510</v>
      </c>
      <c r="J43601">
        <v>6</v>
      </c>
      <c r="K43601">
        <v>-26.7</v>
      </c>
    </row>
    <row r="43602" spans="1:11">
      <c r="B43602" t="s">
        <v>2083</v>
      </c>
      <c r="C43602" t="s">
        <v>2084</v>
      </c>
      <c r="D43602" t="s">
        <v>2184</v>
      </c>
      <c r="E43602">
        <v>1</v>
      </c>
      <c r="F43602" t="s">
        <v>2088</v>
      </c>
      <c r="G43602" t="s">
        <v>2030</v>
      </c>
      <c r="H43602" t="s">
        <v>2017</v>
      </c>
      <c r="I43602">
        <v>43510</v>
      </c>
      <c r="J43602">
        <v>1</v>
      </c>
      <c r="K43602">
        <v>26.7</v>
      </c>
    </row>
    <row r="43603" spans="1:11">
      <c r="B43603" t="s">
        <v>2049</v>
      </c>
      <c r="C43603" t="s">
        <v>3562</v>
      </c>
      <c r="D43603" t="s">
        <v>2029</v>
      </c>
      <c r="E43603">
        <v>5</v>
      </c>
      <c r="F43603" t="s">
        <v>2016</v>
      </c>
      <c r="G43603">
        <v>175</v>
      </c>
      <c r="H43603" t="s">
        <v>2017</v>
      </c>
      <c r="I43603">
        <v>43507</v>
      </c>
      <c r="J43603" t="s">
        <v>2030</v>
      </c>
      <c r="K43603" t="s">
        <v>2030</v>
      </c>
    </row>
    <row r="43604" spans="1:11">
      <c r="B43604" t="s">
        <v>2077</v>
      </c>
      <c r="C43604" t="s">
        <v>2078</v>
      </c>
      <c r="D43604" t="s">
        <v>2029</v>
      </c>
      <c r="E43604">
        <v>5</v>
      </c>
      <c r="F43604" t="s">
        <v>2016</v>
      </c>
      <c r="G43604">
        <v>130</v>
      </c>
      <c r="H43604" t="s">
        <v>2020</v>
      </c>
      <c r="I43604">
        <v>43505</v>
      </c>
      <c r="J43604">
        <v>6</v>
      </c>
      <c r="K43604">
        <v>-26.7</v>
      </c>
    </row>
    <row r="43605" spans="1:11">
      <c r="B43605" t="s">
        <v>2054</v>
      </c>
      <c r="C43605" t="s">
        <v>3563</v>
      </c>
      <c r="D43605" t="s">
        <v>2056</v>
      </c>
      <c r="E43605">
        <v>4</v>
      </c>
      <c r="F43605" t="s">
        <v>2016</v>
      </c>
      <c r="G43605">
        <v>120</v>
      </c>
      <c r="H43605" t="s">
        <v>2020</v>
      </c>
      <c r="I43605">
        <v>43499</v>
      </c>
      <c r="J43605">
        <v>6</v>
      </c>
      <c r="K43605">
        <v>-26.7</v>
      </c>
    </row>
    <row r="43606" spans="1:11">
      <c r="B43606" t="s">
        <v>2094</v>
      </c>
      <c r="C43606" t="s">
        <v>2095</v>
      </c>
      <c r="D43606" t="s">
        <v>2053</v>
      </c>
      <c r="E43606">
        <v>1</v>
      </c>
      <c r="F43606" t="s">
        <v>2016</v>
      </c>
      <c r="G43606" t="s">
        <v>2030</v>
      </c>
      <c r="H43606" t="s">
        <v>2017</v>
      </c>
      <c r="I43606">
        <v>43490</v>
      </c>
      <c r="J43606" t="s">
        <v>2030</v>
      </c>
      <c r="K43606" t="s">
        <v>2030</v>
      </c>
    </row>
    <row r="43607" spans="1:11">
      <c r="B43607" t="s">
        <v>2039</v>
      </c>
      <c r="C43607" t="s">
        <v>3736</v>
      </c>
      <c r="D43607" t="s">
        <v>2026</v>
      </c>
      <c r="E43607">
        <v>5</v>
      </c>
      <c r="F43607" t="s">
        <v>2016</v>
      </c>
      <c r="G43607">
        <v>105</v>
      </c>
      <c r="H43607" t="s">
        <v>2020</v>
      </c>
      <c r="I43607">
        <v>43488</v>
      </c>
      <c r="J43607">
        <v>5</v>
      </c>
      <c r="K43607">
        <v>-26.29</v>
      </c>
    </row>
    <row r="43608" spans="1:11">
      <c r="B43608" t="s">
        <v>2045</v>
      </c>
      <c r="C43608" t="s">
        <v>3389</v>
      </c>
      <c r="D43608" t="s">
        <v>2029</v>
      </c>
      <c r="E43608">
        <v>5</v>
      </c>
      <c r="F43608" t="s">
        <v>2016</v>
      </c>
      <c r="G43608">
        <v>115</v>
      </c>
      <c r="H43608" t="s">
        <v>2133</v>
      </c>
      <c r="I43608">
        <v>43488</v>
      </c>
      <c r="J43608">
        <v>2</v>
      </c>
      <c r="K43608">
        <v>17.14</v>
      </c>
    </row>
    <row r="43609" spans="1:11">
      <c r="B43609" t="s">
        <v>2358</v>
      </c>
      <c r="C43609" t="s">
        <v>3737</v>
      </c>
      <c r="D43609" t="s">
        <v>2026</v>
      </c>
      <c r="E43609">
        <v>5</v>
      </c>
      <c r="F43609" t="s">
        <v>2016</v>
      </c>
      <c r="G43609">
        <v>128</v>
      </c>
      <c r="H43609" t="s">
        <v>2020</v>
      </c>
      <c r="I43609">
        <v>43406</v>
      </c>
      <c r="J43609" t="s">
        <v>2030</v>
      </c>
      <c r="K43609" t="s">
        <v>2030</v>
      </c>
    </row>
    <row r="43610" spans="1:11">
      <c r="B43610" t="s">
        <v>2451</v>
      </c>
      <c r="C43610" t="s">
        <v>3468</v>
      </c>
      <c r="D43610" t="s">
        <v>2026</v>
      </c>
      <c r="E43610">
        <v>5</v>
      </c>
      <c r="F43610" t="s">
        <v>2016</v>
      </c>
      <c r="G43610" t="s">
        <v>2030</v>
      </c>
      <c r="H43610" t="s">
        <v>2017</v>
      </c>
      <c r="I43610">
        <v>43406</v>
      </c>
      <c r="J43610">
        <v>3</v>
      </c>
      <c r="K43610">
        <v>2.35</v>
      </c>
    </row>
    <row r="43611" spans="1:11">
      <c r="B43611" t="s">
        <v>2553</v>
      </c>
      <c r="C43611" t="s">
        <v>3738</v>
      </c>
      <c r="D43611" t="s">
        <v>2076</v>
      </c>
      <c r="E43611">
        <v>3</v>
      </c>
      <c r="F43611" t="s">
        <v>2016</v>
      </c>
      <c r="G43611" t="s">
        <v>2030</v>
      </c>
      <c r="H43611" t="s">
        <v>2017</v>
      </c>
      <c r="I43611">
        <v>43405</v>
      </c>
      <c r="J43611">
        <v>4</v>
      </c>
      <c r="K43611">
        <v>0</v>
      </c>
    </row>
    <row r="43612" spans="1:11">
      <c r="B43612" t="s">
        <v>3739</v>
      </c>
      <c r="C43612" t="s">
        <v>3740</v>
      </c>
      <c r="D43612" t="s">
        <v>2189</v>
      </c>
      <c r="E43612">
        <v>5</v>
      </c>
      <c r="F43612" t="s">
        <v>2016</v>
      </c>
      <c r="G43612">
        <v>190</v>
      </c>
      <c r="H43612" t="s">
        <v>2020</v>
      </c>
      <c r="I43612">
        <v>43332</v>
      </c>
      <c r="J43612">
        <v>6</v>
      </c>
      <c r="K43612">
        <v>-26.7</v>
      </c>
    </row>
    <row r="43701" spans="1:11">
      <c r="A43701" t="s">
        <v>1450</v>
      </c>
      <c r="B43701" t="s">
        <v>2037</v>
      </c>
      <c r="C43701" t="s">
        <v>3119</v>
      </c>
      <c r="D43701" t="s">
        <v>2026</v>
      </c>
      <c r="E43701">
        <v>5</v>
      </c>
      <c r="F43701" t="s">
        <v>2016</v>
      </c>
      <c r="G43701">
        <v>53</v>
      </c>
      <c r="H43701" t="s">
        <v>2017</v>
      </c>
      <c r="I43701">
        <v>43509</v>
      </c>
      <c r="J43701">
        <v>3</v>
      </c>
      <c r="K43701">
        <v>8.68</v>
      </c>
    </row>
    <row r="43702" spans="1:11">
      <c r="B43702" t="s">
        <v>2094</v>
      </c>
      <c r="C43702" t="s">
        <v>2095</v>
      </c>
      <c r="D43702" t="s">
        <v>2053</v>
      </c>
      <c r="E43702">
        <v>1</v>
      </c>
      <c r="F43702" t="s">
        <v>2016</v>
      </c>
      <c r="G43702" t="s">
        <v>2030</v>
      </c>
      <c r="H43702" t="s">
        <v>2017</v>
      </c>
      <c r="I43702">
        <v>43507</v>
      </c>
      <c r="J43702" t="s">
        <v>2030</v>
      </c>
      <c r="K43702" t="s">
        <v>2030</v>
      </c>
    </row>
    <row r="43703" spans="1:11">
      <c r="B43703" t="s">
        <v>2203</v>
      </c>
      <c r="C43703" t="s">
        <v>2780</v>
      </c>
      <c r="D43703" t="s">
        <v>2026</v>
      </c>
      <c r="E43703">
        <v>5</v>
      </c>
      <c r="F43703" t="s">
        <v>2016</v>
      </c>
      <c r="G43703">
        <v>52</v>
      </c>
      <c r="H43703" t="s">
        <v>2020</v>
      </c>
      <c r="I43703">
        <v>43502</v>
      </c>
      <c r="J43703">
        <v>4</v>
      </c>
      <c r="K43703">
        <v>4.17</v>
      </c>
    </row>
    <row r="43704" spans="1:11">
      <c r="B43704" t="s">
        <v>2134</v>
      </c>
      <c r="C43704" t="s">
        <v>3120</v>
      </c>
      <c r="D43704" t="s">
        <v>2035</v>
      </c>
      <c r="E43704">
        <v>5</v>
      </c>
      <c r="F43704" t="s">
        <v>2016</v>
      </c>
      <c r="G43704">
        <v>55</v>
      </c>
      <c r="H43704" t="s">
        <v>2017</v>
      </c>
      <c r="I43704">
        <v>43500</v>
      </c>
      <c r="J43704">
        <v>6</v>
      </c>
      <c r="K43704">
        <v>-22.57</v>
      </c>
    </row>
    <row r="43705" spans="1:11">
      <c r="B43705" t="s">
        <v>2074</v>
      </c>
      <c r="C43705" t="s">
        <v>2770</v>
      </c>
      <c r="D43705" t="s">
        <v>2076</v>
      </c>
      <c r="E43705">
        <v>3</v>
      </c>
      <c r="F43705" t="s">
        <v>2016</v>
      </c>
      <c r="G43705">
        <v>38</v>
      </c>
      <c r="H43705" t="s">
        <v>2017</v>
      </c>
      <c r="I43705">
        <v>43500</v>
      </c>
      <c r="J43705">
        <v>2</v>
      </c>
      <c r="K43705">
        <v>16.18</v>
      </c>
    </row>
    <row r="43706" spans="1:11">
      <c r="B43706" t="s">
        <v>2411</v>
      </c>
      <c r="C43706" t="s">
        <v>2781</v>
      </c>
      <c r="D43706" t="s">
        <v>2044</v>
      </c>
      <c r="E43706">
        <v>3</v>
      </c>
      <c r="F43706" t="s">
        <v>2016</v>
      </c>
      <c r="G43706" t="s">
        <v>2030</v>
      </c>
      <c r="H43706" t="s">
        <v>2017</v>
      </c>
      <c r="I43706">
        <v>43500</v>
      </c>
      <c r="J43706">
        <v>5</v>
      </c>
      <c r="K43706">
        <v>0</v>
      </c>
    </row>
    <row r="43707" spans="1:11">
      <c r="B43707" t="s">
        <v>2091</v>
      </c>
      <c r="C43707" t="s">
        <v>2861</v>
      </c>
      <c r="D43707" t="s">
        <v>2093</v>
      </c>
      <c r="E43707" t="s">
        <v>2030</v>
      </c>
      <c r="F43707" t="s">
        <v>2016</v>
      </c>
      <c r="G43707" t="s">
        <v>2030</v>
      </c>
      <c r="H43707" t="s">
        <v>2017</v>
      </c>
      <c r="I43707">
        <v>43452</v>
      </c>
      <c r="J43707" t="s">
        <v>2030</v>
      </c>
      <c r="K43707" t="s">
        <v>2030</v>
      </c>
    </row>
    <row r="43708" spans="1:11">
      <c r="B43708" t="s">
        <v>2083</v>
      </c>
      <c r="C43708" t="s">
        <v>2084</v>
      </c>
      <c r="D43708" t="s">
        <v>2053</v>
      </c>
      <c r="E43708">
        <v>1</v>
      </c>
      <c r="F43708" t="s">
        <v>2088</v>
      </c>
      <c r="G43708" t="s">
        <v>2030</v>
      </c>
      <c r="H43708" t="s">
        <v>2017</v>
      </c>
      <c r="I43708">
        <v>43412</v>
      </c>
      <c r="J43708">
        <v>1</v>
      </c>
      <c r="K43708">
        <v>20.7</v>
      </c>
    </row>
    <row r="43709" spans="1:11">
      <c r="B43709" t="s">
        <v>2096</v>
      </c>
      <c r="C43709" t="s">
        <v>2097</v>
      </c>
      <c r="D43709" t="s">
        <v>2026</v>
      </c>
      <c r="E43709">
        <v>5</v>
      </c>
      <c r="F43709" t="s">
        <v>2016</v>
      </c>
      <c r="G43709" t="s">
        <v>2030</v>
      </c>
      <c r="H43709" t="s">
        <v>2017</v>
      </c>
      <c r="I43709">
        <v>42548</v>
      </c>
      <c r="J43709">
        <v>6</v>
      </c>
      <c r="K43709">
        <v>-22.57</v>
      </c>
    </row>
    <row r="43801" spans="1:11">
      <c r="A43801" t="s">
        <v>1451</v>
      </c>
      <c r="B43801" t="s">
        <v>2037</v>
      </c>
      <c r="C43801" t="s">
        <v>2598</v>
      </c>
      <c r="D43801" t="s">
        <v>2076</v>
      </c>
      <c r="E43801">
        <v>3</v>
      </c>
      <c r="F43801" t="s">
        <v>2016</v>
      </c>
      <c r="G43801">
        <v>28</v>
      </c>
      <c r="H43801" t="s">
        <v>2020</v>
      </c>
      <c r="I43801">
        <v>43509</v>
      </c>
      <c r="J43801">
        <v>5</v>
      </c>
      <c r="K43801">
        <v>-59.84</v>
      </c>
    </row>
    <row r="43802" spans="1:11">
      <c r="B43802" t="s">
        <v>2094</v>
      </c>
      <c r="C43802" t="s">
        <v>2095</v>
      </c>
      <c r="D43802" t="s">
        <v>2076</v>
      </c>
      <c r="E43802">
        <v>3</v>
      </c>
      <c r="F43802" t="s">
        <v>2085</v>
      </c>
      <c r="G43802" t="s">
        <v>2030</v>
      </c>
      <c r="H43802" t="s">
        <v>2017</v>
      </c>
      <c r="I43802">
        <v>43509</v>
      </c>
      <c r="J43802" t="s">
        <v>2030</v>
      </c>
      <c r="K43802" t="s">
        <v>2030</v>
      </c>
    </row>
    <row r="43803" spans="1:11">
      <c r="B43803" t="s">
        <v>2054</v>
      </c>
      <c r="C43803" t="s">
        <v>2599</v>
      </c>
      <c r="D43803" t="s">
        <v>2056</v>
      </c>
      <c r="E43803">
        <v>4</v>
      </c>
      <c r="F43803" t="s">
        <v>2016</v>
      </c>
      <c r="G43803">
        <v>31</v>
      </c>
      <c r="H43803" t="s">
        <v>2020</v>
      </c>
      <c r="I43803">
        <v>43500</v>
      </c>
      <c r="J43803" t="s">
        <v>2030</v>
      </c>
      <c r="K43803" t="s">
        <v>2030</v>
      </c>
    </row>
    <row r="43804" spans="1:11">
      <c r="B43804" t="s">
        <v>2027</v>
      </c>
      <c r="C43804" t="s">
        <v>2600</v>
      </c>
      <c r="D43804" t="s">
        <v>2041</v>
      </c>
      <c r="E43804">
        <v>1</v>
      </c>
      <c r="F43804" t="s">
        <v>2016</v>
      </c>
      <c r="G43804">
        <v>21</v>
      </c>
      <c r="H43804" t="s">
        <v>2017</v>
      </c>
      <c r="I43804">
        <v>43495</v>
      </c>
      <c r="J43804" t="s">
        <v>2030</v>
      </c>
      <c r="K43804" t="s">
        <v>2030</v>
      </c>
    </row>
    <row r="43805" spans="1:11">
      <c r="B43805" t="s">
        <v>2601</v>
      </c>
      <c r="C43805" t="s">
        <v>2602</v>
      </c>
      <c r="D43805" t="s">
        <v>2029</v>
      </c>
      <c r="E43805">
        <v>5</v>
      </c>
      <c r="F43805" t="s">
        <v>2016</v>
      </c>
      <c r="G43805">
        <v>36</v>
      </c>
      <c r="H43805" t="s">
        <v>2017</v>
      </c>
      <c r="I43805">
        <v>43494</v>
      </c>
      <c r="J43805">
        <v>4</v>
      </c>
      <c r="K43805">
        <v>-41.36</v>
      </c>
    </row>
    <row r="43806" spans="1:11">
      <c r="B43806" t="s">
        <v>2031</v>
      </c>
      <c r="C43806" t="s">
        <v>2603</v>
      </c>
      <c r="D43806" t="s">
        <v>2026</v>
      </c>
      <c r="E43806">
        <v>5</v>
      </c>
      <c r="F43806" t="s">
        <v>2016</v>
      </c>
      <c r="G43806">
        <v>31</v>
      </c>
      <c r="H43806" t="s">
        <v>2133</v>
      </c>
      <c r="I43806">
        <v>43482</v>
      </c>
      <c r="J43806" t="s">
        <v>2030</v>
      </c>
      <c r="K43806" t="s">
        <v>2030</v>
      </c>
    </row>
    <row r="43807" spans="1:11">
      <c r="B43807" t="s">
        <v>2074</v>
      </c>
      <c r="C43807" t="s">
        <v>2604</v>
      </c>
      <c r="D43807" t="s">
        <v>2076</v>
      </c>
      <c r="E43807">
        <v>3</v>
      </c>
      <c r="F43807" t="s">
        <v>2016</v>
      </c>
      <c r="G43807">
        <v>32</v>
      </c>
      <c r="H43807" t="s">
        <v>2020</v>
      </c>
      <c r="I43807">
        <v>43476</v>
      </c>
      <c r="J43807">
        <v>2</v>
      </c>
      <c r="K43807">
        <v>0</v>
      </c>
    </row>
    <row r="43808" spans="1:11">
      <c r="B43808" t="s">
        <v>2580</v>
      </c>
      <c r="C43808" t="s">
        <v>2605</v>
      </c>
      <c r="D43808" t="s">
        <v>2026</v>
      </c>
      <c r="E43808">
        <v>5</v>
      </c>
      <c r="F43808" t="s">
        <v>2016</v>
      </c>
      <c r="G43808">
        <v>40</v>
      </c>
      <c r="H43808" t="s">
        <v>2017</v>
      </c>
      <c r="I43808">
        <v>43448</v>
      </c>
      <c r="J43808">
        <v>3</v>
      </c>
      <c r="K43808">
        <v>-41.16</v>
      </c>
    </row>
    <row r="43809" spans="2:11">
      <c r="B43809" t="s">
        <v>2083</v>
      </c>
      <c r="C43809" t="s">
        <v>2084</v>
      </c>
      <c r="D43809" t="s">
        <v>2035</v>
      </c>
      <c r="E43809">
        <v>5</v>
      </c>
      <c r="F43809" t="s">
        <v>2085</v>
      </c>
      <c r="G43809" t="s">
        <v>2030</v>
      </c>
      <c r="H43809" t="s">
        <v>2017</v>
      </c>
      <c r="I43809">
        <v>43418</v>
      </c>
      <c r="J43809">
        <v>1</v>
      </c>
      <c r="K43809">
        <v>100.06</v>
      </c>
    </row>
    <row r="43810" spans="2:11">
      <c r="B43810" t="s">
        <v>2033</v>
      </c>
      <c r="C43810" t="s">
        <v>2574</v>
      </c>
      <c r="D43810" t="s">
        <v>2044</v>
      </c>
      <c r="E43810">
        <v>3</v>
      </c>
      <c r="F43810" t="s">
        <v>2016</v>
      </c>
      <c r="G43810">
        <v>29</v>
      </c>
      <c r="H43810" t="s">
        <v>2020</v>
      </c>
      <c r="I43810">
        <v>43413</v>
      </c>
      <c r="J43810">
        <v>2</v>
      </c>
      <c r="K43810">
        <v>0</v>
      </c>
    </row>
    <row r="43811" spans="2:11">
      <c r="B43811" t="s">
        <v>2129</v>
      </c>
      <c r="C43811" t="s">
        <v>2606</v>
      </c>
      <c r="D43811" t="s">
        <v>2026</v>
      </c>
      <c r="E43811">
        <v>5</v>
      </c>
      <c r="F43811" t="s">
        <v>2016</v>
      </c>
      <c r="G43811">
        <v>60</v>
      </c>
      <c r="H43811" t="s">
        <v>2020</v>
      </c>
      <c r="I43811">
        <v>43413</v>
      </c>
      <c r="J43811">
        <v>3</v>
      </c>
      <c r="K43811">
        <v>-41.16</v>
      </c>
    </row>
    <row r="43812" spans="2:11">
      <c r="B43812" t="s">
        <v>2042</v>
      </c>
      <c r="C43812" t="s">
        <v>2607</v>
      </c>
      <c r="D43812" t="s">
        <v>2044</v>
      </c>
      <c r="E43812">
        <v>3</v>
      </c>
      <c r="F43812" t="s">
        <v>2016</v>
      </c>
      <c r="G43812">
        <v>32</v>
      </c>
      <c r="H43812" t="s">
        <v>2020</v>
      </c>
      <c r="I43812">
        <v>43405</v>
      </c>
      <c r="J43812">
        <v>2</v>
      </c>
      <c r="K43812">
        <v>0</v>
      </c>
    </row>
    <row r="43901" spans="1:11">
      <c r="A43901" t="s">
        <v>1452</v>
      </c>
      <c r="B43901" t="s">
        <v>2027</v>
      </c>
      <c r="C43901" t="s">
        <v>2328</v>
      </c>
      <c r="D43901" t="s">
        <v>2029</v>
      </c>
      <c r="E43901">
        <v>5</v>
      </c>
      <c r="F43901" t="s">
        <v>2016</v>
      </c>
      <c r="G43901">
        <v>86</v>
      </c>
      <c r="H43901" t="s">
        <v>2017</v>
      </c>
      <c r="I43901">
        <v>43509</v>
      </c>
      <c r="J43901" t="s">
        <v>2030</v>
      </c>
      <c r="K43901" t="s">
        <v>2030</v>
      </c>
    </row>
    <row r="43902" spans="1:11">
      <c r="B43902" t="s">
        <v>2033</v>
      </c>
      <c r="C43902" t="s">
        <v>2329</v>
      </c>
      <c r="D43902" t="s">
        <v>2035</v>
      </c>
      <c r="E43902">
        <v>5</v>
      </c>
      <c r="F43902" t="s">
        <v>2016</v>
      </c>
      <c r="G43902">
        <v>85</v>
      </c>
      <c r="H43902" t="s">
        <v>2020</v>
      </c>
      <c r="I43902">
        <v>43509</v>
      </c>
      <c r="J43902">
        <v>1</v>
      </c>
      <c r="K43902">
        <v>31.64</v>
      </c>
    </row>
    <row r="43903" spans="1:11">
      <c r="B43903" t="s">
        <v>2257</v>
      </c>
      <c r="C43903" t="s">
        <v>2330</v>
      </c>
      <c r="D43903" t="s">
        <v>2029</v>
      </c>
      <c r="E43903">
        <v>5</v>
      </c>
      <c r="F43903" t="s">
        <v>2016</v>
      </c>
      <c r="G43903">
        <v>81</v>
      </c>
      <c r="H43903" t="s">
        <v>2020</v>
      </c>
      <c r="I43903">
        <v>43508</v>
      </c>
      <c r="J43903">
        <v>1</v>
      </c>
      <c r="K43903">
        <v>31.64</v>
      </c>
    </row>
    <row r="43904" spans="1:11">
      <c r="B43904" t="s">
        <v>2079</v>
      </c>
      <c r="C43904" t="s">
        <v>2138</v>
      </c>
      <c r="D43904" t="s">
        <v>2029</v>
      </c>
      <c r="E43904">
        <v>5</v>
      </c>
      <c r="F43904" t="s">
        <v>2016</v>
      </c>
      <c r="G43904">
        <v>88</v>
      </c>
      <c r="H43904" t="s">
        <v>2017</v>
      </c>
      <c r="I43904">
        <v>43501</v>
      </c>
      <c r="J43904">
        <v>1</v>
      </c>
      <c r="K43904">
        <v>31.64</v>
      </c>
    </row>
    <row r="43905" spans="2:11">
      <c r="B43905" t="s">
        <v>2118</v>
      </c>
      <c r="C43905" t="s">
        <v>2331</v>
      </c>
      <c r="D43905" t="s">
        <v>2026</v>
      </c>
      <c r="E43905">
        <v>5</v>
      </c>
      <c r="F43905" t="s">
        <v>2016</v>
      </c>
      <c r="G43905">
        <v>84</v>
      </c>
      <c r="H43905" t="s">
        <v>2017</v>
      </c>
      <c r="I43905">
        <v>43497</v>
      </c>
      <c r="J43905" t="s">
        <v>2030</v>
      </c>
      <c r="K43905" t="s">
        <v>2030</v>
      </c>
    </row>
    <row r="43906" spans="2:11">
      <c r="B43906" t="s">
        <v>2148</v>
      </c>
      <c r="C43906" t="s">
        <v>2149</v>
      </c>
      <c r="D43906" t="s">
        <v>2029</v>
      </c>
      <c r="E43906">
        <v>5</v>
      </c>
      <c r="F43906" t="s">
        <v>2085</v>
      </c>
      <c r="G43906">
        <v>90</v>
      </c>
      <c r="H43906" t="s">
        <v>2020</v>
      </c>
      <c r="I43906">
        <v>43489</v>
      </c>
      <c r="J43906">
        <v>3</v>
      </c>
      <c r="K43906">
        <v>-0.62</v>
      </c>
    </row>
    <row r="43907" spans="2:11">
      <c r="B43907" t="s">
        <v>2139</v>
      </c>
      <c r="C43907" t="s">
        <v>2332</v>
      </c>
      <c r="D43907" t="s">
        <v>2035</v>
      </c>
      <c r="E43907">
        <v>5</v>
      </c>
      <c r="F43907" t="s">
        <v>2123</v>
      </c>
      <c r="G43907">
        <v>102</v>
      </c>
      <c r="H43907" t="s">
        <v>2020</v>
      </c>
      <c r="I43907">
        <v>43488</v>
      </c>
      <c r="J43907" t="s">
        <v>2030</v>
      </c>
      <c r="K43907" t="s">
        <v>2030</v>
      </c>
    </row>
    <row r="43908" spans="2:11">
      <c r="B43908" t="s">
        <v>2074</v>
      </c>
      <c r="C43908" t="s">
        <v>2333</v>
      </c>
      <c r="D43908" t="s">
        <v>2026</v>
      </c>
      <c r="E43908">
        <v>5</v>
      </c>
      <c r="F43908" t="s">
        <v>2016</v>
      </c>
      <c r="G43908">
        <v>81</v>
      </c>
      <c r="H43908" t="s">
        <v>2020</v>
      </c>
      <c r="I43908">
        <v>43433</v>
      </c>
      <c r="J43908" t="s">
        <v>2030</v>
      </c>
      <c r="K43908" t="s">
        <v>2030</v>
      </c>
    </row>
    <row r="44001" spans="1:11">
      <c r="A44001" t="s">
        <v>1453</v>
      </c>
      <c r="B44001" t="s">
        <v>2593</v>
      </c>
      <c r="C44001" t="s">
        <v>3336</v>
      </c>
      <c r="D44001" t="s">
        <v>2044</v>
      </c>
      <c r="E44001">
        <v>3</v>
      </c>
      <c r="F44001" t="s">
        <v>2016</v>
      </c>
      <c r="G44001">
        <v>12.81</v>
      </c>
      <c r="H44001" t="s">
        <v>2133</v>
      </c>
      <c r="I44001">
        <v>43511</v>
      </c>
      <c r="J44001">
        <v>8</v>
      </c>
      <c r="K44001">
        <v>0</v>
      </c>
    </row>
    <row r="44002" spans="1:11">
      <c r="B44002" t="s">
        <v>2067</v>
      </c>
      <c r="C44002" t="s">
        <v>3951</v>
      </c>
      <c r="D44002" t="s">
        <v>2252</v>
      </c>
      <c r="E44002">
        <v>3</v>
      </c>
      <c r="F44002" t="s">
        <v>2016</v>
      </c>
      <c r="G44002">
        <v>12.08</v>
      </c>
      <c r="H44002" t="s">
        <v>2020</v>
      </c>
      <c r="I44002">
        <v>43508</v>
      </c>
      <c r="J44002">
        <v>6</v>
      </c>
      <c r="K44002">
        <v>25.64</v>
      </c>
    </row>
    <row r="44003" spans="1:11">
      <c r="B44003" t="s">
        <v>2072</v>
      </c>
      <c r="C44003" t="s">
        <v>3343</v>
      </c>
      <c r="D44003" t="s">
        <v>2029</v>
      </c>
      <c r="E44003">
        <v>5</v>
      </c>
      <c r="F44003" t="s">
        <v>2016</v>
      </c>
      <c r="G44003">
        <v>13.59</v>
      </c>
      <c r="H44003" t="s">
        <v>2017</v>
      </c>
      <c r="I44003">
        <v>43508</v>
      </c>
      <c r="J44003">
        <v>1</v>
      </c>
      <c r="K44003">
        <v>40.67</v>
      </c>
    </row>
    <row r="44004" spans="1:11">
      <c r="B44004" t="s">
        <v>3338</v>
      </c>
      <c r="C44004" t="s">
        <v>3339</v>
      </c>
      <c r="D44004" t="s">
        <v>2076</v>
      </c>
      <c r="E44004">
        <v>3</v>
      </c>
      <c r="F44004" t="s">
        <v>2016</v>
      </c>
      <c r="G44004">
        <v>11.52</v>
      </c>
      <c r="H44004" t="s">
        <v>2020</v>
      </c>
      <c r="I44004">
        <v>43508</v>
      </c>
      <c r="J44004">
        <v>8</v>
      </c>
      <c r="K44004">
        <v>0</v>
      </c>
    </row>
    <row r="44005" spans="1:11">
      <c r="B44005" t="s">
        <v>2390</v>
      </c>
      <c r="C44005" t="s">
        <v>3748</v>
      </c>
      <c r="D44005" t="s">
        <v>2026</v>
      </c>
      <c r="E44005">
        <v>5</v>
      </c>
      <c r="F44005" t="s">
        <v>2016</v>
      </c>
      <c r="G44005">
        <v>15.1</v>
      </c>
      <c r="H44005" t="s">
        <v>2020</v>
      </c>
      <c r="I44005">
        <v>43508</v>
      </c>
      <c r="J44005">
        <v>2</v>
      </c>
      <c r="K44005">
        <v>37.69</v>
      </c>
    </row>
    <row r="44006" spans="1:11">
      <c r="B44006" t="s">
        <v>2051</v>
      </c>
      <c r="C44006" t="s">
        <v>3840</v>
      </c>
      <c r="D44006" t="s">
        <v>2026</v>
      </c>
      <c r="E44006">
        <v>5</v>
      </c>
      <c r="F44006" t="s">
        <v>2016</v>
      </c>
      <c r="G44006">
        <v>19</v>
      </c>
      <c r="H44006" t="s">
        <v>2017</v>
      </c>
      <c r="I44006">
        <v>43508</v>
      </c>
      <c r="J44006">
        <v>4</v>
      </c>
      <c r="K44006">
        <v>32.32</v>
      </c>
    </row>
    <row r="44007" spans="1:11">
      <c r="B44007" t="s">
        <v>2174</v>
      </c>
      <c r="C44007" t="s">
        <v>4327</v>
      </c>
      <c r="D44007" t="s">
        <v>2029</v>
      </c>
      <c r="E44007">
        <v>5</v>
      </c>
      <c r="F44007" t="s">
        <v>2016</v>
      </c>
      <c r="G44007">
        <v>13.16</v>
      </c>
      <c r="H44007" t="s">
        <v>2017</v>
      </c>
      <c r="I44007">
        <v>43507</v>
      </c>
      <c r="J44007">
        <v>3</v>
      </c>
      <c r="K44007">
        <v>37.24</v>
      </c>
    </row>
    <row r="44008" spans="1:11">
      <c r="B44008" t="s">
        <v>2595</v>
      </c>
      <c r="C44008" t="s">
        <v>3344</v>
      </c>
      <c r="D44008" t="s">
        <v>2252</v>
      </c>
      <c r="E44008">
        <v>3</v>
      </c>
      <c r="F44008" t="s">
        <v>2016</v>
      </c>
      <c r="G44008">
        <v>11.66</v>
      </c>
      <c r="H44008" t="s">
        <v>2020</v>
      </c>
      <c r="I44008">
        <v>43507</v>
      </c>
      <c r="J44008">
        <v>10</v>
      </c>
      <c r="K44008">
        <v>-26.93</v>
      </c>
    </row>
    <row r="44009" spans="1:11">
      <c r="B44009" t="s">
        <v>3032</v>
      </c>
      <c r="C44009" t="s">
        <v>3346</v>
      </c>
      <c r="D44009" t="s">
        <v>2026</v>
      </c>
      <c r="E44009">
        <v>5</v>
      </c>
      <c r="F44009" t="s">
        <v>2016</v>
      </c>
      <c r="G44009">
        <v>13.54</v>
      </c>
      <c r="H44009" t="s">
        <v>2017</v>
      </c>
      <c r="I44009">
        <v>43507</v>
      </c>
      <c r="J44009">
        <v>1</v>
      </c>
      <c r="K44009">
        <v>40.67</v>
      </c>
    </row>
    <row r="44010" spans="1:11">
      <c r="B44010" t="s">
        <v>2551</v>
      </c>
      <c r="C44010" t="s">
        <v>3350</v>
      </c>
      <c r="D44010" t="s">
        <v>2076</v>
      </c>
      <c r="E44010">
        <v>3</v>
      </c>
      <c r="F44010" t="s">
        <v>2016</v>
      </c>
      <c r="G44010">
        <v>12.04</v>
      </c>
      <c r="H44010" t="s">
        <v>2017</v>
      </c>
      <c r="I44010">
        <v>43507</v>
      </c>
      <c r="J44010">
        <v>5</v>
      </c>
      <c r="K44010">
        <v>26.59</v>
      </c>
    </row>
    <row r="44011" spans="1:11">
      <c r="B44011" t="s">
        <v>3690</v>
      </c>
      <c r="C44011" t="s">
        <v>3691</v>
      </c>
      <c r="D44011" t="s">
        <v>2076</v>
      </c>
      <c r="E44011">
        <v>3</v>
      </c>
      <c r="F44011" t="s">
        <v>2016</v>
      </c>
      <c r="G44011">
        <v>13.1</v>
      </c>
      <c r="H44011" t="s">
        <v>2020</v>
      </c>
      <c r="I44011">
        <v>43441</v>
      </c>
      <c r="J44011">
        <v>7</v>
      </c>
      <c r="K44011">
        <v>16.12</v>
      </c>
    </row>
    <row r="44012" spans="1:11">
      <c r="B44012" t="s">
        <v>2083</v>
      </c>
      <c r="C44012" t="s">
        <v>2084</v>
      </c>
      <c r="D44012" t="s">
        <v>2053</v>
      </c>
      <c r="E44012">
        <v>1</v>
      </c>
      <c r="F44012" t="s">
        <v>2016</v>
      </c>
      <c r="G44012" t="s">
        <v>2030</v>
      </c>
      <c r="H44012" t="s">
        <v>2017</v>
      </c>
      <c r="I44012">
        <v>43183</v>
      </c>
      <c r="J44012">
        <v>11</v>
      </c>
      <c r="K44012">
        <v>-42.13</v>
      </c>
    </row>
    <row r="44101" spans="1:11">
      <c r="A44101" t="s">
        <v>1454</v>
      </c>
      <c r="B44101" t="s">
        <v>2037</v>
      </c>
      <c r="C44101" t="s">
        <v>3731</v>
      </c>
      <c r="D44101" t="s">
        <v>2076</v>
      </c>
      <c r="E44101">
        <v>3</v>
      </c>
      <c r="F44101" t="s">
        <v>2016</v>
      </c>
      <c r="G44101">
        <v>50</v>
      </c>
      <c r="H44101" t="s">
        <v>2020</v>
      </c>
      <c r="I44101">
        <v>43511</v>
      </c>
      <c r="J44101" t="s">
        <v>2030</v>
      </c>
      <c r="K44101" t="s">
        <v>2030</v>
      </c>
    </row>
    <row r="44102" spans="1:11">
      <c r="B44102" t="s">
        <v>2274</v>
      </c>
      <c r="C44102" t="s">
        <v>2766</v>
      </c>
      <c r="D44102" t="s">
        <v>2026</v>
      </c>
      <c r="E44102">
        <v>5</v>
      </c>
      <c r="F44102" t="s">
        <v>2016</v>
      </c>
      <c r="G44102" t="s">
        <v>2030</v>
      </c>
      <c r="H44102" t="s">
        <v>2017</v>
      </c>
      <c r="I44102">
        <v>43509</v>
      </c>
      <c r="J44102">
        <v>1</v>
      </c>
      <c r="K44102">
        <v>30.92</v>
      </c>
    </row>
    <row r="44103" spans="1:11">
      <c r="B44103" t="s">
        <v>2257</v>
      </c>
      <c r="C44103" t="s">
        <v>2964</v>
      </c>
      <c r="D44103" t="s">
        <v>2044</v>
      </c>
      <c r="E44103">
        <v>3</v>
      </c>
      <c r="F44103" t="s">
        <v>2016</v>
      </c>
      <c r="G44103">
        <v>50</v>
      </c>
      <c r="H44103" t="s">
        <v>2020</v>
      </c>
      <c r="I44103">
        <v>43509</v>
      </c>
      <c r="J44103" t="s">
        <v>2030</v>
      </c>
      <c r="K44103" t="s">
        <v>2030</v>
      </c>
    </row>
    <row r="44104" spans="1:11">
      <c r="B44104" t="s">
        <v>2267</v>
      </c>
      <c r="C44104" t="s">
        <v>2652</v>
      </c>
      <c r="D44104" t="s">
        <v>2029</v>
      </c>
      <c r="E44104">
        <v>5</v>
      </c>
      <c r="F44104" t="s">
        <v>2016</v>
      </c>
      <c r="G44104">
        <v>53</v>
      </c>
      <c r="H44104" t="s">
        <v>2017</v>
      </c>
      <c r="I44104">
        <v>43508</v>
      </c>
      <c r="J44104">
        <v>1</v>
      </c>
      <c r="K44104">
        <v>30.92</v>
      </c>
    </row>
    <row r="44105" spans="1:11">
      <c r="B44105" t="s">
        <v>2094</v>
      </c>
      <c r="C44105" t="s">
        <v>2095</v>
      </c>
      <c r="D44105" t="s">
        <v>2076</v>
      </c>
      <c r="E44105">
        <v>3</v>
      </c>
      <c r="F44105" t="s">
        <v>2088</v>
      </c>
      <c r="G44105" t="s">
        <v>2030</v>
      </c>
      <c r="H44105" t="s">
        <v>2017</v>
      </c>
      <c r="I44105">
        <v>43507</v>
      </c>
      <c r="J44105" t="s">
        <v>2030</v>
      </c>
      <c r="K44105" t="s">
        <v>2030</v>
      </c>
    </row>
    <row r="44106" spans="1:11">
      <c r="B44106" t="s">
        <v>2269</v>
      </c>
      <c r="C44106" t="s">
        <v>3906</v>
      </c>
      <c r="D44106" t="s">
        <v>2026</v>
      </c>
      <c r="E44106">
        <v>5</v>
      </c>
      <c r="F44106" t="s">
        <v>2016</v>
      </c>
      <c r="G44106">
        <v>64</v>
      </c>
      <c r="H44106" t="s">
        <v>2020</v>
      </c>
      <c r="I44106">
        <v>43504</v>
      </c>
      <c r="J44106" t="s">
        <v>2030</v>
      </c>
      <c r="K44106" t="s">
        <v>2030</v>
      </c>
    </row>
    <row r="44107" spans="1:11">
      <c r="B44107" t="s">
        <v>2601</v>
      </c>
      <c r="C44107" t="s">
        <v>2953</v>
      </c>
      <c r="D44107" t="s">
        <v>2029</v>
      </c>
      <c r="E44107">
        <v>5</v>
      </c>
      <c r="F44107" t="s">
        <v>2085</v>
      </c>
      <c r="G44107">
        <v>56</v>
      </c>
      <c r="H44107" t="s">
        <v>2020</v>
      </c>
      <c r="I44107">
        <v>43496</v>
      </c>
      <c r="J44107">
        <v>6</v>
      </c>
      <c r="K44107">
        <v>1.4</v>
      </c>
    </row>
    <row r="44108" spans="1:11">
      <c r="B44108" t="s">
        <v>2021</v>
      </c>
      <c r="C44108" t="s">
        <v>2956</v>
      </c>
      <c r="D44108" t="s">
        <v>2166</v>
      </c>
      <c r="E44108">
        <v>5</v>
      </c>
      <c r="F44108" t="s">
        <v>2016</v>
      </c>
      <c r="G44108">
        <v>61</v>
      </c>
      <c r="H44108" t="s">
        <v>2020</v>
      </c>
      <c r="I44108">
        <v>43487</v>
      </c>
      <c r="J44108" t="s">
        <v>2030</v>
      </c>
      <c r="K44108" t="s">
        <v>2030</v>
      </c>
    </row>
    <row r="44109" spans="1:11">
      <c r="B44109" t="s">
        <v>2079</v>
      </c>
      <c r="C44109" t="s">
        <v>2961</v>
      </c>
      <c r="D44109" t="s">
        <v>2015</v>
      </c>
      <c r="E44109">
        <v>3</v>
      </c>
      <c r="F44109" t="s">
        <v>2016</v>
      </c>
      <c r="G44109">
        <v>50</v>
      </c>
      <c r="H44109" t="s">
        <v>2017</v>
      </c>
      <c r="I44109">
        <v>43476</v>
      </c>
      <c r="J44109">
        <v>7</v>
      </c>
      <c r="K44109">
        <v>0</v>
      </c>
    </row>
    <row r="44110" spans="1:11">
      <c r="B44110" t="s">
        <v>2234</v>
      </c>
      <c r="C44110" t="s">
        <v>2657</v>
      </c>
      <c r="D44110" t="s">
        <v>2026</v>
      </c>
      <c r="E44110">
        <v>5</v>
      </c>
      <c r="F44110" t="s">
        <v>2016</v>
      </c>
      <c r="G44110">
        <v>55</v>
      </c>
      <c r="H44110" t="s">
        <v>2017</v>
      </c>
      <c r="I44110">
        <v>43474</v>
      </c>
      <c r="J44110">
        <v>1</v>
      </c>
      <c r="K44110">
        <v>30.92</v>
      </c>
    </row>
    <row r="44111" spans="1:11">
      <c r="B44111" t="s">
        <v>2151</v>
      </c>
      <c r="C44111" t="s">
        <v>2968</v>
      </c>
      <c r="D44111" t="s">
        <v>2026</v>
      </c>
      <c r="E44111">
        <v>5</v>
      </c>
      <c r="F44111" t="s">
        <v>2016</v>
      </c>
      <c r="G44111">
        <v>57</v>
      </c>
      <c r="H44111" t="s">
        <v>2017</v>
      </c>
      <c r="I44111">
        <v>43473</v>
      </c>
      <c r="J44111">
        <v>1</v>
      </c>
      <c r="K44111">
        <v>30.92</v>
      </c>
    </row>
    <row r="44112" spans="1:11">
      <c r="B44112" t="s">
        <v>2033</v>
      </c>
      <c r="C44112" t="s">
        <v>2966</v>
      </c>
      <c r="D44112" t="s">
        <v>2035</v>
      </c>
      <c r="E44112">
        <v>5</v>
      </c>
      <c r="F44112" t="s">
        <v>2016</v>
      </c>
      <c r="G44112">
        <v>51</v>
      </c>
      <c r="H44112" t="s">
        <v>2020</v>
      </c>
      <c r="I44112">
        <v>43472</v>
      </c>
      <c r="J44112">
        <v>1</v>
      </c>
      <c r="K44112">
        <v>30.92</v>
      </c>
    </row>
    <row r="44113" spans="2:11">
      <c r="B44113" t="s">
        <v>2024</v>
      </c>
      <c r="C44113" t="s">
        <v>2660</v>
      </c>
      <c r="D44113" t="s">
        <v>2026</v>
      </c>
      <c r="E44113">
        <v>5</v>
      </c>
      <c r="F44113" t="s">
        <v>2016</v>
      </c>
      <c r="G44113">
        <v>55</v>
      </c>
      <c r="H44113" t="s">
        <v>2017</v>
      </c>
      <c r="I44113">
        <v>43469</v>
      </c>
      <c r="J44113">
        <v>5</v>
      </c>
      <c r="K44113">
        <v>6.18</v>
      </c>
    </row>
    <row r="44114" spans="2:11">
      <c r="B44114" t="s">
        <v>2061</v>
      </c>
      <c r="C44114" t="s">
        <v>2952</v>
      </c>
      <c r="D44114" t="s">
        <v>2026</v>
      </c>
      <c r="E44114">
        <v>5</v>
      </c>
      <c r="F44114" t="s">
        <v>2016</v>
      </c>
      <c r="G44114">
        <v>58</v>
      </c>
      <c r="H44114" t="s">
        <v>2020</v>
      </c>
      <c r="I44114">
        <v>43461</v>
      </c>
      <c r="J44114">
        <v>1</v>
      </c>
      <c r="K44114">
        <v>30.92</v>
      </c>
    </row>
    <row r="44115" spans="2:11">
      <c r="B44115" t="s">
        <v>2049</v>
      </c>
      <c r="C44115" t="s">
        <v>2654</v>
      </c>
      <c r="D44115" t="s">
        <v>2029</v>
      </c>
      <c r="E44115">
        <v>5</v>
      </c>
      <c r="F44115" t="s">
        <v>2016</v>
      </c>
      <c r="G44115">
        <v>59</v>
      </c>
      <c r="H44115" t="s">
        <v>2017</v>
      </c>
      <c r="I44115">
        <v>43454</v>
      </c>
      <c r="J44115" t="s">
        <v>2030</v>
      </c>
      <c r="K44115" t="s">
        <v>2030</v>
      </c>
    </row>
    <row r="44116" spans="2:11">
      <c r="B44116" t="s">
        <v>2051</v>
      </c>
      <c r="C44116" t="s">
        <v>2259</v>
      </c>
      <c r="D44116" t="s">
        <v>2076</v>
      </c>
      <c r="E44116">
        <v>3</v>
      </c>
      <c r="F44116" t="s">
        <v>2016</v>
      </c>
      <c r="G44116">
        <v>45</v>
      </c>
      <c r="H44116" t="s">
        <v>2017</v>
      </c>
      <c r="I44116">
        <v>43445</v>
      </c>
      <c r="J44116" t="s">
        <v>2030</v>
      </c>
      <c r="K44116" t="s">
        <v>2030</v>
      </c>
    </row>
    <row r="44117" spans="2:11">
      <c r="B44117" t="s">
        <v>2120</v>
      </c>
      <c r="C44117" t="s">
        <v>2121</v>
      </c>
      <c r="D44117" t="s">
        <v>2026</v>
      </c>
      <c r="E44117">
        <v>5</v>
      </c>
      <c r="F44117" t="s">
        <v>2016</v>
      </c>
      <c r="G44117">
        <v>55</v>
      </c>
      <c r="H44117" t="s">
        <v>2017</v>
      </c>
      <c r="I44117">
        <v>43438</v>
      </c>
      <c r="J44117">
        <v>1</v>
      </c>
      <c r="K44117">
        <v>30.92</v>
      </c>
    </row>
    <row r="44118" spans="2:11">
      <c r="B44118" t="s">
        <v>2131</v>
      </c>
      <c r="C44118" t="s">
        <v>2963</v>
      </c>
      <c r="D44118" t="s">
        <v>2026</v>
      </c>
      <c r="E44118">
        <v>5</v>
      </c>
      <c r="F44118" t="s">
        <v>2016</v>
      </c>
      <c r="G44118">
        <v>65</v>
      </c>
      <c r="H44118" t="s">
        <v>2133</v>
      </c>
      <c r="I44118">
        <v>43434</v>
      </c>
      <c r="J44118" t="s">
        <v>2030</v>
      </c>
      <c r="K44118" t="s">
        <v>2030</v>
      </c>
    </row>
    <row r="44119" spans="2:11">
      <c r="B44119" t="s">
        <v>2232</v>
      </c>
      <c r="C44119" t="s">
        <v>2265</v>
      </c>
      <c r="D44119" t="s">
        <v>2029</v>
      </c>
      <c r="E44119">
        <v>5</v>
      </c>
      <c r="F44119" t="s">
        <v>2016</v>
      </c>
      <c r="G44119" t="s">
        <v>2030</v>
      </c>
      <c r="H44119" t="s">
        <v>2017</v>
      </c>
      <c r="I44119">
        <v>43434</v>
      </c>
      <c r="J44119">
        <v>1</v>
      </c>
      <c r="K44119">
        <v>30.92</v>
      </c>
    </row>
    <row r="44120" spans="2:11">
      <c r="B44120" t="s">
        <v>2063</v>
      </c>
      <c r="C44120" t="s">
        <v>2960</v>
      </c>
      <c r="D44120" t="s">
        <v>2162</v>
      </c>
      <c r="E44120">
        <v>3</v>
      </c>
      <c r="F44120" t="s">
        <v>2016</v>
      </c>
      <c r="G44120">
        <v>55</v>
      </c>
      <c r="H44120" t="s">
        <v>2017</v>
      </c>
      <c r="I44120">
        <v>43434</v>
      </c>
      <c r="J44120" t="s">
        <v>2030</v>
      </c>
      <c r="K44120" t="s">
        <v>2030</v>
      </c>
    </row>
    <row r="44121" spans="2:11">
      <c r="B44121" t="s">
        <v>2321</v>
      </c>
      <c r="C44121" t="s">
        <v>2967</v>
      </c>
      <c r="D44121" t="s">
        <v>2076</v>
      </c>
      <c r="E44121">
        <v>3</v>
      </c>
      <c r="F44121" t="s">
        <v>2016</v>
      </c>
      <c r="G44121">
        <v>47</v>
      </c>
      <c r="H44121" t="s">
        <v>2017</v>
      </c>
      <c r="I44121">
        <v>43433</v>
      </c>
      <c r="J44121">
        <v>7</v>
      </c>
      <c r="K44121">
        <v>0</v>
      </c>
    </row>
    <row r="44122" spans="2:11">
      <c r="B44122" t="s">
        <v>2077</v>
      </c>
      <c r="C44122" t="s">
        <v>2116</v>
      </c>
      <c r="D44122" t="s">
        <v>2117</v>
      </c>
      <c r="E44122">
        <v>5</v>
      </c>
      <c r="F44122" t="s">
        <v>2016</v>
      </c>
      <c r="G44122" t="s">
        <v>2030</v>
      </c>
      <c r="H44122" t="s">
        <v>2017</v>
      </c>
      <c r="I44122">
        <v>43431</v>
      </c>
      <c r="J44122">
        <v>1</v>
      </c>
      <c r="K44122">
        <v>30.92</v>
      </c>
    </row>
    <row r="44123" spans="2:11">
      <c r="B44123" t="s">
        <v>106</v>
      </c>
      <c r="C44123" t="s">
        <v>2955</v>
      </c>
      <c r="D44123" t="s">
        <v>2229</v>
      </c>
      <c r="E44123">
        <v>5</v>
      </c>
      <c r="F44123" t="s">
        <v>2016</v>
      </c>
      <c r="G44123">
        <v>56</v>
      </c>
      <c r="H44123" t="s">
        <v>2020</v>
      </c>
      <c r="I44123">
        <v>43425</v>
      </c>
      <c r="J44123">
        <v>1</v>
      </c>
      <c r="K44123">
        <v>30.92</v>
      </c>
    </row>
    <row r="44124" spans="2:11">
      <c r="B44124" t="s">
        <v>2027</v>
      </c>
      <c r="C44124" t="s">
        <v>2965</v>
      </c>
      <c r="D44124" t="s">
        <v>2044</v>
      </c>
      <c r="E44124">
        <v>3</v>
      </c>
      <c r="F44124" t="s">
        <v>2016</v>
      </c>
      <c r="G44124">
        <v>50</v>
      </c>
      <c r="H44124" t="s">
        <v>2017</v>
      </c>
      <c r="I44124">
        <v>43424</v>
      </c>
      <c r="J44124">
        <v>7</v>
      </c>
      <c r="K44124">
        <v>0</v>
      </c>
    </row>
    <row r="44125" spans="2:11">
      <c r="B44125" t="s">
        <v>2260</v>
      </c>
      <c r="C44125" t="s">
        <v>2970</v>
      </c>
      <c r="D44125" t="s">
        <v>2044</v>
      </c>
      <c r="E44125">
        <v>3</v>
      </c>
      <c r="F44125" t="s">
        <v>2016</v>
      </c>
      <c r="G44125">
        <v>45</v>
      </c>
      <c r="H44125" t="s">
        <v>2020</v>
      </c>
      <c r="I44125">
        <v>43424</v>
      </c>
      <c r="J44125">
        <v>3</v>
      </c>
      <c r="K44125">
        <v>22.6</v>
      </c>
    </row>
    <row r="44126" spans="2:11">
      <c r="B44126" t="s">
        <v>2091</v>
      </c>
      <c r="C44126" t="s">
        <v>2664</v>
      </c>
      <c r="D44126" t="s">
        <v>2093</v>
      </c>
      <c r="E44126" t="s">
        <v>2030</v>
      </c>
      <c r="F44126" t="s">
        <v>2016</v>
      </c>
      <c r="G44126" t="s">
        <v>2030</v>
      </c>
      <c r="H44126" t="s">
        <v>2017</v>
      </c>
      <c r="I44126">
        <v>43419</v>
      </c>
      <c r="J44126" t="s">
        <v>2030</v>
      </c>
      <c r="K44126" t="s">
        <v>2030</v>
      </c>
    </row>
    <row r="44127" spans="2:11">
      <c r="B44127" t="s">
        <v>2083</v>
      </c>
      <c r="C44127" t="s">
        <v>2084</v>
      </c>
      <c r="D44127" t="s">
        <v>2035</v>
      </c>
      <c r="E44127">
        <v>5</v>
      </c>
      <c r="F44127" t="s">
        <v>2016</v>
      </c>
      <c r="G44127" t="s">
        <v>2030</v>
      </c>
      <c r="H44127" t="s">
        <v>2017</v>
      </c>
      <c r="I44127">
        <v>43320</v>
      </c>
      <c r="J44127">
        <v>2</v>
      </c>
      <c r="K44127">
        <v>24.68</v>
      </c>
    </row>
    <row r="44128" spans="2:11">
      <c r="B44128" t="s">
        <v>3063</v>
      </c>
      <c r="C44128" t="s">
        <v>3233</v>
      </c>
      <c r="D44128" t="s">
        <v>2026</v>
      </c>
      <c r="E44128">
        <v>5</v>
      </c>
      <c r="F44128" t="s">
        <v>2016</v>
      </c>
      <c r="G44128">
        <v>45.5</v>
      </c>
      <c r="H44128" t="s">
        <v>2017</v>
      </c>
      <c r="I44128">
        <v>42545</v>
      </c>
      <c r="J44128">
        <v>1</v>
      </c>
      <c r="K44128">
        <v>30.92</v>
      </c>
    </row>
    <row r="44201" spans="1:11">
      <c r="A44201" t="s">
        <v>1455</v>
      </c>
      <c r="B44201" t="s">
        <v>2094</v>
      </c>
      <c r="C44201" t="s">
        <v>2095</v>
      </c>
      <c r="D44201" t="s">
        <v>2026</v>
      </c>
      <c r="E44201">
        <v>5</v>
      </c>
      <c r="F44201" t="s">
        <v>2016</v>
      </c>
      <c r="G44201">
        <v>29</v>
      </c>
      <c r="H44201" t="s">
        <v>2020</v>
      </c>
      <c r="I44201">
        <v>43487</v>
      </c>
      <c r="J44201" t="s">
        <v>2030</v>
      </c>
      <c r="K44201" t="s">
        <v>2030</v>
      </c>
    </row>
    <row r="44202" spans="1:11">
      <c r="B44202" t="s">
        <v>2553</v>
      </c>
      <c r="C44202" t="s">
        <v>2554</v>
      </c>
      <c r="D44202" t="s">
        <v>2026</v>
      </c>
      <c r="E44202">
        <v>5</v>
      </c>
      <c r="F44202" t="s">
        <v>2016</v>
      </c>
      <c r="G44202">
        <v>40</v>
      </c>
      <c r="H44202" t="s">
        <v>2017</v>
      </c>
      <c r="I44202">
        <v>43487</v>
      </c>
      <c r="J44202">
        <v>1</v>
      </c>
      <c r="K44202">
        <v>8.19</v>
      </c>
    </row>
    <row r="44203" spans="1:11">
      <c r="B44203" t="s">
        <v>2021</v>
      </c>
      <c r="C44203" t="s">
        <v>2555</v>
      </c>
      <c r="D44203" t="s">
        <v>2296</v>
      </c>
      <c r="E44203">
        <v>3</v>
      </c>
      <c r="F44203" t="s">
        <v>2016</v>
      </c>
      <c r="G44203">
        <v>23</v>
      </c>
      <c r="H44203" t="s">
        <v>2020</v>
      </c>
      <c r="I44203">
        <v>43473</v>
      </c>
      <c r="J44203">
        <v>2</v>
      </c>
      <c r="K44203">
        <v>3.87</v>
      </c>
    </row>
    <row r="44204" spans="1:11">
      <c r="B44204" t="s">
        <v>2074</v>
      </c>
      <c r="C44204" t="s">
        <v>2556</v>
      </c>
      <c r="D44204" t="s">
        <v>2076</v>
      </c>
      <c r="E44204">
        <v>3</v>
      </c>
      <c r="F44204" t="s">
        <v>2016</v>
      </c>
      <c r="G44204">
        <v>27</v>
      </c>
      <c r="H44204" t="s">
        <v>2020</v>
      </c>
      <c r="I44204">
        <v>43468</v>
      </c>
      <c r="J44204">
        <v>3</v>
      </c>
      <c r="K44204">
        <v>0</v>
      </c>
    </row>
    <row r="44205" spans="1:11">
      <c r="B44205" t="s">
        <v>2024</v>
      </c>
      <c r="C44205" t="s">
        <v>2025</v>
      </c>
      <c r="D44205" t="s">
        <v>2026</v>
      </c>
      <c r="E44205">
        <v>5</v>
      </c>
      <c r="F44205" t="s">
        <v>2016</v>
      </c>
      <c r="G44205">
        <v>36</v>
      </c>
      <c r="H44205" t="s">
        <v>2017</v>
      </c>
      <c r="I44205">
        <v>43454</v>
      </c>
      <c r="J44205">
        <v>1</v>
      </c>
      <c r="K44205">
        <v>8.19</v>
      </c>
    </row>
    <row r="44206" spans="1:11">
      <c r="B44206" t="s">
        <v>2033</v>
      </c>
      <c r="C44206" t="s">
        <v>2557</v>
      </c>
      <c r="D44206" t="s">
        <v>2035</v>
      </c>
      <c r="E44206">
        <v>5</v>
      </c>
      <c r="F44206" t="s">
        <v>2016</v>
      </c>
      <c r="G44206">
        <v>30</v>
      </c>
      <c r="H44206" t="s">
        <v>2020</v>
      </c>
      <c r="I44206">
        <v>43453</v>
      </c>
      <c r="J44206">
        <v>1</v>
      </c>
      <c r="K44206">
        <v>8.19</v>
      </c>
    </row>
    <row r="44207" spans="1:11">
      <c r="B44207" t="s">
        <v>2039</v>
      </c>
      <c r="C44207" t="s">
        <v>2558</v>
      </c>
      <c r="D44207" t="s">
        <v>2026</v>
      </c>
      <c r="E44207">
        <v>5</v>
      </c>
      <c r="F44207" t="s">
        <v>2016</v>
      </c>
      <c r="G44207">
        <v>37</v>
      </c>
      <c r="H44207" t="s">
        <v>2020</v>
      </c>
      <c r="I44207">
        <v>43453</v>
      </c>
      <c r="J44207">
        <v>1</v>
      </c>
      <c r="K44207">
        <v>8.19</v>
      </c>
    </row>
    <row r="44208" spans="1:11">
      <c r="B44208" t="s">
        <v>2042</v>
      </c>
      <c r="C44208" t="s">
        <v>2559</v>
      </c>
      <c r="D44208" t="s">
        <v>2029</v>
      </c>
      <c r="E44208">
        <v>5</v>
      </c>
      <c r="F44208" t="s">
        <v>2016</v>
      </c>
      <c r="G44208">
        <v>35</v>
      </c>
      <c r="H44208" t="s">
        <v>2020</v>
      </c>
      <c r="I44208">
        <v>43453</v>
      </c>
      <c r="J44208">
        <v>1</v>
      </c>
      <c r="K44208">
        <v>8.19</v>
      </c>
    </row>
    <row r="44209" spans="2:11">
      <c r="B44209" t="s">
        <v>2267</v>
      </c>
      <c r="C44209" t="s">
        <v>2560</v>
      </c>
      <c r="D44209" t="s">
        <v>2273</v>
      </c>
      <c r="E44209">
        <v>3</v>
      </c>
      <c r="F44209" t="s">
        <v>2016</v>
      </c>
      <c r="G44209">
        <v>25</v>
      </c>
      <c r="H44209" t="s">
        <v>2020</v>
      </c>
      <c r="I44209">
        <v>43453</v>
      </c>
      <c r="J44209" t="s">
        <v>2030</v>
      </c>
      <c r="K44209" t="s">
        <v>2030</v>
      </c>
    </row>
    <row r="44210" spans="2:11">
      <c r="B44210" t="s">
        <v>2072</v>
      </c>
      <c r="C44210" t="s">
        <v>2561</v>
      </c>
      <c r="D44210" t="s">
        <v>2015</v>
      </c>
      <c r="E44210">
        <v>3</v>
      </c>
      <c r="F44210" t="s">
        <v>2016</v>
      </c>
      <c r="G44210" t="s">
        <v>2030</v>
      </c>
      <c r="H44210" t="s">
        <v>2017</v>
      </c>
      <c r="I44210">
        <v>43452</v>
      </c>
      <c r="J44210">
        <v>3</v>
      </c>
      <c r="K44210">
        <v>0</v>
      </c>
    </row>
    <row r="44211" spans="2:11">
      <c r="B44211" t="s">
        <v>2083</v>
      </c>
      <c r="C44211" t="s">
        <v>2084</v>
      </c>
      <c r="D44211" t="s">
        <v>2035</v>
      </c>
      <c r="E44211">
        <v>5</v>
      </c>
      <c r="F44211" t="s">
        <v>2016</v>
      </c>
      <c r="G44211" t="s">
        <v>2030</v>
      </c>
      <c r="H44211" t="s">
        <v>2017</v>
      </c>
      <c r="I44211">
        <v>43370</v>
      </c>
      <c r="J44211">
        <v>1</v>
      </c>
      <c r="K44211">
        <v>8.19</v>
      </c>
    </row>
    <row r="44212" spans="2:11">
      <c r="B44212" t="s">
        <v>2203</v>
      </c>
      <c r="C44212" t="s">
        <v>2562</v>
      </c>
      <c r="D44212" t="s">
        <v>2044</v>
      </c>
      <c r="E44212">
        <v>3</v>
      </c>
      <c r="F44212" t="s">
        <v>2016</v>
      </c>
      <c r="G44212" t="s">
        <v>2030</v>
      </c>
      <c r="H44212" t="s">
        <v>2017</v>
      </c>
      <c r="I44212">
        <v>42384</v>
      </c>
      <c r="J44212">
        <v>3</v>
      </c>
      <c r="K44212">
        <v>0</v>
      </c>
    </row>
    <row r="44301" spans="1:11">
      <c r="A44301" t="s">
        <v>1456</v>
      </c>
      <c r="B44301" t="s">
        <v>2159</v>
      </c>
      <c r="C44301" t="s">
        <v>2416</v>
      </c>
      <c r="D44301" t="s">
        <v>2044</v>
      </c>
      <c r="E44301">
        <v>3</v>
      </c>
      <c r="F44301" t="s">
        <v>2016</v>
      </c>
      <c r="G44301">
        <v>25</v>
      </c>
      <c r="H44301" t="s">
        <v>2017</v>
      </c>
      <c r="I44301">
        <v>43511</v>
      </c>
      <c r="J44301">
        <v>7</v>
      </c>
      <c r="K44301">
        <v>-17.29</v>
      </c>
    </row>
    <row r="44302" spans="1:11">
      <c r="B44302" t="s">
        <v>2037</v>
      </c>
      <c r="C44302" t="s">
        <v>2417</v>
      </c>
      <c r="D44302" t="s">
        <v>2076</v>
      </c>
      <c r="E44302">
        <v>3</v>
      </c>
      <c r="F44302" t="s">
        <v>2016</v>
      </c>
      <c r="G44302">
        <v>30</v>
      </c>
      <c r="H44302" t="s">
        <v>2020</v>
      </c>
      <c r="I44302">
        <v>43508</v>
      </c>
      <c r="J44302">
        <v>1</v>
      </c>
      <c r="K44302">
        <v>72.239999999999995</v>
      </c>
    </row>
    <row r="44303" spans="1:11">
      <c r="B44303" t="s">
        <v>2067</v>
      </c>
      <c r="C44303" t="s">
        <v>2418</v>
      </c>
      <c r="D44303" t="s">
        <v>2252</v>
      </c>
      <c r="E44303">
        <v>3</v>
      </c>
      <c r="F44303" t="s">
        <v>2016</v>
      </c>
      <c r="G44303">
        <v>26</v>
      </c>
      <c r="H44303" t="s">
        <v>2020</v>
      </c>
      <c r="I44303">
        <v>43507</v>
      </c>
      <c r="J44303">
        <v>6</v>
      </c>
      <c r="K44303">
        <v>0</v>
      </c>
    </row>
    <row r="44304" spans="1:11">
      <c r="B44304" t="s">
        <v>2134</v>
      </c>
      <c r="C44304" t="s">
        <v>2419</v>
      </c>
      <c r="D44304" t="s">
        <v>2162</v>
      </c>
      <c r="E44304">
        <v>3</v>
      </c>
      <c r="F44304" t="s">
        <v>2016</v>
      </c>
      <c r="G44304">
        <v>23</v>
      </c>
      <c r="H44304" t="s">
        <v>2017</v>
      </c>
      <c r="I44304">
        <v>43507</v>
      </c>
      <c r="J44304" t="s">
        <v>2030</v>
      </c>
      <c r="K44304" t="s">
        <v>2030</v>
      </c>
    </row>
    <row r="44305" spans="2:11">
      <c r="B44305" t="s">
        <v>2198</v>
      </c>
      <c r="C44305" t="s">
        <v>2420</v>
      </c>
      <c r="D44305" t="s">
        <v>2044</v>
      </c>
      <c r="E44305">
        <v>3</v>
      </c>
      <c r="F44305" t="s">
        <v>2016</v>
      </c>
      <c r="G44305">
        <v>28</v>
      </c>
      <c r="H44305" t="s">
        <v>2017</v>
      </c>
      <c r="I44305">
        <v>43503</v>
      </c>
      <c r="J44305">
        <v>6</v>
      </c>
      <c r="K44305">
        <v>0</v>
      </c>
    </row>
    <row r="44306" spans="2:11">
      <c r="B44306" t="s">
        <v>2051</v>
      </c>
      <c r="C44306" t="s">
        <v>2421</v>
      </c>
      <c r="D44306" t="s">
        <v>2076</v>
      </c>
      <c r="E44306">
        <v>3</v>
      </c>
      <c r="F44306" t="s">
        <v>2088</v>
      </c>
      <c r="G44306">
        <v>27.5</v>
      </c>
      <c r="H44306" t="s">
        <v>2017</v>
      </c>
      <c r="I44306">
        <v>43502</v>
      </c>
      <c r="J44306">
        <v>4</v>
      </c>
      <c r="K44306">
        <v>16.059999999999999</v>
      </c>
    </row>
    <row r="44307" spans="2:11">
      <c r="B44307" t="s">
        <v>2267</v>
      </c>
      <c r="C44307" t="s">
        <v>2422</v>
      </c>
      <c r="D44307" t="s">
        <v>2273</v>
      </c>
      <c r="E44307">
        <v>3</v>
      </c>
      <c r="F44307" t="s">
        <v>2016</v>
      </c>
      <c r="G44307">
        <v>30</v>
      </c>
      <c r="H44307" t="s">
        <v>2020</v>
      </c>
      <c r="I44307">
        <v>43500</v>
      </c>
      <c r="J44307">
        <v>6</v>
      </c>
      <c r="K44307">
        <v>0</v>
      </c>
    </row>
    <row r="44308" spans="2:11">
      <c r="B44308" t="s">
        <v>2148</v>
      </c>
      <c r="C44308" t="s">
        <v>2423</v>
      </c>
      <c r="D44308" t="s">
        <v>2029</v>
      </c>
      <c r="E44308">
        <v>5</v>
      </c>
      <c r="F44308" t="s">
        <v>2016</v>
      </c>
      <c r="G44308">
        <v>40</v>
      </c>
      <c r="H44308" t="s">
        <v>2017</v>
      </c>
      <c r="I44308">
        <v>43496</v>
      </c>
      <c r="J44308">
        <v>2</v>
      </c>
      <c r="K44308">
        <v>25.55</v>
      </c>
    </row>
    <row r="44309" spans="2:11">
      <c r="B44309" t="s">
        <v>2047</v>
      </c>
      <c r="C44309" t="s">
        <v>2424</v>
      </c>
      <c r="D44309" t="s">
        <v>2026</v>
      </c>
      <c r="E44309">
        <v>5</v>
      </c>
      <c r="F44309" t="s">
        <v>2016</v>
      </c>
      <c r="G44309">
        <v>28</v>
      </c>
      <c r="H44309" t="s">
        <v>2017</v>
      </c>
      <c r="I44309">
        <v>43490</v>
      </c>
      <c r="J44309">
        <v>5</v>
      </c>
      <c r="K44309">
        <v>1.66</v>
      </c>
    </row>
    <row r="44310" spans="2:11">
      <c r="B44310" t="s">
        <v>2094</v>
      </c>
      <c r="C44310" t="s">
        <v>2095</v>
      </c>
      <c r="D44310" t="s">
        <v>2076</v>
      </c>
      <c r="E44310">
        <v>3</v>
      </c>
      <c r="F44310" t="s">
        <v>2088</v>
      </c>
      <c r="G44310" t="s">
        <v>2030</v>
      </c>
      <c r="H44310" t="s">
        <v>2017</v>
      </c>
      <c r="I44310">
        <v>43481</v>
      </c>
      <c r="J44310" t="s">
        <v>2030</v>
      </c>
      <c r="K44310" t="s">
        <v>2030</v>
      </c>
    </row>
    <row r="44311" spans="2:11">
      <c r="B44311" t="s">
        <v>2232</v>
      </c>
      <c r="C44311" t="s">
        <v>2425</v>
      </c>
      <c r="D44311" t="s">
        <v>2015</v>
      </c>
      <c r="E44311">
        <v>3</v>
      </c>
      <c r="F44311" t="s">
        <v>2016</v>
      </c>
      <c r="G44311" t="s">
        <v>2030</v>
      </c>
      <c r="H44311" t="s">
        <v>2017</v>
      </c>
      <c r="I44311">
        <v>43479</v>
      </c>
      <c r="J44311">
        <v>6</v>
      </c>
      <c r="K44311">
        <v>0</v>
      </c>
    </row>
    <row r="44312" spans="2:11">
      <c r="B44312" t="s">
        <v>2079</v>
      </c>
      <c r="C44312" t="s">
        <v>2426</v>
      </c>
      <c r="D44312" t="s">
        <v>2015</v>
      </c>
      <c r="E44312">
        <v>3</v>
      </c>
      <c r="F44312" t="s">
        <v>2016</v>
      </c>
      <c r="G44312">
        <v>29</v>
      </c>
      <c r="H44312" t="s">
        <v>2017</v>
      </c>
      <c r="I44312">
        <v>43479</v>
      </c>
      <c r="J44312">
        <v>6</v>
      </c>
      <c r="K44312">
        <v>0</v>
      </c>
    </row>
    <row r="44313" spans="2:11">
      <c r="B44313" t="s">
        <v>2031</v>
      </c>
      <c r="C44313" t="s">
        <v>2427</v>
      </c>
      <c r="D44313" t="s">
        <v>2076</v>
      </c>
      <c r="E44313">
        <v>3</v>
      </c>
      <c r="F44313" t="s">
        <v>2016</v>
      </c>
      <c r="G44313">
        <v>23</v>
      </c>
      <c r="H44313" t="s">
        <v>2020</v>
      </c>
      <c r="I44313">
        <v>43474</v>
      </c>
      <c r="J44313">
        <v>6</v>
      </c>
      <c r="K44313">
        <v>0</v>
      </c>
    </row>
    <row r="44314" spans="2:11">
      <c r="B44314" t="s">
        <v>2428</v>
      </c>
      <c r="C44314" t="s">
        <v>2429</v>
      </c>
      <c r="D44314" t="s">
        <v>2076</v>
      </c>
      <c r="E44314">
        <v>3</v>
      </c>
      <c r="F44314" t="s">
        <v>2016</v>
      </c>
      <c r="G44314">
        <v>24</v>
      </c>
      <c r="H44314" t="s">
        <v>2020</v>
      </c>
      <c r="I44314">
        <v>43473</v>
      </c>
      <c r="J44314">
        <v>6</v>
      </c>
      <c r="K44314">
        <v>0</v>
      </c>
    </row>
    <row r="44315" spans="2:11">
      <c r="B44315" t="s">
        <v>2063</v>
      </c>
      <c r="C44315" t="s">
        <v>2430</v>
      </c>
      <c r="D44315" t="s">
        <v>2162</v>
      </c>
      <c r="E44315">
        <v>3</v>
      </c>
      <c r="F44315" t="s">
        <v>2016</v>
      </c>
      <c r="G44315">
        <v>20</v>
      </c>
      <c r="H44315" t="s">
        <v>2017</v>
      </c>
      <c r="I44315">
        <v>43469</v>
      </c>
      <c r="J44315" t="s">
        <v>2030</v>
      </c>
      <c r="K44315" t="s">
        <v>2030</v>
      </c>
    </row>
    <row r="44316" spans="2:11">
      <c r="B44316" t="s">
        <v>106</v>
      </c>
      <c r="C44316" t="s">
        <v>2431</v>
      </c>
      <c r="D44316" t="s">
        <v>2432</v>
      </c>
      <c r="E44316">
        <v>1</v>
      </c>
      <c r="F44316" t="s">
        <v>2016</v>
      </c>
      <c r="G44316">
        <v>23</v>
      </c>
      <c r="H44316" t="s">
        <v>2020</v>
      </c>
      <c r="I44316">
        <v>43453</v>
      </c>
      <c r="J44316">
        <v>9</v>
      </c>
      <c r="K44316">
        <v>-25.55</v>
      </c>
    </row>
    <row r="44317" spans="2:11">
      <c r="B44317" t="s">
        <v>2021</v>
      </c>
      <c r="C44317" t="s">
        <v>2433</v>
      </c>
      <c r="D44317" t="s">
        <v>2434</v>
      </c>
      <c r="E44317">
        <v>3</v>
      </c>
      <c r="F44317" t="s">
        <v>2016</v>
      </c>
      <c r="G44317">
        <v>23</v>
      </c>
      <c r="H44317" t="s">
        <v>2020</v>
      </c>
      <c r="I44317">
        <v>43451</v>
      </c>
      <c r="J44317">
        <v>6</v>
      </c>
      <c r="K44317">
        <v>0</v>
      </c>
    </row>
    <row r="44318" spans="2:11">
      <c r="B44318" t="s">
        <v>2027</v>
      </c>
      <c r="C44318" t="s">
        <v>2435</v>
      </c>
      <c r="D44318" t="s">
        <v>2044</v>
      </c>
      <c r="E44318">
        <v>3</v>
      </c>
      <c r="F44318" t="s">
        <v>2016</v>
      </c>
      <c r="G44318">
        <v>33</v>
      </c>
      <c r="H44318" t="s">
        <v>2017</v>
      </c>
      <c r="I44318">
        <v>43418</v>
      </c>
      <c r="J44318">
        <v>6</v>
      </c>
      <c r="K44318">
        <v>0</v>
      </c>
    </row>
    <row r="44319" spans="2:11">
      <c r="B44319" t="s">
        <v>2033</v>
      </c>
      <c r="C44319" t="s">
        <v>2436</v>
      </c>
      <c r="D44319" t="s">
        <v>2184</v>
      </c>
      <c r="E44319">
        <v>1</v>
      </c>
      <c r="F44319" t="s">
        <v>2016</v>
      </c>
      <c r="G44319">
        <v>23</v>
      </c>
      <c r="H44319" t="s">
        <v>2020</v>
      </c>
      <c r="I44319">
        <v>43417</v>
      </c>
      <c r="J44319">
        <v>9</v>
      </c>
      <c r="K44319">
        <v>-25.55</v>
      </c>
    </row>
    <row r="44320" spans="2:11">
      <c r="B44320" t="s">
        <v>2072</v>
      </c>
      <c r="C44320" t="s">
        <v>2437</v>
      </c>
      <c r="D44320" t="s">
        <v>2029</v>
      </c>
      <c r="E44320">
        <v>5</v>
      </c>
      <c r="F44320" t="s">
        <v>2016</v>
      </c>
      <c r="G44320">
        <v>37</v>
      </c>
      <c r="H44320" t="s">
        <v>2020</v>
      </c>
      <c r="I44320">
        <v>43410</v>
      </c>
      <c r="J44320">
        <v>3</v>
      </c>
      <c r="K44320">
        <v>18.79</v>
      </c>
    </row>
    <row r="44321" spans="2:11">
      <c r="B44321" t="s">
        <v>2083</v>
      </c>
      <c r="C44321" t="s">
        <v>2304</v>
      </c>
      <c r="D44321" t="s">
        <v>2184</v>
      </c>
      <c r="E44321">
        <v>1</v>
      </c>
      <c r="F44321" t="s">
        <v>2088</v>
      </c>
      <c r="G44321" t="s">
        <v>2030</v>
      </c>
      <c r="H44321" t="s">
        <v>2017</v>
      </c>
      <c r="I44321">
        <v>43237</v>
      </c>
      <c r="J44321">
        <v>8</v>
      </c>
      <c r="K44321">
        <v>-18.84</v>
      </c>
    </row>
    <row r="44401" spans="1:11">
      <c r="A44401" t="s">
        <v>1457</v>
      </c>
      <c r="B44401" t="s">
        <v>2159</v>
      </c>
      <c r="C44401" t="s">
        <v>2788</v>
      </c>
      <c r="D44401" t="s">
        <v>2029</v>
      </c>
      <c r="E44401">
        <v>5</v>
      </c>
      <c r="F44401" t="s">
        <v>2016</v>
      </c>
      <c r="G44401">
        <v>27</v>
      </c>
      <c r="H44401" t="s">
        <v>2017</v>
      </c>
      <c r="I44401">
        <v>43511</v>
      </c>
      <c r="J44401">
        <v>2</v>
      </c>
      <c r="K44401">
        <v>61.49</v>
      </c>
    </row>
    <row r="44402" spans="1:11">
      <c r="B44402" t="s">
        <v>2079</v>
      </c>
      <c r="C44402" t="s">
        <v>3792</v>
      </c>
      <c r="D44402" t="s">
        <v>2015</v>
      </c>
      <c r="E44402">
        <v>3</v>
      </c>
      <c r="F44402" t="s">
        <v>2016</v>
      </c>
      <c r="G44402">
        <v>25.5</v>
      </c>
      <c r="H44402" t="s">
        <v>2017</v>
      </c>
      <c r="I44402">
        <v>43511</v>
      </c>
      <c r="J44402">
        <v>6</v>
      </c>
      <c r="K44402">
        <v>58.14</v>
      </c>
    </row>
    <row r="44403" spans="1:11">
      <c r="B44403" t="s">
        <v>2151</v>
      </c>
      <c r="C44403" t="s">
        <v>3633</v>
      </c>
      <c r="D44403" t="s">
        <v>2026</v>
      </c>
      <c r="E44403">
        <v>5</v>
      </c>
      <c r="F44403" t="s">
        <v>2016</v>
      </c>
      <c r="G44403">
        <v>28</v>
      </c>
      <c r="H44403" t="s">
        <v>2020</v>
      </c>
      <c r="I44403">
        <v>43511</v>
      </c>
      <c r="J44403">
        <v>2</v>
      </c>
      <c r="K44403">
        <v>61.49</v>
      </c>
    </row>
    <row r="44404" spans="1:11">
      <c r="B44404" t="s">
        <v>2063</v>
      </c>
      <c r="C44404" t="s">
        <v>3632</v>
      </c>
      <c r="D44404" t="s">
        <v>2162</v>
      </c>
      <c r="E44404">
        <v>3</v>
      </c>
      <c r="F44404" t="s">
        <v>2016</v>
      </c>
      <c r="G44404">
        <v>31</v>
      </c>
      <c r="H44404" t="s">
        <v>2017</v>
      </c>
      <c r="I44404">
        <v>43511</v>
      </c>
      <c r="J44404" t="s">
        <v>2030</v>
      </c>
      <c r="K44404" t="s">
        <v>2030</v>
      </c>
    </row>
    <row r="44405" spans="1:11">
      <c r="B44405" t="s">
        <v>2094</v>
      </c>
      <c r="C44405" t="s">
        <v>2095</v>
      </c>
      <c r="D44405" t="s">
        <v>2076</v>
      </c>
      <c r="E44405">
        <v>3</v>
      </c>
      <c r="F44405" t="s">
        <v>2088</v>
      </c>
      <c r="G44405" t="s">
        <v>2030</v>
      </c>
      <c r="H44405" t="s">
        <v>2017</v>
      </c>
      <c r="I44405">
        <v>43509</v>
      </c>
      <c r="J44405" t="s">
        <v>2030</v>
      </c>
      <c r="K44405" t="s">
        <v>2030</v>
      </c>
    </row>
    <row r="44406" spans="1:11">
      <c r="B44406" t="s">
        <v>2139</v>
      </c>
      <c r="C44406" t="s">
        <v>2789</v>
      </c>
      <c r="D44406" t="s">
        <v>2044</v>
      </c>
      <c r="E44406">
        <v>3</v>
      </c>
      <c r="F44406" t="s">
        <v>2016</v>
      </c>
      <c r="G44406">
        <v>25</v>
      </c>
      <c r="H44406" t="s">
        <v>2017</v>
      </c>
      <c r="I44406">
        <v>43507</v>
      </c>
      <c r="J44406">
        <v>17</v>
      </c>
      <c r="K44406">
        <v>0</v>
      </c>
    </row>
    <row r="44407" spans="1:11">
      <c r="B44407" t="s">
        <v>2174</v>
      </c>
      <c r="C44407" t="s">
        <v>2242</v>
      </c>
      <c r="D44407" t="s">
        <v>2015</v>
      </c>
      <c r="E44407">
        <v>3</v>
      </c>
      <c r="F44407" t="s">
        <v>2016</v>
      </c>
      <c r="G44407">
        <v>25.64</v>
      </c>
      <c r="H44407" t="s">
        <v>2017</v>
      </c>
      <c r="I44407">
        <v>43503</v>
      </c>
      <c r="J44407" t="s">
        <v>2030</v>
      </c>
      <c r="K44407" t="s">
        <v>2030</v>
      </c>
    </row>
    <row r="44408" spans="1:11">
      <c r="B44408" t="s">
        <v>2045</v>
      </c>
      <c r="C44408" t="s">
        <v>2809</v>
      </c>
      <c r="D44408" t="s">
        <v>2029</v>
      </c>
      <c r="E44408">
        <v>5</v>
      </c>
      <c r="F44408" t="s">
        <v>2016</v>
      </c>
      <c r="G44408">
        <v>27</v>
      </c>
      <c r="H44408" t="s">
        <v>2020</v>
      </c>
      <c r="I44408">
        <v>43503</v>
      </c>
      <c r="J44408">
        <v>2</v>
      </c>
      <c r="K44408">
        <v>61.49</v>
      </c>
    </row>
    <row r="44409" spans="1:11">
      <c r="B44409" t="s">
        <v>2054</v>
      </c>
      <c r="C44409" t="s">
        <v>2811</v>
      </c>
      <c r="D44409" t="s">
        <v>2044</v>
      </c>
      <c r="E44409">
        <v>3</v>
      </c>
      <c r="F44409" t="s">
        <v>2088</v>
      </c>
      <c r="G44409">
        <v>25</v>
      </c>
      <c r="H44409" t="s">
        <v>2020</v>
      </c>
      <c r="I44409">
        <v>43503</v>
      </c>
      <c r="J44409">
        <v>7</v>
      </c>
      <c r="K44409">
        <v>57.64</v>
      </c>
    </row>
    <row r="44410" spans="1:11">
      <c r="B44410" t="s">
        <v>2411</v>
      </c>
      <c r="C44410" t="s">
        <v>2639</v>
      </c>
      <c r="D44410" t="s">
        <v>2044</v>
      </c>
      <c r="E44410">
        <v>3</v>
      </c>
      <c r="F44410" t="s">
        <v>2088</v>
      </c>
      <c r="G44410" t="s">
        <v>2030</v>
      </c>
      <c r="H44410" t="s">
        <v>2017</v>
      </c>
      <c r="I44410">
        <v>43503</v>
      </c>
      <c r="J44410">
        <v>7</v>
      </c>
      <c r="K44410">
        <v>57.64</v>
      </c>
    </row>
    <row r="44411" spans="1:11">
      <c r="B44411" t="s">
        <v>2461</v>
      </c>
      <c r="C44411" t="s">
        <v>2799</v>
      </c>
      <c r="D44411" t="s">
        <v>2026</v>
      </c>
      <c r="E44411">
        <v>5</v>
      </c>
      <c r="F44411" t="s">
        <v>2016</v>
      </c>
      <c r="G44411">
        <v>28</v>
      </c>
      <c r="H44411" t="s">
        <v>2017</v>
      </c>
      <c r="I44411">
        <v>43503</v>
      </c>
      <c r="J44411" t="s">
        <v>2030</v>
      </c>
      <c r="K44411" t="s">
        <v>2030</v>
      </c>
    </row>
    <row r="44412" spans="1:11">
      <c r="B44412" t="s">
        <v>2031</v>
      </c>
      <c r="C44412" t="s">
        <v>3642</v>
      </c>
      <c r="D44412" t="s">
        <v>2076</v>
      </c>
      <c r="E44412">
        <v>3</v>
      </c>
      <c r="F44412" t="s">
        <v>2016</v>
      </c>
      <c r="G44412">
        <v>25</v>
      </c>
      <c r="H44412" t="s">
        <v>2020</v>
      </c>
      <c r="I44412">
        <v>43502</v>
      </c>
      <c r="J44412">
        <v>8</v>
      </c>
      <c r="K44412">
        <v>56.12</v>
      </c>
    </row>
    <row r="44413" spans="1:11">
      <c r="B44413" t="s">
        <v>2277</v>
      </c>
      <c r="C44413" t="s">
        <v>2218</v>
      </c>
      <c r="D44413" t="s">
        <v>2015</v>
      </c>
      <c r="E44413">
        <v>3</v>
      </c>
      <c r="F44413" t="s">
        <v>2016</v>
      </c>
      <c r="G44413">
        <v>26</v>
      </c>
      <c r="H44413" t="s">
        <v>2017</v>
      </c>
      <c r="I44413">
        <v>43502</v>
      </c>
      <c r="J44413">
        <v>13</v>
      </c>
      <c r="K44413">
        <v>38.32</v>
      </c>
    </row>
    <row r="44414" spans="1:11">
      <c r="B44414" t="s">
        <v>2257</v>
      </c>
      <c r="C44414" t="s">
        <v>2790</v>
      </c>
      <c r="D44414" t="s">
        <v>2029</v>
      </c>
      <c r="E44414">
        <v>5</v>
      </c>
      <c r="F44414" t="s">
        <v>2016</v>
      </c>
      <c r="G44414">
        <v>30</v>
      </c>
      <c r="H44414" t="s">
        <v>2020</v>
      </c>
      <c r="I44414">
        <v>43502</v>
      </c>
      <c r="J44414">
        <v>2</v>
      </c>
      <c r="K44414">
        <v>61.49</v>
      </c>
    </row>
    <row r="44415" spans="1:11">
      <c r="B44415" t="s">
        <v>2069</v>
      </c>
      <c r="C44415" t="s">
        <v>3639</v>
      </c>
      <c r="D44415" t="s">
        <v>2071</v>
      </c>
      <c r="E44415">
        <v>3</v>
      </c>
      <c r="F44415" t="s">
        <v>2016</v>
      </c>
      <c r="G44415" t="s">
        <v>2030</v>
      </c>
      <c r="H44415" t="s">
        <v>2017</v>
      </c>
      <c r="I44415">
        <v>43502</v>
      </c>
      <c r="J44415">
        <v>9</v>
      </c>
      <c r="K44415">
        <v>54.23</v>
      </c>
    </row>
    <row r="44416" spans="1:11">
      <c r="B44416" t="s">
        <v>2072</v>
      </c>
      <c r="C44416" t="s">
        <v>3640</v>
      </c>
      <c r="D44416" t="s">
        <v>2015</v>
      </c>
      <c r="E44416">
        <v>3</v>
      </c>
      <c r="F44416" t="s">
        <v>2016</v>
      </c>
      <c r="G44416" t="s">
        <v>2030</v>
      </c>
      <c r="H44416" t="s">
        <v>2017</v>
      </c>
      <c r="I44416">
        <v>43502</v>
      </c>
      <c r="J44416" t="s">
        <v>2030</v>
      </c>
      <c r="K44416" t="s">
        <v>2030</v>
      </c>
    </row>
    <row r="44417" spans="2:11">
      <c r="B44417" t="s">
        <v>2047</v>
      </c>
      <c r="C44417" t="s">
        <v>3644</v>
      </c>
      <c r="D44417" t="s">
        <v>2044</v>
      </c>
      <c r="E44417">
        <v>3</v>
      </c>
      <c r="F44417" t="s">
        <v>2016</v>
      </c>
      <c r="G44417">
        <v>25</v>
      </c>
      <c r="H44417" t="s">
        <v>2020</v>
      </c>
      <c r="I44417">
        <v>43502</v>
      </c>
      <c r="J44417">
        <v>12</v>
      </c>
      <c r="K44417">
        <v>40.29</v>
      </c>
    </row>
    <row r="44418" spans="2:11">
      <c r="B44418" t="s">
        <v>2049</v>
      </c>
      <c r="C44418" t="s">
        <v>3634</v>
      </c>
      <c r="D44418" t="s">
        <v>2015</v>
      </c>
      <c r="E44418">
        <v>3</v>
      </c>
      <c r="F44418" t="s">
        <v>2016</v>
      </c>
      <c r="G44418">
        <v>23</v>
      </c>
      <c r="H44418" t="s">
        <v>2017</v>
      </c>
      <c r="I44418">
        <v>43502</v>
      </c>
      <c r="J44418">
        <v>14</v>
      </c>
      <c r="K44418">
        <v>34.090000000000003</v>
      </c>
    </row>
    <row r="44419" spans="2:11">
      <c r="B44419" t="s">
        <v>2129</v>
      </c>
      <c r="C44419" t="s">
        <v>3793</v>
      </c>
      <c r="D44419" t="s">
        <v>2026</v>
      </c>
      <c r="E44419">
        <v>5</v>
      </c>
      <c r="F44419" t="s">
        <v>2016</v>
      </c>
      <c r="G44419">
        <v>30</v>
      </c>
      <c r="H44419" t="s">
        <v>2017</v>
      </c>
      <c r="I44419">
        <v>43502</v>
      </c>
      <c r="J44419">
        <v>2</v>
      </c>
      <c r="K44419">
        <v>61.49</v>
      </c>
    </row>
    <row r="44420" spans="2:11">
      <c r="B44420" t="s">
        <v>2198</v>
      </c>
      <c r="C44420" t="s">
        <v>3636</v>
      </c>
      <c r="D44420" t="s">
        <v>2044</v>
      </c>
      <c r="E44420">
        <v>3</v>
      </c>
      <c r="F44420" t="s">
        <v>2088</v>
      </c>
      <c r="G44420">
        <v>29</v>
      </c>
      <c r="H44420" t="s">
        <v>2020</v>
      </c>
      <c r="I44420">
        <v>43502</v>
      </c>
      <c r="J44420">
        <v>4</v>
      </c>
      <c r="K44420">
        <v>58.78</v>
      </c>
    </row>
    <row r="44421" spans="2:11">
      <c r="B44421" t="s">
        <v>2267</v>
      </c>
      <c r="C44421" t="s">
        <v>2812</v>
      </c>
      <c r="D44421" t="s">
        <v>2029</v>
      </c>
      <c r="E44421">
        <v>5</v>
      </c>
      <c r="F44421" t="s">
        <v>2016</v>
      </c>
      <c r="G44421">
        <v>27</v>
      </c>
      <c r="H44421" t="s">
        <v>2017</v>
      </c>
      <c r="I44421">
        <v>43502</v>
      </c>
      <c r="J44421" t="s">
        <v>2030</v>
      </c>
      <c r="K44421" t="s">
        <v>2030</v>
      </c>
    </row>
    <row r="44422" spans="2:11">
      <c r="B44422" t="s">
        <v>106</v>
      </c>
      <c r="C44422" t="s">
        <v>3635</v>
      </c>
      <c r="D44422" t="s">
        <v>2723</v>
      </c>
      <c r="E44422">
        <v>3</v>
      </c>
      <c r="F44422" t="s">
        <v>2016</v>
      </c>
      <c r="G44422">
        <v>24</v>
      </c>
      <c r="H44422" t="s">
        <v>2020</v>
      </c>
      <c r="I44422">
        <v>43490</v>
      </c>
      <c r="J44422">
        <v>17</v>
      </c>
      <c r="K44422">
        <v>0</v>
      </c>
    </row>
    <row r="44423" spans="2:11">
      <c r="B44423" t="s">
        <v>2096</v>
      </c>
      <c r="C44423" t="s">
        <v>2097</v>
      </c>
      <c r="D44423" t="s">
        <v>2044</v>
      </c>
      <c r="E44423">
        <v>3</v>
      </c>
      <c r="F44423" t="s">
        <v>2088</v>
      </c>
      <c r="G44423" t="s">
        <v>2030</v>
      </c>
      <c r="H44423" t="s">
        <v>2017</v>
      </c>
      <c r="I44423">
        <v>43490</v>
      </c>
      <c r="J44423">
        <v>5</v>
      </c>
      <c r="K44423">
        <v>58.52</v>
      </c>
    </row>
    <row r="44424" spans="2:11">
      <c r="B44424" t="s">
        <v>2083</v>
      </c>
      <c r="C44424" t="s">
        <v>2084</v>
      </c>
      <c r="D44424" t="s">
        <v>2076</v>
      </c>
      <c r="E44424">
        <v>3</v>
      </c>
      <c r="F44424" t="s">
        <v>2088</v>
      </c>
      <c r="G44424" t="s">
        <v>2030</v>
      </c>
      <c r="H44424" t="s">
        <v>2017</v>
      </c>
      <c r="I44424">
        <v>43489</v>
      </c>
      <c r="J44424">
        <v>10</v>
      </c>
      <c r="K44424">
        <v>46.65</v>
      </c>
    </row>
    <row r="44425" spans="2:11">
      <c r="B44425" t="s">
        <v>2234</v>
      </c>
      <c r="C44425" t="s">
        <v>2235</v>
      </c>
      <c r="D44425" t="s">
        <v>2044</v>
      </c>
      <c r="E44425">
        <v>3</v>
      </c>
      <c r="F44425" t="s">
        <v>2088</v>
      </c>
      <c r="G44425">
        <v>24</v>
      </c>
      <c r="H44425" t="s">
        <v>2020</v>
      </c>
      <c r="I44425">
        <v>43487</v>
      </c>
      <c r="J44425">
        <v>11</v>
      </c>
      <c r="K44425">
        <v>45.71</v>
      </c>
    </row>
    <row r="44426" spans="2:11">
      <c r="B44426" t="s">
        <v>2260</v>
      </c>
      <c r="C44426" t="s">
        <v>3638</v>
      </c>
      <c r="D44426" t="s">
        <v>2044</v>
      </c>
      <c r="E44426">
        <v>3</v>
      </c>
      <c r="F44426" t="s">
        <v>2088</v>
      </c>
      <c r="G44426">
        <v>26</v>
      </c>
      <c r="H44426" t="s">
        <v>2020</v>
      </c>
      <c r="I44426">
        <v>43482</v>
      </c>
      <c r="J44426">
        <v>18</v>
      </c>
      <c r="K44426">
        <v>-11.87</v>
      </c>
    </row>
    <row r="44427" spans="2:11">
      <c r="B44427" t="s">
        <v>2269</v>
      </c>
      <c r="C44427" t="s">
        <v>3107</v>
      </c>
      <c r="D44427" t="s">
        <v>2044</v>
      </c>
      <c r="E44427">
        <v>3</v>
      </c>
      <c r="F44427" t="s">
        <v>2088</v>
      </c>
      <c r="G44427" t="s">
        <v>2030</v>
      </c>
      <c r="H44427" t="s">
        <v>2017</v>
      </c>
      <c r="I44427">
        <v>43482</v>
      </c>
      <c r="J44427">
        <v>13</v>
      </c>
      <c r="K44427">
        <v>38.32</v>
      </c>
    </row>
    <row r="44428" spans="2:11">
      <c r="B44428" t="s">
        <v>2021</v>
      </c>
      <c r="C44428" t="s">
        <v>2815</v>
      </c>
      <c r="D44428" t="s">
        <v>2216</v>
      </c>
      <c r="E44428">
        <v>3</v>
      </c>
      <c r="F44428" t="s">
        <v>2088</v>
      </c>
      <c r="G44428">
        <v>23</v>
      </c>
      <c r="H44428" t="s">
        <v>2020</v>
      </c>
      <c r="I44428">
        <v>43481</v>
      </c>
      <c r="J44428">
        <v>15</v>
      </c>
      <c r="K44428">
        <v>3.71</v>
      </c>
    </row>
    <row r="44429" spans="2:11">
      <c r="B44429" t="s">
        <v>2077</v>
      </c>
      <c r="C44429" t="s">
        <v>2807</v>
      </c>
      <c r="D44429" t="s">
        <v>2179</v>
      </c>
      <c r="E44429" t="s">
        <v>2030</v>
      </c>
      <c r="F44429" t="s">
        <v>2016</v>
      </c>
      <c r="G44429" t="s">
        <v>2030</v>
      </c>
      <c r="H44429" t="s">
        <v>2017</v>
      </c>
      <c r="I44429">
        <v>43481</v>
      </c>
      <c r="J44429" t="s">
        <v>2030</v>
      </c>
      <c r="K44429" t="s">
        <v>2030</v>
      </c>
    </row>
    <row r="44430" spans="2:11">
      <c r="B44430" t="s">
        <v>2120</v>
      </c>
      <c r="C44430" t="s">
        <v>3794</v>
      </c>
      <c r="D44430" t="s">
        <v>2044</v>
      </c>
      <c r="E44430">
        <v>3</v>
      </c>
      <c r="F44430" t="s">
        <v>2016</v>
      </c>
      <c r="G44430">
        <v>21</v>
      </c>
      <c r="H44430" t="s">
        <v>2020</v>
      </c>
      <c r="I44430">
        <v>43481</v>
      </c>
      <c r="J44430">
        <v>17</v>
      </c>
      <c r="K44430">
        <v>0</v>
      </c>
    </row>
    <row r="44431" spans="2:11">
      <c r="B44431" t="s">
        <v>2134</v>
      </c>
      <c r="C44431" t="s">
        <v>3643</v>
      </c>
      <c r="D44431" t="s">
        <v>2162</v>
      </c>
      <c r="E44431">
        <v>3</v>
      </c>
      <c r="F44431" t="s">
        <v>2088</v>
      </c>
      <c r="G44431">
        <v>20</v>
      </c>
      <c r="H44431" t="s">
        <v>2020</v>
      </c>
      <c r="I44431">
        <v>43468</v>
      </c>
      <c r="J44431">
        <v>16</v>
      </c>
      <c r="K44431">
        <v>2.34</v>
      </c>
    </row>
    <row r="44432" spans="2:11">
      <c r="B44432" t="s">
        <v>3436</v>
      </c>
      <c r="C44432" t="s">
        <v>3647</v>
      </c>
      <c r="D44432" t="s">
        <v>2035</v>
      </c>
      <c r="E44432">
        <v>5</v>
      </c>
      <c r="F44432" t="s">
        <v>2016</v>
      </c>
      <c r="G44432">
        <v>35</v>
      </c>
      <c r="H44432" t="s">
        <v>2020</v>
      </c>
      <c r="I44432">
        <v>43464</v>
      </c>
      <c r="J44432">
        <v>3</v>
      </c>
      <c r="K44432">
        <v>60.58</v>
      </c>
    </row>
    <row r="44433" spans="2:11">
      <c r="B44433" t="s">
        <v>2240</v>
      </c>
      <c r="C44433" t="s">
        <v>3108</v>
      </c>
      <c r="D44433" t="s">
        <v>2179</v>
      </c>
      <c r="E44433" t="s">
        <v>2030</v>
      </c>
      <c r="F44433" t="s">
        <v>2016</v>
      </c>
      <c r="G44433" t="s">
        <v>2030</v>
      </c>
      <c r="H44433" t="s">
        <v>2017</v>
      </c>
      <c r="I44433">
        <v>43024</v>
      </c>
      <c r="J44433" t="s">
        <v>2030</v>
      </c>
      <c r="K44433" t="s">
        <v>2030</v>
      </c>
    </row>
    <row r="44501" spans="1:11">
      <c r="A44501" t="s">
        <v>1458</v>
      </c>
      <c r="B44501" t="s">
        <v>2061</v>
      </c>
      <c r="C44501" t="s">
        <v>2631</v>
      </c>
      <c r="D44501" t="s">
        <v>2026</v>
      </c>
      <c r="E44501">
        <v>5</v>
      </c>
      <c r="F44501" t="s">
        <v>2016</v>
      </c>
      <c r="G44501">
        <v>15</v>
      </c>
      <c r="H44501" t="s">
        <v>2017</v>
      </c>
      <c r="I44501">
        <v>43500</v>
      </c>
      <c r="J44501">
        <v>1</v>
      </c>
      <c r="K44501">
        <v>19.170000000000002</v>
      </c>
    </row>
    <row r="44502" spans="1:11">
      <c r="B44502" t="s">
        <v>2411</v>
      </c>
      <c r="C44502" t="s">
        <v>2639</v>
      </c>
      <c r="D44502" t="s">
        <v>2026</v>
      </c>
      <c r="E44502">
        <v>5</v>
      </c>
      <c r="F44502" t="s">
        <v>2016</v>
      </c>
      <c r="G44502">
        <v>14</v>
      </c>
      <c r="H44502" t="s">
        <v>2020</v>
      </c>
      <c r="I44502">
        <v>43500</v>
      </c>
      <c r="J44502">
        <v>1</v>
      </c>
      <c r="K44502">
        <v>19.170000000000002</v>
      </c>
    </row>
    <row r="44503" spans="1:11">
      <c r="B44503" t="s">
        <v>2277</v>
      </c>
      <c r="C44503" t="s">
        <v>2633</v>
      </c>
      <c r="D44503" t="s">
        <v>2015</v>
      </c>
      <c r="E44503">
        <v>3</v>
      </c>
      <c r="F44503" t="s">
        <v>2016</v>
      </c>
      <c r="G44503">
        <v>8.5</v>
      </c>
      <c r="H44503" t="s">
        <v>2020</v>
      </c>
      <c r="I44503">
        <v>43418</v>
      </c>
      <c r="J44503">
        <v>2</v>
      </c>
      <c r="K44503">
        <v>0</v>
      </c>
    </row>
    <row r="44504" spans="1:11">
      <c r="B44504" t="s">
        <v>3091</v>
      </c>
      <c r="C44504" t="s">
        <v>3092</v>
      </c>
      <c r="D44504" t="s">
        <v>2076</v>
      </c>
      <c r="E44504">
        <v>3</v>
      </c>
      <c r="F44504" t="s">
        <v>2016</v>
      </c>
      <c r="G44504">
        <v>10</v>
      </c>
      <c r="H44504" t="s">
        <v>2020</v>
      </c>
      <c r="I44504">
        <v>43325</v>
      </c>
      <c r="J44504">
        <v>2</v>
      </c>
      <c r="K44504">
        <v>0</v>
      </c>
    </row>
    <row r="44601" spans="1:11">
      <c r="A44601" t="s">
        <v>1459</v>
      </c>
      <c r="B44601" t="s">
        <v>2067</v>
      </c>
      <c r="C44601" t="s">
        <v>2588</v>
      </c>
      <c r="D44601" t="s">
        <v>2252</v>
      </c>
      <c r="E44601">
        <v>3</v>
      </c>
      <c r="F44601" t="s">
        <v>2016</v>
      </c>
      <c r="G44601">
        <v>55</v>
      </c>
      <c r="H44601" t="s">
        <v>2020</v>
      </c>
      <c r="I44601">
        <v>43507</v>
      </c>
      <c r="J44601">
        <v>3</v>
      </c>
      <c r="K44601">
        <v>17.97</v>
      </c>
    </row>
    <row r="44602" spans="1:11">
      <c r="B44602" t="s">
        <v>2021</v>
      </c>
      <c r="C44602" t="s">
        <v>2180</v>
      </c>
      <c r="D44602" t="s">
        <v>2296</v>
      </c>
      <c r="E44602">
        <v>3</v>
      </c>
      <c r="F44602" t="s">
        <v>2016</v>
      </c>
      <c r="G44602">
        <v>51</v>
      </c>
      <c r="H44602" t="s">
        <v>2020</v>
      </c>
      <c r="I44602">
        <v>43506</v>
      </c>
      <c r="J44602">
        <v>4</v>
      </c>
      <c r="K44602">
        <v>0</v>
      </c>
    </row>
    <row r="44603" spans="1:11">
      <c r="B44603" t="s">
        <v>2174</v>
      </c>
      <c r="C44603" t="s">
        <v>2175</v>
      </c>
      <c r="D44603" t="s">
        <v>2015</v>
      </c>
      <c r="E44603">
        <v>3</v>
      </c>
      <c r="F44603" t="s">
        <v>2016</v>
      </c>
      <c r="G44603">
        <v>52</v>
      </c>
      <c r="H44603" t="s">
        <v>2017</v>
      </c>
      <c r="I44603">
        <v>43502</v>
      </c>
      <c r="J44603">
        <v>4</v>
      </c>
      <c r="K44603">
        <v>0</v>
      </c>
    </row>
    <row r="44604" spans="1:11">
      <c r="B44604" t="s">
        <v>2131</v>
      </c>
      <c r="C44604" t="s">
        <v>2589</v>
      </c>
      <c r="D44604" t="s">
        <v>2044</v>
      </c>
      <c r="E44604">
        <v>3</v>
      </c>
      <c r="F44604" t="s">
        <v>2016</v>
      </c>
      <c r="G44604">
        <v>57</v>
      </c>
      <c r="H44604" t="s">
        <v>2017</v>
      </c>
      <c r="I44604">
        <v>43502</v>
      </c>
      <c r="J44604">
        <v>5</v>
      </c>
      <c r="K44604">
        <v>-4.6100000000000003</v>
      </c>
    </row>
    <row r="44605" spans="1:11">
      <c r="B44605" t="s">
        <v>2072</v>
      </c>
      <c r="C44605" t="s">
        <v>2590</v>
      </c>
      <c r="D44605" t="s">
        <v>2015</v>
      </c>
      <c r="E44605">
        <v>3</v>
      </c>
      <c r="F44605" t="s">
        <v>2016</v>
      </c>
      <c r="G44605">
        <v>52</v>
      </c>
      <c r="H44605" t="s">
        <v>2017</v>
      </c>
      <c r="I44605">
        <v>43502</v>
      </c>
      <c r="J44605">
        <v>4</v>
      </c>
      <c r="K44605">
        <v>0</v>
      </c>
    </row>
    <row r="44606" spans="1:11">
      <c r="B44606" t="s">
        <v>2390</v>
      </c>
      <c r="C44606" t="s">
        <v>2591</v>
      </c>
      <c r="D44606" t="s">
        <v>2076</v>
      </c>
      <c r="E44606">
        <v>3</v>
      </c>
      <c r="F44606" t="s">
        <v>2016</v>
      </c>
      <c r="G44606">
        <v>51</v>
      </c>
      <c r="H44606" t="s">
        <v>2020</v>
      </c>
      <c r="I44606">
        <v>43502</v>
      </c>
      <c r="J44606">
        <v>4</v>
      </c>
      <c r="K44606">
        <v>0</v>
      </c>
    </row>
    <row r="44607" spans="1:11">
      <c r="B44607" t="s">
        <v>2134</v>
      </c>
      <c r="C44607" t="s">
        <v>2592</v>
      </c>
      <c r="D44607" t="s">
        <v>2035</v>
      </c>
      <c r="E44607">
        <v>5</v>
      </c>
      <c r="F44607" t="s">
        <v>2016</v>
      </c>
      <c r="G44607">
        <v>55</v>
      </c>
      <c r="H44607" t="s">
        <v>2020</v>
      </c>
      <c r="I44607">
        <v>43501</v>
      </c>
      <c r="J44607">
        <v>2</v>
      </c>
      <c r="K44607">
        <v>22.76</v>
      </c>
    </row>
    <row r="44608" spans="1:11">
      <c r="B44608" t="s">
        <v>2069</v>
      </c>
      <c r="C44608" t="s">
        <v>2177</v>
      </c>
      <c r="D44608" t="s">
        <v>2071</v>
      </c>
      <c r="E44608">
        <v>3</v>
      </c>
      <c r="F44608" t="s">
        <v>2016</v>
      </c>
      <c r="G44608" t="s">
        <v>2030</v>
      </c>
      <c r="H44608" t="s">
        <v>2017</v>
      </c>
      <c r="I44608">
        <v>43501</v>
      </c>
      <c r="J44608">
        <v>7</v>
      </c>
      <c r="K44608">
        <v>-13.57</v>
      </c>
    </row>
    <row r="44609" spans="2:11">
      <c r="B44609" t="s">
        <v>2593</v>
      </c>
      <c r="C44609" t="s">
        <v>2594</v>
      </c>
      <c r="D44609" t="s">
        <v>2044</v>
      </c>
      <c r="E44609">
        <v>3</v>
      </c>
      <c r="F44609" t="s">
        <v>2016</v>
      </c>
      <c r="G44609">
        <v>48</v>
      </c>
      <c r="H44609" t="s">
        <v>2133</v>
      </c>
      <c r="I44609">
        <v>43501</v>
      </c>
      <c r="J44609">
        <v>4</v>
      </c>
      <c r="K44609">
        <v>0</v>
      </c>
    </row>
    <row r="44610" spans="2:11">
      <c r="B44610" t="s">
        <v>2595</v>
      </c>
      <c r="C44610" t="s">
        <v>2596</v>
      </c>
      <c r="D44610" t="s">
        <v>2252</v>
      </c>
      <c r="E44610">
        <v>3</v>
      </c>
      <c r="F44610" t="s">
        <v>2016</v>
      </c>
      <c r="G44610">
        <v>50</v>
      </c>
      <c r="H44610" t="s">
        <v>2020</v>
      </c>
      <c r="I44610">
        <v>43501</v>
      </c>
      <c r="J44610">
        <v>4</v>
      </c>
      <c r="K44610">
        <v>0</v>
      </c>
    </row>
    <row r="44611" spans="2:11">
      <c r="B44611" t="s">
        <v>2157</v>
      </c>
      <c r="C44611" t="s">
        <v>2597</v>
      </c>
      <c r="D44611" t="s">
        <v>2026</v>
      </c>
      <c r="E44611">
        <v>5</v>
      </c>
      <c r="F44611" t="s">
        <v>2016</v>
      </c>
      <c r="G44611">
        <v>55</v>
      </c>
      <c r="H44611" t="s">
        <v>2017</v>
      </c>
      <c r="I44611">
        <v>43501</v>
      </c>
      <c r="J44611">
        <v>1</v>
      </c>
      <c r="K44611">
        <v>34.78</v>
      </c>
    </row>
    <row r="44612" spans="2:11">
      <c r="B44612" t="s">
        <v>2094</v>
      </c>
      <c r="C44612" t="s">
        <v>2095</v>
      </c>
      <c r="D44612" t="s">
        <v>2053</v>
      </c>
      <c r="E44612">
        <v>1</v>
      </c>
      <c r="F44612" t="s">
        <v>2088</v>
      </c>
      <c r="G44612" t="s">
        <v>2030</v>
      </c>
      <c r="H44612" t="s">
        <v>2017</v>
      </c>
      <c r="I44612">
        <v>43500</v>
      </c>
      <c r="J44612" t="s">
        <v>2030</v>
      </c>
      <c r="K44612" t="s">
        <v>2030</v>
      </c>
    </row>
    <row r="44613" spans="2:11">
      <c r="B44613" t="s">
        <v>2083</v>
      </c>
      <c r="C44613" t="s">
        <v>2084</v>
      </c>
      <c r="D44613" t="s">
        <v>2026</v>
      </c>
      <c r="E44613">
        <v>5</v>
      </c>
      <c r="F44613" t="s">
        <v>2016</v>
      </c>
      <c r="G44613" t="s">
        <v>2030</v>
      </c>
      <c r="H44613" t="s">
        <v>2017</v>
      </c>
      <c r="I44613">
        <v>43407</v>
      </c>
      <c r="J44613" t="s">
        <v>2030</v>
      </c>
      <c r="K44613" t="s">
        <v>2030</v>
      </c>
    </row>
    <row r="44701" spans="1:11">
      <c r="A44701" t="s">
        <v>1460</v>
      </c>
      <c r="B44701" t="s">
        <v>2069</v>
      </c>
      <c r="C44701" t="s">
        <v>2342</v>
      </c>
      <c r="D44701" t="s">
        <v>2071</v>
      </c>
      <c r="E44701">
        <v>3</v>
      </c>
      <c r="F44701" t="s">
        <v>2016</v>
      </c>
      <c r="G44701" t="s">
        <v>2030</v>
      </c>
      <c r="H44701" t="s">
        <v>2017</v>
      </c>
      <c r="I44701">
        <v>43511</v>
      </c>
      <c r="J44701" t="s">
        <v>2030</v>
      </c>
      <c r="K44701" t="s">
        <v>2030</v>
      </c>
    </row>
    <row r="44702" spans="1:11">
      <c r="B44702" t="s">
        <v>2074</v>
      </c>
      <c r="C44702" t="s">
        <v>2343</v>
      </c>
      <c r="D44702" t="s">
        <v>2026</v>
      </c>
      <c r="E44702">
        <v>5</v>
      </c>
      <c r="F44702" t="s">
        <v>2016</v>
      </c>
      <c r="G44702">
        <v>115</v>
      </c>
      <c r="H44702" t="s">
        <v>2020</v>
      </c>
      <c r="I44702">
        <v>43511</v>
      </c>
      <c r="J44702">
        <v>1</v>
      </c>
      <c r="K44702">
        <v>26.32</v>
      </c>
    </row>
    <row r="44703" spans="1:11">
      <c r="B44703" t="s">
        <v>2045</v>
      </c>
      <c r="C44703" t="s">
        <v>2046</v>
      </c>
      <c r="D44703" t="s">
        <v>2029</v>
      </c>
      <c r="E44703">
        <v>5</v>
      </c>
      <c r="F44703" t="s">
        <v>2016</v>
      </c>
      <c r="G44703">
        <v>100</v>
      </c>
      <c r="H44703" t="s">
        <v>2020</v>
      </c>
      <c r="I44703">
        <v>43511</v>
      </c>
      <c r="J44703">
        <v>1</v>
      </c>
      <c r="K44703">
        <v>26.32</v>
      </c>
    </row>
    <row r="44704" spans="1:11">
      <c r="B44704" t="s">
        <v>2094</v>
      </c>
      <c r="C44704" t="s">
        <v>2095</v>
      </c>
      <c r="D44704" t="s">
        <v>2053</v>
      </c>
      <c r="E44704">
        <v>1</v>
      </c>
      <c r="F44704" t="s">
        <v>2088</v>
      </c>
      <c r="G44704" t="s">
        <v>2030</v>
      </c>
      <c r="H44704" t="s">
        <v>2017</v>
      </c>
      <c r="I44704">
        <v>43510</v>
      </c>
      <c r="J44704" t="s">
        <v>2030</v>
      </c>
      <c r="K44704" t="s">
        <v>2030</v>
      </c>
    </row>
    <row r="44705" spans="2:11">
      <c r="B44705" t="s">
        <v>2027</v>
      </c>
      <c r="C44705" t="s">
        <v>2028</v>
      </c>
      <c r="D44705" t="s">
        <v>2029</v>
      </c>
      <c r="E44705">
        <v>5</v>
      </c>
      <c r="F44705" t="s">
        <v>2016</v>
      </c>
      <c r="G44705">
        <v>110</v>
      </c>
      <c r="H44705" t="s">
        <v>2017</v>
      </c>
      <c r="I44705">
        <v>43509</v>
      </c>
      <c r="J44705">
        <v>1</v>
      </c>
      <c r="K44705">
        <v>26.32</v>
      </c>
    </row>
    <row r="44706" spans="2:11">
      <c r="B44706" t="s">
        <v>2274</v>
      </c>
      <c r="C44706" t="s">
        <v>2307</v>
      </c>
      <c r="D44706" t="s">
        <v>2026</v>
      </c>
      <c r="E44706">
        <v>5</v>
      </c>
      <c r="F44706" t="s">
        <v>2016</v>
      </c>
      <c r="G44706" t="s">
        <v>2030</v>
      </c>
      <c r="H44706" t="s">
        <v>2017</v>
      </c>
      <c r="I44706">
        <v>43509</v>
      </c>
      <c r="J44706" t="s">
        <v>2030</v>
      </c>
      <c r="K44706" t="s">
        <v>2030</v>
      </c>
    </row>
    <row r="44707" spans="2:11">
      <c r="B44707" t="s">
        <v>2077</v>
      </c>
      <c r="C44707" t="s">
        <v>2078</v>
      </c>
      <c r="D44707" t="s">
        <v>2227</v>
      </c>
      <c r="E44707">
        <v>3</v>
      </c>
      <c r="F44707" t="s">
        <v>2016</v>
      </c>
      <c r="G44707">
        <v>96</v>
      </c>
      <c r="H44707" t="s">
        <v>2020</v>
      </c>
      <c r="I44707">
        <v>43505</v>
      </c>
      <c r="J44707">
        <v>4</v>
      </c>
      <c r="K44707">
        <v>16.59</v>
      </c>
    </row>
    <row r="44708" spans="2:11">
      <c r="B44708" t="s">
        <v>106</v>
      </c>
      <c r="C44708" t="s">
        <v>2344</v>
      </c>
      <c r="D44708" t="s">
        <v>2019</v>
      </c>
      <c r="E44708">
        <v>3</v>
      </c>
      <c r="F44708" t="s">
        <v>2016</v>
      </c>
      <c r="G44708">
        <v>100</v>
      </c>
      <c r="H44708" t="s">
        <v>2020</v>
      </c>
      <c r="I44708">
        <v>43502</v>
      </c>
      <c r="J44708">
        <v>5</v>
      </c>
      <c r="K44708">
        <v>5.19</v>
      </c>
    </row>
    <row r="44709" spans="2:11">
      <c r="B44709" t="s">
        <v>2198</v>
      </c>
      <c r="C44709" t="s">
        <v>2345</v>
      </c>
      <c r="D44709" t="s">
        <v>2035</v>
      </c>
      <c r="E44709">
        <v>5</v>
      </c>
      <c r="F44709" t="s">
        <v>2016</v>
      </c>
      <c r="G44709">
        <v>112</v>
      </c>
      <c r="H44709" t="s">
        <v>2020</v>
      </c>
      <c r="I44709">
        <v>43497</v>
      </c>
      <c r="J44709">
        <v>1</v>
      </c>
      <c r="K44709">
        <v>26.32</v>
      </c>
    </row>
    <row r="44710" spans="2:11">
      <c r="B44710" t="s">
        <v>2174</v>
      </c>
      <c r="C44710" t="s">
        <v>2014</v>
      </c>
      <c r="D44710" t="s">
        <v>2029</v>
      </c>
      <c r="E44710">
        <v>5</v>
      </c>
      <c r="F44710" t="s">
        <v>2016</v>
      </c>
      <c r="G44710">
        <v>107</v>
      </c>
      <c r="H44710" t="s">
        <v>2017</v>
      </c>
      <c r="I44710">
        <v>43492</v>
      </c>
      <c r="J44710">
        <v>1</v>
      </c>
      <c r="K44710">
        <v>26.32</v>
      </c>
    </row>
    <row r="44711" spans="2:11">
      <c r="B44711" t="s">
        <v>2051</v>
      </c>
      <c r="C44711" t="s">
        <v>2346</v>
      </c>
      <c r="D44711" t="s">
        <v>2076</v>
      </c>
      <c r="E44711">
        <v>3</v>
      </c>
      <c r="F44711" t="s">
        <v>2016</v>
      </c>
      <c r="G44711">
        <v>96</v>
      </c>
      <c r="H44711" t="s">
        <v>2017</v>
      </c>
      <c r="I44711">
        <v>43488</v>
      </c>
      <c r="J44711">
        <v>3</v>
      </c>
      <c r="K44711">
        <v>16.97</v>
      </c>
    </row>
    <row r="44712" spans="2:11">
      <c r="B44712" t="s">
        <v>2072</v>
      </c>
      <c r="C44712" t="s">
        <v>2073</v>
      </c>
      <c r="D44712" t="s">
        <v>2015</v>
      </c>
      <c r="E44712">
        <v>3</v>
      </c>
      <c r="F44712" t="s">
        <v>2016</v>
      </c>
      <c r="G44712" t="s">
        <v>2030</v>
      </c>
      <c r="H44712" t="s">
        <v>2017</v>
      </c>
      <c r="I44712">
        <v>43487</v>
      </c>
      <c r="J44712">
        <v>7</v>
      </c>
      <c r="K44712">
        <v>0.36</v>
      </c>
    </row>
    <row r="44713" spans="2:11">
      <c r="B44713" t="s">
        <v>2031</v>
      </c>
      <c r="C44713" t="s">
        <v>2032</v>
      </c>
      <c r="D44713" t="s">
        <v>2026</v>
      </c>
      <c r="E44713">
        <v>5</v>
      </c>
      <c r="F44713" t="s">
        <v>2016</v>
      </c>
      <c r="G44713">
        <v>106</v>
      </c>
      <c r="H44713" t="s">
        <v>2020</v>
      </c>
      <c r="I44713">
        <v>43483</v>
      </c>
      <c r="J44713">
        <v>1</v>
      </c>
      <c r="K44713">
        <v>26.32</v>
      </c>
    </row>
    <row r="44714" spans="2:11">
      <c r="B44714" t="s">
        <v>2063</v>
      </c>
      <c r="C44714" t="s">
        <v>2064</v>
      </c>
      <c r="D44714" t="s">
        <v>2162</v>
      </c>
      <c r="E44714">
        <v>3</v>
      </c>
      <c r="F44714" t="s">
        <v>2016</v>
      </c>
      <c r="G44714">
        <v>102</v>
      </c>
      <c r="H44714" t="s">
        <v>2017</v>
      </c>
      <c r="I44714">
        <v>43482</v>
      </c>
      <c r="J44714">
        <v>8</v>
      </c>
      <c r="K44714">
        <v>0</v>
      </c>
    </row>
    <row r="44715" spans="2:11">
      <c r="B44715" t="s">
        <v>2037</v>
      </c>
      <c r="C44715" t="s">
        <v>2038</v>
      </c>
      <c r="D44715" t="s">
        <v>2026</v>
      </c>
      <c r="E44715">
        <v>5</v>
      </c>
      <c r="F44715" t="s">
        <v>2016</v>
      </c>
      <c r="G44715">
        <v>116</v>
      </c>
      <c r="H44715" t="s">
        <v>2020</v>
      </c>
      <c r="I44715">
        <v>43481</v>
      </c>
      <c r="J44715">
        <v>1</v>
      </c>
      <c r="K44715">
        <v>26.32</v>
      </c>
    </row>
    <row r="44716" spans="2:11">
      <c r="B44716" t="s">
        <v>2321</v>
      </c>
      <c r="C44716" t="s">
        <v>2347</v>
      </c>
      <c r="D44716" t="s">
        <v>2026</v>
      </c>
      <c r="E44716">
        <v>5</v>
      </c>
      <c r="F44716" t="s">
        <v>2016</v>
      </c>
      <c r="G44716">
        <v>102</v>
      </c>
      <c r="H44716" t="s">
        <v>2017</v>
      </c>
      <c r="I44716">
        <v>43479</v>
      </c>
      <c r="J44716" t="s">
        <v>2030</v>
      </c>
      <c r="K44716" t="s">
        <v>2030</v>
      </c>
    </row>
    <row r="44717" spans="2:11">
      <c r="B44717" t="s">
        <v>2021</v>
      </c>
      <c r="C44717" t="s">
        <v>2022</v>
      </c>
      <c r="D44717" t="s">
        <v>2348</v>
      </c>
      <c r="E44717">
        <v>1</v>
      </c>
      <c r="F44717" t="s">
        <v>2016</v>
      </c>
      <c r="G44717">
        <v>79</v>
      </c>
      <c r="H44717" t="s">
        <v>2020</v>
      </c>
      <c r="I44717">
        <v>43473</v>
      </c>
      <c r="J44717">
        <v>10</v>
      </c>
      <c r="K44717">
        <v>-27.81</v>
      </c>
    </row>
    <row r="44718" spans="2:11">
      <c r="B44718" t="s">
        <v>2159</v>
      </c>
      <c r="C44718" t="s">
        <v>2349</v>
      </c>
      <c r="D44718" t="s">
        <v>2029</v>
      </c>
      <c r="E44718">
        <v>5</v>
      </c>
      <c r="F44718" t="s">
        <v>2016</v>
      </c>
      <c r="G44718">
        <v>100</v>
      </c>
      <c r="H44718" t="s">
        <v>2020</v>
      </c>
      <c r="I44718">
        <v>43441</v>
      </c>
      <c r="J44718">
        <v>1</v>
      </c>
      <c r="K44718">
        <v>26.32</v>
      </c>
    </row>
    <row r="44719" spans="2:11">
      <c r="B44719" t="s">
        <v>2024</v>
      </c>
      <c r="C44719" t="s">
        <v>2025</v>
      </c>
      <c r="D44719" t="s">
        <v>2026</v>
      </c>
      <c r="E44719">
        <v>5</v>
      </c>
      <c r="F44719" t="s">
        <v>2016</v>
      </c>
      <c r="G44719">
        <v>110</v>
      </c>
      <c r="H44719" t="s">
        <v>2017</v>
      </c>
      <c r="I44719">
        <v>43440</v>
      </c>
      <c r="J44719">
        <v>1</v>
      </c>
      <c r="K44719">
        <v>26.32</v>
      </c>
    </row>
    <row r="44720" spans="2:11">
      <c r="B44720" t="s">
        <v>2033</v>
      </c>
      <c r="C44720" t="s">
        <v>2034</v>
      </c>
      <c r="D44720" t="s">
        <v>2044</v>
      </c>
      <c r="E44720">
        <v>3</v>
      </c>
      <c r="F44720" t="s">
        <v>2016</v>
      </c>
      <c r="G44720">
        <v>100</v>
      </c>
      <c r="H44720" t="s">
        <v>2020</v>
      </c>
      <c r="I44720">
        <v>43425</v>
      </c>
      <c r="J44720">
        <v>8</v>
      </c>
      <c r="K44720">
        <v>0</v>
      </c>
    </row>
    <row r="44721" spans="2:11">
      <c r="B44721" t="s">
        <v>2083</v>
      </c>
      <c r="C44721" t="s">
        <v>2084</v>
      </c>
      <c r="D44721" t="s">
        <v>2053</v>
      </c>
      <c r="E44721">
        <v>1</v>
      </c>
      <c r="F44721" t="s">
        <v>2016</v>
      </c>
      <c r="G44721" t="s">
        <v>2030</v>
      </c>
      <c r="H44721" t="s">
        <v>2017</v>
      </c>
      <c r="I44721">
        <v>43425</v>
      </c>
      <c r="J44721">
        <v>9</v>
      </c>
      <c r="K44721">
        <v>-26.32</v>
      </c>
    </row>
    <row r="44722" spans="2:11">
      <c r="B44722" t="s">
        <v>2100</v>
      </c>
      <c r="C44722" t="s">
        <v>2101</v>
      </c>
      <c r="D44722" t="s">
        <v>2026</v>
      </c>
      <c r="E44722">
        <v>5</v>
      </c>
      <c r="F44722" t="s">
        <v>2085</v>
      </c>
      <c r="G44722" t="s">
        <v>2030</v>
      </c>
      <c r="H44722" t="s">
        <v>2017</v>
      </c>
      <c r="I44722">
        <v>43424</v>
      </c>
      <c r="J44722" t="s">
        <v>2030</v>
      </c>
      <c r="K44722" t="s">
        <v>2030</v>
      </c>
    </row>
    <row r="44723" spans="2:11">
      <c r="B44723" t="s">
        <v>2091</v>
      </c>
      <c r="C44723" t="s">
        <v>2092</v>
      </c>
      <c r="D44723" t="s">
        <v>2093</v>
      </c>
      <c r="E44723" t="s">
        <v>2030</v>
      </c>
      <c r="F44723" t="s">
        <v>2016</v>
      </c>
      <c r="G44723" t="s">
        <v>2030</v>
      </c>
      <c r="H44723" t="s">
        <v>2017</v>
      </c>
      <c r="I44723">
        <v>43410</v>
      </c>
      <c r="J44723" t="s">
        <v>2030</v>
      </c>
      <c r="K44723" t="s">
        <v>2030</v>
      </c>
    </row>
    <row r="44801" spans="1:11">
      <c r="A44801" t="s">
        <v>1461</v>
      </c>
      <c r="B44801" t="s">
        <v>2142</v>
      </c>
      <c r="C44801" t="s">
        <v>4141</v>
      </c>
      <c r="D44801" t="s">
        <v>2026</v>
      </c>
      <c r="E44801">
        <v>5</v>
      </c>
      <c r="F44801" t="s">
        <v>2016</v>
      </c>
      <c r="G44801">
        <v>4</v>
      </c>
      <c r="H44801" t="s">
        <v>2020</v>
      </c>
      <c r="I44801">
        <v>43377</v>
      </c>
      <c r="J44801">
        <v>2</v>
      </c>
      <c r="K44801">
        <v>-66.53</v>
      </c>
    </row>
    <row r="44802" spans="1:11">
      <c r="B44802" t="s">
        <v>2083</v>
      </c>
      <c r="C44802" t="s">
        <v>2304</v>
      </c>
      <c r="D44802" t="s">
        <v>2184</v>
      </c>
      <c r="E44802">
        <v>1</v>
      </c>
      <c r="F44802" t="s">
        <v>2016</v>
      </c>
      <c r="G44802" t="s">
        <v>2030</v>
      </c>
      <c r="H44802" t="s">
        <v>2017</v>
      </c>
      <c r="I44802">
        <v>43328</v>
      </c>
      <c r="J44802">
        <v>1</v>
      </c>
      <c r="K44802">
        <v>84.46</v>
      </c>
    </row>
    <row r="44901" spans="1:11">
      <c r="A44901" t="s">
        <v>1462</v>
      </c>
      <c r="B44901" t="s">
        <v>2094</v>
      </c>
      <c r="C44901" t="s">
        <v>2095</v>
      </c>
      <c r="D44901" t="s">
        <v>2076</v>
      </c>
      <c r="E44901">
        <v>3</v>
      </c>
      <c r="F44901" t="s">
        <v>2016</v>
      </c>
      <c r="G44901" t="s">
        <v>2030</v>
      </c>
      <c r="H44901" t="s">
        <v>2017</v>
      </c>
      <c r="I44901">
        <v>43509</v>
      </c>
      <c r="J44901" t="s">
        <v>2030</v>
      </c>
      <c r="K44901" t="s">
        <v>2030</v>
      </c>
    </row>
    <row r="44902" spans="1:11">
      <c r="B44902" t="s">
        <v>2051</v>
      </c>
      <c r="C44902" t="s">
        <v>2167</v>
      </c>
      <c r="D44902" t="s">
        <v>2076</v>
      </c>
      <c r="E44902">
        <v>3</v>
      </c>
      <c r="F44902" t="s">
        <v>2088</v>
      </c>
      <c r="G44902">
        <v>83</v>
      </c>
      <c r="H44902" t="s">
        <v>2017</v>
      </c>
      <c r="I44902">
        <v>43509</v>
      </c>
      <c r="J44902">
        <v>1</v>
      </c>
      <c r="K44902">
        <v>12.27</v>
      </c>
    </row>
    <row r="44903" spans="1:11">
      <c r="B44903" t="s">
        <v>2157</v>
      </c>
      <c r="C44903" t="s">
        <v>2711</v>
      </c>
      <c r="D44903" t="s">
        <v>2076</v>
      </c>
      <c r="E44903">
        <v>3</v>
      </c>
      <c r="F44903" t="s">
        <v>2016</v>
      </c>
      <c r="G44903">
        <v>82</v>
      </c>
      <c r="H44903" t="s">
        <v>2017</v>
      </c>
      <c r="I44903">
        <v>43509</v>
      </c>
      <c r="J44903">
        <v>6</v>
      </c>
      <c r="K44903">
        <v>0</v>
      </c>
    </row>
    <row r="44904" spans="1:11">
      <c r="B44904" t="s">
        <v>2267</v>
      </c>
      <c r="C44904" t="s">
        <v>2700</v>
      </c>
      <c r="D44904" t="s">
        <v>2273</v>
      </c>
      <c r="E44904">
        <v>3</v>
      </c>
      <c r="F44904" t="s">
        <v>2016</v>
      </c>
      <c r="G44904">
        <v>83</v>
      </c>
      <c r="H44904" t="s">
        <v>2017</v>
      </c>
      <c r="I44904">
        <v>43509</v>
      </c>
      <c r="J44904" t="s">
        <v>2030</v>
      </c>
      <c r="K44904" t="s">
        <v>2030</v>
      </c>
    </row>
    <row r="44905" spans="1:11">
      <c r="B44905" t="s">
        <v>2067</v>
      </c>
      <c r="C44905" t="s">
        <v>2703</v>
      </c>
      <c r="D44905" t="s">
        <v>2252</v>
      </c>
      <c r="E44905">
        <v>3</v>
      </c>
      <c r="F44905" t="s">
        <v>2016</v>
      </c>
      <c r="G44905">
        <v>74</v>
      </c>
      <c r="H44905" t="s">
        <v>2020</v>
      </c>
      <c r="I44905">
        <v>43507</v>
      </c>
      <c r="J44905">
        <v>6</v>
      </c>
      <c r="K44905">
        <v>0</v>
      </c>
    </row>
    <row r="44906" spans="1:11">
      <c r="B44906" t="s">
        <v>2077</v>
      </c>
      <c r="C44906" t="s">
        <v>2311</v>
      </c>
      <c r="D44906" t="s">
        <v>2029</v>
      </c>
      <c r="E44906">
        <v>5</v>
      </c>
      <c r="F44906" t="s">
        <v>2016</v>
      </c>
      <c r="G44906">
        <v>87</v>
      </c>
      <c r="H44906" t="s">
        <v>2020</v>
      </c>
      <c r="I44906">
        <v>43507</v>
      </c>
      <c r="J44906">
        <v>2</v>
      </c>
      <c r="K44906">
        <v>6.96</v>
      </c>
    </row>
    <row r="44907" spans="1:11">
      <c r="B44907" t="s">
        <v>2813</v>
      </c>
      <c r="C44907" t="s">
        <v>3373</v>
      </c>
      <c r="D44907" t="s">
        <v>2026</v>
      </c>
      <c r="E44907">
        <v>5</v>
      </c>
      <c r="F44907" t="s">
        <v>2016</v>
      </c>
      <c r="G44907">
        <v>89</v>
      </c>
      <c r="H44907" t="s">
        <v>2017</v>
      </c>
      <c r="I44907">
        <v>43503</v>
      </c>
      <c r="J44907" t="s">
        <v>2030</v>
      </c>
      <c r="K44907" t="s">
        <v>2030</v>
      </c>
    </row>
    <row r="44908" spans="1:11">
      <c r="B44908" t="s">
        <v>2024</v>
      </c>
      <c r="C44908" t="s">
        <v>2217</v>
      </c>
      <c r="D44908" t="s">
        <v>2026</v>
      </c>
      <c r="E44908">
        <v>5</v>
      </c>
      <c r="F44908" t="s">
        <v>2016</v>
      </c>
      <c r="G44908">
        <v>90</v>
      </c>
      <c r="H44908" t="s">
        <v>2017</v>
      </c>
      <c r="I44908">
        <v>43501</v>
      </c>
      <c r="J44908">
        <v>8</v>
      </c>
      <c r="K44908">
        <v>-1.59</v>
      </c>
    </row>
    <row r="44909" spans="1:11">
      <c r="B44909" t="s">
        <v>2159</v>
      </c>
      <c r="C44909" t="s">
        <v>3910</v>
      </c>
      <c r="D44909" t="s">
        <v>2029</v>
      </c>
      <c r="E44909">
        <v>5</v>
      </c>
      <c r="F44909" t="s">
        <v>2016</v>
      </c>
      <c r="G44909">
        <v>89</v>
      </c>
      <c r="H44909" t="s">
        <v>2017</v>
      </c>
      <c r="I44909">
        <v>43501</v>
      </c>
      <c r="J44909">
        <v>8</v>
      </c>
      <c r="K44909">
        <v>-1.59</v>
      </c>
    </row>
    <row r="44910" spans="1:11">
      <c r="B44910" t="s">
        <v>2777</v>
      </c>
      <c r="C44910" t="s">
        <v>3370</v>
      </c>
      <c r="D44910" t="s">
        <v>2041</v>
      </c>
      <c r="E44910">
        <v>1</v>
      </c>
      <c r="F44910" t="s">
        <v>2016</v>
      </c>
      <c r="G44910">
        <v>70</v>
      </c>
      <c r="H44910" t="s">
        <v>2017</v>
      </c>
      <c r="I44910">
        <v>43501</v>
      </c>
      <c r="J44910" t="s">
        <v>2030</v>
      </c>
      <c r="K44910" t="s">
        <v>2030</v>
      </c>
    </row>
    <row r="44911" spans="1:11">
      <c r="B44911" t="s">
        <v>2134</v>
      </c>
      <c r="C44911" t="s">
        <v>2705</v>
      </c>
      <c r="D44911" t="s">
        <v>2035</v>
      </c>
      <c r="E44911">
        <v>5</v>
      </c>
      <c r="F44911" t="s">
        <v>2016</v>
      </c>
      <c r="G44911">
        <v>91</v>
      </c>
      <c r="H44911" t="s">
        <v>2020</v>
      </c>
      <c r="I44911">
        <v>43500</v>
      </c>
      <c r="J44911" t="s">
        <v>2030</v>
      </c>
      <c r="K44911" t="s">
        <v>2030</v>
      </c>
    </row>
    <row r="44912" spans="1:11">
      <c r="B44912" t="s">
        <v>2234</v>
      </c>
      <c r="C44912" t="s">
        <v>2310</v>
      </c>
      <c r="D44912" t="s">
        <v>2044</v>
      </c>
      <c r="E44912">
        <v>3</v>
      </c>
      <c r="F44912" t="s">
        <v>2016</v>
      </c>
      <c r="G44912">
        <v>88</v>
      </c>
      <c r="H44912" t="s">
        <v>2020</v>
      </c>
      <c r="I44912">
        <v>43497</v>
      </c>
      <c r="J44912">
        <v>6</v>
      </c>
      <c r="K44912">
        <v>0</v>
      </c>
    </row>
    <row r="44913" spans="2:11">
      <c r="B44913" t="s">
        <v>106</v>
      </c>
      <c r="C44913" t="s">
        <v>2701</v>
      </c>
      <c r="D44913" t="s">
        <v>2114</v>
      </c>
      <c r="E44913">
        <v>3</v>
      </c>
      <c r="F44913" t="s">
        <v>2016</v>
      </c>
      <c r="G44913">
        <v>82</v>
      </c>
      <c r="H44913" t="s">
        <v>2020</v>
      </c>
      <c r="I44913">
        <v>43496</v>
      </c>
      <c r="J44913" t="s">
        <v>2030</v>
      </c>
      <c r="K44913" t="s">
        <v>2030</v>
      </c>
    </row>
    <row r="44914" spans="2:11">
      <c r="B44914" t="s">
        <v>2021</v>
      </c>
      <c r="C44914" t="s">
        <v>2713</v>
      </c>
      <c r="D44914" t="s">
        <v>2023</v>
      </c>
      <c r="E44914">
        <v>5</v>
      </c>
      <c r="F44914" t="s">
        <v>2016</v>
      </c>
      <c r="G44914">
        <v>88</v>
      </c>
      <c r="H44914" t="s">
        <v>2020</v>
      </c>
      <c r="I44914">
        <v>43496</v>
      </c>
      <c r="J44914">
        <v>3</v>
      </c>
      <c r="K44914">
        <v>4.1399999999999997</v>
      </c>
    </row>
    <row r="44915" spans="2:11">
      <c r="B44915" t="s">
        <v>2027</v>
      </c>
      <c r="C44915" t="s">
        <v>2704</v>
      </c>
      <c r="D44915" t="s">
        <v>2029</v>
      </c>
      <c r="E44915">
        <v>5</v>
      </c>
      <c r="F44915" t="s">
        <v>2016</v>
      </c>
      <c r="G44915">
        <v>85</v>
      </c>
      <c r="H44915" t="s">
        <v>2017</v>
      </c>
      <c r="I44915">
        <v>43496</v>
      </c>
      <c r="J44915" t="s">
        <v>2030</v>
      </c>
      <c r="K44915" t="s">
        <v>2030</v>
      </c>
    </row>
    <row r="44916" spans="2:11">
      <c r="B44916" t="s">
        <v>2033</v>
      </c>
      <c r="C44916" t="s">
        <v>2317</v>
      </c>
      <c r="D44916" t="s">
        <v>2035</v>
      </c>
      <c r="E44916">
        <v>5</v>
      </c>
      <c r="F44916" t="s">
        <v>2016</v>
      </c>
      <c r="G44916">
        <v>92</v>
      </c>
      <c r="H44916" t="s">
        <v>2036</v>
      </c>
      <c r="I44916">
        <v>43496</v>
      </c>
      <c r="J44916">
        <v>5</v>
      </c>
      <c r="K44916">
        <v>2.97</v>
      </c>
    </row>
    <row r="44917" spans="2:11">
      <c r="B44917" t="s">
        <v>2037</v>
      </c>
      <c r="C44917" t="s">
        <v>2318</v>
      </c>
      <c r="D44917" t="s">
        <v>2026</v>
      </c>
      <c r="E44917">
        <v>5</v>
      </c>
      <c r="F44917" t="s">
        <v>2016</v>
      </c>
      <c r="G44917">
        <v>100</v>
      </c>
      <c r="H44917" t="s">
        <v>2020</v>
      </c>
      <c r="I44917">
        <v>43496</v>
      </c>
      <c r="J44917">
        <v>7</v>
      </c>
      <c r="K44917">
        <v>-0.37</v>
      </c>
    </row>
    <row r="44918" spans="2:11">
      <c r="B44918" t="s">
        <v>2232</v>
      </c>
      <c r="C44918" t="s">
        <v>2706</v>
      </c>
      <c r="D44918" t="s">
        <v>2015</v>
      </c>
      <c r="E44918">
        <v>3</v>
      </c>
      <c r="F44918" t="s">
        <v>2016</v>
      </c>
      <c r="G44918" t="s">
        <v>2030</v>
      </c>
      <c r="H44918" t="s">
        <v>2017</v>
      </c>
      <c r="I44918">
        <v>43496</v>
      </c>
      <c r="J44918">
        <v>6</v>
      </c>
      <c r="K44918">
        <v>0</v>
      </c>
    </row>
    <row r="44919" spans="2:11">
      <c r="B44919" t="s">
        <v>2069</v>
      </c>
      <c r="C44919" t="s">
        <v>2707</v>
      </c>
      <c r="D44919" t="s">
        <v>2071</v>
      </c>
      <c r="E44919">
        <v>3</v>
      </c>
      <c r="F44919" t="s">
        <v>2016</v>
      </c>
      <c r="G44919" t="s">
        <v>2030</v>
      </c>
      <c r="H44919" t="s">
        <v>2017</v>
      </c>
      <c r="I44919">
        <v>43496</v>
      </c>
      <c r="J44919">
        <v>6</v>
      </c>
      <c r="K44919">
        <v>0</v>
      </c>
    </row>
    <row r="44920" spans="2:11">
      <c r="B44920" t="s">
        <v>2045</v>
      </c>
      <c r="C44920" t="s">
        <v>3369</v>
      </c>
      <c r="D44920" t="s">
        <v>2015</v>
      </c>
      <c r="E44920">
        <v>3</v>
      </c>
      <c r="F44920" t="s">
        <v>2016</v>
      </c>
      <c r="G44920" t="s">
        <v>2030</v>
      </c>
      <c r="H44920" t="s">
        <v>2017</v>
      </c>
      <c r="I44920">
        <v>43496</v>
      </c>
      <c r="J44920">
        <v>6</v>
      </c>
      <c r="K44920">
        <v>0</v>
      </c>
    </row>
    <row r="44921" spans="2:11">
      <c r="B44921" t="s">
        <v>2079</v>
      </c>
      <c r="C44921" t="s">
        <v>2323</v>
      </c>
      <c r="D44921" t="s">
        <v>2029</v>
      </c>
      <c r="E44921">
        <v>5</v>
      </c>
      <c r="F44921" t="s">
        <v>2016</v>
      </c>
      <c r="G44921">
        <v>85</v>
      </c>
      <c r="H44921" t="s">
        <v>2017</v>
      </c>
      <c r="I44921">
        <v>43496</v>
      </c>
      <c r="J44921">
        <v>8</v>
      </c>
      <c r="K44921">
        <v>-1.59</v>
      </c>
    </row>
    <row r="44922" spans="2:11">
      <c r="B44922" t="s">
        <v>2063</v>
      </c>
      <c r="C44922" t="s">
        <v>2710</v>
      </c>
      <c r="D44922" t="s">
        <v>2184</v>
      </c>
      <c r="E44922">
        <v>1</v>
      </c>
      <c r="F44922" t="s">
        <v>2016</v>
      </c>
      <c r="G44922">
        <v>75</v>
      </c>
      <c r="H44922" t="s">
        <v>2017</v>
      </c>
      <c r="I44922">
        <v>43496</v>
      </c>
      <c r="J44922">
        <v>9</v>
      </c>
      <c r="K44922">
        <v>-7.2</v>
      </c>
    </row>
    <row r="44923" spans="2:11">
      <c r="B44923" t="s">
        <v>2210</v>
      </c>
      <c r="C44923" t="s">
        <v>2714</v>
      </c>
      <c r="D44923" t="s">
        <v>2035</v>
      </c>
      <c r="E44923">
        <v>5</v>
      </c>
      <c r="F44923" t="s">
        <v>2016</v>
      </c>
      <c r="G44923">
        <v>96</v>
      </c>
      <c r="H44923" t="s">
        <v>2020</v>
      </c>
      <c r="I44923">
        <v>43496</v>
      </c>
      <c r="J44923">
        <v>8</v>
      </c>
      <c r="K44923">
        <v>-1.59</v>
      </c>
    </row>
    <row r="44924" spans="2:11">
      <c r="B44924" t="s">
        <v>2083</v>
      </c>
      <c r="C44924" t="s">
        <v>2084</v>
      </c>
      <c r="D44924" t="s">
        <v>2076</v>
      </c>
      <c r="E44924">
        <v>3</v>
      </c>
      <c r="F44924" t="s">
        <v>2016</v>
      </c>
      <c r="G44924" t="s">
        <v>2030</v>
      </c>
      <c r="H44924" t="s">
        <v>2017</v>
      </c>
      <c r="I44924">
        <v>43425</v>
      </c>
      <c r="J44924" t="s">
        <v>2030</v>
      </c>
      <c r="K44924" t="s">
        <v>2030</v>
      </c>
    </row>
    <row r="45001" spans="1:11">
      <c r="A45001" t="s">
        <v>1463</v>
      </c>
      <c r="B45001" t="s">
        <v>2067</v>
      </c>
      <c r="C45001" t="s">
        <v>2543</v>
      </c>
      <c r="D45001" t="s">
        <v>2041</v>
      </c>
      <c r="E45001">
        <v>1</v>
      </c>
      <c r="F45001" t="s">
        <v>2016</v>
      </c>
      <c r="G45001">
        <v>111</v>
      </c>
      <c r="H45001" t="s">
        <v>2020</v>
      </c>
      <c r="I45001">
        <v>43511</v>
      </c>
      <c r="J45001" t="s">
        <v>2030</v>
      </c>
      <c r="K45001" t="s">
        <v>2030</v>
      </c>
    </row>
    <row r="45002" spans="1:11">
      <c r="B45002" t="s">
        <v>2072</v>
      </c>
      <c r="C45002" t="s">
        <v>2544</v>
      </c>
      <c r="D45002" t="s">
        <v>2015</v>
      </c>
      <c r="E45002">
        <v>3</v>
      </c>
      <c r="F45002" t="s">
        <v>2016</v>
      </c>
      <c r="G45002" t="s">
        <v>2030</v>
      </c>
      <c r="H45002" t="s">
        <v>2017</v>
      </c>
      <c r="I45002">
        <v>43511</v>
      </c>
      <c r="J45002">
        <v>5</v>
      </c>
      <c r="K45002">
        <v>-22.72</v>
      </c>
    </row>
    <row r="45003" spans="1:11">
      <c r="B45003" t="s">
        <v>2234</v>
      </c>
      <c r="C45003" t="s">
        <v>2545</v>
      </c>
      <c r="D45003" t="s">
        <v>2044</v>
      </c>
      <c r="E45003">
        <v>3</v>
      </c>
      <c r="F45003" t="s">
        <v>2016</v>
      </c>
      <c r="G45003">
        <v>135</v>
      </c>
      <c r="H45003" t="s">
        <v>2020</v>
      </c>
      <c r="I45003">
        <v>43511</v>
      </c>
      <c r="J45003" t="s">
        <v>2030</v>
      </c>
      <c r="K45003" t="s">
        <v>2030</v>
      </c>
    </row>
    <row r="45004" spans="1:11">
      <c r="B45004" t="s">
        <v>2203</v>
      </c>
      <c r="C45004" t="s">
        <v>2546</v>
      </c>
      <c r="D45004" t="s">
        <v>2044</v>
      </c>
      <c r="E45004">
        <v>3</v>
      </c>
      <c r="F45004" t="s">
        <v>2016</v>
      </c>
      <c r="G45004" t="s">
        <v>2030</v>
      </c>
      <c r="H45004" t="s">
        <v>2017</v>
      </c>
      <c r="I45004">
        <v>43510</v>
      </c>
      <c r="J45004">
        <v>6</v>
      </c>
      <c r="K45004">
        <v>-26.09</v>
      </c>
    </row>
    <row r="45005" spans="1:11">
      <c r="B45005" t="s">
        <v>2094</v>
      </c>
      <c r="C45005" t="s">
        <v>2095</v>
      </c>
      <c r="D45005" t="s">
        <v>2053</v>
      </c>
      <c r="E45005">
        <v>1</v>
      </c>
      <c r="F45005" t="s">
        <v>2088</v>
      </c>
      <c r="G45005" t="s">
        <v>2030</v>
      </c>
      <c r="H45005" t="s">
        <v>2017</v>
      </c>
      <c r="I45005">
        <v>43502</v>
      </c>
      <c r="J45005" t="s">
        <v>2030</v>
      </c>
      <c r="K45005" t="s">
        <v>2030</v>
      </c>
    </row>
    <row r="45006" spans="1:11">
      <c r="B45006" t="s">
        <v>2027</v>
      </c>
      <c r="C45006" t="s">
        <v>2547</v>
      </c>
      <c r="D45006" t="s">
        <v>2044</v>
      </c>
      <c r="E45006">
        <v>3</v>
      </c>
      <c r="F45006" t="s">
        <v>2016</v>
      </c>
      <c r="G45006">
        <v>125</v>
      </c>
      <c r="H45006" t="s">
        <v>2017</v>
      </c>
      <c r="I45006">
        <v>43495</v>
      </c>
      <c r="J45006">
        <v>3</v>
      </c>
      <c r="K45006">
        <v>-10.8</v>
      </c>
    </row>
    <row r="45007" spans="1:11">
      <c r="B45007" t="s">
        <v>2451</v>
      </c>
      <c r="C45007" t="s">
        <v>2548</v>
      </c>
      <c r="D45007" t="s">
        <v>2076</v>
      </c>
      <c r="E45007">
        <v>3</v>
      </c>
      <c r="F45007" t="s">
        <v>2016</v>
      </c>
      <c r="G45007" t="s">
        <v>2030</v>
      </c>
      <c r="H45007" t="s">
        <v>2017</v>
      </c>
      <c r="I45007">
        <v>43495</v>
      </c>
      <c r="J45007">
        <v>1</v>
      </c>
      <c r="K45007">
        <v>0</v>
      </c>
    </row>
    <row r="45008" spans="1:11">
      <c r="B45008" t="s">
        <v>2033</v>
      </c>
      <c r="C45008" t="s">
        <v>2549</v>
      </c>
      <c r="D45008" t="s">
        <v>2044</v>
      </c>
      <c r="E45008">
        <v>3</v>
      </c>
      <c r="F45008" t="s">
        <v>2016</v>
      </c>
      <c r="G45008">
        <v>140</v>
      </c>
      <c r="H45008" t="s">
        <v>2036</v>
      </c>
      <c r="I45008">
        <v>43494</v>
      </c>
      <c r="J45008">
        <v>7</v>
      </c>
      <c r="K45008">
        <v>-38.46</v>
      </c>
    </row>
    <row r="45009" spans="2:11">
      <c r="B45009" t="s">
        <v>2069</v>
      </c>
      <c r="C45009" t="s">
        <v>2550</v>
      </c>
      <c r="D45009" t="s">
        <v>2071</v>
      </c>
      <c r="E45009">
        <v>3</v>
      </c>
      <c r="F45009" t="s">
        <v>2016</v>
      </c>
      <c r="G45009" t="s">
        <v>2030</v>
      </c>
      <c r="H45009" t="s">
        <v>2017</v>
      </c>
      <c r="I45009">
        <v>43494</v>
      </c>
      <c r="J45009">
        <v>1</v>
      </c>
      <c r="K45009">
        <v>0</v>
      </c>
    </row>
    <row r="45010" spans="2:11">
      <c r="B45010" t="s">
        <v>2551</v>
      </c>
      <c r="C45010" t="s">
        <v>2552</v>
      </c>
      <c r="D45010" t="s">
        <v>2026</v>
      </c>
      <c r="E45010">
        <v>5</v>
      </c>
      <c r="F45010" t="s">
        <v>2016</v>
      </c>
      <c r="G45010">
        <v>150</v>
      </c>
      <c r="H45010" t="s">
        <v>2020</v>
      </c>
      <c r="I45010">
        <v>43424</v>
      </c>
      <c r="J45010">
        <v>4</v>
      </c>
      <c r="K45010">
        <v>-18.5</v>
      </c>
    </row>
    <row r="45011" spans="2:11">
      <c r="B45011" t="s">
        <v>2083</v>
      </c>
      <c r="C45011" t="s">
        <v>2084</v>
      </c>
      <c r="D45011" t="s">
        <v>2035</v>
      </c>
      <c r="E45011">
        <v>5</v>
      </c>
      <c r="F45011" t="s">
        <v>2085</v>
      </c>
      <c r="G45011" t="s">
        <v>2030</v>
      </c>
      <c r="H45011" t="s">
        <v>2017</v>
      </c>
      <c r="I45011">
        <v>43327</v>
      </c>
      <c r="J45011">
        <v>2</v>
      </c>
      <c r="K45011">
        <v>-3.32</v>
      </c>
    </row>
    <row r="45101" spans="1:11">
      <c r="A45101" t="s">
        <v>1464</v>
      </c>
      <c r="B45101" t="s">
        <v>2031</v>
      </c>
      <c r="C45101" t="s">
        <v>2293</v>
      </c>
      <c r="D45101" t="s">
        <v>2026</v>
      </c>
      <c r="E45101">
        <v>5</v>
      </c>
      <c r="F45101" t="s">
        <v>2016</v>
      </c>
      <c r="G45101">
        <v>26</v>
      </c>
      <c r="H45101" t="s">
        <v>2020</v>
      </c>
      <c r="I45101">
        <v>43511</v>
      </c>
      <c r="J45101">
        <v>1</v>
      </c>
      <c r="K45101">
        <v>34.090000000000003</v>
      </c>
    </row>
    <row r="45102" spans="1:11">
      <c r="B45102" t="s">
        <v>2148</v>
      </c>
      <c r="C45102" t="s">
        <v>2294</v>
      </c>
      <c r="D45102" t="s">
        <v>2029</v>
      </c>
      <c r="E45102">
        <v>5</v>
      </c>
      <c r="F45102" t="s">
        <v>2016</v>
      </c>
      <c r="G45102">
        <v>28</v>
      </c>
      <c r="H45102" t="s">
        <v>2017</v>
      </c>
      <c r="I45102">
        <v>43511</v>
      </c>
      <c r="J45102" t="s">
        <v>2030</v>
      </c>
      <c r="K45102" t="s">
        <v>2030</v>
      </c>
    </row>
    <row r="45103" spans="1:11">
      <c r="B45103" t="s">
        <v>2021</v>
      </c>
      <c r="C45103" t="s">
        <v>2295</v>
      </c>
      <c r="D45103" t="s">
        <v>2296</v>
      </c>
      <c r="E45103">
        <v>3</v>
      </c>
      <c r="F45103" t="s">
        <v>2016</v>
      </c>
      <c r="G45103">
        <v>22</v>
      </c>
      <c r="H45103" t="s">
        <v>2020</v>
      </c>
      <c r="I45103">
        <v>43501</v>
      </c>
      <c r="J45103" t="s">
        <v>2030</v>
      </c>
      <c r="K45103" t="s">
        <v>2030</v>
      </c>
    </row>
    <row r="45104" spans="1:11">
      <c r="B45104" t="s">
        <v>2037</v>
      </c>
      <c r="C45104" t="s">
        <v>2297</v>
      </c>
      <c r="D45104" t="s">
        <v>2026</v>
      </c>
      <c r="E45104">
        <v>5</v>
      </c>
      <c r="F45104" t="s">
        <v>2016</v>
      </c>
      <c r="G45104">
        <v>24</v>
      </c>
      <c r="H45104" t="s">
        <v>2020</v>
      </c>
      <c r="I45104">
        <v>43501</v>
      </c>
      <c r="J45104">
        <v>1</v>
      </c>
      <c r="K45104">
        <v>34.090000000000003</v>
      </c>
    </row>
    <row r="45105" spans="2:11">
      <c r="B45105" t="s">
        <v>2139</v>
      </c>
      <c r="C45105" t="s">
        <v>2298</v>
      </c>
      <c r="D45105" t="s">
        <v>2035</v>
      </c>
      <c r="E45105">
        <v>5</v>
      </c>
      <c r="F45105" t="s">
        <v>2016</v>
      </c>
      <c r="G45105">
        <v>30</v>
      </c>
      <c r="H45105" t="s">
        <v>2020</v>
      </c>
      <c r="I45105">
        <v>43501</v>
      </c>
      <c r="J45105" t="s">
        <v>2030</v>
      </c>
      <c r="K45105" t="s">
        <v>2030</v>
      </c>
    </row>
    <row r="45106" spans="2:11">
      <c r="B45106" t="s">
        <v>2074</v>
      </c>
      <c r="C45106" t="s">
        <v>2299</v>
      </c>
      <c r="D45106" t="s">
        <v>2026</v>
      </c>
      <c r="E45106">
        <v>5</v>
      </c>
      <c r="F45106" t="s">
        <v>2016</v>
      </c>
      <c r="G45106">
        <v>29</v>
      </c>
      <c r="H45106" t="s">
        <v>2020</v>
      </c>
      <c r="I45106">
        <v>43501</v>
      </c>
      <c r="J45106">
        <v>1</v>
      </c>
      <c r="K45106">
        <v>34.090000000000003</v>
      </c>
    </row>
    <row r="45107" spans="2:11">
      <c r="B45107" t="s">
        <v>2079</v>
      </c>
      <c r="C45107" t="s">
        <v>2138</v>
      </c>
      <c r="D45107" t="s">
        <v>2029</v>
      </c>
      <c r="E45107">
        <v>5</v>
      </c>
      <c r="F45107" t="s">
        <v>2016</v>
      </c>
      <c r="G45107">
        <v>33</v>
      </c>
      <c r="H45107" t="s">
        <v>2017</v>
      </c>
      <c r="I45107">
        <v>43501</v>
      </c>
      <c r="J45107">
        <v>1</v>
      </c>
      <c r="K45107">
        <v>34.090000000000003</v>
      </c>
    </row>
    <row r="45108" spans="2:11">
      <c r="B45108" t="s">
        <v>2151</v>
      </c>
      <c r="C45108" t="s">
        <v>2300</v>
      </c>
      <c r="D45108" t="s">
        <v>2026</v>
      </c>
      <c r="E45108">
        <v>5</v>
      </c>
      <c r="F45108" t="s">
        <v>2016</v>
      </c>
      <c r="G45108">
        <v>34</v>
      </c>
      <c r="H45108" t="s">
        <v>2020</v>
      </c>
      <c r="I45108">
        <v>43501</v>
      </c>
      <c r="J45108" t="s">
        <v>2030</v>
      </c>
      <c r="K45108" t="s">
        <v>2030</v>
      </c>
    </row>
    <row r="45109" spans="2:11">
      <c r="B45109" t="s">
        <v>2049</v>
      </c>
      <c r="C45109" t="s">
        <v>2301</v>
      </c>
      <c r="D45109" t="s">
        <v>2029</v>
      </c>
      <c r="E45109">
        <v>5</v>
      </c>
      <c r="F45109" t="s">
        <v>2016</v>
      </c>
      <c r="G45109">
        <v>23</v>
      </c>
      <c r="H45109" t="s">
        <v>2020</v>
      </c>
      <c r="I45109">
        <v>43501</v>
      </c>
      <c r="J45109">
        <v>1</v>
      </c>
      <c r="K45109">
        <v>34.090000000000003</v>
      </c>
    </row>
    <row r="45110" spans="2:11">
      <c r="B45110" t="s">
        <v>2198</v>
      </c>
      <c r="C45110" t="s">
        <v>2302</v>
      </c>
      <c r="D45110" t="s">
        <v>2035</v>
      </c>
      <c r="E45110">
        <v>5</v>
      </c>
      <c r="F45110" t="s">
        <v>2016</v>
      </c>
      <c r="G45110">
        <v>28</v>
      </c>
      <c r="H45110" t="s">
        <v>2020</v>
      </c>
      <c r="I45110">
        <v>43501</v>
      </c>
      <c r="J45110">
        <v>1</v>
      </c>
      <c r="K45110">
        <v>34.090000000000003</v>
      </c>
    </row>
    <row r="45111" spans="2:11">
      <c r="B45111" t="s">
        <v>2033</v>
      </c>
      <c r="C45111" t="s">
        <v>2303</v>
      </c>
      <c r="D45111" t="s">
        <v>2035</v>
      </c>
      <c r="E45111">
        <v>5</v>
      </c>
      <c r="F45111" t="s">
        <v>2016</v>
      </c>
      <c r="G45111">
        <v>18</v>
      </c>
      <c r="H45111" t="s">
        <v>2020</v>
      </c>
      <c r="I45111">
        <v>43480</v>
      </c>
      <c r="J45111">
        <v>1</v>
      </c>
      <c r="K45111">
        <v>34.090000000000003</v>
      </c>
    </row>
    <row r="45112" spans="2:11">
      <c r="B45112" t="s">
        <v>2083</v>
      </c>
      <c r="C45112" t="s">
        <v>2304</v>
      </c>
      <c r="D45112" t="s">
        <v>2184</v>
      </c>
      <c r="E45112">
        <v>1</v>
      </c>
      <c r="F45112" t="s">
        <v>2016</v>
      </c>
      <c r="G45112" t="s">
        <v>2030</v>
      </c>
      <c r="H45112" t="s">
        <v>2017</v>
      </c>
      <c r="I45112">
        <v>43181</v>
      </c>
      <c r="J45112">
        <v>2</v>
      </c>
      <c r="K45112">
        <v>-34.090000000000003</v>
      </c>
    </row>
    <row r="45201" spans="1:11">
      <c r="A45201" t="s">
        <v>1465</v>
      </c>
      <c r="B45201" t="s">
        <v>2593</v>
      </c>
      <c r="C45201" t="s">
        <v>3742</v>
      </c>
      <c r="D45201" t="s">
        <v>2029</v>
      </c>
      <c r="E45201">
        <v>5</v>
      </c>
      <c r="F45201" t="s">
        <v>2016</v>
      </c>
      <c r="G45201">
        <v>90.41</v>
      </c>
      <c r="H45201" t="s">
        <v>2133</v>
      </c>
      <c r="I45201">
        <v>43511</v>
      </c>
      <c r="J45201">
        <v>2</v>
      </c>
      <c r="K45201">
        <v>9.52</v>
      </c>
    </row>
    <row r="45202" spans="1:11">
      <c r="B45202" t="s">
        <v>3743</v>
      </c>
      <c r="C45202" t="s">
        <v>3744</v>
      </c>
      <c r="D45202" t="s">
        <v>2026</v>
      </c>
      <c r="E45202">
        <v>5</v>
      </c>
      <c r="F45202" t="s">
        <v>2016</v>
      </c>
      <c r="G45202">
        <v>86.64</v>
      </c>
      <c r="H45202" t="s">
        <v>2017</v>
      </c>
      <c r="I45202">
        <v>43511</v>
      </c>
      <c r="J45202" t="s">
        <v>2030</v>
      </c>
      <c r="K45202" t="s">
        <v>2030</v>
      </c>
    </row>
    <row r="45203" spans="1:11">
      <c r="B45203" t="s">
        <v>2027</v>
      </c>
      <c r="C45203" t="s">
        <v>3745</v>
      </c>
      <c r="D45203" t="s">
        <v>2044</v>
      </c>
      <c r="E45203">
        <v>3</v>
      </c>
      <c r="F45203" t="s">
        <v>2016</v>
      </c>
      <c r="G45203">
        <v>75</v>
      </c>
      <c r="H45203" t="s">
        <v>2017</v>
      </c>
      <c r="I45203">
        <v>43510</v>
      </c>
      <c r="J45203" t="s">
        <v>2030</v>
      </c>
      <c r="K45203" t="s">
        <v>2030</v>
      </c>
    </row>
    <row r="45204" spans="1:11">
      <c r="B45204" t="s">
        <v>2118</v>
      </c>
      <c r="C45204" t="s">
        <v>3746</v>
      </c>
      <c r="D45204" t="s">
        <v>2026</v>
      </c>
      <c r="E45204">
        <v>5</v>
      </c>
      <c r="F45204" t="s">
        <v>2016</v>
      </c>
      <c r="G45204">
        <v>89.87</v>
      </c>
      <c r="H45204" t="s">
        <v>2017</v>
      </c>
      <c r="I45204">
        <v>43508</v>
      </c>
      <c r="J45204">
        <v>3</v>
      </c>
      <c r="K45204">
        <v>6.04</v>
      </c>
    </row>
    <row r="45205" spans="1:11">
      <c r="B45205" t="s">
        <v>2174</v>
      </c>
      <c r="C45205" t="s">
        <v>3326</v>
      </c>
      <c r="D45205" t="s">
        <v>2015</v>
      </c>
      <c r="E45205">
        <v>3</v>
      </c>
      <c r="F45205" t="s">
        <v>2016</v>
      </c>
      <c r="G45205">
        <v>73.72</v>
      </c>
      <c r="H45205" t="s">
        <v>2017</v>
      </c>
      <c r="I45205">
        <v>43507</v>
      </c>
      <c r="J45205">
        <v>5</v>
      </c>
      <c r="K45205">
        <v>0</v>
      </c>
    </row>
    <row r="45206" spans="1:11">
      <c r="B45206" t="s">
        <v>2067</v>
      </c>
      <c r="C45206" t="s">
        <v>3341</v>
      </c>
      <c r="D45206" t="s">
        <v>2029</v>
      </c>
      <c r="E45206">
        <v>5</v>
      </c>
      <c r="F45206" t="s">
        <v>2016</v>
      </c>
      <c r="G45206">
        <v>91.02</v>
      </c>
      <c r="H45206" t="s">
        <v>2020</v>
      </c>
      <c r="I45206">
        <v>43507</v>
      </c>
      <c r="J45206">
        <v>2</v>
      </c>
      <c r="K45206">
        <v>9.52</v>
      </c>
    </row>
    <row r="45207" spans="1:11">
      <c r="B45207" t="s">
        <v>2072</v>
      </c>
      <c r="C45207" t="s">
        <v>3343</v>
      </c>
      <c r="D45207" t="s">
        <v>2029</v>
      </c>
      <c r="E45207">
        <v>5</v>
      </c>
      <c r="F45207" t="s">
        <v>2016</v>
      </c>
      <c r="G45207">
        <v>88</v>
      </c>
      <c r="H45207" t="s">
        <v>2017</v>
      </c>
      <c r="I45207">
        <v>43504</v>
      </c>
      <c r="J45207">
        <v>2</v>
      </c>
      <c r="K45207">
        <v>9.52</v>
      </c>
    </row>
    <row r="45208" spans="1:11">
      <c r="B45208" t="s">
        <v>3032</v>
      </c>
      <c r="C45208" t="s">
        <v>3346</v>
      </c>
      <c r="D45208" t="s">
        <v>2026</v>
      </c>
      <c r="E45208">
        <v>5</v>
      </c>
      <c r="F45208" t="s">
        <v>2016</v>
      </c>
      <c r="G45208">
        <v>82.9</v>
      </c>
      <c r="H45208" t="s">
        <v>2017</v>
      </c>
      <c r="I45208">
        <v>43504</v>
      </c>
      <c r="J45208">
        <v>1</v>
      </c>
      <c r="K45208">
        <v>17.64</v>
      </c>
    </row>
    <row r="45209" spans="1:11">
      <c r="B45209" t="s">
        <v>3008</v>
      </c>
      <c r="C45209" t="s">
        <v>3747</v>
      </c>
      <c r="D45209" t="s">
        <v>2026</v>
      </c>
      <c r="E45209">
        <v>5</v>
      </c>
      <c r="F45209" t="s">
        <v>2016</v>
      </c>
      <c r="G45209">
        <v>90.44</v>
      </c>
      <c r="H45209" t="s">
        <v>2017</v>
      </c>
      <c r="I45209">
        <v>43504</v>
      </c>
      <c r="J45209">
        <v>2</v>
      </c>
      <c r="K45209">
        <v>9.52</v>
      </c>
    </row>
    <row r="45210" spans="1:11">
      <c r="B45210" t="s">
        <v>2390</v>
      </c>
      <c r="C45210" t="s">
        <v>3748</v>
      </c>
      <c r="D45210" t="s">
        <v>2026</v>
      </c>
      <c r="E45210">
        <v>5</v>
      </c>
      <c r="F45210" t="s">
        <v>2016</v>
      </c>
      <c r="G45210">
        <v>93</v>
      </c>
      <c r="H45210" t="s">
        <v>2020</v>
      </c>
      <c r="I45210">
        <v>43504</v>
      </c>
      <c r="J45210">
        <v>2</v>
      </c>
      <c r="K45210">
        <v>9.52</v>
      </c>
    </row>
    <row r="45211" spans="1:11">
      <c r="B45211" t="s">
        <v>3014</v>
      </c>
      <c r="C45211" t="s">
        <v>3348</v>
      </c>
      <c r="D45211" t="s">
        <v>2252</v>
      </c>
      <c r="E45211">
        <v>3</v>
      </c>
      <c r="F45211" t="s">
        <v>2016</v>
      </c>
      <c r="G45211">
        <v>79.13</v>
      </c>
      <c r="H45211" t="s">
        <v>2020</v>
      </c>
      <c r="I45211">
        <v>43504</v>
      </c>
      <c r="J45211">
        <v>5</v>
      </c>
      <c r="K45211">
        <v>0</v>
      </c>
    </row>
    <row r="45212" spans="1:11">
      <c r="B45212" t="s">
        <v>2595</v>
      </c>
      <c r="C45212" t="s">
        <v>3749</v>
      </c>
      <c r="D45212" t="s">
        <v>2252</v>
      </c>
      <c r="E45212">
        <v>3</v>
      </c>
      <c r="F45212" t="s">
        <v>2016</v>
      </c>
      <c r="G45212">
        <v>86</v>
      </c>
      <c r="H45212" t="s">
        <v>2020</v>
      </c>
      <c r="I45212">
        <v>43503</v>
      </c>
      <c r="J45212">
        <v>5</v>
      </c>
      <c r="K45212">
        <v>0</v>
      </c>
    </row>
    <row r="45213" spans="1:11">
      <c r="B45213" t="s">
        <v>3030</v>
      </c>
      <c r="C45213" t="s">
        <v>3750</v>
      </c>
      <c r="D45213" t="s">
        <v>2076</v>
      </c>
      <c r="E45213">
        <v>3</v>
      </c>
      <c r="F45213" t="s">
        <v>2016</v>
      </c>
      <c r="G45213">
        <v>78.88</v>
      </c>
      <c r="H45213" t="s">
        <v>2020</v>
      </c>
      <c r="I45213">
        <v>43503</v>
      </c>
      <c r="J45213">
        <v>6</v>
      </c>
      <c r="K45213">
        <v>-5.81</v>
      </c>
    </row>
    <row r="45214" spans="1:11">
      <c r="B45214" t="s">
        <v>2094</v>
      </c>
      <c r="C45214" t="s">
        <v>2095</v>
      </c>
      <c r="D45214" t="s">
        <v>2026</v>
      </c>
      <c r="E45214">
        <v>5</v>
      </c>
      <c r="F45214" t="s">
        <v>2016</v>
      </c>
      <c r="G45214">
        <v>86</v>
      </c>
      <c r="H45214" t="s">
        <v>2017</v>
      </c>
      <c r="I45214">
        <v>43503</v>
      </c>
      <c r="J45214" t="s">
        <v>2030</v>
      </c>
      <c r="K45214" t="s">
        <v>2030</v>
      </c>
    </row>
    <row r="45215" spans="1:11">
      <c r="B45215" t="s">
        <v>2063</v>
      </c>
      <c r="C45215" t="s">
        <v>3351</v>
      </c>
      <c r="D45215" t="s">
        <v>2035</v>
      </c>
      <c r="E45215">
        <v>5</v>
      </c>
      <c r="F45215" t="s">
        <v>2016</v>
      </c>
      <c r="G45215">
        <v>74</v>
      </c>
      <c r="H45215" t="s">
        <v>2017</v>
      </c>
      <c r="I45215">
        <v>43503</v>
      </c>
      <c r="J45215" t="s">
        <v>2030</v>
      </c>
      <c r="K45215" t="s">
        <v>2030</v>
      </c>
    </row>
    <row r="45216" spans="1:11">
      <c r="B45216" t="s">
        <v>2042</v>
      </c>
      <c r="C45216" t="s">
        <v>3356</v>
      </c>
      <c r="D45216" t="s">
        <v>2044</v>
      </c>
      <c r="E45216">
        <v>3</v>
      </c>
      <c r="F45216" t="s">
        <v>2016</v>
      </c>
      <c r="G45216">
        <v>73.150000000000006</v>
      </c>
      <c r="H45216" t="s">
        <v>2020</v>
      </c>
      <c r="I45216">
        <v>43493</v>
      </c>
      <c r="J45216">
        <v>4</v>
      </c>
      <c r="K45216">
        <v>3.69</v>
      </c>
    </row>
    <row r="45217" spans="2:11">
      <c r="B45217" t="s">
        <v>2033</v>
      </c>
      <c r="C45217" t="s">
        <v>3751</v>
      </c>
      <c r="D45217" t="s">
        <v>2044</v>
      </c>
      <c r="E45217">
        <v>3</v>
      </c>
      <c r="F45217" t="s">
        <v>2016</v>
      </c>
      <c r="G45217">
        <v>75</v>
      </c>
      <c r="H45217" t="s">
        <v>2020</v>
      </c>
      <c r="I45217">
        <v>43479</v>
      </c>
      <c r="J45217">
        <v>5</v>
      </c>
      <c r="K45217">
        <v>0</v>
      </c>
    </row>
    <row r="45218" spans="2:11">
      <c r="B45218" t="s">
        <v>3338</v>
      </c>
      <c r="C45218" t="s">
        <v>3752</v>
      </c>
      <c r="D45218" t="s">
        <v>2026</v>
      </c>
      <c r="E45218">
        <v>5</v>
      </c>
      <c r="F45218" t="s">
        <v>2016</v>
      </c>
      <c r="G45218">
        <v>75.55</v>
      </c>
      <c r="H45218" t="s">
        <v>2017</v>
      </c>
      <c r="I45218">
        <v>43475</v>
      </c>
      <c r="J45218">
        <v>2</v>
      </c>
      <c r="K45218">
        <v>9.52</v>
      </c>
    </row>
    <row r="45219" spans="2:11">
      <c r="B45219" t="s">
        <v>2083</v>
      </c>
      <c r="C45219" t="s">
        <v>2084</v>
      </c>
      <c r="D45219" t="s">
        <v>2053</v>
      </c>
      <c r="E45219">
        <v>1</v>
      </c>
      <c r="F45219" t="s">
        <v>2016</v>
      </c>
      <c r="G45219" t="s">
        <v>2030</v>
      </c>
      <c r="H45219" t="s">
        <v>2017</v>
      </c>
      <c r="I45219">
        <v>43431</v>
      </c>
      <c r="J45219" t="s">
        <v>2030</v>
      </c>
      <c r="K45219" t="s">
        <v>2030</v>
      </c>
    </row>
    <row r="45301" spans="1:11">
      <c r="A45301" t="s">
        <v>1466</v>
      </c>
      <c r="B45301" t="s">
        <v>2067</v>
      </c>
      <c r="C45301" t="s">
        <v>2787</v>
      </c>
      <c r="D45301" t="s">
        <v>3104</v>
      </c>
      <c r="E45301">
        <v>5</v>
      </c>
      <c r="F45301" t="s">
        <v>2016</v>
      </c>
      <c r="G45301">
        <v>40</v>
      </c>
      <c r="H45301" t="s">
        <v>2020</v>
      </c>
      <c r="I45301">
        <v>43511</v>
      </c>
      <c r="J45301">
        <v>4</v>
      </c>
      <c r="K45301">
        <v>-16.309999999999999</v>
      </c>
    </row>
    <row r="45302" spans="1:11">
      <c r="B45302" t="s">
        <v>2083</v>
      </c>
      <c r="C45302" t="s">
        <v>2084</v>
      </c>
      <c r="D45302" t="s">
        <v>2076</v>
      </c>
      <c r="E45302">
        <v>3</v>
      </c>
      <c r="F45302" t="s">
        <v>2085</v>
      </c>
      <c r="G45302" t="s">
        <v>2030</v>
      </c>
      <c r="H45302" t="s">
        <v>2017</v>
      </c>
      <c r="I45302">
        <v>43509</v>
      </c>
      <c r="J45302">
        <v>5</v>
      </c>
      <c r="K45302">
        <v>-33.92</v>
      </c>
    </row>
    <row r="45303" spans="1:11">
      <c r="B45303" t="s">
        <v>2094</v>
      </c>
      <c r="C45303" t="s">
        <v>2095</v>
      </c>
      <c r="D45303" t="s">
        <v>2076</v>
      </c>
      <c r="E45303">
        <v>3</v>
      </c>
      <c r="F45303" t="s">
        <v>2016</v>
      </c>
      <c r="G45303" t="s">
        <v>2030</v>
      </c>
      <c r="H45303" t="s">
        <v>2017</v>
      </c>
      <c r="I45303">
        <v>43507</v>
      </c>
      <c r="J45303" t="s">
        <v>2030</v>
      </c>
      <c r="K45303" t="s">
        <v>2030</v>
      </c>
    </row>
    <row r="45304" spans="1:11">
      <c r="B45304" t="s">
        <v>106</v>
      </c>
      <c r="C45304" t="s">
        <v>3105</v>
      </c>
      <c r="D45304" t="s">
        <v>2114</v>
      </c>
      <c r="E45304">
        <v>3</v>
      </c>
      <c r="F45304" t="s">
        <v>2016</v>
      </c>
      <c r="G45304">
        <v>28</v>
      </c>
      <c r="H45304" t="s">
        <v>2020</v>
      </c>
      <c r="I45304">
        <v>43504</v>
      </c>
      <c r="J45304">
        <v>2</v>
      </c>
      <c r="K45304">
        <v>0</v>
      </c>
    </row>
    <row r="45305" spans="1:11">
      <c r="B45305" t="s">
        <v>2131</v>
      </c>
      <c r="C45305" t="s">
        <v>3106</v>
      </c>
      <c r="D45305" t="s">
        <v>2026</v>
      </c>
      <c r="E45305">
        <v>5</v>
      </c>
      <c r="F45305" t="s">
        <v>2016</v>
      </c>
      <c r="G45305">
        <v>30</v>
      </c>
      <c r="H45305" t="s">
        <v>2133</v>
      </c>
      <c r="I45305">
        <v>43504</v>
      </c>
      <c r="J45305">
        <v>1</v>
      </c>
      <c r="K45305">
        <v>13.29</v>
      </c>
    </row>
    <row r="45306" spans="1:11">
      <c r="B45306" t="s">
        <v>2033</v>
      </c>
      <c r="C45306" t="s">
        <v>2557</v>
      </c>
      <c r="D45306" t="s">
        <v>2035</v>
      </c>
      <c r="E45306">
        <v>5</v>
      </c>
      <c r="F45306" t="s">
        <v>2016</v>
      </c>
      <c r="G45306">
        <v>32</v>
      </c>
      <c r="H45306" t="s">
        <v>2036</v>
      </c>
      <c r="I45306">
        <v>43504</v>
      </c>
      <c r="J45306">
        <v>4</v>
      </c>
      <c r="K45306">
        <v>-16.309999999999999</v>
      </c>
    </row>
    <row r="45307" spans="1:11">
      <c r="B45307" t="s">
        <v>2059</v>
      </c>
      <c r="C45307" t="s">
        <v>2410</v>
      </c>
      <c r="D45307" t="s">
        <v>2026</v>
      </c>
      <c r="E45307">
        <v>5</v>
      </c>
      <c r="F45307" t="s">
        <v>2016</v>
      </c>
      <c r="G45307">
        <v>37</v>
      </c>
      <c r="H45307" t="s">
        <v>2020</v>
      </c>
      <c r="I45307">
        <v>43504</v>
      </c>
      <c r="J45307">
        <v>4</v>
      </c>
      <c r="K45307">
        <v>-16.309999999999999</v>
      </c>
    </row>
    <row r="45308" spans="1:11">
      <c r="B45308" t="s">
        <v>2269</v>
      </c>
      <c r="C45308" t="s">
        <v>3107</v>
      </c>
      <c r="D45308" t="s">
        <v>2026</v>
      </c>
      <c r="E45308">
        <v>5</v>
      </c>
      <c r="F45308" t="s">
        <v>2016</v>
      </c>
      <c r="G45308">
        <v>34</v>
      </c>
      <c r="H45308" t="s">
        <v>2020</v>
      </c>
      <c r="I45308">
        <v>43504</v>
      </c>
      <c r="J45308">
        <v>4</v>
      </c>
      <c r="K45308">
        <v>-16.309999999999999</v>
      </c>
    </row>
    <row r="45309" spans="1:11">
      <c r="B45309" t="s">
        <v>2045</v>
      </c>
      <c r="C45309" t="s">
        <v>2687</v>
      </c>
      <c r="D45309" t="s">
        <v>2015</v>
      </c>
      <c r="E45309">
        <v>3</v>
      </c>
      <c r="F45309" t="s">
        <v>2016</v>
      </c>
      <c r="G45309" t="s">
        <v>2030</v>
      </c>
      <c r="H45309" t="s">
        <v>2017</v>
      </c>
      <c r="I45309">
        <v>43503</v>
      </c>
      <c r="J45309">
        <v>3</v>
      </c>
      <c r="K45309">
        <v>-7.34</v>
      </c>
    </row>
    <row r="45310" spans="1:11">
      <c r="B45310" t="s">
        <v>2240</v>
      </c>
      <c r="C45310" t="s">
        <v>3108</v>
      </c>
      <c r="D45310" t="s">
        <v>2179</v>
      </c>
      <c r="E45310" t="s">
        <v>2030</v>
      </c>
      <c r="F45310" t="s">
        <v>2016</v>
      </c>
      <c r="G45310" t="s">
        <v>2030</v>
      </c>
      <c r="H45310" t="s">
        <v>2017</v>
      </c>
      <c r="I45310">
        <v>43024</v>
      </c>
      <c r="J45310" t="s">
        <v>2030</v>
      </c>
      <c r="K45310" t="s">
        <v>2030</v>
      </c>
    </row>
    <row r="45311" spans="1:11">
      <c r="B45311" t="s">
        <v>2054</v>
      </c>
      <c r="C45311" t="s">
        <v>3109</v>
      </c>
      <c r="D45311" t="s">
        <v>2179</v>
      </c>
      <c r="E45311" t="s">
        <v>2030</v>
      </c>
      <c r="F45311" t="s">
        <v>2016</v>
      </c>
      <c r="G45311" t="s">
        <v>2030</v>
      </c>
      <c r="H45311" t="s">
        <v>2017</v>
      </c>
      <c r="I45311">
        <v>42475</v>
      </c>
      <c r="J45311" t="s">
        <v>2030</v>
      </c>
      <c r="K45311" t="s">
        <v>2030</v>
      </c>
    </row>
    <row r="45401" spans="1:11">
      <c r="A45401" t="s">
        <v>1467</v>
      </c>
      <c r="B45401" t="s">
        <v>2601</v>
      </c>
      <c r="C45401" t="s">
        <v>2651</v>
      </c>
      <c r="D45401" t="s">
        <v>2029</v>
      </c>
      <c r="E45401">
        <v>5</v>
      </c>
      <c r="F45401" t="s">
        <v>2016</v>
      </c>
      <c r="G45401">
        <v>44</v>
      </c>
      <c r="H45401" t="s">
        <v>2017</v>
      </c>
      <c r="I45401">
        <v>43511</v>
      </c>
      <c r="J45401">
        <v>1</v>
      </c>
      <c r="K45401">
        <v>14.28</v>
      </c>
    </row>
    <row r="45402" spans="1:11">
      <c r="B45402" t="s">
        <v>2118</v>
      </c>
      <c r="C45402" t="s">
        <v>2119</v>
      </c>
      <c r="D45402" t="s">
        <v>2076</v>
      </c>
      <c r="E45402">
        <v>3</v>
      </c>
      <c r="F45402" t="s">
        <v>2016</v>
      </c>
      <c r="G45402">
        <v>36</v>
      </c>
      <c r="H45402" t="s">
        <v>2017</v>
      </c>
      <c r="I45402">
        <v>43509</v>
      </c>
      <c r="J45402">
        <v>5</v>
      </c>
      <c r="K45402">
        <v>0</v>
      </c>
    </row>
    <row r="45403" spans="1:11">
      <c r="B45403" t="s">
        <v>2267</v>
      </c>
      <c r="C45403" t="s">
        <v>2652</v>
      </c>
      <c r="D45403" t="s">
        <v>2273</v>
      </c>
      <c r="E45403">
        <v>3</v>
      </c>
      <c r="F45403" t="s">
        <v>2016</v>
      </c>
      <c r="G45403" t="s">
        <v>2030</v>
      </c>
      <c r="H45403" t="s">
        <v>2017</v>
      </c>
      <c r="I45403">
        <v>43508</v>
      </c>
      <c r="J45403">
        <v>8</v>
      </c>
      <c r="K45403">
        <v>-15.05</v>
      </c>
    </row>
    <row r="45404" spans="1:11">
      <c r="B45404" t="s">
        <v>2621</v>
      </c>
      <c r="C45404" t="s">
        <v>2653</v>
      </c>
      <c r="D45404" t="s">
        <v>2044</v>
      </c>
      <c r="E45404">
        <v>3</v>
      </c>
      <c r="F45404" t="s">
        <v>2016</v>
      </c>
      <c r="G45404" t="s">
        <v>2030</v>
      </c>
      <c r="H45404" t="s">
        <v>2017</v>
      </c>
      <c r="I45404">
        <v>43507</v>
      </c>
      <c r="J45404">
        <v>5</v>
      </c>
      <c r="K45404">
        <v>0</v>
      </c>
    </row>
    <row r="45405" spans="1:11">
      <c r="B45405" t="s">
        <v>2247</v>
      </c>
      <c r="C45405" t="s">
        <v>2248</v>
      </c>
      <c r="D45405" t="s">
        <v>2162</v>
      </c>
      <c r="E45405">
        <v>3</v>
      </c>
      <c r="F45405" t="s">
        <v>2016</v>
      </c>
      <c r="G45405">
        <v>37</v>
      </c>
      <c r="H45405" t="s">
        <v>2020</v>
      </c>
      <c r="I45405">
        <v>43506</v>
      </c>
      <c r="J45405">
        <v>5</v>
      </c>
      <c r="K45405">
        <v>0</v>
      </c>
    </row>
    <row r="45406" spans="1:11">
      <c r="B45406" t="s">
        <v>2045</v>
      </c>
      <c r="C45406" t="s">
        <v>2249</v>
      </c>
      <c r="D45406" t="s">
        <v>2015</v>
      </c>
      <c r="E45406">
        <v>3</v>
      </c>
      <c r="F45406" t="s">
        <v>2016</v>
      </c>
      <c r="G45406" t="s">
        <v>2030</v>
      </c>
      <c r="H45406" t="s">
        <v>2017</v>
      </c>
      <c r="I45406">
        <v>43504</v>
      </c>
      <c r="J45406">
        <v>5</v>
      </c>
      <c r="K45406">
        <v>0</v>
      </c>
    </row>
    <row r="45407" spans="1:11">
      <c r="B45407" t="s">
        <v>2049</v>
      </c>
      <c r="C45407" t="s">
        <v>2654</v>
      </c>
      <c r="D45407" t="s">
        <v>2015</v>
      </c>
      <c r="E45407">
        <v>3</v>
      </c>
      <c r="F45407" t="s">
        <v>2016</v>
      </c>
      <c r="G45407">
        <v>39</v>
      </c>
      <c r="H45407" t="s">
        <v>2017</v>
      </c>
      <c r="I45407">
        <v>43497</v>
      </c>
      <c r="J45407">
        <v>5</v>
      </c>
      <c r="K45407">
        <v>0</v>
      </c>
    </row>
    <row r="45408" spans="1:11">
      <c r="B45408" t="s">
        <v>2051</v>
      </c>
      <c r="C45408" t="s">
        <v>2115</v>
      </c>
      <c r="D45408" t="s">
        <v>2076</v>
      </c>
      <c r="E45408">
        <v>3</v>
      </c>
      <c r="F45408" t="s">
        <v>2088</v>
      </c>
      <c r="G45408">
        <v>40</v>
      </c>
      <c r="H45408" t="s">
        <v>2017</v>
      </c>
      <c r="I45408">
        <v>43496</v>
      </c>
      <c r="J45408" t="s">
        <v>2030</v>
      </c>
      <c r="K45408" t="s">
        <v>2030</v>
      </c>
    </row>
    <row r="45409" spans="2:11">
      <c r="B45409" t="s">
        <v>2151</v>
      </c>
      <c r="C45409" t="s">
        <v>2655</v>
      </c>
      <c r="D45409" t="s">
        <v>2044</v>
      </c>
      <c r="E45409">
        <v>3</v>
      </c>
      <c r="F45409" t="s">
        <v>2016</v>
      </c>
      <c r="G45409" t="s">
        <v>2030</v>
      </c>
      <c r="H45409" t="s">
        <v>2017</v>
      </c>
      <c r="I45409">
        <v>43492</v>
      </c>
      <c r="J45409">
        <v>5</v>
      </c>
      <c r="K45409">
        <v>0</v>
      </c>
    </row>
    <row r="45410" spans="2:11">
      <c r="B45410" t="s">
        <v>2079</v>
      </c>
      <c r="C45410" t="s">
        <v>2656</v>
      </c>
      <c r="D45410" t="s">
        <v>2029</v>
      </c>
      <c r="E45410">
        <v>5</v>
      </c>
      <c r="F45410" t="s">
        <v>2016</v>
      </c>
      <c r="G45410">
        <v>40</v>
      </c>
      <c r="H45410" t="s">
        <v>2017</v>
      </c>
      <c r="I45410">
        <v>43476</v>
      </c>
      <c r="J45410">
        <v>1</v>
      </c>
      <c r="K45410">
        <v>14.28</v>
      </c>
    </row>
    <row r="45411" spans="2:11">
      <c r="B45411" t="s">
        <v>2067</v>
      </c>
      <c r="C45411" t="s">
        <v>2251</v>
      </c>
      <c r="D45411" t="s">
        <v>2252</v>
      </c>
      <c r="E45411">
        <v>3</v>
      </c>
      <c r="F45411" t="s">
        <v>2016</v>
      </c>
      <c r="G45411">
        <v>35</v>
      </c>
      <c r="H45411" t="s">
        <v>2020</v>
      </c>
      <c r="I45411">
        <v>43474</v>
      </c>
      <c r="J45411">
        <v>5</v>
      </c>
      <c r="K45411">
        <v>0</v>
      </c>
    </row>
    <row r="45412" spans="2:11">
      <c r="B45412" t="s">
        <v>2234</v>
      </c>
      <c r="C45412" t="s">
        <v>2657</v>
      </c>
      <c r="D45412" t="s">
        <v>2026</v>
      </c>
      <c r="E45412">
        <v>5</v>
      </c>
      <c r="F45412" t="s">
        <v>2016</v>
      </c>
      <c r="G45412">
        <v>40</v>
      </c>
      <c r="H45412" t="s">
        <v>2017</v>
      </c>
      <c r="I45412">
        <v>43474</v>
      </c>
      <c r="J45412">
        <v>1</v>
      </c>
      <c r="K45412">
        <v>14.28</v>
      </c>
    </row>
    <row r="45413" spans="2:11">
      <c r="B45413" t="s">
        <v>2094</v>
      </c>
      <c r="C45413" t="s">
        <v>2095</v>
      </c>
      <c r="D45413" t="s">
        <v>2026</v>
      </c>
      <c r="E45413">
        <v>5</v>
      </c>
      <c r="F45413" t="s">
        <v>2016</v>
      </c>
      <c r="G45413">
        <v>37</v>
      </c>
      <c r="H45413" t="s">
        <v>2020</v>
      </c>
      <c r="I45413">
        <v>43473</v>
      </c>
      <c r="J45413" t="s">
        <v>2030</v>
      </c>
      <c r="K45413" t="s">
        <v>2030</v>
      </c>
    </row>
    <row r="45414" spans="2:11">
      <c r="B45414" t="s">
        <v>2159</v>
      </c>
      <c r="C45414" t="s">
        <v>2658</v>
      </c>
      <c r="D45414" t="s">
        <v>2044</v>
      </c>
      <c r="E45414">
        <v>3</v>
      </c>
      <c r="F45414" t="s">
        <v>2016</v>
      </c>
      <c r="G45414">
        <v>36</v>
      </c>
      <c r="H45414" t="s">
        <v>2020</v>
      </c>
      <c r="I45414">
        <v>43468</v>
      </c>
      <c r="J45414">
        <v>5</v>
      </c>
      <c r="K45414">
        <v>0</v>
      </c>
    </row>
    <row r="45415" spans="2:11">
      <c r="B45415" t="s">
        <v>2074</v>
      </c>
      <c r="C45415" t="s">
        <v>2659</v>
      </c>
      <c r="D45415" t="s">
        <v>2076</v>
      </c>
      <c r="E45415">
        <v>3</v>
      </c>
      <c r="F45415" t="s">
        <v>2016</v>
      </c>
      <c r="G45415">
        <v>34</v>
      </c>
      <c r="H45415" t="s">
        <v>2020</v>
      </c>
      <c r="I45415">
        <v>43451</v>
      </c>
      <c r="J45415">
        <v>5</v>
      </c>
      <c r="K45415">
        <v>0</v>
      </c>
    </row>
    <row r="45416" spans="2:11">
      <c r="B45416" t="s">
        <v>2024</v>
      </c>
      <c r="C45416" t="s">
        <v>2660</v>
      </c>
      <c r="D45416" t="s">
        <v>2026</v>
      </c>
      <c r="E45416">
        <v>5</v>
      </c>
      <c r="F45416" t="s">
        <v>2016</v>
      </c>
      <c r="G45416">
        <v>42</v>
      </c>
      <c r="H45416" t="s">
        <v>2017</v>
      </c>
      <c r="I45416">
        <v>43445</v>
      </c>
      <c r="J45416">
        <v>1</v>
      </c>
      <c r="K45416">
        <v>14.28</v>
      </c>
    </row>
    <row r="45417" spans="2:11">
      <c r="B45417" t="s">
        <v>106</v>
      </c>
      <c r="C45417" t="s">
        <v>2250</v>
      </c>
      <c r="D45417" t="s">
        <v>2114</v>
      </c>
      <c r="E45417">
        <v>3</v>
      </c>
      <c r="F45417" t="s">
        <v>2016</v>
      </c>
      <c r="G45417">
        <v>36</v>
      </c>
      <c r="H45417" t="s">
        <v>2020</v>
      </c>
      <c r="I45417">
        <v>43433</v>
      </c>
      <c r="J45417">
        <v>5</v>
      </c>
      <c r="K45417">
        <v>0</v>
      </c>
    </row>
    <row r="45418" spans="2:11">
      <c r="B45418" t="s">
        <v>2033</v>
      </c>
      <c r="C45418" t="s">
        <v>2246</v>
      </c>
      <c r="D45418" t="s">
        <v>2044</v>
      </c>
      <c r="E45418">
        <v>3</v>
      </c>
      <c r="F45418" t="s">
        <v>2088</v>
      </c>
      <c r="G45418">
        <v>41</v>
      </c>
      <c r="H45418" t="s">
        <v>2020</v>
      </c>
      <c r="I45418">
        <v>43433</v>
      </c>
      <c r="J45418">
        <v>4</v>
      </c>
      <c r="K45418">
        <v>7.85</v>
      </c>
    </row>
    <row r="45419" spans="2:11">
      <c r="B45419" t="s">
        <v>2257</v>
      </c>
      <c r="C45419" t="s">
        <v>2661</v>
      </c>
      <c r="D45419" t="s">
        <v>2044</v>
      </c>
      <c r="E45419">
        <v>3</v>
      </c>
      <c r="F45419" t="s">
        <v>2016</v>
      </c>
      <c r="G45419">
        <v>38</v>
      </c>
      <c r="H45419" t="s">
        <v>2020</v>
      </c>
      <c r="I45419">
        <v>43433</v>
      </c>
      <c r="J45419">
        <v>5</v>
      </c>
      <c r="K45419">
        <v>0</v>
      </c>
    </row>
    <row r="45420" spans="2:11">
      <c r="B45420" t="s">
        <v>2027</v>
      </c>
      <c r="C45420" t="s">
        <v>2253</v>
      </c>
      <c r="D45420" t="s">
        <v>2044</v>
      </c>
      <c r="E45420">
        <v>3</v>
      </c>
      <c r="F45420" t="s">
        <v>2016</v>
      </c>
      <c r="G45420">
        <v>35</v>
      </c>
      <c r="H45420" t="s">
        <v>2017</v>
      </c>
      <c r="I45420">
        <v>43432</v>
      </c>
      <c r="J45420">
        <v>5</v>
      </c>
      <c r="K45420">
        <v>0</v>
      </c>
    </row>
    <row r="45421" spans="2:11">
      <c r="B45421" t="s">
        <v>2072</v>
      </c>
      <c r="C45421" t="s">
        <v>2255</v>
      </c>
      <c r="D45421" t="s">
        <v>2015</v>
      </c>
      <c r="E45421">
        <v>3</v>
      </c>
      <c r="F45421" t="s">
        <v>2016</v>
      </c>
      <c r="G45421" t="s">
        <v>2030</v>
      </c>
      <c r="H45421" t="s">
        <v>2017</v>
      </c>
      <c r="I45421">
        <v>43432</v>
      </c>
      <c r="J45421">
        <v>5</v>
      </c>
      <c r="K45421">
        <v>0</v>
      </c>
    </row>
    <row r="45422" spans="2:11">
      <c r="B45422" t="s">
        <v>2077</v>
      </c>
      <c r="C45422" t="s">
        <v>2116</v>
      </c>
      <c r="D45422" t="s">
        <v>2662</v>
      </c>
      <c r="E45422">
        <v>3</v>
      </c>
      <c r="F45422" t="s">
        <v>2016</v>
      </c>
      <c r="G45422" t="s">
        <v>2030</v>
      </c>
      <c r="H45422" t="s">
        <v>2017</v>
      </c>
      <c r="I45422">
        <v>43432</v>
      </c>
      <c r="J45422">
        <v>6</v>
      </c>
      <c r="K45422">
        <v>-6.05</v>
      </c>
    </row>
    <row r="45423" spans="2:11">
      <c r="B45423" t="s">
        <v>2054</v>
      </c>
      <c r="C45423" t="s">
        <v>2663</v>
      </c>
      <c r="D45423" t="s">
        <v>2056</v>
      </c>
      <c r="E45423">
        <v>4</v>
      </c>
      <c r="F45423" t="s">
        <v>2016</v>
      </c>
      <c r="G45423">
        <v>46</v>
      </c>
      <c r="H45423" t="s">
        <v>2020</v>
      </c>
      <c r="I45423">
        <v>43432</v>
      </c>
      <c r="J45423">
        <v>1</v>
      </c>
      <c r="K45423">
        <v>14.28</v>
      </c>
    </row>
    <row r="45424" spans="2:11">
      <c r="B45424" t="s">
        <v>2063</v>
      </c>
      <c r="C45424" t="s">
        <v>2266</v>
      </c>
      <c r="D45424" t="s">
        <v>2184</v>
      </c>
      <c r="E45424">
        <v>1</v>
      </c>
      <c r="F45424" t="s">
        <v>2016</v>
      </c>
      <c r="G45424">
        <v>26</v>
      </c>
      <c r="H45424" t="s">
        <v>2017</v>
      </c>
      <c r="I45424">
        <v>43432</v>
      </c>
      <c r="J45424">
        <v>7</v>
      </c>
      <c r="K45424">
        <v>-14.28</v>
      </c>
    </row>
    <row r="45425" spans="2:11">
      <c r="B45425" t="s">
        <v>2091</v>
      </c>
      <c r="C45425" t="s">
        <v>2664</v>
      </c>
      <c r="D45425" t="s">
        <v>2093</v>
      </c>
      <c r="E45425" t="s">
        <v>2030</v>
      </c>
      <c r="F45425" t="s">
        <v>2016</v>
      </c>
      <c r="G45425" t="s">
        <v>2030</v>
      </c>
      <c r="H45425" t="s">
        <v>2017</v>
      </c>
      <c r="I45425">
        <v>43425</v>
      </c>
      <c r="J45425" t="s">
        <v>2030</v>
      </c>
      <c r="K45425" t="s">
        <v>2030</v>
      </c>
    </row>
    <row r="45426" spans="2:11">
      <c r="B45426" t="s">
        <v>2083</v>
      </c>
      <c r="C45426" t="s">
        <v>2084</v>
      </c>
      <c r="D45426" t="s">
        <v>2026</v>
      </c>
      <c r="E45426">
        <v>5</v>
      </c>
      <c r="F45426" t="s">
        <v>2016</v>
      </c>
      <c r="G45426" t="s">
        <v>2030</v>
      </c>
      <c r="H45426" t="s">
        <v>2017</v>
      </c>
      <c r="I45426">
        <v>43343</v>
      </c>
      <c r="J45426">
        <v>3</v>
      </c>
      <c r="K45426">
        <v>10.19</v>
      </c>
    </row>
    <row r="45501" spans="1:11">
      <c r="A45501" t="s">
        <v>1468</v>
      </c>
      <c r="B45501" t="s">
        <v>2094</v>
      </c>
      <c r="C45501" t="s">
        <v>2095</v>
      </c>
      <c r="D45501" t="s">
        <v>2076</v>
      </c>
      <c r="E45501">
        <v>3</v>
      </c>
      <c r="F45501" t="s">
        <v>2088</v>
      </c>
      <c r="G45501" t="s">
        <v>2030</v>
      </c>
      <c r="H45501" t="s">
        <v>2017</v>
      </c>
      <c r="I45501">
        <v>43509</v>
      </c>
      <c r="J45501" t="s">
        <v>2030</v>
      </c>
      <c r="K45501" t="s">
        <v>2030</v>
      </c>
    </row>
    <row r="45502" spans="1:11">
      <c r="B45502" t="s">
        <v>2033</v>
      </c>
      <c r="C45502" t="s">
        <v>2246</v>
      </c>
      <c r="D45502" t="s">
        <v>2035</v>
      </c>
      <c r="E45502">
        <v>5</v>
      </c>
      <c r="F45502" t="s">
        <v>2016</v>
      </c>
      <c r="G45502">
        <v>960</v>
      </c>
      <c r="H45502" t="s">
        <v>2036</v>
      </c>
      <c r="I45502">
        <v>43507</v>
      </c>
      <c r="J45502">
        <v>5</v>
      </c>
      <c r="K45502">
        <v>26.93</v>
      </c>
    </row>
    <row r="45503" spans="1:11">
      <c r="B45503" t="s">
        <v>2247</v>
      </c>
      <c r="C45503" t="s">
        <v>2248</v>
      </c>
      <c r="D45503" t="s">
        <v>2162</v>
      </c>
      <c r="E45503">
        <v>3</v>
      </c>
      <c r="F45503" t="s">
        <v>2016</v>
      </c>
      <c r="G45503">
        <v>800</v>
      </c>
      <c r="H45503" t="s">
        <v>2020</v>
      </c>
      <c r="I45503">
        <v>43506</v>
      </c>
      <c r="J45503">
        <v>9</v>
      </c>
      <c r="K45503">
        <v>0</v>
      </c>
    </row>
    <row r="45504" spans="1:11">
      <c r="B45504" t="s">
        <v>2045</v>
      </c>
      <c r="C45504" t="s">
        <v>2249</v>
      </c>
      <c r="D45504" t="s">
        <v>2015</v>
      </c>
      <c r="E45504">
        <v>3</v>
      </c>
      <c r="F45504" t="s">
        <v>2088</v>
      </c>
      <c r="G45504">
        <v>900</v>
      </c>
      <c r="H45504" t="s">
        <v>2020</v>
      </c>
      <c r="I45504">
        <v>43504</v>
      </c>
      <c r="J45504">
        <v>6</v>
      </c>
      <c r="K45504">
        <v>20.63</v>
      </c>
    </row>
    <row r="45505" spans="2:11">
      <c r="B45505" t="s">
        <v>106</v>
      </c>
      <c r="C45505" t="s">
        <v>2250</v>
      </c>
      <c r="D45505" t="s">
        <v>2114</v>
      </c>
      <c r="E45505">
        <v>3</v>
      </c>
      <c r="F45505" t="s">
        <v>2016</v>
      </c>
      <c r="G45505">
        <v>900</v>
      </c>
      <c r="H45505" t="s">
        <v>2020</v>
      </c>
      <c r="I45505">
        <v>43503</v>
      </c>
      <c r="J45505">
        <v>9</v>
      </c>
      <c r="K45505">
        <v>0</v>
      </c>
    </row>
    <row r="45506" spans="2:11">
      <c r="B45506" t="s">
        <v>2067</v>
      </c>
      <c r="C45506" t="s">
        <v>2251</v>
      </c>
      <c r="D45506" t="s">
        <v>2252</v>
      </c>
      <c r="E45506">
        <v>3</v>
      </c>
      <c r="F45506" t="s">
        <v>2016</v>
      </c>
      <c r="G45506">
        <v>866</v>
      </c>
      <c r="H45506" t="s">
        <v>2020</v>
      </c>
      <c r="I45506">
        <v>43501</v>
      </c>
      <c r="J45506">
        <v>9</v>
      </c>
      <c r="K45506">
        <v>0</v>
      </c>
    </row>
    <row r="45507" spans="2:11">
      <c r="B45507" t="s">
        <v>2027</v>
      </c>
      <c r="C45507" t="s">
        <v>2253</v>
      </c>
      <c r="D45507" t="s">
        <v>2029</v>
      </c>
      <c r="E45507">
        <v>5</v>
      </c>
      <c r="F45507" t="s">
        <v>2016</v>
      </c>
      <c r="G45507">
        <v>930</v>
      </c>
      <c r="H45507" t="s">
        <v>2017</v>
      </c>
      <c r="I45507">
        <v>43501</v>
      </c>
      <c r="J45507">
        <v>5</v>
      </c>
      <c r="K45507">
        <v>26.93</v>
      </c>
    </row>
    <row r="45508" spans="2:11">
      <c r="B45508" t="s">
        <v>2079</v>
      </c>
      <c r="C45508" t="s">
        <v>2254</v>
      </c>
      <c r="D45508" t="s">
        <v>2029</v>
      </c>
      <c r="E45508">
        <v>5</v>
      </c>
      <c r="F45508" t="s">
        <v>2016</v>
      </c>
      <c r="G45508">
        <v>940</v>
      </c>
      <c r="H45508" t="s">
        <v>2017</v>
      </c>
      <c r="I45508">
        <v>43493</v>
      </c>
      <c r="J45508">
        <v>1</v>
      </c>
      <c r="K45508">
        <v>53.43</v>
      </c>
    </row>
    <row r="45509" spans="2:11">
      <c r="B45509" t="s">
        <v>2072</v>
      </c>
      <c r="C45509" t="s">
        <v>2255</v>
      </c>
      <c r="D45509" t="s">
        <v>2015</v>
      </c>
      <c r="E45509">
        <v>3</v>
      </c>
      <c r="F45509" t="s">
        <v>2016</v>
      </c>
      <c r="G45509" t="s">
        <v>2030</v>
      </c>
      <c r="H45509" t="s">
        <v>2017</v>
      </c>
      <c r="I45509">
        <v>43489</v>
      </c>
      <c r="J45509">
        <v>9</v>
      </c>
      <c r="K45509">
        <v>0</v>
      </c>
    </row>
    <row r="45510" spans="2:11">
      <c r="B45510" t="s">
        <v>2151</v>
      </c>
      <c r="C45510" t="s">
        <v>2256</v>
      </c>
      <c r="D45510" t="s">
        <v>2044</v>
      </c>
      <c r="E45510">
        <v>3</v>
      </c>
      <c r="F45510" t="s">
        <v>2016</v>
      </c>
      <c r="G45510" t="s">
        <v>2030</v>
      </c>
      <c r="H45510" t="s">
        <v>2017</v>
      </c>
      <c r="I45510">
        <v>43479</v>
      </c>
      <c r="J45510">
        <v>9</v>
      </c>
      <c r="K45510">
        <v>0</v>
      </c>
    </row>
    <row r="45511" spans="2:11">
      <c r="B45511" t="s">
        <v>2257</v>
      </c>
      <c r="C45511" t="s">
        <v>2258</v>
      </c>
      <c r="D45511" t="s">
        <v>2029</v>
      </c>
      <c r="E45511">
        <v>5</v>
      </c>
      <c r="F45511" t="s">
        <v>2016</v>
      </c>
      <c r="G45511">
        <v>970</v>
      </c>
      <c r="H45511" t="s">
        <v>2020</v>
      </c>
      <c r="I45511">
        <v>43468</v>
      </c>
      <c r="J45511">
        <v>2</v>
      </c>
      <c r="K45511">
        <v>44.3</v>
      </c>
    </row>
    <row r="45512" spans="2:11">
      <c r="B45512" t="s">
        <v>2051</v>
      </c>
      <c r="C45512" t="s">
        <v>2259</v>
      </c>
      <c r="D45512" t="s">
        <v>2076</v>
      </c>
      <c r="E45512">
        <v>3</v>
      </c>
      <c r="F45512" t="s">
        <v>2016</v>
      </c>
      <c r="G45512">
        <v>830</v>
      </c>
      <c r="H45512" t="s">
        <v>2017</v>
      </c>
      <c r="I45512">
        <v>43461</v>
      </c>
      <c r="J45512">
        <v>7</v>
      </c>
      <c r="K45512">
        <v>15.44</v>
      </c>
    </row>
    <row r="45513" spans="2:11">
      <c r="B45513" t="s">
        <v>2260</v>
      </c>
      <c r="C45513" t="s">
        <v>2261</v>
      </c>
      <c r="D45513" t="s">
        <v>2044</v>
      </c>
      <c r="E45513">
        <v>3</v>
      </c>
      <c r="F45513" t="s">
        <v>2016</v>
      </c>
      <c r="G45513">
        <v>940</v>
      </c>
      <c r="H45513" t="s">
        <v>2020</v>
      </c>
      <c r="I45513">
        <v>43444</v>
      </c>
      <c r="J45513">
        <v>9</v>
      </c>
      <c r="K45513">
        <v>0</v>
      </c>
    </row>
    <row r="45514" spans="2:11">
      <c r="B45514" t="s">
        <v>2024</v>
      </c>
      <c r="C45514" t="s">
        <v>2262</v>
      </c>
      <c r="D45514" t="s">
        <v>2026</v>
      </c>
      <c r="E45514">
        <v>5</v>
      </c>
      <c r="F45514" t="s">
        <v>2016</v>
      </c>
      <c r="G45514">
        <v>940</v>
      </c>
      <c r="H45514" t="s">
        <v>2017</v>
      </c>
      <c r="I45514">
        <v>43440</v>
      </c>
      <c r="J45514" t="s">
        <v>2030</v>
      </c>
      <c r="K45514" t="s">
        <v>2030</v>
      </c>
    </row>
    <row r="45515" spans="2:11">
      <c r="B45515" t="s">
        <v>2134</v>
      </c>
      <c r="C45515" t="s">
        <v>2263</v>
      </c>
      <c r="D45515" t="s">
        <v>2035</v>
      </c>
      <c r="E45515">
        <v>5</v>
      </c>
      <c r="F45515" t="s">
        <v>2016</v>
      </c>
      <c r="G45515">
        <v>975</v>
      </c>
      <c r="H45515" t="s">
        <v>2020</v>
      </c>
      <c r="I45515">
        <v>43439</v>
      </c>
      <c r="J45515" t="s">
        <v>2030</v>
      </c>
      <c r="K45515" t="s">
        <v>2030</v>
      </c>
    </row>
    <row r="45516" spans="2:11">
      <c r="B45516" t="s">
        <v>2037</v>
      </c>
      <c r="C45516" t="s">
        <v>2264</v>
      </c>
      <c r="D45516" t="s">
        <v>2076</v>
      </c>
      <c r="E45516">
        <v>3</v>
      </c>
      <c r="F45516" t="s">
        <v>2016</v>
      </c>
      <c r="G45516">
        <v>880</v>
      </c>
      <c r="H45516" t="s">
        <v>2020</v>
      </c>
      <c r="I45516">
        <v>43438</v>
      </c>
      <c r="J45516">
        <v>9</v>
      </c>
      <c r="K45516">
        <v>0</v>
      </c>
    </row>
    <row r="45517" spans="2:11">
      <c r="B45517" t="s">
        <v>2232</v>
      </c>
      <c r="C45517" t="s">
        <v>2265</v>
      </c>
      <c r="D45517" t="s">
        <v>2015</v>
      </c>
      <c r="E45517">
        <v>3</v>
      </c>
      <c r="F45517" t="s">
        <v>2016</v>
      </c>
      <c r="G45517" t="s">
        <v>2030</v>
      </c>
      <c r="H45517" t="s">
        <v>2017</v>
      </c>
      <c r="I45517">
        <v>43438</v>
      </c>
      <c r="J45517">
        <v>9</v>
      </c>
      <c r="K45517">
        <v>0</v>
      </c>
    </row>
    <row r="45518" spans="2:11">
      <c r="B45518" t="s">
        <v>2063</v>
      </c>
      <c r="C45518" t="s">
        <v>2266</v>
      </c>
      <c r="D45518" t="s">
        <v>2035</v>
      </c>
      <c r="E45518">
        <v>5</v>
      </c>
      <c r="F45518" t="s">
        <v>2016</v>
      </c>
      <c r="G45518">
        <v>950</v>
      </c>
      <c r="H45518" t="s">
        <v>2017</v>
      </c>
      <c r="I45518">
        <v>43438</v>
      </c>
      <c r="J45518">
        <v>5</v>
      </c>
      <c r="K45518">
        <v>26.93</v>
      </c>
    </row>
    <row r="45519" spans="2:11">
      <c r="B45519" t="s">
        <v>2267</v>
      </c>
      <c r="C45519" t="s">
        <v>2268</v>
      </c>
      <c r="D45519" t="s">
        <v>2041</v>
      </c>
      <c r="E45519">
        <v>1</v>
      </c>
      <c r="F45519" t="s">
        <v>2016</v>
      </c>
      <c r="G45519">
        <v>781</v>
      </c>
      <c r="H45519" t="s">
        <v>2017</v>
      </c>
      <c r="I45519">
        <v>43438</v>
      </c>
      <c r="J45519">
        <v>10</v>
      </c>
      <c r="K45519">
        <v>-26.93</v>
      </c>
    </row>
    <row r="45520" spans="2:11">
      <c r="B45520" t="s">
        <v>2083</v>
      </c>
      <c r="C45520" t="s">
        <v>2084</v>
      </c>
      <c r="D45520" t="s">
        <v>2035</v>
      </c>
      <c r="E45520">
        <v>5</v>
      </c>
      <c r="F45520" t="s">
        <v>2085</v>
      </c>
      <c r="G45520" t="s">
        <v>2030</v>
      </c>
      <c r="H45520" t="s">
        <v>2017</v>
      </c>
      <c r="I45520">
        <v>43362</v>
      </c>
      <c r="J45520">
        <v>3</v>
      </c>
      <c r="K45520">
        <v>37.590000000000003</v>
      </c>
    </row>
    <row r="45521" spans="2:11">
      <c r="B45521" t="s">
        <v>2269</v>
      </c>
      <c r="C45521" t="s">
        <v>2270</v>
      </c>
      <c r="D45521" t="s">
        <v>2044</v>
      </c>
      <c r="E45521">
        <v>3</v>
      </c>
      <c r="F45521" t="s">
        <v>2016</v>
      </c>
      <c r="G45521" t="s">
        <v>2030</v>
      </c>
      <c r="H45521" t="s">
        <v>2017</v>
      </c>
      <c r="I45521">
        <v>43203</v>
      </c>
      <c r="J45521">
        <v>9</v>
      </c>
      <c r="K45521">
        <v>0</v>
      </c>
    </row>
    <row r="45601" spans="1:11">
      <c r="A45601" t="s">
        <v>1469</v>
      </c>
      <c r="B45601" t="s">
        <v>2792</v>
      </c>
      <c r="C45601" t="s">
        <v>3703</v>
      </c>
      <c r="D45601" t="s">
        <v>2076</v>
      </c>
      <c r="E45601">
        <v>3</v>
      </c>
      <c r="F45601" t="s">
        <v>2016</v>
      </c>
      <c r="G45601">
        <v>126</v>
      </c>
      <c r="H45601" t="s">
        <v>2020</v>
      </c>
      <c r="I45601">
        <v>43507</v>
      </c>
      <c r="J45601">
        <v>3</v>
      </c>
      <c r="K45601">
        <v>8.24</v>
      </c>
    </row>
    <row r="45602" spans="1:11">
      <c r="B45602" t="s">
        <v>3593</v>
      </c>
      <c r="C45602" t="s">
        <v>3594</v>
      </c>
      <c r="D45602" t="s">
        <v>2026</v>
      </c>
      <c r="E45602">
        <v>5</v>
      </c>
      <c r="F45602" t="s">
        <v>2016</v>
      </c>
      <c r="G45602">
        <v>145.96</v>
      </c>
      <c r="H45602" t="s">
        <v>2482</v>
      </c>
      <c r="I45602">
        <v>43507</v>
      </c>
      <c r="J45602">
        <v>16</v>
      </c>
      <c r="K45602">
        <v>-11.52</v>
      </c>
    </row>
    <row r="45603" spans="1:11">
      <c r="B45603" t="s">
        <v>3694</v>
      </c>
      <c r="C45603" t="s">
        <v>3695</v>
      </c>
      <c r="D45603" t="s">
        <v>2736</v>
      </c>
      <c r="E45603">
        <v>4</v>
      </c>
      <c r="F45603" t="s">
        <v>2088</v>
      </c>
      <c r="G45603">
        <v>145.49</v>
      </c>
      <c r="H45603" t="s">
        <v>2017</v>
      </c>
      <c r="I45603">
        <v>43503</v>
      </c>
      <c r="J45603">
        <v>11</v>
      </c>
      <c r="K45603">
        <v>-1.72</v>
      </c>
    </row>
    <row r="45604" spans="1:11">
      <c r="B45604" t="s">
        <v>2813</v>
      </c>
      <c r="C45604" t="s">
        <v>3717</v>
      </c>
      <c r="D45604" t="s">
        <v>2026</v>
      </c>
      <c r="E45604">
        <v>5</v>
      </c>
      <c r="F45604" t="s">
        <v>2016</v>
      </c>
      <c r="G45604">
        <v>147.54</v>
      </c>
      <c r="H45604" t="s">
        <v>2017</v>
      </c>
      <c r="I45604">
        <v>43503</v>
      </c>
      <c r="J45604">
        <v>13</v>
      </c>
      <c r="K45604">
        <v>-6.13</v>
      </c>
    </row>
    <row r="45605" spans="1:11">
      <c r="B45605" t="s">
        <v>3599</v>
      </c>
      <c r="C45605" t="s">
        <v>3693</v>
      </c>
      <c r="D45605" t="s">
        <v>2044</v>
      </c>
      <c r="E45605">
        <v>3</v>
      </c>
      <c r="F45605" t="s">
        <v>2016</v>
      </c>
      <c r="G45605">
        <v>128.55000000000001</v>
      </c>
      <c r="H45605" t="s">
        <v>2020</v>
      </c>
      <c r="I45605">
        <v>43502</v>
      </c>
      <c r="J45605">
        <v>7</v>
      </c>
      <c r="K45605">
        <v>0</v>
      </c>
    </row>
    <row r="45606" spans="1:11">
      <c r="B45606" t="s">
        <v>106</v>
      </c>
      <c r="C45606" t="s">
        <v>3711</v>
      </c>
      <c r="D45606" t="s">
        <v>2019</v>
      </c>
      <c r="E45606">
        <v>3</v>
      </c>
      <c r="F45606" t="s">
        <v>2016</v>
      </c>
      <c r="G45606">
        <v>140</v>
      </c>
      <c r="H45606" t="s">
        <v>2020</v>
      </c>
      <c r="I45606">
        <v>43502</v>
      </c>
      <c r="J45606">
        <v>6</v>
      </c>
      <c r="K45606">
        <v>1.57</v>
      </c>
    </row>
    <row r="45607" spans="1:11">
      <c r="B45607" t="s">
        <v>3697</v>
      </c>
      <c r="C45607" t="s">
        <v>3698</v>
      </c>
      <c r="D45607" t="s">
        <v>2044</v>
      </c>
      <c r="E45607">
        <v>3</v>
      </c>
      <c r="F45607" t="s">
        <v>2016</v>
      </c>
      <c r="G45607">
        <v>136.51</v>
      </c>
      <c r="H45607" t="s">
        <v>2020</v>
      </c>
      <c r="I45607">
        <v>43502</v>
      </c>
      <c r="J45607">
        <v>9</v>
      </c>
      <c r="K45607">
        <v>-0.61</v>
      </c>
    </row>
    <row r="45608" spans="1:11">
      <c r="B45608" t="s">
        <v>2247</v>
      </c>
      <c r="C45608" t="s">
        <v>4290</v>
      </c>
      <c r="D45608" t="s">
        <v>2035</v>
      </c>
      <c r="E45608">
        <v>5</v>
      </c>
      <c r="F45608" t="s">
        <v>2016</v>
      </c>
      <c r="G45608">
        <v>147.88999999999999</v>
      </c>
      <c r="H45608" t="s">
        <v>2020</v>
      </c>
      <c r="I45608">
        <v>43502</v>
      </c>
      <c r="J45608" t="s">
        <v>2030</v>
      </c>
      <c r="K45608" t="s">
        <v>2030</v>
      </c>
    </row>
    <row r="45609" spans="1:11">
      <c r="B45609" t="s">
        <v>2077</v>
      </c>
      <c r="C45609" t="s">
        <v>3716</v>
      </c>
      <c r="D45609" t="s">
        <v>2227</v>
      </c>
      <c r="E45609">
        <v>3</v>
      </c>
      <c r="F45609" t="s">
        <v>2016</v>
      </c>
      <c r="G45609">
        <v>137</v>
      </c>
      <c r="H45609" t="s">
        <v>2020</v>
      </c>
      <c r="I45609">
        <v>43501</v>
      </c>
      <c r="J45609" t="s">
        <v>2030</v>
      </c>
      <c r="K45609" t="s">
        <v>2030</v>
      </c>
    </row>
    <row r="45610" spans="1:11">
      <c r="B45610" t="s">
        <v>2037</v>
      </c>
      <c r="C45610" t="s">
        <v>3715</v>
      </c>
      <c r="D45610" t="s">
        <v>2076</v>
      </c>
      <c r="E45610">
        <v>3</v>
      </c>
      <c r="F45610" t="s">
        <v>2016</v>
      </c>
      <c r="G45610">
        <v>132</v>
      </c>
      <c r="H45610" t="s">
        <v>2020</v>
      </c>
      <c r="I45610">
        <v>43500</v>
      </c>
      <c r="J45610">
        <v>15</v>
      </c>
      <c r="K45610">
        <v>-9.8699999999999992</v>
      </c>
    </row>
    <row r="45611" spans="1:11">
      <c r="B45611" t="s">
        <v>2033</v>
      </c>
      <c r="C45611" t="s">
        <v>2676</v>
      </c>
      <c r="D45611" t="s">
        <v>2044</v>
      </c>
      <c r="E45611">
        <v>3</v>
      </c>
      <c r="F45611" t="s">
        <v>2016</v>
      </c>
      <c r="G45611">
        <v>122</v>
      </c>
      <c r="H45611" t="s">
        <v>2036</v>
      </c>
      <c r="I45611">
        <v>43497</v>
      </c>
      <c r="J45611">
        <v>7</v>
      </c>
      <c r="K45611">
        <v>0</v>
      </c>
    </row>
    <row r="45612" spans="1:11">
      <c r="B45612" t="s">
        <v>3706</v>
      </c>
      <c r="C45612" t="s">
        <v>3707</v>
      </c>
      <c r="D45612" t="s">
        <v>2026</v>
      </c>
      <c r="E45612">
        <v>5</v>
      </c>
      <c r="F45612" t="s">
        <v>2016</v>
      </c>
      <c r="G45612">
        <v>142.79</v>
      </c>
      <c r="H45612" t="s">
        <v>2017</v>
      </c>
      <c r="I45612">
        <v>43497</v>
      </c>
      <c r="J45612">
        <v>11</v>
      </c>
      <c r="K45612">
        <v>-1.72</v>
      </c>
    </row>
    <row r="45613" spans="1:11">
      <c r="B45613" t="s">
        <v>3712</v>
      </c>
      <c r="C45613" t="s">
        <v>3713</v>
      </c>
      <c r="D45613" t="s">
        <v>2029</v>
      </c>
      <c r="E45613">
        <v>5</v>
      </c>
      <c r="F45613" t="s">
        <v>2016</v>
      </c>
      <c r="G45613">
        <v>143.36000000000001</v>
      </c>
      <c r="H45613" t="s">
        <v>2017</v>
      </c>
      <c r="I45613">
        <v>43497</v>
      </c>
      <c r="J45613" t="s">
        <v>2030</v>
      </c>
      <c r="K45613" t="s">
        <v>2030</v>
      </c>
    </row>
    <row r="45614" spans="1:11">
      <c r="B45614" t="s">
        <v>3699</v>
      </c>
      <c r="C45614" t="s">
        <v>4357</v>
      </c>
      <c r="D45614" t="s">
        <v>2026</v>
      </c>
      <c r="E45614">
        <v>5</v>
      </c>
      <c r="F45614" t="s">
        <v>2016</v>
      </c>
      <c r="G45614">
        <v>160.57</v>
      </c>
      <c r="H45614" t="s">
        <v>2017</v>
      </c>
      <c r="I45614">
        <v>43497</v>
      </c>
      <c r="J45614" t="s">
        <v>2030</v>
      </c>
      <c r="K45614" t="s">
        <v>2030</v>
      </c>
    </row>
    <row r="45615" spans="1:11">
      <c r="B45615" t="s">
        <v>4358</v>
      </c>
      <c r="C45615" t="s">
        <v>4359</v>
      </c>
      <c r="D45615" t="s">
        <v>2026</v>
      </c>
      <c r="E45615">
        <v>5</v>
      </c>
      <c r="F45615" t="s">
        <v>2016</v>
      </c>
      <c r="G45615">
        <v>144.51</v>
      </c>
      <c r="H45615" t="s">
        <v>2020</v>
      </c>
      <c r="I45615">
        <v>43497</v>
      </c>
      <c r="J45615">
        <v>11</v>
      </c>
      <c r="K45615">
        <v>-1.72</v>
      </c>
    </row>
    <row r="45616" spans="1:11">
      <c r="B45616" t="s">
        <v>2027</v>
      </c>
      <c r="C45616" t="s">
        <v>2965</v>
      </c>
      <c r="D45616" t="s">
        <v>2029</v>
      </c>
      <c r="E45616">
        <v>5</v>
      </c>
      <c r="F45616" t="s">
        <v>2016</v>
      </c>
      <c r="G45616">
        <v>148</v>
      </c>
      <c r="H45616" t="s">
        <v>2017</v>
      </c>
      <c r="I45616">
        <v>43496</v>
      </c>
      <c r="J45616">
        <v>4</v>
      </c>
      <c r="K45616">
        <v>2.06</v>
      </c>
    </row>
    <row r="45617" spans="2:11">
      <c r="B45617" t="s">
        <v>2051</v>
      </c>
      <c r="C45617" t="s">
        <v>3234</v>
      </c>
      <c r="D45617" t="s">
        <v>2053</v>
      </c>
      <c r="E45617">
        <v>1</v>
      </c>
      <c r="F45617" t="s">
        <v>2016</v>
      </c>
      <c r="G45617">
        <v>70.989999999999995</v>
      </c>
      <c r="H45617" t="s">
        <v>2017</v>
      </c>
      <c r="I45617">
        <v>43496</v>
      </c>
      <c r="J45617">
        <v>5</v>
      </c>
      <c r="K45617">
        <v>1.72</v>
      </c>
    </row>
    <row r="45618" spans="2:11">
      <c r="B45618" t="s">
        <v>3620</v>
      </c>
      <c r="C45618" t="s">
        <v>4360</v>
      </c>
      <c r="D45618" t="s">
        <v>2041</v>
      </c>
      <c r="E45618">
        <v>1</v>
      </c>
      <c r="F45618" t="s">
        <v>2016</v>
      </c>
      <c r="G45618">
        <v>91.6</v>
      </c>
      <c r="H45618" t="s">
        <v>2020</v>
      </c>
      <c r="I45618">
        <v>43496</v>
      </c>
      <c r="J45618" t="s">
        <v>2030</v>
      </c>
      <c r="K45618" t="s">
        <v>2030</v>
      </c>
    </row>
    <row r="45619" spans="2:11">
      <c r="B45619" t="s">
        <v>2021</v>
      </c>
      <c r="C45619" t="s">
        <v>4361</v>
      </c>
      <c r="D45619" t="s">
        <v>2296</v>
      </c>
      <c r="E45619">
        <v>3</v>
      </c>
      <c r="F45619" t="s">
        <v>2016</v>
      </c>
      <c r="G45619">
        <v>134.93</v>
      </c>
      <c r="H45619" t="s">
        <v>2020</v>
      </c>
      <c r="I45619">
        <v>43493</v>
      </c>
      <c r="J45619" t="s">
        <v>2030</v>
      </c>
      <c r="K45619" t="s">
        <v>2030</v>
      </c>
    </row>
    <row r="45620" spans="2:11">
      <c r="B45620" t="s">
        <v>2081</v>
      </c>
      <c r="C45620" t="s">
        <v>4362</v>
      </c>
      <c r="D45620" t="s">
        <v>2041</v>
      </c>
      <c r="E45620">
        <v>1</v>
      </c>
      <c r="F45620" t="s">
        <v>2016</v>
      </c>
      <c r="G45620">
        <v>96</v>
      </c>
      <c r="H45620" t="s">
        <v>2017</v>
      </c>
      <c r="I45620">
        <v>43489</v>
      </c>
      <c r="J45620">
        <v>14</v>
      </c>
      <c r="K45620">
        <v>1.72</v>
      </c>
    </row>
    <row r="45621" spans="2:11">
      <c r="B45621" t="s">
        <v>2083</v>
      </c>
      <c r="C45621" t="s">
        <v>2084</v>
      </c>
      <c r="D45621" t="s">
        <v>2053</v>
      </c>
      <c r="E45621">
        <v>1</v>
      </c>
      <c r="F45621" t="s">
        <v>2088</v>
      </c>
      <c r="G45621" t="s">
        <v>2030</v>
      </c>
      <c r="H45621" t="s">
        <v>2017</v>
      </c>
      <c r="I45621">
        <v>43334</v>
      </c>
      <c r="J45621">
        <v>8</v>
      </c>
      <c r="K45621">
        <v>-0.48</v>
      </c>
    </row>
    <row r="45701" spans="1:11">
      <c r="A45701" t="s">
        <v>1470</v>
      </c>
      <c r="B45701" t="s">
        <v>2033</v>
      </c>
      <c r="C45701" t="s">
        <v>2557</v>
      </c>
      <c r="D45701" t="s">
        <v>2035</v>
      </c>
      <c r="E45701">
        <v>5</v>
      </c>
      <c r="F45701" t="s">
        <v>2016</v>
      </c>
      <c r="G45701">
        <v>65</v>
      </c>
      <c r="H45701" t="s">
        <v>2036</v>
      </c>
      <c r="I45701">
        <v>43500</v>
      </c>
      <c r="J45701" t="s">
        <v>2030</v>
      </c>
      <c r="K45701" t="s">
        <v>2030</v>
      </c>
    </row>
    <row r="45702" spans="1:11">
      <c r="B45702" t="s">
        <v>2072</v>
      </c>
      <c r="C45702" t="s">
        <v>2188</v>
      </c>
      <c r="D45702" t="s">
        <v>2029</v>
      </c>
      <c r="E45702">
        <v>5</v>
      </c>
      <c r="F45702" t="s">
        <v>2123</v>
      </c>
      <c r="G45702">
        <v>57</v>
      </c>
      <c r="H45702" t="s">
        <v>2017</v>
      </c>
      <c r="I45702">
        <v>43493</v>
      </c>
      <c r="J45702" t="s">
        <v>2030</v>
      </c>
      <c r="K45702" t="s">
        <v>2030</v>
      </c>
    </row>
    <row r="45703" spans="1:11">
      <c r="B45703" t="s">
        <v>2051</v>
      </c>
      <c r="C45703" t="s">
        <v>3469</v>
      </c>
      <c r="D45703" t="s">
        <v>2076</v>
      </c>
      <c r="E45703">
        <v>3</v>
      </c>
      <c r="F45703" t="s">
        <v>2123</v>
      </c>
      <c r="G45703">
        <v>56</v>
      </c>
      <c r="H45703" t="s">
        <v>2017</v>
      </c>
      <c r="I45703">
        <v>43493</v>
      </c>
      <c r="J45703" t="s">
        <v>2030</v>
      </c>
      <c r="K45703" t="s">
        <v>2030</v>
      </c>
    </row>
    <row r="45704" spans="1:11">
      <c r="B45704" t="s">
        <v>106</v>
      </c>
      <c r="C45704" t="s">
        <v>3105</v>
      </c>
      <c r="D45704" t="s">
        <v>2114</v>
      </c>
      <c r="E45704">
        <v>3</v>
      </c>
      <c r="F45704" t="s">
        <v>2016</v>
      </c>
      <c r="G45704">
        <v>49</v>
      </c>
      <c r="H45704" t="s">
        <v>2020</v>
      </c>
      <c r="I45704">
        <v>43481</v>
      </c>
      <c r="J45704" t="s">
        <v>2030</v>
      </c>
      <c r="K45704" t="s">
        <v>2030</v>
      </c>
    </row>
    <row r="45705" spans="1:11">
      <c r="B45705" t="s">
        <v>2174</v>
      </c>
      <c r="C45705" t="s">
        <v>3277</v>
      </c>
      <c r="D45705" t="s">
        <v>2015</v>
      </c>
      <c r="E45705">
        <v>3</v>
      </c>
      <c r="F45705" t="s">
        <v>2016</v>
      </c>
      <c r="G45705">
        <v>48</v>
      </c>
      <c r="H45705" t="s">
        <v>2017</v>
      </c>
      <c r="I45705">
        <v>43474</v>
      </c>
      <c r="J45705" t="s">
        <v>2030</v>
      </c>
      <c r="K45705" t="s">
        <v>2030</v>
      </c>
    </row>
    <row r="45706" spans="1:11">
      <c r="B45706" t="s">
        <v>2267</v>
      </c>
      <c r="C45706" t="s">
        <v>2560</v>
      </c>
      <c r="D45706" t="s">
        <v>2029</v>
      </c>
      <c r="E45706">
        <v>5</v>
      </c>
      <c r="F45706" t="s">
        <v>2123</v>
      </c>
      <c r="G45706">
        <v>58</v>
      </c>
      <c r="H45706" t="s">
        <v>2017</v>
      </c>
      <c r="I45706">
        <v>43474</v>
      </c>
      <c r="J45706" t="s">
        <v>2030</v>
      </c>
      <c r="K45706" t="s">
        <v>2030</v>
      </c>
    </row>
    <row r="45707" spans="1:11">
      <c r="B45707" t="s">
        <v>2021</v>
      </c>
      <c r="C45707" t="s">
        <v>2190</v>
      </c>
      <c r="D45707" t="s">
        <v>2166</v>
      </c>
      <c r="E45707">
        <v>5</v>
      </c>
      <c r="F45707" t="s">
        <v>2016</v>
      </c>
      <c r="G45707">
        <v>59</v>
      </c>
      <c r="H45707" t="s">
        <v>2020</v>
      </c>
      <c r="I45707">
        <v>43472</v>
      </c>
      <c r="J45707" t="s">
        <v>2030</v>
      </c>
      <c r="K45707" t="s">
        <v>2030</v>
      </c>
    </row>
    <row r="45708" spans="1:11">
      <c r="B45708" t="s">
        <v>2553</v>
      </c>
      <c r="C45708" t="s">
        <v>3738</v>
      </c>
      <c r="D45708" t="s">
        <v>2026</v>
      </c>
      <c r="E45708">
        <v>5</v>
      </c>
      <c r="F45708" t="s">
        <v>2123</v>
      </c>
      <c r="G45708">
        <v>65</v>
      </c>
      <c r="H45708" t="s">
        <v>2017</v>
      </c>
      <c r="I45708">
        <v>43472</v>
      </c>
      <c r="J45708" t="s">
        <v>2030</v>
      </c>
      <c r="K45708" t="s">
        <v>2030</v>
      </c>
    </row>
    <row r="45801" spans="1:11">
      <c r="A45801" t="s">
        <v>1471</v>
      </c>
      <c r="B45801" t="s">
        <v>2151</v>
      </c>
      <c r="C45801" t="s">
        <v>2520</v>
      </c>
      <c r="D45801" t="s">
        <v>2026</v>
      </c>
      <c r="E45801">
        <v>5</v>
      </c>
      <c r="F45801" t="s">
        <v>2016</v>
      </c>
      <c r="G45801">
        <v>51</v>
      </c>
      <c r="H45801" t="s">
        <v>2017</v>
      </c>
      <c r="I45801">
        <v>43511</v>
      </c>
      <c r="J45801">
        <v>1</v>
      </c>
      <c r="K45801">
        <v>68.680000000000007</v>
      </c>
    </row>
    <row r="45802" spans="1:11">
      <c r="B45802" t="s">
        <v>2031</v>
      </c>
      <c r="C45802" t="s">
        <v>2521</v>
      </c>
      <c r="D45802" t="s">
        <v>2076</v>
      </c>
      <c r="E45802">
        <v>3</v>
      </c>
      <c r="F45802" t="s">
        <v>2016</v>
      </c>
      <c r="G45802">
        <v>39</v>
      </c>
      <c r="H45802" t="s">
        <v>2017</v>
      </c>
      <c r="I45802">
        <v>43507</v>
      </c>
      <c r="J45802">
        <v>6</v>
      </c>
      <c r="K45802">
        <v>0</v>
      </c>
    </row>
    <row r="45803" spans="1:11">
      <c r="B45803" t="s">
        <v>2267</v>
      </c>
      <c r="C45803" t="s">
        <v>2522</v>
      </c>
      <c r="D45803" t="s">
        <v>2029</v>
      </c>
      <c r="E45803">
        <v>5</v>
      </c>
      <c r="F45803" t="s">
        <v>2016</v>
      </c>
      <c r="G45803">
        <v>44</v>
      </c>
      <c r="H45803" t="s">
        <v>2017</v>
      </c>
      <c r="I45803">
        <v>43499</v>
      </c>
      <c r="J45803">
        <v>1</v>
      </c>
      <c r="K45803">
        <v>68.680000000000007</v>
      </c>
    </row>
    <row r="45804" spans="1:11">
      <c r="B45804" t="s">
        <v>2042</v>
      </c>
      <c r="C45804" t="s">
        <v>2523</v>
      </c>
      <c r="D45804" t="s">
        <v>2029</v>
      </c>
      <c r="E45804">
        <v>5</v>
      </c>
      <c r="F45804" t="s">
        <v>2016</v>
      </c>
      <c r="G45804">
        <v>46</v>
      </c>
      <c r="H45804" t="s">
        <v>2020</v>
      </c>
      <c r="I45804">
        <v>43490</v>
      </c>
      <c r="J45804">
        <v>1</v>
      </c>
      <c r="K45804">
        <v>68.680000000000007</v>
      </c>
    </row>
    <row r="45805" spans="1:11">
      <c r="B45805" t="s">
        <v>2094</v>
      </c>
      <c r="C45805" t="s">
        <v>2095</v>
      </c>
      <c r="D45805" t="s">
        <v>2026</v>
      </c>
      <c r="E45805">
        <v>5</v>
      </c>
      <c r="F45805" t="s">
        <v>2085</v>
      </c>
      <c r="G45805">
        <v>45</v>
      </c>
      <c r="H45805" t="s">
        <v>2020</v>
      </c>
      <c r="I45805">
        <v>43488</v>
      </c>
      <c r="J45805" t="s">
        <v>2030</v>
      </c>
      <c r="K45805" t="s">
        <v>2030</v>
      </c>
    </row>
    <row r="45806" spans="1:11">
      <c r="B45806" t="s">
        <v>2077</v>
      </c>
      <c r="C45806" t="s">
        <v>2524</v>
      </c>
      <c r="D45806" t="s">
        <v>2029</v>
      </c>
      <c r="E45806">
        <v>5</v>
      </c>
      <c r="F45806" t="s">
        <v>2016</v>
      </c>
      <c r="G45806">
        <v>43.5</v>
      </c>
      <c r="H45806" t="s">
        <v>2017</v>
      </c>
      <c r="I45806">
        <v>43482</v>
      </c>
      <c r="J45806">
        <v>1</v>
      </c>
      <c r="K45806">
        <v>68.680000000000007</v>
      </c>
    </row>
    <row r="45807" spans="1:11">
      <c r="B45807" t="s">
        <v>2051</v>
      </c>
      <c r="C45807" t="s">
        <v>2525</v>
      </c>
      <c r="D45807" t="s">
        <v>2053</v>
      </c>
      <c r="E45807">
        <v>1</v>
      </c>
      <c r="F45807" t="s">
        <v>2016</v>
      </c>
      <c r="G45807">
        <v>27</v>
      </c>
      <c r="H45807" t="s">
        <v>2017</v>
      </c>
      <c r="I45807">
        <v>43451</v>
      </c>
      <c r="J45807">
        <v>7</v>
      </c>
      <c r="K45807">
        <v>-16.03</v>
      </c>
    </row>
    <row r="45808" spans="1:11">
      <c r="B45808" t="s">
        <v>2021</v>
      </c>
      <c r="C45808" t="s">
        <v>2526</v>
      </c>
      <c r="D45808" t="s">
        <v>2166</v>
      </c>
      <c r="E45808">
        <v>5</v>
      </c>
      <c r="F45808" t="s">
        <v>2016</v>
      </c>
      <c r="G45808">
        <v>49</v>
      </c>
      <c r="H45808" t="s">
        <v>2020</v>
      </c>
      <c r="I45808">
        <v>43447</v>
      </c>
      <c r="J45808" t="s">
        <v>2030</v>
      </c>
      <c r="K45808" t="s">
        <v>2030</v>
      </c>
    </row>
    <row r="45809" spans="2:11">
      <c r="B45809" t="s">
        <v>2083</v>
      </c>
      <c r="C45809" t="s">
        <v>2084</v>
      </c>
      <c r="D45809" t="s">
        <v>2026</v>
      </c>
      <c r="E45809">
        <v>5</v>
      </c>
      <c r="F45809" t="s">
        <v>2016</v>
      </c>
      <c r="G45809" t="s">
        <v>2030</v>
      </c>
      <c r="H45809" t="s">
        <v>2017</v>
      </c>
      <c r="I45809">
        <v>43224</v>
      </c>
      <c r="J45809">
        <v>5</v>
      </c>
      <c r="K45809">
        <v>40.619999999999997</v>
      </c>
    </row>
    <row r="45810" spans="2:11">
      <c r="B45810" t="s">
        <v>106</v>
      </c>
      <c r="C45810" t="s">
        <v>2527</v>
      </c>
      <c r="D45810" t="s">
        <v>2104</v>
      </c>
      <c r="E45810" t="s">
        <v>2030</v>
      </c>
      <c r="F45810" t="s">
        <v>2016</v>
      </c>
      <c r="G45810" t="s">
        <v>2030</v>
      </c>
      <c r="H45810" t="s">
        <v>2017</v>
      </c>
      <c r="I45810">
        <v>43143</v>
      </c>
      <c r="J45810" t="s">
        <v>2030</v>
      </c>
      <c r="K45810" t="s">
        <v>2030</v>
      </c>
    </row>
    <row r="45901" spans="1:11">
      <c r="A45901" t="s">
        <v>1472</v>
      </c>
      <c r="B45901" t="s">
        <v>2021</v>
      </c>
      <c r="C45901" t="s">
        <v>2350</v>
      </c>
      <c r="D45901" t="s">
        <v>2166</v>
      </c>
      <c r="E45901">
        <v>5</v>
      </c>
      <c r="F45901" t="s">
        <v>2016</v>
      </c>
      <c r="G45901">
        <v>129</v>
      </c>
      <c r="H45901" t="s">
        <v>2020</v>
      </c>
      <c r="I45901">
        <v>43511</v>
      </c>
      <c r="J45901">
        <v>5</v>
      </c>
      <c r="K45901">
        <v>-15.44</v>
      </c>
    </row>
    <row r="45902" spans="1:11">
      <c r="B45902" t="s">
        <v>2045</v>
      </c>
      <c r="C45902" t="s">
        <v>2351</v>
      </c>
      <c r="D45902" t="s">
        <v>2029</v>
      </c>
      <c r="E45902">
        <v>5</v>
      </c>
      <c r="F45902" t="s">
        <v>2016</v>
      </c>
      <c r="G45902">
        <v>158</v>
      </c>
      <c r="H45902" t="s">
        <v>2020</v>
      </c>
      <c r="I45902">
        <v>43511</v>
      </c>
      <c r="J45902" t="s">
        <v>2030</v>
      </c>
      <c r="K45902" t="s">
        <v>2030</v>
      </c>
    </row>
    <row r="45903" spans="1:11">
      <c r="B45903" t="s">
        <v>2352</v>
      </c>
      <c r="C45903" t="s">
        <v>2353</v>
      </c>
      <c r="D45903" t="s">
        <v>2026</v>
      </c>
      <c r="E45903">
        <v>5</v>
      </c>
      <c r="F45903" t="s">
        <v>2016</v>
      </c>
      <c r="G45903">
        <v>140</v>
      </c>
      <c r="H45903" t="s">
        <v>2017</v>
      </c>
      <c r="I45903">
        <v>43511</v>
      </c>
      <c r="J45903" t="s">
        <v>2030</v>
      </c>
      <c r="K45903" t="s">
        <v>2030</v>
      </c>
    </row>
    <row r="45904" spans="1:11">
      <c r="B45904" t="s">
        <v>2051</v>
      </c>
      <c r="C45904" t="s">
        <v>2354</v>
      </c>
      <c r="D45904" t="s">
        <v>2076</v>
      </c>
      <c r="E45904">
        <v>3</v>
      </c>
      <c r="F45904" t="s">
        <v>2088</v>
      </c>
      <c r="G45904">
        <v>115</v>
      </c>
      <c r="H45904" t="s">
        <v>2017</v>
      </c>
      <c r="I45904">
        <v>43510</v>
      </c>
      <c r="J45904">
        <v>1</v>
      </c>
      <c r="K45904">
        <v>18.920000000000002</v>
      </c>
    </row>
    <row r="45905" spans="2:11">
      <c r="B45905" t="s">
        <v>2031</v>
      </c>
      <c r="C45905" t="s">
        <v>2355</v>
      </c>
      <c r="D45905" t="s">
        <v>2026</v>
      </c>
      <c r="E45905">
        <v>5</v>
      </c>
      <c r="F45905" t="s">
        <v>2016</v>
      </c>
      <c r="G45905">
        <v>145</v>
      </c>
      <c r="H45905" t="s">
        <v>2017</v>
      </c>
      <c r="I45905">
        <v>43509</v>
      </c>
      <c r="J45905">
        <v>5</v>
      </c>
      <c r="K45905">
        <v>-15.44</v>
      </c>
    </row>
    <row r="45906" spans="2:11">
      <c r="B45906" t="s">
        <v>2047</v>
      </c>
      <c r="C45906" t="s">
        <v>2356</v>
      </c>
      <c r="D45906" t="s">
        <v>2026</v>
      </c>
      <c r="E45906">
        <v>5</v>
      </c>
      <c r="F45906" t="s">
        <v>2016</v>
      </c>
      <c r="G45906">
        <v>137</v>
      </c>
      <c r="H45906" t="s">
        <v>2020</v>
      </c>
      <c r="I45906">
        <v>43508</v>
      </c>
      <c r="J45906" t="s">
        <v>2030</v>
      </c>
      <c r="K45906" t="s">
        <v>2030</v>
      </c>
    </row>
    <row r="45907" spans="2:11">
      <c r="B45907" t="s">
        <v>2174</v>
      </c>
      <c r="C45907" t="s">
        <v>2357</v>
      </c>
      <c r="D45907" t="s">
        <v>2029</v>
      </c>
      <c r="E45907">
        <v>5</v>
      </c>
      <c r="F45907" t="s">
        <v>2016</v>
      </c>
      <c r="G45907">
        <v>130</v>
      </c>
      <c r="H45907" t="s">
        <v>2017</v>
      </c>
      <c r="I45907">
        <v>43507</v>
      </c>
      <c r="J45907" t="s">
        <v>2030</v>
      </c>
      <c r="K45907" t="s">
        <v>2030</v>
      </c>
    </row>
    <row r="45908" spans="2:11">
      <c r="B45908" t="s">
        <v>2358</v>
      </c>
      <c r="C45908" t="s">
        <v>2359</v>
      </c>
      <c r="D45908" t="s">
        <v>2026</v>
      </c>
      <c r="E45908">
        <v>5</v>
      </c>
      <c r="F45908" t="s">
        <v>2016</v>
      </c>
      <c r="G45908">
        <v>145</v>
      </c>
      <c r="H45908" t="s">
        <v>2017</v>
      </c>
      <c r="I45908">
        <v>43507</v>
      </c>
      <c r="J45908">
        <v>5</v>
      </c>
      <c r="K45908">
        <v>-15.44</v>
      </c>
    </row>
    <row r="45909" spans="2:11">
      <c r="B45909" t="s">
        <v>2360</v>
      </c>
      <c r="C45909" t="s">
        <v>2361</v>
      </c>
      <c r="D45909" t="s">
        <v>2362</v>
      </c>
      <c r="E45909">
        <v>5</v>
      </c>
      <c r="F45909" t="s">
        <v>2016</v>
      </c>
      <c r="G45909">
        <v>140</v>
      </c>
      <c r="H45909" t="s">
        <v>2017</v>
      </c>
      <c r="I45909">
        <v>43507</v>
      </c>
      <c r="J45909" t="s">
        <v>2030</v>
      </c>
      <c r="K45909" t="s">
        <v>2030</v>
      </c>
    </row>
    <row r="45910" spans="2:11">
      <c r="B45910" t="s">
        <v>2077</v>
      </c>
      <c r="C45910" t="s">
        <v>2363</v>
      </c>
      <c r="D45910" t="s">
        <v>2029</v>
      </c>
      <c r="E45910">
        <v>5</v>
      </c>
      <c r="F45910" t="s">
        <v>2016</v>
      </c>
      <c r="G45910">
        <v>140</v>
      </c>
      <c r="H45910" t="s">
        <v>2020</v>
      </c>
      <c r="I45910">
        <v>43507</v>
      </c>
      <c r="J45910">
        <v>5</v>
      </c>
      <c r="K45910">
        <v>-15.44</v>
      </c>
    </row>
    <row r="45911" spans="2:11">
      <c r="B45911" t="s">
        <v>2364</v>
      </c>
      <c r="C45911" t="s">
        <v>2365</v>
      </c>
      <c r="D45911" t="s">
        <v>2026</v>
      </c>
      <c r="E45911">
        <v>5</v>
      </c>
      <c r="F45911" t="s">
        <v>2016</v>
      </c>
      <c r="G45911">
        <v>153</v>
      </c>
      <c r="H45911" t="s">
        <v>2017</v>
      </c>
      <c r="I45911">
        <v>43507</v>
      </c>
      <c r="J45911">
        <v>4</v>
      </c>
      <c r="K45911">
        <v>-12.71</v>
      </c>
    </row>
    <row r="45912" spans="2:11">
      <c r="B45912" t="s">
        <v>2186</v>
      </c>
      <c r="C45912" t="s">
        <v>2366</v>
      </c>
      <c r="D45912" t="s">
        <v>2029</v>
      </c>
      <c r="E45912">
        <v>5</v>
      </c>
      <c r="F45912" t="s">
        <v>2016</v>
      </c>
      <c r="G45912">
        <v>150</v>
      </c>
      <c r="H45912" t="s">
        <v>2017</v>
      </c>
      <c r="I45912">
        <v>43507</v>
      </c>
      <c r="J45912">
        <v>5</v>
      </c>
      <c r="K45912">
        <v>-15.44</v>
      </c>
    </row>
    <row r="45913" spans="2:11">
      <c r="B45913" t="s">
        <v>2367</v>
      </c>
      <c r="C45913" t="s">
        <v>2368</v>
      </c>
      <c r="D45913" t="s">
        <v>2189</v>
      </c>
      <c r="E45913">
        <v>5</v>
      </c>
      <c r="F45913" t="s">
        <v>2016</v>
      </c>
      <c r="G45913">
        <v>135</v>
      </c>
      <c r="H45913" t="s">
        <v>2020</v>
      </c>
      <c r="I45913">
        <v>43507</v>
      </c>
      <c r="J45913" t="s">
        <v>2030</v>
      </c>
      <c r="K45913" t="s">
        <v>2030</v>
      </c>
    </row>
    <row r="45914" spans="2:11">
      <c r="B45914" t="s">
        <v>2267</v>
      </c>
      <c r="C45914" t="s">
        <v>2369</v>
      </c>
      <c r="D45914" t="s">
        <v>2029</v>
      </c>
      <c r="E45914">
        <v>5</v>
      </c>
      <c r="F45914" t="s">
        <v>2016</v>
      </c>
      <c r="G45914">
        <v>162</v>
      </c>
      <c r="H45914" t="s">
        <v>2017</v>
      </c>
      <c r="I45914">
        <v>43506</v>
      </c>
      <c r="J45914">
        <v>5</v>
      </c>
      <c r="K45914">
        <v>-15.44</v>
      </c>
    </row>
    <row r="45915" spans="2:11">
      <c r="B45915" t="s">
        <v>2094</v>
      </c>
      <c r="C45915" t="s">
        <v>2095</v>
      </c>
      <c r="D45915" t="s">
        <v>2076</v>
      </c>
      <c r="E45915">
        <v>3</v>
      </c>
      <c r="F45915" t="s">
        <v>2085</v>
      </c>
      <c r="G45915" t="s">
        <v>2030</v>
      </c>
      <c r="H45915" t="s">
        <v>2017</v>
      </c>
      <c r="I45915">
        <v>43504</v>
      </c>
      <c r="J45915" t="s">
        <v>2030</v>
      </c>
      <c r="K45915" t="s">
        <v>2030</v>
      </c>
    </row>
    <row r="45916" spans="2:11">
      <c r="B45916" t="s">
        <v>2054</v>
      </c>
      <c r="C45916" t="s">
        <v>2370</v>
      </c>
      <c r="D45916" t="s">
        <v>2056</v>
      </c>
      <c r="E45916">
        <v>4</v>
      </c>
      <c r="F45916" t="s">
        <v>2016</v>
      </c>
      <c r="G45916">
        <v>129</v>
      </c>
      <c r="H45916" t="s">
        <v>2020</v>
      </c>
      <c r="I45916">
        <v>43504</v>
      </c>
      <c r="J45916" t="s">
        <v>2030</v>
      </c>
      <c r="K45916" t="s">
        <v>2030</v>
      </c>
    </row>
    <row r="45917" spans="2:11">
      <c r="B45917" t="s">
        <v>2371</v>
      </c>
      <c r="C45917" t="s">
        <v>2372</v>
      </c>
      <c r="D45917" t="s">
        <v>2035</v>
      </c>
      <c r="E45917">
        <v>5</v>
      </c>
      <c r="F45917" t="s">
        <v>2016</v>
      </c>
      <c r="G45917">
        <v>107</v>
      </c>
      <c r="H45917" t="s">
        <v>2017</v>
      </c>
      <c r="I45917">
        <v>43502</v>
      </c>
      <c r="J45917">
        <v>5</v>
      </c>
      <c r="K45917">
        <v>-15.44</v>
      </c>
    </row>
    <row r="45918" spans="2:11">
      <c r="B45918" t="s">
        <v>2069</v>
      </c>
      <c r="C45918" t="s">
        <v>2373</v>
      </c>
      <c r="D45918" t="s">
        <v>2035</v>
      </c>
      <c r="E45918">
        <v>5</v>
      </c>
      <c r="F45918" t="s">
        <v>2016</v>
      </c>
      <c r="G45918">
        <v>116</v>
      </c>
      <c r="H45918" t="s">
        <v>2017</v>
      </c>
      <c r="I45918">
        <v>43502</v>
      </c>
      <c r="J45918" t="s">
        <v>2030</v>
      </c>
      <c r="K45918" t="s">
        <v>2030</v>
      </c>
    </row>
    <row r="45919" spans="2:11">
      <c r="B45919" t="s">
        <v>2374</v>
      </c>
      <c r="C45919" t="s">
        <v>2375</v>
      </c>
      <c r="D45919" t="s">
        <v>2026</v>
      </c>
      <c r="E45919">
        <v>5</v>
      </c>
      <c r="F45919" t="s">
        <v>2016</v>
      </c>
      <c r="G45919">
        <v>204</v>
      </c>
      <c r="H45919" t="s">
        <v>2017</v>
      </c>
      <c r="I45919">
        <v>43502</v>
      </c>
      <c r="J45919">
        <v>5</v>
      </c>
      <c r="K45919">
        <v>-15.44</v>
      </c>
    </row>
    <row r="45920" spans="2:11">
      <c r="B45920" t="s">
        <v>2074</v>
      </c>
      <c r="C45920" t="s">
        <v>2376</v>
      </c>
      <c r="D45920" t="s">
        <v>2026</v>
      </c>
      <c r="E45920">
        <v>5</v>
      </c>
      <c r="F45920" t="s">
        <v>2016</v>
      </c>
      <c r="G45920">
        <v>201</v>
      </c>
      <c r="H45920" t="s">
        <v>2017</v>
      </c>
      <c r="I45920">
        <v>43500</v>
      </c>
      <c r="J45920">
        <v>5</v>
      </c>
      <c r="K45920">
        <v>-15.44</v>
      </c>
    </row>
    <row r="45921" spans="2:11">
      <c r="B45921" t="s">
        <v>2037</v>
      </c>
      <c r="C45921" t="s">
        <v>2377</v>
      </c>
      <c r="D45921" t="s">
        <v>2026</v>
      </c>
      <c r="E45921">
        <v>5</v>
      </c>
      <c r="F45921" t="s">
        <v>2016</v>
      </c>
      <c r="G45921">
        <v>163</v>
      </c>
      <c r="H45921" t="s">
        <v>2020</v>
      </c>
      <c r="I45921">
        <v>43495</v>
      </c>
      <c r="J45921">
        <v>5</v>
      </c>
      <c r="K45921">
        <v>-15.44</v>
      </c>
    </row>
    <row r="45922" spans="2:11">
      <c r="B45922" t="s">
        <v>106</v>
      </c>
      <c r="C45922" t="s">
        <v>2378</v>
      </c>
      <c r="D45922" t="s">
        <v>2229</v>
      </c>
      <c r="E45922">
        <v>5</v>
      </c>
      <c r="F45922" t="s">
        <v>2016</v>
      </c>
      <c r="G45922">
        <v>147</v>
      </c>
      <c r="H45922" t="s">
        <v>2020</v>
      </c>
      <c r="I45922">
        <v>43494</v>
      </c>
      <c r="J45922">
        <v>5</v>
      </c>
      <c r="K45922">
        <v>-15.44</v>
      </c>
    </row>
    <row r="45923" spans="2:11">
      <c r="B45923" t="s">
        <v>2134</v>
      </c>
      <c r="C45923" t="s">
        <v>2379</v>
      </c>
      <c r="D45923" t="s">
        <v>2035</v>
      </c>
      <c r="E45923">
        <v>5</v>
      </c>
      <c r="F45923" t="s">
        <v>2016</v>
      </c>
      <c r="G45923">
        <v>180</v>
      </c>
      <c r="H45923" t="s">
        <v>2017</v>
      </c>
      <c r="I45923">
        <v>43494</v>
      </c>
      <c r="J45923" t="s">
        <v>2030</v>
      </c>
      <c r="K45923" t="s">
        <v>2030</v>
      </c>
    </row>
    <row r="45924" spans="2:11">
      <c r="B45924" t="s">
        <v>2207</v>
      </c>
      <c r="C45924" t="s">
        <v>2380</v>
      </c>
      <c r="D45924" t="s">
        <v>2026</v>
      </c>
      <c r="E45924">
        <v>5</v>
      </c>
      <c r="F45924" t="s">
        <v>2016</v>
      </c>
      <c r="G45924">
        <v>155</v>
      </c>
      <c r="H45924" t="s">
        <v>2017</v>
      </c>
      <c r="I45924">
        <v>43494</v>
      </c>
      <c r="J45924">
        <v>5</v>
      </c>
      <c r="K45924">
        <v>-15.44</v>
      </c>
    </row>
    <row r="45925" spans="2:11">
      <c r="B45925" t="s">
        <v>2027</v>
      </c>
      <c r="C45925" t="s">
        <v>2381</v>
      </c>
      <c r="D45925" t="s">
        <v>2171</v>
      </c>
      <c r="E45925" t="s">
        <v>2030</v>
      </c>
      <c r="F45925" t="s">
        <v>2016</v>
      </c>
      <c r="G45925" t="s">
        <v>2030</v>
      </c>
      <c r="H45925" t="s">
        <v>2017</v>
      </c>
      <c r="I45925">
        <v>43489</v>
      </c>
      <c r="J45925" t="s">
        <v>2030</v>
      </c>
      <c r="K45925" t="s">
        <v>2030</v>
      </c>
    </row>
    <row r="45926" spans="2:11">
      <c r="B45926" t="s">
        <v>2382</v>
      </c>
      <c r="C45926" t="s">
        <v>2383</v>
      </c>
      <c r="D45926" t="s">
        <v>2029</v>
      </c>
      <c r="E45926">
        <v>5</v>
      </c>
      <c r="F45926" t="s">
        <v>2016</v>
      </c>
      <c r="G45926">
        <v>140</v>
      </c>
      <c r="H45926" t="s">
        <v>2017</v>
      </c>
      <c r="I45926">
        <v>43489</v>
      </c>
      <c r="J45926">
        <v>5</v>
      </c>
      <c r="K45926">
        <v>-15.44</v>
      </c>
    </row>
    <row r="45927" spans="2:11">
      <c r="B45927" t="s">
        <v>2079</v>
      </c>
      <c r="C45927" t="s">
        <v>2384</v>
      </c>
      <c r="D45927" t="s">
        <v>2029</v>
      </c>
      <c r="E45927">
        <v>5</v>
      </c>
      <c r="F45927" t="s">
        <v>2016</v>
      </c>
      <c r="G45927">
        <v>161</v>
      </c>
      <c r="H45927" t="s">
        <v>2017</v>
      </c>
      <c r="I45927">
        <v>43489</v>
      </c>
      <c r="J45927" t="s">
        <v>2030</v>
      </c>
      <c r="K45927" t="s">
        <v>2030</v>
      </c>
    </row>
    <row r="45928" spans="2:11">
      <c r="B45928" t="s">
        <v>2072</v>
      </c>
      <c r="C45928" t="s">
        <v>2385</v>
      </c>
      <c r="D45928" t="s">
        <v>2029</v>
      </c>
      <c r="E45928">
        <v>5</v>
      </c>
      <c r="F45928" t="s">
        <v>2016</v>
      </c>
      <c r="G45928">
        <v>145</v>
      </c>
      <c r="H45928" t="s">
        <v>2017</v>
      </c>
      <c r="I45928">
        <v>43488</v>
      </c>
      <c r="J45928">
        <v>5</v>
      </c>
      <c r="K45928">
        <v>-15.44</v>
      </c>
    </row>
    <row r="45929" spans="2:11">
      <c r="B45929" t="s">
        <v>2063</v>
      </c>
      <c r="C45929" t="s">
        <v>2386</v>
      </c>
      <c r="D45929" t="s">
        <v>2035</v>
      </c>
      <c r="E45929">
        <v>5</v>
      </c>
      <c r="F45929" t="s">
        <v>2016</v>
      </c>
      <c r="G45929">
        <v>189</v>
      </c>
      <c r="H45929" t="s">
        <v>2017</v>
      </c>
      <c r="I45929">
        <v>43481</v>
      </c>
      <c r="J45929" t="s">
        <v>2030</v>
      </c>
      <c r="K45929" t="s">
        <v>2030</v>
      </c>
    </row>
    <row r="45930" spans="2:11">
      <c r="B45930" t="s">
        <v>2198</v>
      </c>
      <c r="C45930" t="s">
        <v>2387</v>
      </c>
      <c r="D45930" t="s">
        <v>2035</v>
      </c>
      <c r="E45930">
        <v>5</v>
      </c>
      <c r="F45930" t="s">
        <v>2016</v>
      </c>
      <c r="G45930">
        <v>136</v>
      </c>
      <c r="H45930" t="s">
        <v>2020</v>
      </c>
      <c r="I45930">
        <v>43474</v>
      </c>
      <c r="J45930" t="s">
        <v>2030</v>
      </c>
      <c r="K45930" t="s">
        <v>2030</v>
      </c>
    </row>
    <row r="45931" spans="2:11">
      <c r="B45931" t="s">
        <v>2388</v>
      </c>
      <c r="C45931" t="s">
        <v>2389</v>
      </c>
      <c r="D45931" t="s">
        <v>2026</v>
      </c>
      <c r="E45931">
        <v>5</v>
      </c>
      <c r="F45931" t="s">
        <v>2016</v>
      </c>
      <c r="G45931">
        <v>165</v>
      </c>
      <c r="H45931" t="s">
        <v>2017</v>
      </c>
      <c r="I45931">
        <v>43473</v>
      </c>
      <c r="J45931">
        <v>5</v>
      </c>
      <c r="K45931">
        <v>-15.44</v>
      </c>
    </row>
    <row r="45932" spans="2:11">
      <c r="B45932" t="s">
        <v>2390</v>
      </c>
      <c r="C45932" t="s">
        <v>2391</v>
      </c>
      <c r="D45932" t="s">
        <v>2392</v>
      </c>
      <c r="E45932">
        <v>5</v>
      </c>
      <c r="F45932" t="s">
        <v>2016</v>
      </c>
      <c r="G45932">
        <v>140</v>
      </c>
      <c r="H45932" t="s">
        <v>2017</v>
      </c>
      <c r="I45932">
        <v>43472</v>
      </c>
      <c r="J45932" t="s">
        <v>2030</v>
      </c>
      <c r="K45932" t="s">
        <v>2030</v>
      </c>
    </row>
    <row r="45933" spans="2:11">
      <c r="B45933" t="s">
        <v>2083</v>
      </c>
      <c r="C45933" t="s">
        <v>2084</v>
      </c>
      <c r="D45933" t="s">
        <v>2053</v>
      </c>
      <c r="E45933">
        <v>1</v>
      </c>
      <c r="F45933" t="s">
        <v>2016</v>
      </c>
      <c r="G45933" t="s">
        <v>2030</v>
      </c>
      <c r="H45933" t="s">
        <v>2017</v>
      </c>
      <c r="I45933">
        <v>43461</v>
      </c>
      <c r="J45933">
        <v>2</v>
      </c>
      <c r="K45933">
        <v>15.89</v>
      </c>
    </row>
    <row r="45934" spans="2:11">
      <c r="B45934" t="s">
        <v>2393</v>
      </c>
      <c r="C45934" t="s">
        <v>2394</v>
      </c>
      <c r="D45934" t="s">
        <v>2362</v>
      </c>
      <c r="E45934">
        <v>5</v>
      </c>
      <c r="F45934" t="s">
        <v>2016</v>
      </c>
      <c r="G45934">
        <v>154</v>
      </c>
      <c r="H45934" t="s">
        <v>2017</v>
      </c>
      <c r="I45934">
        <v>43454</v>
      </c>
      <c r="J45934" t="s">
        <v>2030</v>
      </c>
      <c r="K45934" t="s">
        <v>2030</v>
      </c>
    </row>
    <row r="45935" spans="2:11">
      <c r="B45935" t="s">
        <v>2049</v>
      </c>
      <c r="C45935" t="s">
        <v>2395</v>
      </c>
      <c r="D45935" t="s">
        <v>2029</v>
      </c>
      <c r="E45935">
        <v>5</v>
      </c>
      <c r="F45935" t="s">
        <v>2016</v>
      </c>
      <c r="G45935">
        <v>147</v>
      </c>
      <c r="H45935" t="s">
        <v>2017</v>
      </c>
      <c r="I45935">
        <v>43452</v>
      </c>
      <c r="J45935" t="s">
        <v>2030</v>
      </c>
      <c r="K45935" t="s">
        <v>2030</v>
      </c>
    </row>
    <row r="45936" spans="2:11">
      <c r="B45936" t="s">
        <v>2102</v>
      </c>
      <c r="C45936" t="s">
        <v>2396</v>
      </c>
      <c r="D45936" t="s">
        <v>2104</v>
      </c>
      <c r="E45936" t="s">
        <v>2030</v>
      </c>
      <c r="F45936" t="s">
        <v>2016</v>
      </c>
      <c r="G45936" t="s">
        <v>2030</v>
      </c>
      <c r="H45936" t="s">
        <v>2017</v>
      </c>
      <c r="I45936">
        <v>43402</v>
      </c>
      <c r="J45936" t="s">
        <v>2030</v>
      </c>
      <c r="K45936" t="s">
        <v>2030</v>
      </c>
    </row>
    <row r="45937" spans="2:11">
      <c r="B45937" t="s">
        <v>2033</v>
      </c>
      <c r="C45937" t="s">
        <v>2397</v>
      </c>
      <c r="D45937" t="s">
        <v>2398</v>
      </c>
      <c r="E45937" t="s">
        <v>2030</v>
      </c>
      <c r="F45937" t="s">
        <v>2016</v>
      </c>
      <c r="G45937" t="s">
        <v>2030</v>
      </c>
      <c r="H45937" t="s">
        <v>2017</v>
      </c>
      <c r="I45937">
        <v>43370</v>
      </c>
      <c r="J45937" t="s">
        <v>2030</v>
      </c>
      <c r="K45937" t="s">
        <v>2030</v>
      </c>
    </row>
    <row r="45938" spans="2:11">
      <c r="B45938" t="s">
        <v>2399</v>
      </c>
      <c r="C45938" t="s">
        <v>2400</v>
      </c>
      <c r="D45938" t="s">
        <v>2026</v>
      </c>
      <c r="E45938">
        <v>5</v>
      </c>
      <c r="F45938" t="s">
        <v>2016</v>
      </c>
      <c r="G45938">
        <v>160</v>
      </c>
      <c r="H45938" t="s">
        <v>2020</v>
      </c>
      <c r="I45938">
        <v>43328</v>
      </c>
      <c r="J45938">
        <v>5</v>
      </c>
      <c r="K45938">
        <v>-15.44</v>
      </c>
    </row>
    <row r="46001" spans="1:11">
      <c r="A46001" t="s">
        <v>1473</v>
      </c>
      <c r="B46001" t="s">
        <v>2067</v>
      </c>
      <c r="C46001" t="s">
        <v>3724</v>
      </c>
      <c r="D46001" t="s">
        <v>2029</v>
      </c>
      <c r="E46001">
        <v>5</v>
      </c>
      <c r="F46001" t="s">
        <v>2016</v>
      </c>
      <c r="G46001">
        <v>16</v>
      </c>
      <c r="H46001" t="s">
        <v>2020</v>
      </c>
      <c r="I46001">
        <v>43509</v>
      </c>
      <c r="J46001">
        <v>1</v>
      </c>
      <c r="K46001">
        <v>22.05</v>
      </c>
    </row>
    <row r="46002" spans="1:11">
      <c r="B46002" t="s">
        <v>2074</v>
      </c>
      <c r="C46002" t="s">
        <v>3537</v>
      </c>
      <c r="D46002" t="s">
        <v>2076</v>
      </c>
      <c r="E46002">
        <v>3</v>
      </c>
      <c r="F46002" t="s">
        <v>2016</v>
      </c>
      <c r="G46002">
        <v>13</v>
      </c>
      <c r="H46002" t="s">
        <v>2017</v>
      </c>
      <c r="I46002">
        <v>43509</v>
      </c>
      <c r="J46002">
        <v>2</v>
      </c>
      <c r="K46002">
        <v>0</v>
      </c>
    </row>
    <row r="46003" spans="1:11">
      <c r="B46003" t="s">
        <v>2079</v>
      </c>
      <c r="C46003" t="s">
        <v>3526</v>
      </c>
      <c r="D46003" t="s">
        <v>2015</v>
      </c>
      <c r="E46003">
        <v>3</v>
      </c>
      <c r="F46003" t="s">
        <v>2016</v>
      </c>
      <c r="G46003">
        <v>15</v>
      </c>
      <c r="H46003" t="s">
        <v>2017</v>
      </c>
      <c r="I46003">
        <v>43509</v>
      </c>
      <c r="J46003">
        <v>2</v>
      </c>
      <c r="K46003">
        <v>0</v>
      </c>
    </row>
    <row r="46004" spans="1:11">
      <c r="B46004" t="s">
        <v>2072</v>
      </c>
      <c r="C46004" t="s">
        <v>3531</v>
      </c>
      <c r="D46004" t="s">
        <v>2029</v>
      </c>
      <c r="E46004">
        <v>5</v>
      </c>
      <c r="F46004" t="s">
        <v>2016</v>
      </c>
      <c r="G46004">
        <v>15</v>
      </c>
      <c r="H46004" t="s">
        <v>2020</v>
      </c>
      <c r="I46004">
        <v>43508</v>
      </c>
      <c r="J46004" t="s">
        <v>2030</v>
      </c>
      <c r="K46004" t="s">
        <v>2030</v>
      </c>
    </row>
    <row r="46005" spans="1:11">
      <c r="B46005" t="s">
        <v>2027</v>
      </c>
      <c r="C46005" t="s">
        <v>3530</v>
      </c>
      <c r="D46005" t="s">
        <v>2029</v>
      </c>
      <c r="E46005">
        <v>5</v>
      </c>
      <c r="F46005" t="s">
        <v>2016</v>
      </c>
      <c r="G46005">
        <v>14</v>
      </c>
      <c r="H46005" t="s">
        <v>2017</v>
      </c>
      <c r="I46005">
        <v>43507</v>
      </c>
      <c r="J46005" t="s">
        <v>2030</v>
      </c>
      <c r="K46005" t="s">
        <v>2030</v>
      </c>
    </row>
    <row r="46006" spans="1:11">
      <c r="B46006" t="s">
        <v>2063</v>
      </c>
      <c r="C46006" t="s">
        <v>3725</v>
      </c>
      <c r="D46006" t="s">
        <v>2179</v>
      </c>
      <c r="E46006" t="s">
        <v>2030</v>
      </c>
      <c r="F46006" t="s">
        <v>2016</v>
      </c>
      <c r="G46006" t="s">
        <v>2030</v>
      </c>
      <c r="H46006" t="s">
        <v>2017</v>
      </c>
      <c r="I46006">
        <v>43385</v>
      </c>
      <c r="J46006" t="s">
        <v>2030</v>
      </c>
      <c r="K46006" t="s">
        <v>2030</v>
      </c>
    </row>
    <row r="46007" spans="1:11">
      <c r="B46007" t="s">
        <v>2083</v>
      </c>
      <c r="C46007" t="s">
        <v>2084</v>
      </c>
      <c r="D46007" t="s">
        <v>2076</v>
      </c>
      <c r="E46007">
        <v>3</v>
      </c>
      <c r="F46007" t="s">
        <v>2016</v>
      </c>
      <c r="G46007" t="s">
        <v>2030</v>
      </c>
      <c r="H46007" t="s">
        <v>2017</v>
      </c>
      <c r="I46007">
        <v>43181</v>
      </c>
      <c r="J46007">
        <v>2</v>
      </c>
      <c r="K46007">
        <v>0</v>
      </c>
    </row>
    <row r="46101" spans="1:11">
      <c r="A46101" t="s">
        <v>1474</v>
      </c>
      <c r="B46101" t="s">
        <v>106</v>
      </c>
      <c r="C46101" t="s">
        <v>3121</v>
      </c>
      <c r="D46101" t="s">
        <v>2440</v>
      </c>
      <c r="E46101">
        <v>5</v>
      </c>
      <c r="F46101" t="s">
        <v>2016</v>
      </c>
      <c r="G46101">
        <v>25</v>
      </c>
      <c r="H46101" t="s">
        <v>2020</v>
      </c>
      <c r="I46101">
        <v>43511</v>
      </c>
      <c r="J46101">
        <v>5</v>
      </c>
      <c r="K46101">
        <v>-18.53</v>
      </c>
    </row>
    <row r="46102" spans="1:11">
      <c r="B46102" t="s">
        <v>2077</v>
      </c>
      <c r="C46102" t="s">
        <v>3122</v>
      </c>
      <c r="D46102" t="s">
        <v>2029</v>
      </c>
      <c r="E46102">
        <v>5</v>
      </c>
      <c r="F46102" t="s">
        <v>2016</v>
      </c>
      <c r="G46102">
        <v>25</v>
      </c>
      <c r="H46102" t="s">
        <v>2017</v>
      </c>
      <c r="I46102">
        <v>43511</v>
      </c>
      <c r="J46102">
        <v>5</v>
      </c>
      <c r="K46102">
        <v>-18.53</v>
      </c>
    </row>
    <row r="46103" spans="1:11">
      <c r="B46103" t="s">
        <v>2136</v>
      </c>
      <c r="C46103" t="s">
        <v>3123</v>
      </c>
      <c r="D46103" t="s">
        <v>2044</v>
      </c>
      <c r="E46103">
        <v>3</v>
      </c>
      <c r="F46103" t="s">
        <v>2016</v>
      </c>
      <c r="G46103">
        <v>22</v>
      </c>
      <c r="H46103" t="s">
        <v>2017</v>
      </c>
      <c r="I46103">
        <v>43511</v>
      </c>
      <c r="J46103" t="s">
        <v>2030</v>
      </c>
      <c r="K46103" t="s">
        <v>2030</v>
      </c>
    </row>
    <row r="46104" spans="1:11">
      <c r="B46104" t="s">
        <v>2033</v>
      </c>
      <c r="C46104" t="s">
        <v>3124</v>
      </c>
      <c r="D46104" t="s">
        <v>2044</v>
      </c>
      <c r="E46104">
        <v>3</v>
      </c>
      <c r="F46104" t="s">
        <v>2016</v>
      </c>
      <c r="G46104">
        <v>23</v>
      </c>
      <c r="H46104" t="s">
        <v>2020</v>
      </c>
      <c r="I46104">
        <v>43510</v>
      </c>
      <c r="J46104">
        <v>4</v>
      </c>
      <c r="K46104">
        <v>-18.079999999999998</v>
      </c>
    </row>
    <row r="46105" spans="1:11">
      <c r="B46105" t="s">
        <v>2037</v>
      </c>
      <c r="C46105" t="s">
        <v>3125</v>
      </c>
      <c r="D46105" t="s">
        <v>2026</v>
      </c>
      <c r="E46105">
        <v>5</v>
      </c>
      <c r="F46105" t="s">
        <v>2016</v>
      </c>
      <c r="G46105">
        <v>40</v>
      </c>
      <c r="H46105" t="s">
        <v>2020</v>
      </c>
      <c r="I46105">
        <v>43510</v>
      </c>
      <c r="J46105">
        <v>5</v>
      </c>
      <c r="K46105">
        <v>-18.53</v>
      </c>
    </row>
    <row r="46106" spans="1:11">
      <c r="B46106" t="s">
        <v>2074</v>
      </c>
      <c r="C46106" t="s">
        <v>3126</v>
      </c>
      <c r="D46106" t="s">
        <v>2026</v>
      </c>
      <c r="E46106">
        <v>5</v>
      </c>
      <c r="F46106" t="s">
        <v>2016</v>
      </c>
      <c r="G46106">
        <v>30</v>
      </c>
      <c r="H46106" t="s">
        <v>2482</v>
      </c>
      <c r="I46106">
        <v>43510</v>
      </c>
      <c r="J46106">
        <v>5</v>
      </c>
      <c r="K46106">
        <v>-18.53</v>
      </c>
    </row>
    <row r="46107" spans="1:11">
      <c r="B46107" t="s">
        <v>3127</v>
      </c>
      <c r="C46107" t="s">
        <v>3128</v>
      </c>
      <c r="D46107" t="s">
        <v>2026</v>
      </c>
      <c r="E46107">
        <v>5</v>
      </c>
      <c r="F46107" t="s">
        <v>2016</v>
      </c>
      <c r="G46107">
        <v>27</v>
      </c>
      <c r="H46107" t="s">
        <v>2017</v>
      </c>
      <c r="I46107">
        <v>43510</v>
      </c>
      <c r="J46107">
        <v>5</v>
      </c>
      <c r="K46107">
        <v>-18.53</v>
      </c>
    </row>
    <row r="46108" spans="1:11">
      <c r="B46108" t="s">
        <v>2207</v>
      </c>
      <c r="C46108" t="s">
        <v>3129</v>
      </c>
      <c r="D46108" t="s">
        <v>2026</v>
      </c>
      <c r="E46108">
        <v>5</v>
      </c>
      <c r="F46108" t="s">
        <v>2016</v>
      </c>
      <c r="G46108">
        <v>30</v>
      </c>
      <c r="H46108" t="s">
        <v>2020</v>
      </c>
      <c r="I46108">
        <v>43510</v>
      </c>
      <c r="J46108">
        <v>5</v>
      </c>
      <c r="K46108">
        <v>-18.53</v>
      </c>
    </row>
    <row r="46109" spans="1:11">
      <c r="B46109" t="s">
        <v>2411</v>
      </c>
      <c r="C46109" t="s">
        <v>3130</v>
      </c>
      <c r="D46109" t="s">
        <v>2026</v>
      </c>
      <c r="E46109">
        <v>5</v>
      </c>
      <c r="F46109" t="s">
        <v>2016</v>
      </c>
      <c r="G46109">
        <v>30</v>
      </c>
      <c r="H46109" t="s">
        <v>2020</v>
      </c>
      <c r="I46109">
        <v>43510</v>
      </c>
      <c r="J46109" t="s">
        <v>2030</v>
      </c>
      <c r="K46109" t="s">
        <v>2030</v>
      </c>
    </row>
    <row r="46110" spans="1:11">
      <c r="B46110" t="s">
        <v>3131</v>
      </c>
      <c r="C46110" t="s">
        <v>3132</v>
      </c>
      <c r="D46110" t="s">
        <v>2026</v>
      </c>
      <c r="E46110">
        <v>5</v>
      </c>
      <c r="F46110" t="s">
        <v>2016</v>
      </c>
      <c r="G46110">
        <v>32</v>
      </c>
      <c r="H46110" t="s">
        <v>2020</v>
      </c>
      <c r="I46110">
        <v>43485</v>
      </c>
      <c r="J46110">
        <v>3</v>
      </c>
      <c r="K46110">
        <v>-15.12</v>
      </c>
    </row>
    <row r="46111" spans="1:11">
      <c r="B46111" t="s">
        <v>3133</v>
      </c>
      <c r="C46111" t="s">
        <v>3134</v>
      </c>
      <c r="D46111" t="s">
        <v>2026</v>
      </c>
      <c r="E46111">
        <v>5</v>
      </c>
      <c r="F46111" t="s">
        <v>2016</v>
      </c>
      <c r="G46111">
        <v>30</v>
      </c>
      <c r="H46111" t="s">
        <v>3135</v>
      </c>
      <c r="I46111">
        <v>43445</v>
      </c>
      <c r="J46111">
        <v>5</v>
      </c>
      <c r="K46111">
        <v>-18.53</v>
      </c>
    </row>
    <row r="46112" spans="1:11">
      <c r="B46112" t="s">
        <v>3136</v>
      </c>
      <c r="C46112" t="s">
        <v>3137</v>
      </c>
      <c r="D46112" t="s">
        <v>2026</v>
      </c>
      <c r="E46112">
        <v>5</v>
      </c>
      <c r="F46112" t="s">
        <v>2016</v>
      </c>
      <c r="G46112">
        <v>37</v>
      </c>
      <c r="H46112" t="s">
        <v>2017</v>
      </c>
      <c r="I46112">
        <v>43418</v>
      </c>
      <c r="J46112">
        <v>6</v>
      </c>
      <c r="K46112">
        <v>-25.81</v>
      </c>
    </row>
    <row r="46113" spans="2:11">
      <c r="B46113" t="s">
        <v>3138</v>
      </c>
      <c r="C46113" t="s">
        <v>3139</v>
      </c>
      <c r="D46113" t="s">
        <v>2026</v>
      </c>
      <c r="E46113">
        <v>5</v>
      </c>
      <c r="F46113" t="s">
        <v>2016</v>
      </c>
      <c r="G46113">
        <v>50</v>
      </c>
      <c r="H46113" t="s">
        <v>3135</v>
      </c>
      <c r="I46113">
        <v>43383</v>
      </c>
      <c r="J46113">
        <v>5</v>
      </c>
      <c r="K46113">
        <v>-18.53</v>
      </c>
    </row>
    <row r="46114" spans="2:11">
      <c r="B46114" t="s">
        <v>2083</v>
      </c>
      <c r="C46114" t="s">
        <v>2084</v>
      </c>
      <c r="D46114" t="s">
        <v>2184</v>
      </c>
      <c r="E46114">
        <v>1</v>
      </c>
      <c r="F46114" t="s">
        <v>2016</v>
      </c>
      <c r="G46114" t="s">
        <v>2030</v>
      </c>
      <c r="H46114" t="s">
        <v>2017</v>
      </c>
      <c r="I46114">
        <v>43288</v>
      </c>
      <c r="J46114">
        <v>1</v>
      </c>
      <c r="K46114">
        <v>10.97</v>
      </c>
    </row>
    <row r="46201" spans="1:11">
      <c r="A46201" t="s">
        <v>1475</v>
      </c>
      <c r="B46201" t="s">
        <v>2094</v>
      </c>
      <c r="C46201" t="s">
        <v>2095</v>
      </c>
      <c r="D46201" t="s">
        <v>2026</v>
      </c>
      <c r="E46201">
        <v>5</v>
      </c>
      <c r="F46201" t="s">
        <v>2085</v>
      </c>
      <c r="G46201">
        <v>13</v>
      </c>
      <c r="H46201" t="s">
        <v>2020</v>
      </c>
      <c r="I46201">
        <v>43510</v>
      </c>
      <c r="J46201" t="s">
        <v>2030</v>
      </c>
      <c r="K46201" t="s">
        <v>2030</v>
      </c>
    </row>
    <row r="46202" spans="1:11">
      <c r="B46202" t="s">
        <v>2277</v>
      </c>
      <c r="C46202" t="s">
        <v>2528</v>
      </c>
      <c r="D46202" t="s">
        <v>2015</v>
      </c>
      <c r="E46202">
        <v>3</v>
      </c>
      <c r="F46202" t="s">
        <v>2016</v>
      </c>
      <c r="G46202">
        <v>11</v>
      </c>
      <c r="H46202" t="s">
        <v>2017</v>
      </c>
      <c r="I46202">
        <v>43503</v>
      </c>
      <c r="J46202">
        <v>5</v>
      </c>
      <c r="K46202">
        <v>0</v>
      </c>
    </row>
    <row r="46203" spans="1:11">
      <c r="B46203" t="s">
        <v>2198</v>
      </c>
      <c r="C46203" t="s">
        <v>2529</v>
      </c>
      <c r="D46203" t="s">
        <v>2044</v>
      </c>
      <c r="E46203">
        <v>3</v>
      </c>
      <c r="F46203" t="s">
        <v>2016</v>
      </c>
      <c r="G46203">
        <v>10</v>
      </c>
      <c r="H46203" t="s">
        <v>2017</v>
      </c>
      <c r="I46203">
        <v>43502</v>
      </c>
      <c r="J46203">
        <v>2</v>
      </c>
      <c r="K46203">
        <v>32.909999999999997</v>
      </c>
    </row>
    <row r="46204" spans="1:11">
      <c r="B46204" t="s">
        <v>2257</v>
      </c>
      <c r="C46204" t="s">
        <v>2530</v>
      </c>
      <c r="D46204" t="s">
        <v>2044</v>
      </c>
      <c r="E46204">
        <v>3</v>
      </c>
      <c r="F46204" t="s">
        <v>2016</v>
      </c>
      <c r="G46204">
        <v>11</v>
      </c>
      <c r="H46204" t="s">
        <v>2020</v>
      </c>
      <c r="I46204">
        <v>43501</v>
      </c>
      <c r="J46204">
        <v>5</v>
      </c>
      <c r="K46204">
        <v>0</v>
      </c>
    </row>
    <row r="46205" spans="1:11">
      <c r="B46205" t="s">
        <v>106</v>
      </c>
      <c r="C46205" t="s">
        <v>2531</v>
      </c>
      <c r="D46205" t="s">
        <v>2114</v>
      </c>
      <c r="E46205">
        <v>3</v>
      </c>
      <c r="F46205" t="s">
        <v>2016</v>
      </c>
      <c r="G46205">
        <v>11.5</v>
      </c>
      <c r="H46205" t="s">
        <v>2020</v>
      </c>
      <c r="I46205">
        <v>43500</v>
      </c>
      <c r="J46205">
        <v>5</v>
      </c>
      <c r="K46205">
        <v>0</v>
      </c>
    </row>
    <row r="46206" spans="1:11">
      <c r="B46206" t="s">
        <v>2033</v>
      </c>
      <c r="C46206" t="s">
        <v>2532</v>
      </c>
      <c r="D46206" t="s">
        <v>2184</v>
      </c>
      <c r="E46206">
        <v>1</v>
      </c>
      <c r="F46206" t="s">
        <v>2016</v>
      </c>
      <c r="G46206">
        <v>11</v>
      </c>
      <c r="H46206" t="s">
        <v>2036</v>
      </c>
      <c r="I46206">
        <v>43496</v>
      </c>
      <c r="J46206">
        <v>4</v>
      </c>
      <c r="K46206">
        <v>8.61</v>
      </c>
    </row>
    <row r="46207" spans="1:11">
      <c r="B46207" t="s">
        <v>2134</v>
      </c>
      <c r="C46207" t="s">
        <v>2533</v>
      </c>
      <c r="D46207" t="s">
        <v>2162</v>
      </c>
      <c r="E46207">
        <v>3</v>
      </c>
      <c r="F46207" t="s">
        <v>2016</v>
      </c>
      <c r="G46207" t="s">
        <v>2030</v>
      </c>
      <c r="H46207" t="s">
        <v>2017</v>
      </c>
      <c r="I46207">
        <v>43496</v>
      </c>
      <c r="J46207">
        <v>5</v>
      </c>
      <c r="K46207">
        <v>0</v>
      </c>
    </row>
    <row r="46208" spans="1:11">
      <c r="B46208" t="s">
        <v>2063</v>
      </c>
      <c r="C46208" t="s">
        <v>2534</v>
      </c>
      <c r="D46208" t="s">
        <v>2184</v>
      </c>
      <c r="E46208">
        <v>1</v>
      </c>
      <c r="F46208" t="s">
        <v>2016</v>
      </c>
      <c r="G46208">
        <v>11</v>
      </c>
      <c r="H46208" t="s">
        <v>2017</v>
      </c>
      <c r="I46208">
        <v>43496</v>
      </c>
      <c r="J46208">
        <v>7</v>
      </c>
      <c r="K46208">
        <v>-20.309999999999999</v>
      </c>
    </row>
    <row r="46209" spans="2:11">
      <c r="B46209" t="s">
        <v>2027</v>
      </c>
      <c r="C46209" t="s">
        <v>2224</v>
      </c>
      <c r="D46209" t="s">
        <v>2044</v>
      </c>
      <c r="E46209">
        <v>3</v>
      </c>
      <c r="F46209" t="s">
        <v>2016</v>
      </c>
      <c r="G46209">
        <v>11</v>
      </c>
      <c r="H46209" t="s">
        <v>2017</v>
      </c>
      <c r="I46209">
        <v>43495</v>
      </c>
      <c r="J46209" t="s">
        <v>2030</v>
      </c>
      <c r="K46209" t="s">
        <v>2030</v>
      </c>
    </row>
    <row r="46210" spans="2:11">
      <c r="B46210" t="s">
        <v>2072</v>
      </c>
      <c r="C46210" t="s">
        <v>2535</v>
      </c>
      <c r="D46210" t="s">
        <v>2015</v>
      </c>
      <c r="E46210">
        <v>3</v>
      </c>
      <c r="F46210" t="s">
        <v>2016</v>
      </c>
      <c r="G46210" t="s">
        <v>2030</v>
      </c>
      <c r="H46210" t="s">
        <v>2017</v>
      </c>
      <c r="I46210">
        <v>43495</v>
      </c>
      <c r="J46210">
        <v>5</v>
      </c>
      <c r="K46210">
        <v>0</v>
      </c>
    </row>
    <row r="46211" spans="2:11">
      <c r="B46211" t="s">
        <v>2220</v>
      </c>
      <c r="C46211" t="s">
        <v>2536</v>
      </c>
      <c r="D46211" t="s">
        <v>2026</v>
      </c>
      <c r="E46211">
        <v>5</v>
      </c>
      <c r="F46211" t="s">
        <v>2016</v>
      </c>
      <c r="G46211">
        <v>12.5</v>
      </c>
      <c r="H46211" t="s">
        <v>2020</v>
      </c>
      <c r="I46211">
        <v>43495</v>
      </c>
      <c r="J46211">
        <v>6</v>
      </c>
      <c r="K46211">
        <v>-8.61</v>
      </c>
    </row>
    <row r="46212" spans="2:11">
      <c r="B46212" t="s">
        <v>2537</v>
      </c>
      <c r="C46212" t="s">
        <v>2538</v>
      </c>
      <c r="D46212" t="s">
        <v>2015</v>
      </c>
      <c r="E46212">
        <v>3</v>
      </c>
      <c r="F46212" t="s">
        <v>2016</v>
      </c>
      <c r="G46212">
        <v>11.75</v>
      </c>
      <c r="H46212" t="s">
        <v>2020</v>
      </c>
      <c r="I46212">
        <v>43495</v>
      </c>
      <c r="J46212">
        <v>5</v>
      </c>
      <c r="K46212">
        <v>0</v>
      </c>
    </row>
    <row r="46213" spans="2:11">
      <c r="B46213" t="s">
        <v>2539</v>
      </c>
      <c r="C46213" t="s">
        <v>2540</v>
      </c>
      <c r="D46213" t="s">
        <v>2189</v>
      </c>
      <c r="E46213">
        <v>5</v>
      </c>
      <c r="F46213" t="s">
        <v>2016</v>
      </c>
      <c r="G46213">
        <v>12.5</v>
      </c>
      <c r="H46213" t="s">
        <v>2020</v>
      </c>
      <c r="I46213">
        <v>43495</v>
      </c>
      <c r="J46213">
        <v>6</v>
      </c>
      <c r="K46213">
        <v>-8.61</v>
      </c>
    </row>
    <row r="46214" spans="2:11">
      <c r="B46214" t="s">
        <v>2136</v>
      </c>
      <c r="C46214" t="s">
        <v>2541</v>
      </c>
      <c r="D46214" t="s">
        <v>2044</v>
      </c>
      <c r="E46214">
        <v>3</v>
      </c>
      <c r="F46214" t="s">
        <v>2016</v>
      </c>
      <c r="G46214">
        <v>10.5</v>
      </c>
      <c r="H46214" t="s">
        <v>2017</v>
      </c>
      <c r="I46214">
        <v>43483</v>
      </c>
      <c r="J46214">
        <v>5</v>
      </c>
      <c r="K46214">
        <v>0</v>
      </c>
    </row>
    <row r="46215" spans="2:11">
      <c r="B46215" t="s">
        <v>2083</v>
      </c>
      <c r="C46215" t="s">
        <v>2084</v>
      </c>
      <c r="D46215" t="s">
        <v>2035</v>
      </c>
      <c r="E46215">
        <v>5</v>
      </c>
      <c r="F46215" t="s">
        <v>2085</v>
      </c>
      <c r="G46215" t="s">
        <v>2030</v>
      </c>
      <c r="H46215" t="s">
        <v>2017</v>
      </c>
      <c r="I46215">
        <v>43398</v>
      </c>
      <c r="J46215">
        <v>1</v>
      </c>
      <c r="K46215">
        <v>73.77</v>
      </c>
    </row>
    <row r="46216" spans="2:11">
      <c r="B46216" t="s">
        <v>2240</v>
      </c>
      <c r="C46216" t="s">
        <v>2542</v>
      </c>
      <c r="D46216" t="s">
        <v>2179</v>
      </c>
      <c r="E46216" t="s">
        <v>2030</v>
      </c>
      <c r="F46216" t="s">
        <v>2016</v>
      </c>
      <c r="G46216" t="s">
        <v>2030</v>
      </c>
      <c r="H46216" t="s">
        <v>2017</v>
      </c>
      <c r="I46216">
        <v>43024</v>
      </c>
      <c r="J46216" t="s">
        <v>2030</v>
      </c>
      <c r="K46216" t="s">
        <v>2030</v>
      </c>
    </row>
    <row r="46301" spans="1:11">
      <c r="A46301" t="s">
        <v>1476</v>
      </c>
      <c r="B46301" t="s">
        <v>2024</v>
      </c>
      <c r="C46301" t="s">
        <v>2217</v>
      </c>
      <c r="D46301" t="s">
        <v>2026</v>
      </c>
      <c r="E46301">
        <v>5</v>
      </c>
      <c r="F46301" t="s">
        <v>2016</v>
      </c>
      <c r="G46301">
        <v>165</v>
      </c>
      <c r="H46301" t="s">
        <v>2017</v>
      </c>
      <c r="I46301">
        <v>43511</v>
      </c>
      <c r="J46301">
        <v>7</v>
      </c>
      <c r="K46301">
        <v>-2.98</v>
      </c>
    </row>
    <row r="46302" spans="1:11">
      <c r="B46302" t="s">
        <v>2267</v>
      </c>
      <c r="C46302" t="s">
        <v>2305</v>
      </c>
      <c r="D46302" t="s">
        <v>2041</v>
      </c>
      <c r="E46302">
        <v>1</v>
      </c>
      <c r="F46302" t="s">
        <v>2016</v>
      </c>
      <c r="G46302">
        <v>135</v>
      </c>
      <c r="H46302" t="s">
        <v>2017</v>
      </c>
      <c r="I46302">
        <v>43511</v>
      </c>
      <c r="J46302">
        <v>4</v>
      </c>
      <c r="K46302">
        <v>2.98</v>
      </c>
    </row>
    <row r="46303" spans="1:11">
      <c r="B46303" t="s">
        <v>2203</v>
      </c>
      <c r="C46303" t="s">
        <v>2306</v>
      </c>
      <c r="D46303" t="s">
        <v>2044</v>
      </c>
      <c r="E46303">
        <v>3</v>
      </c>
      <c r="F46303" t="s">
        <v>2016</v>
      </c>
      <c r="G46303" t="s">
        <v>2030</v>
      </c>
      <c r="H46303" t="s">
        <v>2017</v>
      </c>
      <c r="I46303">
        <v>43510</v>
      </c>
      <c r="J46303">
        <v>6</v>
      </c>
      <c r="K46303">
        <v>0</v>
      </c>
    </row>
    <row r="46304" spans="1:11">
      <c r="B46304" t="s">
        <v>2274</v>
      </c>
      <c r="C46304" t="s">
        <v>2307</v>
      </c>
      <c r="D46304" t="s">
        <v>2076</v>
      </c>
      <c r="E46304">
        <v>3</v>
      </c>
      <c r="F46304" t="s">
        <v>2016</v>
      </c>
      <c r="G46304" t="s">
        <v>2030</v>
      </c>
      <c r="H46304" t="s">
        <v>2017</v>
      </c>
      <c r="I46304">
        <v>43509</v>
      </c>
      <c r="J46304">
        <v>6</v>
      </c>
      <c r="K46304">
        <v>0</v>
      </c>
    </row>
    <row r="46305" spans="2:11">
      <c r="B46305" t="s">
        <v>2067</v>
      </c>
      <c r="C46305" t="s">
        <v>2308</v>
      </c>
      <c r="D46305" t="s">
        <v>2252</v>
      </c>
      <c r="E46305">
        <v>3</v>
      </c>
      <c r="F46305" t="s">
        <v>2016</v>
      </c>
      <c r="G46305">
        <v>156</v>
      </c>
      <c r="H46305" t="s">
        <v>2020</v>
      </c>
      <c r="I46305">
        <v>43508</v>
      </c>
      <c r="J46305">
        <v>6</v>
      </c>
      <c r="K46305">
        <v>0</v>
      </c>
    </row>
    <row r="46306" spans="2:11">
      <c r="B46306" t="s">
        <v>2094</v>
      </c>
      <c r="C46306" t="s">
        <v>2095</v>
      </c>
      <c r="D46306" t="s">
        <v>2076</v>
      </c>
      <c r="E46306">
        <v>3</v>
      </c>
      <c r="F46306" t="s">
        <v>2088</v>
      </c>
      <c r="G46306" t="s">
        <v>2030</v>
      </c>
      <c r="H46306" t="s">
        <v>2017</v>
      </c>
      <c r="I46306">
        <v>43508</v>
      </c>
      <c r="J46306" t="s">
        <v>2030</v>
      </c>
      <c r="K46306" t="s">
        <v>2030</v>
      </c>
    </row>
    <row r="46307" spans="2:11">
      <c r="B46307" t="s">
        <v>2157</v>
      </c>
      <c r="C46307" t="s">
        <v>2309</v>
      </c>
      <c r="D46307" t="s">
        <v>2076</v>
      </c>
      <c r="E46307">
        <v>3</v>
      </c>
      <c r="F46307" t="s">
        <v>2016</v>
      </c>
      <c r="G46307">
        <v>150</v>
      </c>
      <c r="H46307" t="s">
        <v>2017</v>
      </c>
      <c r="I46307">
        <v>43508</v>
      </c>
      <c r="J46307">
        <v>6</v>
      </c>
      <c r="K46307">
        <v>0</v>
      </c>
    </row>
    <row r="46308" spans="2:11">
      <c r="B46308" t="s">
        <v>2234</v>
      </c>
      <c r="C46308" t="s">
        <v>2310</v>
      </c>
      <c r="D46308" t="s">
        <v>2044</v>
      </c>
      <c r="E46308">
        <v>3</v>
      </c>
      <c r="F46308" t="s">
        <v>2016</v>
      </c>
      <c r="G46308">
        <v>160</v>
      </c>
      <c r="H46308" t="s">
        <v>2017</v>
      </c>
      <c r="I46308">
        <v>43507</v>
      </c>
      <c r="J46308">
        <v>11</v>
      </c>
      <c r="K46308">
        <v>-10.88</v>
      </c>
    </row>
    <row r="46309" spans="2:11">
      <c r="B46309" t="s">
        <v>2077</v>
      </c>
      <c r="C46309" t="s">
        <v>2311</v>
      </c>
      <c r="D46309" t="s">
        <v>2029</v>
      </c>
      <c r="E46309">
        <v>5</v>
      </c>
      <c r="F46309" t="s">
        <v>2016</v>
      </c>
      <c r="G46309">
        <v>163</v>
      </c>
      <c r="H46309" t="s">
        <v>2020</v>
      </c>
      <c r="I46309">
        <v>43507</v>
      </c>
      <c r="J46309">
        <v>7</v>
      </c>
      <c r="K46309">
        <v>-2.98</v>
      </c>
    </row>
    <row r="46310" spans="2:11">
      <c r="B46310" t="s">
        <v>106</v>
      </c>
      <c r="C46310" t="s">
        <v>2312</v>
      </c>
      <c r="D46310" t="s">
        <v>2114</v>
      </c>
      <c r="E46310">
        <v>3</v>
      </c>
      <c r="F46310" t="s">
        <v>2016</v>
      </c>
      <c r="G46310">
        <v>164</v>
      </c>
      <c r="H46310" t="s">
        <v>2020</v>
      </c>
      <c r="I46310">
        <v>43504</v>
      </c>
      <c r="J46310">
        <v>6</v>
      </c>
      <c r="K46310">
        <v>0</v>
      </c>
    </row>
    <row r="46311" spans="2:11">
      <c r="B46311" t="s">
        <v>2159</v>
      </c>
      <c r="C46311" t="s">
        <v>2313</v>
      </c>
      <c r="D46311" t="s">
        <v>2029</v>
      </c>
      <c r="E46311">
        <v>5</v>
      </c>
      <c r="F46311" t="s">
        <v>2016</v>
      </c>
      <c r="G46311">
        <v>195</v>
      </c>
      <c r="H46311" t="s">
        <v>2017</v>
      </c>
      <c r="I46311">
        <v>43504</v>
      </c>
      <c r="J46311">
        <v>1</v>
      </c>
      <c r="K46311">
        <v>19.46</v>
      </c>
    </row>
    <row r="46312" spans="2:11">
      <c r="B46312" t="s">
        <v>2047</v>
      </c>
      <c r="C46312" t="s">
        <v>2314</v>
      </c>
      <c r="D46312" t="s">
        <v>2044</v>
      </c>
      <c r="E46312">
        <v>3</v>
      </c>
      <c r="F46312" t="s">
        <v>2016</v>
      </c>
      <c r="G46312">
        <v>155</v>
      </c>
      <c r="H46312" t="s">
        <v>2017</v>
      </c>
      <c r="I46312">
        <v>43504</v>
      </c>
      <c r="J46312" t="s">
        <v>2030</v>
      </c>
      <c r="K46312" t="s">
        <v>2030</v>
      </c>
    </row>
    <row r="46313" spans="2:11">
      <c r="B46313" t="s">
        <v>2042</v>
      </c>
      <c r="C46313" t="s">
        <v>2163</v>
      </c>
      <c r="D46313" t="s">
        <v>2044</v>
      </c>
      <c r="E46313">
        <v>3</v>
      </c>
      <c r="F46313" t="s">
        <v>2016</v>
      </c>
      <c r="G46313">
        <v>146</v>
      </c>
      <c r="H46313" t="s">
        <v>2020</v>
      </c>
      <c r="I46313">
        <v>43503</v>
      </c>
      <c r="J46313">
        <v>6</v>
      </c>
      <c r="K46313">
        <v>0</v>
      </c>
    </row>
    <row r="46314" spans="2:11">
      <c r="B46314" t="s">
        <v>2045</v>
      </c>
      <c r="C46314" t="s">
        <v>2315</v>
      </c>
      <c r="D46314" t="s">
        <v>2015</v>
      </c>
      <c r="E46314">
        <v>3</v>
      </c>
      <c r="F46314" t="s">
        <v>2088</v>
      </c>
      <c r="G46314" t="s">
        <v>2030</v>
      </c>
      <c r="H46314" t="s">
        <v>2017</v>
      </c>
      <c r="I46314">
        <v>43503</v>
      </c>
      <c r="J46314">
        <v>9</v>
      </c>
      <c r="K46314">
        <v>-6.63</v>
      </c>
    </row>
    <row r="46315" spans="2:11">
      <c r="B46315" t="s">
        <v>2174</v>
      </c>
      <c r="C46315" t="s">
        <v>2316</v>
      </c>
      <c r="D46315" t="s">
        <v>2015</v>
      </c>
      <c r="E46315">
        <v>3</v>
      </c>
      <c r="F46315" t="s">
        <v>2016</v>
      </c>
      <c r="G46315">
        <v>150</v>
      </c>
      <c r="H46315" t="s">
        <v>2017</v>
      </c>
      <c r="I46315">
        <v>43502</v>
      </c>
      <c r="J46315">
        <v>6</v>
      </c>
      <c r="K46315">
        <v>0</v>
      </c>
    </row>
    <row r="46316" spans="2:11">
      <c r="B46316" t="s">
        <v>2027</v>
      </c>
      <c r="C46316" t="s">
        <v>2156</v>
      </c>
      <c r="D46316" t="s">
        <v>2029</v>
      </c>
      <c r="E46316">
        <v>5</v>
      </c>
      <c r="F46316" t="s">
        <v>2016</v>
      </c>
      <c r="G46316">
        <v>165</v>
      </c>
      <c r="H46316" t="s">
        <v>2017</v>
      </c>
      <c r="I46316">
        <v>43502</v>
      </c>
      <c r="J46316">
        <v>7</v>
      </c>
      <c r="K46316">
        <v>-2.98</v>
      </c>
    </row>
    <row r="46317" spans="2:11">
      <c r="B46317" t="s">
        <v>2033</v>
      </c>
      <c r="C46317" t="s">
        <v>2317</v>
      </c>
      <c r="D46317" t="s">
        <v>2044</v>
      </c>
      <c r="E46317">
        <v>3</v>
      </c>
      <c r="F46317" t="s">
        <v>2016</v>
      </c>
      <c r="G46317">
        <v>152</v>
      </c>
      <c r="H46317" t="s">
        <v>2036</v>
      </c>
      <c r="I46317">
        <v>43502</v>
      </c>
      <c r="J46317">
        <v>3</v>
      </c>
      <c r="K46317">
        <v>3.05</v>
      </c>
    </row>
    <row r="46318" spans="2:11">
      <c r="B46318" t="s">
        <v>2037</v>
      </c>
      <c r="C46318" t="s">
        <v>2318</v>
      </c>
      <c r="D46318" t="s">
        <v>2076</v>
      </c>
      <c r="E46318">
        <v>3</v>
      </c>
      <c r="F46318" t="s">
        <v>2016</v>
      </c>
      <c r="G46318">
        <v>155</v>
      </c>
      <c r="H46318" t="s">
        <v>2020</v>
      </c>
      <c r="I46318">
        <v>43502</v>
      </c>
      <c r="J46318">
        <v>6</v>
      </c>
      <c r="K46318">
        <v>0</v>
      </c>
    </row>
    <row r="46319" spans="2:11">
      <c r="B46319" t="s">
        <v>2232</v>
      </c>
      <c r="C46319" t="s">
        <v>2319</v>
      </c>
      <c r="D46319" t="s">
        <v>2015</v>
      </c>
      <c r="E46319">
        <v>3</v>
      </c>
      <c r="F46319" t="s">
        <v>2016</v>
      </c>
      <c r="G46319" t="s">
        <v>2030</v>
      </c>
      <c r="H46319" t="s">
        <v>2017</v>
      </c>
      <c r="I46319">
        <v>43502</v>
      </c>
      <c r="J46319">
        <v>6</v>
      </c>
      <c r="K46319">
        <v>0</v>
      </c>
    </row>
    <row r="46320" spans="2:11">
      <c r="B46320" t="s">
        <v>2074</v>
      </c>
      <c r="C46320" t="s">
        <v>2320</v>
      </c>
      <c r="D46320" t="s">
        <v>2026</v>
      </c>
      <c r="E46320">
        <v>5</v>
      </c>
      <c r="F46320" t="s">
        <v>2016</v>
      </c>
      <c r="G46320">
        <v>176</v>
      </c>
      <c r="H46320" t="s">
        <v>2020</v>
      </c>
      <c r="I46320">
        <v>43502</v>
      </c>
      <c r="J46320">
        <v>2</v>
      </c>
      <c r="K46320">
        <v>15.11</v>
      </c>
    </row>
    <row r="46321" spans="2:11">
      <c r="B46321" t="s">
        <v>2321</v>
      </c>
      <c r="C46321" t="s">
        <v>2322</v>
      </c>
      <c r="D46321" t="s">
        <v>2026</v>
      </c>
      <c r="E46321">
        <v>5</v>
      </c>
      <c r="F46321" t="s">
        <v>2016</v>
      </c>
      <c r="G46321">
        <v>174</v>
      </c>
      <c r="H46321" t="s">
        <v>2020</v>
      </c>
      <c r="I46321">
        <v>43502</v>
      </c>
      <c r="J46321" t="s">
        <v>2030</v>
      </c>
      <c r="K46321" t="s">
        <v>2030</v>
      </c>
    </row>
    <row r="46322" spans="2:11">
      <c r="B46322" t="s">
        <v>2079</v>
      </c>
      <c r="C46322" t="s">
        <v>2323</v>
      </c>
      <c r="D46322" t="s">
        <v>2015</v>
      </c>
      <c r="E46322">
        <v>3</v>
      </c>
      <c r="F46322" t="s">
        <v>2016</v>
      </c>
      <c r="G46322">
        <v>152</v>
      </c>
      <c r="H46322" t="s">
        <v>2017</v>
      </c>
      <c r="I46322">
        <v>43502</v>
      </c>
      <c r="J46322">
        <v>8</v>
      </c>
      <c r="K46322">
        <v>-6.51</v>
      </c>
    </row>
    <row r="46323" spans="2:11">
      <c r="B46323" t="s">
        <v>2051</v>
      </c>
      <c r="C46323" t="s">
        <v>2167</v>
      </c>
      <c r="D46323" t="s">
        <v>2076</v>
      </c>
      <c r="E46323">
        <v>3</v>
      </c>
      <c r="F46323" t="s">
        <v>2016</v>
      </c>
      <c r="G46323">
        <v>159</v>
      </c>
      <c r="H46323" t="s">
        <v>2017</v>
      </c>
      <c r="I46323">
        <v>43502</v>
      </c>
      <c r="J46323" t="s">
        <v>2030</v>
      </c>
      <c r="K46323" t="s">
        <v>2030</v>
      </c>
    </row>
    <row r="46324" spans="2:11">
      <c r="B46324" t="s">
        <v>2198</v>
      </c>
      <c r="C46324" t="s">
        <v>2324</v>
      </c>
      <c r="D46324" t="s">
        <v>2035</v>
      </c>
      <c r="E46324">
        <v>5</v>
      </c>
      <c r="F46324" t="s">
        <v>2016</v>
      </c>
      <c r="G46324">
        <v>180</v>
      </c>
      <c r="H46324" t="s">
        <v>2020</v>
      </c>
      <c r="I46324">
        <v>43502</v>
      </c>
      <c r="J46324">
        <v>5</v>
      </c>
      <c r="K46324">
        <v>2.75</v>
      </c>
    </row>
    <row r="46325" spans="2:11">
      <c r="B46325" t="s">
        <v>2063</v>
      </c>
      <c r="C46325" t="s">
        <v>2161</v>
      </c>
      <c r="D46325" t="s">
        <v>2162</v>
      </c>
      <c r="E46325">
        <v>3</v>
      </c>
      <c r="F46325" t="s">
        <v>2016</v>
      </c>
      <c r="G46325">
        <v>160</v>
      </c>
      <c r="H46325" t="s">
        <v>2017</v>
      </c>
      <c r="I46325">
        <v>43502</v>
      </c>
      <c r="J46325">
        <v>6</v>
      </c>
      <c r="K46325">
        <v>0</v>
      </c>
    </row>
    <row r="46326" spans="2:11">
      <c r="B46326" t="s">
        <v>2210</v>
      </c>
      <c r="C46326" t="s">
        <v>2325</v>
      </c>
      <c r="D46326" t="s">
        <v>2035</v>
      </c>
      <c r="E46326">
        <v>5</v>
      </c>
      <c r="F46326" t="s">
        <v>2016</v>
      </c>
      <c r="G46326">
        <v>190</v>
      </c>
      <c r="H46326" t="s">
        <v>2020</v>
      </c>
      <c r="I46326">
        <v>43502</v>
      </c>
      <c r="J46326">
        <v>7</v>
      </c>
      <c r="K46326">
        <v>-2.98</v>
      </c>
    </row>
    <row r="46327" spans="2:11">
      <c r="B46327" t="s">
        <v>2021</v>
      </c>
      <c r="C46327" t="s">
        <v>2165</v>
      </c>
      <c r="D46327" t="s">
        <v>2296</v>
      </c>
      <c r="E46327">
        <v>3</v>
      </c>
      <c r="F46327" t="s">
        <v>2016</v>
      </c>
      <c r="G46327">
        <v>144</v>
      </c>
      <c r="H46327" t="s">
        <v>2020</v>
      </c>
      <c r="I46327">
        <v>43404</v>
      </c>
      <c r="J46327">
        <v>6</v>
      </c>
      <c r="K46327">
        <v>0</v>
      </c>
    </row>
    <row r="46328" spans="2:11">
      <c r="B46328" t="s">
        <v>2083</v>
      </c>
      <c r="C46328" t="s">
        <v>2084</v>
      </c>
      <c r="D46328" t="s">
        <v>2026</v>
      </c>
      <c r="E46328">
        <v>5</v>
      </c>
      <c r="F46328" t="s">
        <v>2016</v>
      </c>
      <c r="G46328" t="s">
        <v>2030</v>
      </c>
      <c r="H46328" t="s">
        <v>2017</v>
      </c>
      <c r="I46328">
        <v>43404</v>
      </c>
      <c r="J46328" t="s">
        <v>2030</v>
      </c>
      <c r="K46328" t="s">
        <v>2030</v>
      </c>
    </row>
    <row r="46329" spans="2:11">
      <c r="B46329" t="s">
        <v>2326</v>
      </c>
      <c r="C46329" t="s">
        <v>2327</v>
      </c>
      <c r="D46329" t="s">
        <v>2015</v>
      </c>
      <c r="E46329">
        <v>3</v>
      </c>
      <c r="F46329" t="s">
        <v>2016</v>
      </c>
      <c r="G46329" t="s">
        <v>2030</v>
      </c>
      <c r="H46329" t="s">
        <v>2017</v>
      </c>
      <c r="I46329">
        <v>42514</v>
      </c>
      <c r="J46329">
        <v>6</v>
      </c>
      <c r="K46329">
        <v>0</v>
      </c>
    </row>
    <row r="46401" spans="1:11">
      <c r="A46401" t="s">
        <v>1477</v>
      </c>
      <c r="B46401" t="s">
        <v>2277</v>
      </c>
      <c r="C46401" t="s">
        <v>3083</v>
      </c>
      <c r="D46401" t="s">
        <v>2029</v>
      </c>
      <c r="E46401">
        <v>5</v>
      </c>
      <c r="F46401" t="s">
        <v>2016</v>
      </c>
      <c r="G46401">
        <v>64</v>
      </c>
      <c r="H46401" t="s">
        <v>2020</v>
      </c>
      <c r="I46401">
        <v>43507</v>
      </c>
      <c r="J46401">
        <v>8</v>
      </c>
      <c r="K46401">
        <v>-1.91</v>
      </c>
    </row>
    <row r="46402" spans="1:11">
      <c r="B46402" t="s">
        <v>2232</v>
      </c>
      <c r="C46402" t="s">
        <v>3090</v>
      </c>
      <c r="D46402" t="s">
        <v>2029</v>
      </c>
      <c r="E46402">
        <v>5</v>
      </c>
      <c r="F46402" t="s">
        <v>2016</v>
      </c>
      <c r="G46402" t="s">
        <v>2030</v>
      </c>
      <c r="H46402" t="s">
        <v>2017</v>
      </c>
      <c r="I46402">
        <v>43507</v>
      </c>
      <c r="J46402">
        <v>5</v>
      </c>
      <c r="K46402">
        <v>2.86</v>
      </c>
    </row>
    <row r="46403" spans="1:11">
      <c r="B46403" t="s">
        <v>2220</v>
      </c>
      <c r="C46403" t="s">
        <v>3086</v>
      </c>
      <c r="D46403" t="s">
        <v>2026</v>
      </c>
      <c r="E46403">
        <v>5</v>
      </c>
      <c r="F46403" t="s">
        <v>2016</v>
      </c>
      <c r="G46403">
        <v>65</v>
      </c>
      <c r="H46403" t="s">
        <v>2020</v>
      </c>
      <c r="I46403">
        <v>43507</v>
      </c>
      <c r="J46403">
        <v>5</v>
      </c>
      <c r="K46403">
        <v>2.86</v>
      </c>
    </row>
    <row r="46404" spans="1:11">
      <c r="B46404" t="s">
        <v>2051</v>
      </c>
      <c r="C46404" t="s">
        <v>3084</v>
      </c>
      <c r="D46404" t="s">
        <v>2076</v>
      </c>
      <c r="E46404">
        <v>3</v>
      </c>
      <c r="F46404" t="s">
        <v>2016</v>
      </c>
      <c r="G46404">
        <v>62</v>
      </c>
      <c r="H46404" t="s">
        <v>2017</v>
      </c>
      <c r="I46404">
        <v>43500</v>
      </c>
      <c r="J46404">
        <v>1</v>
      </c>
      <c r="K46404">
        <v>11.68</v>
      </c>
    </row>
    <row r="46405" spans="1:11">
      <c r="B46405" t="s">
        <v>2267</v>
      </c>
      <c r="C46405" t="s">
        <v>2272</v>
      </c>
      <c r="D46405" t="s">
        <v>2041</v>
      </c>
      <c r="E46405">
        <v>1</v>
      </c>
      <c r="F46405" t="s">
        <v>2016</v>
      </c>
      <c r="G46405">
        <v>53</v>
      </c>
      <c r="H46405" t="s">
        <v>2017</v>
      </c>
      <c r="I46405">
        <v>43495</v>
      </c>
      <c r="J46405" t="s">
        <v>2030</v>
      </c>
      <c r="K46405" t="s">
        <v>2030</v>
      </c>
    </row>
    <row r="46406" spans="1:11">
      <c r="B46406" t="s">
        <v>106</v>
      </c>
      <c r="C46406" t="s">
        <v>2447</v>
      </c>
      <c r="D46406" t="s">
        <v>2440</v>
      </c>
      <c r="E46406">
        <v>5</v>
      </c>
      <c r="F46406" t="s">
        <v>2016</v>
      </c>
      <c r="G46406">
        <v>64</v>
      </c>
      <c r="H46406" t="s">
        <v>2020</v>
      </c>
      <c r="I46406">
        <v>43494</v>
      </c>
      <c r="J46406">
        <v>2</v>
      </c>
      <c r="K46406">
        <v>10.36</v>
      </c>
    </row>
    <row r="46407" spans="1:11">
      <c r="B46407" t="s">
        <v>2094</v>
      </c>
      <c r="C46407" t="s">
        <v>2095</v>
      </c>
      <c r="D46407" t="s">
        <v>2026</v>
      </c>
      <c r="E46407">
        <v>5</v>
      </c>
      <c r="F46407" t="s">
        <v>2085</v>
      </c>
      <c r="G46407">
        <v>63</v>
      </c>
      <c r="H46407" t="s">
        <v>2020</v>
      </c>
      <c r="I46407">
        <v>43494</v>
      </c>
      <c r="J46407" t="s">
        <v>2030</v>
      </c>
      <c r="K46407" t="s">
        <v>2030</v>
      </c>
    </row>
    <row r="46408" spans="1:11">
      <c r="B46408" t="s">
        <v>2063</v>
      </c>
      <c r="C46408" t="s">
        <v>2453</v>
      </c>
      <c r="D46408" t="s">
        <v>2035</v>
      </c>
      <c r="E46408">
        <v>5</v>
      </c>
      <c r="F46408" t="s">
        <v>2016</v>
      </c>
      <c r="G46408">
        <v>60</v>
      </c>
      <c r="H46408" t="s">
        <v>2017</v>
      </c>
      <c r="I46408">
        <v>43489</v>
      </c>
      <c r="J46408">
        <v>5</v>
      </c>
      <c r="K46408">
        <v>2.86</v>
      </c>
    </row>
    <row r="46409" spans="1:11">
      <c r="B46409" t="s">
        <v>2021</v>
      </c>
      <c r="C46409" t="s">
        <v>3085</v>
      </c>
      <c r="D46409" t="s">
        <v>2216</v>
      </c>
      <c r="E46409">
        <v>3</v>
      </c>
      <c r="F46409" t="s">
        <v>2016</v>
      </c>
      <c r="G46409">
        <v>59</v>
      </c>
      <c r="H46409" t="s">
        <v>2020</v>
      </c>
      <c r="I46409">
        <v>43488</v>
      </c>
      <c r="J46409" t="s">
        <v>2030</v>
      </c>
      <c r="K46409" t="s">
        <v>2030</v>
      </c>
    </row>
    <row r="46410" spans="1:11">
      <c r="B46410" t="s">
        <v>2027</v>
      </c>
      <c r="C46410" t="s">
        <v>2454</v>
      </c>
      <c r="D46410" t="s">
        <v>2044</v>
      </c>
      <c r="E46410">
        <v>3</v>
      </c>
      <c r="F46410" t="s">
        <v>2016</v>
      </c>
      <c r="G46410">
        <v>63</v>
      </c>
      <c r="H46410" t="s">
        <v>2017</v>
      </c>
      <c r="I46410">
        <v>43488</v>
      </c>
      <c r="J46410">
        <v>9</v>
      </c>
      <c r="K46410">
        <v>-6.27</v>
      </c>
    </row>
    <row r="46411" spans="1:11">
      <c r="B46411" t="s">
        <v>2072</v>
      </c>
      <c r="C46411" t="s">
        <v>3089</v>
      </c>
      <c r="D46411" t="s">
        <v>2029</v>
      </c>
      <c r="E46411">
        <v>5</v>
      </c>
      <c r="F46411" t="s">
        <v>2016</v>
      </c>
      <c r="G46411">
        <v>67</v>
      </c>
      <c r="H46411" t="s">
        <v>2020</v>
      </c>
      <c r="I46411">
        <v>43488</v>
      </c>
      <c r="J46411">
        <v>5</v>
      </c>
      <c r="K46411">
        <v>2.86</v>
      </c>
    </row>
    <row r="46412" spans="1:11">
      <c r="B46412" t="s">
        <v>2079</v>
      </c>
      <c r="C46412" t="s">
        <v>2446</v>
      </c>
      <c r="D46412" t="s">
        <v>2029</v>
      </c>
      <c r="E46412">
        <v>5</v>
      </c>
      <c r="F46412" t="s">
        <v>2016</v>
      </c>
      <c r="G46412">
        <v>62</v>
      </c>
      <c r="H46412" t="s">
        <v>2017</v>
      </c>
      <c r="I46412">
        <v>43488</v>
      </c>
      <c r="J46412">
        <v>5</v>
      </c>
      <c r="K46412">
        <v>2.86</v>
      </c>
    </row>
    <row r="46413" spans="1:11">
      <c r="B46413" t="s">
        <v>2236</v>
      </c>
      <c r="C46413" t="s">
        <v>3087</v>
      </c>
      <c r="D46413" t="s">
        <v>2015</v>
      </c>
      <c r="E46413">
        <v>3</v>
      </c>
      <c r="F46413" t="s">
        <v>2016</v>
      </c>
      <c r="G46413" t="s">
        <v>2030</v>
      </c>
      <c r="H46413" t="s">
        <v>2017</v>
      </c>
      <c r="I46413">
        <v>43488</v>
      </c>
      <c r="J46413">
        <v>6</v>
      </c>
      <c r="K46413">
        <v>0</v>
      </c>
    </row>
    <row r="46414" spans="1:11">
      <c r="B46414" t="s">
        <v>2240</v>
      </c>
      <c r="C46414" t="s">
        <v>3088</v>
      </c>
      <c r="D46414" t="s">
        <v>2026</v>
      </c>
      <c r="E46414">
        <v>5</v>
      </c>
      <c r="F46414" t="s">
        <v>2016</v>
      </c>
      <c r="G46414">
        <v>60</v>
      </c>
      <c r="H46414" t="s">
        <v>2020</v>
      </c>
      <c r="I46414">
        <v>43488</v>
      </c>
      <c r="J46414" t="s">
        <v>2030</v>
      </c>
      <c r="K46414" t="s">
        <v>2030</v>
      </c>
    </row>
    <row r="46415" spans="1:11">
      <c r="B46415" t="s">
        <v>2037</v>
      </c>
      <c r="C46415" t="s">
        <v>2450</v>
      </c>
      <c r="D46415" t="s">
        <v>2076</v>
      </c>
      <c r="E46415">
        <v>3</v>
      </c>
      <c r="F46415" t="s">
        <v>2016</v>
      </c>
      <c r="G46415">
        <v>58</v>
      </c>
      <c r="H46415" t="s">
        <v>2020</v>
      </c>
      <c r="I46415">
        <v>43487</v>
      </c>
      <c r="J46415">
        <v>6</v>
      </c>
      <c r="K46415">
        <v>0</v>
      </c>
    </row>
    <row r="46416" spans="1:11">
      <c r="B46416" t="s">
        <v>2451</v>
      </c>
      <c r="C46416" t="s">
        <v>2452</v>
      </c>
      <c r="D46416" t="s">
        <v>2026</v>
      </c>
      <c r="E46416">
        <v>5</v>
      </c>
      <c r="F46416" t="s">
        <v>2016</v>
      </c>
      <c r="G46416" t="s">
        <v>2030</v>
      </c>
      <c r="H46416" t="s">
        <v>2017</v>
      </c>
      <c r="I46416">
        <v>43446</v>
      </c>
      <c r="J46416">
        <v>5</v>
      </c>
      <c r="K46416">
        <v>2.86</v>
      </c>
    </row>
    <row r="46417" spans="2:11">
      <c r="B46417" t="s">
        <v>2083</v>
      </c>
      <c r="C46417" t="s">
        <v>2084</v>
      </c>
      <c r="D46417" t="s">
        <v>2053</v>
      </c>
      <c r="E46417">
        <v>1</v>
      </c>
      <c r="F46417" t="s">
        <v>2016</v>
      </c>
      <c r="G46417" t="s">
        <v>2030</v>
      </c>
      <c r="H46417" t="s">
        <v>2017</v>
      </c>
      <c r="I46417">
        <v>43439</v>
      </c>
      <c r="J46417">
        <v>4</v>
      </c>
      <c r="K46417">
        <v>5.1100000000000003</v>
      </c>
    </row>
    <row r="46501" spans="1:11">
      <c r="A46501" t="s">
        <v>1478</v>
      </c>
      <c r="B46501" t="s">
        <v>2174</v>
      </c>
      <c r="C46501" t="s">
        <v>3527</v>
      </c>
      <c r="D46501" t="s">
        <v>2029</v>
      </c>
      <c r="E46501">
        <v>5</v>
      </c>
      <c r="F46501" t="s">
        <v>2016</v>
      </c>
      <c r="G46501">
        <v>29</v>
      </c>
      <c r="H46501" t="s">
        <v>2017</v>
      </c>
      <c r="I46501">
        <v>43506</v>
      </c>
      <c r="J46501">
        <v>5</v>
      </c>
      <c r="K46501">
        <v>13.45</v>
      </c>
    </row>
    <row r="46502" spans="1:11">
      <c r="B46502" t="s">
        <v>2077</v>
      </c>
      <c r="C46502" t="s">
        <v>3892</v>
      </c>
      <c r="D46502" t="s">
        <v>2227</v>
      </c>
      <c r="E46502">
        <v>3</v>
      </c>
      <c r="F46502" t="s">
        <v>2016</v>
      </c>
      <c r="G46502">
        <v>25</v>
      </c>
      <c r="H46502" t="s">
        <v>2017</v>
      </c>
      <c r="I46502">
        <v>43506</v>
      </c>
      <c r="J46502" t="s">
        <v>2030</v>
      </c>
      <c r="K46502" t="s">
        <v>2030</v>
      </c>
    </row>
    <row r="46503" spans="1:11">
      <c r="B46503" t="s">
        <v>2159</v>
      </c>
      <c r="C46503" t="s">
        <v>3529</v>
      </c>
      <c r="D46503" t="s">
        <v>2044</v>
      </c>
      <c r="E46503">
        <v>3</v>
      </c>
      <c r="F46503" t="s">
        <v>2016</v>
      </c>
      <c r="G46503">
        <v>25</v>
      </c>
      <c r="H46503" t="s">
        <v>2017</v>
      </c>
      <c r="I46503">
        <v>43503</v>
      </c>
      <c r="J46503">
        <v>10</v>
      </c>
      <c r="K46503">
        <v>0</v>
      </c>
    </row>
    <row r="46504" spans="1:11">
      <c r="B46504" t="s">
        <v>2072</v>
      </c>
      <c r="C46504" t="s">
        <v>3531</v>
      </c>
      <c r="D46504" t="s">
        <v>2189</v>
      </c>
      <c r="E46504">
        <v>5</v>
      </c>
      <c r="F46504" t="s">
        <v>2016</v>
      </c>
      <c r="G46504">
        <v>29</v>
      </c>
      <c r="H46504" t="s">
        <v>2017</v>
      </c>
      <c r="I46504">
        <v>43502</v>
      </c>
      <c r="J46504" t="s">
        <v>2030</v>
      </c>
      <c r="K46504" t="s">
        <v>2030</v>
      </c>
    </row>
    <row r="46505" spans="1:11">
      <c r="B46505" t="s">
        <v>2079</v>
      </c>
      <c r="C46505" t="s">
        <v>3526</v>
      </c>
      <c r="D46505" t="s">
        <v>2029</v>
      </c>
      <c r="E46505">
        <v>5</v>
      </c>
      <c r="F46505" t="s">
        <v>2016</v>
      </c>
      <c r="G46505">
        <v>26</v>
      </c>
      <c r="H46505" t="s">
        <v>2017</v>
      </c>
      <c r="I46505">
        <v>43502</v>
      </c>
      <c r="J46505">
        <v>5</v>
      </c>
      <c r="K46505">
        <v>13.45</v>
      </c>
    </row>
    <row r="46506" spans="1:11">
      <c r="B46506" t="s">
        <v>2051</v>
      </c>
      <c r="C46506" t="s">
        <v>3362</v>
      </c>
      <c r="D46506" t="s">
        <v>2026</v>
      </c>
      <c r="E46506">
        <v>5</v>
      </c>
      <c r="F46506" t="s">
        <v>2016</v>
      </c>
      <c r="G46506">
        <v>29.5</v>
      </c>
      <c r="H46506" t="s">
        <v>2017</v>
      </c>
      <c r="I46506">
        <v>43502</v>
      </c>
      <c r="J46506">
        <v>7</v>
      </c>
      <c r="K46506">
        <v>11.28</v>
      </c>
    </row>
    <row r="46507" spans="1:11">
      <c r="B46507" t="s">
        <v>2374</v>
      </c>
      <c r="C46507" t="s">
        <v>3534</v>
      </c>
      <c r="D46507" t="s">
        <v>2035</v>
      </c>
      <c r="E46507">
        <v>5</v>
      </c>
      <c r="F46507" t="s">
        <v>2016</v>
      </c>
      <c r="G46507">
        <v>29</v>
      </c>
      <c r="H46507" t="s">
        <v>2017</v>
      </c>
      <c r="I46507">
        <v>43502</v>
      </c>
      <c r="J46507">
        <v>9</v>
      </c>
      <c r="K46507">
        <v>4.66</v>
      </c>
    </row>
    <row r="46508" spans="1:11">
      <c r="B46508" t="s">
        <v>2074</v>
      </c>
      <c r="C46508" t="s">
        <v>3537</v>
      </c>
      <c r="D46508" t="s">
        <v>2026</v>
      </c>
      <c r="E46508">
        <v>5</v>
      </c>
      <c r="F46508" t="s">
        <v>2016</v>
      </c>
      <c r="G46508">
        <v>26</v>
      </c>
      <c r="H46508" t="s">
        <v>2017</v>
      </c>
      <c r="I46508">
        <v>43501</v>
      </c>
      <c r="J46508">
        <v>2</v>
      </c>
      <c r="K46508">
        <v>20.94</v>
      </c>
    </row>
    <row r="46509" spans="1:11">
      <c r="B46509" t="s">
        <v>2063</v>
      </c>
      <c r="C46509" t="s">
        <v>2725</v>
      </c>
      <c r="D46509" t="s">
        <v>2162</v>
      </c>
      <c r="E46509">
        <v>3</v>
      </c>
      <c r="F46509" t="s">
        <v>2016</v>
      </c>
      <c r="G46509">
        <v>26</v>
      </c>
      <c r="H46509" t="s">
        <v>2017</v>
      </c>
      <c r="I46509">
        <v>43501</v>
      </c>
      <c r="J46509">
        <v>10</v>
      </c>
      <c r="K46509">
        <v>0</v>
      </c>
    </row>
    <row r="46510" spans="1:11">
      <c r="B46510" t="s">
        <v>2031</v>
      </c>
      <c r="C46510" t="s">
        <v>3540</v>
      </c>
      <c r="D46510" t="s">
        <v>2026</v>
      </c>
      <c r="E46510">
        <v>5</v>
      </c>
      <c r="F46510" t="s">
        <v>2016</v>
      </c>
      <c r="G46510">
        <v>29</v>
      </c>
      <c r="H46510" t="s">
        <v>2017</v>
      </c>
      <c r="I46510">
        <v>43494</v>
      </c>
      <c r="J46510">
        <v>8</v>
      </c>
      <c r="K46510">
        <v>8.94</v>
      </c>
    </row>
    <row r="46511" spans="1:11">
      <c r="B46511" t="s">
        <v>2207</v>
      </c>
      <c r="C46511" t="s">
        <v>3538</v>
      </c>
      <c r="D46511" t="s">
        <v>2026</v>
      </c>
      <c r="E46511">
        <v>5</v>
      </c>
      <c r="F46511" t="s">
        <v>2016</v>
      </c>
      <c r="G46511">
        <v>28</v>
      </c>
      <c r="H46511" t="s">
        <v>2020</v>
      </c>
      <c r="I46511">
        <v>43494</v>
      </c>
      <c r="J46511" t="s">
        <v>2030</v>
      </c>
      <c r="K46511" t="s">
        <v>2030</v>
      </c>
    </row>
    <row r="46512" spans="1:11">
      <c r="B46512" t="s">
        <v>2027</v>
      </c>
      <c r="C46512" t="s">
        <v>3530</v>
      </c>
      <c r="D46512" t="s">
        <v>2029</v>
      </c>
      <c r="E46512">
        <v>5</v>
      </c>
      <c r="F46512" t="s">
        <v>2016</v>
      </c>
      <c r="G46512">
        <v>30</v>
      </c>
      <c r="H46512" t="s">
        <v>2017</v>
      </c>
      <c r="I46512">
        <v>43480</v>
      </c>
      <c r="J46512" t="s">
        <v>2030</v>
      </c>
      <c r="K46512" t="s">
        <v>2030</v>
      </c>
    </row>
    <row r="46513" spans="2:11">
      <c r="B46513" t="s">
        <v>2047</v>
      </c>
      <c r="C46513" t="s">
        <v>3532</v>
      </c>
      <c r="D46513" t="s">
        <v>2026</v>
      </c>
      <c r="E46513">
        <v>5</v>
      </c>
      <c r="F46513" t="s">
        <v>2016</v>
      </c>
      <c r="G46513">
        <v>30</v>
      </c>
      <c r="H46513" t="s">
        <v>2017</v>
      </c>
      <c r="I46513">
        <v>43480</v>
      </c>
      <c r="J46513" t="s">
        <v>2030</v>
      </c>
      <c r="K46513" t="s">
        <v>2030</v>
      </c>
    </row>
    <row r="46514" spans="2:11">
      <c r="B46514" t="s">
        <v>2267</v>
      </c>
      <c r="C46514" t="s">
        <v>3539</v>
      </c>
      <c r="D46514" t="s">
        <v>2273</v>
      </c>
      <c r="E46514">
        <v>3</v>
      </c>
      <c r="F46514" t="s">
        <v>2016</v>
      </c>
      <c r="G46514">
        <v>23</v>
      </c>
      <c r="H46514" t="s">
        <v>2017</v>
      </c>
      <c r="I46514">
        <v>43472</v>
      </c>
      <c r="J46514">
        <v>3</v>
      </c>
      <c r="K46514">
        <v>17.149999999999999</v>
      </c>
    </row>
    <row r="46515" spans="2:11">
      <c r="B46515" t="s">
        <v>2037</v>
      </c>
      <c r="C46515" t="s">
        <v>3536</v>
      </c>
      <c r="D46515" t="s">
        <v>2026</v>
      </c>
      <c r="E46515">
        <v>5</v>
      </c>
      <c r="F46515" t="s">
        <v>2085</v>
      </c>
      <c r="G46515">
        <v>26</v>
      </c>
      <c r="H46515" t="s">
        <v>2017</v>
      </c>
      <c r="I46515">
        <v>43454</v>
      </c>
      <c r="J46515">
        <v>1</v>
      </c>
      <c r="K46515">
        <v>25.77</v>
      </c>
    </row>
    <row r="46516" spans="2:11">
      <c r="B46516" t="s">
        <v>2033</v>
      </c>
      <c r="C46516" t="s">
        <v>3541</v>
      </c>
      <c r="D46516" t="s">
        <v>2035</v>
      </c>
      <c r="E46516">
        <v>5</v>
      </c>
      <c r="F46516" t="s">
        <v>2016</v>
      </c>
      <c r="G46516">
        <v>31</v>
      </c>
      <c r="H46516" t="s">
        <v>2020</v>
      </c>
      <c r="I46516">
        <v>43423</v>
      </c>
      <c r="J46516">
        <v>5</v>
      </c>
      <c r="K46516">
        <v>13.45</v>
      </c>
    </row>
    <row r="46517" spans="2:11">
      <c r="B46517" t="s">
        <v>2083</v>
      </c>
      <c r="C46517" t="s">
        <v>2084</v>
      </c>
      <c r="D46517" t="s">
        <v>2184</v>
      </c>
      <c r="E46517">
        <v>1</v>
      </c>
      <c r="F46517" t="s">
        <v>2088</v>
      </c>
      <c r="G46517" t="s">
        <v>2030</v>
      </c>
      <c r="H46517" t="s">
        <v>2017</v>
      </c>
      <c r="I46517">
        <v>43413</v>
      </c>
      <c r="J46517">
        <v>6</v>
      </c>
      <c r="K46517">
        <v>11.93</v>
      </c>
    </row>
    <row r="46601" spans="1:11">
      <c r="A46601" t="s">
        <v>1479</v>
      </c>
      <c r="B46601" t="s">
        <v>2813</v>
      </c>
      <c r="C46601" t="s">
        <v>2563</v>
      </c>
      <c r="D46601" t="s">
        <v>2026</v>
      </c>
      <c r="E46601">
        <v>5</v>
      </c>
      <c r="F46601" t="s">
        <v>2016</v>
      </c>
      <c r="G46601">
        <v>32.5</v>
      </c>
      <c r="H46601" t="s">
        <v>2017</v>
      </c>
      <c r="I46601">
        <v>43511</v>
      </c>
      <c r="J46601">
        <v>5</v>
      </c>
      <c r="K46601">
        <v>-22.78</v>
      </c>
    </row>
    <row r="46602" spans="1:11">
      <c r="B46602" t="s">
        <v>2027</v>
      </c>
      <c r="C46602" t="s">
        <v>2564</v>
      </c>
      <c r="D46602" t="s">
        <v>2029</v>
      </c>
      <c r="E46602">
        <v>5</v>
      </c>
      <c r="F46602" t="s">
        <v>2016</v>
      </c>
      <c r="G46602">
        <v>22.6</v>
      </c>
      <c r="H46602" t="s">
        <v>2017</v>
      </c>
      <c r="I46602">
        <v>43508</v>
      </c>
      <c r="J46602" t="s">
        <v>2030</v>
      </c>
      <c r="K46602" t="s">
        <v>2030</v>
      </c>
    </row>
    <row r="46603" spans="1:11">
      <c r="B46603" t="s">
        <v>2565</v>
      </c>
      <c r="C46603" t="s">
        <v>2566</v>
      </c>
      <c r="D46603" t="s">
        <v>2076</v>
      </c>
      <c r="E46603">
        <v>3</v>
      </c>
      <c r="F46603" t="s">
        <v>2016</v>
      </c>
      <c r="G46603">
        <v>18.8</v>
      </c>
      <c r="H46603" t="s">
        <v>2017</v>
      </c>
      <c r="I46603">
        <v>43508</v>
      </c>
      <c r="J46603">
        <v>8</v>
      </c>
      <c r="K46603">
        <v>-37.49</v>
      </c>
    </row>
    <row r="46604" spans="1:11">
      <c r="B46604" t="s">
        <v>2358</v>
      </c>
      <c r="C46604" t="s">
        <v>2567</v>
      </c>
      <c r="D46604" t="s">
        <v>2026</v>
      </c>
      <c r="E46604">
        <v>5</v>
      </c>
      <c r="F46604" t="s">
        <v>2016</v>
      </c>
      <c r="G46604">
        <v>37</v>
      </c>
      <c r="H46604" t="s">
        <v>2020</v>
      </c>
      <c r="I46604">
        <v>43501</v>
      </c>
      <c r="J46604">
        <v>5</v>
      </c>
      <c r="K46604">
        <v>-22.78</v>
      </c>
    </row>
    <row r="46605" spans="1:11">
      <c r="B46605" t="s">
        <v>2568</v>
      </c>
      <c r="C46605" t="s">
        <v>2569</v>
      </c>
      <c r="D46605" t="s">
        <v>2570</v>
      </c>
      <c r="E46605">
        <v>4</v>
      </c>
      <c r="F46605" t="s">
        <v>2016</v>
      </c>
      <c r="G46605" t="s">
        <v>2030</v>
      </c>
      <c r="H46605" t="s">
        <v>2017</v>
      </c>
      <c r="I46605">
        <v>43497</v>
      </c>
      <c r="J46605" t="s">
        <v>2030</v>
      </c>
      <c r="K46605" t="s">
        <v>2030</v>
      </c>
    </row>
    <row r="46606" spans="1:11">
      <c r="B46606" t="s">
        <v>2021</v>
      </c>
      <c r="C46606" t="s">
        <v>2571</v>
      </c>
      <c r="D46606" t="s">
        <v>2023</v>
      </c>
      <c r="E46606">
        <v>5</v>
      </c>
      <c r="F46606" t="s">
        <v>2016</v>
      </c>
      <c r="G46606">
        <v>27.7</v>
      </c>
      <c r="H46606" t="s">
        <v>2020</v>
      </c>
      <c r="I46606">
        <v>43490</v>
      </c>
      <c r="J46606">
        <v>5</v>
      </c>
      <c r="K46606">
        <v>-22.78</v>
      </c>
    </row>
    <row r="46607" spans="1:11">
      <c r="B46607" t="s">
        <v>2089</v>
      </c>
      <c r="C46607" t="s">
        <v>2572</v>
      </c>
      <c r="D46607" t="s">
        <v>2029</v>
      </c>
      <c r="E46607">
        <v>5</v>
      </c>
      <c r="F46607" t="s">
        <v>2016</v>
      </c>
      <c r="G46607">
        <v>22.6</v>
      </c>
      <c r="H46607" t="s">
        <v>2017</v>
      </c>
      <c r="I46607">
        <v>43488</v>
      </c>
      <c r="J46607" t="s">
        <v>2030</v>
      </c>
      <c r="K46607" t="s">
        <v>2030</v>
      </c>
    </row>
    <row r="46608" spans="1:11">
      <c r="B46608" t="s">
        <v>2120</v>
      </c>
      <c r="C46608" t="s">
        <v>2573</v>
      </c>
      <c r="D46608" t="s">
        <v>2026</v>
      </c>
      <c r="E46608">
        <v>5</v>
      </c>
      <c r="F46608" t="s">
        <v>2016</v>
      </c>
      <c r="G46608">
        <v>21</v>
      </c>
      <c r="H46608" t="s">
        <v>2017</v>
      </c>
      <c r="I46608">
        <v>43488</v>
      </c>
      <c r="J46608">
        <v>5</v>
      </c>
      <c r="K46608">
        <v>-22.78</v>
      </c>
    </row>
    <row r="46609" spans="2:11">
      <c r="B46609" t="s">
        <v>2033</v>
      </c>
      <c r="C46609" t="s">
        <v>2574</v>
      </c>
      <c r="D46609" t="s">
        <v>2035</v>
      </c>
      <c r="E46609">
        <v>5</v>
      </c>
      <c r="F46609" t="s">
        <v>2016</v>
      </c>
      <c r="G46609">
        <v>24</v>
      </c>
      <c r="H46609" t="s">
        <v>2020</v>
      </c>
      <c r="I46609">
        <v>43487</v>
      </c>
      <c r="J46609">
        <v>5</v>
      </c>
      <c r="K46609">
        <v>-22.78</v>
      </c>
    </row>
    <row r="46610" spans="2:11">
      <c r="B46610" t="s">
        <v>106</v>
      </c>
      <c r="C46610" t="s">
        <v>2575</v>
      </c>
      <c r="D46610" t="s">
        <v>2440</v>
      </c>
      <c r="E46610">
        <v>5</v>
      </c>
      <c r="F46610" t="s">
        <v>2016</v>
      </c>
      <c r="G46610">
        <v>21</v>
      </c>
      <c r="H46610" t="s">
        <v>2020</v>
      </c>
      <c r="I46610">
        <v>43485</v>
      </c>
      <c r="J46610" t="s">
        <v>2030</v>
      </c>
      <c r="K46610" t="s">
        <v>2030</v>
      </c>
    </row>
    <row r="46611" spans="2:11">
      <c r="B46611" t="s">
        <v>2051</v>
      </c>
      <c r="C46611" t="s">
        <v>2576</v>
      </c>
      <c r="D46611" t="s">
        <v>2076</v>
      </c>
      <c r="E46611">
        <v>3</v>
      </c>
      <c r="F46611" t="s">
        <v>2016</v>
      </c>
      <c r="G46611">
        <v>21</v>
      </c>
      <c r="H46611" t="s">
        <v>2017</v>
      </c>
      <c r="I46611">
        <v>43483</v>
      </c>
      <c r="J46611">
        <v>1</v>
      </c>
      <c r="K46611">
        <v>19.68</v>
      </c>
    </row>
    <row r="46612" spans="2:11">
      <c r="B46612" t="s">
        <v>2267</v>
      </c>
      <c r="C46612" t="s">
        <v>2577</v>
      </c>
      <c r="D46612" t="s">
        <v>2029</v>
      </c>
      <c r="E46612">
        <v>5</v>
      </c>
      <c r="F46612" t="s">
        <v>2016</v>
      </c>
      <c r="G46612">
        <v>26</v>
      </c>
      <c r="H46612" t="s">
        <v>2017</v>
      </c>
      <c r="I46612">
        <v>43474</v>
      </c>
      <c r="J46612">
        <v>4</v>
      </c>
      <c r="K46612">
        <v>-13.45</v>
      </c>
    </row>
    <row r="46613" spans="2:11">
      <c r="B46613" t="s">
        <v>2578</v>
      </c>
      <c r="C46613" t="s">
        <v>2579</v>
      </c>
      <c r="D46613" t="s">
        <v>2570</v>
      </c>
      <c r="E46613">
        <v>4</v>
      </c>
      <c r="F46613" t="s">
        <v>2088</v>
      </c>
      <c r="G46613">
        <v>19.5</v>
      </c>
      <c r="H46613" t="s">
        <v>2017</v>
      </c>
      <c r="I46613">
        <v>43444</v>
      </c>
      <c r="J46613">
        <v>5</v>
      </c>
      <c r="K46613">
        <v>-22.78</v>
      </c>
    </row>
    <row r="46614" spans="2:11">
      <c r="B46614" t="s">
        <v>2083</v>
      </c>
      <c r="C46614" t="s">
        <v>2084</v>
      </c>
      <c r="D46614" t="s">
        <v>2053</v>
      </c>
      <c r="E46614">
        <v>1</v>
      </c>
      <c r="F46614" t="s">
        <v>2016</v>
      </c>
      <c r="G46614" t="s">
        <v>2030</v>
      </c>
      <c r="H46614" t="s">
        <v>2017</v>
      </c>
      <c r="I46614">
        <v>43432</v>
      </c>
      <c r="J46614">
        <v>2</v>
      </c>
      <c r="K46614">
        <v>18.34</v>
      </c>
    </row>
    <row r="46615" spans="2:11">
      <c r="B46615" t="s">
        <v>2580</v>
      </c>
      <c r="C46615" t="s">
        <v>2581</v>
      </c>
      <c r="D46615" t="s">
        <v>2026</v>
      </c>
      <c r="E46615">
        <v>5</v>
      </c>
      <c r="F46615" t="s">
        <v>2016</v>
      </c>
      <c r="G46615">
        <v>22</v>
      </c>
      <c r="H46615" t="s">
        <v>2020</v>
      </c>
      <c r="I46615">
        <v>43413</v>
      </c>
      <c r="J46615">
        <v>5</v>
      </c>
      <c r="K46615">
        <v>-22.78</v>
      </c>
    </row>
    <row r="46616" spans="2:11">
      <c r="B46616" t="s">
        <v>2582</v>
      </c>
      <c r="C46616" t="s">
        <v>2583</v>
      </c>
      <c r="D46616" t="s">
        <v>2076</v>
      </c>
      <c r="E46616">
        <v>3</v>
      </c>
      <c r="F46616" t="s">
        <v>2088</v>
      </c>
      <c r="G46616">
        <v>22.7</v>
      </c>
      <c r="H46616" t="s">
        <v>2017</v>
      </c>
      <c r="I46616">
        <v>43381</v>
      </c>
      <c r="J46616">
        <v>6</v>
      </c>
      <c r="K46616">
        <v>-29.72</v>
      </c>
    </row>
    <row r="46617" spans="2:11">
      <c r="B46617" t="s">
        <v>2584</v>
      </c>
      <c r="C46617" t="s">
        <v>2585</v>
      </c>
      <c r="D46617" t="s">
        <v>2026</v>
      </c>
      <c r="E46617">
        <v>5</v>
      </c>
      <c r="F46617" t="s">
        <v>2016</v>
      </c>
      <c r="G46617">
        <v>30.5</v>
      </c>
      <c r="H46617" t="s">
        <v>2020</v>
      </c>
      <c r="I46617">
        <v>43072</v>
      </c>
      <c r="J46617">
        <v>5</v>
      </c>
      <c r="K46617">
        <v>-22.78</v>
      </c>
    </row>
    <row r="46618" spans="2:11">
      <c r="B46618" t="s">
        <v>2586</v>
      </c>
      <c r="C46618" t="s">
        <v>2587</v>
      </c>
      <c r="D46618" t="s">
        <v>2076</v>
      </c>
      <c r="E46618">
        <v>3</v>
      </c>
      <c r="F46618" t="s">
        <v>2016</v>
      </c>
      <c r="G46618">
        <v>17</v>
      </c>
      <c r="H46618" t="s">
        <v>2020</v>
      </c>
      <c r="I46618">
        <v>42810</v>
      </c>
      <c r="J46618">
        <v>3</v>
      </c>
      <c r="K46618">
        <v>0</v>
      </c>
    </row>
    <row r="46701" spans="1:11">
      <c r="A46701" t="s">
        <v>1480</v>
      </c>
      <c r="B46701" t="s">
        <v>2136</v>
      </c>
      <c r="C46701" t="s">
        <v>2185</v>
      </c>
      <c r="D46701" t="s">
        <v>2026</v>
      </c>
      <c r="E46701">
        <v>5</v>
      </c>
      <c r="F46701" t="s">
        <v>2016</v>
      </c>
      <c r="G46701">
        <v>65</v>
      </c>
      <c r="H46701" t="s">
        <v>2017</v>
      </c>
      <c r="I46701">
        <v>43508</v>
      </c>
      <c r="J46701">
        <v>3</v>
      </c>
      <c r="K46701">
        <v>-20.190000000000001</v>
      </c>
    </row>
    <row r="46702" spans="1:11">
      <c r="B46702" t="s">
        <v>2186</v>
      </c>
      <c r="C46702" t="s">
        <v>2187</v>
      </c>
      <c r="D46702" t="s">
        <v>2029</v>
      </c>
      <c r="E46702">
        <v>5</v>
      </c>
      <c r="F46702" t="s">
        <v>2016</v>
      </c>
      <c r="G46702">
        <v>60</v>
      </c>
      <c r="H46702" t="s">
        <v>2020</v>
      </c>
      <c r="I46702">
        <v>43507</v>
      </c>
      <c r="J46702">
        <v>3</v>
      </c>
      <c r="K46702">
        <v>-20.190000000000001</v>
      </c>
    </row>
    <row r="46703" spans="1:11">
      <c r="B46703" t="s">
        <v>2072</v>
      </c>
      <c r="C46703" t="s">
        <v>2188</v>
      </c>
      <c r="D46703" t="s">
        <v>2189</v>
      </c>
      <c r="E46703">
        <v>5</v>
      </c>
      <c r="F46703" t="s">
        <v>2016</v>
      </c>
      <c r="G46703">
        <v>75</v>
      </c>
      <c r="H46703" t="s">
        <v>2020</v>
      </c>
      <c r="I46703">
        <v>43504</v>
      </c>
      <c r="J46703">
        <v>3</v>
      </c>
      <c r="K46703">
        <v>-20.190000000000001</v>
      </c>
    </row>
    <row r="46704" spans="1:11">
      <c r="B46704" t="s">
        <v>2083</v>
      </c>
      <c r="C46704" t="s">
        <v>2084</v>
      </c>
      <c r="D46704" t="s">
        <v>2184</v>
      </c>
      <c r="E46704">
        <v>1</v>
      </c>
      <c r="F46704" t="s">
        <v>2088</v>
      </c>
      <c r="G46704" t="s">
        <v>2030</v>
      </c>
      <c r="H46704" t="s">
        <v>2017</v>
      </c>
      <c r="I46704">
        <v>43503</v>
      </c>
      <c r="J46704">
        <v>4</v>
      </c>
      <c r="K46704">
        <v>-30.94</v>
      </c>
    </row>
    <row r="46705" spans="2:11">
      <c r="B46705" t="s">
        <v>2021</v>
      </c>
      <c r="C46705" t="s">
        <v>2190</v>
      </c>
      <c r="D46705" t="s">
        <v>2166</v>
      </c>
      <c r="E46705">
        <v>5</v>
      </c>
      <c r="F46705" t="s">
        <v>2016</v>
      </c>
      <c r="G46705">
        <v>61</v>
      </c>
      <c r="H46705" t="s">
        <v>2020</v>
      </c>
      <c r="I46705">
        <v>43502</v>
      </c>
      <c r="J46705" t="s">
        <v>2030</v>
      </c>
      <c r="K46705" t="s">
        <v>2030</v>
      </c>
    </row>
    <row r="46706" spans="2:11">
      <c r="B46706" t="s">
        <v>2131</v>
      </c>
      <c r="C46706" t="s">
        <v>2191</v>
      </c>
      <c r="D46706" t="s">
        <v>2026</v>
      </c>
      <c r="E46706">
        <v>5</v>
      </c>
      <c r="F46706" t="s">
        <v>2016</v>
      </c>
      <c r="G46706">
        <v>89</v>
      </c>
      <c r="H46706" t="s">
        <v>2133</v>
      </c>
      <c r="I46706">
        <v>43502</v>
      </c>
      <c r="J46706">
        <v>3</v>
      </c>
      <c r="K46706">
        <v>-20.190000000000001</v>
      </c>
    </row>
    <row r="46707" spans="2:11">
      <c r="B46707" t="s">
        <v>2033</v>
      </c>
      <c r="C46707" t="s">
        <v>2192</v>
      </c>
      <c r="D46707" t="s">
        <v>2044</v>
      </c>
      <c r="E46707">
        <v>3</v>
      </c>
      <c r="F46707" t="s">
        <v>2016</v>
      </c>
      <c r="G46707">
        <v>50</v>
      </c>
      <c r="H46707" t="s">
        <v>2036</v>
      </c>
      <c r="I46707">
        <v>43502</v>
      </c>
      <c r="J46707">
        <v>5</v>
      </c>
      <c r="K46707">
        <v>-31.59</v>
      </c>
    </row>
    <row r="46708" spans="2:11">
      <c r="B46708" t="s">
        <v>2039</v>
      </c>
      <c r="C46708" t="s">
        <v>2193</v>
      </c>
      <c r="D46708" t="s">
        <v>2189</v>
      </c>
      <c r="E46708">
        <v>5</v>
      </c>
      <c r="F46708" t="s">
        <v>2016</v>
      </c>
      <c r="G46708">
        <v>65</v>
      </c>
      <c r="H46708" t="s">
        <v>2020</v>
      </c>
      <c r="I46708">
        <v>43502</v>
      </c>
      <c r="J46708">
        <v>3</v>
      </c>
      <c r="K46708">
        <v>-20.190000000000001</v>
      </c>
    </row>
    <row r="46709" spans="2:11">
      <c r="B46709" t="s">
        <v>2061</v>
      </c>
      <c r="C46709" t="s">
        <v>2194</v>
      </c>
      <c r="D46709" t="s">
        <v>2026</v>
      </c>
      <c r="E46709">
        <v>5</v>
      </c>
      <c r="F46709" t="s">
        <v>2016</v>
      </c>
      <c r="G46709">
        <v>66</v>
      </c>
      <c r="H46709" t="s">
        <v>2020</v>
      </c>
      <c r="I46709">
        <v>43502</v>
      </c>
      <c r="J46709">
        <v>3</v>
      </c>
      <c r="K46709">
        <v>-20.190000000000001</v>
      </c>
    </row>
    <row r="46710" spans="2:11">
      <c r="B46710" t="s">
        <v>106</v>
      </c>
      <c r="C46710" t="s">
        <v>2195</v>
      </c>
      <c r="D46710" t="s">
        <v>2019</v>
      </c>
      <c r="E46710">
        <v>3</v>
      </c>
      <c r="F46710" t="s">
        <v>2016</v>
      </c>
      <c r="G46710">
        <v>55</v>
      </c>
      <c r="H46710" t="s">
        <v>2020</v>
      </c>
      <c r="I46710">
        <v>43501</v>
      </c>
      <c r="J46710">
        <v>1</v>
      </c>
      <c r="K46710">
        <v>0</v>
      </c>
    </row>
    <row r="46711" spans="2:11">
      <c r="B46711" t="s">
        <v>2074</v>
      </c>
      <c r="C46711" t="s">
        <v>2196</v>
      </c>
      <c r="D46711" t="s">
        <v>2026</v>
      </c>
      <c r="E46711">
        <v>5</v>
      </c>
      <c r="F46711" t="s">
        <v>2016</v>
      </c>
      <c r="G46711">
        <v>60</v>
      </c>
      <c r="H46711" t="s">
        <v>2017</v>
      </c>
      <c r="I46711">
        <v>43501</v>
      </c>
      <c r="J46711" t="s">
        <v>2030</v>
      </c>
      <c r="K46711" t="s">
        <v>2030</v>
      </c>
    </row>
    <row r="46712" spans="2:11">
      <c r="B46712" t="s">
        <v>2129</v>
      </c>
      <c r="C46712" t="s">
        <v>2197</v>
      </c>
      <c r="D46712" t="s">
        <v>2026</v>
      </c>
      <c r="E46712">
        <v>5</v>
      </c>
      <c r="F46712" t="s">
        <v>2016</v>
      </c>
      <c r="G46712">
        <v>65</v>
      </c>
      <c r="H46712" t="s">
        <v>2017</v>
      </c>
      <c r="I46712">
        <v>43501</v>
      </c>
      <c r="J46712">
        <v>3</v>
      </c>
      <c r="K46712">
        <v>-20.190000000000001</v>
      </c>
    </row>
    <row r="46713" spans="2:11">
      <c r="B46713" t="s">
        <v>2198</v>
      </c>
      <c r="C46713" t="s">
        <v>2199</v>
      </c>
      <c r="D46713" t="s">
        <v>2035</v>
      </c>
      <c r="E46713">
        <v>5</v>
      </c>
      <c r="F46713" t="s">
        <v>2016</v>
      </c>
      <c r="G46713">
        <v>59</v>
      </c>
      <c r="H46713" t="s">
        <v>2020</v>
      </c>
      <c r="I46713">
        <v>43501</v>
      </c>
      <c r="J46713">
        <v>3</v>
      </c>
      <c r="K46713">
        <v>-20.190000000000001</v>
      </c>
    </row>
    <row r="46714" spans="2:11">
      <c r="B46714" t="s">
        <v>2063</v>
      </c>
      <c r="C46714" t="s">
        <v>2064</v>
      </c>
      <c r="D46714" t="s">
        <v>2035</v>
      </c>
      <c r="E46714">
        <v>5</v>
      </c>
      <c r="F46714" t="s">
        <v>2016</v>
      </c>
      <c r="G46714">
        <v>52</v>
      </c>
      <c r="H46714" t="s">
        <v>2017</v>
      </c>
      <c r="I46714">
        <v>43501</v>
      </c>
      <c r="J46714" t="s">
        <v>2030</v>
      </c>
      <c r="K46714" t="s">
        <v>2030</v>
      </c>
    </row>
    <row r="46715" spans="2:11">
      <c r="B46715" t="s">
        <v>2065</v>
      </c>
      <c r="C46715" t="s">
        <v>2200</v>
      </c>
      <c r="D46715" t="s">
        <v>2026</v>
      </c>
      <c r="E46715">
        <v>5</v>
      </c>
      <c r="F46715" t="s">
        <v>2016</v>
      </c>
      <c r="G46715">
        <v>80</v>
      </c>
      <c r="H46715" t="s">
        <v>2020</v>
      </c>
      <c r="I46715">
        <v>43444</v>
      </c>
      <c r="J46715">
        <v>3</v>
      </c>
      <c r="K46715">
        <v>-20.190000000000001</v>
      </c>
    </row>
    <row r="46716" spans="2:11">
      <c r="B46716" t="s">
        <v>2102</v>
      </c>
      <c r="C46716" t="s">
        <v>2103</v>
      </c>
      <c r="D46716" t="s">
        <v>2104</v>
      </c>
      <c r="E46716" t="s">
        <v>2030</v>
      </c>
      <c r="F46716" t="s">
        <v>2016</v>
      </c>
      <c r="G46716" t="s">
        <v>2030</v>
      </c>
      <c r="H46716" t="s">
        <v>2017</v>
      </c>
      <c r="I46716">
        <v>43378</v>
      </c>
      <c r="J46716" t="s">
        <v>2030</v>
      </c>
      <c r="K46716" t="s">
        <v>2030</v>
      </c>
    </row>
    <row r="46717" spans="2:11">
      <c r="B46717" t="s">
        <v>2037</v>
      </c>
      <c r="C46717" t="s">
        <v>2201</v>
      </c>
      <c r="D46717" t="s">
        <v>2171</v>
      </c>
      <c r="E46717" t="s">
        <v>2030</v>
      </c>
      <c r="F46717" t="s">
        <v>2016</v>
      </c>
      <c r="G46717" t="s">
        <v>2030</v>
      </c>
      <c r="H46717" t="s">
        <v>2017</v>
      </c>
      <c r="I46717">
        <v>43234</v>
      </c>
      <c r="J46717" t="s">
        <v>2030</v>
      </c>
      <c r="K46717" t="s">
        <v>2030</v>
      </c>
    </row>
    <row r="46801" spans="1:11">
      <c r="A46801" t="s">
        <v>1481</v>
      </c>
      <c r="B46801" t="s">
        <v>2174</v>
      </c>
      <c r="C46801" t="s">
        <v>3773</v>
      </c>
      <c r="D46801" t="s">
        <v>2029</v>
      </c>
      <c r="E46801">
        <v>5</v>
      </c>
      <c r="F46801" t="s">
        <v>2016</v>
      </c>
      <c r="G46801">
        <v>44.45</v>
      </c>
      <c r="H46801" t="s">
        <v>2017</v>
      </c>
      <c r="I46801">
        <v>43511</v>
      </c>
      <c r="J46801">
        <v>2</v>
      </c>
      <c r="K46801">
        <v>16.899999999999999</v>
      </c>
    </row>
    <row r="46802" spans="1:11">
      <c r="B46802" t="s">
        <v>2067</v>
      </c>
      <c r="C46802" t="s">
        <v>3774</v>
      </c>
      <c r="D46802" t="s">
        <v>2029</v>
      </c>
      <c r="E46802">
        <v>5</v>
      </c>
      <c r="F46802" t="s">
        <v>2016</v>
      </c>
      <c r="G46802">
        <v>44.45</v>
      </c>
      <c r="H46802" t="s">
        <v>2020</v>
      </c>
      <c r="I46802">
        <v>43511</v>
      </c>
      <c r="J46802">
        <v>4</v>
      </c>
      <c r="K46802">
        <v>14.35</v>
      </c>
    </row>
    <row r="46803" spans="1:11">
      <c r="B46803" t="s">
        <v>2027</v>
      </c>
      <c r="C46803" t="s">
        <v>3775</v>
      </c>
      <c r="D46803" t="s">
        <v>2029</v>
      </c>
      <c r="E46803">
        <v>5</v>
      </c>
      <c r="F46803" t="s">
        <v>2016</v>
      </c>
      <c r="G46803">
        <v>41.44</v>
      </c>
      <c r="H46803" t="s">
        <v>2017</v>
      </c>
      <c r="I46803">
        <v>43511</v>
      </c>
      <c r="J46803">
        <v>2</v>
      </c>
      <c r="K46803">
        <v>16.899999999999999</v>
      </c>
    </row>
    <row r="46804" spans="1:11">
      <c r="B46804" t="s">
        <v>2360</v>
      </c>
      <c r="C46804" t="s">
        <v>3012</v>
      </c>
      <c r="D46804" t="s">
        <v>2362</v>
      </c>
      <c r="E46804">
        <v>5</v>
      </c>
      <c r="F46804" t="s">
        <v>2016</v>
      </c>
      <c r="G46804">
        <v>40.68</v>
      </c>
      <c r="H46804" t="s">
        <v>2020</v>
      </c>
      <c r="I46804">
        <v>43511</v>
      </c>
      <c r="J46804">
        <v>6</v>
      </c>
      <c r="K46804">
        <v>5.65</v>
      </c>
    </row>
    <row r="46805" spans="1:11">
      <c r="B46805" t="s">
        <v>2595</v>
      </c>
      <c r="C46805" t="s">
        <v>3776</v>
      </c>
      <c r="D46805" t="s">
        <v>2362</v>
      </c>
      <c r="E46805">
        <v>5</v>
      </c>
      <c r="F46805" t="s">
        <v>2016</v>
      </c>
      <c r="G46805">
        <v>39.93</v>
      </c>
      <c r="H46805" t="s">
        <v>2020</v>
      </c>
      <c r="I46805">
        <v>43511</v>
      </c>
      <c r="J46805" t="s">
        <v>2030</v>
      </c>
      <c r="K46805" t="s">
        <v>2030</v>
      </c>
    </row>
    <row r="46806" spans="1:11">
      <c r="B46806" t="s">
        <v>2118</v>
      </c>
      <c r="C46806" t="s">
        <v>3777</v>
      </c>
      <c r="D46806" t="s">
        <v>2026</v>
      </c>
      <c r="E46806">
        <v>5</v>
      </c>
      <c r="F46806" t="s">
        <v>2016</v>
      </c>
      <c r="G46806">
        <v>39.93</v>
      </c>
      <c r="H46806" t="s">
        <v>2020</v>
      </c>
      <c r="I46806">
        <v>43511</v>
      </c>
      <c r="J46806">
        <v>2</v>
      </c>
      <c r="K46806">
        <v>16.899999999999999</v>
      </c>
    </row>
    <row r="46807" spans="1:11">
      <c r="B46807" t="s">
        <v>2390</v>
      </c>
      <c r="C46807" t="s">
        <v>3778</v>
      </c>
      <c r="D46807" t="s">
        <v>2026</v>
      </c>
      <c r="E46807">
        <v>5</v>
      </c>
      <c r="F46807" t="s">
        <v>2016</v>
      </c>
      <c r="G46807">
        <v>42.19</v>
      </c>
      <c r="H46807" t="s">
        <v>2017</v>
      </c>
      <c r="I46807">
        <v>43511</v>
      </c>
      <c r="J46807">
        <v>2</v>
      </c>
      <c r="K46807">
        <v>16.899999999999999</v>
      </c>
    </row>
    <row r="46808" spans="1:11">
      <c r="B46808" t="s">
        <v>3014</v>
      </c>
      <c r="C46808" t="s">
        <v>3779</v>
      </c>
      <c r="D46808" t="s">
        <v>2029</v>
      </c>
      <c r="E46808">
        <v>5</v>
      </c>
      <c r="F46808" t="s">
        <v>2016</v>
      </c>
      <c r="G46808">
        <v>44.45</v>
      </c>
      <c r="H46808" t="s">
        <v>2020</v>
      </c>
      <c r="I46808">
        <v>43511</v>
      </c>
      <c r="J46808">
        <v>2</v>
      </c>
      <c r="K46808">
        <v>16.899999999999999</v>
      </c>
    </row>
    <row r="46809" spans="1:11">
      <c r="B46809" t="s">
        <v>2051</v>
      </c>
      <c r="C46809" t="s">
        <v>3022</v>
      </c>
      <c r="D46809" t="s">
        <v>2026</v>
      </c>
      <c r="E46809">
        <v>5</v>
      </c>
      <c r="F46809" t="s">
        <v>2016</v>
      </c>
      <c r="G46809">
        <v>47</v>
      </c>
      <c r="H46809" t="s">
        <v>2017</v>
      </c>
      <c r="I46809">
        <v>43511</v>
      </c>
      <c r="J46809">
        <v>2</v>
      </c>
      <c r="K46809">
        <v>16.899999999999999</v>
      </c>
    </row>
    <row r="46810" spans="1:11">
      <c r="B46810" t="s">
        <v>3008</v>
      </c>
      <c r="C46810" t="s">
        <v>3780</v>
      </c>
      <c r="D46810" t="s">
        <v>2026</v>
      </c>
      <c r="E46810">
        <v>5</v>
      </c>
      <c r="F46810" t="s">
        <v>2016</v>
      </c>
      <c r="G46810">
        <v>42.92</v>
      </c>
      <c r="H46810" t="s">
        <v>2017</v>
      </c>
      <c r="I46810">
        <v>43510</v>
      </c>
      <c r="J46810">
        <v>2</v>
      </c>
      <c r="K46810">
        <v>16.899999999999999</v>
      </c>
    </row>
    <row r="46811" spans="1:11">
      <c r="B46811" t="s">
        <v>2094</v>
      </c>
      <c r="C46811" t="s">
        <v>2095</v>
      </c>
      <c r="D46811" t="s">
        <v>2026</v>
      </c>
      <c r="E46811">
        <v>5</v>
      </c>
      <c r="F46811" t="s">
        <v>2085</v>
      </c>
      <c r="G46811">
        <v>40</v>
      </c>
      <c r="H46811" t="s">
        <v>2020</v>
      </c>
      <c r="I46811">
        <v>43510</v>
      </c>
      <c r="J46811" t="s">
        <v>2030</v>
      </c>
      <c r="K46811" t="s">
        <v>2030</v>
      </c>
    </row>
    <row r="46812" spans="1:11">
      <c r="B46812" t="s">
        <v>2274</v>
      </c>
      <c r="C46812" t="s">
        <v>3011</v>
      </c>
      <c r="D46812" t="s">
        <v>2026</v>
      </c>
      <c r="E46812">
        <v>5</v>
      </c>
      <c r="F46812" t="s">
        <v>2016</v>
      </c>
      <c r="G46812" t="s">
        <v>2030</v>
      </c>
      <c r="H46812" t="s">
        <v>2017</v>
      </c>
      <c r="I46812">
        <v>43509</v>
      </c>
      <c r="J46812">
        <v>2</v>
      </c>
      <c r="K46812">
        <v>16.899999999999999</v>
      </c>
    </row>
    <row r="46813" spans="1:11">
      <c r="B46813" t="s">
        <v>2077</v>
      </c>
      <c r="C46813" t="s">
        <v>3528</v>
      </c>
      <c r="D46813" t="s">
        <v>2029</v>
      </c>
      <c r="E46813">
        <v>5</v>
      </c>
      <c r="F46813" t="s">
        <v>2016</v>
      </c>
      <c r="G46813">
        <v>40.700000000000003</v>
      </c>
      <c r="H46813" t="s">
        <v>2020</v>
      </c>
      <c r="I46813">
        <v>43506</v>
      </c>
      <c r="J46813" t="s">
        <v>2030</v>
      </c>
      <c r="K46813" t="s">
        <v>2030</v>
      </c>
    </row>
    <row r="46814" spans="1:11">
      <c r="B46814" t="s">
        <v>2079</v>
      </c>
      <c r="C46814" t="s">
        <v>3781</v>
      </c>
      <c r="D46814" t="s">
        <v>2029</v>
      </c>
      <c r="E46814">
        <v>5</v>
      </c>
      <c r="F46814" t="s">
        <v>2016</v>
      </c>
      <c r="G46814">
        <v>41.7</v>
      </c>
      <c r="H46814" t="s">
        <v>2017</v>
      </c>
      <c r="I46814">
        <v>43502</v>
      </c>
      <c r="J46814">
        <v>3</v>
      </c>
      <c r="K46814">
        <v>15.72</v>
      </c>
    </row>
    <row r="46815" spans="1:11">
      <c r="B46815" t="s">
        <v>2593</v>
      </c>
      <c r="C46815" t="s">
        <v>3782</v>
      </c>
      <c r="D46815" t="s">
        <v>2029</v>
      </c>
      <c r="E46815">
        <v>5</v>
      </c>
      <c r="F46815" t="s">
        <v>2016</v>
      </c>
      <c r="G46815">
        <v>43.4</v>
      </c>
      <c r="H46815" t="s">
        <v>2133</v>
      </c>
      <c r="I46815">
        <v>43500</v>
      </c>
      <c r="J46815">
        <v>1</v>
      </c>
      <c r="K46815">
        <v>20.02</v>
      </c>
    </row>
    <row r="46816" spans="1:11">
      <c r="B46816" t="s">
        <v>2033</v>
      </c>
      <c r="C46816" t="s">
        <v>3541</v>
      </c>
      <c r="D46816" t="s">
        <v>2044</v>
      </c>
      <c r="E46816">
        <v>3</v>
      </c>
      <c r="F46816" t="s">
        <v>2016</v>
      </c>
      <c r="G46816">
        <v>42.81</v>
      </c>
      <c r="H46816" t="s">
        <v>2036</v>
      </c>
      <c r="I46816">
        <v>43497</v>
      </c>
      <c r="J46816">
        <v>8</v>
      </c>
      <c r="K46816">
        <v>0</v>
      </c>
    </row>
    <row r="46817" spans="2:11">
      <c r="B46817" t="s">
        <v>2352</v>
      </c>
      <c r="C46817" t="s">
        <v>3783</v>
      </c>
      <c r="D46817" t="s">
        <v>2076</v>
      </c>
      <c r="E46817">
        <v>3</v>
      </c>
      <c r="F46817" t="s">
        <v>2016</v>
      </c>
      <c r="G46817">
        <v>37.68</v>
      </c>
      <c r="H46817" t="s">
        <v>2017</v>
      </c>
      <c r="I46817">
        <v>43494</v>
      </c>
      <c r="J46817" t="s">
        <v>2030</v>
      </c>
      <c r="K46817" t="s">
        <v>2030</v>
      </c>
    </row>
    <row r="46818" spans="2:11">
      <c r="B46818" t="s">
        <v>2042</v>
      </c>
      <c r="C46818" t="s">
        <v>3784</v>
      </c>
      <c r="D46818" t="s">
        <v>2029</v>
      </c>
      <c r="E46818">
        <v>5</v>
      </c>
      <c r="F46818" t="s">
        <v>2016</v>
      </c>
      <c r="G46818">
        <v>42.26</v>
      </c>
      <c r="H46818" t="s">
        <v>2020</v>
      </c>
      <c r="I46818">
        <v>43490</v>
      </c>
      <c r="J46818" t="s">
        <v>2030</v>
      </c>
      <c r="K46818" t="s">
        <v>2030</v>
      </c>
    </row>
    <row r="46819" spans="2:11">
      <c r="B46819" t="s">
        <v>3020</v>
      </c>
      <c r="C46819" t="s">
        <v>3785</v>
      </c>
      <c r="D46819" t="s">
        <v>2026</v>
      </c>
      <c r="E46819">
        <v>5</v>
      </c>
      <c r="F46819" t="s">
        <v>2016</v>
      </c>
      <c r="G46819">
        <v>48.68</v>
      </c>
      <c r="H46819" t="s">
        <v>2017</v>
      </c>
      <c r="I46819">
        <v>43490</v>
      </c>
      <c r="J46819">
        <v>2</v>
      </c>
      <c r="K46819">
        <v>16.899999999999999</v>
      </c>
    </row>
    <row r="46820" spans="2:11">
      <c r="B46820" t="s">
        <v>2267</v>
      </c>
      <c r="C46820" t="s">
        <v>3786</v>
      </c>
      <c r="D46820" t="s">
        <v>2029</v>
      </c>
      <c r="E46820">
        <v>5</v>
      </c>
      <c r="F46820" t="s">
        <v>2016</v>
      </c>
      <c r="G46820">
        <v>37</v>
      </c>
      <c r="H46820" t="s">
        <v>2017</v>
      </c>
      <c r="I46820">
        <v>43486</v>
      </c>
      <c r="J46820">
        <v>5</v>
      </c>
      <c r="K46820">
        <v>10.43</v>
      </c>
    </row>
    <row r="46821" spans="2:11">
      <c r="B46821" t="s">
        <v>2551</v>
      </c>
      <c r="C46821" t="s">
        <v>3023</v>
      </c>
      <c r="D46821" t="s">
        <v>2026</v>
      </c>
      <c r="E46821">
        <v>5</v>
      </c>
      <c r="F46821" t="s">
        <v>2016</v>
      </c>
      <c r="G46821">
        <v>36.700000000000003</v>
      </c>
      <c r="H46821" t="s">
        <v>2020</v>
      </c>
      <c r="I46821">
        <v>43465</v>
      </c>
      <c r="J46821" t="s">
        <v>2030</v>
      </c>
      <c r="K46821" t="s">
        <v>2030</v>
      </c>
    </row>
    <row r="46822" spans="2:11">
      <c r="B46822" t="s">
        <v>2063</v>
      </c>
      <c r="C46822" t="s">
        <v>2725</v>
      </c>
      <c r="D46822" t="s">
        <v>2179</v>
      </c>
      <c r="E46822" t="s">
        <v>2030</v>
      </c>
      <c r="F46822" t="s">
        <v>2016</v>
      </c>
      <c r="G46822" t="s">
        <v>2030</v>
      </c>
      <c r="H46822" t="s">
        <v>2017</v>
      </c>
      <c r="I46822">
        <v>43385</v>
      </c>
      <c r="J46822" t="s">
        <v>2030</v>
      </c>
      <c r="K46822" t="s">
        <v>2030</v>
      </c>
    </row>
    <row r="46823" spans="2:11">
      <c r="B46823" t="s">
        <v>2083</v>
      </c>
      <c r="C46823" t="s">
        <v>2084</v>
      </c>
      <c r="D46823" t="s">
        <v>2053</v>
      </c>
      <c r="E46823">
        <v>1</v>
      </c>
      <c r="F46823" t="s">
        <v>2016</v>
      </c>
      <c r="G46823" t="s">
        <v>2030</v>
      </c>
      <c r="H46823" t="s">
        <v>2017</v>
      </c>
      <c r="I46823">
        <v>43181</v>
      </c>
      <c r="J46823">
        <v>9</v>
      </c>
      <c r="K46823">
        <v>-17.88</v>
      </c>
    </row>
    <row r="46901" spans="1:11">
      <c r="A46901" t="s">
        <v>1482</v>
      </c>
      <c r="B46901" t="s">
        <v>2159</v>
      </c>
      <c r="C46901" t="s">
        <v>3110</v>
      </c>
      <c r="D46901" t="s">
        <v>2044</v>
      </c>
      <c r="E46901">
        <v>3</v>
      </c>
      <c r="F46901" t="s">
        <v>2016</v>
      </c>
      <c r="G46901">
        <v>105</v>
      </c>
      <c r="H46901" t="s">
        <v>2017</v>
      </c>
      <c r="I46901">
        <v>43511</v>
      </c>
      <c r="J46901">
        <v>1</v>
      </c>
      <c r="K46901">
        <v>18.95</v>
      </c>
    </row>
    <row r="46902" spans="1:11">
      <c r="B46902" t="s">
        <v>2077</v>
      </c>
      <c r="C46902" t="s">
        <v>3111</v>
      </c>
      <c r="D46902" t="s">
        <v>2227</v>
      </c>
      <c r="E46902">
        <v>3</v>
      </c>
      <c r="F46902" t="s">
        <v>2016</v>
      </c>
      <c r="G46902">
        <v>110</v>
      </c>
      <c r="H46902" t="s">
        <v>2017</v>
      </c>
      <c r="I46902">
        <v>43505</v>
      </c>
      <c r="J46902">
        <v>3</v>
      </c>
      <c r="K46902">
        <v>0</v>
      </c>
    </row>
    <row r="46903" spans="1:11">
      <c r="B46903" t="s">
        <v>2232</v>
      </c>
      <c r="C46903" t="s">
        <v>3112</v>
      </c>
      <c r="D46903" t="s">
        <v>2015</v>
      </c>
      <c r="E46903">
        <v>3</v>
      </c>
      <c r="F46903" t="s">
        <v>2016</v>
      </c>
      <c r="G46903" t="s">
        <v>2030</v>
      </c>
      <c r="H46903" t="s">
        <v>2017</v>
      </c>
      <c r="I46903">
        <v>43493</v>
      </c>
      <c r="J46903">
        <v>3</v>
      </c>
      <c r="K46903">
        <v>0</v>
      </c>
    </row>
    <row r="46904" spans="1:11">
      <c r="B46904" t="s">
        <v>2037</v>
      </c>
      <c r="C46904" t="s">
        <v>3113</v>
      </c>
      <c r="D46904" t="s">
        <v>2041</v>
      </c>
      <c r="E46904">
        <v>1</v>
      </c>
      <c r="F46904" t="s">
        <v>2016</v>
      </c>
      <c r="G46904">
        <v>85</v>
      </c>
      <c r="H46904" t="s">
        <v>2017</v>
      </c>
      <c r="I46904">
        <v>43490</v>
      </c>
      <c r="J46904">
        <v>4</v>
      </c>
      <c r="K46904">
        <v>-17.41</v>
      </c>
    </row>
    <row r="46905" spans="1:11">
      <c r="B46905" t="s">
        <v>2051</v>
      </c>
      <c r="C46905" t="s">
        <v>2794</v>
      </c>
      <c r="D46905" t="s">
        <v>2053</v>
      </c>
      <c r="E46905">
        <v>1</v>
      </c>
      <c r="F46905" t="s">
        <v>2016</v>
      </c>
      <c r="G46905">
        <v>88</v>
      </c>
      <c r="H46905" t="s">
        <v>2017</v>
      </c>
      <c r="I46905">
        <v>43490</v>
      </c>
      <c r="J46905" t="s">
        <v>2030</v>
      </c>
      <c r="K46905" t="s">
        <v>2030</v>
      </c>
    </row>
    <row r="46906" spans="1:11">
      <c r="B46906" t="s">
        <v>106</v>
      </c>
      <c r="C46906" t="s">
        <v>2884</v>
      </c>
      <c r="D46906" t="s">
        <v>3093</v>
      </c>
      <c r="E46906">
        <v>1</v>
      </c>
      <c r="F46906" t="s">
        <v>2016</v>
      </c>
      <c r="G46906">
        <v>102</v>
      </c>
      <c r="H46906" t="s">
        <v>2020</v>
      </c>
      <c r="I46906">
        <v>43489</v>
      </c>
      <c r="J46906">
        <v>4</v>
      </c>
      <c r="K46906">
        <v>-17.41</v>
      </c>
    </row>
    <row r="46907" spans="1:11">
      <c r="B46907" t="s">
        <v>2067</v>
      </c>
      <c r="C46907" t="s">
        <v>2839</v>
      </c>
      <c r="D46907" t="s">
        <v>2252</v>
      </c>
      <c r="E46907">
        <v>3</v>
      </c>
      <c r="F46907" t="s">
        <v>2016</v>
      </c>
      <c r="G46907">
        <v>110</v>
      </c>
      <c r="H46907" t="s">
        <v>2020</v>
      </c>
      <c r="I46907">
        <v>43489</v>
      </c>
      <c r="J46907">
        <v>3</v>
      </c>
      <c r="K46907">
        <v>0</v>
      </c>
    </row>
    <row r="46908" spans="1:11">
      <c r="B46908" t="s">
        <v>2257</v>
      </c>
      <c r="C46908" t="s">
        <v>3114</v>
      </c>
      <c r="D46908" t="s">
        <v>2044</v>
      </c>
      <c r="E46908">
        <v>3</v>
      </c>
      <c r="F46908" t="s">
        <v>2016</v>
      </c>
      <c r="G46908">
        <v>110</v>
      </c>
      <c r="H46908" t="s">
        <v>2020</v>
      </c>
      <c r="I46908">
        <v>43489</v>
      </c>
      <c r="J46908" t="s">
        <v>2030</v>
      </c>
      <c r="K46908" t="s">
        <v>2030</v>
      </c>
    </row>
    <row r="46909" spans="1:11">
      <c r="B46909" t="s">
        <v>2072</v>
      </c>
      <c r="C46909" t="s">
        <v>2887</v>
      </c>
      <c r="D46909" t="s">
        <v>2015</v>
      </c>
      <c r="E46909">
        <v>3</v>
      </c>
      <c r="F46909" t="s">
        <v>2016</v>
      </c>
      <c r="G46909" t="s">
        <v>2030</v>
      </c>
      <c r="H46909" t="s">
        <v>2017</v>
      </c>
      <c r="I46909">
        <v>43489</v>
      </c>
      <c r="J46909">
        <v>3</v>
      </c>
      <c r="K46909">
        <v>0</v>
      </c>
    </row>
    <row r="46910" spans="1:11">
      <c r="B46910" t="s">
        <v>2063</v>
      </c>
      <c r="C46910" t="s">
        <v>2838</v>
      </c>
      <c r="D46910" t="s">
        <v>2162</v>
      </c>
      <c r="E46910">
        <v>3</v>
      </c>
      <c r="F46910" t="s">
        <v>2016</v>
      </c>
      <c r="G46910">
        <v>115</v>
      </c>
      <c r="H46910" t="s">
        <v>2017</v>
      </c>
      <c r="I46910">
        <v>43489</v>
      </c>
      <c r="J46910">
        <v>3</v>
      </c>
      <c r="K46910">
        <v>0</v>
      </c>
    </row>
    <row r="46911" spans="1:11">
      <c r="B46911" t="s">
        <v>2074</v>
      </c>
      <c r="C46911" t="s">
        <v>3115</v>
      </c>
      <c r="D46911" t="s">
        <v>2076</v>
      </c>
      <c r="E46911">
        <v>3</v>
      </c>
      <c r="F46911" t="s">
        <v>2016</v>
      </c>
      <c r="G46911">
        <v>115</v>
      </c>
      <c r="H46911" t="s">
        <v>2020</v>
      </c>
      <c r="I46911">
        <v>43488</v>
      </c>
      <c r="J46911">
        <v>3</v>
      </c>
      <c r="K46911">
        <v>0</v>
      </c>
    </row>
    <row r="46912" spans="1:11">
      <c r="B46912" t="s">
        <v>2045</v>
      </c>
      <c r="C46912" t="s">
        <v>3116</v>
      </c>
      <c r="D46912" t="s">
        <v>2015</v>
      </c>
      <c r="E46912">
        <v>3</v>
      </c>
      <c r="F46912" t="s">
        <v>2016</v>
      </c>
      <c r="G46912" t="s">
        <v>2030</v>
      </c>
      <c r="H46912" t="s">
        <v>2017</v>
      </c>
      <c r="I46912">
        <v>43488</v>
      </c>
      <c r="J46912">
        <v>3</v>
      </c>
      <c r="K46912">
        <v>0</v>
      </c>
    </row>
    <row r="46913" spans="2:11">
      <c r="B46913" t="s">
        <v>2079</v>
      </c>
      <c r="C46913" t="s">
        <v>3117</v>
      </c>
      <c r="D46913" t="s">
        <v>2029</v>
      </c>
      <c r="E46913">
        <v>5</v>
      </c>
      <c r="F46913" t="s">
        <v>2016</v>
      </c>
      <c r="G46913">
        <v>135</v>
      </c>
      <c r="H46913" t="s">
        <v>2017</v>
      </c>
      <c r="I46913">
        <v>43488</v>
      </c>
      <c r="J46913">
        <v>2</v>
      </c>
      <c r="K46913">
        <v>17.41</v>
      </c>
    </row>
    <row r="46914" spans="2:11">
      <c r="B46914" t="s">
        <v>2411</v>
      </c>
      <c r="C46914" t="s">
        <v>3118</v>
      </c>
      <c r="D46914" t="s">
        <v>2044</v>
      </c>
      <c r="E46914">
        <v>3</v>
      </c>
      <c r="F46914" t="s">
        <v>2016</v>
      </c>
      <c r="G46914" t="s">
        <v>2030</v>
      </c>
      <c r="H46914" t="s">
        <v>2017</v>
      </c>
      <c r="I46914">
        <v>43488</v>
      </c>
      <c r="J46914">
        <v>3</v>
      </c>
      <c r="K46914">
        <v>0</v>
      </c>
    </row>
    <row r="46915" spans="2:11">
      <c r="B46915" t="s">
        <v>2094</v>
      </c>
      <c r="C46915" t="s">
        <v>2095</v>
      </c>
      <c r="D46915" t="s">
        <v>2076</v>
      </c>
      <c r="E46915">
        <v>3</v>
      </c>
      <c r="F46915" t="s">
        <v>2088</v>
      </c>
      <c r="G46915" t="s">
        <v>2030</v>
      </c>
      <c r="H46915" t="s">
        <v>2017</v>
      </c>
      <c r="I46915">
        <v>43467</v>
      </c>
      <c r="J46915" t="s">
        <v>2030</v>
      </c>
      <c r="K46915" t="s">
        <v>2030</v>
      </c>
    </row>
    <row r="46916" spans="2:11">
      <c r="B46916" t="s">
        <v>2021</v>
      </c>
      <c r="C46916" t="s">
        <v>2897</v>
      </c>
      <c r="D46916" t="s">
        <v>2166</v>
      </c>
      <c r="E46916">
        <v>5</v>
      </c>
      <c r="F46916" t="s">
        <v>2016</v>
      </c>
      <c r="G46916">
        <v>130</v>
      </c>
      <c r="H46916" t="s">
        <v>2020</v>
      </c>
      <c r="I46916">
        <v>43307</v>
      </c>
      <c r="J46916">
        <v>2</v>
      </c>
      <c r="K46916">
        <v>17.41</v>
      </c>
    </row>
    <row r="46917" spans="2:11">
      <c r="B46917" t="s">
        <v>2083</v>
      </c>
      <c r="C46917" t="s">
        <v>2084</v>
      </c>
      <c r="D46917" t="s">
        <v>2026</v>
      </c>
      <c r="E46917">
        <v>5</v>
      </c>
      <c r="F46917" t="s">
        <v>2016</v>
      </c>
      <c r="G46917" t="s">
        <v>2030</v>
      </c>
      <c r="H46917" t="s">
        <v>2017</v>
      </c>
      <c r="I46917">
        <v>43181</v>
      </c>
      <c r="J46917">
        <v>2</v>
      </c>
      <c r="K46917">
        <v>17.41</v>
      </c>
    </row>
    <row r="46918" spans="2:11">
      <c r="B46918" t="s">
        <v>2786</v>
      </c>
      <c r="C46918" t="s">
        <v>2095</v>
      </c>
      <c r="D46918" t="s">
        <v>2843</v>
      </c>
      <c r="E46918">
        <v>4</v>
      </c>
      <c r="F46918" t="s">
        <v>2123</v>
      </c>
      <c r="G46918">
        <v>85</v>
      </c>
      <c r="H46918" t="s">
        <v>2017</v>
      </c>
      <c r="I46918">
        <v>42772</v>
      </c>
      <c r="J46918">
        <v>2</v>
      </c>
      <c r="K46918">
        <v>17.41</v>
      </c>
    </row>
    <row r="46919" spans="2:11">
      <c r="B46919" t="s">
        <v>2096</v>
      </c>
      <c r="C46919" t="s">
        <v>2097</v>
      </c>
      <c r="D46919" t="s">
        <v>2026</v>
      </c>
      <c r="E46919">
        <v>5</v>
      </c>
      <c r="F46919" t="s">
        <v>2016</v>
      </c>
      <c r="G46919" t="s">
        <v>2030</v>
      </c>
      <c r="H46919" t="s">
        <v>2017</v>
      </c>
      <c r="I46919">
        <v>42593</v>
      </c>
      <c r="J46919">
        <v>2</v>
      </c>
      <c r="K46919">
        <v>17.41</v>
      </c>
    </row>
    <row r="47001" spans="1:11">
      <c r="A47001" t="s">
        <v>1483</v>
      </c>
      <c r="B47001" t="s">
        <v>2094</v>
      </c>
      <c r="C47001" t="s">
        <v>2095</v>
      </c>
      <c r="D47001" t="s">
        <v>2076</v>
      </c>
      <c r="E47001">
        <v>3</v>
      </c>
      <c r="F47001" t="s">
        <v>2016</v>
      </c>
      <c r="G47001" t="s">
        <v>2030</v>
      </c>
      <c r="H47001" t="s">
        <v>2017</v>
      </c>
      <c r="I47001">
        <v>43511</v>
      </c>
      <c r="J47001" t="s">
        <v>2030</v>
      </c>
      <c r="K47001" t="s">
        <v>2030</v>
      </c>
    </row>
    <row r="47002" spans="1:11">
      <c r="B47002" t="s">
        <v>2033</v>
      </c>
      <c r="C47002" t="s">
        <v>2329</v>
      </c>
      <c r="D47002" t="s">
        <v>2035</v>
      </c>
      <c r="E47002">
        <v>5</v>
      </c>
      <c r="F47002" t="s">
        <v>2016</v>
      </c>
      <c r="G47002">
        <v>70</v>
      </c>
      <c r="H47002" t="s">
        <v>2020</v>
      </c>
      <c r="I47002">
        <v>43509</v>
      </c>
      <c r="J47002">
        <v>4</v>
      </c>
      <c r="K47002">
        <v>-49.25</v>
      </c>
    </row>
    <row r="47003" spans="1:11">
      <c r="B47003" t="s">
        <v>2232</v>
      </c>
      <c r="C47003" t="s">
        <v>2496</v>
      </c>
      <c r="D47003" t="s">
        <v>2029</v>
      </c>
      <c r="E47003">
        <v>5</v>
      </c>
      <c r="F47003" t="s">
        <v>2016</v>
      </c>
      <c r="G47003" t="s">
        <v>2030</v>
      </c>
      <c r="H47003" t="s">
        <v>2017</v>
      </c>
      <c r="I47003">
        <v>43508</v>
      </c>
      <c r="J47003">
        <v>4</v>
      </c>
      <c r="K47003">
        <v>-49.25</v>
      </c>
    </row>
    <row r="47004" spans="1:11">
      <c r="B47004" t="s">
        <v>2118</v>
      </c>
      <c r="C47004" t="s">
        <v>2497</v>
      </c>
      <c r="D47004" t="s">
        <v>2026</v>
      </c>
      <c r="E47004">
        <v>5</v>
      </c>
      <c r="F47004" t="s">
        <v>2016</v>
      </c>
      <c r="G47004">
        <v>86</v>
      </c>
      <c r="H47004" t="s">
        <v>2017</v>
      </c>
      <c r="I47004">
        <v>43508</v>
      </c>
      <c r="J47004">
        <v>4</v>
      </c>
      <c r="K47004">
        <v>-49.25</v>
      </c>
    </row>
    <row r="47005" spans="1:11">
      <c r="B47005" t="s">
        <v>2047</v>
      </c>
      <c r="C47005" t="s">
        <v>2498</v>
      </c>
      <c r="D47005" t="s">
        <v>2026</v>
      </c>
      <c r="E47005">
        <v>5</v>
      </c>
      <c r="F47005" t="s">
        <v>2016</v>
      </c>
      <c r="G47005">
        <v>81</v>
      </c>
      <c r="H47005" t="s">
        <v>2017</v>
      </c>
      <c r="I47005">
        <v>43508</v>
      </c>
      <c r="J47005">
        <v>4</v>
      </c>
      <c r="K47005">
        <v>-49.25</v>
      </c>
    </row>
    <row r="47006" spans="1:11">
      <c r="B47006" t="s">
        <v>2142</v>
      </c>
      <c r="C47006" t="s">
        <v>2143</v>
      </c>
      <c r="D47006" t="s">
        <v>2044</v>
      </c>
      <c r="E47006">
        <v>3</v>
      </c>
      <c r="F47006" t="s">
        <v>2016</v>
      </c>
      <c r="G47006">
        <v>47</v>
      </c>
      <c r="H47006" t="s">
        <v>2020</v>
      </c>
      <c r="I47006">
        <v>43508</v>
      </c>
      <c r="J47006">
        <v>3</v>
      </c>
      <c r="K47006">
        <v>-46.32</v>
      </c>
    </row>
    <row r="47007" spans="1:11">
      <c r="B47007" t="s">
        <v>2049</v>
      </c>
      <c r="C47007" t="s">
        <v>2301</v>
      </c>
      <c r="D47007" t="s">
        <v>2029</v>
      </c>
      <c r="E47007">
        <v>5</v>
      </c>
      <c r="F47007" t="s">
        <v>2016</v>
      </c>
      <c r="G47007">
        <v>86</v>
      </c>
      <c r="H47007" t="s">
        <v>2020</v>
      </c>
      <c r="I47007">
        <v>43507</v>
      </c>
      <c r="J47007">
        <v>4</v>
      </c>
      <c r="K47007">
        <v>-49.25</v>
      </c>
    </row>
    <row r="47008" spans="1:11">
      <c r="B47008" t="s">
        <v>2198</v>
      </c>
      <c r="C47008" t="s">
        <v>2443</v>
      </c>
      <c r="D47008" t="s">
        <v>2035</v>
      </c>
      <c r="E47008">
        <v>5</v>
      </c>
      <c r="F47008" t="s">
        <v>2016</v>
      </c>
      <c r="G47008">
        <v>125</v>
      </c>
      <c r="H47008" t="s">
        <v>2020</v>
      </c>
      <c r="I47008">
        <v>43507</v>
      </c>
      <c r="J47008">
        <v>5</v>
      </c>
      <c r="K47008">
        <v>-58.52</v>
      </c>
    </row>
    <row r="47009" spans="2:11">
      <c r="B47009" t="s">
        <v>2411</v>
      </c>
      <c r="C47009" t="s">
        <v>2499</v>
      </c>
      <c r="D47009" t="s">
        <v>2026</v>
      </c>
      <c r="E47009">
        <v>5</v>
      </c>
      <c r="F47009" t="s">
        <v>2016</v>
      </c>
      <c r="G47009">
        <v>101</v>
      </c>
      <c r="H47009" t="s">
        <v>2020</v>
      </c>
      <c r="I47009">
        <v>43507</v>
      </c>
      <c r="J47009">
        <v>4</v>
      </c>
      <c r="K47009">
        <v>-49.25</v>
      </c>
    </row>
    <row r="47010" spans="2:11">
      <c r="B47010" t="s">
        <v>2051</v>
      </c>
      <c r="C47010" t="s">
        <v>2500</v>
      </c>
      <c r="D47010" t="s">
        <v>2076</v>
      </c>
      <c r="E47010">
        <v>3</v>
      </c>
      <c r="F47010" t="s">
        <v>2016</v>
      </c>
      <c r="G47010">
        <v>39</v>
      </c>
      <c r="H47010" t="s">
        <v>2017</v>
      </c>
      <c r="I47010">
        <v>43473</v>
      </c>
      <c r="J47010" t="s">
        <v>2030</v>
      </c>
      <c r="K47010" t="s">
        <v>2030</v>
      </c>
    </row>
    <row r="47011" spans="2:11">
      <c r="B47011" t="s">
        <v>2037</v>
      </c>
      <c r="C47011" t="s">
        <v>2501</v>
      </c>
      <c r="D47011" t="s">
        <v>2026</v>
      </c>
      <c r="E47011">
        <v>5</v>
      </c>
      <c r="F47011" t="s">
        <v>2016</v>
      </c>
      <c r="G47011">
        <v>73</v>
      </c>
      <c r="H47011" t="s">
        <v>2020</v>
      </c>
      <c r="I47011">
        <v>43466</v>
      </c>
      <c r="J47011">
        <v>4</v>
      </c>
      <c r="K47011">
        <v>-49.25</v>
      </c>
    </row>
    <row r="47012" spans="2:11">
      <c r="B47012" t="s">
        <v>2021</v>
      </c>
      <c r="C47012" t="s">
        <v>2295</v>
      </c>
      <c r="D47012" t="s">
        <v>2023</v>
      </c>
      <c r="E47012">
        <v>5</v>
      </c>
      <c r="F47012" t="s">
        <v>2123</v>
      </c>
      <c r="G47012">
        <v>62</v>
      </c>
      <c r="H47012" t="s">
        <v>2020</v>
      </c>
      <c r="I47012">
        <v>43447</v>
      </c>
      <c r="J47012" t="s">
        <v>2030</v>
      </c>
      <c r="K47012" t="s">
        <v>2030</v>
      </c>
    </row>
    <row r="47013" spans="2:11">
      <c r="B47013" t="s">
        <v>2077</v>
      </c>
      <c r="C47013" t="s">
        <v>2150</v>
      </c>
      <c r="D47013" t="s">
        <v>2227</v>
      </c>
      <c r="E47013">
        <v>3</v>
      </c>
      <c r="F47013" t="s">
        <v>2016</v>
      </c>
      <c r="G47013">
        <v>34</v>
      </c>
      <c r="H47013" t="s">
        <v>2020</v>
      </c>
      <c r="I47013">
        <v>43414</v>
      </c>
      <c r="J47013">
        <v>1</v>
      </c>
      <c r="K47013">
        <v>0</v>
      </c>
    </row>
    <row r="47014" spans="2:11">
      <c r="B47014" t="s">
        <v>2083</v>
      </c>
      <c r="C47014" t="s">
        <v>2304</v>
      </c>
      <c r="D47014" t="s">
        <v>2026</v>
      </c>
      <c r="E47014">
        <v>5</v>
      </c>
      <c r="F47014" t="s">
        <v>2085</v>
      </c>
      <c r="G47014" t="s">
        <v>2030</v>
      </c>
      <c r="H47014" t="s">
        <v>2017</v>
      </c>
      <c r="I47014">
        <v>43321</v>
      </c>
      <c r="J47014">
        <v>2</v>
      </c>
      <c r="K47014">
        <v>-2.06</v>
      </c>
    </row>
    <row r="47101" spans="1:11">
      <c r="A47101" t="s">
        <v>1484</v>
      </c>
      <c r="B47101" t="s">
        <v>2033</v>
      </c>
      <c r="C47101" t="s">
        <v>2202</v>
      </c>
      <c r="D47101" t="s">
        <v>2044</v>
      </c>
      <c r="E47101">
        <v>3</v>
      </c>
      <c r="F47101" t="s">
        <v>2016</v>
      </c>
      <c r="G47101">
        <v>22</v>
      </c>
      <c r="H47101" t="s">
        <v>2036</v>
      </c>
      <c r="I47101">
        <v>43511</v>
      </c>
      <c r="J47101">
        <v>4</v>
      </c>
      <c r="K47101">
        <v>-22.49</v>
      </c>
    </row>
    <row r="47102" spans="1:11">
      <c r="B47102" t="s">
        <v>2083</v>
      </c>
      <c r="C47102" t="s">
        <v>2084</v>
      </c>
      <c r="D47102" t="s">
        <v>2076</v>
      </c>
      <c r="E47102">
        <v>3</v>
      </c>
      <c r="F47102" t="s">
        <v>2088</v>
      </c>
      <c r="G47102" t="s">
        <v>2030</v>
      </c>
      <c r="H47102" t="s">
        <v>2017</v>
      </c>
      <c r="I47102">
        <v>43511</v>
      </c>
      <c r="J47102" t="s">
        <v>2030</v>
      </c>
      <c r="K47102" t="s">
        <v>2030</v>
      </c>
    </row>
    <row r="47103" spans="1:11">
      <c r="B47103" t="s">
        <v>2203</v>
      </c>
      <c r="C47103" t="s">
        <v>2204</v>
      </c>
      <c r="D47103" t="s">
        <v>2026</v>
      </c>
      <c r="E47103">
        <v>5</v>
      </c>
      <c r="F47103" t="s">
        <v>2016</v>
      </c>
      <c r="G47103">
        <v>24</v>
      </c>
      <c r="H47103" t="s">
        <v>2017</v>
      </c>
      <c r="I47103">
        <v>43510</v>
      </c>
      <c r="J47103">
        <v>1</v>
      </c>
      <c r="K47103">
        <v>17.13</v>
      </c>
    </row>
    <row r="47104" spans="1:11">
      <c r="B47104" t="s">
        <v>106</v>
      </c>
      <c r="C47104" t="s">
        <v>2205</v>
      </c>
      <c r="D47104" t="s">
        <v>2114</v>
      </c>
      <c r="E47104">
        <v>3</v>
      </c>
      <c r="F47104" t="s">
        <v>2016</v>
      </c>
      <c r="G47104">
        <v>18</v>
      </c>
      <c r="H47104" t="s">
        <v>2020</v>
      </c>
      <c r="I47104">
        <v>43509</v>
      </c>
      <c r="J47104">
        <v>3</v>
      </c>
      <c r="K47104">
        <v>0</v>
      </c>
    </row>
    <row r="47105" spans="2:11">
      <c r="B47105" t="s">
        <v>2037</v>
      </c>
      <c r="C47105" t="s">
        <v>2206</v>
      </c>
      <c r="D47105" t="s">
        <v>2026</v>
      </c>
      <c r="E47105">
        <v>5</v>
      </c>
      <c r="F47105" t="s">
        <v>2016</v>
      </c>
      <c r="G47105">
        <v>23</v>
      </c>
      <c r="H47105" t="s">
        <v>2020</v>
      </c>
      <c r="I47105">
        <v>43509</v>
      </c>
      <c r="J47105" t="s">
        <v>2030</v>
      </c>
      <c r="K47105" t="s">
        <v>2030</v>
      </c>
    </row>
    <row r="47106" spans="2:11">
      <c r="B47106" t="s">
        <v>2207</v>
      </c>
      <c r="C47106" t="s">
        <v>2208</v>
      </c>
      <c r="D47106" t="s">
        <v>2026</v>
      </c>
      <c r="E47106">
        <v>5</v>
      </c>
      <c r="F47106" t="s">
        <v>2016</v>
      </c>
      <c r="G47106">
        <v>25</v>
      </c>
      <c r="H47106" t="s">
        <v>2020</v>
      </c>
      <c r="I47106">
        <v>43509</v>
      </c>
      <c r="J47106">
        <v>5</v>
      </c>
      <c r="K47106">
        <v>-24.47</v>
      </c>
    </row>
    <row r="47107" spans="2:11">
      <c r="B47107" t="s">
        <v>2049</v>
      </c>
      <c r="C47107" t="s">
        <v>2209</v>
      </c>
      <c r="D47107" t="s">
        <v>2015</v>
      </c>
      <c r="E47107">
        <v>3</v>
      </c>
      <c r="F47107" t="s">
        <v>2016</v>
      </c>
      <c r="G47107">
        <v>17</v>
      </c>
      <c r="H47107" t="s">
        <v>2020</v>
      </c>
      <c r="I47107">
        <v>43508</v>
      </c>
      <c r="J47107">
        <v>3</v>
      </c>
      <c r="K47107">
        <v>0</v>
      </c>
    </row>
    <row r="47108" spans="2:11">
      <c r="B47108" t="s">
        <v>2094</v>
      </c>
      <c r="C47108" t="s">
        <v>2095</v>
      </c>
      <c r="D47108" t="s">
        <v>2076</v>
      </c>
      <c r="E47108">
        <v>3</v>
      </c>
      <c r="F47108" t="s">
        <v>2085</v>
      </c>
      <c r="G47108" t="s">
        <v>2030</v>
      </c>
      <c r="H47108" t="s">
        <v>2017</v>
      </c>
      <c r="I47108">
        <v>43507</v>
      </c>
      <c r="J47108" t="s">
        <v>2030</v>
      </c>
      <c r="K47108" t="s">
        <v>2030</v>
      </c>
    </row>
    <row r="47109" spans="2:11">
      <c r="B47109" t="s">
        <v>2210</v>
      </c>
      <c r="C47109" t="s">
        <v>2211</v>
      </c>
      <c r="D47109" t="s">
        <v>2044</v>
      </c>
      <c r="E47109">
        <v>3</v>
      </c>
      <c r="F47109" t="s">
        <v>2016</v>
      </c>
      <c r="G47109">
        <v>20</v>
      </c>
      <c r="H47109" t="s">
        <v>2020</v>
      </c>
      <c r="I47109">
        <v>43507</v>
      </c>
      <c r="J47109">
        <v>3</v>
      </c>
      <c r="K47109">
        <v>0</v>
      </c>
    </row>
    <row r="47110" spans="2:11">
      <c r="B47110" t="s">
        <v>2027</v>
      </c>
      <c r="C47110" t="s">
        <v>2212</v>
      </c>
      <c r="D47110" t="s">
        <v>2029</v>
      </c>
      <c r="E47110">
        <v>5</v>
      </c>
      <c r="F47110" t="s">
        <v>2016</v>
      </c>
      <c r="G47110">
        <v>25</v>
      </c>
      <c r="H47110" t="s">
        <v>2017</v>
      </c>
      <c r="I47110">
        <v>43504</v>
      </c>
      <c r="J47110">
        <v>6</v>
      </c>
      <c r="K47110">
        <v>-29.53</v>
      </c>
    </row>
    <row r="47111" spans="2:11">
      <c r="B47111" t="s">
        <v>2051</v>
      </c>
      <c r="C47111" t="s">
        <v>2213</v>
      </c>
      <c r="D47111" t="s">
        <v>2026</v>
      </c>
      <c r="E47111">
        <v>5</v>
      </c>
      <c r="F47111" t="s">
        <v>2016</v>
      </c>
      <c r="G47111">
        <v>22</v>
      </c>
      <c r="H47111" t="s">
        <v>2017</v>
      </c>
      <c r="I47111">
        <v>43504</v>
      </c>
      <c r="J47111">
        <v>2</v>
      </c>
      <c r="K47111">
        <v>12.43</v>
      </c>
    </row>
    <row r="47112" spans="2:11">
      <c r="B47112" t="s">
        <v>2063</v>
      </c>
      <c r="C47112" t="s">
        <v>2214</v>
      </c>
      <c r="D47112" t="s">
        <v>2162</v>
      </c>
      <c r="E47112">
        <v>3</v>
      </c>
      <c r="F47112" t="s">
        <v>2016</v>
      </c>
      <c r="G47112">
        <v>20</v>
      </c>
      <c r="H47112" t="s">
        <v>2017</v>
      </c>
      <c r="I47112">
        <v>43504</v>
      </c>
      <c r="J47112">
        <v>3</v>
      </c>
      <c r="K47112">
        <v>0</v>
      </c>
    </row>
    <row r="47113" spans="2:11">
      <c r="B47113" t="s">
        <v>2021</v>
      </c>
      <c r="C47113" t="s">
        <v>2215</v>
      </c>
      <c r="D47113" t="s">
        <v>2216</v>
      </c>
      <c r="E47113">
        <v>3</v>
      </c>
      <c r="F47113" t="s">
        <v>2016</v>
      </c>
      <c r="G47113">
        <v>21</v>
      </c>
      <c r="H47113" t="s">
        <v>2020</v>
      </c>
      <c r="I47113">
        <v>43479</v>
      </c>
      <c r="J47113">
        <v>3</v>
      </c>
      <c r="K47113">
        <v>0</v>
      </c>
    </row>
    <row r="47114" spans="2:11">
      <c r="B47114" t="s">
        <v>2024</v>
      </c>
      <c r="C47114" t="s">
        <v>2217</v>
      </c>
      <c r="D47114" t="s">
        <v>2076</v>
      </c>
      <c r="E47114">
        <v>3</v>
      </c>
      <c r="F47114" t="s">
        <v>2016</v>
      </c>
      <c r="G47114" t="s">
        <v>2030</v>
      </c>
      <c r="H47114" t="s">
        <v>2017</v>
      </c>
      <c r="I47114">
        <v>43467</v>
      </c>
      <c r="J47114">
        <v>7</v>
      </c>
      <c r="K47114">
        <v>-30.16</v>
      </c>
    </row>
    <row r="47201" spans="1:11">
      <c r="A47201" t="s">
        <v>1485</v>
      </c>
      <c r="B47201" t="s">
        <v>2037</v>
      </c>
      <c r="C47201" t="s">
        <v>3420</v>
      </c>
      <c r="D47201" t="s">
        <v>2026</v>
      </c>
      <c r="E47201">
        <v>5</v>
      </c>
      <c r="F47201" t="s">
        <v>2016</v>
      </c>
      <c r="G47201">
        <v>64</v>
      </c>
      <c r="H47201" t="s">
        <v>2020</v>
      </c>
      <c r="I47201">
        <v>43511</v>
      </c>
      <c r="J47201">
        <v>9</v>
      </c>
      <c r="K47201">
        <v>-7.13</v>
      </c>
    </row>
    <row r="47202" spans="1:11">
      <c r="B47202" t="s">
        <v>2049</v>
      </c>
      <c r="C47202" t="s">
        <v>3405</v>
      </c>
      <c r="D47202" t="s">
        <v>2015</v>
      </c>
      <c r="E47202">
        <v>3</v>
      </c>
      <c r="F47202" t="s">
        <v>2016</v>
      </c>
      <c r="G47202">
        <v>58</v>
      </c>
      <c r="H47202" t="s">
        <v>2020</v>
      </c>
      <c r="I47202">
        <v>43510</v>
      </c>
      <c r="J47202">
        <v>7</v>
      </c>
      <c r="K47202">
        <v>0</v>
      </c>
    </row>
    <row r="47203" spans="1:11">
      <c r="B47203" t="s">
        <v>2267</v>
      </c>
      <c r="C47203" t="s">
        <v>3421</v>
      </c>
      <c r="D47203" t="s">
        <v>2041</v>
      </c>
      <c r="E47203">
        <v>1</v>
      </c>
      <c r="F47203" t="s">
        <v>2016</v>
      </c>
      <c r="G47203">
        <v>48</v>
      </c>
      <c r="H47203" t="s">
        <v>2017</v>
      </c>
      <c r="I47203">
        <v>43509</v>
      </c>
      <c r="J47203" t="s">
        <v>2030</v>
      </c>
      <c r="K47203" t="s">
        <v>2030</v>
      </c>
    </row>
    <row r="47204" spans="1:11">
      <c r="B47204" t="s">
        <v>2079</v>
      </c>
      <c r="C47204" t="s">
        <v>3394</v>
      </c>
      <c r="D47204" t="s">
        <v>2029</v>
      </c>
      <c r="E47204">
        <v>5</v>
      </c>
      <c r="F47204" t="s">
        <v>2016</v>
      </c>
      <c r="G47204">
        <v>68</v>
      </c>
      <c r="H47204" t="s">
        <v>2017</v>
      </c>
      <c r="I47204">
        <v>43508</v>
      </c>
      <c r="J47204">
        <v>11</v>
      </c>
      <c r="K47204">
        <v>-9.02</v>
      </c>
    </row>
    <row r="47205" spans="1:11">
      <c r="B47205" t="s">
        <v>2136</v>
      </c>
      <c r="C47205" t="s">
        <v>3407</v>
      </c>
      <c r="D47205" t="s">
        <v>2026</v>
      </c>
      <c r="E47205">
        <v>5</v>
      </c>
      <c r="F47205" t="s">
        <v>2016</v>
      </c>
      <c r="G47205">
        <v>83</v>
      </c>
      <c r="H47205" t="s">
        <v>2017</v>
      </c>
      <c r="I47205">
        <v>43508</v>
      </c>
      <c r="J47205">
        <v>16</v>
      </c>
      <c r="K47205">
        <v>-14.4</v>
      </c>
    </row>
    <row r="47206" spans="1:11">
      <c r="B47206" t="s">
        <v>2207</v>
      </c>
      <c r="C47206" t="s">
        <v>3413</v>
      </c>
      <c r="D47206" t="s">
        <v>2044</v>
      </c>
      <c r="E47206">
        <v>3</v>
      </c>
      <c r="F47206" t="s">
        <v>2016</v>
      </c>
      <c r="G47206" t="s">
        <v>2030</v>
      </c>
      <c r="H47206" t="s">
        <v>2017</v>
      </c>
      <c r="I47206">
        <v>43504</v>
      </c>
      <c r="J47206" t="s">
        <v>2030</v>
      </c>
      <c r="K47206" t="s">
        <v>2030</v>
      </c>
    </row>
    <row r="47207" spans="1:11">
      <c r="B47207" t="s">
        <v>2352</v>
      </c>
      <c r="C47207" t="s">
        <v>3403</v>
      </c>
      <c r="D47207" t="s">
        <v>2026</v>
      </c>
      <c r="E47207">
        <v>5</v>
      </c>
      <c r="F47207" t="s">
        <v>2016</v>
      </c>
      <c r="G47207" t="s">
        <v>2030</v>
      </c>
      <c r="H47207" t="s">
        <v>2017</v>
      </c>
      <c r="I47207">
        <v>43504</v>
      </c>
      <c r="J47207" t="s">
        <v>2030</v>
      </c>
      <c r="K47207" t="s">
        <v>2030</v>
      </c>
    </row>
    <row r="47208" spans="1:11">
      <c r="B47208" t="s">
        <v>2094</v>
      </c>
      <c r="C47208" t="s">
        <v>2095</v>
      </c>
      <c r="D47208" t="s">
        <v>2076</v>
      </c>
      <c r="E47208">
        <v>3</v>
      </c>
      <c r="F47208" t="s">
        <v>2085</v>
      </c>
      <c r="G47208" t="s">
        <v>2030</v>
      </c>
      <c r="H47208" t="s">
        <v>2017</v>
      </c>
      <c r="I47208">
        <v>43502</v>
      </c>
      <c r="J47208" t="s">
        <v>2030</v>
      </c>
      <c r="K47208" t="s">
        <v>2030</v>
      </c>
    </row>
    <row r="47209" spans="1:11">
      <c r="B47209" t="s">
        <v>2042</v>
      </c>
      <c r="C47209" t="s">
        <v>3733</v>
      </c>
      <c r="D47209" t="s">
        <v>2041</v>
      </c>
      <c r="E47209">
        <v>1</v>
      </c>
      <c r="F47209" t="s">
        <v>2016</v>
      </c>
      <c r="G47209">
        <v>45</v>
      </c>
      <c r="H47209" t="s">
        <v>2020</v>
      </c>
      <c r="I47209">
        <v>43501</v>
      </c>
      <c r="J47209">
        <v>2</v>
      </c>
      <c r="K47209">
        <v>8.65</v>
      </c>
    </row>
    <row r="47210" spans="1:11">
      <c r="B47210" t="s">
        <v>2174</v>
      </c>
      <c r="C47210" t="s">
        <v>3408</v>
      </c>
      <c r="D47210" t="s">
        <v>2015</v>
      </c>
      <c r="E47210">
        <v>3</v>
      </c>
      <c r="F47210" t="s">
        <v>2016</v>
      </c>
      <c r="G47210">
        <v>60</v>
      </c>
      <c r="H47210" t="s">
        <v>2017</v>
      </c>
      <c r="I47210">
        <v>43500</v>
      </c>
      <c r="J47210">
        <v>5</v>
      </c>
      <c r="K47210">
        <v>2.63</v>
      </c>
    </row>
    <row r="47211" spans="1:11">
      <c r="B47211" t="s">
        <v>2792</v>
      </c>
      <c r="C47211" t="s">
        <v>3409</v>
      </c>
      <c r="D47211" t="s">
        <v>2026</v>
      </c>
      <c r="E47211">
        <v>5</v>
      </c>
      <c r="F47211" t="s">
        <v>2016</v>
      </c>
      <c r="G47211">
        <v>76</v>
      </c>
      <c r="H47211" t="s">
        <v>2020</v>
      </c>
      <c r="I47211">
        <v>43497</v>
      </c>
      <c r="J47211">
        <v>10</v>
      </c>
      <c r="K47211">
        <v>-8.65</v>
      </c>
    </row>
    <row r="47212" spans="1:11">
      <c r="B47212" t="s">
        <v>2024</v>
      </c>
      <c r="C47212" t="s">
        <v>3681</v>
      </c>
      <c r="D47212" t="s">
        <v>2026</v>
      </c>
      <c r="E47212">
        <v>5</v>
      </c>
      <c r="F47212" t="s">
        <v>2016</v>
      </c>
      <c r="G47212">
        <v>75</v>
      </c>
      <c r="H47212" t="s">
        <v>2017</v>
      </c>
      <c r="I47212">
        <v>43497</v>
      </c>
      <c r="J47212">
        <v>10</v>
      </c>
      <c r="K47212">
        <v>-8.65</v>
      </c>
    </row>
    <row r="47213" spans="1:11">
      <c r="B47213" t="s">
        <v>2051</v>
      </c>
      <c r="C47213" t="s">
        <v>3410</v>
      </c>
      <c r="D47213" t="s">
        <v>2053</v>
      </c>
      <c r="E47213">
        <v>1</v>
      </c>
      <c r="F47213" t="s">
        <v>2016</v>
      </c>
      <c r="G47213">
        <v>41</v>
      </c>
      <c r="H47213" t="s">
        <v>2017</v>
      </c>
      <c r="I47213">
        <v>43497</v>
      </c>
      <c r="J47213">
        <v>1</v>
      </c>
      <c r="K47213">
        <v>28.25</v>
      </c>
    </row>
    <row r="47214" spans="1:11">
      <c r="B47214" t="s">
        <v>2083</v>
      </c>
      <c r="C47214" t="s">
        <v>2084</v>
      </c>
      <c r="D47214" t="s">
        <v>2053</v>
      </c>
      <c r="E47214">
        <v>1</v>
      </c>
      <c r="F47214" t="s">
        <v>2016</v>
      </c>
      <c r="G47214" t="s">
        <v>2030</v>
      </c>
      <c r="H47214" t="s">
        <v>2017</v>
      </c>
      <c r="I47214">
        <v>43497</v>
      </c>
      <c r="J47214">
        <v>4</v>
      </c>
      <c r="K47214">
        <v>7.07</v>
      </c>
    </row>
    <row r="47215" spans="1:11">
      <c r="B47215" t="s">
        <v>2033</v>
      </c>
      <c r="C47215" t="s">
        <v>3404</v>
      </c>
      <c r="D47215" t="s">
        <v>2035</v>
      </c>
      <c r="E47215">
        <v>5</v>
      </c>
      <c r="F47215" t="s">
        <v>2016</v>
      </c>
      <c r="G47215">
        <v>66</v>
      </c>
      <c r="H47215" t="s">
        <v>2036</v>
      </c>
      <c r="I47215">
        <v>43496</v>
      </c>
      <c r="J47215">
        <v>3</v>
      </c>
      <c r="K47215">
        <v>7.41</v>
      </c>
    </row>
    <row r="47216" spans="1:11">
      <c r="B47216" t="s">
        <v>2388</v>
      </c>
      <c r="C47216" t="s">
        <v>3422</v>
      </c>
      <c r="D47216" t="s">
        <v>2570</v>
      </c>
      <c r="E47216">
        <v>4</v>
      </c>
      <c r="F47216" t="s">
        <v>2016</v>
      </c>
      <c r="G47216">
        <v>65</v>
      </c>
      <c r="H47216" t="s">
        <v>2017</v>
      </c>
      <c r="I47216">
        <v>43496</v>
      </c>
      <c r="J47216">
        <v>10</v>
      </c>
      <c r="K47216">
        <v>-8.65</v>
      </c>
    </row>
    <row r="47217" spans="2:11">
      <c r="B47217" t="s">
        <v>2054</v>
      </c>
      <c r="C47217" t="s">
        <v>2824</v>
      </c>
      <c r="D47217" t="s">
        <v>2056</v>
      </c>
      <c r="E47217">
        <v>4</v>
      </c>
      <c r="F47217" t="s">
        <v>2016</v>
      </c>
      <c r="G47217">
        <v>66</v>
      </c>
      <c r="H47217" t="s">
        <v>2020</v>
      </c>
      <c r="I47217">
        <v>43496</v>
      </c>
      <c r="J47217">
        <v>13</v>
      </c>
      <c r="K47217">
        <v>-10.24</v>
      </c>
    </row>
    <row r="47218" spans="2:11">
      <c r="B47218" t="s">
        <v>2198</v>
      </c>
      <c r="C47218" t="s">
        <v>4353</v>
      </c>
      <c r="D47218" t="s">
        <v>2044</v>
      </c>
      <c r="E47218">
        <v>3</v>
      </c>
      <c r="F47218" t="s">
        <v>2016</v>
      </c>
      <c r="G47218">
        <v>62</v>
      </c>
      <c r="H47218" t="s">
        <v>2020</v>
      </c>
      <c r="I47218">
        <v>43496</v>
      </c>
      <c r="J47218" t="s">
        <v>2030</v>
      </c>
      <c r="K47218" t="s">
        <v>2030</v>
      </c>
    </row>
    <row r="47219" spans="2:11">
      <c r="B47219" t="s">
        <v>2067</v>
      </c>
      <c r="C47219" t="s">
        <v>3428</v>
      </c>
      <c r="D47219" t="s">
        <v>2029</v>
      </c>
      <c r="E47219">
        <v>5</v>
      </c>
      <c r="F47219" t="s">
        <v>2016</v>
      </c>
      <c r="G47219">
        <v>90</v>
      </c>
      <c r="H47219" t="s">
        <v>2020</v>
      </c>
      <c r="I47219">
        <v>43495</v>
      </c>
      <c r="J47219">
        <v>15</v>
      </c>
      <c r="K47219">
        <v>-12.22</v>
      </c>
    </row>
    <row r="47220" spans="2:11">
      <c r="B47220" t="s">
        <v>2027</v>
      </c>
      <c r="C47220" t="s">
        <v>3399</v>
      </c>
      <c r="D47220" t="s">
        <v>2044</v>
      </c>
      <c r="E47220">
        <v>3</v>
      </c>
      <c r="F47220" t="s">
        <v>2016</v>
      </c>
      <c r="G47220">
        <v>63</v>
      </c>
      <c r="H47220" t="s">
        <v>2017</v>
      </c>
      <c r="I47220">
        <v>43495</v>
      </c>
      <c r="J47220">
        <v>6</v>
      </c>
      <c r="K47220">
        <v>1.65</v>
      </c>
    </row>
    <row r="47221" spans="2:11">
      <c r="B47221" t="s">
        <v>2031</v>
      </c>
      <c r="C47221" t="s">
        <v>3424</v>
      </c>
      <c r="D47221" t="s">
        <v>2026</v>
      </c>
      <c r="E47221">
        <v>5</v>
      </c>
      <c r="F47221" t="s">
        <v>2016</v>
      </c>
      <c r="G47221">
        <v>71</v>
      </c>
      <c r="H47221" t="s">
        <v>2020</v>
      </c>
      <c r="I47221">
        <v>43495</v>
      </c>
      <c r="J47221">
        <v>14</v>
      </c>
      <c r="K47221">
        <v>-10.81</v>
      </c>
    </row>
    <row r="47222" spans="2:11">
      <c r="B47222" t="s">
        <v>2371</v>
      </c>
      <c r="C47222" t="s">
        <v>3400</v>
      </c>
      <c r="D47222" t="s">
        <v>2035</v>
      </c>
      <c r="E47222">
        <v>5</v>
      </c>
      <c r="F47222" t="s">
        <v>2016</v>
      </c>
      <c r="G47222">
        <v>62</v>
      </c>
      <c r="H47222" t="s">
        <v>2017</v>
      </c>
      <c r="I47222">
        <v>43495</v>
      </c>
      <c r="J47222">
        <v>17</v>
      </c>
      <c r="K47222">
        <v>-18.260000000000002</v>
      </c>
    </row>
    <row r="47223" spans="2:11">
      <c r="B47223" t="s">
        <v>2134</v>
      </c>
      <c r="C47223" t="s">
        <v>3732</v>
      </c>
      <c r="D47223" t="s">
        <v>2035</v>
      </c>
      <c r="E47223">
        <v>5</v>
      </c>
      <c r="F47223" t="s">
        <v>2016</v>
      </c>
      <c r="G47223">
        <v>75</v>
      </c>
      <c r="H47223" t="s">
        <v>2020</v>
      </c>
      <c r="I47223">
        <v>43495</v>
      </c>
      <c r="J47223">
        <v>8</v>
      </c>
      <c r="K47223">
        <v>-5.58</v>
      </c>
    </row>
    <row r="47224" spans="2:11">
      <c r="B47224" t="s">
        <v>2077</v>
      </c>
      <c r="C47224" t="s">
        <v>3401</v>
      </c>
      <c r="D47224" t="s">
        <v>2227</v>
      </c>
      <c r="E47224">
        <v>3</v>
      </c>
      <c r="F47224" t="s">
        <v>2016</v>
      </c>
      <c r="G47224">
        <v>74</v>
      </c>
      <c r="H47224" t="s">
        <v>2020</v>
      </c>
      <c r="I47224">
        <v>43495</v>
      </c>
      <c r="J47224">
        <v>7</v>
      </c>
      <c r="K47224">
        <v>0</v>
      </c>
    </row>
    <row r="47225" spans="2:11">
      <c r="B47225" t="s">
        <v>106</v>
      </c>
      <c r="C47225" t="s">
        <v>3429</v>
      </c>
      <c r="D47225" t="s">
        <v>3093</v>
      </c>
      <c r="E47225">
        <v>1</v>
      </c>
      <c r="F47225" t="s">
        <v>2016</v>
      </c>
      <c r="G47225">
        <v>63</v>
      </c>
      <c r="H47225" t="s">
        <v>2020</v>
      </c>
      <c r="I47225">
        <v>43474</v>
      </c>
      <c r="J47225">
        <v>2</v>
      </c>
      <c r="K47225">
        <v>8.65</v>
      </c>
    </row>
    <row r="47226" spans="2:11">
      <c r="B47226" t="s">
        <v>2393</v>
      </c>
      <c r="C47226" t="s">
        <v>3418</v>
      </c>
      <c r="D47226" t="s">
        <v>2179</v>
      </c>
      <c r="E47226" t="s">
        <v>2030</v>
      </c>
      <c r="F47226" t="s">
        <v>2016</v>
      </c>
      <c r="G47226" t="s">
        <v>2030</v>
      </c>
      <c r="H47226" t="s">
        <v>2017</v>
      </c>
      <c r="I47226">
        <v>43286</v>
      </c>
      <c r="J47226" t="s">
        <v>2030</v>
      </c>
      <c r="K47226" t="s">
        <v>2030</v>
      </c>
    </row>
    <row r="47301" spans="1:11">
      <c r="A47301" t="s">
        <v>1486</v>
      </c>
      <c r="B47301" t="s">
        <v>2174</v>
      </c>
      <c r="C47301" t="s">
        <v>4165</v>
      </c>
      <c r="D47301" t="s">
        <v>2015</v>
      </c>
      <c r="E47301">
        <v>3</v>
      </c>
      <c r="F47301" t="s">
        <v>2016</v>
      </c>
      <c r="G47301">
        <v>172</v>
      </c>
      <c r="H47301" t="s">
        <v>2020</v>
      </c>
      <c r="I47301">
        <v>43511</v>
      </c>
      <c r="J47301">
        <v>4</v>
      </c>
      <c r="K47301">
        <v>0</v>
      </c>
    </row>
    <row r="47302" spans="1:11">
      <c r="B47302" t="s">
        <v>2232</v>
      </c>
      <c r="C47302" t="s">
        <v>4167</v>
      </c>
      <c r="D47302" t="s">
        <v>2029</v>
      </c>
      <c r="E47302">
        <v>5</v>
      </c>
      <c r="F47302" t="s">
        <v>2016</v>
      </c>
      <c r="G47302" t="s">
        <v>2030</v>
      </c>
      <c r="H47302" t="s">
        <v>2017</v>
      </c>
      <c r="I47302">
        <v>43511</v>
      </c>
      <c r="J47302">
        <v>3</v>
      </c>
      <c r="K47302">
        <v>2.4500000000000002</v>
      </c>
    </row>
    <row r="47303" spans="1:11">
      <c r="B47303" t="s">
        <v>2072</v>
      </c>
      <c r="C47303" t="s">
        <v>3089</v>
      </c>
      <c r="D47303" t="s">
        <v>2015</v>
      </c>
      <c r="E47303">
        <v>3</v>
      </c>
      <c r="F47303" t="s">
        <v>2016</v>
      </c>
      <c r="G47303" t="s">
        <v>2030</v>
      </c>
      <c r="H47303" t="s">
        <v>2017</v>
      </c>
      <c r="I47303">
        <v>43511</v>
      </c>
      <c r="J47303">
        <v>4</v>
      </c>
      <c r="K47303">
        <v>0</v>
      </c>
    </row>
    <row r="47304" spans="1:11">
      <c r="B47304" t="s">
        <v>2139</v>
      </c>
      <c r="C47304" t="s">
        <v>2789</v>
      </c>
      <c r="D47304" t="s">
        <v>2044</v>
      </c>
      <c r="E47304">
        <v>3</v>
      </c>
      <c r="F47304" t="s">
        <v>2016</v>
      </c>
      <c r="G47304">
        <v>168</v>
      </c>
      <c r="H47304" t="s">
        <v>2020</v>
      </c>
      <c r="I47304">
        <v>43511</v>
      </c>
      <c r="J47304">
        <v>4</v>
      </c>
      <c r="K47304">
        <v>0</v>
      </c>
    </row>
    <row r="47305" spans="1:11">
      <c r="B47305" t="s">
        <v>2074</v>
      </c>
      <c r="C47305" t="s">
        <v>4258</v>
      </c>
      <c r="D47305" t="s">
        <v>2076</v>
      </c>
      <c r="E47305">
        <v>3</v>
      </c>
      <c r="F47305" t="s">
        <v>2016</v>
      </c>
      <c r="G47305">
        <v>162</v>
      </c>
      <c r="H47305" t="s">
        <v>2020</v>
      </c>
      <c r="I47305">
        <v>43511</v>
      </c>
      <c r="J47305">
        <v>4</v>
      </c>
      <c r="K47305">
        <v>0</v>
      </c>
    </row>
    <row r="47306" spans="1:11">
      <c r="B47306" t="s">
        <v>2079</v>
      </c>
      <c r="C47306" t="s">
        <v>4259</v>
      </c>
      <c r="D47306" t="s">
        <v>2015</v>
      </c>
      <c r="E47306">
        <v>3</v>
      </c>
      <c r="F47306" t="s">
        <v>2016</v>
      </c>
      <c r="G47306">
        <v>170</v>
      </c>
      <c r="H47306" t="s">
        <v>2020</v>
      </c>
      <c r="I47306">
        <v>43511</v>
      </c>
      <c r="J47306">
        <v>4</v>
      </c>
      <c r="K47306">
        <v>0</v>
      </c>
    </row>
    <row r="47307" spans="1:11">
      <c r="B47307" t="s">
        <v>2260</v>
      </c>
      <c r="C47307" t="s">
        <v>4095</v>
      </c>
      <c r="D47307" t="s">
        <v>2044</v>
      </c>
      <c r="E47307">
        <v>3</v>
      </c>
      <c r="F47307" t="s">
        <v>2016</v>
      </c>
      <c r="G47307">
        <v>170</v>
      </c>
      <c r="H47307" t="s">
        <v>2020</v>
      </c>
      <c r="I47307">
        <v>43511</v>
      </c>
      <c r="J47307">
        <v>4</v>
      </c>
      <c r="K47307">
        <v>0</v>
      </c>
    </row>
    <row r="47308" spans="1:11">
      <c r="B47308" t="s">
        <v>2198</v>
      </c>
      <c r="C47308" t="s">
        <v>4260</v>
      </c>
      <c r="D47308" t="s">
        <v>2044</v>
      </c>
      <c r="E47308">
        <v>3</v>
      </c>
      <c r="F47308" t="s">
        <v>2016</v>
      </c>
      <c r="G47308">
        <v>178</v>
      </c>
      <c r="H47308" t="s">
        <v>2020</v>
      </c>
      <c r="I47308">
        <v>43511</v>
      </c>
      <c r="J47308">
        <v>4</v>
      </c>
      <c r="K47308">
        <v>0</v>
      </c>
    </row>
    <row r="47309" spans="1:11">
      <c r="B47309" t="s">
        <v>2120</v>
      </c>
      <c r="C47309" t="s">
        <v>3794</v>
      </c>
      <c r="D47309" t="s">
        <v>2026</v>
      </c>
      <c r="E47309">
        <v>5</v>
      </c>
      <c r="F47309" t="s">
        <v>2016</v>
      </c>
      <c r="G47309">
        <v>170</v>
      </c>
      <c r="H47309" t="s">
        <v>2017</v>
      </c>
      <c r="I47309">
        <v>43511</v>
      </c>
      <c r="J47309">
        <v>3</v>
      </c>
      <c r="K47309">
        <v>2.4500000000000002</v>
      </c>
    </row>
    <row r="47310" spans="1:11">
      <c r="B47310" t="s">
        <v>2063</v>
      </c>
      <c r="C47310" t="s">
        <v>4261</v>
      </c>
      <c r="D47310" t="s">
        <v>2035</v>
      </c>
      <c r="E47310">
        <v>5</v>
      </c>
      <c r="F47310" t="s">
        <v>2016</v>
      </c>
      <c r="G47310">
        <v>185</v>
      </c>
      <c r="H47310" t="s">
        <v>2017</v>
      </c>
      <c r="I47310">
        <v>43511</v>
      </c>
      <c r="J47310">
        <v>3</v>
      </c>
      <c r="K47310">
        <v>2.4500000000000002</v>
      </c>
    </row>
    <row r="47311" spans="1:11">
      <c r="B47311" t="s">
        <v>2463</v>
      </c>
      <c r="C47311" t="s">
        <v>2464</v>
      </c>
      <c r="D47311" t="s">
        <v>2035</v>
      </c>
      <c r="E47311">
        <v>5</v>
      </c>
      <c r="F47311" t="s">
        <v>2016</v>
      </c>
      <c r="G47311">
        <v>185</v>
      </c>
      <c r="H47311" t="s">
        <v>2020</v>
      </c>
      <c r="I47311">
        <v>43511</v>
      </c>
      <c r="J47311">
        <v>3</v>
      </c>
      <c r="K47311">
        <v>2.4500000000000002</v>
      </c>
    </row>
    <row r="47312" spans="1:11">
      <c r="B47312" t="s">
        <v>2094</v>
      </c>
      <c r="C47312" t="s">
        <v>2095</v>
      </c>
      <c r="D47312" t="s">
        <v>2076</v>
      </c>
      <c r="E47312">
        <v>3</v>
      </c>
      <c r="F47312" t="s">
        <v>2016</v>
      </c>
      <c r="G47312" t="s">
        <v>2030</v>
      </c>
      <c r="H47312" t="s">
        <v>2017</v>
      </c>
      <c r="I47312">
        <v>43501</v>
      </c>
      <c r="J47312" t="s">
        <v>2030</v>
      </c>
      <c r="K47312" t="s">
        <v>2030</v>
      </c>
    </row>
    <row r="47313" spans="2:11">
      <c r="B47313" t="s">
        <v>2051</v>
      </c>
      <c r="C47313" t="s">
        <v>2239</v>
      </c>
      <c r="D47313" t="s">
        <v>2076</v>
      </c>
      <c r="E47313">
        <v>3</v>
      </c>
      <c r="F47313" t="s">
        <v>2016</v>
      </c>
      <c r="G47313">
        <v>168</v>
      </c>
      <c r="H47313" t="s">
        <v>2017</v>
      </c>
      <c r="I47313">
        <v>43500</v>
      </c>
      <c r="J47313" t="s">
        <v>2030</v>
      </c>
      <c r="K47313" t="s">
        <v>2030</v>
      </c>
    </row>
    <row r="47314" spans="2:11">
      <c r="B47314" t="s">
        <v>106</v>
      </c>
      <c r="C47314" t="s">
        <v>4262</v>
      </c>
      <c r="D47314" t="s">
        <v>2432</v>
      </c>
      <c r="E47314">
        <v>1</v>
      </c>
      <c r="F47314" t="s">
        <v>2016</v>
      </c>
      <c r="G47314">
        <v>135</v>
      </c>
      <c r="H47314" t="s">
        <v>2020</v>
      </c>
      <c r="I47314">
        <v>43488</v>
      </c>
      <c r="J47314">
        <v>5</v>
      </c>
      <c r="K47314">
        <v>-16.010000000000002</v>
      </c>
    </row>
    <row r="47315" spans="2:11">
      <c r="B47315" t="s">
        <v>2021</v>
      </c>
      <c r="C47315" t="s">
        <v>4263</v>
      </c>
      <c r="D47315" t="s">
        <v>2216</v>
      </c>
      <c r="E47315">
        <v>3</v>
      </c>
      <c r="F47315" t="s">
        <v>2016</v>
      </c>
      <c r="G47315">
        <v>159</v>
      </c>
      <c r="H47315" t="s">
        <v>2020</v>
      </c>
      <c r="I47315">
        <v>43476</v>
      </c>
      <c r="J47315" t="s">
        <v>2030</v>
      </c>
      <c r="K47315" t="s">
        <v>2030</v>
      </c>
    </row>
    <row r="47316" spans="2:11">
      <c r="B47316" t="s">
        <v>2024</v>
      </c>
      <c r="C47316" t="s">
        <v>3004</v>
      </c>
      <c r="D47316" t="s">
        <v>2026</v>
      </c>
      <c r="E47316">
        <v>5</v>
      </c>
      <c r="F47316" t="s">
        <v>2016</v>
      </c>
      <c r="G47316">
        <v>170</v>
      </c>
      <c r="H47316" t="s">
        <v>2017</v>
      </c>
      <c r="I47316">
        <v>43410</v>
      </c>
      <c r="J47316">
        <v>2</v>
      </c>
      <c r="K47316">
        <v>5.0999999999999996</v>
      </c>
    </row>
    <row r="47317" spans="2:11">
      <c r="B47317" t="s">
        <v>2083</v>
      </c>
      <c r="C47317" t="s">
        <v>2084</v>
      </c>
      <c r="D47317" t="s">
        <v>2076</v>
      </c>
      <c r="E47317">
        <v>3</v>
      </c>
      <c r="F47317" t="s">
        <v>2085</v>
      </c>
      <c r="G47317" t="s">
        <v>2030</v>
      </c>
      <c r="H47317" t="s">
        <v>2017</v>
      </c>
      <c r="I47317">
        <v>43400</v>
      </c>
      <c r="J47317">
        <v>1</v>
      </c>
      <c r="K47317">
        <v>14.91</v>
      </c>
    </row>
    <row r="47401" spans="1:11">
      <c r="A47401" t="s">
        <v>1487</v>
      </c>
      <c r="B47401" t="s">
        <v>2072</v>
      </c>
      <c r="C47401" t="s">
        <v>2473</v>
      </c>
      <c r="D47401" t="s">
        <v>2015</v>
      </c>
      <c r="E47401">
        <v>3</v>
      </c>
      <c r="F47401" t="s">
        <v>2016</v>
      </c>
      <c r="G47401" t="s">
        <v>2030</v>
      </c>
      <c r="H47401" t="s">
        <v>2017</v>
      </c>
      <c r="I47401">
        <v>43507</v>
      </c>
      <c r="J47401" t="s">
        <v>2030</v>
      </c>
      <c r="K47401" t="s">
        <v>2030</v>
      </c>
    </row>
    <row r="47402" spans="1:11">
      <c r="B47402" t="s">
        <v>2203</v>
      </c>
      <c r="C47402" t="s">
        <v>2474</v>
      </c>
      <c r="D47402" t="s">
        <v>2026</v>
      </c>
      <c r="E47402">
        <v>5</v>
      </c>
      <c r="F47402" t="s">
        <v>2016</v>
      </c>
      <c r="G47402">
        <v>80</v>
      </c>
      <c r="H47402" t="s">
        <v>2017</v>
      </c>
      <c r="I47402">
        <v>43504</v>
      </c>
      <c r="J47402">
        <v>2</v>
      </c>
      <c r="K47402">
        <v>-22.96</v>
      </c>
    </row>
    <row r="47403" spans="1:11">
      <c r="B47403" t="s">
        <v>2475</v>
      </c>
      <c r="C47403" t="s">
        <v>2476</v>
      </c>
      <c r="D47403" t="s">
        <v>2026</v>
      </c>
      <c r="E47403">
        <v>5</v>
      </c>
      <c r="F47403" t="s">
        <v>2016</v>
      </c>
      <c r="G47403">
        <v>118</v>
      </c>
      <c r="H47403" t="s">
        <v>2017</v>
      </c>
      <c r="I47403">
        <v>43504</v>
      </c>
      <c r="J47403">
        <v>4</v>
      </c>
      <c r="K47403">
        <v>-28.21</v>
      </c>
    </row>
    <row r="47404" spans="1:11">
      <c r="B47404" t="s">
        <v>2134</v>
      </c>
      <c r="C47404" t="s">
        <v>2477</v>
      </c>
      <c r="D47404" t="s">
        <v>2035</v>
      </c>
      <c r="E47404">
        <v>5</v>
      </c>
      <c r="F47404" t="s">
        <v>2016</v>
      </c>
      <c r="G47404">
        <v>88</v>
      </c>
      <c r="H47404" t="s">
        <v>2020</v>
      </c>
      <c r="I47404">
        <v>43501</v>
      </c>
      <c r="J47404">
        <v>4</v>
      </c>
      <c r="K47404">
        <v>-28.21</v>
      </c>
    </row>
    <row r="47405" spans="1:11">
      <c r="B47405" t="s">
        <v>2042</v>
      </c>
      <c r="C47405" t="s">
        <v>2478</v>
      </c>
      <c r="D47405" t="s">
        <v>2029</v>
      </c>
      <c r="E47405">
        <v>5</v>
      </c>
      <c r="F47405" t="s">
        <v>2016</v>
      </c>
      <c r="G47405">
        <v>82</v>
      </c>
      <c r="H47405" t="s">
        <v>2020</v>
      </c>
      <c r="I47405">
        <v>43501</v>
      </c>
      <c r="J47405" t="s">
        <v>2030</v>
      </c>
      <c r="K47405" t="s">
        <v>2030</v>
      </c>
    </row>
    <row r="47406" spans="1:11">
      <c r="B47406" t="s">
        <v>2131</v>
      </c>
      <c r="C47406" t="s">
        <v>2132</v>
      </c>
      <c r="D47406" t="s">
        <v>2026</v>
      </c>
      <c r="E47406">
        <v>5</v>
      </c>
      <c r="F47406" t="s">
        <v>2016</v>
      </c>
      <c r="G47406">
        <v>90</v>
      </c>
      <c r="H47406" t="s">
        <v>2133</v>
      </c>
      <c r="I47406">
        <v>43495</v>
      </c>
      <c r="J47406">
        <v>4</v>
      </c>
      <c r="K47406">
        <v>-28.21</v>
      </c>
    </row>
    <row r="47407" spans="1:11">
      <c r="B47407" t="s">
        <v>2269</v>
      </c>
      <c r="C47407" t="s">
        <v>2479</v>
      </c>
      <c r="D47407" t="s">
        <v>2044</v>
      </c>
      <c r="E47407">
        <v>3</v>
      </c>
      <c r="F47407" t="s">
        <v>2016</v>
      </c>
      <c r="G47407" t="s">
        <v>2030</v>
      </c>
      <c r="H47407" t="s">
        <v>2017</v>
      </c>
      <c r="I47407">
        <v>43495</v>
      </c>
      <c r="J47407">
        <v>5</v>
      </c>
      <c r="K47407">
        <v>-40.229999999999997</v>
      </c>
    </row>
    <row r="47408" spans="1:11">
      <c r="B47408" t="s">
        <v>2037</v>
      </c>
      <c r="C47408" t="s">
        <v>2480</v>
      </c>
      <c r="D47408" t="s">
        <v>2026</v>
      </c>
      <c r="E47408">
        <v>5</v>
      </c>
      <c r="F47408" t="s">
        <v>2016</v>
      </c>
      <c r="G47408">
        <v>88</v>
      </c>
      <c r="H47408" t="s">
        <v>2020</v>
      </c>
      <c r="I47408">
        <v>43494</v>
      </c>
      <c r="J47408">
        <v>3</v>
      </c>
      <c r="K47408">
        <v>-25.32</v>
      </c>
    </row>
    <row r="47409" spans="2:11">
      <c r="B47409" t="s">
        <v>2074</v>
      </c>
      <c r="C47409" t="s">
        <v>2481</v>
      </c>
      <c r="D47409" t="s">
        <v>2026</v>
      </c>
      <c r="E47409">
        <v>5</v>
      </c>
      <c r="F47409" t="s">
        <v>2016</v>
      </c>
      <c r="G47409">
        <v>94</v>
      </c>
      <c r="H47409" t="s">
        <v>2482</v>
      </c>
      <c r="I47409">
        <v>43494</v>
      </c>
      <c r="J47409">
        <v>4</v>
      </c>
      <c r="K47409">
        <v>-28.21</v>
      </c>
    </row>
    <row r="47410" spans="2:11">
      <c r="B47410" t="s">
        <v>2483</v>
      </c>
      <c r="C47410" t="s">
        <v>2124</v>
      </c>
      <c r="D47410" t="s">
        <v>2026</v>
      </c>
      <c r="E47410">
        <v>5</v>
      </c>
      <c r="F47410" t="s">
        <v>2016</v>
      </c>
      <c r="G47410">
        <v>75</v>
      </c>
      <c r="H47410" t="s">
        <v>2020</v>
      </c>
      <c r="I47410">
        <v>43494</v>
      </c>
      <c r="J47410">
        <v>4</v>
      </c>
      <c r="K47410">
        <v>-28.21</v>
      </c>
    </row>
    <row r="47411" spans="2:11">
      <c r="B47411" t="s">
        <v>2083</v>
      </c>
      <c r="C47411" t="s">
        <v>2084</v>
      </c>
      <c r="D47411" t="s">
        <v>2035</v>
      </c>
      <c r="E47411">
        <v>5</v>
      </c>
      <c r="F47411" t="s">
        <v>2016</v>
      </c>
      <c r="G47411" t="s">
        <v>2030</v>
      </c>
      <c r="H47411" t="s">
        <v>2017</v>
      </c>
      <c r="I47411">
        <v>43425</v>
      </c>
      <c r="J47411" t="s">
        <v>2030</v>
      </c>
      <c r="K47411" t="s">
        <v>2030</v>
      </c>
    </row>
    <row r="47412" spans="2:11">
      <c r="B47412" t="s">
        <v>2021</v>
      </c>
      <c r="C47412" t="s">
        <v>2165</v>
      </c>
      <c r="D47412" t="s">
        <v>2296</v>
      </c>
      <c r="E47412">
        <v>3</v>
      </c>
      <c r="F47412" t="s">
        <v>2016</v>
      </c>
      <c r="G47412">
        <v>79</v>
      </c>
      <c r="H47412" t="s">
        <v>2020</v>
      </c>
      <c r="I47412">
        <v>43404</v>
      </c>
      <c r="J47412">
        <v>1</v>
      </c>
      <c r="K47412">
        <v>0</v>
      </c>
    </row>
    <row r="47413" spans="2:11">
      <c r="B47413" t="s">
        <v>2102</v>
      </c>
      <c r="C47413" t="s">
        <v>2484</v>
      </c>
      <c r="D47413" t="s">
        <v>2104</v>
      </c>
      <c r="E47413" t="s">
        <v>2030</v>
      </c>
      <c r="F47413" t="s">
        <v>2016</v>
      </c>
      <c r="G47413" t="s">
        <v>2030</v>
      </c>
      <c r="H47413" t="s">
        <v>2017</v>
      </c>
      <c r="I47413">
        <v>43136</v>
      </c>
      <c r="J47413" t="s">
        <v>2030</v>
      </c>
      <c r="K47413" t="s">
        <v>2030</v>
      </c>
    </row>
    <row r="47501" spans="1:11">
      <c r="A47501" t="s">
        <v>1488</v>
      </c>
      <c r="B47501" t="s">
        <v>2027</v>
      </c>
      <c r="C47501" t="s">
        <v>2156</v>
      </c>
      <c r="D47501" t="s">
        <v>2029</v>
      </c>
      <c r="E47501">
        <v>5</v>
      </c>
      <c r="F47501" t="s">
        <v>2016</v>
      </c>
      <c r="G47501">
        <v>56</v>
      </c>
      <c r="H47501" t="s">
        <v>2017</v>
      </c>
      <c r="I47501">
        <v>43507</v>
      </c>
      <c r="J47501">
        <v>6</v>
      </c>
      <c r="K47501">
        <v>-36.18</v>
      </c>
    </row>
    <row r="47502" spans="1:11">
      <c r="B47502" t="s">
        <v>2157</v>
      </c>
      <c r="C47502" t="s">
        <v>2158</v>
      </c>
      <c r="D47502" t="s">
        <v>2076</v>
      </c>
      <c r="E47502">
        <v>3</v>
      </c>
      <c r="F47502" t="s">
        <v>2016</v>
      </c>
      <c r="G47502">
        <v>42</v>
      </c>
      <c r="H47502" t="s">
        <v>2017</v>
      </c>
      <c r="I47502">
        <v>43502</v>
      </c>
      <c r="J47502">
        <v>3</v>
      </c>
      <c r="K47502">
        <v>-20.61</v>
      </c>
    </row>
    <row r="47503" spans="1:11">
      <c r="B47503" t="s">
        <v>2094</v>
      </c>
      <c r="C47503" t="s">
        <v>2095</v>
      </c>
      <c r="D47503" t="s">
        <v>2053</v>
      </c>
      <c r="E47503">
        <v>1</v>
      </c>
      <c r="F47503" t="s">
        <v>2016</v>
      </c>
      <c r="G47503" t="s">
        <v>2030</v>
      </c>
      <c r="H47503" t="s">
        <v>2017</v>
      </c>
      <c r="I47503">
        <v>43500</v>
      </c>
      <c r="J47503" t="s">
        <v>2030</v>
      </c>
      <c r="K47503" t="s">
        <v>2030</v>
      </c>
    </row>
    <row r="47504" spans="1:11">
      <c r="B47504" t="s">
        <v>2159</v>
      </c>
      <c r="C47504" t="s">
        <v>2160</v>
      </c>
      <c r="D47504" t="s">
        <v>2044</v>
      </c>
      <c r="E47504">
        <v>3</v>
      </c>
      <c r="F47504" t="s">
        <v>2016</v>
      </c>
      <c r="G47504">
        <v>40</v>
      </c>
      <c r="H47504" t="s">
        <v>2017</v>
      </c>
      <c r="I47504">
        <v>43496</v>
      </c>
      <c r="J47504">
        <v>3</v>
      </c>
      <c r="K47504">
        <v>-20.61</v>
      </c>
    </row>
    <row r="47505" spans="2:11">
      <c r="B47505" t="s">
        <v>2069</v>
      </c>
      <c r="C47505" t="s">
        <v>2127</v>
      </c>
      <c r="D47505" t="s">
        <v>2035</v>
      </c>
      <c r="E47505">
        <v>5</v>
      </c>
      <c r="F47505" t="s">
        <v>2016</v>
      </c>
      <c r="G47505">
        <v>54</v>
      </c>
      <c r="H47505" t="s">
        <v>2017</v>
      </c>
      <c r="I47505">
        <v>43494</v>
      </c>
      <c r="J47505">
        <v>6</v>
      </c>
      <c r="K47505">
        <v>-36.18</v>
      </c>
    </row>
    <row r="47506" spans="2:11">
      <c r="B47506" t="s">
        <v>2063</v>
      </c>
      <c r="C47506" t="s">
        <v>2161</v>
      </c>
      <c r="D47506" t="s">
        <v>2162</v>
      </c>
      <c r="E47506">
        <v>3</v>
      </c>
      <c r="F47506" t="s">
        <v>2016</v>
      </c>
      <c r="G47506">
        <v>55</v>
      </c>
      <c r="H47506" t="s">
        <v>2017</v>
      </c>
      <c r="I47506">
        <v>43488</v>
      </c>
      <c r="J47506">
        <v>2</v>
      </c>
      <c r="K47506">
        <v>0</v>
      </c>
    </row>
    <row r="47507" spans="2:11">
      <c r="B47507" t="s">
        <v>2042</v>
      </c>
      <c r="C47507" t="s">
        <v>2163</v>
      </c>
      <c r="D47507" t="s">
        <v>2044</v>
      </c>
      <c r="E47507">
        <v>3</v>
      </c>
      <c r="F47507" t="s">
        <v>2016</v>
      </c>
      <c r="G47507">
        <v>40</v>
      </c>
      <c r="H47507" t="s">
        <v>2020</v>
      </c>
      <c r="I47507">
        <v>43481</v>
      </c>
      <c r="J47507">
        <v>2</v>
      </c>
      <c r="K47507">
        <v>0</v>
      </c>
    </row>
    <row r="47508" spans="2:11">
      <c r="B47508" t="s">
        <v>2061</v>
      </c>
      <c r="C47508" t="s">
        <v>2164</v>
      </c>
      <c r="D47508" t="s">
        <v>2044</v>
      </c>
      <c r="E47508">
        <v>3</v>
      </c>
      <c r="F47508" t="s">
        <v>2016</v>
      </c>
      <c r="G47508">
        <v>39</v>
      </c>
      <c r="H47508" t="s">
        <v>2020</v>
      </c>
      <c r="I47508">
        <v>43473</v>
      </c>
      <c r="J47508">
        <v>2</v>
      </c>
      <c r="K47508">
        <v>0</v>
      </c>
    </row>
    <row r="47509" spans="2:11">
      <c r="B47509" t="s">
        <v>2021</v>
      </c>
      <c r="C47509" t="s">
        <v>2165</v>
      </c>
      <c r="D47509" t="s">
        <v>2166</v>
      </c>
      <c r="E47509">
        <v>5</v>
      </c>
      <c r="F47509" t="s">
        <v>2016</v>
      </c>
      <c r="G47509">
        <v>44</v>
      </c>
      <c r="H47509" t="s">
        <v>2020</v>
      </c>
      <c r="I47509">
        <v>43446</v>
      </c>
      <c r="J47509">
        <v>4</v>
      </c>
      <c r="K47509">
        <v>-22</v>
      </c>
    </row>
    <row r="47510" spans="2:11">
      <c r="B47510" t="s">
        <v>2083</v>
      </c>
      <c r="C47510" t="s">
        <v>2084</v>
      </c>
      <c r="D47510" t="s">
        <v>2076</v>
      </c>
      <c r="E47510">
        <v>3</v>
      </c>
      <c r="F47510" t="s">
        <v>2085</v>
      </c>
      <c r="G47510" t="s">
        <v>2030</v>
      </c>
      <c r="H47510" t="s">
        <v>2017</v>
      </c>
      <c r="I47510">
        <v>43433</v>
      </c>
      <c r="J47510" t="s">
        <v>2030</v>
      </c>
      <c r="K47510" t="s">
        <v>2030</v>
      </c>
    </row>
    <row r="47511" spans="2:11">
      <c r="B47511" t="s">
        <v>2051</v>
      </c>
      <c r="C47511" t="s">
        <v>2167</v>
      </c>
      <c r="D47511" t="s">
        <v>2026</v>
      </c>
      <c r="E47511">
        <v>5</v>
      </c>
      <c r="F47511" t="s">
        <v>2085</v>
      </c>
      <c r="G47511">
        <v>50</v>
      </c>
      <c r="H47511" t="s">
        <v>2017</v>
      </c>
      <c r="I47511">
        <v>43427</v>
      </c>
      <c r="J47511" t="s">
        <v>2030</v>
      </c>
      <c r="K47511" t="s">
        <v>2030</v>
      </c>
    </row>
    <row r="47512" spans="2:11">
      <c r="B47512" t="s">
        <v>2131</v>
      </c>
      <c r="C47512" t="s">
        <v>2132</v>
      </c>
      <c r="D47512" t="s">
        <v>2044</v>
      </c>
      <c r="E47512">
        <v>3</v>
      </c>
      <c r="F47512" t="s">
        <v>2016</v>
      </c>
      <c r="G47512">
        <v>50</v>
      </c>
      <c r="H47512" t="s">
        <v>2133</v>
      </c>
      <c r="I47512">
        <v>43406</v>
      </c>
      <c r="J47512">
        <v>2</v>
      </c>
      <c r="K47512">
        <v>0</v>
      </c>
    </row>
    <row r="47513" spans="2:11">
      <c r="B47513" t="s">
        <v>2118</v>
      </c>
      <c r="C47513" t="s">
        <v>2168</v>
      </c>
      <c r="D47513" t="s">
        <v>2026</v>
      </c>
      <c r="E47513">
        <v>5</v>
      </c>
      <c r="F47513" t="s">
        <v>2016</v>
      </c>
      <c r="G47513">
        <v>62</v>
      </c>
      <c r="H47513" t="s">
        <v>2017</v>
      </c>
      <c r="I47513">
        <v>43406</v>
      </c>
      <c r="J47513">
        <v>7</v>
      </c>
      <c r="K47513">
        <v>-56.14</v>
      </c>
    </row>
    <row r="47601" spans="1:11">
      <c r="A47601" t="s">
        <v>1489</v>
      </c>
      <c r="B47601" t="s">
        <v>2067</v>
      </c>
      <c r="C47601" t="s">
        <v>2543</v>
      </c>
      <c r="D47601" t="s">
        <v>2252</v>
      </c>
      <c r="E47601">
        <v>3</v>
      </c>
      <c r="F47601" t="s">
        <v>2016</v>
      </c>
      <c r="G47601">
        <v>23</v>
      </c>
      <c r="H47601" t="s">
        <v>2020</v>
      </c>
      <c r="I47601">
        <v>43511</v>
      </c>
      <c r="J47601" t="s">
        <v>2030</v>
      </c>
      <c r="K47601" t="s">
        <v>2030</v>
      </c>
    </row>
    <row r="47602" spans="1:11">
      <c r="B47602" t="s">
        <v>2027</v>
      </c>
      <c r="C47602" t="s">
        <v>2547</v>
      </c>
      <c r="D47602" t="s">
        <v>2041</v>
      </c>
      <c r="E47602">
        <v>1</v>
      </c>
      <c r="F47602" t="s">
        <v>2016</v>
      </c>
      <c r="G47602">
        <v>17</v>
      </c>
      <c r="H47602" t="s">
        <v>2017</v>
      </c>
      <c r="I47602">
        <v>43511</v>
      </c>
      <c r="J47602">
        <v>7</v>
      </c>
      <c r="K47602">
        <v>-13.07</v>
      </c>
    </row>
    <row r="47603" spans="1:11">
      <c r="B47603" t="s">
        <v>2094</v>
      </c>
      <c r="C47603" t="s">
        <v>2095</v>
      </c>
      <c r="D47603" t="s">
        <v>2053</v>
      </c>
      <c r="E47603">
        <v>1</v>
      </c>
      <c r="F47603" t="s">
        <v>2016</v>
      </c>
      <c r="G47603" t="s">
        <v>2030</v>
      </c>
      <c r="H47603" t="s">
        <v>2017</v>
      </c>
      <c r="I47603">
        <v>43511</v>
      </c>
      <c r="J47603" t="s">
        <v>2030</v>
      </c>
      <c r="K47603" t="s">
        <v>2030</v>
      </c>
    </row>
    <row r="47604" spans="1:11">
      <c r="B47604" t="s">
        <v>2079</v>
      </c>
      <c r="C47604" t="s">
        <v>2940</v>
      </c>
      <c r="D47604" t="s">
        <v>2029</v>
      </c>
      <c r="E47604">
        <v>5</v>
      </c>
      <c r="F47604" t="s">
        <v>2016</v>
      </c>
      <c r="G47604">
        <v>30</v>
      </c>
      <c r="H47604" t="s">
        <v>2017</v>
      </c>
      <c r="I47604">
        <v>43511</v>
      </c>
      <c r="J47604">
        <v>9</v>
      </c>
      <c r="K47604">
        <v>-20.53</v>
      </c>
    </row>
    <row r="47605" spans="1:11">
      <c r="B47605" t="s">
        <v>2411</v>
      </c>
      <c r="C47605" t="s">
        <v>2941</v>
      </c>
      <c r="D47605" t="s">
        <v>2053</v>
      </c>
      <c r="E47605">
        <v>1</v>
      </c>
      <c r="F47605" t="s">
        <v>2016</v>
      </c>
      <c r="G47605">
        <v>17</v>
      </c>
      <c r="H47605" t="s">
        <v>2017</v>
      </c>
      <c r="I47605">
        <v>43502</v>
      </c>
      <c r="J47605">
        <v>2</v>
      </c>
      <c r="K47605">
        <v>26.59</v>
      </c>
    </row>
    <row r="47606" spans="1:11">
      <c r="B47606" t="s">
        <v>2054</v>
      </c>
      <c r="C47606" t="s">
        <v>2636</v>
      </c>
      <c r="D47606" t="s">
        <v>2056</v>
      </c>
      <c r="E47606">
        <v>4</v>
      </c>
      <c r="F47606" t="s">
        <v>2016</v>
      </c>
      <c r="G47606">
        <v>30</v>
      </c>
      <c r="H47606" t="s">
        <v>2020</v>
      </c>
      <c r="I47606">
        <v>43500</v>
      </c>
      <c r="J47606">
        <v>8</v>
      </c>
      <c r="K47606">
        <v>-16.88</v>
      </c>
    </row>
    <row r="47607" spans="1:11">
      <c r="B47607" t="s">
        <v>2047</v>
      </c>
      <c r="C47607" t="s">
        <v>2944</v>
      </c>
      <c r="D47607" t="s">
        <v>2044</v>
      </c>
      <c r="E47607">
        <v>3</v>
      </c>
      <c r="F47607" t="s">
        <v>2016</v>
      </c>
      <c r="G47607">
        <v>23</v>
      </c>
      <c r="H47607" t="s">
        <v>2017</v>
      </c>
      <c r="I47607">
        <v>43496</v>
      </c>
      <c r="J47607">
        <v>4</v>
      </c>
      <c r="K47607">
        <v>0</v>
      </c>
    </row>
    <row r="47608" spans="1:11">
      <c r="B47608" t="s">
        <v>2257</v>
      </c>
      <c r="C47608" t="s">
        <v>2945</v>
      </c>
      <c r="D47608" t="s">
        <v>2044</v>
      </c>
      <c r="E47608">
        <v>3</v>
      </c>
      <c r="F47608" t="s">
        <v>2016</v>
      </c>
      <c r="G47608">
        <v>22</v>
      </c>
      <c r="H47608" t="s">
        <v>2020</v>
      </c>
      <c r="I47608">
        <v>43493</v>
      </c>
      <c r="J47608">
        <v>4</v>
      </c>
      <c r="K47608">
        <v>0</v>
      </c>
    </row>
    <row r="47609" spans="1:11">
      <c r="B47609" t="s">
        <v>2069</v>
      </c>
      <c r="C47609" t="s">
        <v>2550</v>
      </c>
      <c r="D47609" t="s">
        <v>2071</v>
      </c>
      <c r="E47609">
        <v>3</v>
      </c>
      <c r="F47609" t="s">
        <v>2016</v>
      </c>
      <c r="G47609" t="s">
        <v>2030</v>
      </c>
      <c r="H47609" t="s">
        <v>2017</v>
      </c>
      <c r="I47609">
        <v>43488</v>
      </c>
      <c r="J47609">
        <v>4</v>
      </c>
      <c r="K47609">
        <v>0</v>
      </c>
    </row>
    <row r="47610" spans="1:11">
      <c r="B47610" t="s">
        <v>2024</v>
      </c>
      <c r="C47610" t="s">
        <v>2660</v>
      </c>
      <c r="D47610" t="s">
        <v>2076</v>
      </c>
      <c r="E47610">
        <v>3</v>
      </c>
      <c r="F47610" t="s">
        <v>2016</v>
      </c>
      <c r="G47610" t="s">
        <v>2030</v>
      </c>
      <c r="H47610" t="s">
        <v>2017</v>
      </c>
      <c r="I47610">
        <v>43482</v>
      </c>
      <c r="J47610">
        <v>4</v>
      </c>
      <c r="K47610">
        <v>0</v>
      </c>
    </row>
    <row r="47611" spans="1:11">
      <c r="B47611" t="s">
        <v>2234</v>
      </c>
      <c r="C47611" t="s">
        <v>2545</v>
      </c>
      <c r="D47611" t="s">
        <v>2044</v>
      </c>
      <c r="E47611">
        <v>3</v>
      </c>
      <c r="F47611" t="s">
        <v>2016</v>
      </c>
      <c r="G47611">
        <v>24</v>
      </c>
      <c r="H47611" t="s">
        <v>2020</v>
      </c>
      <c r="I47611">
        <v>43476</v>
      </c>
      <c r="J47611" t="s">
        <v>2030</v>
      </c>
      <c r="K47611" t="s">
        <v>2030</v>
      </c>
    </row>
    <row r="47612" spans="1:11">
      <c r="B47612" t="s">
        <v>2033</v>
      </c>
      <c r="C47612" t="s">
        <v>2549</v>
      </c>
      <c r="D47612" t="s">
        <v>2184</v>
      </c>
      <c r="E47612">
        <v>1</v>
      </c>
      <c r="F47612" t="s">
        <v>2016</v>
      </c>
      <c r="G47612">
        <v>18</v>
      </c>
      <c r="H47612" t="s">
        <v>2020</v>
      </c>
      <c r="I47612">
        <v>43475</v>
      </c>
      <c r="J47612">
        <v>2</v>
      </c>
      <c r="K47612">
        <v>26.59</v>
      </c>
    </row>
    <row r="47613" spans="1:11">
      <c r="B47613" t="s">
        <v>2277</v>
      </c>
      <c r="C47613" t="s">
        <v>2948</v>
      </c>
      <c r="D47613" t="s">
        <v>2015</v>
      </c>
      <c r="E47613">
        <v>3</v>
      </c>
      <c r="F47613" t="s">
        <v>2016</v>
      </c>
      <c r="G47613">
        <v>24</v>
      </c>
      <c r="H47613" t="s">
        <v>2017</v>
      </c>
      <c r="I47613">
        <v>43475</v>
      </c>
      <c r="J47613">
        <v>4</v>
      </c>
      <c r="K47613">
        <v>0</v>
      </c>
    </row>
    <row r="47614" spans="1:11">
      <c r="B47614" t="s">
        <v>2236</v>
      </c>
      <c r="C47614" t="s">
        <v>2946</v>
      </c>
      <c r="D47614" t="s">
        <v>2238</v>
      </c>
      <c r="E47614">
        <v>4</v>
      </c>
      <c r="F47614" t="s">
        <v>2016</v>
      </c>
      <c r="G47614">
        <v>26</v>
      </c>
      <c r="H47614" t="s">
        <v>2020</v>
      </c>
      <c r="I47614">
        <v>43475</v>
      </c>
      <c r="J47614">
        <v>6</v>
      </c>
      <c r="K47614">
        <v>-6.67</v>
      </c>
    </row>
    <row r="47615" spans="1:11">
      <c r="B47615" t="s">
        <v>2063</v>
      </c>
      <c r="C47615" t="s">
        <v>2943</v>
      </c>
      <c r="D47615" t="s">
        <v>2162</v>
      </c>
      <c r="E47615">
        <v>3</v>
      </c>
      <c r="F47615" t="s">
        <v>2016</v>
      </c>
      <c r="G47615">
        <v>20</v>
      </c>
      <c r="H47615" t="s">
        <v>2017</v>
      </c>
      <c r="I47615">
        <v>43475</v>
      </c>
      <c r="J47615">
        <v>3</v>
      </c>
      <c r="K47615">
        <v>12.67</v>
      </c>
    </row>
    <row r="47616" spans="1:11">
      <c r="B47616" t="s">
        <v>2083</v>
      </c>
      <c r="C47616" t="s">
        <v>2084</v>
      </c>
      <c r="D47616" t="s">
        <v>2076</v>
      </c>
      <c r="E47616">
        <v>3</v>
      </c>
      <c r="F47616" t="s">
        <v>2088</v>
      </c>
      <c r="G47616" t="s">
        <v>2030</v>
      </c>
      <c r="H47616" t="s">
        <v>2017</v>
      </c>
      <c r="I47616">
        <v>43475</v>
      </c>
      <c r="J47616">
        <v>11</v>
      </c>
      <c r="K47616">
        <v>-27.18</v>
      </c>
    </row>
    <row r="47617" spans="2:11">
      <c r="B47617" t="s">
        <v>2077</v>
      </c>
      <c r="C47617" t="s">
        <v>2942</v>
      </c>
      <c r="D47617" t="s">
        <v>2029</v>
      </c>
      <c r="E47617">
        <v>5</v>
      </c>
      <c r="F47617" t="s">
        <v>2016</v>
      </c>
      <c r="G47617">
        <v>24</v>
      </c>
      <c r="H47617" t="s">
        <v>2020</v>
      </c>
      <c r="I47617">
        <v>43468</v>
      </c>
      <c r="J47617">
        <v>1</v>
      </c>
      <c r="K47617">
        <v>39.520000000000003</v>
      </c>
    </row>
    <row r="47618" spans="2:11">
      <c r="B47618" t="s">
        <v>2072</v>
      </c>
      <c r="C47618" t="s">
        <v>2947</v>
      </c>
      <c r="D47618" t="s">
        <v>2029</v>
      </c>
      <c r="E47618">
        <v>5</v>
      </c>
      <c r="F47618" t="s">
        <v>2016</v>
      </c>
      <c r="G47618">
        <v>30</v>
      </c>
      <c r="H47618" t="s">
        <v>2020</v>
      </c>
      <c r="I47618">
        <v>43388</v>
      </c>
      <c r="J47618">
        <v>5</v>
      </c>
      <c r="K47618">
        <v>-4.05</v>
      </c>
    </row>
    <row r="47619" spans="2:11">
      <c r="B47619" t="s">
        <v>2091</v>
      </c>
      <c r="C47619" t="s">
        <v>2949</v>
      </c>
      <c r="D47619" t="s">
        <v>2093</v>
      </c>
      <c r="E47619" t="s">
        <v>2030</v>
      </c>
      <c r="F47619" t="s">
        <v>2016</v>
      </c>
      <c r="G47619" t="s">
        <v>2030</v>
      </c>
      <c r="H47619" t="s">
        <v>2017</v>
      </c>
      <c r="I47619">
        <v>42625</v>
      </c>
      <c r="J47619" t="s">
        <v>2030</v>
      </c>
      <c r="K47619" t="s">
        <v>2030</v>
      </c>
    </row>
    <row r="47701" spans="1:11">
      <c r="A47701" t="s">
        <v>1490</v>
      </c>
      <c r="B47701" t="s">
        <v>2390</v>
      </c>
      <c r="C47701" t="s">
        <v>3175</v>
      </c>
      <c r="D47701" t="s">
        <v>2026</v>
      </c>
      <c r="E47701">
        <v>5</v>
      </c>
      <c r="F47701" t="s">
        <v>2016</v>
      </c>
      <c r="G47701">
        <v>237.32</v>
      </c>
      <c r="H47701" t="s">
        <v>2020</v>
      </c>
      <c r="I47701">
        <v>43511</v>
      </c>
      <c r="J47701">
        <v>9</v>
      </c>
      <c r="K47701">
        <v>-4.9400000000000004</v>
      </c>
    </row>
    <row r="47702" spans="1:11">
      <c r="B47702" t="s">
        <v>2094</v>
      </c>
      <c r="C47702" t="s">
        <v>2095</v>
      </c>
      <c r="D47702" t="s">
        <v>2076</v>
      </c>
      <c r="E47702">
        <v>3</v>
      </c>
      <c r="F47702" t="s">
        <v>2088</v>
      </c>
      <c r="G47702" t="s">
        <v>2030</v>
      </c>
      <c r="H47702" t="s">
        <v>2017</v>
      </c>
      <c r="I47702">
        <v>43511</v>
      </c>
      <c r="J47702" t="s">
        <v>2030</v>
      </c>
      <c r="K47702" t="s">
        <v>2030</v>
      </c>
    </row>
    <row r="47703" spans="1:11">
      <c r="B47703" t="s">
        <v>2267</v>
      </c>
      <c r="C47703" t="s">
        <v>2305</v>
      </c>
      <c r="D47703" t="s">
        <v>2029</v>
      </c>
      <c r="E47703">
        <v>5</v>
      </c>
      <c r="F47703" t="s">
        <v>2016</v>
      </c>
      <c r="G47703">
        <v>219</v>
      </c>
      <c r="H47703" t="s">
        <v>2017</v>
      </c>
      <c r="I47703">
        <v>43511</v>
      </c>
      <c r="J47703">
        <v>9</v>
      </c>
      <c r="K47703">
        <v>-4.9400000000000004</v>
      </c>
    </row>
    <row r="47704" spans="1:11">
      <c r="B47704" t="s">
        <v>2174</v>
      </c>
      <c r="C47704" t="s">
        <v>2510</v>
      </c>
      <c r="D47704" t="s">
        <v>2029</v>
      </c>
      <c r="E47704">
        <v>5</v>
      </c>
      <c r="F47704" t="s">
        <v>2016</v>
      </c>
      <c r="G47704">
        <v>222.11</v>
      </c>
      <c r="H47704" t="s">
        <v>2017</v>
      </c>
      <c r="I47704">
        <v>43510</v>
      </c>
      <c r="J47704">
        <v>2</v>
      </c>
      <c r="K47704">
        <v>18.86</v>
      </c>
    </row>
    <row r="47705" spans="1:11">
      <c r="B47705" t="s">
        <v>2049</v>
      </c>
      <c r="C47705" t="s">
        <v>2502</v>
      </c>
      <c r="D47705" t="s">
        <v>2029</v>
      </c>
      <c r="E47705">
        <v>5</v>
      </c>
      <c r="F47705" t="s">
        <v>2016</v>
      </c>
      <c r="G47705">
        <v>238</v>
      </c>
      <c r="H47705" t="s">
        <v>2017</v>
      </c>
      <c r="I47705">
        <v>43510</v>
      </c>
      <c r="J47705">
        <v>2</v>
      </c>
      <c r="K47705">
        <v>18.86</v>
      </c>
    </row>
    <row r="47706" spans="1:11">
      <c r="B47706" t="s">
        <v>2274</v>
      </c>
      <c r="C47706" t="s">
        <v>2503</v>
      </c>
      <c r="D47706" t="s">
        <v>2026</v>
      </c>
      <c r="E47706">
        <v>5</v>
      </c>
      <c r="F47706" t="s">
        <v>2016</v>
      </c>
      <c r="G47706" t="s">
        <v>2030</v>
      </c>
      <c r="H47706" t="s">
        <v>2017</v>
      </c>
      <c r="I47706">
        <v>43509</v>
      </c>
      <c r="J47706">
        <v>2</v>
      </c>
      <c r="K47706">
        <v>18.86</v>
      </c>
    </row>
    <row r="47707" spans="1:11">
      <c r="B47707" t="s">
        <v>2042</v>
      </c>
      <c r="C47707" t="s">
        <v>3176</v>
      </c>
      <c r="D47707" t="s">
        <v>2029</v>
      </c>
      <c r="E47707">
        <v>5</v>
      </c>
      <c r="F47707" t="s">
        <v>2016</v>
      </c>
      <c r="G47707">
        <v>234.21</v>
      </c>
      <c r="H47707" t="s">
        <v>2020</v>
      </c>
      <c r="I47707">
        <v>43509</v>
      </c>
      <c r="J47707">
        <v>2</v>
      </c>
      <c r="K47707">
        <v>18.86</v>
      </c>
    </row>
    <row r="47708" spans="1:11">
      <c r="B47708" t="s">
        <v>3030</v>
      </c>
      <c r="C47708" t="s">
        <v>3177</v>
      </c>
      <c r="D47708" t="s">
        <v>2026</v>
      </c>
      <c r="E47708">
        <v>5</v>
      </c>
      <c r="F47708" t="s">
        <v>2016</v>
      </c>
      <c r="G47708">
        <v>237.14</v>
      </c>
      <c r="H47708" t="s">
        <v>2017</v>
      </c>
      <c r="I47708">
        <v>43508</v>
      </c>
      <c r="J47708">
        <v>2</v>
      </c>
      <c r="K47708">
        <v>18.86</v>
      </c>
    </row>
    <row r="47709" spans="1:11">
      <c r="B47709" t="s">
        <v>2551</v>
      </c>
      <c r="C47709" t="s">
        <v>2552</v>
      </c>
      <c r="D47709" t="s">
        <v>2026</v>
      </c>
      <c r="E47709">
        <v>5</v>
      </c>
      <c r="F47709" t="s">
        <v>2016</v>
      </c>
      <c r="G47709">
        <v>226.57</v>
      </c>
      <c r="H47709" t="s">
        <v>2020</v>
      </c>
      <c r="I47709">
        <v>43508</v>
      </c>
      <c r="J47709">
        <v>5</v>
      </c>
      <c r="K47709">
        <v>5.85</v>
      </c>
    </row>
    <row r="47710" spans="1:11">
      <c r="B47710" t="s">
        <v>2067</v>
      </c>
      <c r="C47710" t="s">
        <v>3178</v>
      </c>
      <c r="D47710" t="s">
        <v>2029</v>
      </c>
      <c r="E47710">
        <v>5</v>
      </c>
      <c r="F47710" t="s">
        <v>2016</v>
      </c>
      <c r="G47710">
        <v>251.24</v>
      </c>
      <c r="H47710" t="s">
        <v>2020</v>
      </c>
      <c r="I47710">
        <v>43507</v>
      </c>
      <c r="J47710">
        <v>2</v>
      </c>
      <c r="K47710">
        <v>18.86</v>
      </c>
    </row>
    <row r="47711" spans="1:11">
      <c r="B47711" t="s">
        <v>2072</v>
      </c>
      <c r="C47711" t="s">
        <v>3179</v>
      </c>
      <c r="D47711" t="s">
        <v>2189</v>
      </c>
      <c r="E47711">
        <v>5</v>
      </c>
      <c r="F47711" t="s">
        <v>2016</v>
      </c>
      <c r="G47711">
        <v>255.41</v>
      </c>
      <c r="H47711" t="s">
        <v>2017</v>
      </c>
      <c r="I47711">
        <v>43503</v>
      </c>
      <c r="J47711">
        <v>2</v>
      </c>
      <c r="K47711">
        <v>18.86</v>
      </c>
    </row>
    <row r="47712" spans="1:11">
      <c r="B47712" t="s">
        <v>2595</v>
      </c>
      <c r="C47712" t="s">
        <v>3180</v>
      </c>
      <c r="D47712" t="s">
        <v>2362</v>
      </c>
      <c r="E47712">
        <v>5</v>
      </c>
      <c r="F47712" t="s">
        <v>2016</v>
      </c>
      <c r="G47712">
        <v>232.22</v>
      </c>
      <c r="H47712" t="s">
        <v>2020</v>
      </c>
      <c r="I47712">
        <v>43500</v>
      </c>
      <c r="J47712">
        <v>2</v>
      </c>
      <c r="K47712">
        <v>18.86</v>
      </c>
    </row>
    <row r="47713" spans="2:11">
      <c r="B47713" t="s">
        <v>2593</v>
      </c>
      <c r="C47713" t="s">
        <v>3181</v>
      </c>
      <c r="D47713" t="s">
        <v>2029</v>
      </c>
      <c r="E47713">
        <v>5</v>
      </c>
      <c r="F47713" t="s">
        <v>2016</v>
      </c>
      <c r="G47713">
        <v>240.79</v>
      </c>
      <c r="H47713" t="s">
        <v>2133</v>
      </c>
      <c r="I47713">
        <v>43499</v>
      </c>
      <c r="J47713">
        <v>2</v>
      </c>
      <c r="K47713">
        <v>18.86</v>
      </c>
    </row>
    <row r="47714" spans="2:11">
      <c r="B47714" t="s">
        <v>3020</v>
      </c>
      <c r="C47714" t="s">
        <v>3182</v>
      </c>
      <c r="D47714" t="s">
        <v>2026</v>
      </c>
      <c r="E47714">
        <v>5</v>
      </c>
      <c r="F47714" t="s">
        <v>2016</v>
      </c>
      <c r="G47714">
        <v>211.32</v>
      </c>
      <c r="H47714" t="s">
        <v>2017</v>
      </c>
      <c r="I47714">
        <v>43490</v>
      </c>
      <c r="J47714">
        <v>1</v>
      </c>
      <c r="K47714">
        <v>21.13</v>
      </c>
    </row>
    <row r="47715" spans="2:11">
      <c r="B47715" t="s">
        <v>2063</v>
      </c>
      <c r="C47715" t="s">
        <v>2506</v>
      </c>
      <c r="D47715" t="s">
        <v>2035</v>
      </c>
      <c r="E47715">
        <v>5</v>
      </c>
      <c r="F47715" t="s">
        <v>2016</v>
      </c>
      <c r="G47715">
        <v>229</v>
      </c>
      <c r="H47715" t="s">
        <v>2017</v>
      </c>
      <c r="I47715">
        <v>43490</v>
      </c>
      <c r="J47715">
        <v>4</v>
      </c>
      <c r="K47715">
        <v>12.04</v>
      </c>
    </row>
    <row r="47716" spans="2:11">
      <c r="B47716" t="s">
        <v>106</v>
      </c>
      <c r="C47716" t="s">
        <v>2511</v>
      </c>
      <c r="D47716" t="s">
        <v>2669</v>
      </c>
      <c r="E47716">
        <v>5</v>
      </c>
      <c r="F47716" t="s">
        <v>2016</v>
      </c>
      <c r="G47716">
        <v>207.38</v>
      </c>
      <c r="H47716" t="s">
        <v>2020</v>
      </c>
      <c r="I47716">
        <v>43489</v>
      </c>
      <c r="J47716">
        <v>2</v>
      </c>
      <c r="K47716">
        <v>18.86</v>
      </c>
    </row>
    <row r="47717" spans="2:11">
      <c r="B47717" t="s">
        <v>2024</v>
      </c>
      <c r="C47717" t="s">
        <v>2217</v>
      </c>
      <c r="D47717" t="s">
        <v>2026</v>
      </c>
      <c r="E47717">
        <v>5</v>
      </c>
      <c r="F47717" t="s">
        <v>2016</v>
      </c>
      <c r="G47717">
        <v>230</v>
      </c>
      <c r="H47717" t="s">
        <v>2017</v>
      </c>
      <c r="I47717">
        <v>43489</v>
      </c>
      <c r="J47717">
        <v>2</v>
      </c>
      <c r="K47717">
        <v>18.86</v>
      </c>
    </row>
    <row r="47718" spans="2:11">
      <c r="B47718" t="s">
        <v>2027</v>
      </c>
      <c r="C47718" t="s">
        <v>2513</v>
      </c>
      <c r="D47718" t="s">
        <v>2029</v>
      </c>
      <c r="E47718">
        <v>5</v>
      </c>
      <c r="F47718" t="s">
        <v>2016</v>
      </c>
      <c r="G47718">
        <v>230</v>
      </c>
      <c r="H47718" t="s">
        <v>2017</v>
      </c>
      <c r="I47718">
        <v>43489</v>
      </c>
      <c r="J47718">
        <v>2</v>
      </c>
      <c r="K47718">
        <v>18.86</v>
      </c>
    </row>
    <row r="47719" spans="2:11">
      <c r="B47719" t="s">
        <v>2134</v>
      </c>
      <c r="C47719" t="s">
        <v>3183</v>
      </c>
      <c r="D47719" t="s">
        <v>2162</v>
      </c>
      <c r="E47719">
        <v>3</v>
      </c>
      <c r="F47719" t="s">
        <v>2016</v>
      </c>
      <c r="G47719">
        <v>160.96</v>
      </c>
      <c r="H47719" t="s">
        <v>2020</v>
      </c>
      <c r="I47719">
        <v>43489</v>
      </c>
      <c r="J47719">
        <v>8</v>
      </c>
      <c r="K47719">
        <v>0</v>
      </c>
    </row>
    <row r="47720" spans="2:11">
      <c r="B47720" t="s">
        <v>2321</v>
      </c>
      <c r="C47720" t="s">
        <v>3184</v>
      </c>
      <c r="D47720" t="s">
        <v>2026</v>
      </c>
      <c r="E47720">
        <v>5</v>
      </c>
      <c r="F47720" t="s">
        <v>2016</v>
      </c>
      <c r="G47720">
        <v>242.57</v>
      </c>
      <c r="H47720" t="s">
        <v>2020</v>
      </c>
      <c r="I47720">
        <v>43489</v>
      </c>
      <c r="J47720">
        <v>2</v>
      </c>
      <c r="K47720">
        <v>18.86</v>
      </c>
    </row>
    <row r="47721" spans="2:11">
      <c r="B47721" t="s">
        <v>2207</v>
      </c>
      <c r="C47721" t="s">
        <v>3185</v>
      </c>
      <c r="D47721" t="s">
        <v>2026</v>
      </c>
      <c r="E47721">
        <v>5</v>
      </c>
      <c r="F47721" t="s">
        <v>2016</v>
      </c>
      <c r="G47721">
        <v>220</v>
      </c>
      <c r="H47721" t="s">
        <v>2017</v>
      </c>
      <c r="I47721">
        <v>43489</v>
      </c>
      <c r="J47721">
        <v>2</v>
      </c>
      <c r="K47721">
        <v>18.86</v>
      </c>
    </row>
    <row r="47722" spans="2:11">
      <c r="B47722" t="s">
        <v>2051</v>
      </c>
      <c r="C47722" t="s">
        <v>2167</v>
      </c>
      <c r="D47722" t="s">
        <v>2026</v>
      </c>
      <c r="E47722">
        <v>5</v>
      </c>
      <c r="F47722" t="s">
        <v>2016</v>
      </c>
      <c r="G47722">
        <v>228</v>
      </c>
      <c r="H47722" t="s">
        <v>2017</v>
      </c>
      <c r="I47722">
        <v>43489</v>
      </c>
      <c r="J47722">
        <v>8</v>
      </c>
      <c r="K47722">
        <v>4.26</v>
      </c>
    </row>
    <row r="47723" spans="2:11">
      <c r="B47723" t="s">
        <v>2033</v>
      </c>
      <c r="C47723" t="s">
        <v>2514</v>
      </c>
      <c r="D47723" t="s">
        <v>2035</v>
      </c>
      <c r="E47723">
        <v>5</v>
      </c>
      <c r="F47723" t="s">
        <v>2016</v>
      </c>
      <c r="G47723">
        <v>252.49</v>
      </c>
      <c r="H47723" t="s">
        <v>2036</v>
      </c>
      <c r="I47723">
        <v>43488</v>
      </c>
      <c r="J47723">
        <v>2</v>
      </c>
      <c r="K47723">
        <v>18.86</v>
      </c>
    </row>
    <row r="47724" spans="2:11">
      <c r="B47724" t="s">
        <v>2074</v>
      </c>
      <c r="C47724" t="s">
        <v>2320</v>
      </c>
      <c r="D47724" t="s">
        <v>2026</v>
      </c>
      <c r="E47724">
        <v>5</v>
      </c>
      <c r="F47724" t="s">
        <v>2016</v>
      </c>
      <c r="G47724">
        <v>228</v>
      </c>
      <c r="H47724" t="s">
        <v>2020</v>
      </c>
      <c r="I47724">
        <v>43488</v>
      </c>
      <c r="J47724" t="s">
        <v>2030</v>
      </c>
      <c r="K47724" t="s">
        <v>2030</v>
      </c>
    </row>
    <row r="47725" spans="2:11">
      <c r="B47725" t="s">
        <v>3014</v>
      </c>
      <c r="C47725" t="s">
        <v>3186</v>
      </c>
      <c r="D47725" t="s">
        <v>2029</v>
      </c>
      <c r="E47725">
        <v>5</v>
      </c>
      <c r="F47725" t="s">
        <v>2016</v>
      </c>
      <c r="G47725">
        <v>219.52</v>
      </c>
      <c r="H47725" t="s">
        <v>2020</v>
      </c>
      <c r="I47725">
        <v>43488</v>
      </c>
      <c r="J47725">
        <v>7</v>
      </c>
      <c r="K47725">
        <v>4.17</v>
      </c>
    </row>
    <row r="47726" spans="2:11">
      <c r="B47726" t="s">
        <v>2054</v>
      </c>
      <c r="C47726" t="s">
        <v>2517</v>
      </c>
      <c r="D47726" t="s">
        <v>2044</v>
      </c>
      <c r="E47726">
        <v>3</v>
      </c>
      <c r="F47726" t="s">
        <v>2016</v>
      </c>
      <c r="G47726">
        <v>210</v>
      </c>
      <c r="H47726" t="s">
        <v>2020</v>
      </c>
      <c r="I47726">
        <v>43488</v>
      </c>
      <c r="J47726">
        <v>8</v>
      </c>
      <c r="K47726">
        <v>0</v>
      </c>
    </row>
    <row r="47727" spans="2:11">
      <c r="B47727" t="s">
        <v>2083</v>
      </c>
      <c r="C47727" t="s">
        <v>2084</v>
      </c>
      <c r="D47727" t="s">
        <v>2053</v>
      </c>
      <c r="E47727">
        <v>1</v>
      </c>
      <c r="F47727" t="s">
        <v>2016</v>
      </c>
      <c r="G47727" t="s">
        <v>2030</v>
      </c>
      <c r="H47727" t="s">
        <v>2017</v>
      </c>
      <c r="I47727">
        <v>43404</v>
      </c>
      <c r="J47727" t="s">
        <v>2030</v>
      </c>
      <c r="K47727" t="s">
        <v>2030</v>
      </c>
    </row>
    <row r="47728" spans="2:11">
      <c r="B47728" t="s">
        <v>2079</v>
      </c>
      <c r="C47728" t="s">
        <v>2518</v>
      </c>
      <c r="D47728" t="s">
        <v>2029</v>
      </c>
      <c r="E47728">
        <v>5</v>
      </c>
      <c r="F47728" t="s">
        <v>2016</v>
      </c>
      <c r="G47728">
        <v>220</v>
      </c>
      <c r="H47728" t="s">
        <v>2017</v>
      </c>
      <c r="I47728">
        <v>43371</v>
      </c>
      <c r="J47728" t="s">
        <v>2030</v>
      </c>
      <c r="K47728" t="s">
        <v>2030</v>
      </c>
    </row>
    <row r="47801" spans="1:11">
      <c r="A47801" t="s">
        <v>1491</v>
      </c>
      <c r="B47801" t="s">
        <v>2067</v>
      </c>
      <c r="C47801" t="s">
        <v>2414</v>
      </c>
      <c r="D47801" t="s">
        <v>2029</v>
      </c>
      <c r="E47801">
        <v>5</v>
      </c>
      <c r="F47801" t="s">
        <v>2016</v>
      </c>
      <c r="G47801">
        <v>83</v>
      </c>
      <c r="H47801" t="s">
        <v>2020</v>
      </c>
      <c r="I47801">
        <v>43511</v>
      </c>
      <c r="J47801">
        <v>1</v>
      </c>
      <c r="K47801">
        <v>30.64</v>
      </c>
    </row>
    <row r="47802" spans="1:11">
      <c r="B47802" t="s">
        <v>2031</v>
      </c>
      <c r="C47802" t="s">
        <v>2415</v>
      </c>
      <c r="D47802" t="s">
        <v>2026</v>
      </c>
      <c r="E47802">
        <v>5</v>
      </c>
      <c r="F47802" t="s">
        <v>2016</v>
      </c>
      <c r="G47802">
        <v>87</v>
      </c>
      <c r="H47802" t="s">
        <v>2020</v>
      </c>
      <c r="I47802">
        <v>43511</v>
      </c>
      <c r="J47802">
        <v>1</v>
      </c>
      <c r="K47802">
        <v>30.64</v>
      </c>
    </row>
    <row r="47803" spans="1:11">
      <c r="B47803" t="s">
        <v>2033</v>
      </c>
      <c r="C47803" t="s">
        <v>2485</v>
      </c>
      <c r="D47803" t="s">
        <v>2044</v>
      </c>
      <c r="E47803">
        <v>3</v>
      </c>
      <c r="F47803" t="s">
        <v>2016</v>
      </c>
      <c r="G47803">
        <v>75</v>
      </c>
      <c r="H47803" t="s">
        <v>2020</v>
      </c>
      <c r="I47803">
        <v>43511</v>
      </c>
      <c r="J47803">
        <v>4</v>
      </c>
      <c r="K47803">
        <v>0</v>
      </c>
    </row>
    <row r="47804" spans="1:11">
      <c r="B47804" t="s">
        <v>2072</v>
      </c>
      <c r="C47804" t="s">
        <v>2486</v>
      </c>
      <c r="D47804" t="s">
        <v>2029</v>
      </c>
      <c r="E47804">
        <v>5</v>
      </c>
      <c r="F47804" t="s">
        <v>2016</v>
      </c>
      <c r="G47804">
        <v>82</v>
      </c>
      <c r="H47804" t="s">
        <v>2017</v>
      </c>
      <c r="I47804">
        <v>43510</v>
      </c>
      <c r="J47804">
        <v>1</v>
      </c>
      <c r="K47804">
        <v>30.64</v>
      </c>
    </row>
    <row r="47805" spans="1:11">
      <c r="B47805" t="s">
        <v>2198</v>
      </c>
      <c r="C47805" t="s">
        <v>2487</v>
      </c>
      <c r="D47805" t="s">
        <v>2035</v>
      </c>
      <c r="E47805">
        <v>5</v>
      </c>
      <c r="F47805" t="s">
        <v>2016</v>
      </c>
      <c r="G47805">
        <v>91</v>
      </c>
      <c r="H47805" t="s">
        <v>2020</v>
      </c>
      <c r="I47805">
        <v>43509</v>
      </c>
      <c r="J47805" t="s">
        <v>2030</v>
      </c>
      <c r="K47805" t="s">
        <v>2030</v>
      </c>
    </row>
    <row r="47806" spans="1:11">
      <c r="B47806" t="s">
        <v>2091</v>
      </c>
      <c r="C47806" t="s">
        <v>2488</v>
      </c>
      <c r="D47806" t="s">
        <v>2093</v>
      </c>
      <c r="E47806" t="s">
        <v>2030</v>
      </c>
      <c r="F47806" t="s">
        <v>2016</v>
      </c>
      <c r="G47806" t="s">
        <v>2030</v>
      </c>
      <c r="H47806" t="s">
        <v>2017</v>
      </c>
      <c r="I47806">
        <v>43508</v>
      </c>
      <c r="J47806" t="s">
        <v>2030</v>
      </c>
      <c r="K47806" t="s">
        <v>2030</v>
      </c>
    </row>
    <row r="47807" spans="1:11">
      <c r="B47807" t="s">
        <v>2037</v>
      </c>
      <c r="C47807" t="s">
        <v>2489</v>
      </c>
      <c r="D47807" t="s">
        <v>2026</v>
      </c>
      <c r="E47807">
        <v>5</v>
      </c>
      <c r="F47807" t="s">
        <v>2016</v>
      </c>
      <c r="G47807">
        <v>90</v>
      </c>
      <c r="H47807" t="s">
        <v>2020</v>
      </c>
      <c r="I47807">
        <v>43508</v>
      </c>
      <c r="J47807">
        <v>1</v>
      </c>
      <c r="K47807">
        <v>30.64</v>
      </c>
    </row>
    <row r="47808" spans="1:11">
      <c r="B47808" t="s">
        <v>2094</v>
      </c>
      <c r="C47808" t="s">
        <v>2095</v>
      </c>
      <c r="D47808" t="s">
        <v>2053</v>
      </c>
      <c r="E47808">
        <v>1</v>
      </c>
      <c r="F47808" t="s">
        <v>2016</v>
      </c>
      <c r="G47808" t="s">
        <v>2030</v>
      </c>
      <c r="H47808" t="s">
        <v>2017</v>
      </c>
      <c r="I47808">
        <v>43507</v>
      </c>
      <c r="J47808" t="s">
        <v>2030</v>
      </c>
      <c r="K47808" t="s">
        <v>2030</v>
      </c>
    </row>
    <row r="47809" spans="2:11">
      <c r="B47809" t="s">
        <v>2063</v>
      </c>
      <c r="C47809" t="s">
        <v>2490</v>
      </c>
      <c r="D47809" t="s">
        <v>2035</v>
      </c>
      <c r="E47809">
        <v>5</v>
      </c>
      <c r="F47809" t="s">
        <v>2016</v>
      </c>
      <c r="G47809">
        <v>80</v>
      </c>
      <c r="H47809" t="s">
        <v>2017</v>
      </c>
      <c r="I47809">
        <v>43501</v>
      </c>
      <c r="J47809">
        <v>1</v>
      </c>
      <c r="K47809">
        <v>30.64</v>
      </c>
    </row>
    <row r="47810" spans="2:11">
      <c r="B47810" t="s">
        <v>2021</v>
      </c>
      <c r="C47810" t="s">
        <v>2491</v>
      </c>
      <c r="D47810" t="s">
        <v>2166</v>
      </c>
      <c r="E47810">
        <v>5</v>
      </c>
      <c r="F47810" t="s">
        <v>2016</v>
      </c>
      <c r="G47810">
        <v>88</v>
      </c>
      <c r="H47810" t="s">
        <v>2020</v>
      </c>
      <c r="I47810">
        <v>43497</v>
      </c>
      <c r="J47810">
        <v>2</v>
      </c>
      <c r="K47810">
        <v>19.420000000000002</v>
      </c>
    </row>
    <row r="47811" spans="2:11">
      <c r="B47811" t="s">
        <v>2232</v>
      </c>
      <c r="C47811" t="s">
        <v>2492</v>
      </c>
      <c r="D47811" t="s">
        <v>2029</v>
      </c>
      <c r="E47811">
        <v>5</v>
      </c>
      <c r="F47811" t="s">
        <v>2016</v>
      </c>
      <c r="G47811" t="s">
        <v>2030</v>
      </c>
      <c r="H47811" t="s">
        <v>2017</v>
      </c>
      <c r="I47811">
        <v>43445</v>
      </c>
      <c r="J47811">
        <v>1</v>
      </c>
      <c r="K47811">
        <v>30.64</v>
      </c>
    </row>
    <row r="47812" spans="2:11">
      <c r="B47812" t="s">
        <v>106</v>
      </c>
      <c r="C47812" t="s">
        <v>2493</v>
      </c>
      <c r="D47812" t="s">
        <v>2229</v>
      </c>
      <c r="E47812">
        <v>5</v>
      </c>
      <c r="F47812" t="s">
        <v>2016</v>
      </c>
      <c r="G47812">
        <v>88</v>
      </c>
      <c r="H47812" t="s">
        <v>2020</v>
      </c>
      <c r="I47812">
        <v>43432</v>
      </c>
      <c r="J47812">
        <v>1</v>
      </c>
      <c r="K47812">
        <v>30.64</v>
      </c>
    </row>
    <row r="47813" spans="2:11">
      <c r="B47813" t="s">
        <v>2236</v>
      </c>
      <c r="C47813" t="s">
        <v>2408</v>
      </c>
      <c r="D47813" t="s">
        <v>2238</v>
      </c>
      <c r="E47813">
        <v>4</v>
      </c>
      <c r="F47813" t="s">
        <v>2016</v>
      </c>
      <c r="G47813">
        <v>85</v>
      </c>
      <c r="H47813" t="s">
        <v>2020</v>
      </c>
      <c r="I47813">
        <v>43420</v>
      </c>
      <c r="J47813">
        <v>1</v>
      </c>
      <c r="K47813">
        <v>30.64</v>
      </c>
    </row>
    <row r="47814" spans="2:11">
      <c r="B47814" t="s">
        <v>2257</v>
      </c>
      <c r="C47814" t="s">
        <v>2494</v>
      </c>
      <c r="D47814" t="s">
        <v>2044</v>
      </c>
      <c r="E47814">
        <v>3</v>
      </c>
      <c r="F47814" t="s">
        <v>2016</v>
      </c>
      <c r="G47814">
        <v>85</v>
      </c>
      <c r="H47814" t="s">
        <v>2020</v>
      </c>
      <c r="I47814">
        <v>43411</v>
      </c>
      <c r="J47814" t="s">
        <v>2030</v>
      </c>
      <c r="K47814" t="s">
        <v>2030</v>
      </c>
    </row>
    <row r="47815" spans="2:11">
      <c r="B47815" t="s">
        <v>2045</v>
      </c>
      <c r="C47815" t="s">
        <v>2495</v>
      </c>
      <c r="D47815" t="s">
        <v>2029</v>
      </c>
      <c r="E47815">
        <v>5</v>
      </c>
      <c r="F47815" t="s">
        <v>2016</v>
      </c>
      <c r="G47815">
        <v>79</v>
      </c>
      <c r="H47815" t="s">
        <v>2020</v>
      </c>
      <c r="I47815">
        <v>43411</v>
      </c>
      <c r="J47815">
        <v>1</v>
      </c>
      <c r="K47815">
        <v>30.64</v>
      </c>
    </row>
    <row r="47816" spans="2:11">
      <c r="B47816" t="s">
        <v>2083</v>
      </c>
      <c r="C47816" t="s">
        <v>2084</v>
      </c>
      <c r="D47816" t="s">
        <v>2184</v>
      </c>
      <c r="E47816">
        <v>1</v>
      </c>
      <c r="F47816" t="s">
        <v>2088</v>
      </c>
      <c r="G47816" t="s">
        <v>2030</v>
      </c>
      <c r="H47816" t="s">
        <v>2017</v>
      </c>
      <c r="I47816">
        <v>43372</v>
      </c>
      <c r="J47816">
        <v>3</v>
      </c>
      <c r="K47816">
        <v>10.78</v>
      </c>
    </row>
    <row r="47901" spans="1:11">
      <c r="A47901" t="s">
        <v>1492</v>
      </c>
      <c r="B47901" t="s">
        <v>106</v>
      </c>
      <c r="C47901" t="s">
        <v>2113</v>
      </c>
      <c r="D47901" t="s">
        <v>2114</v>
      </c>
      <c r="E47901">
        <v>3</v>
      </c>
      <c r="F47901" t="s">
        <v>2016</v>
      </c>
      <c r="G47901">
        <v>24</v>
      </c>
      <c r="H47901" t="s">
        <v>2020</v>
      </c>
      <c r="I47901">
        <v>43508</v>
      </c>
      <c r="J47901" t="s">
        <v>2030</v>
      </c>
      <c r="K47901" t="s">
        <v>2030</v>
      </c>
    </row>
    <row r="47902" spans="1:11">
      <c r="B47902" t="s">
        <v>2051</v>
      </c>
      <c r="C47902" t="s">
        <v>2115</v>
      </c>
      <c r="D47902" t="s">
        <v>2076</v>
      </c>
      <c r="E47902">
        <v>3</v>
      </c>
      <c r="F47902" t="s">
        <v>2016</v>
      </c>
      <c r="G47902">
        <v>20</v>
      </c>
      <c r="H47902" t="s">
        <v>2017</v>
      </c>
      <c r="I47902">
        <v>43508</v>
      </c>
      <c r="J47902" t="s">
        <v>2030</v>
      </c>
      <c r="K47902" t="s">
        <v>2030</v>
      </c>
    </row>
    <row r="47903" spans="1:11">
      <c r="B47903" t="s">
        <v>2077</v>
      </c>
      <c r="C47903" t="s">
        <v>2116</v>
      </c>
      <c r="D47903" t="s">
        <v>2117</v>
      </c>
      <c r="E47903">
        <v>5</v>
      </c>
      <c r="F47903" t="s">
        <v>2016</v>
      </c>
      <c r="G47903" t="s">
        <v>2030</v>
      </c>
      <c r="H47903" t="s">
        <v>2017</v>
      </c>
      <c r="I47903">
        <v>43446</v>
      </c>
      <c r="J47903">
        <v>1</v>
      </c>
      <c r="K47903">
        <v>15.11</v>
      </c>
    </row>
    <row r="47904" spans="1:11">
      <c r="B47904" t="s">
        <v>2118</v>
      </c>
      <c r="C47904" t="s">
        <v>2119</v>
      </c>
      <c r="D47904" t="s">
        <v>2076</v>
      </c>
      <c r="E47904">
        <v>3</v>
      </c>
      <c r="F47904" t="s">
        <v>2016</v>
      </c>
      <c r="G47904">
        <v>21</v>
      </c>
      <c r="H47904" t="s">
        <v>2017</v>
      </c>
      <c r="I47904">
        <v>42936</v>
      </c>
      <c r="J47904">
        <v>2</v>
      </c>
      <c r="K47904">
        <v>0</v>
      </c>
    </row>
    <row r="47905" spans="2:11">
      <c r="B47905" t="s">
        <v>2120</v>
      </c>
      <c r="C47905" t="s">
        <v>2121</v>
      </c>
      <c r="D47905" t="s">
        <v>2122</v>
      </c>
      <c r="E47905">
        <v>2</v>
      </c>
      <c r="F47905" t="s">
        <v>2123</v>
      </c>
      <c r="G47905">
        <v>15</v>
      </c>
      <c r="H47905" t="s">
        <v>2020</v>
      </c>
      <c r="I47905">
        <v>42849</v>
      </c>
      <c r="J47905">
        <v>3</v>
      </c>
      <c r="K47905">
        <v>-15.11</v>
      </c>
    </row>
    <row r="48001" spans="1:11">
      <c r="A48001" t="s">
        <v>1493</v>
      </c>
      <c r="B48001" t="s">
        <v>2045</v>
      </c>
      <c r="C48001" t="s">
        <v>2860</v>
      </c>
      <c r="D48001" t="s">
        <v>2029</v>
      </c>
      <c r="E48001">
        <v>5</v>
      </c>
      <c r="F48001" t="s">
        <v>2016</v>
      </c>
      <c r="G48001">
        <v>340</v>
      </c>
      <c r="H48001" t="s">
        <v>2020</v>
      </c>
      <c r="I48001">
        <v>43511</v>
      </c>
      <c r="J48001">
        <v>5</v>
      </c>
      <c r="K48001">
        <v>22.35</v>
      </c>
    </row>
    <row r="48002" spans="1:11">
      <c r="B48002" t="s">
        <v>2274</v>
      </c>
      <c r="C48002" t="s">
        <v>2766</v>
      </c>
      <c r="D48002" t="s">
        <v>2026</v>
      </c>
      <c r="E48002">
        <v>5</v>
      </c>
      <c r="F48002" t="s">
        <v>2016</v>
      </c>
      <c r="G48002" t="s">
        <v>2030</v>
      </c>
      <c r="H48002" t="s">
        <v>2017</v>
      </c>
      <c r="I48002">
        <v>43509</v>
      </c>
      <c r="J48002">
        <v>1</v>
      </c>
      <c r="K48002">
        <v>50.18</v>
      </c>
    </row>
    <row r="48003" spans="1:11">
      <c r="B48003" t="s">
        <v>2159</v>
      </c>
      <c r="C48003" t="s">
        <v>2950</v>
      </c>
      <c r="D48003" t="s">
        <v>2029</v>
      </c>
      <c r="E48003">
        <v>5</v>
      </c>
      <c r="F48003" t="s">
        <v>2016</v>
      </c>
      <c r="G48003">
        <v>325</v>
      </c>
      <c r="H48003" t="s">
        <v>2017</v>
      </c>
      <c r="I48003">
        <v>43508</v>
      </c>
      <c r="J48003">
        <v>1</v>
      </c>
      <c r="K48003">
        <v>50.18</v>
      </c>
    </row>
    <row r="48004" spans="1:11">
      <c r="B48004" t="s">
        <v>2267</v>
      </c>
      <c r="C48004" t="s">
        <v>2652</v>
      </c>
      <c r="D48004" t="s">
        <v>2029</v>
      </c>
      <c r="E48004">
        <v>5</v>
      </c>
      <c r="F48004" t="s">
        <v>2016</v>
      </c>
      <c r="G48004">
        <v>339</v>
      </c>
      <c r="H48004" t="s">
        <v>2017</v>
      </c>
      <c r="I48004">
        <v>43508</v>
      </c>
      <c r="J48004">
        <v>1</v>
      </c>
      <c r="K48004">
        <v>50.18</v>
      </c>
    </row>
    <row r="48005" spans="1:11">
      <c r="B48005" t="s">
        <v>2247</v>
      </c>
      <c r="C48005" t="s">
        <v>2248</v>
      </c>
      <c r="D48005" t="s">
        <v>2162</v>
      </c>
      <c r="E48005">
        <v>3</v>
      </c>
      <c r="F48005" t="s">
        <v>2016</v>
      </c>
      <c r="G48005">
        <v>250</v>
      </c>
      <c r="H48005" t="s">
        <v>2020</v>
      </c>
      <c r="I48005">
        <v>43506</v>
      </c>
      <c r="J48005">
        <v>9</v>
      </c>
      <c r="K48005">
        <v>0</v>
      </c>
    </row>
    <row r="48006" spans="1:11">
      <c r="B48006" t="s">
        <v>2033</v>
      </c>
      <c r="C48006" t="s">
        <v>2246</v>
      </c>
      <c r="D48006" t="s">
        <v>2035</v>
      </c>
      <c r="E48006">
        <v>5</v>
      </c>
      <c r="F48006" t="s">
        <v>2016</v>
      </c>
      <c r="G48006">
        <v>345</v>
      </c>
      <c r="H48006" t="s">
        <v>2020</v>
      </c>
      <c r="I48006">
        <v>43501</v>
      </c>
      <c r="J48006">
        <v>1</v>
      </c>
      <c r="K48006">
        <v>50.18</v>
      </c>
    </row>
    <row r="48007" spans="1:11">
      <c r="B48007" t="s">
        <v>2027</v>
      </c>
      <c r="C48007" t="s">
        <v>2965</v>
      </c>
      <c r="D48007" t="s">
        <v>2029</v>
      </c>
      <c r="E48007">
        <v>5</v>
      </c>
      <c r="F48007" t="s">
        <v>2016</v>
      </c>
      <c r="G48007">
        <v>340</v>
      </c>
      <c r="H48007" t="s">
        <v>2017</v>
      </c>
      <c r="I48007">
        <v>43500</v>
      </c>
      <c r="J48007">
        <v>2</v>
      </c>
      <c r="K48007">
        <v>47.56</v>
      </c>
    </row>
    <row r="48008" spans="1:11">
      <c r="B48008" t="s">
        <v>2151</v>
      </c>
      <c r="C48008" t="s">
        <v>2655</v>
      </c>
      <c r="D48008" t="s">
        <v>2026</v>
      </c>
      <c r="E48008">
        <v>5</v>
      </c>
      <c r="F48008" t="s">
        <v>2016</v>
      </c>
      <c r="G48008">
        <v>335</v>
      </c>
      <c r="H48008" t="s">
        <v>2017</v>
      </c>
      <c r="I48008">
        <v>43500</v>
      </c>
      <c r="J48008">
        <v>4</v>
      </c>
      <c r="K48008">
        <v>34.409999999999997</v>
      </c>
    </row>
    <row r="48009" spans="1:11">
      <c r="B48009" t="s">
        <v>2049</v>
      </c>
      <c r="C48009" t="s">
        <v>2962</v>
      </c>
      <c r="D48009" t="s">
        <v>2029</v>
      </c>
      <c r="E48009">
        <v>5</v>
      </c>
      <c r="F48009" t="s">
        <v>2016</v>
      </c>
      <c r="G48009">
        <v>340</v>
      </c>
      <c r="H48009" t="s">
        <v>2017</v>
      </c>
      <c r="I48009">
        <v>43495</v>
      </c>
      <c r="J48009">
        <v>1</v>
      </c>
      <c r="K48009">
        <v>50.18</v>
      </c>
    </row>
    <row r="48010" spans="1:11">
      <c r="B48010" t="s">
        <v>2601</v>
      </c>
      <c r="C48010" t="s">
        <v>2953</v>
      </c>
      <c r="D48010" t="s">
        <v>2029</v>
      </c>
      <c r="E48010">
        <v>5</v>
      </c>
      <c r="F48010" t="s">
        <v>2016</v>
      </c>
      <c r="G48010">
        <v>360</v>
      </c>
      <c r="H48010" t="s">
        <v>2020</v>
      </c>
      <c r="I48010">
        <v>43494</v>
      </c>
      <c r="J48010">
        <v>1</v>
      </c>
      <c r="K48010">
        <v>50.18</v>
      </c>
    </row>
    <row r="48011" spans="1:11">
      <c r="B48011" t="s">
        <v>2037</v>
      </c>
      <c r="C48011" t="s">
        <v>3201</v>
      </c>
      <c r="D48011" t="s">
        <v>2026</v>
      </c>
      <c r="E48011">
        <v>5</v>
      </c>
      <c r="F48011" t="s">
        <v>2016</v>
      </c>
      <c r="G48011">
        <v>335</v>
      </c>
      <c r="H48011" t="s">
        <v>2020</v>
      </c>
      <c r="I48011">
        <v>43485</v>
      </c>
      <c r="J48011">
        <v>1</v>
      </c>
      <c r="K48011">
        <v>50.18</v>
      </c>
    </row>
    <row r="48012" spans="1:11">
      <c r="B48012" t="s">
        <v>2094</v>
      </c>
      <c r="C48012" t="s">
        <v>2095</v>
      </c>
      <c r="D48012" t="s">
        <v>2076</v>
      </c>
      <c r="E48012">
        <v>3</v>
      </c>
      <c r="F48012" t="s">
        <v>2016</v>
      </c>
      <c r="G48012" t="s">
        <v>2030</v>
      </c>
      <c r="H48012" t="s">
        <v>2017</v>
      </c>
      <c r="I48012">
        <v>43483</v>
      </c>
      <c r="J48012" t="s">
        <v>2030</v>
      </c>
      <c r="K48012" t="s">
        <v>2030</v>
      </c>
    </row>
    <row r="48013" spans="1:11">
      <c r="B48013" t="s">
        <v>2079</v>
      </c>
      <c r="C48013" t="s">
        <v>2961</v>
      </c>
      <c r="D48013" t="s">
        <v>2029</v>
      </c>
      <c r="E48013">
        <v>5</v>
      </c>
      <c r="F48013" t="s">
        <v>2016</v>
      </c>
      <c r="G48013">
        <v>280</v>
      </c>
      <c r="H48013" t="s">
        <v>2017</v>
      </c>
      <c r="I48013">
        <v>43476</v>
      </c>
      <c r="J48013">
        <v>1</v>
      </c>
      <c r="K48013">
        <v>50.18</v>
      </c>
    </row>
    <row r="48014" spans="1:11">
      <c r="B48014" t="s">
        <v>2198</v>
      </c>
      <c r="C48014" t="s">
        <v>3228</v>
      </c>
      <c r="D48014" t="s">
        <v>2035</v>
      </c>
      <c r="E48014">
        <v>5</v>
      </c>
      <c r="F48014" t="s">
        <v>2016</v>
      </c>
      <c r="G48014">
        <v>295</v>
      </c>
      <c r="H48014" t="s">
        <v>2020</v>
      </c>
      <c r="I48014">
        <v>43475</v>
      </c>
      <c r="J48014">
        <v>3</v>
      </c>
      <c r="K48014">
        <v>38.590000000000003</v>
      </c>
    </row>
    <row r="48015" spans="1:11">
      <c r="B48015" t="s">
        <v>2321</v>
      </c>
      <c r="C48015" t="s">
        <v>3040</v>
      </c>
      <c r="D48015" t="s">
        <v>2076</v>
      </c>
      <c r="E48015">
        <v>3</v>
      </c>
      <c r="F48015" t="s">
        <v>2016</v>
      </c>
      <c r="G48015">
        <v>265</v>
      </c>
      <c r="H48015" t="s">
        <v>2020</v>
      </c>
      <c r="I48015">
        <v>43448</v>
      </c>
      <c r="J48015">
        <v>6</v>
      </c>
      <c r="K48015">
        <v>21.77</v>
      </c>
    </row>
    <row r="48016" spans="1:11">
      <c r="B48016" t="s">
        <v>2024</v>
      </c>
      <c r="C48016" t="s">
        <v>2262</v>
      </c>
      <c r="D48016" t="s">
        <v>2026</v>
      </c>
      <c r="E48016">
        <v>5</v>
      </c>
      <c r="F48016" t="s">
        <v>2016</v>
      </c>
      <c r="G48016">
        <v>310</v>
      </c>
      <c r="H48016" t="s">
        <v>2017</v>
      </c>
      <c r="I48016">
        <v>43444</v>
      </c>
      <c r="J48016" t="s">
        <v>2030</v>
      </c>
      <c r="K48016" t="s">
        <v>2030</v>
      </c>
    </row>
    <row r="48017" spans="2:11">
      <c r="B48017" t="s">
        <v>2174</v>
      </c>
      <c r="C48017" t="s">
        <v>4151</v>
      </c>
      <c r="D48017" t="s">
        <v>2015</v>
      </c>
      <c r="E48017">
        <v>3</v>
      </c>
      <c r="F48017" t="s">
        <v>2016</v>
      </c>
      <c r="G48017">
        <v>280</v>
      </c>
      <c r="H48017" t="s">
        <v>2017</v>
      </c>
      <c r="I48017">
        <v>43441</v>
      </c>
      <c r="J48017">
        <v>9</v>
      </c>
      <c r="K48017">
        <v>0</v>
      </c>
    </row>
    <row r="48018" spans="2:11">
      <c r="B48018" t="s">
        <v>106</v>
      </c>
      <c r="C48018" t="s">
        <v>2250</v>
      </c>
      <c r="D48018" t="s">
        <v>2440</v>
      </c>
      <c r="E48018">
        <v>5</v>
      </c>
      <c r="F48018" t="s">
        <v>2016</v>
      </c>
      <c r="G48018">
        <v>330</v>
      </c>
      <c r="H48018" t="s">
        <v>2020</v>
      </c>
      <c r="I48018">
        <v>43441</v>
      </c>
      <c r="J48018">
        <v>1</v>
      </c>
      <c r="K48018">
        <v>50.18</v>
      </c>
    </row>
    <row r="48019" spans="2:11">
      <c r="B48019" t="s">
        <v>2067</v>
      </c>
      <c r="C48019" t="s">
        <v>4152</v>
      </c>
      <c r="D48019" t="s">
        <v>2252</v>
      </c>
      <c r="E48019">
        <v>3</v>
      </c>
      <c r="F48019" t="s">
        <v>2016</v>
      </c>
      <c r="G48019">
        <v>300</v>
      </c>
      <c r="H48019" t="s">
        <v>2020</v>
      </c>
      <c r="I48019">
        <v>43441</v>
      </c>
      <c r="J48019">
        <v>9</v>
      </c>
      <c r="K48019">
        <v>0</v>
      </c>
    </row>
    <row r="48020" spans="2:11">
      <c r="B48020" t="s">
        <v>2232</v>
      </c>
      <c r="C48020" t="s">
        <v>2265</v>
      </c>
      <c r="D48020" t="s">
        <v>2029</v>
      </c>
      <c r="E48020">
        <v>5</v>
      </c>
      <c r="F48020" t="s">
        <v>2016</v>
      </c>
      <c r="G48020" t="s">
        <v>2030</v>
      </c>
      <c r="H48020" t="s">
        <v>2017</v>
      </c>
      <c r="I48020">
        <v>43441</v>
      </c>
      <c r="J48020">
        <v>1</v>
      </c>
      <c r="K48020">
        <v>50.18</v>
      </c>
    </row>
    <row r="48021" spans="2:11">
      <c r="B48021" t="s">
        <v>2072</v>
      </c>
      <c r="C48021" t="s">
        <v>4097</v>
      </c>
      <c r="D48021" t="s">
        <v>2015</v>
      </c>
      <c r="E48021">
        <v>3</v>
      </c>
      <c r="F48021" t="s">
        <v>2016</v>
      </c>
      <c r="G48021" t="s">
        <v>2030</v>
      </c>
      <c r="H48021" t="s">
        <v>2017</v>
      </c>
      <c r="I48021">
        <v>43441</v>
      </c>
      <c r="J48021">
        <v>9</v>
      </c>
      <c r="K48021">
        <v>0</v>
      </c>
    </row>
    <row r="48022" spans="2:11">
      <c r="B48022" t="s">
        <v>2102</v>
      </c>
      <c r="C48022" t="s">
        <v>3079</v>
      </c>
      <c r="D48022" t="s">
        <v>2104</v>
      </c>
      <c r="E48022" t="s">
        <v>2030</v>
      </c>
      <c r="F48022" t="s">
        <v>2016</v>
      </c>
      <c r="G48022" t="s">
        <v>2030</v>
      </c>
      <c r="H48022" t="s">
        <v>2017</v>
      </c>
      <c r="I48022">
        <v>43441</v>
      </c>
      <c r="J48022" t="s">
        <v>2030</v>
      </c>
      <c r="K48022" t="s">
        <v>2030</v>
      </c>
    </row>
    <row r="48023" spans="2:11">
      <c r="B48023" t="s">
        <v>2260</v>
      </c>
      <c r="C48023" t="s">
        <v>2970</v>
      </c>
      <c r="D48023" t="s">
        <v>2035</v>
      </c>
      <c r="E48023">
        <v>5</v>
      </c>
      <c r="F48023" t="s">
        <v>2016</v>
      </c>
      <c r="G48023">
        <v>355</v>
      </c>
      <c r="H48023" t="s">
        <v>2020</v>
      </c>
      <c r="I48023">
        <v>43441</v>
      </c>
      <c r="J48023" t="s">
        <v>2030</v>
      </c>
      <c r="K48023" t="s">
        <v>2030</v>
      </c>
    </row>
    <row r="48024" spans="2:11">
      <c r="B48024" t="s">
        <v>2074</v>
      </c>
      <c r="C48024" t="s">
        <v>3202</v>
      </c>
      <c r="D48024" t="s">
        <v>2076</v>
      </c>
      <c r="E48024">
        <v>3</v>
      </c>
      <c r="F48024" t="s">
        <v>2016</v>
      </c>
      <c r="G48024">
        <v>270</v>
      </c>
      <c r="H48024" t="s">
        <v>2020</v>
      </c>
      <c r="I48024">
        <v>43440</v>
      </c>
      <c r="J48024">
        <v>9</v>
      </c>
      <c r="K48024">
        <v>0</v>
      </c>
    </row>
    <row r="48025" spans="2:11">
      <c r="B48025" t="s">
        <v>2077</v>
      </c>
      <c r="C48025" t="s">
        <v>2116</v>
      </c>
      <c r="D48025" t="s">
        <v>2117</v>
      </c>
      <c r="E48025">
        <v>5</v>
      </c>
      <c r="F48025" t="s">
        <v>2016</v>
      </c>
      <c r="G48025" t="s">
        <v>2030</v>
      </c>
      <c r="H48025" t="s">
        <v>2017</v>
      </c>
      <c r="I48025">
        <v>43440</v>
      </c>
      <c r="J48025">
        <v>1</v>
      </c>
      <c r="K48025">
        <v>50.18</v>
      </c>
    </row>
    <row r="48026" spans="2:11">
      <c r="B48026" t="s">
        <v>2120</v>
      </c>
      <c r="C48026" t="s">
        <v>2121</v>
      </c>
      <c r="D48026" t="s">
        <v>2026</v>
      </c>
      <c r="E48026">
        <v>5</v>
      </c>
      <c r="F48026" t="s">
        <v>2016</v>
      </c>
      <c r="G48026">
        <v>305</v>
      </c>
      <c r="H48026" t="s">
        <v>2017</v>
      </c>
      <c r="I48026">
        <v>43440</v>
      </c>
      <c r="J48026">
        <v>1</v>
      </c>
      <c r="K48026">
        <v>50.18</v>
      </c>
    </row>
    <row r="48027" spans="2:11">
      <c r="B48027" t="s">
        <v>2091</v>
      </c>
      <c r="C48027" t="s">
        <v>2664</v>
      </c>
      <c r="D48027" t="s">
        <v>2093</v>
      </c>
      <c r="E48027" t="s">
        <v>2030</v>
      </c>
      <c r="F48027" t="s">
        <v>2016</v>
      </c>
      <c r="G48027" t="s">
        <v>2030</v>
      </c>
      <c r="H48027" t="s">
        <v>2017</v>
      </c>
      <c r="I48027">
        <v>43409</v>
      </c>
      <c r="J48027" t="s">
        <v>2030</v>
      </c>
      <c r="K48027" t="s">
        <v>2030</v>
      </c>
    </row>
    <row r="48028" spans="2:11">
      <c r="B48028" t="s">
        <v>2083</v>
      </c>
      <c r="C48028" t="s">
        <v>2084</v>
      </c>
      <c r="D48028" t="s">
        <v>2035</v>
      </c>
      <c r="E48028">
        <v>5</v>
      </c>
      <c r="F48028" t="s">
        <v>2085</v>
      </c>
      <c r="G48028" t="s">
        <v>2030</v>
      </c>
      <c r="H48028" t="s">
        <v>2017</v>
      </c>
      <c r="I48028">
        <v>43252</v>
      </c>
      <c r="J48028">
        <v>8</v>
      </c>
      <c r="K48028">
        <v>20.3</v>
      </c>
    </row>
    <row r="48029" spans="2:11">
      <c r="B48029" t="s">
        <v>2111</v>
      </c>
      <c r="C48029" t="s">
        <v>2862</v>
      </c>
      <c r="D48029" t="s">
        <v>2026</v>
      </c>
      <c r="E48029">
        <v>5</v>
      </c>
      <c r="F48029" t="s">
        <v>2016</v>
      </c>
      <c r="G48029" t="s">
        <v>2030</v>
      </c>
      <c r="H48029" t="s">
        <v>2017</v>
      </c>
      <c r="I48029">
        <v>43179</v>
      </c>
      <c r="J48029">
        <v>1</v>
      </c>
      <c r="K48029">
        <v>50.18</v>
      </c>
    </row>
    <row r="48101" spans="1:11">
      <c r="A48101" t="s">
        <v>1494</v>
      </c>
      <c r="B48101" t="s">
        <v>2232</v>
      </c>
      <c r="C48101" t="s">
        <v>3584</v>
      </c>
      <c r="D48101" t="s">
        <v>2029</v>
      </c>
      <c r="E48101">
        <v>5</v>
      </c>
      <c r="F48101" t="s">
        <v>2016</v>
      </c>
      <c r="G48101" t="s">
        <v>2030</v>
      </c>
      <c r="H48101" t="s">
        <v>2017</v>
      </c>
      <c r="I48101">
        <v>43510</v>
      </c>
      <c r="J48101">
        <v>6</v>
      </c>
      <c r="K48101">
        <v>-8.39</v>
      </c>
    </row>
    <row r="48102" spans="1:11">
      <c r="B48102" t="s">
        <v>106</v>
      </c>
      <c r="C48102" t="s">
        <v>3914</v>
      </c>
      <c r="D48102" t="s">
        <v>2114</v>
      </c>
      <c r="E48102">
        <v>3</v>
      </c>
      <c r="F48102" t="s">
        <v>2016</v>
      </c>
      <c r="G48102">
        <v>130</v>
      </c>
      <c r="H48102" t="s">
        <v>2020</v>
      </c>
      <c r="I48102">
        <v>43502</v>
      </c>
      <c r="J48102">
        <v>3</v>
      </c>
      <c r="K48102">
        <v>0</v>
      </c>
    </row>
    <row r="48103" spans="1:11">
      <c r="B48103" t="s">
        <v>2267</v>
      </c>
      <c r="C48103" t="s">
        <v>2577</v>
      </c>
      <c r="D48103" t="s">
        <v>2029</v>
      </c>
      <c r="E48103">
        <v>5</v>
      </c>
      <c r="F48103" t="s">
        <v>2016</v>
      </c>
      <c r="G48103">
        <v>150</v>
      </c>
      <c r="H48103" t="s">
        <v>2017</v>
      </c>
      <c r="I48103">
        <v>43501</v>
      </c>
      <c r="J48103">
        <v>6</v>
      </c>
      <c r="K48103">
        <v>-8.39</v>
      </c>
    </row>
    <row r="48104" spans="1:11">
      <c r="B48104" t="s">
        <v>2094</v>
      </c>
      <c r="C48104" t="s">
        <v>2095</v>
      </c>
      <c r="D48104" t="s">
        <v>2026</v>
      </c>
      <c r="E48104">
        <v>5</v>
      </c>
      <c r="F48104" t="s">
        <v>2085</v>
      </c>
      <c r="G48104">
        <v>134</v>
      </c>
      <c r="H48104" t="s">
        <v>2017</v>
      </c>
      <c r="I48104">
        <v>43500</v>
      </c>
      <c r="J48104" t="s">
        <v>2030</v>
      </c>
      <c r="K48104" t="s">
        <v>2030</v>
      </c>
    </row>
    <row r="48105" spans="1:11">
      <c r="B48105" t="s">
        <v>2051</v>
      </c>
      <c r="C48105" t="s">
        <v>2969</v>
      </c>
      <c r="D48105" t="s">
        <v>2076</v>
      </c>
      <c r="E48105">
        <v>3</v>
      </c>
      <c r="F48105" t="s">
        <v>2016</v>
      </c>
      <c r="G48105">
        <v>133</v>
      </c>
      <c r="H48105" t="s">
        <v>2017</v>
      </c>
      <c r="I48105">
        <v>43500</v>
      </c>
      <c r="J48105">
        <v>1</v>
      </c>
      <c r="K48105">
        <v>25.15</v>
      </c>
    </row>
    <row r="48106" spans="1:11">
      <c r="B48106" t="s">
        <v>2021</v>
      </c>
      <c r="C48106" t="s">
        <v>3915</v>
      </c>
      <c r="D48106" t="s">
        <v>2296</v>
      </c>
      <c r="E48106">
        <v>3</v>
      </c>
      <c r="F48106" t="s">
        <v>2016</v>
      </c>
      <c r="G48106">
        <v>124</v>
      </c>
      <c r="H48106" t="s">
        <v>2020</v>
      </c>
      <c r="I48106">
        <v>43496</v>
      </c>
      <c r="J48106">
        <v>3</v>
      </c>
      <c r="K48106">
        <v>0</v>
      </c>
    </row>
    <row r="48107" spans="1:11">
      <c r="B48107" t="s">
        <v>2031</v>
      </c>
      <c r="C48107" t="s">
        <v>3916</v>
      </c>
      <c r="D48107" t="s">
        <v>2026</v>
      </c>
      <c r="E48107">
        <v>5</v>
      </c>
      <c r="F48107" t="s">
        <v>2016</v>
      </c>
      <c r="G48107">
        <v>150</v>
      </c>
      <c r="H48107" t="s">
        <v>2017</v>
      </c>
      <c r="I48107">
        <v>43496</v>
      </c>
      <c r="J48107">
        <v>6</v>
      </c>
      <c r="K48107">
        <v>-8.39</v>
      </c>
    </row>
    <row r="48108" spans="1:11">
      <c r="B48108" t="s">
        <v>2257</v>
      </c>
      <c r="C48108" t="s">
        <v>2681</v>
      </c>
      <c r="D48108" t="s">
        <v>2029</v>
      </c>
      <c r="E48108">
        <v>5</v>
      </c>
      <c r="F48108" t="s">
        <v>2016</v>
      </c>
      <c r="G48108">
        <v>130</v>
      </c>
      <c r="H48108" t="s">
        <v>2020</v>
      </c>
      <c r="I48108">
        <v>43496</v>
      </c>
      <c r="J48108">
        <v>6</v>
      </c>
      <c r="K48108">
        <v>-8.39</v>
      </c>
    </row>
    <row r="48109" spans="1:11">
      <c r="B48109" t="s">
        <v>2042</v>
      </c>
      <c r="C48109" t="s">
        <v>3917</v>
      </c>
      <c r="D48109" t="s">
        <v>2044</v>
      </c>
      <c r="E48109">
        <v>3</v>
      </c>
      <c r="F48109" t="s">
        <v>2016</v>
      </c>
      <c r="G48109">
        <v>125</v>
      </c>
      <c r="H48109" t="s">
        <v>2020</v>
      </c>
      <c r="I48109">
        <v>43496</v>
      </c>
      <c r="J48109" t="s">
        <v>2030</v>
      </c>
      <c r="K48109" t="s">
        <v>2030</v>
      </c>
    </row>
    <row r="48110" spans="1:11">
      <c r="B48110" t="s">
        <v>2234</v>
      </c>
      <c r="C48110" t="s">
        <v>3653</v>
      </c>
      <c r="D48110" t="s">
        <v>2026</v>
      </c>
      <c r="E48110">
        <v>5</v>
      </c>
      <c r="F48110" t="s">
        <v>2016</v>
      </c>
      <c r="G48110">
        <v>148</v>
      </c>
      <c r="H48110" t="s">
        <v>2020</v>
      </c>
      <c r="I48110">
        <v>43496</v>
      </c>
      <c r="J48110">
        <v>6</v>
      </c>
      <c r="K48110">
        <v>-8.39</v>
      </c>
    </row>
    <row r="48111" spans="1:11">
      <c r="B48111" t="s">
        <v>2120</v>
      </c>
      <c r="C48111" t="s">
        <v>2573</v>
      </c>
      <c r="D48111" t="s">
        <v>2026</v>
      </c>
      <c r="E48111">
        <v>5</v>
      </c>
      <c r="F48111" t="s">
        <v>2016</v>
      </c>
      <c r="G48111">
        <v>152</v>
      </c>
      <c r="H48111" t="s">
        <v>2020</v>
      </c>
      <c r="I48111">
        <v>43496</v>
      </c>
      <c r="J48111">
        <v>6</v>
      </c>
      <c r="K48111">
        <v>-8.39</v>
      </c>
    </row>
    <row r="48112" spans="1:11">
      <c r="B48112" t="s">
        <v>2063</v>
      </c>
      <c r="C48112" t="s">
        <v>3507</v>
      </c>
      <c r="D48112" t="s">
        <v>2035</v>
      </c>
      <c r="E48112">
        <v>5</v>
      </c>
      <c r="F48112" t="s">
        <v>2016</v>
      </c>
      <c r="G48112">
        <v>150</v>
      </c>
      <c r="H48112" t="s">
        <v>2017</v>
      </c>
      <c r="I48112">
        <v>43496</v>
      </c>
      <c r="J48112">
        <v>5</v>
      </c>
      <c r="K48112">
        <v>-6.7</v>
      </c>
    </row>
    <row r="48113" spans="2:11">
      <c r="B48113" t="s">
        <v>2033</v>
      </c>
      <c r="C48113" t="s">
        <v>3918</v>
      </c>
      <c r="D48113" t="s">
        <v>2035</v>
      </c>
      <c r="E48113">
        <v>5</v>
      </c>
      <c r="F48113" t="s">
        <v>2016</v>
      </c>
      <c r="G48113">
        <v>133</v>
      </c>
      <c r="H48113" t="s">
        <v>2036</v>
      </c>
      <c r="I48113">
        <v>43495</v>
      </c>
      <c r="J48113" t="s">
        <v>2030</v>
      </c>
      <c r="K48113" t="s">
        <v>2030</v>
      </c>
    </row>
    <row r="48114" spans="2:11">
      <c r="B48114" t="s">
        <v>2074</v>
      </c>
      <c r="C48114" t="s">
        <v>2604</v>
      </c>
      <c r="D48114" t="s">
        <v>2026</v>
      </c>
      <c r="E48114">
        <v>5</v>
      </c>
      <c r="F48114" t="s">
        <v>2016</v>
      </c>
      <c r="G48114">
        <v>157</v>
      </c>
      <c r="H48114" t="s">
        <v>2017</v>
      </c>
      <c r="I48114">
        <v>43495</v>
      </c>
      <c r="J48114">
        <v>6</v>
      </c>
      <c r="K48114">
        <v>-8.39</v>
      </c>
    </row>
    <row r="48115" spans="2:11">
      <c r="B48115" t="s">
        <v>2083</v>
      </c>
      <c r="C48115" t="s">
        <v>2084</v>
      </c>
      <c r="D48115" t="s">
        <v>2076</v>
      </c>
      <c r="E48115">
        <v>3</v>
      </c>
      <c r="F48115" t="s">
        <v>2088</v>
      </c>
      <c r="G48115" t="s">
        <v>2030</v>
      </c>
      <c r="H48115" t="s">
        <v>2017</v>
      </c>
      <c r="I48115">
        <v>43491</v>
      </c>
      <c r="J48115">
        <v>2</v>
      </c>
      <c r="K48115">
        <v>6.97</v>
      </c>
    </row>
    <row r="48116" spans="2:11">
      <c r="B48116" t="s">
        <v>2091</v>
      </c>
      <c r="C48116" t="s">
        <v>2690</v>
      </c>
      <c r="D48116" t="s">
        <v>2093</v>
      </c>
      <c r="E48116" t="s">
        <v>2030</v>
      </c>
      <c r="F48116" t="s">
        <v>2016</v>
      </c>
      <c r="G48116" t="s">
        <v>2030</v>
      </c>
      <c r="H48116" t="s">
        <v>2017</v>
      </c>
      <c r="I48116">
        <v>43483</v>
      </c>
      <c r="J48116" t="s">
        <v>2030</v>
      </c>
      <c r="K48116" t="s">
        <v>2030</v>
      </c>
    </row>
    <row r="48117" spans="2:11">
      <c r="B48117" t="s">
        <v>2682</v>
      </c>
      <c r="C48117" t="s">
        <v>3919</v>
      </c>
      <c r="D48117" t="s">
        <v>2026</v>
      </c>
      <c r="E48117">
        <v>5</v>
      </c>
      <c r="F48117" t="s">
        <v>2016</v>
      </c>
      <c r="G48117">
        <v>121</v>
      </c>
      <c r="H48117" t="s">
        <v>2017</v>
      </c>
      <c r="I48117">
        <v>43481</v>
      </c>
      <c r="J48117">
        <v>6</v>
      </c>
      <c r="K48117">
        <v>-8.39</v>
      </c>
    </row>
    <row r="48118" spans="2:11">
      <c r="B48118" t="s">
        <v>2470</v>
      </c>
      <c r="C48118" t="s">
        <v>3062</v>
      </c>
      <c r="D48118" t="s">
        <v>2026</v>
      </c>
      <c r="E48118">
        <v>5</v>
      </c>
      <c r="F48118" t="s">
        <v>2016</v>
      </c>
      <c r="G48118" t="s">
        <v>2030</v>
      </c>
      <c r="H48118" t="s">
        <v>2017</v>
      </c>
      <c r="I48118">
        <v>43453</v>
      </c>
      <c r="J48118">
        <v>6</v>
      </c>
      <c r="K48118">
        <v>-8.39</v>
      </c>
    </row>
    <row r="48119" spans="2:11">
      <c r="B48119" t="s">
        <v>2096</v>
      </c>
      <c r="C48119" t="s">
        <v>2097</v>
      </c>
      <c r="D48119" t="s">
        <v>2026</v>
      </c>
      <c r="E48119">
        <v>5</v>
      </c>
      <c r="F48119" t="s">
        <v>2016</v>
      </c>
      <c r="G48119" t="s">
        <v>2030</v>
      </c>
      <c r="H48119" t="s">
        <v>2017</v>
      </c>
      <c r="I48119">
        <v>43441</v>
      </c>
      <c r="J48119">
        <v>6</v>
      </c>
      <c r="K48119">
        <v>-8.39</v>
      </c>
    </row>
    <row r="48120" spans="2:11">
      <c r="B48120" t="s">
        <v>2024</v>
      </c>
      <c r="C48120" t="s">
        <v>2768</v>
      </c>
      <c r="D48120" t="s">
        <v>2026</v>
      </c>
      <c r="E48120">
        <v>5</v>
      </c>
      <c r="F48120" t="s">
        <v>2016</v>
      </c>
      <c r="G48120">
        <v>155</v>
      </c>
      <c r="H48120" t="s">
        <v>2017</v>
      </c>
      <c r="I48120">
        <v>43402</v>
      </c>
      <c r="J48120">
        <v>6</v>
      </c>
      <c r="K48120">
        <v>-8.39</v>
      </c>
    </row>
    <row r="48121" spans="2:11">
      <c r="B48121" t="s">
        <v>2079</v>
      </c>
      <c r="C48121" t="s">
        <v>2688</v>
      </c>
      <c r="D48121" t="s">
        <v>2029</v>
      </c>
      <c r="E48121">
        <v>5</v>
      </c>
      <c r="F48121" t="s">
        <v>2016</v>
      </c>
      <c r="G48121">
        <v>145</v>
      </c>
      <c r="H48121" t="s">
        <v>2017</v>
      </c>
      <c r="I48121">
        <v>43402</v>
      </c>
      <c r="J48121">
        <v>6</v>
      </c>
      <c r="K48121">
        <v>-8.39</v>
      </c>
    </row>
    <row r="48122" spans="2:11">
      <c r="B48122" t="s">
        <v>3856</v>
      </c>
      <c r="C48122" t="s">
        <v>3920</v>
      </c>
      <c r="D48122" t="s">
        <v>2026</v>
      </c>
      <c r="E48122">
        <v>5</v>
      </c>
      <c r="F48122" t="s">
        <v>2016</v>
      </c>
      <c r="G48122">
        <v>140</v>
      </c>
      <c r="H48122" t="s">
        <v>2017</v>
      </c>
      <c r="I48122">
        <v>43102</v>
      </c>
      <c r="J48122">
        <v>6</v>
      </c>
      <c r="K48122">
        <v>-8.39</v>
      </c>
    </row>
    <row r="48123" spans="2:11">
      <c r="B48123" t="s">
        <v>3414</v>
      </c>
      <c r="C48123" t="s">
        <v>3852</v>
      </c>
      <c r="D48123" t="s">
        <v>2104</v>
      </c>
      <c r="E48123" t="s">
        <v>2030</v>
      </c>
      <c r="F48123" t="s">
        <v>2016</v>
      </c>
      <c r="G48123" t="s">
        <v>2030</v>
      </c>
      <c r="H48123" t="s">
        <v>2017</v>
      </c>
      <c r="I48123">
        <v>42453</v>
      </c>
      <c r="J48123" t="s">
        <v>2030</v>
      </c>
      <c r="K48123" t="s">
        <v>2030</v>
      </c>
    </row>
    <row r="48124" spans="2:11">
      <c r="B48124" t="s">
        <v>3921</v>
      </c>
      <c r="C48124" t="s">
        <v>3922</v>
      </c>
      <c r="D48124" t="s">
        <v>2104</v>
      </c>
      <c r="E48124" t="s">
        <v>2030</v>
      </c>
      <c r="F48124" t="s">
        <v>2016</v>
      </c>
      <c r="G48124" t="s">
        <v>2030</v>
      </c>
      <c r="H48124" t="s">
        <v>2017</v>
      </c>
      <c r="I48124">
        <v>42450</v>
      </c>
      <c r="J48124" t="s">
        <v>2030</v>
      </c>
      <c r="K48124" t="s">
        <v>2030</v>
      </c>
    </row>
    <row r="48125" spans="2:11">
      <c r="B48125" t="s">
        <v>3397</v>
      </c>
      <c r="C48125" t="s">
        <v>3923</v>
      </c>
      <c r="D48125" t="s">
        <v>2026</v>
      </c>
      <c r="E48125">
        <v>5</v>
      </c>
      <c r="F48125" t="s">
        <v>2085</v>
      </c>
      <c r="G48125">
        <v>84</v>
      </c>
      <c r="H48125" t="s">
        <v>2020</v>
      </c>
      <c r="I48125">
        <v>42403</v>
      </c>
      <c r="J48125">
        <v>6</v>
      </c>
      <c r="K48125">
        <v>-8.39</v>
      </c>
    </row>
    <row r="48126" spans="2:11">
      <c r="B48126" t="s">
        <v>3924</v>
      </c>
      <c r="C48126" t="s">
        <v>3925</v>
      </c>
      <c r="D48126" t="s">
        <v>2076</v>
      </c>
      <c r="E48126">
        <v>3</v>
      </c>
      <c r="F48126" t="s">
        <v>2016</v>
      </c>
      <c r="G48126">
        <v>85.92</v>
      </c>
      <c r="H48126" t="s">
        <v>2017</v>
      </c>
      <c r="I48126">
        <v>42218</v>
      </c>
      <c r="J48126">
        <v>3</v>
      </c>
      <c r="K48126">
        <v>0</v>
      </c>
    </row>
    <row r="48127" spans="2:11">
      <c r="B48127" t="s">
        <v>3131</v>
      </c>
      <c r="C48127" t="s">
        <v>3926</v>
      </c>
      <c r="D48127" t="s">
        <v>2076</v>
      </c>
      <c r="E48127">
        <v>3</v>
      </c>
      <c r="F48127" t="s">
        <v>2016</v>
      </c>
      <c r="G48127">
        <v>83.54</v>
      </c>
      <c r="H48127" t="s">
        <v>2017</v>
      </c>
      <c r="I48127">
        <v>42217</v>
      </c>
      <c r="J48127">
        <v>3</v>
      </c>
      <c r="K48127">
        <v>0</v>
      </c>
    </row>
    <row r="48201" spans="1:11">
      <c r="A48201" t="s">
        <v>1495</v>
      </c>
      <c r="B48201" t="s">
        <v>2277</v>
      </c>
      <c r="C48201" t="s">
        <v>2339</v>
      </c>
      <c r="D48201" t="s">
        <v>2029</v>
      </c>
      <c r="E48201">
        <v>5</v>
      </c>
      <c r="F48201" t="s">
        <v>2016</v>
      </c>
      <c r="G48201">
        <v>20</v>
      </c>
      <c r="H48201" t="s">
        <v>2017</v>
      </c>
      <c r="I48201">
        <v>43487</v>
      </c>
      <c r="J48201">
        <v>1</v>
      </c>
      <c r="K48201">
        <v>85.56</v>
      </c>
    </row>
    <row r="48202" spans="1:11">
      <c r="B48202" t="s">
        <v>2220</v>
      </c>
      <c r="C48202" t="s">
        <v>2340</v>
      </c>
      <c r="D48202" t="s">
        <v>2026</v>
      </c>
      <c r="E48202">
        <v>5</v>
      </c>
      <c r="F48202" t="s">
        <v>2016</v>
      </c>
      <c r="G48202">
        <v>22</v>
      </c>
      <c r="H48202" t="s">
        <v>2020</v>
      </c>
      <c r="I48202">
        <v>43487</v>
      </c>
      <c r="J48202">
        <v>1</v>
      </c>
      <c r="K48202">
        <v>85.56</v>
      </c>
    </row>
    <row r="48203" spans="1:11">
      <c r="B48203" t="s">
        <v>2198</v>
      </c>
      <c r="C48203" t="s">
        <v>2341</v>
      </c>
      <c r="D48203" t="s">
        <v>2035</v>
      </c>
      <c r="E48203">
        <v>5</v>
      </c>
      <c r="F48203" t="s">
        <v>2016</v>
      </c>
      <c r="G48203">
        <v>21</v>
      </c>
      <c r="H48203" t="s">
        <v>2020</v>
      </c>
      <c r="I48203">
        <v>43487</v>
      </c>
      <c r="J48203">
        <v>3</v>
      </c>
      <c r="K48203">
        <v>32.54</v>
      </c>
    </row>
    <row r="48204" spans="1:11">
      <c r="B48204" t="s">
        <v>2083</v>
      </c>
      <c r="C48204" t="s">
        <v>2084</v>
      </c>
      <c r="D48204" t="s">
        <v>2026</v>
      </c>
      <c r="E48204">
        <v>5</v>
      </c>
      <c r="F48204" t="s">
        <v>2016</v>
      </c>
      <c r="G48204" t="s">
        <v>2030</v>
      </c>
      <c r="H48204" t="s">
        <v>2017</v>
      </c>
      <c r="I48204">
        <v>43181</v>
      </c>
      <c r="J48204">
        <v>2</v>
      </c>
      <c r="K48204">
        <v>75.2</v>
      </c>
    </row>
    <row r="48301" spans="1:11">
      <c r="A48301" t="s">
        <v>1496</v>
      </c>
      <c r="B48301" t="s">
        <v>2079</v>
      </c>
      <c r="C48301" t="s">
        <v>2138</v>
      </c>
      <c r="D48301" t="s">
        <v>2029</v>
      </c>
      <c r="E48301">
        <v>5</v>
      </c>
      <c r="F48301" t="s">
        <v>2016</v>
      </c>
      <c r="G48301">
        <v>51</v>
      </c>
      <c r="H48301" t="s">
        <v>2017</v>
      </c>
      <c r="I48301">
        <v>43509</v>
      </c>
      <c r="J48301">
        <v>2</v>
      </c>
      <c r="K48301">
        <v>15.62</v>
      </c>
    </row>
    <row r="48302" spans="1:11">
      <c r="B48302" t="s">
        <v>2139</v>
      </c>
      <c r="C48302" t="s">
        <v>2140</v>
      </c>
      <c r="D48302" t="s">
        <v>2035</v>
      </c>
      <c r="E48302">
        <v>5</v>
      </c>
      <c r="F48302" t="s">
        <v>2016</v>
      </c>
      <c r="G48302">
        <v>68</v>
      </c>
      <c r="H48302" t="s">
        <v>2017</v>
      </c>
      <c r="I48302">
        <v>43508</v>
      </c>
      <c r="J48302" t="s">
        <v>2030</v>
      </c>
      <c r="K48302" t="s">
        <v>2030</v>
      </c>
    </row>
    <row r="48303" spans="1:11">
      <c r="B48303" t="s">
        <v>2031</v>
      </c>
      <c r="C48303" t="s">
        <v>2141</v>
      </c>
      <c r="D48303" t="s">
        <v>2026</v>
      </c>
      <c r="E48303">
        <v>5</v>
      </c>
      <c r="F48303" t="s">
        <v>2016</v>
      </c>
      <c r="G48303">
        <v>48</v>
      </c>
      <c r="H48303" t="s">
        <v>2017</v>
      </c>
      <c r="I48303">
        <v>43507</v>
      </c>
      <c r="J48303" t="s">
        <v>2030</v>
      </c>
      <c r="K48303" t="s">
        <v>2030</v>
      </c>
    </row>
    <row r="48304" spans="1:11">
      <c r="B48304" t="s">
        <v>2142</v>
      </c>
      <c r="C48304" t="s">
        <v>2143</v>
      </c>
      <c r="D48304" t="s">
        <v>2026</v>
      </c>
      <c r="E48304">
        <v>5</v>
      </c>
      <c r="F48304" t="s">
        <v>2016</v>
      </c>
      <c r="G48304">
        <v>73</v>
      </c>
      <c r="H48304" t="s">
        <v>2020</v>
      </c>
      <c r="I48304">
        <v>43507</v>
      </c>
      <c r="J48304">
        <v>1</v>
      </c>
      <c r="K48304">
        <v>52.34</v>
      </c>
    </row>
    <row r="48305" spans="2:11">
      <c r="B48305" t="s">
        <v>2144</v>
      </c>
      <c r="C48305" t="s">
        <v>2145</v>
      </c>
      <c r="D48305" t="s">
        <v>2026</v>
      </c>
      <c r="E48305">
        <v>5</v>
      </c>
      <c r="F48305" t="s">
        <v>2016</v>
      </c>
      <c r="G48305">
        <v>45</v>
      </c>
      <c r="H48305" t="s">
        <v>2017</v>
      </c>
      <c r="I48305">
        <v>43504</v>
      </c>
      <c r="J48305" t="s">
        <v>2030</v>
      </c>
      <c r="K48305" t="s">
        <v>2030</v>
      </c>
    </row>
    <row r="48306" spans="2:11">
      <c r="B48306" t="s">
        <v>2146</v>
      </c>
      <c r="C48306" t="s">
        <v>2147</v>
      </c>
      <c r="D48306" t="s">
        <v>2026</v>
      </c>
      <c r="E48306">
        <v>5</v>
      </c>
      <c r="F48306" t="s">
        <v>2016</v>
      </c>
      <c r="G48306">
        <v>50</v>
      </c>
      <c r="H48306" t="s">
        <v>2020</v>
      </c>
      <c r="I48306">
        <v>43504</v>
      </c>
      <c r="J48306">
        <v>1</v>
      </c>
      <c r="K48306">
        <v>52.34</v>
      </c>
    </row>
    <row r="48307" spans="2:11">
      <c r="B48307" t="s">
        <v>2148</v>
      </c>
      <c r="C48307" t="s">
        <v>2149</v>
      </c>
      <c r="D48307" t="s">
        <v>2029</v>
      </c>
      <c r="E48307">
        <v>5</v>
      </c>
      <c r="F48307" t="s">
        <v>2016</v>
      </c>
      <c r="G48307">
        <v>76</v>
      </c>
      <c r="H48307" t="s">
        <v>2020</v>
      </c>
      <c r="I48307">
        <v>43504</v>
      </c>
      <c r="J48307">
        <v>1</v>
      </c>
      <c r="K48307">
        <v>52.34</v>
      </c>
    </row>
    <row r="48308" spans="2:11">
      <c r="B48308" t="s">
        <v>2077</v>
      </c>
      <c r="C48308" t="s">
        <v>2150</v>
      </c>
      <c r="D48308" t="s">
        <v>2029</v>
      </c>
      <c r="E48308">
        <v>5</v>
      </c>
      <c r="F48308" t="s">
        <v>2016</v>
      </c>
      <c r="G48308">
        <v>45</v>
      </c>
      <c r="H48308" t="s">
        <v>2020</v>
      </c>
      <c r="I48308">
        <v>43504</v>
      </c>
      <c r="J48308">
        <v>1</v>
      </c>
      <c r="K48308">
        <v>52.34</v>
      </c>
    </row>
    <row r="48309" spans="2:11">
      <c r="B48309" t="s">
        <v>2151</v>
      </c>
      <c r="C48309" t="s">
        <v>2152</v>
      </c>
      <c r="D48309" t="s">
        <v>2026</v>
      </c>
      <c r="E48309">
        <v>5</v>
      </c>
      <c r="F48309" t="s">
        <v>2016</v>
      </c>
      <c r="G48309">
        <v>47</v>
      </c>
      <c r="H48309" t="s">
        <v>2020</v>
      </c>
      <c r="I48309">
        <v>43504</v>
      </c>
      <c r="J48309" t="s">
        <v>2030</v>
      </c>
      <c r="K48309" t="s">
        <v>2030</v>
      </c>
    </row>
    <row r="48310" spans="2:11">
      <c r="B48310" t="s">
        <v>2153</v>
      </c>
      <c r="C48310" t="s">
        <v>2154</v>
      </c>
      <c r="D48310" t="s">
        <v>2026</v>
      </c>
      <c r="E48310">
        <v>5</v>
      </c>
      <c r="F48310" t="s">
        <v>2016</v>
      </c>
      <c r="G48310">
        <v>70</v>
      </c>
      <c r="H48310" t="s">
        <v>2017</v>
      </c>
      <c r="I48310">
        <v>43504</v>
      </c>
      <c r="J48310">
        <v>1</v>
      </c>
      <c r="K48310">
        <v>52.34</v>
      </c>
    </row>
    <row r="48311" spans="2:11">
      <c r="B48311" t="s">
        <v>2136</v>
      </c>
      <c r="C48311" t="s">
        <v>2155</v>
      </c>
      <c r="D48311" t="s">
        <v>2026</v>
      </c>
      <c r="E48311">
        <v>5</v>
      </c>
      <c r="F48311" t="s">
        <v>2016</v>
      </c>
      <c r="G48311">
        <v>72</v>
      </c>
      <c r="H48311" t="s">
        <v>2020</v>
      </c>
      <c r="I48311">
        <v>43504</v>
      </c>
      <c r="J48311" t="s">
        <v>2030</v>
      </c>
      <c r="K48311" t="s">
        <v>2030</v>
      </c>
    </row>
    <row r="48401" spans="1:11">
      <c r="A48401" t="s">
        <v>1497</v>
      </c>
      <c r="B48401" t="s">
        <v>2094</v>
      </c>
      <c r="C48401" t="s">
        <v>2095</v>
      </c>
      <c r="D48401" t="s">
        <v>2053</v>
      </c>
      <c r="E48401">
        <v>1</v>
      </c>
      <c r="F48401" t="s">
        <v>2088</v>
      </c>
      <c r="G48401" t="s">
        <v>2030</v>
      </c>
      <c r="H48401" t="s">
        <v>2017</v>
      </c>
      <c r="I48401">
        <v>43510</v>
      </c>
      <c r="J48401" t="s">
        <v>2030</v>
      </c>
      <c r="K48401" t="s">
        <v>2030</v>
      </c>
    </row>
    <row r="48402" spans="1:11">
      <c r="B48402" t="s">
        <v>2136</v>
      </c>
      <c r="C48402" t="s">
        <v>2954</v>
      </c>
      <c r="D48402" t="s">
        <v>2026</v>
      </c>
      <c r="E48402">
        <v>5</v>
      </c>
      <c r="F48402" t="s">
        <v>2016</v>
      </c>
      <c r="G48402">
        <v>40</v>
      </c>
      <c r="H48402" t="s">
        <v>2020</v>
      </c>
      <c r="I48402">
        <v>43510</v>
      </c>
      <c r="J48402">
        <v>10</v>
      </c>
      <c r="K48402">
        <v>-24.37</v>
      </c>
    </row>
    <row r="48403" spans="1:11">
      <c r="B48403" t="s">
        <v>2159</v>
      </c>
      <c r="C48403" t="s">
        <v>2950</v>
      </c>
      <c r="D48403" t="s">
        <v>2044</v>
      </c>
      <c r="E48403">
        <v>3</v>
      </c>
      <c r="F48403" t="s">
        <v>2016</v>
      </c>
      <c r="G48403">
        <v>42</v>
      </c>
      <c r="H48403" t="s">
        <v>2017</v>
      </c>
      <c r="I48403">
        <v>43508</v>
      </c>
      <c r="J48403">
        <v>1</v>
      </c>
      <c r="K48403">
        <v>31.41</v>
      </c>
    </row>
    <row r="48404" spans="1:11">
      <c r="B48404" t="s">
        <v>2267</v>
      </c>
      <c r="C48404" t="s">
        <v>2652</v>
      </c>
      <c r="D48404" t="s">
        <v>2029</v>
      </c>
      <c r="E48404">
        <v>5</v>
      </c>
      <c r="F48404" t="s">
        <v>2016</v>
      </c>
      <c r="G48404">
        <v>40</v>
      </c>
      <c r="H48404" t="s">
        <v>2020</v>
      </c>
      <c r="I48404">
        <v>43508</v>
      </c>
      <c r="J48404">
        <v>8</v>
      </c>
      <c r="K48404">
        <v>-16.190000000000001</v>
      </c>
    </row>
    <row r="48405" spans="1:11">
      <c r="B48405" t="s">
        <v>106</v>
      </c>
      <c r="C48405" t="s">
        <v>2955</v>
      </c>
      <c r="D48405" t="s">
        <v>2669</v>
      </c>
      <c r="E48405">
        <v>5</v>
      </c>
      <c r="F48405" t="s">
        <v>2016</v>
      </c>
      <c r="G48405">
        <v>44</v>
      </c>
      <c r="H48405" t="s">
        <v>2020</v>
      </c>
      <c r="I48405">
        <v>43504</v>
      </c>
      <c r="J48405">
        <v>6</v>
      </c>
      <c r="K48405">
        <v>-10.32</v>
      </c>
    </row>
    <row r="48406" spans="1:11">
      <c r="B48406" t="s">
        <v>2037</v>
      </c>
      <c r="C48406" t="s">
        <v>3731</v>
      </c>
      <c r="D48406" t="s">
        <v>2026</v>
      </c>
      <c r="E48406">
        <v>5</v>
      </c>
      <c r="F48406" t="s">
        <v>2016</v>
      </c>
      <c r="G48406">
        <v>50</v>
      </c>
      <c r="H48406" t="s">
        <v>2020</v>
      </c>
      <c r="I48406">
        <v>43504</v>
      </c>
      <c r="J48406" t="s">
        <v>2030</v>
      </c>
      <c r="K48406" t="s">
        <v>2030</v>
      </c>
    </row>
    <row r="48407" spans="1:11">
      <c r="B48407" t="s">
        <v>2045</v>
      </c>
      <c r="C48407" t="s">
        <v>2249</v>
      </c>
      <c r="D48407" t="s">
        <v>2015</v>
      </c>
      <c r="E48407">
        <v>3</v>
      </c>
      <c r="F48407" t="s">
        <v>2016</v>
      </c>
      <c r="G48407" t="s">
        <v>2030</v>
      </c>
      <c r="H48407" t="s">
        <v>2017</v>
      </c>
      <c r="I48407">
        <v>43504</v>
      </c>
      <c r="J48407" t="s">
        <v>2030</v>
      </c>
      <c r="K48407" t="s">
        <v>2030</v>
      </c>
    </row>
    <row r="48408" spans="1:11">
      <c r="B48408" t="s">
        <v>2061</v>
      </c>
      <c r="C48408" t="s">
        <v>2952</v>
      </c>
      <c r="D48408" t="s">
        <v>2044</v>
      </c>
      <c r="E48408">
        <v>3</v>
      </c>
      <c r="F48408" t="s">
        <v>2016</v>
      </c>
      <c r="G48408">
        <v>38</v>
      </c>
      <c r="H48408" t="s">
        <v>2020</v>
      </c>
      <c r="I48408">
        <v>43504</v>
      </c>
      <c r="J48408">
        <v>9</v>
      </c>
      <c r="K48408">
        <v>-17.329999999999998</v>
      </c>
    </row>
    <row r="48409" spans="1:11">
      <c r="B48409" t="s">
        <v>2601</v>
      </c>
      <c r="C48409" t="s">
        <v>2953</v>
      </c>
      <c r="D48409" t="s">
        <v>2015</v>
      </c>
      <c r="E48409">
        <v>3</v>
      </c>
      <c r="F48409" t="s">
        <v>2016</v>
      </c>
      <c r="G48409">
        <v>35</v>
      </c>
      <c r="H48409" t="s">
        <v>2017</v>
      </c>
      <c r="I48409">
        <v>43504</v>
      </c>
      <c r="J48409">
        <v>4</v>
      </c>
      <c r="K48409">
        <v>0</v>
      </c>
    </row>
    <row r="48410" spans="1:11">
      <c r="B48410" t="s">
        <v>2067</v>
      </c>
      <c r="C48410" t="s">
        <v>2957</v>
      </c>
      <c r="D48410" t="s">
        <v>2252</v>
      </c>
      <c r="E48410">
        <v>3</v>
      </c>
      <c r="F48410" t="s">
        <v>2016</v>
      </c>
      <c r="G48410">
        <v>35</v>
      </c>
      <c r="H48410" t="s">
        <v>2020</v>
      </c>
      <c r="I48410">
        <v>43503</v>
      </c>
      <c r="J48410" t="s">
        <v>2030</v>
      </c>
      <c r="K48410" t="s">
        <v>2030</v>
      </c>
    </row>
    <row r="48411" spans="1:11">
      <c r="B48411" t="s">
        <v>2033</v>
      </c>
      <c r="C48411" t="s">
        <v>2966</v>
      </c>
      <c r="D48411" t="s">
        <v>2044</v>
      </c>
      <c r="E48411">
        <v>3</v>
      </c>
      <c r="F48411" t="s">
        <v>2016</v>
      </c>
      <c r="G48411">
        <v>34</v>
      </c>
      <c r="H48411" t="s">
        <v>2020</v>
      </c>
      <c r="I48411">
        <v>43503</v>
      </c>
      <c r="J48411">
        <v>5</v>
      </c>
      <c r="K48411">
        <v>-9.8699999999999992</v>
      </c>
    </row>
    <row r="48412" spans="1:11">
      <c r="B48412" t="s">
        <v>2232</v>
      </c>
      <c r="C48412" t="s">
        <v>3227</v>
      </c>
      <c r="D48412" t="s">
        <v>2015</v>
      </c>
      <c r="E48412">
        <v>3</v>
      </c>
      <c r="F48412" t="s">
        <v>2016</v>
      </c>
      <c r="G48412" t="s">
        <v>2030</v>
      </c>
      <c r="H48412" t="s">
        <v>2017</v>
      </c>
      <c r="I48412">
        <v>43503</v>
      </c>
      <c r="J48412">
        <v>4</v>
      </c>
      <c r="K48412">
        <v>0</v>
      </c>
    </row>
    <row r="48413" spans="1:11">
      <c r="B48413" t="s">
        <v>2069</v>
      </c>
      <c r="C48413" t="s">
        <v>2959</v>
      </c>
      <c r="D48413" t="s">
        <v>2071</v>
      </c>
      <c r="E48413">
        <v>3</v>
      </c>
      <c r="F48413" t="s">
        <v>2016</v>
      </c>
      <c r="G48413" t="s">
        <v>2030</v>
      </c>
      <c r="H48413" t="s">
        <v>2017</v>
      </c>
      <c r="I48413">
        <v>43503</v>
      </c>
      <c r="J48413">
        <v>2</v>
      </c>
      <c r="K48413">
        <v>26.98</v>
      </c>
    </row>
    <row r="48414" spans="1:11">
      <c r="B48414" t="s">
        <v>2120</v>
      </c>
      <c r="C48414" t="s">
        <v>2121</v>
      </c>
      <c r="D48414" t="s">
        <v>2044</v>
      </c>
      <c r="E48414">
        <v>3</v>
      </c>
      <c r="F48414" t="s">
        <v>2016</v>
      </c>
      <c r="G48414">
        <v>35</v>
      </c>
      <c r="H48414" t="s">
        <v>2020</v>
      </c>
      <c r="I48414">
        <v>43503</v>
      </c>
      <c r="J48414">
        <v>4</v>
      </c>
      <c r="K48414">
        <v>0</v>
      </c>
    </row>
    <row r="48415" spans="1:11">
      <c r="B48415" t="s">
        <v>2091</v>
      </c>
      <c r="C48415" t="s">
        <v>3229</v>
      </c>
      <c r="D48415" t="s">
        <v>2093</v>
      </c>
      <c r="E48415" t="s">
        <v>2030</v>
      </c>
      <c r="F48415" t="s">
        <v>2016</v>
      </c>
      <c r="G48415" t="s">
        <v>2030</v>
      </c>
      <c r="H48415" t="s">
        <v>2017</v>
      </c>
      <c r="I48415">
        <v>43502</v>
      </c>
      <c r="J48415" t="s">
        <v>2030</v>
      </c>
      <c r="K48415" t="s">
        <v>2030</v>
      </c>
    </row>
    <row r="48416" spans="1:11">
      <c r="B48416" t="s">
        <v>2079</v>
      </c>
      <c r="C48416" t="s">
        <v>2961</v>
      </c>
      <c r="D48416" t="s">
        <v>2015</v>
      </c>
      <c r="E48416">
        <v>3</v>
      </c>
      <c r="F48416" t="s">
        <v>2016</v>
      </c>
      <c r="G48416">
        <v>35</v>
      </c>
      <c r="H48416" t="s">
        <v>2017</v>
      </c>
      <c r="I48416">
        <v>43487</v>
      </c>
      <c r="J48416">
        <v>4</v>
      </c>
      <c r="K48416">
        <v>0</v>
      </c>
    </row>
    <row r="48417" spans="2:11">
      <c r="B48417" t="s">
        <v>2257</v>
      </c>
      <c r="C48417" t="s">
        <v>2964</v>
      </c>
      <c r="D48417" t="s">
        <v>2044</v>
      </c>
      <c r="E48417">
        <v>3</v>
      </c>
      <c r="F48417" t="s">
        <v>2016</v>
      </c>
      <c r="G48417">
        <v>35</v>
      </c>
      <c r="H48417" t="s">
        <v>2020</v>
      </c>
      <c r="I48417">
        <v>43476</v>
      </c>
      <c r="J48417" t="s">
        <v>2030</v>
      </c>
      <c r="K48417" t="s">
        <v>2030</v>
      </c>
    </row>
    <row r="48418" spans="2:11">
      <c r="B48418" t="s">
        <v>2321</v>
      </c>
      <c r="C48418" t="s">
        <v>2967</v>
      </c>
      <c r="D48418" t="s">
        <v>2026</v>
      </c>
      <c r="E48418">
        <v>5</v>
      </c>
      <c r="F48418" t="s">
        <v>2016</v>
      </c>
      <c r="G48418">
        <v>56</v>
      </c>
      <c r="H48418" t="s">
        <v>2017</v>
      </c>
      <c r="I48418">
        <v>43476</v>
      </c>
      <c r="J48418">
        <v>7</v>
      </c>
      <c r="K48418">
        <v>-13.95</v>
      </c>
    </row>
    <row r="48419" spans="2:11">
      <c r="B48419" t="s">
        <v>2131</v>
      </c>
      <c r="C48419" t="s">
        <v>2963</v>
      </c>
      <c r="D48419" t="s">
        <v>2044</v>
      </c>
      <c r="E48419">
        <v>3</v>
      </c>
      <c r="F48419" t="s">
        <v>2016</v>
      </c>
      <c r="G48419">
        <v>38</v>
      </c>
      <c r="H48419" t="s">
        <v>2017</v>
      </c>
      <c r="I48419">
        <v>43474</v>
      </c>
      <c r="J48419" t="s">
        <v>2030</v>
      </c>
      <c r="K48419" t="s">
        <v>2030</v>
      </c>
    </row>
    <row r="48420" spans="2:11">
      <c r="B48420" t="s">
        <v>2083</v>
      </c>
      <c r="C48420" t="s">
        <v>2084</v>
      </c>
      <c r="D48420" t="s">
        <v>2026</v>
      </c>
      <c r="E48420">
        <v>5</v>
      </c>
      <c r="F48420" t="s">
        <v>2016</v>
      </c>
      <c r="G48420" t="s">
        <v>2030</v>
      </c>
      <c r="H48420" t="s">
        <v>2017</v>
      </c>
      <c r="I48420">
        <v>43448</v>
      </c>
      <c r="J48420">
        <v>11</v>
      </c>
      <c r="K48420">
        <v>-69.540000000000006</v>
      </c>
    </row>
    <row r="48421" spans="2:11">
      <c r="B48421" t="s">
        <v>2077</v>
      </c>
      <c r="C48421" t="s">
        <v>2116</v>
      </c>
      <c r="D48421" t="s">
        <v>2662</v>
      </c>
      <c r="E48421">
        <v>3</v>
      </c>
      <c r="F48421" t="s">
        <v>2016</v>
      </c>
      <c r="G48421" t="s">
        <v>2030</v>
      </c>
      <c r="H48421" t="s">
        <v>2017</v>
      </c>
      <c r="I48421">
        <v>43431</v>
      </c>
      <c r="J48421">
        <v>4</v>
      </c>
      <c r="K48421">
        <v>0</v>
      </c>
    </row>
    <row r="48422" spans="2:11">
      <c r="B48422" t="s">
        <v>2051</v>
      </c>
      <c r="C48422" t="s">
        <v>3217</v>
      </c>
      <c r="D48422" t="s">
        <v>2076</v>
      </c>
      <c r="E48422">
        <v>3</v>
      </c>
      <c r="F48422" t="s">
        <v>2016</v>
      </c>
      <c r="G48422">
        <v>36</v>
      </c>
      <c r="H48422" t="s">
        <v>2017</v>
      </c>
      <c r="I48422">
        <v>43424</v>
      </c>
      <c r="J48422" t="s">
        <v>2030</v>
      </c>
      <c r="K48422" t="s">
        <v>2030</v>
      </c>
    </row>
    <row r="48501" spans="1:11">
      <c r="A48501" t="s">
        <v>1498</v>
      </c>
      <c r="B48501" t="s">
        <v>2321</v>
      </c>
      <c r="C48501" t="s">
        <v>3040</v>
      </c>
      <c r="D48501" t="s">
        <v>2076</v>
      </c>
      <c r="E48501">
        <v>3</v>
      </c>
      <c r="F48501" t="s">
        <v>2016</v>
      </c>
      <c r="G48501">
        <v>105</v>
      </c>
      <c r="H48501" t="s">
        <v>2020</v>
      </c>
      <c r="I48501">
        <v>43511</v>
      </c>
      <c r="J48501">
        <v>4</v>
      </c>
      <c r="K48501">
        <v>0</v>
      </c>
    </row>
    <row r="48502" spans="1:11">
      <c r="B48502" t="s">
        <v>2777</v>
      </c>
      <c r="C48502" t="s">
        <v>3041</v>
      </c>
      <c r="D48502" t="s">
        <v>2026</v>
      </c>
      <c r="E48502">
        <v>5</v>
      </c>
      <c r="F48502" t="s">
        <v>2016</v>
      </c>
      <c r="G48502">
        <v>125</v>
      </c>
      <c r="H48502" t="s">
        <v>2017</v>
      </c>
      <c r="I48502">
        <v>43510</v>
      </c>
      <c r="J48502">
        <v>1</v>
      </c>
      <c r="K48502">
        <v>22.25</v>
      </c>
    </row>
    <row r="48503" spans="1:11">
      <c r="B48503" t="s">
        <v>2274</v>
      </c>
      <c r="C48503" t="s">
        <v>2766</v>
      </c>
      <c r="D48503" t="s">
        <v>2026</v>
      </c>
      <c r="E48503">
        <v>5</v>
      </c>
      <c r="F48503" t="s">
        <v>2016</v>
      </c>
      <c r="G48503" t="s">
        <v>2030</v>
      </c>
      <c r="H48503" t="s">
        <v>2017</v>
      </c>
      <c r="I48503">
        <v>43509</v>
      </c>
      <c r="J48503">
        <v>1</v>
      </c>
      <c r="K48503">
        <v>22.25</v>
      </c>
    </row>
    <row r="48504" spans="1:11">
      <c r="B48504" t="s">
        <v>2094</v>
      </c>
      <c r="C48504" t="s">
        <v>2095</v>
      </c>
      <c r="D48504" t="s">
        <v>2053</v>
      </c>
      <c r="E48504">
        <v>1</v>
      </c>
      <c r="F48504" t="s">
        <v>2088</v>
      </c>
      <c r="G48504" t="s">
        <v>2030</v>
      </c>
      <c r="H48504" t="s">
        <v>2017</v>
      </c>
      <c r="I48504">
        <v>43509</v>
      </c>
      <c r="J48504" t="s">
        <v>2030</v>
      </c>
      <c r="K48504" t="s">
        <v>2030</v>
      </c>
    </row>
    <row r="48505" spans="1:11">
      <c r="B48505" t="s">
        <v>2601</v>
      </c>
      <c r="C48505" t="s">
        <v>2651</v>
      </c>
      <c r="D48505" t="s">
        <v>2029</v>
      </c>
      <c r="E48505">
        <v>5</v>
      </c>
      <c r="F48505" t="s">
        <v>2016</v>
      </c>
      <c r="G48505">
        <v>126</v>
      </c>
      <c r="H48505" t="s">
        <v>2017</v>
      </c>
      <c r="I48505">
        <v>43509</v>
      </c>
      <c r="J48505">
        <v>1</v>
      </c>
      <c r="K48505">
        <v>22.25</v>
      </c>
    </row>
    <row r="48506" spans="1:11">
      <c r="B48506" t="s">
        <v>2072</v>
      </c>
      <c r="C48506" t="s">
        <v>2255</v>
      </c>
      <c r="D48506" t="s">
        <v>2189</v>
      </c>
      <c r="E48506">
        <v>5</v>
      </c>
      <c r="F48506" t="s">
        <v>2016</v>
      </c>
      <c r="G48506">
        <v>118</v>
      </c>
      <c r="H48506" t="s">
        <v>2020</v>
      </c>
      <c r="I48506">
        <v>43500</v>
      </c>
      <c r="J48506">
        <v>1</v>
      </c>
      <c r="K48506">
        <v>22.25</v>
      </c>
    </row>
    <row r="48507" spans="1:11">
      <c r="B48507" t="s">
        <v>2174</v>
      </c>
      <c r="C48507" t="s">
        <v>2851</v>
      </c>
      <c r="D48507" t="s">
        <v>2029</v>
      </c>
      <c r="E48507">
        <v>5</v>
      </c>
      <c r="F48507" t="s">
        <v>2016</v>
      </c>
      <c r="G48507">
        <v>126</v>
      </c>
      <c r="H48507" t="s">
        <v>2017</v>
      </c>
      <c r="I48507">
        <v>43487</v>
      </c>
      <c r="J48507" t="s">
        <v>2030</v>
      </c>
      <c r="K48507" t="s">
        <v>2030</v>
      </c>
    </row>
    <row r="48508" spans="1:11">
      <c r="B48508" t="s">
        <v>2079</v>
      </c>
      <c r="C48508" t="s">
        <v>2848</v>
      </c>
      <c r="D48508" t="s">
        <v>2029</v>
      </c>
      <c r="E48508">
        <v>5</v>
      </c>
      <c r="F48508" t="s">
        <v>2016</v>
      </c>
      <c r="G48508">
        <v>129</v>
      </c>
      <c r="H48508" t="s">
        <v>2017</v>
      </c>
      <c r="I48508">
        <v>43476</v>
      </c>
      <c r="J48508">
        <v>1</v>
      </c>
      <c r="K48508">
        <v>22.25</v>
      </c>
    </row>
    <row r="48509" spans="1:11">
      <c r="B48509" t="s">
        <v>2021</v>
      </c>
      <c r="C48509" t="s">
        <v>2679</v>
      </c>
      <c r="D48509" t="s">
        <v>2434</v>
      </c>
      <c r="E48509">
        <v>3</v>
      </c>
      <c r="F48509" t="s">
        <v>2016</v>
      </c>
      <c r="G48509">
        <v>126</v>
      </c>
      <c r="H48509" t="s">
        <v>2020</v>
      </c>
      <c r="I48509">
        <v>43475</v>
      </c>
      <c r="J48509">
        <v>4</v>
      </c>
      <c r="K48509">
        <v>0</v>
      </c>
    </row>
    <row r="48510" spans="1:11">
      <c r="B48510" t="s">
        <v>2069</v>
      </c>
      <c r="C48510" t="s">
        <v>3043</v>
      </c>
      <c r="D48510" t="s">
        <v>2035</v>
      </c>
      <c r="E48510">
        <v>5</v>
      </c>
      <c r="F48510" t="s">
        <v>2016</v>
      </c>
      <c r="G48510">
        <v>125</v>
      </c>
      <c r="H48510" t="s">
        <v>2017</v>
      </c>
      <c r="I48510">
        <v>43475</v>
      </c>
      <c r="J48510">
        <v>3</v>
      </c>
      <c r="K48510">
        <v>5.37</v>
      </c>
    </row>
    <row r="48511" spans="1:11">
      <c r="B48511" t="s">
        <v>2033</v>
      </c>
      <c r="C48511" t="s">
        <v>2966</v>
      </c>
      <c r="D48511" t="s">
        <v>2035</v>
      </c>
      <c r="E48511">
        <v>5</v>
      </c>
      <c r="F48511" t="s">
        <v>2016</v>
      </c>
      <c r="G48511">
        <v>123</v>
      </c>
      <c r="H48511" t="s">
        <v>2020</v>
      </c>
      <c r="I48511">
        <v>43474</v>
      </c>
      <c r="J48511">
        <v>2</v>
      </c>
      <c r="K48511">
        <v>20.149999999999999</v>
      </c>
    </row>
    <row r="48512" spans="1:11">
      <c r="B48512" t="s">
        <v>2151</v>
      </c>
      <c r="C48512" t="s">
        <v>2852</v>
      </c>
      <c r="D48512" t="s">
        <v>2026</v>
      </c>
      <c r="E48512">
        <v>5</v>
      </c>
      <c r="F48512" t="s">
        <v>2016</v>
      </c>
      <c r="G48512">
        <v>115</v>
      </c>
      <c r="H48512" t="s">
        <v>2017</v>
      </c>
      <c r="I48512">
        <v>43474</v>
      </c>
      <c r="J48512">
        <v>1</v>
      </c>
      <c r="K48512">
        <v>22.25</v>
      </c>
    </row>
    <row r="48513" spans="2:11">
      <c r="B48513" t="s">
        <v>2267</v>
      </c>
      <c r="C48513" t="s">
        <v>2854</v>
      </c>
      <c r="D48513" t="s">
        <v>2029</v>
      </c>
      <c r="E48513">
        <v>5</v>
      </c>
      <c r="F48513" t="s">
        <v>2016</v>
      </c>
      <c r="G48513">
        <v>119</v>
      </c>
      <c r="H48513" t="s">
        <v>2017</v>
      </c>
      <c r="I48513">
        <v>43474</v>
      </c>
      <c r="J48513">
        <v>1</v>
      </c>
      <c r="K48513">
        <v>22.25</v>
      </c>
    </row>
    <row r="48514" spans="2:11">
      <c r="B48514" t="s">
        <v>2067</v>
      </c>
      <c r="C48514" t="s">
        <v>2251</v>
      </c>
      <c r="D48514" t="s">
        <v>2029</v>
      </c>
      <c r="E48514">
        <v>5</v>
      </c>
      <c r="F48514" t="s">
        <v>2016</v>
      </c>
      <c r="G48514">
        <v>126</v>
      </c>
      <c r="H48514" t="s">
        <v>2020</v>
      </c>
      <c r="I48514">
        <v>43473</v>
      </c>
      <c r="J48514">
        <v>1</v>
      </c>
      <c r="K48514">
        <v>22.25</v>
      </c>
    </row>
    <row r="48515" spans="2:11">
      <c r="B48515" t="s">
        <v>2198</v>
      </c>
      <c r="C48515" t="s">
        <v>3044</v>
      </c>
      <c r="D48515" t="s">
        <v>2035</v>
      </c>
      <c r="E48515">
        <v>5</v>
      </c>
      <c r="F48515" t="s">
        <v>2016</v>
      </c>
      <c r="G48515">
        <v>116</v>
      </c>
      <c r="H48515" t="s">
        <v>2017</v>
      </c>
      <c r="I48515">
        <v>43453</v>
      </c>
      <c r="J48515">
        <v>1</v>
      </c>
      <c r="K48515">
        <v>22.25</v>
      </c>
    </row>
    <row r="48516" spans="2:11">
      <c r="B48516" t="s">
        <v>2234</v>
      </c>
      <c r="C48516" t="s">
        <v>2846</v>
      </c>
      <c r="D48516" t="s">
        <v>2026</v>
      </c>
      <c r="E48516">
        <v>5</v>
      </c>
      <c r="F48516" t="s">
        <v>2016</v>
      </c>
      <c r="G48516">
        <v>125</v>
      </c>
      <c r="H48516" t="s">
        <v>2020</v>
      </c>
      <c r="I48516">
        <v>43451</v>
      </c>
      <c r="J48516" t="s">
        <v>2030</v>
      </c>
      <c r="K48516" t="s">
        <v>2030</v>
      </c>
    </row>
    <row r="48517" spans="2:11">
      <c r="B48517" t="s">
        <v>2051</v>
      </c>
      <c r="C48517" t="s">
        <v>2259</v>
      </c>
      <c r="D48517" t="s">
        <v>2076</v>
      </c>
      <c r="E48517">
        <v>3</v>
      </c>
      <c r="F48517" t="s">
        <v>2016</v>
      </c>
      <c r="G48517">
        <v>108</v>
      </c>
      <c r="H48517" t="s">
        <v>2017</v>
      </c>
      <c r="I48517">
        <v>43451</v>
      </c>
      <c r="J48517" t="s">
        <v>2030</v>
      </c>
      <c r="K48517" t="s">
        <v>2030</v>
      </c>
    </row>
    <row r="48518" spans="2:11">
      <c r="B48518" t="s">
        <v>2260</v>
      </c>
      <c r="C48518" t="s">
        <v>2261</v>
      </c>
      <c r="D48518" t="s">
        <v>2044</v>
      </c>
      <c r="E48518">
        <v>3</v>
      </c>
      <c r="F48518" t="s">
        <v>2016</v>
      </c>
      <c r="G48518">
        <v>115</v>
      </c>
      <c r="H48518" t="s">
        <v>2020</v>
      </c>
      <c r="I48518">
        <v>43451</v>
      </c>
      <c r="J48518">
        <v>4</v>
      </c>
      <c r="K48518">
        <v>0</v>
      </c>
    </row>
    <row r="48519" spans="2:11">
      <c r="B48519" t="s">
        <v>106</v>
      </c>
      <c r="C48519" t="s">
        <v>2856</v>
      </c>
      <c r="D48519" t="s">
        <v>2440</v>
      </c>
      <c r="E48519">
        <v>5</v>
      </c>
      <c r="F48519" t="s">
        <v>2016</v>
      </c>
      <c r="G48519">
        <v>119</v>
      </c>
      <c r="H48519" t="s">
        <v>2020</v>
      </c>
      <c r="I48519">
        <v>43447</v>
      </c>
      <c r="J48519">
        <v>1</v>
      </c>
      <c r="K48519">
        <v>22.25</v>
      </c>
    </row>
    <row r="48520" spans="2:11">
      <c r="B48520" t="s">
        <v>2091</v>
      </c>
      <c r="C48520" t="s">
        <v>2664</v>
      </c>
      <c r="D48520" t="s">
        <v>2093</v>
      </c>
      <c r="E48520" t="s">
        <v>2030</v>
      </c>
      <c r="F48520" t="s">
        <v>2016</v>
      </c>
      <c r="G48520" t="s">
        <v>2030</v>
      </c>
      <c r="H48520" t="s">
        <v>2017</v>
      </c>
      <c r="I48520">
        <v>43446</v>
      </c>
      <c r="J48520" t="s">
        <v>2030</v>
      </c>
      <c r="K48520" t="s">
        <v>2030</v>
      </c>
    </row>
    <row r="48521" spans="2:11">
      <c r="B48521" t="s">
        <v>2024</v>
      </c>
      <c r="C48521" t="s">
        <v>2660</v>
      </c>
      <c r="D48521" t="s">
        <v>2076</v>
      </c>
      <c r="E48521">
        <v>3</v>
      </c>
      <c r="F48521" t="s">
        <v>2016</v>
      </c>
      <c r="G48521" t="s">
        <v>2030</v>
      </c>
      <c r="H48521" t="s">
        <v>2017</v>
      </c>
      <c r="I48521">
        <v>43446</v>
      </c>
      <c r="J48521">
        <v>4</v>
      </c>
      <c r="K48521">
        <v>0</v>
      </c>
    </row>
    <row r="48522" spans="2:11">
      <c r="B48522" t="s">
        <v>2089</v>
      </c>
      <c r="C48522" t="s">
        <v>3103</v>
      </c>
      <c r="D48522" t="s">
        <v>2044</v>
      </c>
      <c r="E48522">
        <v>3</v>
      </c>
      <c r="F48522" t="s">
        <v>2016</v>
      </c>
      <c r="G48522">
        <v>109</v>
      </c>
      <c r="H48522" t="s">
        <v>2017</v>
      </c>
      <c r="I48522">
        <v>43440</v>
      </c>
      <c r="J48522">
        <v>4</v>
      </c>
      <c r="K48522">
        <v>0</v>
      </c>
    </row>
    <row r="48523" spans="2:11">
      <c r="B48523" t="s">
        <v>2063</v>
      </c>
      <c r="C48523" t="s">
        <v>2853</v>
      </c>
      <c r="D48523" t="s">
        <v>2162</v>
      </c>
      <c r="E48523">
        <v>3</v>
      </c>
      <c r="F48523" t="s">
        <v>2016</v>
      </c>
      <c r="G48523">
        <v>102</v>
      </c>
      <c r="H48523" t="s">
        <v>2017</v>
      </c>
      <c r="I48523">
        <v>43440</v>
      </c>
      <c r="J48523">
        <v>4</v>
      </c>
      <c r="K48523">
        <v>0</v>
      </c>
    </row>
    <row r="48524" spans="2:11">
      <c r="B48524" t="s">
        <v>2027</v>
      </c>
      <c r="C48524" t="s">
        <v>2855</v>
      </c>
      <c r="D48524" t="s">
        <v>2044</v>
      </c>
      <c r="E48524">
        <v>3</v>
      </c>
      <c r="F48524" t="s">
        <v>2016</v>
      </c>
      <c r="G48524">
        <v>108</v>
      </c>
      <c r="H48524" t="s">
        <v>2017</v>
      </c>
      <c r="I48524">
        <v>43438</v>
      </c>
      <c r="J48524">
        <v>4</v>
      </c>
      <c r="K48524">
        <v>0</v>
      </c>
    </row>
    <row r="48525" spans="2:11">
      <c r="B48525" t="s">
        <v>2037</v>
      </c>
      <c r="C48525" t="s">
        <v>2850</v>
      </c>
      <c r="D48525" t="s">
        <v>2076</v>
      </c>
      <c r="E48525">
        <v>3</v>
      </c>
      <c r="F48525" t="s">
        <v>2016</v>
      </c>
      <c r="G48525">
        <v>101</v>
      </c>
      <c r="H48525" t="s">
        <v>2020</v>
      </c>
      <c r="I48525">
        <v>43438</v>
      </c>
      <c r="J48525" t="s">
        <v>2030</v>
      </c>
      <c r="K48525" t="s">
        <v>2030</v>
      </c>
    </row>
    <row r="48526" spans="2:11">
      <c r="B48526" t="s">
        <v>2045</v>
      </c>
      <c r="C48526" t="s">
        <v>2860</v>
      </c>
      <c r="D48526" t="s">
        <v>2029</v>
      </c>
      <c r="E48526">
        <v>5</v>
      </c>
      <c r="F48526" t="s">
        <v>2016</v>
      </c>
      <c r="G48526">
        <v>120</v>
      </c>
      <c r="H48526" t="s">
        <v>2020</v>
      </c>
      <c r="I48526">
        <v>43438</v>
      </c>
      <c r="J48526">
        <v>1</v>
      </c>
      <c r="K48526">
        <v>22.25</v>
      </c>
    </row>
    <row r="48527" spans="2:11">
      <c r="B48527" t="s">
        <v>2083</v>
      </c>
      <c r="C48527" t="s">
        <v>2084</v>
      </c>
      <c r="D48527" t="s">
        <v>2184</v>
      </c>
      <c r="E48527">
        <v>1</v>
      </c>
      <c r="F48527" t="s">
        <v>2088</v>
      </c>
      <c r="G48527" t="s">
        <v>2030</v>
      </c>
      <c r="H48527" t="s">
        <v>2017</v>
      </c>
      <c r="I48527">
        <v>43280</v>
      </c>
      <c r="J48527">
        <v>5</v>
      </c>
      <c r="K48527">
        <v>-15.51</v>
      </c>
    </row>
    <row r="48601" spans="1:11">
      <c r="A48601" t="s">
        <v>1499</v>
      </c>
      <c r="B48601" t="s">
        <v>106</v>
      </c>
      <c r="C48601" t="s">
        <v>2401</v>
      </c>
      <c r="D48601" t="s">
        <v>2114</v>
      </c>
      <c r="E48601">
        <v>3</v>
      </c>
      <c r="F48601" t="s">
        <v>2016</v>
      </c>
      <c r="G48601">
        <v>7</v>
      </c>
      <c r="H48601" t="s">
        <v>2020</v>
      </c>
      <c r="I48601">
        <v>43511</v>
      </c>
      <c r="J48601" t="s">
        <v>2030</v>
      </c>
      <c r="K48601" t="s">
        <v>2030</v>
      </c>
    </row>
    <row r="48602" spans="1:11">
      <c r="B48602" t="s">
        <v>2021</v>
      </c>
      <c r="C48602" t="s">
        <v>2402</v>
      </c>
      <c r="D48602" t="s">
        <v>2403</v>
      </c>
      <c r="E48602">
        <v>1</v>
      </c>
      <c r="F48602" t="s">
        <v>2016</v>
      </c>
      <c r="G48602">
        <v>7</v>
      </c>
      <c r="H48602" t="s">
        <v>2020</v>
      </c>
      <c r="I48602">
        <v>43511</v>
      </c>
      <c r="J48602" t="s">
        <v>2030</v>
      </c>
      <c r="K48602" t="s">
        <v>2030</v>
      </c>
    </row>
    <row r="48603" spans="1:11">
      <c r="B48603" t="s">
        <v>2131</v>
      </c>
      <c r="C48603" t="s">
        <v>2404</v>
      </c>
      <c r="D48603" t="s">
        <v>2044</v>
      </c>
      <c r="E48603">
        <v>3</v>
      </c>
      <c r="F48603" t="s">
        <v>2016</v>
      </c>
      <c r="G48603">
        <v>9</v>
      </c>
      <c r="H48603" t="s">
        <v>2133</v>
      </c>
      <c r="I48603">
        <v>43511</v>
      </c>
      <c r="J48603">
        <v>3</v>
      </c>
      <c r="K48603">
        <v>0</v>
      </c>
    </row>
    <row r="48604" spans="1:11">
      <c r="B48604" t="s">
        <v>2033</v>
      </c>
      <c r="C48604" t="s">
        <v>2405</v>
      </c>
      <c r="D48604" t="s">
        <v>2184</v>
      </c>
      <c r="E48604">
        <v>1</v>
      </c>
      <c r="F48604" t="s">
        <v>2016</v>
      </c>
      <c r="G48604">
        <v>8</v>
      </c>
      <c r="H48604" t="s">
        <v>2036</v>
      </c>
      <c r="I48604">
        <v>43511</v>
      </c>
      <c r="J48604">
        <v>2</v>
      </c>
      <c r="K48604">
        <v>21.43</v>
      </c>
    </row>
    <row r="48605" spans="1:11">
      <c r="B48605" t="s">
        <v>2134</v>
      </c>
      <c r="C48605" t="s">
        <v>2406</v>
      </c>
      <c r="D48605" t="s">
        <v>2035</v>
      </c>
      <c r="E48605">
        <v>5</v>
      </c>
      <c r="F48605" t="s">
        <v>2016</v>
      </c>
      <c r="G48605">
        <v>13</v>
      </c>
      <c r="H48605" t="s">
        <v>2020</v>
      </c>
      <c r="I48605">
        <v>43511</v>
      </c>
      <c r="J48605">
        <v>6</v>
      </c>
      <c r="K48605">
        <v>-35.35</v>
      </c>
    </row>
    <row r="48606" spans="1:11">
      <c r="B48606" t="s">
        <v>2049</v>
      </c>
      <c r="C48606" t="s">
        <v>2407</v>
      </c>
      <c r="D48606" t="s">
        <v>2015</v>
      </c>
      <c r="E48606">
        <v>3</v>
      </c>
      <c r="F48606" t="s">
        <v>2016</v>
      </c>
      <c r="G48606">
        <v>8</v>
      </c>
      <c r="H48606" t="s">
        <v>2020</v>
      </c>
      <c r="I48606">
        <v>43511</v>
      </c>
      <c r="J48606">
        <v>3</v>
      </c>
      <c r="K48606">
        <v>0</v>
      </c>
    </row>
    <row r="48607" spans="1:11">
      <c r="B48607" t="s">
        <v>2236</v>
      </c>
      <c r="C48607" t="s">
        <v>2408</v>
      </c>
      <c r="D48607" t="s">
        <v>2015</v>
      </c>
      <c r="E48607">
        <v>3</v>
      </c>
      <c r="F48607" t="s">
        <v>2088</v>
      </c>
      <c r="G48607" t="s">
        <v>2030</v>
      </c>
      <c r="H48607" t="s">
        <v>2017</v>
      </c>
      <c r="I48607">
        <v>43511</v>
      </c>
      <c r="J48607">
        <v>6</v>
      </c>
      <c r="K48607">
        <v>-35.35</v>
      </c>
    </row>
    <row r="48608" spans="1:11">
      <c r="B48608" t="s">
        <v>2129</v>
      </c>
      <c r="C48608" t="s">
        <v>2409</v>
      </c>
      <c r="D48608" t="s">
        <v>2076</v>
      </c>
      <c r="E48608">
        <v>3</v>
      </c>
      <c r="F48608" t="s">
        <v>2088</v>
      </c>
      <c r="G48608">
        <v>10</v>
      </c>
      <c r="H48608" t="s">
        <v>2020</v>
      </c>
      <c r="I48608">
        <v>43511</v>
      </c>
      <c r="J48608">
        <v>6</v>
      </c>
      <c r="K48608">
        <v>-35.35</v>
      </c>
    </row>
    <row r="48609" spans="2:11">
      <c r="B48609" t="s">
        <v>2059</v>
      </c>
      <c r="C48609" t="s">
        <v>2410</v>
      </c>
      <c r="D48609" t="s">
        <v>2026</v>
      </c>
      <c r="E48609">
        <v>5</v>
      </c>
      <c r="F48609" t="s">
        <v>2016</v>
      </c>
      <c r="G48609">
        <v>11</v>
      </c>
      <c r="H48609" t="s">
        <v>2020</v>
      </c>
      <c r="I48609">
        <v>43511</v>
      </c>
      <c r="J48609">
        <v>5</v>
      </c>
      <c r="K48609">
        <v>-21.43</v>
      </c>
    </row>
    <row r="48610" spans="2:11">
      <c r="B48610" t="s">
        <v>2411</v>
      </c>
      <c r="C48610" t="s">
        <v>2412</v>
      </c>
      <c r="D48610" t="s">
        <v>2044</v>
      </c>
      <c r="E48610">
        <v>3</v>
      </c>
      <c r="F48610" t="s">
        <v>2016</v>
      </c>
      <c r="G48610" t="s">
        <v>2030</v>
      </c>
      <c r="H48610" t="s">
        <v>2017</v>
      </c>
      <c r="I48610">
        <v>43511</v>
      </c>
      <c r="J48610" t="s">
        <v>2030</v>
      </c>
      <c r="K48610" t="s">
        <v>2030</v>
      </c>
    </row>
    <row r="48611" spans="2:11">
      <c r="B48611" t="s">
        <v>2136</v>
      </c>
      <c r="C48611" t="s">
        <v>2413</v>
      </c>
      <c r="D48611" t="s">
        <v>2044</v>
      </c>
      <c r="E48611">
        <v>3</v>
      </c>
      <c r="F48611" t="s">
        <v>2088</v>
      </c>
      <c r="G48611">
        <v>9.5</v>
      </c>
      <c r="H48611" t="s">
        <v>2020</v>
      </c>
      <c r="I48611">
        <v>43511</v>
      </c>
      <c r="J48611">
        <v>6</v>
      </c>
      <c r="K48611">
        <v>-35.35</v>
      </c>
    </row>
    <row r="48612" spans="2:11">
      <c r="B48612" t="s">
        <v>2067</v>
      </c>
      <c r="C48612" t="s">
        <v>2414</v>
      </c>
      <c r="D48612" t="s">
        <v>2252</v>
      </c>
      <c r="E48612">
        <v>3</v>
      </c>
      <c r="F48612" t="s">
        <v>2088</v>
      </c>
      <c r="G48612">
        <v>9</v>
      </c>
      <c r="H48612" t="s">
        <v>2020</v>
      </c>
      <c r="I48612">
        <v>43510</v>
      </c>
      <c r="J48612">
        <v>4</v>
      </c>
      <c r="K48612">
        <v>-14.02</v>
      </c>
    </row>
    <row r="48613" spans="2:11">
      <c r="B48613" t="s">
        <v>2031</v>
      </c>
      <c r="C48613" t="s">
        <v>2415</v>
      </c>
      <c r="D48613" t="s">
        <v>2076</v>
      </c>
      <c r="E48613">
        <v>3</v>
      </c>
      <c r="F48613" t="s">
        <v>2016</v>
      </c>
      <c r="G48613">
        <v>9</v>
      </c>
      <c r="H48613" t="s">
        <v>2020</v>
      </c>
      <c r="I48613">
        <v>43510</v>
      </c>
      <c r="J48613" t="s">
        <v>2030</v>
      </c>
      <c r="K48613" t="s">
        <v>2030</v>
      </c>
    </row>
    <row r="48614" spans="2:11">
      <c r="B48614" t="s">
        <v>2083</v>
      </c>
      <c r="C48614" t="s">
        <v>2084</v>
      </c>
      <c r="D48614" t="s">
        <v>2184</v>
      </c>
      <c r="E48614">
        <v>1</v>
      </c>
      <c r="F48614" t="s">
        <v>2016</v>
      </c>
      <c r="G48614" t="s">
        <v>2030</v>
      </c>
      <c r="H48614" t="s">
        <v>2017</v>
      </c>
      <c r="I48614">
        <v>43412</v>
      </c>
      <c r="J48614">
        <v>1</v>
      </c>
      <c r="K48614">
        <v>43.04</v>
      </c>
    </row>
    <row r="48701" spans="1:11">
      <c r="A48701" t="s">
        <v>1500</v>
      </c>
      <c r="B48701" t="s">
        <v>2277</v>
      </c>
      <c r="C48701" t="s">
        <v>2218</v>
      </c>
      <c r="D48701" t="s">
        <v>2029</v>
      </c>
      <c r="E48701">
        <v>5</v>
      </c>
      <c r="F48701" t="s">
        <v>2016</v>
      </c>
      <c r="G48701">
        <v>79</v>
      </c>
      <c r="H48701" t="s">
        <v>2020</v>
      </c>
      <c r="I48701">
        <v>43511</v>
      </c>
      <c r="J48701">
        <v>6</v>
      </c>
      <c r="K48701">
        <v>-7.44</v>
      </c>
    </row>
    <row r="48702" spans="1:11">
      <c r="B48702" t="s">
        <v>2134</v>
      </c>
      <c r="C48702" t="s">
        <v>2219</v>
      </c>
      <c r="D48702" t="s">
        <v>2162</v>
      </c>
      <c r="E48702">
        <v>3</v>
      </c>
      <c r="F48702" t="s">
        <v>2016</v>
      </c>
      <c r="G48702">
        <v>80</v>
      </c>
      <c r="H48702" t="s">
        <v>2020</v>
      </c>
      <c r="I48702">
        <v>43511</v>
      </c>
      <c r="J48702">
        <v>1</v>
      </c>
      <c r="K48702">
        <v>9.65</v>
      </c>
    </row>
    <row r="48703" spans="1:11">
      <c r="B48703" t="s">
        <v>2220</v>
      </c>
      <c r="C48703" t="s">
        <v>2221</v>
      </c>
      <c r="D48703" t="s">
        <v>2026</v>
      </c>
      <c r="E48703">
        <v>5</v>
      </c>
      <c r="F48703" t="s">
        <v>2016</v>
      </c>
      <c r="G48703">
        <v>78</v>
      </c>
      <c r="H48703" t="s">
        <v>2020</v>
      </c>
      <c r="I48703">
        <v>43511</v>
      </c>
      <c r="J48703">
        <v>6</v>
      </c>
      <c r="K48703">
        <v>-7.44</v>
      </c>
    </row>
    <row r="48704" spans="1:11">
      <c r="B48704" t="s">
        <v>2079</v>
      </c>
      <c r="C48704" t="s">
        <v>2222</v>
      </c>
      <c r="D48704" t="s">
        <v>2015</v>
      </c>
      <c r="E48704">
        <v>3</v>
      </c>
      <c r="F48704" t="s">
        <v>2016</v>
      </c>
      <c r="G48704">
        <v>70</v>
      </c>
      <c r="H48704" t="s">
        <v>2017</v>
      </c>
      <c r="I48704">
        <v>43511</v>
      </c>
      <c r="J48704">
        <v>2</v>
      </c>
      <c r="K48704">
        <v>0</v>
      </c>
    </row>
    <row r="48705" spans="2:11">
      <c r="B48705" t="s">
        <v>2063</v>
      </c>
      <c r="C48705" t="s">
        <v>2223</v>
      </c>
      <c r="D48705" t="s">
        <v>2035</v>
      </c>
      <c r="E48705">
        <v>5</v>
      </c>
      <c r="F48705" t="s">
        <v>2016</v>
      </c>
      <c r="G48705">
        <v>85</v>
      </c>
      <c r="H48705" t="s">
        <v>2017</v>
      </c>
      <c r="I48705">
        <v>43511</v>
      </c>
      <c r="J48705">
        <v>6</v>
      </c>
      <c r="K48705">
        <v>-7.44</v>
      </c>
    </row>
    <row r="48706" spans="2:11">
      <c r="B48706" t="s">
        <v>2027</v>
      </c>
      <c r="C48706" t="s">
        <v>2224</v>
      </c>
      <c r="D48706" t="s">
        <v>2029</v>
      </c>
      <c r="E48706">
        <v>5</v>
      </c>
      <c r="F48706" t="s">
        <v>2016</v>
      </c>
      <c r="G48706">
        <v>83</v>
      </c>
      <c r="H48706" t="s">
        <v>2017</v>
      </c>
      <c r="I48706">
        <v>43510</v>
      </c>
      <c r="J48706">
        <v>6</v>
      </c>
      <c r="K48706">
        <v>-7.44</v>
      </c>
    </row>
    <row r="48707" spans="2:11">
      <c r="B48707" t="s">
        <v>2037</v>
      </c>
      <c r="C48707" t="s">
        <v>2225</v>
      </c>
      <c r="D48707" t="s">
        <v>2026</v>
      </c>
      <c r="E48707">
        <v>5</v>
      </c>
      <c r="F48707" t="s">
        <v>2016</v>
      </c>
      <c r="G48707">
        <v>70</v>
      </c>
      <c r="H48707" t="s">
        <v>2020</v>
      </c>
      <c r="I48707">
        <v>43510</v>
      </c>
      <c r="J48707">
        <v>6</v>
      </c>
      <c r="K48707">
        <v>-7.44</v>
      </c>
    </row>
    <row r="48708" spans="2:11">
      <c r="B48708" t="s">
        <v>2077</v>
      </c>
      <c r="C48708" t="s">
        <v>2226</v>
      </c>
      <c r="D48708" t="s">
        <v>2227</v>
      </c>
      <c r="E48708">
        <v>3</v>
      </c>
      <c r="F48708" t="s">
        <v>2016</v>
      </c>
      <c r="G48708">
        <v>68</v>
      </c>
      <c r="H48708" t="s">
        <v>2017</v>
      </c>
      <c r="I48708">
        <v>43503</v>
      </c>
      <c r="J48708">
        <v>2</v>
      </c>
      <c r="K48708">
        <v>0</v>
      </c>
    </row>
    <row r="48709" spans="2:11">
      <c r="B48709" t="s">
        <v>106</v>
      </c>
      <c r="C48709" t="s">
        <v>2228</v>
      </c>
      <c r="D48709" t="s">
        <v>2229</v>
      </c>
      <c r="E48709">
        <v>5</v>
      </c>
      <c r="F48709" t="s">
        <v>2016</v>
      </c>
      <c r="G48709">
        <v>89</v>
      </c>
      <c r="H48709" t="s">
        <v>2020</v>
      </c>
      <c r="I48709">
        <v>43490</v>
      </c>
      <c r="J48709">
        <v>6</v>
      </c>
      <c r="K48709">
        <v>-7.44</v>
      </c>
    </row>
    <row r="48710" spans="2:11">
      <c r="B48710" t="s">
        <v>2021</v>
      </c>
      <c r="C48710" t="s">
        <v>2230</v>
      </c>
      <c r="D48710" t="s">
        <v>2166</v>
      </c>
      <c r="E48710">
        <v>5</v>
      </c>
      <c r="F48710" t="s">
        <v>2016</v>
      </c>
      <c r="G48710">
        <v>78</v>
      </c>
      <c r="H48710" t="s">
        <v>2020</v>
      </c>
      <c r="I48710">
        <v>43490</v>
      </c>
      <c r="J48710">
        <v>6</v>
      </c>
      <c r="K48710">
        <v>-7.44</v>
      </c>
    </row>
    <row r="48711" spans="2:11">
      <c r="B48711" t="s">
        <v>2033</v>
      </c>
      <c r="C48711" t="s">
        <v>2231</v>
      </c>
      <c r="D48711" t="s">
        <v>2035</v>
      </c>
      <c r="E48711">
        <v>5</v>
      </c>
      <c r="F48711" t="s">
        <v>2016</v>
      </c>
      <c r="G48711">
        <v>81.5</v>
      </c>
      <c r="H48711" t="s">
        <v>2036</v>
      </c>
      <c r="I48711">
        <v>43490</v>
      </c>
      <c r="J48711">
        <v>5</v>
      </c>
      <c r="K48711">
        <v>-7.27</v>
      </c>
    </row>
    <row r="48712" spans="2:11">
      <c r="B48712" t="s">
        <v>2232</v>
      </c>
      <c r="C48712" t="s">
        <v>2233</v>
      </c>
      <c r="D48712" t="s">
        <v>2029</v>
      </c>
      <c r="E48712">
        <v>5</v>
      </c>
      <c r="F48712" t="s">
        <v>2016</v>
      </c>
      <c r="G48712" t="s">
        <v>2030</v>
      </c>
      <c r="H48712" t="s">
        <v>2017</v>
      </c>
      <c r="I48712">
        <v>43490</v>
      </c>
      <c r="J48712">
        <v>6</v>
      </c>
      <c r="K48712">
        <v>-7.44</v>
      </c>
    </row>
    <row r="48713" spans="2:11">
      <c r="B48713" t="s">
        <v>2234</v>
      </c>
      <c r="C48713" t="s">
        <v>2235</v>
      </c>
      <c r="D48713" t="s">
        <v>2026</v>
      </c>
      <c r="E48713">
        <v>5</v>
      </c>
      <c r="F48713" t="s">
        <v>2016</v>
      </c>
      <c r="G48713">
        <v>80</v>
      </c>
      <c r="H48713" t="s">
        <v>2017</v>
      </c>
      <c r="I48713">
        <v>43490</v>
      </c>
      <c r="J48713">
        <v>6</v>
      </c>
      <c r="K48713">
        <v>-7.44</v>
      </c>
    </row>
    <row r="48714" spans="2:11">
      <c r="B48714" t="s">
        <v>2094</v>
      </c>
      <c r="C48714" t="s">
        <v>2095</v>
      </c>
      <c r="D48714" t="s">
        <v>2053</v>
      </c>
      <c r="E48714">
        <v>1</v>
      </c>
      <c r="F48714" t="s">
        <v>2088</v>
      </c>
      <c r="G48714" t="s">
        <v>2030</v>
      </c>
      <c r="H48714" t="s">
        <v>2017</v>
      </c>
      <c r="I48714">
        <v>43490</v>
      </c>
      <c r="J48714" t="s">
        <v>2030</v>
      </c>
      <c r="K48714" t="s">
        <v>2030</v>
      </c>
    </row>
    <row r="48715" spans="2:11">
      <c r="B48715" t="s">
        <v>2236</v>
      </c>
      <c r="C48715" t="s">
        <v>2237</v>
      </c>
      <c r="D48715" t="s">
        <v>2238</v>
      </c>
      <c r="E48715">
        <v>4</v>
      </c>
      <c r="F48715" t="s">
        <v>2016</v>
      </c>
      <c r="G48715">
        <v>74</v>
      </c>
      <c r="H48715" t="s">
        <v>2020</v>
      </c>
      <c r="I48715">
        <v>43490</v>
      </c>
      <c r="J48715">
        <v>6</v>
      </c>
      <c r="K48715">
        <v>-7.44</v>
      </c>
    </row>
    <row r="48716" spans="2:11">
      <c r="B48716" t="s">
        <v>2051</v>
      </c>
      <c r="C48716" t="s">
        <v>2239</v>
      </c>
      <c r="D48716" t="s">
        <v>2026</v>
      </c>
      <c r="E48716">
        <v>5</v>
      </c>
      <c r="F48716" t="s">
        <v>2016</v>
      </c>
      <c r="G48716">
        <v>81</v>
      </c>
      <c r="H48716" t="s">
        <v>2017</v>
      </c>
      <c r="I48716">
        <v>43490</v>
      </c>
      <c r="J48716" t="s">
        <v>2030</v>
      </c>
      <c r="K48716" t="s">
        <v>2030</v>
      </c>
    </row>
    <row r="48717" spans="2:11">
      <c r="B48717" t="s">
        <v>2240</v>
      </c>
      <c r="C48717" t="s">
        <v>2241</v>
      </c>
      <c r="D48717" t="s">
        <v>2044</v>
      </c>
      <c r="E48717">
        <v>3</v>
      </c>
      <c r="F48717" t="s">
        <v>2016</v>
      </c>
      <c r="G48717">
        <v>74</v>
      </c>
      <c r="H48717" t="s">
        <v>2017</v>
      </c>
      <c r="I48717">
        <v>43490</v>
      </c>
      <c r="J48717">
        <v>2</v>
      </c>
      <c r="K48717">
        <v>0</v>
      </c>
    </row>
    <row r="48718" spans="2:11">
      <c r="B48718" t="s">
        <v>2174</v>
      </c>
      <c r="C48718" t="s">
        <v>2242</v>
      </c>
      <c r="D48718" t="s">
        <v>2015</v>
      </c>
      <c r="E48718">
        <v>3</v>
      </c>
      <c r="F48718" t="s">
        <v>2016</v>
      </c>
      <c r="G48718">
        <v>85</v>
      </c>
      <c r="H48718" t="s">
        <v>2017</v>
      </c>
      <c r="I48718">
        <v>43489</v>
      </c>
      <c r="J48718">
        <v>2</v>
      </c>
      <c r="K48718">
        <v>0</v>
      </c>
    </row>
    <row r="48719" spans="2:11">
      <c r="B48719" t="s">
        <v>2024</v>
      </c>
      <c r="C48719" t="s">
        <v>2243</v>
      </c>
      <c r="D48719" t="s">
        <v>2026</v>
      </c>
      <c r="E48719">
        <v>5</v>
      </c>
      <c r="F48719" t="s">
        <v>2016</v>
      </c>
      <c r="G48719">
        <v>90</v>
      </c>
      <c r="H48719" t="s">
        <v>2017</v>
      </c>
      <c r="I48719">
        <v>43489</v>
      </c>
      <c r="J48719">
        <v>6</v>
      </c>
      <c r="K48719">
        <v>-7.44</v>
      </c>
    </row>
    <row r="48720" spans="2:11">
      <c r="B48720" t="s">
        <v>2045</v>
      </c>
      <c r="C48720" t="s">
        <v>2244</v>
      </c>
      <c r="D48720" t="s">
        <v>2029</v>
      </c>
      <c r="E48720">
        <v>5</v>
      </c>
      <c r="F48720" t="s">
        <v>2016</v>
      </c>
      <c r="G48720">
        <v>82</v>
      </c>
      <c r="H48720" t="s">
        <v>2020</v>
      </c>
      <c r="I48720">
        <v>43489</v>
      </c>
      <c r="J48720" t="s">
        <v>2030</v>
      </c>
      <c r="K48720" t="s">
        <v>2030</v>
      </c>
    </row>
    <row r="48721" spans="2:11">
      <c r="B48721" t="s">
        <v>2120</v>
      </c>
      <c r="C48721" t="s">
        <v>2245</v>
      </c>
      <c r="D48721" t="s">
        <v>2026</v>
      </c>
      <c r="E48721">
        <v>5</v>
      </c>
      <c r="F48721" t="s">
        <v>2016</v>
      </c>
      <c r="G48721">
        <v>81</v>
      </c>
      <c r="H48721" t="s">
        <v>2020</v>
      </c>
      <c r="I48721">
        <v>43489</v>
      </c>
      <c r="J48721">
        <v>6</v>
      </c>
      <c r="K48721">
        <v>-7.44</v>
      </c>
    </row>
    <row r="48722" spans="2:11">
      <c r="B48722" t="s">
        <v>2083</v>
      </c>
      <c r="C48722" t="s">
        <v>2084</v>
      </c>
      <c r="D48722" t="s">
        <v>2026</v>
      </c>
      <c r="E48722">
        <v>5</v>
      </c>
      <c r="F48722" t="s">
        <v>2016</v>
      </c>
      <c r="G48722" t="s">
        <v>2030</v>
      </c>
      <c r="H48722" t="s">
        <v>2017</v>
      </c>
      <c r="I48722">
        <v>43181</v>
      </c>
      <c r="J48722">
        <v>4</v>
      </c>
      <c r="K48722">
        <v>-5.31</v>
      </c>
    </row>
    <row r="48801" spans="1:11">
      <c r="A48801" t="s">
        <v>1501</v>
      </c>
      <c r="B48801" t="s">
        <v>106</v>
      </c>
      <c r="C48801" t="s">
        <v>2955</v>
      </c>
      <c r="D48801" t="s">
        <v>2440</v>
      </c>
      <c r="E48801">
        <v>5</v>
      </c>
      <c r="F48801" t="s">
        <v>2016</v>
      </c>
      <c r="G48801">
        <v>26</v>
      </c>
      <c r="H48801" t="s">
        <v>2020</v>
      </c>
      <c r="I48801">
        <v>43510</v>
      </c>
      <c r="J48801" t="s">
        <v>2030</v>
      </c>
      <c r="K48801" t="s">
        <v>2030</v>
      </c>
    </row>
    <row r="48802" spans="1:11">
      <c r="B48802" t="s">
        <v>2021</v>
      </c>
      <c r="C48802" t="s">
        <v>2956</v>
      </c>
      <c r="D48802" t="s">
        <v>2166</v>
      </c>
      <c r="E48802">
        <v>5</v>
      </c>
      <c r="F48802" t="s">
        <v>2016</v>
      </c>
      <c r="G48802">
        <v>31</v>
      </c>
      <c r="H48802" t="s">
        <v>2020</v>
      </c>
      <c r="I48802">
        <v>43510</v>
      </c>
      <c r="J48802" t="s">
        <v>2030</v>
      </c>
      <c r="K48802" t="s">
        <v>2030</v>
      </c>
    </row>
    <row r="48803" spans="1:11">
      <c r="B48803" t="s">
        <v>2037</v>
      </c>
      <c r="C48803" t="s">
        <v>2958</v>
      </c>
      <c r="D48803" t="s">
        <v>2026</v>
      </c>
      <c r="E48803">
        <v>5</v>
      </c>
      <c r="F48803" t="s">
        <v>2016</v>
      </c>
      <c r="G48803">
        <v>35</v>
      </c>
      <c r="H48803" t="s">
        <v>2020</v>
      </c>
      <c r="I48803">
        <v>43510</v>
      </c>
      <c r="J48803" t="s">
        <v>2030</v>
      </c>
      <c r="K48803" t="s">
        <v>2030</v>
      </c>
    </row>
    <row r="48804" spans="1:11">
      <c r="B48804" t="s">
        <v>2159</v>
      </c>
      <c r="C48804" t="s">
        <v>2658</v>
      </c>
      <c r="D48804" t="s">
        <v>2029</v>
      </c>
      <c r="E48804">
        <v>5</v>
      </c>
      <c r="F48804" t="s">
        <v>2016</v>
      </c>
      <c r="G48804">
        <v>26</v>
      </c>
      <c r="H48804" t="s">
        <v>2020</v>
      </c>
      <c r="I48804">
        <v>43510</v>
      </c>
      <c r="J48804" t="s">
        <v>2030</v>
      </c>
      <c r="K48804" t="s">
        <v>2030</v>
      </c>
    </row>
    <row r="48805" spans="1:11">
      <c r="B48805" t="s">
        <v>2232</v>
      </c>
      <c r="C48805" t="s">
        <v>3584</v>
      </c>
      <c r="D48805" t="s">
        <v>2029</v>
      </c>
      <c r="E48805">
        <v>5</v>
      </c>
      <c r="F48805" t="s">
        <v>2016</v>
      </c>
      <c r="G48805" t="s">
        <v>2030</v>
      </c>
      <c r="H48805" t="s">
        <v>2017</v>
      </c>
      <c r="I48805">
        <v>43510</v>
      </c>
      <c r="J48805" t="s">
        <v>2030</v>
      </c>
      <c r="K48805" t="s">
        <v>2030</v>
      </c>
    </row>
    <row r="48806" spans="1:11">
      <c r="B48806" t="s">
        <v>2072</v>
      </c>
      <c r="C48806" t="s">
        <v>2255</v>
      </c>
      <c r="D48806" t="s">
        <v>2029</v>
      </c>
      <c r="E48806">
        <v>5</v>
      </c>
      <c r="F48806" t="s">
        <v>2016</v>
      </c>
      <c r="G48806">
        <v>24</v>
      </c>
      <c r="H48806" t="s">
        <v>2020</v>
      </c>
      <c r="I48806">
        <v>43510</v>
      </c>
      <c r="J48806" t="s">
        <v>2030</v>
      </c>
      <c r="K48806" t="s">
        <v>2030</v>
      </c>
    </row>
    <row r="48807" spans="1:11">
      <c r="B48807" t="s">
        <v>2074</v>
      </c>
      <c r="C48807" t="s">
        <v>2659</v>
      </c>
      <c r="D48807" t="s">
        <v>2026</v>
      </c>
      <c r="E48807">
        <v>5</v>
      </c>
      <c r="F48807" t="s">
        <v>2016</v>
      </c>
      <c r="G48807">
        <v>26</v>
      </c>
      <c r="H48807" t="s">
        <v>2020</v>
      </c>
      <c r="I48807">
        <v>43510</v>
      </c>
      <c r="J48807" t="s">
        <v>2030</v>
      </c>
      <c r="K48807" t="s">
        <v>2030</v>
      </c>
    </row>
    <row r="48808" spans="1:11">
      <c r="B48808" t="s">
        <v>2102</v>
      </c>
      <c r="C48808" t="s">
        <v>2987</v>
      </c>
      <c r="D48808" t="s">
        <v>2026</v>
      </c>
      <c r="E48808">
        <v>5</v>
      </c>
      <c r="F48808" t="s">
        <v>2016</v>
      </c>
      <c r="G48808" t="s">
        <v>2030</v>
      </c>
      <c r="H48808" t="s">
        <v>2017</v>
      </c>
      <c r="I48808">
        <v>43510</v>
      </c>
      <c r="J48808" t="s">
        <v>2030</v>
      </c>
      <c r="K48808" t="s">
        <v>2030</v>
      </c>
    </row>
    <row r="48809" spans="1:11">
      <c r="B48809" t="s">
        <v>2198</v>
      </c>
      <c r="C48809" t="s">
        <v>3044</v>
      </c>
      <c r="D48809" t="s">
        <v>2035</v>
      </c>
      <c r="E48809">
        <v>5</v>
      </c>
      <c r="F48809" t="s">
        <v>2016</v>
      </c>
      <c r="G48809">
        <v>28</v>
      </c>
      <c r="H48809" t="s">
        <v>2020</v>
      </c>
      <c r="I48809">
        <v>43510</v>
      </c>
      <c r="J48809" t="s">
        <v>2030</v>
      </c>
      <c r="K48809" t="s">
        <v>2030</v>
      </c>
    </row>
    <row r="48810" spans="1:11">
      <c r="B48810" t="s">
        <v>2083</v>
      </c>
      <c r="C48810" t="s">
        <v>2084</v>
      </c>
      <c r="D48810" t="s">
        <v>2053</v>
      </c>
      <c r="E48810">
        <v>1</v>
      </c>
      <c r="F48810" t="s">
        <v>2016</v>
      </c>
      <c r="G48810" t="s">
        <v>2030</v>
      </c>
      <c r="H48810" t="s">
        <v>2017</v>
      </c>
      <c r="I48810">
        <v>43494</v>
      </c>
      <c r="J48810" t="s">
        <v>2030</v>
      </c>
      <c r="K48810" t="s">
        <v>2030</v>
      </c>
    </row>
    <row r="48811" spans="1:11">
      <c r="B48811" t="s">
        <v>2111</v>
      </c>
      <c r="C48811" t="s">
        <v>2862</v>
      </c>
      <c r="D48811" t="s">
        <v>2026</v>
      </c>
      <c r="E48811">
        <v>5</v>
      </c>
      <c r="F48811" t="s">
        <v>2123</v>
      </c>
      <c r="G48811" t="s">
        <v>2030</v>
      </c>
      <c r="H48811" t="s">
        <v>2017</v>
      </c>
      <c r="I48811">
        <v>43490</v>
      </c>
      <c r="J48811" t="s">
        <v>2030</v>
      </c>
      <c r="K48811" t="s">
        <v>2030</v>
      </c>
    </row>
    <row r="48812" spans="1:11">
      <c r="B48812" t="s">
        <v>2069</v>
      </c>
      <c r="C48812" t="s">
        <v>2686</v>
      </c>
      <c r="D48812" t="s">
        <v>2035</v>
      </c>
      <c r="E48812">
        <v>5</v>
      </c>
      <c r="F48812" t="s">
        <v>2016</v>
      </c>
      <c r="G48812">
        <v>22</v>
      </c>
      <c r="H48812" t="s">
        <v>2017</v>
      </c>
      <c r="I48812">
        <v>43482</v>
      </c>
      <c r="J48812" t="s">
        <v>2030</v>
      </c>
      <c r="K48812" t="s">
        <v>2030</v>
      </c>
    </row>
    <row r="48901" spans="1:11">
      <c r="A48901" t="s">
        <v>1502</v>
      </c>
      <c r="B48901" t="s">
        <v>2047</v>
      </c>
      <c r="C48901" t="s">
        <v>2944</v>
      </c>
      <c r="D48901" t="s">
        <v>2044</v>
      </c>
      <c r="E48901">
        <v>3</v>
      </c>
      <c r="F48901" t="s">
        <v>2088</v>
      </c>
      <c r="G48901">
        <v>193</v>
      </c>
      <c r="H48901" t="s">
        <v>2020</v>
      </c>
      <c r="I48901">
        <v>43510</v>
      </c>
      <c r="J48901">
        <v>1</v>
      </c>
      <c r="K48901">
        <v>23.2</v>
      </c>
    </row>
    <row r="48902" spans="1:11">
      <c r="B48902" t="s">
        <v>2274</v>
      </c>
      <c r="C48902" t="s">
        <v>3755</v>
      </c>
      <c r="D48902" t="s">
        <v>2026</v>
      </c>
      <c r="E48902">
        <v>5</v>
      </c>
      <c r="F48902" t="s">
        <v>2016</v>
      </c>
      <c r="G48902" t="s">
        <v>2030</v>
      </c>
      <c r="H48902" t="s">
        <v>2017</v>
      </c>
      <c r="I48902">
        <v>43509</v>
      </c>
      <c r="J48902" t="s">
        <v>2030</v>
      </c>
      <c r="K48902" t="s">
        <v>2030</v>
      </c>
    </row>
    <row r="48903" spans="1:11">
      <c r="B48903" t="s">
        <v>2031</v>
      </c>
      <c r="C48903" t="s">
        <v>4264</v>
      </c>
      <c r="D48903" t="s">
        <v>2076</v>
      </c>
      <c r="E48903">
        <v>3</v>
      </c>
      <c r="F48903" t="s">
        <v>2016</v>
      </c>
      <c r="G48903">
        <v>190</v>
      </c>
      <c r="H48903" t="s">
        <v>2017</v>
      </c>
      <c r="I48903">
        <v>43507</v>
      </c>
      <c r="J48903">
        <v>5</v>
      </c>
      <c r="K48903">
        <v>0</v>
      </c>
    </row>
    <row r="48904" spans="1:11">
      <c r="B48904" t="s">
        <v>2037</v>
      </c>
      <c r="C48904" t="s">
        <v>4182</v>
      </c>
      <c r="D48904" t="s">
        <v>2026</v>
      </c>
      <c r="E48904">
        <v>5</v>
      </c>
      <c r="F48904" t="s">
        <v>2016</v>
      </c>
      <c r="G48904">
        <v>210</v>
      </c>
      <c r="H48904" t="s">
        <v>2020</v>
      </c>
      <c r="I48904">
        <v>43507</v>
      </c>
      <c r="J48904">
        <v>2</v>
      </c>
      <c r="K48904">
        <v>22.93</v>
      </c>
    </row>
    <row r="48905" spans="1:11">
      <c r="B48905" t="s">
        <v>2067</v>
      </c>
      <c r="C48905" t="s">
        <v>4265</v>
      </c>
      <c r="D48905" t="s">
        <v>2252</v>
      </c>
      <c r="E48905">
        <v>3</v>
      </c>
      <c r="F48905" t="s">
        <v>2016</v>
      </c>
      <c r="G48905">
        <v>185</v>
      </c>
      <c r="H48905" t="s">
        <v>2020</v>
      </c>
      <c r="I48905">
        <v>43503</v>
      </c>
      <c r="J48905">
        <v>5</v>
      </c>
      <c r="K48905">
        <v>0</v>
      </c>
    </row>
    <row r="48906" spans="1:11">
      <c r="B48906" t="s">
        <v>2033</v>
      </c>
      <c r="C48906" t="s">
        <v>4169</v>
      </c>
      <c r="D48906" t="s">
        <v>2035</v>
      </c>
      <c r="E48906">
        <v>5</v>
      </c>
      <c r="F48906" t="s">
        <v>2016</v>
      </c>
      <c r="G48906">
        <v>198</v>
      </c>
      <c r="H48906" t="s">
        <v>2036</v>
      </c>
      <c r="I48906">
        <v>43502</v>
      </c>
      <c r="J48906">
        <v>4</v>
      </c>
      <c r="K48906">
        <v>5.79</v>
      </c>
    </row>
    <row r="48907" spans="1:11">
      <c r="B48907" t="s">
        <v>2072</v>
      </c>
      <c r="C48907" t="s">
        <v>3827</v>
      </c>
      <c r="D48907" t="s">
        <v>2029</v>
      </c>
      <c r="E48907">
        <v>5</v>
      </c>
      <c r="F48907" t="s">
        <v>2016</v>
      </c>
      <c r="G48907">
        <v>190</v>
      </c>
      <c r="H48907" t="s">
        <v>2020</v>
      </c>
      <c r="I48907">
        <v>43501</v>
      </c>
      <c r="J48907">
        <v>2</v>
      </c>
      <c r="K48907">
        <v>22.93</v>
      </c>
    </row>
    <row r="48908" spans="1:11">
      <c r="B48908" t="s">
        <v>2079</v>
      </c>
      <c r="C48908" t="s">
        <v>4266</v>
      </c>
      <c r="D48908" t="s">
        <v>2029</v>
      </c>
      <c r="E48908">
        <v>5</v>
      </c>
      <c r="F48908" t="s">
        <v>2016</v>
      </c>
      <c r="G48908">
        <v>207</v>
      </c>
      <c r="H48908" t="s">
        <v>2017</v>
      </c>
      <c r="I48908">
        <v>43501</v>
      </c>
      <c r="J48908">
        <v>2</v>
      </c>
      <c r="K48908">
        <v>22.93</v>
      </c>
    </row>
    <row r="48909" spans="1:11">
      <c r="B48909" t="s">
        <v>2077</v>
      </c>
      <c r="C48909" t="s">
        <v>4267</v>
      </c>
      <c r="D48909" t="s">
        <v>2029</v>
      </c>
      <c r="E48909">
        <v>5</v>
      </c>
      <c r="F48909" t="s">
        <v>2016</v>
      </c>
      <c r="G48909">
        <v>197</v>
      </c>
      <c r="H48909" t="s">
        <v>2020</v>
      </c>
      <c r="I48909">
        <v>43500</v>
      </c>
      <c r="J48909">
        <v>2</v>
      </c>
      <c r="K48909">
        <v>22.93</v>
      </c>
    </row>
    <row r="48910" spans="1:11">
      <c r="B48910" t="s">
        <v>2063</v>
      </c>
      <c r="C48910" t="s">
        <v>4268</v>
      </c>
      <c r="D48910" t="s">
        <v>2035</v>
      </c>
      <c r="E48910">
        <v>5</v>
      </c>
      <c r="F48910" t="s">
        <v>2016</v>
      </c>
      <c r="G48910">
        <v>199</v>
      </c>
      <c r="H48910" t="s">
        <v>2017</v>
      </c>
      <c r="I48910">
        <v>43500</v>
      </c>
      <c r="J48910">
        <v>2</v>
      </c>
      <c r="K48910">
        <v>22.93</v>
      </c>
    </row>
    <row r="48911" spans="1:11">
      <c r="B48911" t="s">
        <v>2174</v>
      </c>
      <c r="C48911" t="s">
        <v>4269</v>
      </c>
      <c r="D48911" t="s">
        <v>2029</v>
      </c>
      <c r="E48911">
        <v>5</v>
      </c>
      <c r="F48911" t="s">
        <v>2016</v>
      </c>
      <c r="G48911">
        <v>191</v>
      </c>
      <c r="H48911" t="s">
        <v>2017</v>
      </c>
      <c r="I48911">
        <v>43497</v>
      </c>
      <c r="J48911">
        <v>2</v>
      </c>
      <c r="K48911">
        <v>22.93</v>
      </c>
    </row>
    <row r="48912" spans="1:11">
      <c r="B48912" t="s">
        <v>106</v>
      </c>
      <c r="C48912" t="s">
        <v>4270</v>
      </c>
      <c r="D48912" t="s">
        <v>2114</v>
      </c>
      <c r="E48912">
        <v>3</v>
      </c>
      <c r="F48912" t="s">
        <v>2016</v>
      </c>
      <c r="G48912">
        <v>180</v>
      </c>
      <c r="H48912" t="s">
        <v>2020</v>
      </c>
      <c r="I48912">
        <v>43497</v>
      </c>
      <c r="J48912">
        <v>5</v>
      </c>
      <c r="K48912">
        <v>0</v>
      </c>
    </row>
    <row r="48913" spans="2:11">
      <c r="B48913" t="s">
        <v>2220</v>
      </c>
      <c r="C48913" t="s">
        <v>4271</v>
      </c>
      <c r="D48913" t="s">
        <v>2026</v>
      </c>
      <c r="E48913">
        <v>5</v>
      </c>
      <c r="F48913" t="s">
        <v>2016</v>
      </c>
      <c r="G48913">
        <v>205</v>
      </c>
      <c r="H48913" t="s">
        <v>2020</v>
      </c>
      <c r="I48913">
        <v>43497</v>
      </c>
      <c r="J48913">
        <v>2</v>
      </c>
      <c r="K48913">
        <v>22.93</v>
      </c>
    </row>
    <row r="48914" spans="2:11">
      <c r="B48914" t="s">
        <v>2074</v>
      </c>
      <c r="C48914" t="s">
        <v>4272</v>
      </c>
      <c r="D48914" t="s">
        <v>2076</v>
      </c>
      <c r="E48914">
        <v>3</v>
      </c>
      <c r="F48914" t="s">
        <v>2016</v>
      </c>
      <c r="G48914">
        <v>182</v>
      </c>
      <c r="H48914" t="s">
        <v>2020</v>
      </c>
      <c r="I48914">
        <v>43497</v>
      </c>
      <c r="J48914">
        <v>5</v>
      </c>
      <c r="K48914">
        <v>0</v>
      </c>
    </row>
    <row r="48915" spans="2:11">
      <c r="B48915" t="s">
        <v>2595</v>
      </c>
      <c r="C48915" t="s">
        <v>4178</v>
      </c>
      <c r="D48915" t="s">
        <v>2252</v>
      </c>
      <c r="E48915">
        <v>3</v>
      </c>
      <c r="F48915" t="s">
        <v>2016</v>
      </c>
      <c r="G48915">
        <v>183</v>
      </c>
      <c r="H48915" t="s">
        <v>2020</v>
      </c>
      <c r="I48915">
        <v>43497</v>
      </c>
      <c r="J48915" t="s">
        <v>2030</v>
      </c>
      <c r="K48915" t="s">
        <v>2030</v>
      </c>
    </row>
    <row r="48916" spans="2:11">
      <c r="B48916" t="s">
        <v>2051</v>
      </c>
      <c r="C48916" t="s">
        <v>4180</v>
      </c>
      <c r="D48916" t="s">
        <v>2076</v>
      </c>
      <c r="E48916">
        <v>3</v>
      </c>
      <c r="F48916" t="s">
        <v>2016</v>
      </c>
      <c r="G48916">
        <v>187</v>
      </c>
      <c r="H48916" t="s">
        <v>2017</v>
      </c>
      <c r="I48916">
        <v>43497</v>
      </c>
      <c r="J48916" t="s">
        <v>2030</v>
      </c>
      <c r="K48916" t="s">
        <v>2030</v>
      </c>
    </row>
    <row r="48917" spans="2:11">
      <c r="B48917" t="s">
        <v>2411</v>
      </c>
      <c r="C48917" t="s">
        <v>4273</v>
      </c>
      <c r="D48917" t="s">
        <v>2026</v>
      </c>
      <c r="E48917">
        <v>5</v>
      </c>
      <c r="F48917" t="s">
        <v>2016</v>
      </c>
      <c r="G48917">
        <v>216</v>
      </c>
      <c r="H48917" t="s">
        <v>2017</v>
      </c>
      <c r="I48917">
        <v>43497</v>
      </c>
      <c r="J48917">
        <v>2</v>
      </c>
      <c r="K48917">
        <v>22.93</v>
      </c>
    </row>
    <row r="48918" spans="2:11">
      <c r="B48918" t="s">
        <v>2094</v>
      </c>
      <c r="C48918" t="s">
        <v>2095</v>
      </c>
      <c r="D48918" t="s">
        <v>2076</v>
      </c>
      <c r="E48918">
        <v>3</v>
      </c>
      <c r="F48918" t="s">
        <v>2016</v>
      </c>
      <c r="G48918" t="s">
        <v>2030</v>
      </c>
      <c r="H48918" t="s">
        <v>2017</v>
      </c>
      <c r="I48918">
        <v>43496</v>
      </c>
      <c r="J48918" t="s">
        <v>2030</v>
      </c>
      <c r="K48918" t="s">
        <v>2030</v>
      </c>
    </row>
    <row r="48919" spans="2:11">
      <c r="B48919" t="s">
        <v>2021</v>
      </c>
      <c r="C48919" t="s">
        <v>4274</v>
      </c>
      <c r="D48919" t="s">
        <v>2023</v>
      </c>
      <c r="E48919">
        <v>5</v>
      </c>
      <c r="F48919" t="s">
        <v>2016</v>
      </c>
      <c r="G48919">
        <v>210</v>
      </c>
      <c r="H48919" t="s">
        <v>2020</v>
      </c>
      <c r="I48919">
        <v>43419</v>
      </c>
      <c r="J48919">
        <v>2</v>
      </c>
      <c r="K48919">
        <v>22.93</v>
      </c>
    </row>
    <row r="48920" spans="2:11">
      <c r="B48920" t="s">
        <v>2024</v>
      </c>
      <c r="C48920" t="s">
        <v>3318</v>
      </c>
      <c r="D48920" t="s">
        <v>2026</v>
      </c>
      <c r="E48920">
        <v>5</v>
      </c>
      <c r="F48920" t="s">
        <v>2016</v>
      </c>
      <c r="G48920">
        <v>200</v>
      </c>
      <c r="H48920" t="s">
        <v>2017</v>
      </c>
      <c r="I48920">
        <v>43382</v>
      </c>
      <c r="J48920">
        <v>2</v>
      </c>
      <c r="K48920">
        <v>22.93</v>
      </c>
    </row>
    <row r="48921" spans="2:11">
      <c r="B48921" t="s">
        <v>2083</v>
      </c>
      <c r="C48921" t="s">
        <v>2084</v>
      </c>
      <c r="D48921" t="s">
        <v>2026</v>
      </c>
      <c r="E48921">
        <v>5</v>
      </c>
      <c r="F48921" t="s">
        <v>2016</v>
      </c>
      <c r="G48921" t="s">
        <v>2030</v>
      </c>
      <c r="H48921" t="s">
        <v>2017</v>
      </c>
      <c r="I48921">
        <v>43215</v>
      </c>
      <c r="J48921">
        <v>3</v>
      </c>
      <c r="K48921">
        <v>22.16</v>
      </c>
    </row>
    <row r="48922" spans="2:11">
      <c r="B48922" t="s">
        <v>2111</v>
      </c>
      <c r="C48922" t="s">
        <v>2292</v>
      </c>
      <c r="D48922" t="s">
        <v>2026</v>
      </c>
      <c r="E48922">
        <v>5</v>
      </c>
      <c r="F48922" t="s">
        <v>2016</v>
      </c>
      <c r="G48922" t="s">
        <v>2030</v>
      </c>
      <c r="H48922" t="s">
        <v>2017</v>
      </c>
      <c r="I48922">
        <v>43139</v>
      </c>
      <c r="J48922">
        <v>2</v>
      </c>
      <c r="K48922">
        <v>22.93</v>
      </c>
    </row>
    <row r="49001" spans="1:11">
      <c r="A49001" t="s">
        <v>1503</v>
      </c>
      <c r="B49001" t="s">
        <v>2274</v>
      </c>
      <c r="C49001" t="s">
        <v>2275</v>
      </c>
      <c r="D49001" t="s">
        <v>2026</v>
      </c>
      <c r="E49001">
        <v>5</v>
      </c>
      <c r="F49001" t="s">
        <v>2016</v>
      </c>
      <c r="G49001" t="s">
        <v>2030</v>
      </c>
      <c r="H49001" t="s">
        <v>2017</v>
      </c>
      <c r="I49001">
        <v>43509</v>
      </c>
      <c r="J49001">
        <v>7</v>
      </c>
      <c r="K49001">
        <v>-18.100000000000001</v>
      </c>
    </row>
    <row r="49002" spans="1:11">
      <c r="B49002" t="s">
        <v>2079</v>
      </c>
      <c r="C49002" t="s">
        <v>2446</v>
      </c>
      <c r="D49002" t="s">
        <v>2015</v>
      </c>
      <c r="E49002">
        <v>3</v>
      </c>
      <c r="F49002" t="s">
        <v>2016</v>
      </c>
      <c r="G49002">
        <v>425</v>
      </c>
      <c r="H49002" t="s">
        <v>2017</v>
      </c>
      <c r="I49002">
        <v>43508</v>
      </c>
      <c r="J49002">
        <v>3</v>
      </c>
      <c r="K49002">
        <v>0</v>
      </c>
    </row>
    <row r="49003" spans="1:11">
      <c r="B49003" t="s">
        <v>106</v>
      </c>
      <c r="C49003" t="s">
        <v>2447</v>
      </c>
      <c r="D49003" t="s">
        <v>2440</v>
      </c>
      <c r="E49003">
        <v>5</v>
      </c>
      <c r="F49003" t="s">
        <v>2016</v>
      </c>
      <c r="G49003">
        <v>515</v>
      </c>
      <c r="H49003" t="s">
        <v>2020</v>
      </c>
      <c r="I49003">
        <v>43504</v>
      </c>
      <c r="J49003">
        <v>7</v>
      </c>
      <c r="K49003">
        <v>-18.100000000000001</v>
      </c>
    </row>
    <row r="49004" spans="1:11">
      <c r="B49004" t="s">
        <v>2051</v>
      </c>
      <c r="C49004" t="s">
        <v>2448</v>
      </c>
      <c r="D49004" t="s">
        <v>2026</v>
      </c>
      <c r="E49004">
        <v>5</v>
      </c>
      <c r="F49004" t="s">
        <v>2016</v>
      </c>
      <c r="G49004">
        <v>475</v>
      </c>
      <c r="H49004" t="s">
        <v>2017</v>
      </c>
      <c r="I49004">
        <v>43503</v>
      </c>
      <c r="J49004">
        <v>5</v>
      </c>
      <c r="K49004">
        <v>-15.47</v>
      </c>
    </row>
    <row r="49005" spans="1:11">
      <c r="B49005" t="s">
        <v>2094</v>
      </c>
      <c r="C49005" t="s">
        <v>2095</v>
      </c>
      <c r="D49005" t="s">
        <v>2053</v>
      </c>
      <c r="E49005">
        <v>1</v>
      </c>
      <c r="F49005" t="s">
        <v>2016</v>
      </c>
      <c r="G49005" t="s">
        <v>2030</v>
      </c>
      <c r="H49005" t="s">
        <v>2017</v>
      </c>
      <c r="I49005">
        <v>43502</v>
      </c>
      <c r="J49005" t="s">
        <v>2030</v>
      </c>
      <c r="K49005" t="s">
        <v>2030</v>
      </c>
    </row>
    <row r="49006" spans="1:11">
      <c r="B49006" t="s">
        <v>2277</v>
      </c>
      <c r="C49006" t="s">
        <v>2449</v>
      </c>
      <c r="D49006" t="s">
        <v>2029</v>
      </c>
      <c r="E49006">
        <v>5</v>
      </c>
      <c r="F49006" t="s">
        <v>2016</v>
      </c>
      <c r="G49006">
        <v>475</v>
      </c>
      <c r="H49006" t="s">
        <v>2017</v>
      </c>
      <c r="I49006">
        <v>43497</v>
      </c>
      <c r="J49006">
        <v>4</v>
      </c>
      <c r="K49006">
        <v>-13.51</v>
      </c>
    </row>
    <row r="49007" spans="1:11">
      <c r="B49007" t="s">
        <v>2037</v>
      </c>
      <c r="C49007" t="s">
        <v>2450</v>
      </c>
      <c r="D49007" t="s">
        <v>2026</v>
      </c>
      <c r="E49007">
        <v>5</v>
      </c>
      <c r="F49007" t="s">
        <v>2085</v>
      </c>
      <c r="G49007">
        <v>468</v>
      </c>
      <c r="H49007" t="s">
        <v>2020</v>
      </c>
      <c r="I49007">
        <v>43494</v>
      </c>
      <c r="J49007">
        <v>1</v>
      </c>
      <c r="K49007">
        <v>5.97</v>
      </c>
    </row>
    <row r="49008" spans="1:11">
      <c r="B49008" t="s">
        <v>2024</v>
      </c>
      <c r="C49008" t="s">
        <v>2243</v>
      </c>
      <c r="D49008" t="s">
        <v>2026</v>
      </c>
      <c r="E49008">
        <v>5</v>
      </c>
      <c r="F49008" t="s">
        <v>2016</v>
      </c>
      <c r="G49008">
        <v>535</v>
      </c>
      <c r="H49008" t="s">
        <v>2017</v>
      </c>
      <c r="I49008">
        <v>43482</v>
      </c>
      <c r="J49008">
        <v>7</v>
      </c>
      <c r="K49008">
        <v>-18.100000000000001</v>
      </c>
    </row>
    <row r="49009" spans="2:11">
      <c r="B49009" t="s">
        <v>2451</v>
      </c>
      <c r="C49009" t="s">
        <v>2452</v>
      </c>
      <c r="D49009" t="s">
        <v>2026</v>
      </c>
      <c r="E49009">
        <v>5</v>
      </c>
      <c r="F49009" t="s">
        <v>2016</v>
      </c>
      <c r="G49009" t="s">
        <v>2030</v>
      </c>
      <c r="H49009" t="s">
        <v>2017</v>
      </c>
      <c r="I49009">
        <v>43482</v>
      </c>
      <c r="J49009">
        <v>7</v>
      </c>
      <c r="K49009">
        <v>-18.100000000000001</v>
      </c>
    </row>
    <row r="49010" spans="2:11">
      <c r="B49010" t="s">
        <v>2063</v>
      </c>
      <c r="C49010" t="s">
        <v>2453</v>
      </c>
      <c r="D49010" t="s">
        <v>2035</v>
      </c>
      <c r="E49010">
        <v>5</v>
      </c>
      <c r="F49010" t="s">
        <v>2016</v>
      </c>
      <c r="G49010">
        <v>455</v>
      </c>
      <c r="H49010" t="s">
        <v>2017</v>
      </c>
      <c r="I49010">
        <v>43482</v>
      </c>
      <c r="J49010">
        <v>7</v>
      </c>
      <c r="K49010">
        <v>-18.100000000000001</v>
      </c>
    </row>
    <row r="49011" spans="2:11">
      <c r="B49011" t="s">
        <v>2021</v>
      </c>
      <c r="C49011" t="s">
        <v>2285</v>
      </c>
      <c r="D49011" t="s">
        <v>2023</v>
      </c>
      <c r="E49011">
        <v>5</v>
      </c>
      <c r="F49011" t="s">
        <v>2016</v>
      </c>
      <c r="G49011">
        <v>460</v>
      </c>
      <c r="H49011" t="s">
        <v>2020</v>
      </c>
      <c r="I49011">
        <v>43481</v>
      </c>
      <c r="J49011">
        <v>7</v>
      </c>
      <c r="K49011">
        <v>-18.100000000000001</v>
      </c>
    </row>
    <row r="49012" spans="2:11">
      <c r="B49012" t="s">
        <v>2027</v>
      </c>
      <c r="C49012" t="s">
        <v>2454</v>
      </c>
      <c r="D49012" t="s">
        <v>2029</v>
      </c>
      <c r="E49012">
        <v>5</v>
      </c>
      <c r="F49012" t="s">
        <v>2016</v>
      </c>
      <c r="G49012">
        <v>532</v>
      </c>
      <c r="H49012" t="s">
        <v>2017</v>
      </c>
      <c r="I49012">
        <v>43481</v>
      </c>
      <c r="J49012">
        <v>7</v>
      </c>
      <c r="K49012">
        <v>-18.100000000000001</v>
      </c>
    </row>
    <row r="49013" spans="2:11">
      <c r="B49013" t="s">
        <v>2033</v>
      </c>
      <c r="C49013" t="s">
        <v>2455</v>
      </c>
      <c r="D49013" t="s">
        <v>2035</v>
      </c>
      <c r="E49013">
        <v>5</v>
      </c>
      <c r="F49013" t="s">
        <v>2016</v>
      </c>
      <c r="G49013">
        <v>458</v>
      </c>
      <c r="H49013" t="s">
        <v>2020</v>
      </c>
      <c r="I49013">
        <v>43481</v>
      </c>
      <c r="J49013">
        <v>7</v>
      </c>
      <c r="K49013">
        <v>-18.100000000000001</v>
      </c>
    </row>
    <row r="49014" spans="2:11">
      <c r="B49014" t="s">
        <v>2077</v>
      </c>
      <c r="C49014" t="s">
        <v>2288</v>
      </c>
      <c r="D49014" t="s">
        <v>2029</v>
      </c>
      <c r="E49014">
        <v>5</v>
      </c>
      <c r="F49014" t="s">
        <v>2016</v>
      </c>
      <c r="G49014">
        <v>460</v>
      </c>
      <c r="H49014" t="s">
        <v>2020</v>
      </c>
      <c r="I49014">
        <v>43481</v>
      </c>
      <c r="J49014">
        <v>7</v>
      </c>
      <c r="K49014">
        <v>-18.100000000000001</v>
      </c>
    </row>
    <row r="49015" spans="2:11">
      <c r="B49015" t="s">
        <v>2083</v>
      </c>
      <c r="C49015" t="s">
        <v>2084</v>
      </c>
      <c r="D49015" t="s">
        <v>2035</v>
      </c>
      <c r="E49015">
        <v>5</v>
      </c>
      <c r="F49015" t="s">
        <v>2085</v>
      </c>
      <c r="G49015" t="s">
        <v>2030</v>
      </c>
      <c r="H49015" t="s">
        <v>2017</v>
      </c>
      <c r="I49015">
        <v>43384</v>
      </c>
      <c r="J49015">
        <v>2</v>
      </c>
      <c r="K49015">
        <v>4.2300000000000004</v>
      </c>
    </row>
    <row r="49016" spans="2:11">
      <c r="B49016" t="s">
        <v>2111</v>
      </c>
      <c r="C49016" t="s">
        <v>2292</v>
      </c>
      <c r="D49016" t="s">
        <v>2026</v>
      </c>
      <c r="E49016">
        <v>5</v>
      </c>
      <c r="F49016" t="s">
        <v>2016</v>
      </c>
      <c r="G49016" t="s">
        <v>2030</v>
      </c>
      <c r="H49016" t="s">
        <v>2017</v>
      </c>
      <c r="I49016">
        <v>43206</v>
      </c>
      <c r="J49016">
        <v>7</v>
      </c>
      <c r="K49016">
        <v>-18.100000000000001</v>
      </c>
    </row>
    <row r="49101" spans="1:11">
      <c r="A49101" t="s">
        <v>1504</v>
      </c>
      <c r="B49101" t="s">
        <v>2033</v>
      </c>
      <c r="C49101" t="s">
        <v>2271</v>
      </c>
      <c r="D49101" t="s">
        <v>2044</v>
      </c>
      <c r="E49101">
        <v>3</v>
      </c>
      <c r="F49101" t="s">
        <v>2016</v>
      </c>
      <c r="G49101">
        <v>75.5</v>
      </c>
      <c r="H49101" t="s">
        <v>2036</v>
      </c>
      <c r="I49101">
        <v>43510</v>
      </c>
      <c r="J49101">
        <v>3</v>
      </c>
      <c r="K49101">
        <v>0</v>
      </c>
    </row>
    <row r="49102" spans="1:11">
      <c r="B49102" t="s">
        <v>2267</v>
      </c>
      <c r="C49102" t="s">
        <v>2272</v>
      </c>
      <c r="D49102" t="s">
        <v>2273</v>
      </c>
      <c r="E49102">
        <v>3</v>
      </c>
      <c r="F49102" t="s">
        <v>2016</v>
      </c>
      <c r="G49102">
        <v>69</v>
      </c>
      <c r="H49102" t="s">
        <v>2017</v>
      </c>
      <c r="I49102">
        <v>43510</v>
      </c>
      <c r="J49102" t="s">
        <v>2030</v>
      </c>
      <c r="K49102" t="s">
        <v>2030</v>
      </c>
    </row>
    <row r="49103" spans="1:11">
      <c r="B49103" t="s">
        <v>2274</v>
      </c>
      <c r="C49103" t="s">
        <v>2275</v>
      </c>
      <c r="D49103" t="s">
        <v>2026</v>
      </c>
      <c r="E49103">
        <v>5</v>
      </c>
      <c r="F49103" t="s">
        <v>2016</v>
      </c>
      <c r="G49103" t="s">
        <v>2030</v>
      </c>
      <c r="H49103" t="s">
        <v>2017</v>
      </c>
      <c r="I49103">
        <v>43509</v>
      </c>
      <c r="J49103">
        <v>12</v>
      </c>
      <c r="K49103">
        <v>-30.75</v>
      </c>
    </row>
    <row r="49104" spans="1:11">
      <c r="B49104" t="s">
        <v>2027</v>
      </c>
      <c r="C49104" t="s">
        <v>2276</v>
      </c>
      <c r="D49104" t="s">
        <v>2044</v>
      </c>
      <c r="E49104">
        <v>3</v>
      </c>
      <c r="F49104" t="s">
        <v>2016</v>
      </c>
      <c r="G49104">
        <v>75</v>
      </c>
      <c r="H49104" t="s">
        <v>2017</v>
      </c>
      <c r="I49104">
        <v>43508</v>
      </c>
      <c r="J49104">
        <v>3</v>
      </c>
      <c r="K49104">
        <v>0</v>
      </c>
    </row>
    <row r="49105" spans="2:11">
      <c r="B49105" t="s">
        <v>2277</v>
      </c>
      <c r="C49105" t="s">
        <v>2278</v>
      </c>
      <c r="D49105" t="s">
        <v>2015</v>
      </c>
      <c r="E49105">
        <v>3</v>
      </c>
      <c r="F49105" t="s">
        <v>2016</v>
      </c>
      <c r="G49105">
        <v>72</v>
      </c>
      <c r="H49105" t="s">
        <v>2017</v>
      </c>
      <c r="I49105">
        <v>43508</v>
      </c>
      <c r="J49105">
        <v>4</v>
      </c>
      <c r="K49105">
        <v>-15.75</v>
      </c>
    </row>
    <row r="49106" spans="2:11">
      <c r="B49106" t="s">
        <v>2089</v>
      </c>
      <c r="C49106" t="s">
        <v>2279</v>
      </c>
      <c r="D49106" t="s">
        <v>2029</v>
      </c>
      <c r="E49106">
        <v>5</v>
      </c>
      <c r="F49106" t="s">
        <v>2016</v>
      </c>
      <c r="G49106">
        <v>76</v>
      </c>
      <c r="H49106" t="s">
        <v>2017</v>
      </c>
      <c r="I49106">
        <v>43503</v>
      </c>
      <c r="J49106">
        <v>10</v>
      </c>
      <c r="K49106">
        <v>-30.54</v>
      </c>
    </row>
    <row r="49107" spans="2:11">
      <c r="B49107" t="s">
        <v>2220</v>
      </c>
      <c r="C49107" t="s">
        <v>2280</v>
      </c>
      <c r="D49107" t="s">
        <v>2076</v>
      </c>
      <c r="E49107">
        <v>3</v>
      </c>
      <c r="F49107" t="s">
        <v>2016</v>
      </c>
      <c r="G49107">
        <v>75</v>
      </c>
      <c r="H49107" t="s">
        <v>2020</v>
      </c>
      <c r="I49107">
        <v>43493</v>
      </c>
      <c r="J49107">
        <v>3</v>
      </c>
      <c r="K49107">
        <v>0</v>
      </c>
    </row>
    <row r="49108" spans="2:11">
      <c r="B49108" t="s">
        <v>2083</v>
      </c>
      <c r="C49108" t="s">
        <v>2084</v>
      </c>
      <c r="D49108" t="s">
        <v>2076</v>
      </c>
      <c r="E49108">
        <v>3</v>
      </c>
      <c r="F49108" t="s">
        <v>2088</v>
      </c>
      <c r="G49108" t="s">
        <v>2030</v>
      </c>
      <c r="H49108" t="s">
        <v>2017</v>
      </c>
      <c r="I49108">
        <v>43491</v>
      </c>
      <c r="J49108">
        <v>7</v>
      </c>
      <c r="K49108">
        <v>-25.82</v>
      </c>
    </row>
    <row r="49109" spans="2:11">
      <c r="B49109" t="s">
        <v>2067</v>
      </c>
      <c r="C49109" t="s">
        <v>2281</v>
      </c>
      <c r="D49109" t="s">
        <v>2252</v>
      </c>
      <c r="E49109">
        <v>3</v>
      </c>
      <c r="F49109" t="s">
        <v>2016</v>
      </c>
      <c r="G49109">
        <v>80</v>
      </c>
      <c r="H49109" t="s">
        <v>2020</v>
      </c>
      <c r="I49109">
        <v>43490</v>
      </c>
      <c r="J49109">
        <v>3</v>
      </c>
      <c r="K49109">
        <v>0</v>
      </c>
    </row>
    <row r="49110" spans="2:11">
      <c r="B49110" t="s">
        <v>2079</v>
      </c>
      <c r="C49110" t="s">
        <v>2282</v>
      </c>
      <c r="D49110" t="s">
        <v>2015</v>
      </c>
      <c r="E49110">
        <v>3</v>
      </c>
      <c r="F49110" t="s">
        <v>2016</v>
      </c>
      <c r="G49110">
        <v>80</v>
      </c>
      <c r="H49110" t="s">
        <v>2017</v>
      </c>
      <c r="I49110">
        <v>43490</v>
      </c>
      <c r="J49110">
        <v>11</v>
      </c>
      <c r="K49110">
        <v>-30.61</v>
      </c>
    </row>
    <row r="49111" spans="2:11">
      <c r="B49111" t="s">
        <v>2283</v>
      </c>
      <c r="C49111" t="s">
        <v>2284</v>
      </c>
      <c r="D49111" t="s">
        <v>2189</v>
      </c>
      <c r="E49111">
        <v>5</v>
      </c>
      <c r="F49111" t="s">
        <v>2016</v>
      </c>
      <c r="G49111">
        <v>90</v>
      </c>
      <c r="H49111" t="s">
        <v>2017</v>
      </c>
      <c r="I49111">
        <v>43488</v>
      </c>
      <c r="J49111">
        <v>10</v>
      </c>
      <c r="K49111">
        <v>-30.54</v>
      </c>
    </row>
    <row r="49112" spans="2:11">
      <c r="B49112" t="s">
        <v>106</v>
      </c>
      <c r="C49112" t="s">
        <v>2228</v>
      </c>
      <c r="D49112" t="s">
        <v>2229</v>
      </c>
      <c r="E49112">
        <v>5</v>
      </c>
      <c r="F49112" t="s">
        <v>2016</v>
      </c>
      <c r="G49112">
        <v>88</v>
      </c>
      <c r="H49112" t="s">
        <v>2020</v>
      </c>
      <c r="I49112">
        <v>43487</v>
      </c>
      <c r="J49112">
        <v>5</v>
      </c>
      <c r="K49112">
        <v>-18.28</v>
      </c>
    </row>
    <row r="49113" spans="2:11">
      <c r="B49113" t="s">
        <v>2021</v>
      </c>
      <c r="C49113" t="s">
        <v>2285</v>
      </c>
      <c r="D49113" t="s">
        <v>2216</v>
      </c>
      <c r="E49113">
        <v>3</v>
      </c>
      <c r="F49113" t="s">
        <v>2088</v>
      </c>
      <c r="G49113">
        <v>74</v>
      </c>
      <c r="H49113" t="s">
        <v>2020</v>
      </c>
      <c r="I49113">
        <v>43487</v>
      </c>
      <c r="J49113">
        <v>9</v>
      </c>
      <c r="K49113">
        <v>-29.67</v>
      </c>
    </row>
    <row r="49114" spans="2:11">
      <c r="B49114" t="s">
        <v>2024</v>
      </c>
      <c r="C49114" t="s">
        <v>2243</v>
      </c>
      <c r="D49114" t="s">
        <v>2076</v>
      </c>
      <c r="E49114">
        <v>3</v>
      </c>
      <c r="F49114" t="s">
        <v>2016</v>
      </c>
      <c r="G49114" t="s">
        <v>2030</v>
      </c>
      <c r="H49114" t="s">
        <v>2017</v>
      </c>
      <c r="I49114">
        <v>43487</v>
      </c>
      <c r="J49114">
        <v>3</v>
      </c>
      <c r="K49114">
        <v>0</v>
      </c>
    </row>
    <row r="49115" spans="2:11">
      <c r="B49115" t="s">
        <v>2037</v>
      </c>
      <c r="C49115" t="s">
        <v>2286</v>
      </c>
      <c r="D49115" t="s">
        <v>2076</v>
      </c>
      <c r="E49115">
        <v>3</v>
      </c>
      <c r="F49115" t="s">
        <v>2016</v>
      </c>
      <c r="G49115">
        <v>70</v>
      </c>
      <c r="H49115" t="s">
        <v>2020</v>
      </c>
      <c r="I49115">
        <v>43487</v>
      </c>
      <c r="J49115">
        <v>3</v>
      </c>
      <c r="K49115">
        <v>0</v>
      </c>
    </row>
    <row r="49116" spans="2:11">
      <c r="B49116" t="s">
        <v>2072</v>
      </c>
      <c r="C49116" t="s">
        <v>2287</v>
      </c>
      <c r="D49116" t="s">
        <v>2189</v>
      </c>
      <c r="E49116">
        <v>5</v>
      </c>
      <c r="F49116" t="s">
        <v>2016</v>
      </c>
      <c r="G49116">
        <v>84</v>
      </c>
      <c r="H49116" t="s">
        <v>2017</v>
      </c>
      <c r="I49116">
        <v>43487</v>
      </c>
      <c r="J49116">
        <v>2</v>
      </c>
      <c r="K49116">
        <v>5.45</v>
      </c>
    </row>
    <row r="49117" spans="2:11">
      <c r="B49117" t="s">
        <v>2077</v>
      </c>
      <c r="C49117" t="s">
        <v>2288</v>
      </c>
      <c r="D49117" t="s">
        <v>2029</v>
      </c>
      <c r="E49117">
        <v>5</v>
      </c>
      <c r="F49117" t="s">
        <v>2016</v>
      </c>
      <c r="G49117">
        <v>77</v>
      </c>
      <c r="H49117" t="s">
        <v>2020</v>
      </c>
      <c r="I49117">
        <v>43487</v>
      </c>
      <c r="J49117">
        <v>1</v>
      </c>
      <c r="K49117">
        <v>8.26</v>
      </c>
    </row>
    <row r="49118" spans="2:11">
      <c r="B49118" t="s">
        <v>2234</v>
      </c>
      <c r="C49118" t="s">
        <v>2289</v>
      </c>
      <c r="D49118" t="s">
        <v>2026</v>
      </c>
      <c r="E49118">
        <v>5</v>
      </c>
      <c r="F49118" t="s">
        <v>2016</v>
      </c>
      <c r="G49118">
        <v>90</v>
      </c>
      <c r="H49118" t="s">
        <v>2020</v>
      </c>
      <c r="I49118">
        <v>43483</v>
      </c>
      <c r="J49118">
        <v>10</v>
      </c>
      <c r="K49118">
        <v>-30.54</v>
      </c>
    </row>
    <row r="49119" spans="2:11">
      <c r="B49119" t="s">
        <v>2051</v>
      </c>
      <c r="C49119" t="s">
        <v>2290</v>
      </c>
      <c r="D49119" t="s">
        <v>2026</v>
      </c>
      <c r="E49119">
        <v>5</v>
      </c>
      <c r="F49119" t="s">
        <v>2016</v>
      </c>
      <c r="G49119">
        <v>82</v>
      </c>
      <c r="H49119" t="s">
        <v>2017</v>
      </c>
      <c r="I49119">
        <v>43483</v>
      </c>
      <c r="J49119">
        <v>6</v>
      </c>
      <c r="K49119">
        <v>-23.1</v>
      </c>
    </row>
    <row r="49120" spans="2:11">
      <c r="B49120" t="s">
        <v>2063</v>
      </c>
      <c r="C49120" t="s">
        <v>2291</v>
      </c>
      <c r="D49120" t="s">
        <v>2035</v>
      </c>
      <c r="E49120">
        <v>5</v>
      </c>
      <c r="F49120" t="s">
        <v>2016</v>
      </c>
      <c r="G49120">
        <v>98</v>
      </c>
      <c r="H49120" t="s">
        <v>2017</v>
      </c>
      <c r="I49120">
        <v>43483</v>
      </c>
      <c r="J49120">
        <v>10</v>
      </c>
      <c r="K49120">
        <v>-30.54</v>
      </c>
    </row>
    <row r="49121" spans="2:11">
      <c r="B49121" t="s">
        <v>2094</v>
      </c>
      <c r="C49121" t="s">
        <v>2095</v>
      </c>
      <c r="D49121" t="s">
        <v>2053</v>
      </c>
      <c r="E49121">
        <v>1</v>
      </c>
      <c r="F49121" t="s">
        <v>2088</v>
      </c>
      <c r="G49121" t="s">
        <v>2030</v>
      </c>
      <c r="H49121" t="s">
        <v>2017</v>
      </c>
      <c r="I49121">
        <v>43479</v>
      </c>
      <c r="J49121" t="s">
        <v>2030</v>
      </c>
      <c r="K49121" t="s">
        <v>2030</v>
      </c>
    </row>
    <row r="49122" spans="2:11">
      <c r="B49122" t="s">
        <v>2111</v>
      </c>
      <c r="C49122" t="s">
        <v>2292</v>
      </c>
      <c r="D49122" t="s">
        <v>2026</v>
      </c>
      <c r="E49122">
        <v>5</v>
      </c>
      <c r="F49122" t="s">
        <v>2016</v>
      </c>
      <c r="G49122" t="s">
        <v>2030</v>
      </c>
      <c r="H49122" t="s">
        <v>2017</v>
      </c>
      <c r="I49122">
        <v>43433</v>
      </c>
      <c r="J49122" t="s">
        <v>2030</v>
      </c>
      <c r="K49122" t="s">
        <v>2030</v>
      </c>
    </row>
    <row r="49201" spans="1:11">
      <c r="A49201" t="s">
        <v>1505</v>
      </c>
      <c r="B49201" t="s">
        <v>2274</v>
      </c>
      <c r="C49201" t="s">
        <v>2766</v>
      </c>
      <c r="D49201" t="s">
        <v>2076</v>
      </c>
      <c r="E49201">
        <v>3</v>
      </c>
      <c r="F49201" t="s">
        <v>2016</v>
      </c>
      <c r="G49201" t="s">
        <v>2030</v>
      </c>
      <c r="H49201" t="s">
        <v>2017</v>
      </c>
      <c r="I49201">
        <v>43509</v>
      </c>
      <c r="J49201">
        <v>5</v>
      </c>
      <c r="K49201">
        <v>0</v>
      </c>
    </row>
    <row r="49202" spans="1:11">
      <c r="B49202" t="s">
        <v>2021</v>
      </c>
      <c r="C49202" t="s">
        <v>2784</v>
      </c>
      <c r="D49202" t="s">
        <v>2216</v>
      </c>
      <c r="E49202">
        <v>3</v>
      </c>
      <c r="F49202" t="s">
        <v>2016</v>
      </c>
      <c r="G49202">
        <v>70</v>
      </c>
      <c r="H49202" t="s">
        <v>2020</v>
      </c>
      <c r="I49202">
        <v>43504</v>
      </c>
      <c r="J49202">
        <v>5</v>
      </c>
      <c r="K49202">
        <v>0</v>
      </c>
    </row>
    <row r="49203" spans="1:11">
      <c r="B49203" t="s">
        <v>2234</v>
      </c>
      <c r="C49203" t="s">
        <v>2846</v>
      </c>
      <c r="D49203" t="s">
        <v>2026</v>
      </c>
      <c r="E49203">
        <v>5</v>
      </c>
      <c r="F49203" t="s">
        <v>2016</v>
      </c>
      <c r="G49203">
        <v>82</v>
      </c>
      <c r="H49203" t="s">
        <v>2020</v>
      </c>
      <c r="I49203">
        <v>43503</v>
      </c>
      <c r="J49203" t="s">
        <v>2030</v>
      </c>
      <c r="K49203" t="s">
        <v>2030</v>
      </c>
    </row>
    <row r="49204" spans="1:11">
      <c r="B49204" t="s">
        <v>2024</v>
      </c>
      <c r="C49204" t="s">
        <v>2768</v>
      </c>
      <c r="D49204" t="s">
        <v>2026</v>
      </c>
      <c r="E49204">
        <v>5</v>
      </c>
      <c r="F49204" t="s">
        <v>2016</v>
      </c>
      <c r="G49204">
        <v>86</v>
      </c>
      <c r="H49204" t="s">
        <v>2017</v>
      </c>
      <c r="I49204">
        <v>43502</v>
      </c>
      <c r="J49204" t="s">
        <v>2030</v>
      </c>
      <c r="K49204" t="s">
        <v>2030</v>
      </c>
    </row>
    <row r="49205" spans="1:11">
      <c r="B49205" t="s">
        <v>2094</v>
      </c>
      <c r="C49205" t="s">
        <v>2095</v>
      </c>
      <c r="D49205" t="s">
        <v>2076</v>
      </c>
      <c r="E49205">
        <v>3</v>
      </c>
      <c r="F49205" t="s">
        <v>2085</v>
      </c>
      <c r="G49205" t="s">
        <v>2030</v>
      </c>
      <c r="H49205" t="s">
        <v>2017</v>
      </c>
      <c r="I49205">
        <v>43502</v>
      </c>
      <c r="J49205" t="s">
        <v>2030</v>
      </c>
      <c r="K49205" t="s">
        <v>2030</v>
      </c>
    </row>
    <row r="49206" spans="1:11">
      <c r="B49206" t="s">
        <v>2033</v>
      </c>
      <c r="C49206" t="s">
        <v>2769</v>
      </c>
      <c r="D49206" t="s">
        <v>2035</v>
      </c>
      <c r="E49206">
        <v>5</v>
      </c>
      <c r="F49206" t="s">
        <v>2016</v>
      </c>
      <c r="G49206">
        <v>75</v>
      </c>
      <c r="H49206" t="s">
        <v>2036</v>
      </c>
      <c r="I49206">
        <v>43501</v>
      </c>
      <c r="J49206">
        <v>1</v>
      </c>
      <c r="K49206">
        <v>16.34</v>
      </c>
    </row>
    <row r="49207" spans="1:11">
      <c r="B49207" t="s">
        <v>2321</v>
      </c>
      <c r="C49207" t="s">
        <v>2845</v>
      </c>
      <c r="D49207" t="s">
        <v>2026</v>
      </c>
      <c r="E49207">
        <v>5</v>
      </c>
      <c r="F49207" t="s">
        <v>2016</v>
      </c>
      <c r="G49207">
        <v>75</v>
      </c>
      <c r="H49207" t="s">
        <v>2020</v>
      </c>
      <c r="I49207">
        <v>43501</v>
      </c>
      <c r="J49207">
        <v>1</v>
      </c>
      <c r="K49207">
        <v>16.34</v>
      </c>
    </row>
    <row r="49208" spans="1:11">
      <c r="B49208" t="s">
        <v>2858</v>
      </c>
      <c r="C49208" t="s">
        <v>2859</v>
      </c>
      <c r="D49208" t="s">
        <v>2053</v>
      </c>
      <c r="E49208">
        <v>1</v>
      </c>
      <c r="F49208" t="s">
        <v>2016</v>
      </c>
      <c r="G49208">
        <v>54</v>
      </c>
      <c r="H49208" t="s">
        <v>2020</v>
      </c>
      <c r="I49208">
        <v>43501</v>
      </c>
      <c r="J49208">
        <v>4</v>
      </c>
      <c r="K49208">
        <v>0.25</v>
      </c>
    </row>
    <row r="49209" spans="1:11">
      <c r="B49209" t="s">
        <v>2174</v>
      </c>
      <c r="C49209" t="s">
        <v>2851</v>
      </c>
      <c r="D49209" t="s">
        <v>2029</v>
      </c>
      <c r="E49209">
        <v>5</v>
      </c>
      <c r="F49209" t="s">
        <v>2016</v>
      </c>
      <c r="G49209">
        <v>75</v>
      </c>
      <c r="H49209" t="s">
        <v>2017</v>
      </c>
      <c r="I49209">
        <v>43500</v>
      </c>
      <c r="J49209">
        <v>1</v>
      </c>
      <c r="K49209">
        <v>16.34</v>
      </c>
    </row>
    <row r="49210" spans="1:11">
      <c r="B49210" t="s">
        <v>106</v>
      </c>
      <c r="C49210" t="s">
        <v>2856</v>
      </c>
      <c r="D49210" t="s">
        <v>2114</v>
      </c>
      <c r="E49210">
        <v>3</v>
      </c>
      <c r="F49210" t="s">
        <v>2016</v>
      </c>
      <c r="G49210">
        <v>69</v>
      </c>
      <c r="H49210" t="s">
        <v>2020</v>
      </c>
      <c r="I49210">
        <v>43500</v>
      </c>
      <c r="J49210">
        <v>5</v>
      </c>
      <c r="K49210">
        <v>0</v>
      </c>
    </row>
    <row r="49211" spans="1:11">
      <c r="B49211" t="s">
        <v>2027</v>
      </c>
      <c r="C49211" t="s">
        <v>2855</v>
      </c>
      <c r="D49211" t="s">
        <v>2029</v>
      </c>
      <c r="E49211">
        <v>5</v>
      </c>
      <c r="F49211" t="s">
        <v>2016</v>
      </c>
      <c r="G49211">
        <v>75</v>
      </c>
      <c r="H49211" t="s">
        <v>2017</v>
      </c>
      <c r="I49211">
        <v>43500</v>
      </c>
      <c r="J49211">
        <v>2</v>
      </c>
      <c r="K49211">
        <v>9.86</v>
      </c>
    </row>
    <row r="49212" spans="1:11">
      <c r="B49212" t="s">
        <v>2037</v>
      </c>
      <c r="C49212" t="s">
        <v>2850</v>
      </c>
      <c r="D49212" t="s">
        <v>2076</v>
      </c>
      <c r="E49212">
        <v>3</v>
      </c>
      <c r="F49212" t="s">
        <v>2016</v>
      </c>
      <c r="G49212">
        <v>64</v>
      </c>
      <c r="H49212" t="s">
        <v>2020</v>
      </c>
      <c r="I49212">
        <v>43500</v>
      </c>
      <c r="J49212">
        <v>5</v>
      </c>
      <c r="K49212">
        <v>0</v>
      </c>
    </row>
    <row r="49213" spans="1:11">
      <c r="B49213" t="s">
        <v>2079</v>
      </c>
      <c r="C49213" t="s">
        <v>2848</v>
      </c>
      <c r="D49213" t="s">
        <v>2029</v>
      </c>
      <c r="E49213">
        <v>5</v>
      </c>
      <c r="F49213" t="s">
        <v>2016</v>
      </c>
      <c r="G49213">
        <v>72</v>
      </c>
      <c r="H49213" t="s">
        <v>2017</v>
      </c>
      <c r="I49213">
        <v>43500</v>
      </c>
      <c r="J49213">
        <v>1</v>
      </c>
      <c r="K49213">
        <v>16.34</v>
      </c>
    </row>
    <row r="49214" spans="1:11">
      <c r="B49214" t="s">
        <v>2151</v>
      </c>
      <c r="C49214" t="s">
        <v>2852</v>
      </c>
      <c r="D49214" t="s">
        <v>2044</v>
      </c>
      <c r="E49214">
        <v>3</v>
      </c>
      <c r="F49214" t="s">
        <v>2016</v>
      </c>
      <c r="G49214" t="s">
        <v>2030</v>
      </c>
      <c r="H49214" t="s">
        <v>2017</v>
      </c>
      <c r="I49214">
        <v>43500</v>
      </c>
      <c r="J49214">
        <v>5</v>
      </c>
      <c r="K49214">
        <v>0</v>
      </c>
    </row>
    <row r="49215" spans="1:11">
      <c r="B49215" t="s">
        <v>2051</v>
      </c>
      <c r="C49215" t="s">
        <v>3173</v>
      </c>
      <c r="D49215" t="s">
        <v>2053</v>
      </c>
      <c r="E49215">
        <v>1</v>
      </c>
      <c r="F49215" t="s">
        <v>2088</v>
      </c>
      <c r="G49215">
        <v>58</v>
      </c>
      <c r="H49215" t="s">
        <v>2017</v>
      </c>
      <c r="I49215">
        <v>43500</v>
      </c>
      <c r="J49215" t="s">
        <v>2030</v>
      </c>
      <c r="K49215" t="s">
        <v>2030</v>
      </c>
    </row>
    <row r="49216" spans="1:11">
      <c r="B49216" t="s">
        <v>2063</v>
      </c>
      <c r="C49216" t="s">
        <v>2853</v>
      </c>
      <c r="D49216" t="s">
        <v>2162</v>
      </c>
      <c r="E49216">
        <v>3</v>
      </c>
      <c r="F49216" t="s">
        <v>2016</v>
      </c>
      <c r="G49216">
        <v>70</v>
      </c>
      <c r="H49216" t="s">
        <v>2017</v>
      </c>
      <c r="I49216">
        <v>43500</v>
      </c>
      <c r="J49216">
        <v>5</v>
      </c>
      <c r="K49216">
        <v>0</v>
      </c>
    </row>
    <row r="49217" spans="2:11">
      <c r="B49217" t="s">
        <v>2083</v>
      </c>
      <c r="C49217" t="s">
        <v>2084</v>
      </c>
      <c r="D49217" t="s">
        <v>2026</v>
      </c>
      <c r="E49217">
        <v>5</v>
      </c>
      <c r="F49217" t="s">
        <v>2016</v>
      </c>
      <c r="G49217" t="s">
        <v>2030</v>
      </c>
      <c r="H49217" t="s">
        <v>2017</v>
      </c>
      <c r="I49217">
        <v>43461</v>
      </c>
      <c r="J49217">
        <v>6</v>
      </c>
      <c r="K49217">
        <v>-6.09</v>
      </c>
    </row>
    <row r="49301" spans="1:11">
      <c r="A49301" t="s">
        <v>1506</v>
      </c>
      <c r="B49301" t="s">
        <v>2067</v>
      </c>
      <c r="C49301" t="s">
        <v>2787</v>
      </c>
      <c r="D49301" t="s">
        <v>2029</v>
      </c>
      <c r="E49301">
        <v>5</v>
      </c>
      <c r="F49301" t="s">
        <v>2016</v>
      </c>
      <c r="G49301">
        <v>183</v>
      </c>
      <c r="H49301" t="s">
        <v>2020</v>
      </c>
      <c r="I49301">
        <v>43511</v>
      </c>
      <c r="J49301">
        <v>6</v>
      </c>
      <c r="K49301">
        <v>0.67</v>
      </c>
    </row>
    <row r="49302" spans="1:11">
      <c r="B49302" t="s">
        <v>2159</v>
      </c>
      <c r="C49302" t="s">
        <v>2788</v>
      </c>
      <c r="D49302" t="s">
        <v>2044</v>
      </c>
      <c r="E49302">
        <v>3</v>
      </c>
      <c r="F49302" t="s">
        <v>2016</v>
      </c>
      <c r="G49302">
        <v>156</v>
      </c>
      <c r="H49302" t="s">
        <v>2017</v>
      </c>
      <c r="I49302">
        <v>43511</v>
      </c>
      <c r="J49302">
        <v>7</v>
      </c>
      <c r="K49302">
        <v>0</v>
      </c>
    </row>
    <row r="49303" spans="1:11">
      <c r="B49303" t="s">
        <v>2139</v>
      </c>
      <c r="C49303" t="s">
        <v>2789</v>
      </c>
      <c r="D49303" t="s">
        <v>2035</v>
      </c>
      <c r="E49303">
        <v>5</v>
      </c>
      <c r="F49303" t="s">
        <v>2016</v>
      </c>
      <c r="G49303">
        <v>185</v>
      </c>
      <c r="H49303" t="s">
        <v>2017</v>
      </c>
      <c r="I49303">
        <v>43511</v>
      </c>
      <c r="J49303">
        <v>6</v>
      </c>
      <c r="K49303">
        <v>0.67</v>
      </c>
    </row>
    <row r="49304" spans="1:11">
      <c r="B49304" t="s">
        <v>2054</v>
      </c>
      <c r="C49304" t="s">
        <v>2811</v>
      </c>
      <c r="D49304" t="s">
        <v>2056</v>
      </c>
      <c r="E49304">
        <v>4</v>
      </c>
      <c r="F49304" t="s">
        <v>2016</v>
      </c>
      <c r="G49304">
        <v>205</v>
      </c>
      <c r="H49304" t="s">
        <v>2020</v>
      </c>
      <c r="I49304">
        <v>43510</v>
      </c>
      <c r="J49304">
        <v>9</v>
      </c>
      <c r="K49304">
        <v>-1.6</v>
      </c>
    </row>
    <row r="49305" spans="1:11">
      <c r="B49305" t="s">
        <v>2274</v>
      </c>
      <c r="C49305" t="s">
        <v>2791</v>
      </c>
      <c r="D49305" t="s">
        <v>2076</v>
      </c>
      <c r="E49305">
        <v>3</v>
      </c>
      <c r="F49305" t="s">
        <v>2016</v>
      </c>
      <c r="G49305" t="s">
        <v>2030</v>
      </c>
      <c r="H49305" t="s">
        <v>2017</v>
      </c>
      <c r="I49305">
        <v>43509</v>
      </c>
      <c r="J49305">
        <v>7</v>
      </c>
      <c r="K49305">
        <v>0</v>
      </c>
    </row>
    <row r="49306" spans="1:11">
      <c r="B49306" t="s">
        <v>2461</v>
      </c>
      <c r="C49306" t="s">
        <v>2799</v>
      </c>
      <c r="D49306" t="s">
        <v>2026</v>
      </c>
      <c r="E49306">
        <v>5</v>
      </c>
      <c r="F49306" t="s">
        <v>2016</v>
      </c>
      <c r="G49306">
        <v>176</v>
      </c>
      <c r="H49306" t="s">
        <v>2017</v>
      </c>
      <c r="I49306">
        <v>43509</v>
      </c>
      <c r="J49306" t="s">
        <v>2030</v>
      </c>
      <c r="K49306" t="s">
        <v>2030</v>
      </c>
    </row>
    <row r="49307" spans="1:11">
      <c r="B49307" t="s">
        <v>2094</v>
      </c>
      <c r="C49307" t="s">
        <v>2095</v>
      </c>
      <c r="D49307" t="s">
        <v>2076</v>
      </c>
      <c r="E49307">
        <v>3</v>
      </c>
      <c r="F49307" t="s">
        <v>2016</v>
      </c>
      <c r="G49307" t="s">
        <v>2030</v>
      </c>
      <c r="H49307" t="s">
        <v>2017</v>
      </c>
      <c r="I49307">
        <v>43507</v>
      </c>
      <c r="J49307" t="s">
        <v>2030</v>
      </c>
      <c r="K49307" t="s">
        <v>2030</v>
      </c>
    </row>
    <row r="49308" spans="1:11">
      <c r="B49308" t="s">
        <v>2033</v>
      </c>
      <c r="C49308" t="s">
        <v>2796</v>
      </c>
      <c r="D49308" t="s">
        <v>2035</v>
      </c>
      <c r="E49308">
        <v>5</v>
      </c>
      <c r="F49308" t="s">
        <v>2016</v>
      </c>
      <c r="G49308">
        <v>174</v>
      </c>
      <c r="H49308" t="s">
        <v>2036</v>
      </c>
      <c r="I49308">
        <v>43503</v>
      </c>
      <c r="J49308">
        <v>6</v>
      </c>
      <c r="K49308">
        <v>0.67</v>
      </c>
    </row>
    <row r="49309" spans="1:11">
      <c r="B49309" t="s">
        <v>2232</v>
      </c>
      <c r="C49309" t="s">
        <v>2805</v>
      </c>
      <c r="D49309" t="s">
        <v>2029</v>
      </c>
      <c r="E49309">
        <v>5</v>
      </c>
      <c r="F49309" t="s">
        <v>2016</v>
      </c>
      <c r="G49309" t="s">
        <v>2030</v>
      </c>
      <c r="H49309" t="s">
        <v>2017</v>
      </c>
      <c r="I49309">
        <v>43503</v>
      </c>
      <c r="J49309">
        <v>4</v>
      </c>
      <c r="K49309">
        <v>7.92</v>
      </c>
    </row>
    <row r="49310" spans="1:11">
      <c r="B49310" t="s">
        <v>2049</v>
      </c>
      <c r="C49310" t="s">
        <v>2798</v>
      </c>
      <c r="D49310" t="s">
        <v>2029</v>
      </c>
      <c r="E49310">
        <v>5</v>
      </c>
      <c r="F49310" t="s">
        <v>2016</v>
      </c>
      <c r="G49310">
        <v>170</v>
      </c>
      <c r="H49310" t="s">
        <v>2020</v>
      </c>
      <c r="I49310">
        <v>43497</v>
      </c>
      <c r="J49310">
        <v>6</v>
      </c>
      <c r="K49310">
        <v>0.67</v>
      </c>
    </row>
    <row r="49311" spans="1:11">
      <c r="B49311" t="s">
        <v>2051</v>
      </c>
      <c r="C49311" t="s">
        <v>2794</v>
      </c>
      <c r="D49311" t="s">
        <v>2076</v>
      </c>
      <c r="E49311">
        <v>3</v>
      </c>
      <c r="F49311" t="s">
        <v>2016</v>
      </c>
      <c r="G49311">
        <v>145</v>
      </c>
      <c r="H49311" t="s">
        <v>2017</v>
      </c>
      <c r="I49311">
        <v>43489</v>
      </c>
      <c r="J49311">
        <v>1</v>
      </c>
      <c r="K49311">
        <v>16.57</v>
      </c>
    </row>
    <row r="49312" spans="1:11">
      <c r="B49312" t="s">
        <v>2031</v>
      </c>
      <c r="C49312" t="s">
        <v>2802</v>
      </c>
      <c r="D49312" t="s">
        <v>2076</v>
      </c>
      <c r="E49312">
        <v>3</v>
      </c>
      <c r="F49312" t="s">
        <v>2016</v>
      </c>
      <c r="G49312">
        <v>157</v>
      </c>
      <c r="H49312" t="s">
        <v>2020</v>
      </c>
      <c r="I49312">
        <v>43487</v>
      </c>
      <c r="J49312">
        <v>7</v>
      </c>
      <c r="K49312">
        <v>0</v>
      </c>
    </row>
    <row r="49313" spans="2:11">
      <c r="B49313" t="s">
        <v>2079</v>
      </c>
      <c r="C49313" t="s">
        <v>2810</v>
      </c>
      <c r="D49313" t="s">
        <v>2029</v>
      </c>
      <c r="E49313">
        <v>5</v>
      </c>
      <c r="F49313" t="s">
        <v>2016</v>
      </c>
      <c r="G49313">
        <v>165</v>
      </c>
      <c r="H49313" t="s">
        <v>2017</v>
      </c>
      <c r="I49313">
        <v>43480</v>
      </c>
      <c r="J49313">
        <v>6</v>
      </c>
      <c r="K49313">
        <v>0.67</v>
      </c>
    </row>
    <row r="49314" spans="2:11">
      <c r="B49314" t="s">
        <v>2024</v>
      </c>
      <c r="C49314" t="s">
        <v>2025</v>
      </c>
      <c r="D49314" t="s">
        <v>2026</v>
      </c>
      <c r="E49314">
        <v>5</v>
      </c>
      <c r="F49314" t="s">
        <v>2016</v>
      </c>
      <c r="G49314">
        <v>200</v>
      </c>
      <c r="H49314" t="s">
        <v>2017</v>
      </c>
      <c r="I49314">
        <v>43479</v>
      </c>
      <c r="J49314">
        <v>6</v>
      </c>
      <c r="K49314">
        <v>0.67</v>
      </c>
    </row>
    <row r="49315" spans="2:11">
      <c r="B49315" t="s">
        <v>106</v>
      </c>
      <c r="C49315" t="s">
        <v>2493</v>
      </c>
      <c r="D49315" t="s">
        <v>2229</v>
      </c>
      <c r="E49315">
        <v>5</v>
      </c>
      <c r="F49315" t="s">
        <v>2016</v>
      </c>
      <c r="G49315">
        <v>178</v>
      </c>
      <c r="H49315" t="s">
        <v>2020</v>
      </c>
      <c r="I49315">
        <v>43476</v>
      </c>
      <c r="J49315">
        <v>6</v>
      </c>
      <c r="K49315">
        <v>0.67</v>
      </c>
    </row>
    <row r="49316" spans="2:11">
      <c r="B49316" t="s">
        <v>2074</v>
      </c>
      <c r="C49316" t="s">
        <v>3140</v>
      </c>
      <c r="D49316" t="s">
        <v>2026</v>
      </c>
      <c r="E49316">
        <v>5</v>
      </c>
      <c r="F49316" t="s">
        <v>2016</v>
      </c>
      <c r="G49316">
        <v>167</v>
      </c>
      <c r="H49316" t="s">
        <v>2020</v>
      </c>
      <c r="I49316">
        <v>43476</v>
      </c>
      <c r="J49316">
        <v>6</v>
      </c>
      <c r="K49316">
        <v>0.67</v>
      </c>
    </row>
    <row r="49317" spans="2:11">
      <c r="B49317" t="s">
        <v>2257</v>
      </c>
      <c r="C49317" t="s">
        <v>2790</v>
      </c>
      <c r="D49317" t="s">
        <v>2029</v>
      </c>
      <c r="E49317">
        <v>5</v>
      </c>
      <c r="F49317" t="s">
        <v>2016</v>
      </c>
      <c r="G49317">
        <v>180</v>
      </c>
      <c r="H49317" t="s">
        <v>2020</v>
      </c>
      <c r="I49317">
        <v>43475</v>
      </c>
      <c r="J49317">
        <v>6</v>
      </c>
      <c r="K49317">
        <v>0.67</v>
      </c>
    </row>
    <row r="49318" spans="2:11">
      <c r="B49318" t="s">
        <v>2077</v>
      </c>
      <c r="C49318" t="s">
        <v>2807</v>
      </c>
      <c r="D49318" t="s">
        <v>2029</v>
      </c>
      <c r="E49318">
        <v>5</v>
      </c>
      <c r="F49318" t="s">
        <v>2016</v>
      </c>
      <c r="G49318">
        <v>187</v>
      </c>
      <c r="H49318" t="s">
        <v>2020</v>
      </c>
      <c r="I49318">
        <v>43473</v>
      </c>
      <c r="J49318">
        <v>6</v>
      </c>
      <c r="K49318">
        <v>0.67</v>
      </c>
    </row>
    <row r="49319" spans="2:11">
      <c r="B49319" t="s">
        <v>2267</v>
      </c>
      <c r="C49319" t="s">
        <v>2812</v>
      </c>
      <c r="D49319" t="s">
        <v>2041</v>
      </c>
      <c r="E49319">
        <v>1</v>
      </c>
      <c r="F49319" t="s">
        <v>2016</v>
      </c>
      <c r="G49319">
        <v>155</v>
      </c>
      <c r="H49319" t="s">
        <v>2017</v>
      </c>
      <c r="I49319">
        <v>43469</v>
      </c>
      <c r="J49319" t="s">
        <v>2030</v>
      </c>
      <c r="K49319" t="s">
        <v>2030</v>
      </c>
    </row>
    <row r="49320" spans="2:11">
      <c r="B49320" t="s">
        <v>2021</v>
      </c>
      <c r="C49320" t="s">
        <v>2815</v>
      </c>
      <c r="D49320" t="s">
        <v>2348</v>
      </c>
      <c r="E49320">
        <v>1</v>
      </c>
      <c r="F49320" t="s">
        <v>2016</v>
      </c>
      <c r="G49320">
        <v>130</v>
      </c>
      <c r="H49320" t="s">
        <v>2020</v>
      </c>
      <c r="I49320">
        <v>43455</v>
      </c>
      <c r="J49320">
        <v>8</v>
      </c>
      <c r="K49320">
        <v>-0.67</v>
      </c>
    </row>
    <row r="49321" spans="2:11">
      <c r="B49321" t="s">
        <v>3141</v>
      </c>
      <c r="C49321" t="s">
        <v>3142</v>
      </c>
      <c r="D49321" t="s">
        <v>2104</v>
      </c>
      <c r="E49321" t="s">
        <v>2030</v>
      </c>
      <c r="F49321" t="s">
        <v>2016</v>
      </c>
      <c r="G49321" t="s">
        <v>2030</v>
      </c>
      <c r="H49321" t="s">
        <v>2017</v>
      </c>
      <c r="I49321">
        <v>43455</v>
      </c>
      <c r="J49321" t="s">
        <v>2030</v>
      </c>
      <c r="K49321" t="s">
        <v>2030</v>
      </c>
    </row>
    <row r="49322" spans="2:11">
      <c r="B49322" t="s">
        <v>2174</v>
      </c>
      <c r="C49322" t="s">
        <v>2800</v>
      </c>
      <c r="D49322" t="s">
        <v>2015</v>
      </c>
      <c r="E49322">
        <v>3</v>
      </c>
      <c r="F49322" t="s">
        <v>2016</v>
      </c>
      <c r="G49322">
        <v>160</v>
      </c>
      <c r="H49322" t="s">
        <v>2017</v>
      </c>
      <c r="I49322">
        <v>43454</v>
      </c>
      <c r="J49322">
        <v>7</v>
      </c>
      <c r="K49322">
        <v>0</v>
      </c>
    </row>
    <row r="49323" spans="2:11">
      <c r="B49323" t="s">
        <v>2027</v>
      </c>
      <c r="C49323" t="s">
        <v>2801</v>
      </c>
      <c r="D49323" t="s">
        <v>2044</v>
      </c>
      <c r="E49323">
        <v>3</v>
      </c>
      <c r="F49323" t="s">
        <v>2016</v>
      </c>
      <c r="G49323">
        <v>148</v>
      </c>
      <c r="H49323" t="s">
        <v>2017</v>
      </c>
      <c r="I49323">
        <v>43454</v>
      </c>
      <c r="J49323">
        <v>7</v>
      </c>
      <c r="K49323">
        <v>0</v>
      </c>
    </row>
    <row r="49324" spans="2:11">
      <c r="B49324" t="s">
        <v>2069</v>
      </c>
      <c r="C49324" t="s">
        <v>2806</v>
      </c>
      <c r="D49324" t="s">
        <v>2035</v>
      </c>
      <c r="E49324">
        <v>5</v>
      </c>
      <c r="F49324" t="s">
        <v>2016</v>
      </c>
      <c r="G49324">
        <v>173</v>
      </c>
      <c r="H49324" t="s">
        <v>2020</v>
      </c>
      <c r="I49324">
        <v>43454</v>
      </c>
      <c r="J49324">
        <v>6</v>
      </c>
      <c r="K49324">
        <v>0.67</v>
      </c>
    </row>
    <row r="49325" spans="2:11">
      <c r="B49325" t="s">
        <v>2682</v>
      </c>
      <c r="C49325" t="s">
        <v>2808</v>
      </c>
      <c r="D49325" t="s">
        <v>2026</v>
      </c>
      <c r="E49325">
        <v>5</v>
      </c>
      <c r="F49325" t="s">
        <v>2016</v>
      </c>
      <c r="G49325">
        <v>190</v>
      </c>
      <c r="H49325" t="s">
        <v>2017</v>
      </c>
      <c r="I49325">
        <v>43454</v>
      </c>
      <c r="J49325">
        <v>6</v>
      </c>
      <c r="K49325">
        <v>0.67</v>
      </c>
    </row>
    <row r="49326" spans="2:11">
      <c r="B49326" t="s">
        <v>2792</v>
      </c>
      <c r="C49326" t="s">
        <v>2793</v>
      </c>
      <c r="D49326" t="s">
        <v>2076</v>
      </c>
      <c r="E49326">
        <v>3</v>
      </c>
      <c r="F49326" t="s">
        <v>2016</v>
      </c>
      <c r="G49326">
        <v>165</v>
      </c>
      <c r="H49326" t="s">
        <v>2020</v>
      </c>
      <c r="I49326">
        <v>43445</v>
      </c>
      <c r="J49326">
        <v>7</v>
      </c>
      <c r="K49326">
        <v>0</v>
      </c>
    </row>
    <row r="49327" spans="2:11">
      <c r="B49327" t="s">
        <v>2083</v>
      </c>
      <c r="C49327" t="s">
        <v>2084</v>
      </c>
      <c r="D49327" t="s">
        <v>2026</v>
      </c>
      <c r="E49327">
        <v>5</v>
      </c>
      <c r="F49327" t="s">
        <v>2016</v>
      </c>
      <c r="G49327" t="s">
        <v>2030</v>
      </c>
      <c r="H49327" t="s">
        <v>2017</v>
      </c>
      <c r="I49327">
        <v>43385</v>
      </c>
      <c r="J49327">
        <v>6</v>
      </c>
      <c r="K49327">
        <v>0.67</v>
      </c>
    </row>
    <row r="49401" spans="1:11">
      <c r="A49401" t="s">
        <v>1507</v>
      </c>
      <c r="B49401" t="s">
        <v>2267</v>
      </c>
      <c r="C49401" t="s">
        <v>2305</v>
      </c>
      <c r="D49401" t="s">
        <v>2273</v>
      </c>
      <c r="E49401">
        <v>3</v>
      </c>
      <c r="F49401" t="s">
        <v>2016</v>
      </c>
      <c r="G49401" t="s">
        <v>2030</v>
      </c>
      <c r="H49401" t="s">
        <v>2017</v>
      </c>
      <c r="I49401">
        <v>43511</v>
      </c>
      <c r="J49401">
        <v>5</v>
      </c>
      <c r="K49401">
        <v>0</v>
      </c>
    </row>
    <row r="49402" spans="1:11">
      <c r="B49402" t="s">
        <v>2049</v>
      </c>
      <c r="C49402" t="s">
        <v>2502</v>
      </c>
      <c r="D49402" t="s">
        <v>2029</v>
      </c>
      <c r="E49402">
        <v>5</v>
      </c>
      <c r="F49402" t="s">
        <v>2016</v>
      </c>
      <c r="G49402">
        <v>107</v>
      </c>
      <c r="H49402" t="s">
        <v>2017</v>
      </c>
      <c r="I49402">
        <v>43510</v>
      </c>
      <c r="J49402">
        <v>4</v>
      </c>
      <c r="K49402">
        <v>0.47</v>
      </c>
    </row>
    <row r="49403" spans="1:11">
      <c r="B49403" t="s">
        <v>2274</v>
      </c>
      <c r="C49403" t="s">
        <v>2503</v>
      </c>
      <c r="D49403" t="s">
        <v>2026</v>
      </c>
      <c r="E49403">
        <v>5</v>
      </c>
      <c r="F49403" t="s">
        <v>2016</v>
      </c>
      <c r="G49403" t="s">
        <v>2030</v>
      </c>
      <c r="H49403" t="s">
        <v>2017</v>
      </c>
      <c r="I49403">
        <v>43509</v>
      </c>
      <c r="J49403" t="s">
        <v>2030</v>
      </c>
      <c r="K49403" t="s">
        <v>2030</v>
      </c>
    </row>
    <row r="49404" spans="1:11">
      <c r="B49404" t="s">
        <v>2074</v>
      </c>
      <c r="C49404" t="s">
        <v>2504</v>
      </c>
      <c r="D49404" t="s">
        <v>2026</v>
      </c>
      <c r="E49404">
        <v>5</v>
      </c>
      <c r="F49404" t="s">
        <v>2016</v>
      </c>
      <c r="G49404">
        <v>104</v>
      </c>
      <c r="H49404" t="s">
        <v>2017</v>
      </c>
      <c r="I49404">
        <v>43508</v>
      </c>
      <c r="J49404" t="s">
        <v>2030</v>
      </c>
      <c r="K49404" t="s">
        <v>2030</v>
      </c>
    </row>
    <row r="49405" spans="1:11">
      <c r="B49405" t="s">
        <v>2051</v>
      </c>
      <c r="C49405" t="s">
        <v>2505</v>
      </c>
      <c r="D49405" t="s">
        <v>2076</v>
      </c>
      <c r="E49405">
        <v>3</v>
      </c>
      <c r="F49405" t="s">
        <v>2016</v>
      </c>
      <c r="G49405">
        <v>83</v>
      </c>
      <c r="H49405" t="s">
        <v>2017</v>
      </c>
      <c r="I49405">
        <v>43507</v>
      </c>
      <c r="J49405">
        <v>5</v>
      </c>
      <c r="K49405">
        <v>0</v>
      </c>
    </row>
    <row r="49406" spans="1:11">
      <c r="B49406" t="s">
        <v>2094</v>
      </c>
      <c r="C49406" t="s">
        <v>2095</v>
      </c>
      <c r="D49406" t="s">
        <v>2076</v>
      </c>
      <c r="E49406">
        <v>3</v>
      </c>
      <c r="F49406" t="s">
        <v>2088</v>
      </c>
      <c r="G49406" t="s">
        <v>2030</v>
      </c>
      <c r="H49406" t="s">
        <v>2017</v>
      </c>
      <c r="I49406">
        <v>43504</v>
      </c>
      <c r="J49406" t="s">
        <v>2030</v>
      </c>
      <c r="K49406" t="s">
        <v>2030</v>
      </c>
    </row>
    <row r="49407" spans="1:11">
      <c r="B49407" t="s">
        <v>2063</v>
      </c>
      <c r="C49407" t="s">
        <v>2506</v>
      </c>
      <c r="D49407" t="s">
        <v>2162</v>
      </c>
      <c r="E49407">
        <v>3</v>
      </c>
      <c r="F49407" t="s">
        <v>2016</v>
      </c>
      <c r="G49407">
        <v>95</v>
      </c>
      <c r="H49407" t="s">
        <v>2017</v>
      </c>
      <c r="I49407">
        <v>43501</v>
      </c>
      <c r="J49407">
        <v>5</v>
      </c>
      <c r="K49407">
        <v>0</v>
      </c>
    </row>
    <row r="49408" spans="1:11">
      <c r="B49408" t="s">
        <v>2321</v>
      </c>
      <c r="C49408" t="s">
        <v>2322</v>
      </c>
      <c r="D49408" t="s">
        <v>2026</v>
      </c>
      <c r="E49408">
        <v>5</v>
      </c>
      <c r="F49408" t="s">
        <v>2016</v>
      </c>
      <c r="G49408">
        <v>108</v>
      </c>
      <c r="H49408" t="s">
        <v>2020</v>
      </c>
      <c r="I49408">
        <v>43500</v>
      </c>
      <c r="J49408" t="s">
        <v>2030</v>
      </c>
      <c r="K49408" t="s">
        <v>2030</v>
      </c>
    </row>
    <row r="49409" spans="2:11">
      <c r="B49409" t="s">
        <v>2045</v>
      </c>
      <c r="C49409" t="s">
        <v>2507</v>
      </c>
      <c r="D49409" t="s">
        <v>2015</v>
      </c>
      <c r="E49409">
        <v>3</v>
      </c>
      <c r="F49409" t="s">
        <v>2016</v>
      </c>
      <c r="G49409" t="s">
        <v>2030</v>
      </c>
      <c r="H49409" t="s">
        <v>2017</v>
      </c>
      <c r="I49409">
        <v>43499</v>
      </c>
      <c r="J49409">
        <v>5</v>
      </c>
      <c r="K49409">
        <v>0</v>
      </c>
    </row>
    <row r="49410" spans="2:11">
      <c r="B49410" t="s">
        <v>2072</v>
      </c>
      <c r="C49410" t="s">
        <v>2508</v>
      </c>
      <c r="D49410" t="s">
        <v>2015</v>
      </c>
      <c r="E49410">
        <v>3</v>
      </c>
      <c r="F49410" t="s">
        <v>2016</v>
      </c>
      <c r="G49410" t="s">
        <v>2030</v>
      </c>
      <c r="H49410" t="s">
        <v>2017</v>
      </c>
      <c r="I49410">
        <v>43497</v>
      </c>
      <c r="J49410">
        <v>5</v>
      </c>
      <c r="K49410">
        <v>0</v>
      </c>
    </row>
    <row r="49411" spans="2:11">
      <c r="B49411" t="s">
        <v>2069</v>
      </c>
      <c r="C49411" t="s">
        <v>2509</v>
      </c>
      <c r="D49411" t="s">
        <v>2035</v>
      </c>
      <c r="E49411">
        <v>5</v>
      </c>
      <c r="F49411" t="s">
        <v>2016</v>
      </c>
      <c r="G49411">
        <v>105</v>
      </c>
      <c r="H49411" t="s">
        <v>2017</v>
      </c>
      <c r="I49411">
        <v>43496</v>
      </c>
      <c r="J49411">
        <v>4</v>
      </c>
      <c r="K49411">
        <v>0.47</v>
      </c>
    </row>
    <row r="49412" spans="2:11">
      <c r="B49412" t="s">
        <v>2174</v>
      </c>
      <c r="C49412" t="s">
        <v>2510</v>
      </c>
      <c r="D49412" t="s">
        <v>2015</v>
      </c>
      <c r="E49412">
        <v>3</v>
      </c>
      <c r="F49412" t="s">
        <v>2016</v>
      </c>
      <c r="G49412">
        <v>94</v>
      </c>
      <c r="H49412" t="s">
        <v>2017</v>
      </c>
      <c r="I49412">
        <v>43495</v>
      </c>
      <c r="J49412">
        <v>5</v>
      </c>
      <c r="K49412">
        <v>0</v>
      </c>
    </row>
    <row r="49413" spans="2:11">
      <c r="B49413" t="s">
        <v>106</v>
      </c>
      <c r="C49413" t="s">
        <v>2511</v>
      </c>
      <c r="D49413" t="s">
        <v>2512</v>
      </c>
      <c r="E49413">
        <v>1</v>
      </c>
      <c r="F49413" t="s">
        <v>2016</v>
      </c>
      <c r="G49413">
        <v>67</v>
      </c>
      <c r="H49413" t="s">
        <v>2020</v>
      </c>
      <c r="I49413">
        <v>43495</v>
      </c>
      <c r="J49413">
        <v>6</v>
      </c>
      <c r="K49413">
        <v>-0.47</v>
      </c>
    </row>
    <row r="49414" spans="2:11">
      <c r="B49414" t="s">
        <v>2027</v>
      </c>
      <c r="C49414" t="s">
        <v>2513</v>
      </c>
      <c r="D49414" t="s">
        <v>2041</v>
      </c>
      <c r="E49414">
        <v>1</v>
      </c>
      <c r="F49414" t="s">
        <v>2016</v>
      </c>
      <c r="G49414">
        <v>82</v>
      </c>
      <c r="H49414" t="s">
        <v>2017</v>
      </c>
      <c r="I49414">
        <v>43495</v>
      </c>
      <c r="J49414">
        <v>6</v>
      </c>
      <c r="K49414">
        <v>-0.47</v>
      </c>
    </row>
    <row r="49415" spans="2:11">
      <c r="B49415" t="s">
        <v>2033</v>
      </c>
      <c r="C49415" t="s">
        <v>2514</v>
      </c>
      <c r="D49415" t="s">
        <v>2044</v>
      </c>
      <c r="E49415">
        <v>3</v>
      </c>
      <c r="F49415" t="s">
        <v>2016</v>
      </c>
      <c r="G49415">
        <v>94</v>
      </c>
      <c r="H49415" t="s">
        <v>2036</v>
      </c>
      <c r="I49415">
        <v>43495</v>
      </c>
      <c r="J49415">
        <v>1</v>
      </c>
      <c r="K49415">
        <v>6.68</v>
      </c>
    </row>
    <row r="49416" spans="2:11">
      <c r="B49416" t="s">
        <v>2159</v>
      </c>
      <c r="C49416" t="s">
        <v>2515</v>
      </c>
      <c r="D49416" t="s">
        <v>2044</v>
      </c>
      <c r="E49416">
        <v>3</v>
      </c>
      <c r="F49416" t="s">
        <v>2016</v>
      </c>
      <c r="G49416">
        <v>91</v>
      </c>
      <c r="H49416" t="s">
        <v>2020</v>
      </c>
      <c r="I49416">
        <v>43495</v>
      </c>
      <c r="J49416">
        <v>5</v>
      </c>
      <c r="K49416">
        <v>0</v>
      </c>
    </row>
    <row r="49417" spans="2:11">
      <c r="B49417" t="s">
        <v>2134</v>
      </c>
      <c r="C49417" t="s">
        <v>2516</v>
      </c>
      <c r="D49417" t="s">
        <v>2162</v>
      </c>
      <c r="E49417">
        <v>3</v>
      </c>
      <c r="F49417" t="s">
        <v>2016</v>
      </c>
      <c r="G49417">
        <v>93</v>
      </c>
      <c r="H49417" t="s">
        <v>2017</v>
      </c>
      <c r="I49417">
        <v>43495</v>
      </c>
      <c r="J49417">
        <v>8</v>
      </c>
      <c r="K49417">
        <v>-10.74</v>
      </c>
    </row>
    <row r="49418" spans="2:11">
      <c r="B49418" t="s">
        <v>2054</v>
      </c>
      <c r="C49418" t="s">
        <v>2517</v>
      </c>
      <c r="D49418" t="s">
        <v>2056</v>
      </c>
      <c r="E49418">
        <v>4</v>
      </c>
      <c r="F49418" t="s">
        <v>2016</v>
      </c>
      <c r="G49418">
        <v>101</v>
      </c>
      <c r="H49418" t="s">
        <v>2020</v>
      </c>
      <c r="I49418">
        <v>43495</v>
      </c>
      <c r="J49418">
        <v>2</v>
      </c>
      <c r="K49418">
        <v>6.55</v>
      </c>
    </row>
    <row r="49419" spans="2:11">
      <c r="B49419" t="s">
        <v>2083</v>
      </c>
      <c r="C49419" t="s">
        <v>2084</v>
      </c>
      <c r="D49419" t="s">
        <v>2026</v>
      </c>
      <c r="E49419">
        <v>5</v>
      </c>
      <c r="F49419" t="s">
        <v>2016</v>
      </c>
      <c r="G49419" t="s">
        <v>2030</v>
      </c>
      <c r="H49419" t="s">
        <v>2017</v>
      </c>
      <c r="I49419">
        <v>43404</v>
      </c>
      <c r="J49419" t="s">
        <v>2030</v>
      </c>
      <c r="K49419" t="s">
        <v>2030</v>
      </c>
    </row>
    <row r="49420" spans="2:11">
      <c r="B49420" t="s">
        <v>2079</v>
      </c>
      <c r="C49420" t="s">
        <v>2518</v>
      </c>
      <c r="D49420" t="s">
        <v>2015</v>
      </c>
      <c r="E49420">
        <v>3</v>
      </c>
      <c r="F49420" t="s">
        <v>2016</v>
      </c>
      <c r="G49420">
        <v>97</v>
      </c>
      <c r="H49420" t="s">
        <v>2017</v>
      </c>
      <c r="I49420">
        <v>43334</v>
      </c>
      <c r="J49420" t="s">
        <v>2030</v>
      </c>
      <c r="K49420" t="s">
        <v>2030</v>
      </c>
    </row>
    <row r="49421" spans="2:11">
      <c r="B49421" t="s">
        <v>2483</v>
      </c>
      <c r="C49421" t="s">
        <v>2519</v>
      </c>
      <c r="D49421" t="s">
        <v>2026</v>
      </c>
      <c r="E49421">
        <v>5</v>
      </c>
      <c r="F49421" t="s">
        <v>2016</v>
      </c>
      <c r="G49421">
        <v>80</v>
      </c>
      <c r="H49421" t="s">
        <v>2017</v>
      </c>
      <c r="I49421">
        <v>42857</v>
      </c>
      <c r="J49421">
        <v>4</v>
      </c>
      <c r="K49421">
        <v>0.47</v>
      </c>
    </row>
    <row r="49501" spans="1:11">
      <c r="A49501" t="s">
        <v>1508</v>
      </c>
      <c r="B49501" t="s">
        <v>2483</v>
      </c>
      <c r="C49501" t="s">
        <v>2124</v>
      </c>
      <c r="D49501" t="s">
        <v>2026</v>
      </c>
      <c r="E49501">
        <v>5</v>
      </c>
      <c r="F49501" t="s">
        <v>2016</v>
      </c>
      <c r="G49501">
        <v>105</v>
      </c>
      <c r="H49501" t="s">
        <v>2020</v>
      </c>
      <c r="I49501">
        <v>43507</v>
      </c>
      <c r="J49501">
        <v>4</v>
      </c>
      <c r="K49501">
        <v>-45.25</v>
      </c>
    </row>
    <row r="49502" spans="1:11">
      <c r="B49502" t="s">
        <v>2094</v>
      </c>
      <c r="C49502" t="s">
        <v>2095</v>
      </c>
      <c r="D49502" t="s">
        <v>2053</v>
      </c>
      <c r="E49502">
        <v>1</v>
      </c>
      <c r="F49502" t="s">
        <v>2088</v>
      </c>
      <c r="G49502" t="s">
        <v>2030</v>
      </c>
      <c r="H49502" t="s">
        <v>2017</v>
      </c>
      <c r="I49502">
        <v>43501</v>
      </c>
      <c r="J49502" t="s">
        <v>2030</v>
      </c>
      <c r="K49502" t="s">
        <v>2030</v>
      </c>
    </row>
    <row r="49503" spans="1:11">
      <c r="B49503" t="s">
        <v>2079</v>
      </c>
      <c r="C49503" t="s">
        <v>2125</v>
      </c>
      <c r="D49503" t="s">
        <v>2029</v>
      </c>
      <c r="E49503">
        <v>5</v>
      </c>
      <c r="F49503" t="s">
        <v>2016</v>
      </c>
      <c r="G49503">
        <v>90</v>
      </c>
      <c r="H49503" t="s">
        <v>2017</v>
      </c>
      <c r="I49503">
        <v>43499</v>
      </c>
      <c r="J49503">
        <v>4</v>
      </c>
      <c r="K49503">
        <v>-45.25</v>
      </c>
    </row>
    <row r="49504" spans="1:11">
      <c r="B49504" t="s">
        <v>2074</v>
      </c>
      <c r="C49504" t="s">
        <v>2126</v>
      </c>
      <c r="D49504" t="s">
        <v>2026</v>
      </c>
      <c r="E49504">
        <v>5</v>
      </c>
      <c r="F49504" t="s">
        <v>2016</v>
      </c>
      <c r="G49504">
        <v>79</v>
      </c>
      <c r="H49504" t="s">
        <v>2020</v>
      </c>
      <c r="I49504">
        <v>43495</v>
      </c>
      <c r="J49504">
        <v>4</v>
      </c>
      <c r="K49504">
        <v>-45.25</v>
      </c>
    </row>
    <row r="49505" spans="2:11">
      <c r="B49505" t="s">
        <v>2069</v>
      </c>
      <c r="C49505" t="s">
        <v>2127</v>
      </c>
      <c r="D49505" t="s">
        <v>2071</v>
      </c>
      <c r="E49505">
        <v>3</v>
      </c>
      <c r="F49505" t="s">
        <v>2016</v>
      </c>
      <c r="G49505" t="s">
        <v>2030</v>
      </c>
      <c r="H49505" t="s">
        <v>2017</v>
      </c>
      <c r="I49505">
        <v>43493</v>
      </c>
      <c r="J49505">
        <v>3</v>
      </c>
      <c r="K49505">
        <v>-40.94</v>
      </c>
    </row>
    <row r="49506" spans="2:11">
      <c r="B49506" t="s">
        <v>2118</v>
      </c>
      <c r="C49506" t="s">
        <v>2128</v>
      </c>
      <c r="D49506" t="s">
        <v>2026</v>
      </c>
      <c r="E49506">
        <v>5</v>
      </c>
      <c r="F49506" t="s">
        <v>2016</v>
      </c>
      <c r="G49506">
        <v>84</v>
      </c>
      <c r="H49506" t="s">
        <v>2017</v>
      </c>
      <c r="I49506">
        <v>43467</v>
      </c>
      <c r="J49506" t="s">
        <v>2030</v>
      </c>
      <c r="K49506" t="s">
        <v>2030</v>
      </c>
    </row>
    <row r="49507" spans="2:11">
      <c r="B49507" t="s">
        <v>2129</v>
      </c>
      <c r="C49507" t="s">
        <v>2130</v>
      </c>
      <c r="D49507" t="s">
        <v>2026</v>
      </c>
      <c r="E49507">
        <v>5</v>
      </c>
      <c r="F49507" t="s">
        <v>2085</v>
      </c>
      <c r="G49507">
        <v>75</v>
      </c>
      <c r="H49507" t="s">
        <v>2020</v>
      </c>
      <c r="I49507">
        <v>43447</v>
      </c>
      <c r="J49507">
        <v>2</v>
      </c>
      <c r="K49507">
        <v>-24.09</v>
      </c>
    </row>
    <row r="49508" spans="2:11">
      <c r="B49508" t="s">
        <v>2083</v>
      </c>
      <c r="C49508" t="s">
        <v>2084</v>
      </c>
      <c r="D49508" t="s">
        <v>2053</v>
      </c>
      <c r="E49508">
        <v>1</v>
      </c>
      <c r="F49508" t="s">
        <v>2016</v>
      </c>
      <c r="G49508" t="s">
        <v>2030</v>
      </c>
      <c r="H49508" t="s">
        <v>2017</v>
      </c>
      <c r="I49508">
        <v>43426</v>
      </c>
      <c r="J49508" t="s">
        <v>2030</v>
      </c>
      <c r="K49508" t="s">
        <v>2030</v>
      </c>
    </row>
    <row r="49509" spans="2:11">
      <c r="B49509" t="s">
        <v>2131</v>
      </c>
      <c r="C49509" t="s">
        <v>2132</v>
      </c>
      <c r="D49509" t="s">
        <v>2044</v>
      </c>
      <c r="E49509">
        <v>3</v>
      </c>
      <c r="F49509" t="s">
        <v>2016</v>
      </c>
      <c r="G49509">
        <v>77</v>
      </c>
      <c r="H49509" t="s">
        <v>2133</v>
      </c>
      <c r="I49509">
        <v>43425</v>
      </c>
      <c r="J49509">
        <v>1</v>
      </c>
      <c r="K49509">
        <v>0</v>
      </c>
    </row>
    <row r="49510" spans="2:11">
      <c r="B49510" t="s">
        <v>2134</v>
      </c>
      <c r="C49510" t="s">
        <v>2135</v>
      </c>
      <c r="D49510" t="s">
        <v>2035</v>
      </c>
      <c r="E49510">
        <v>5</v>
      </c>
      <c r="F49510" t="s">
        <v>2016</v>
      </c>
      <c r="G49510">
        <v>130</v>
      </c>
      <c r="H49510" t="s">
        <v>2017</v>
      </c>
      <c r="I49510">
        <v>43424</v>
      </c>
      <c r="J49510" t="s">
        <v>2030</v>
      </c>
      <c r="K49510" t="s">
        <v>2030</v>
      </c>
    </row>
    <row r="49511" spans="2:11">
      <c r="B49511" t="s">
        <v>2136</v>
      </c>
      <c r="C49511" t="s">
        <v>2137</v>
      </c>
      <c r="D49511" t="s">
        <v>2044</v>
      </c>
      <c r="E49511">
        <v>3</v>
      </c>
      <c r="F49511" t="s">
        <v>2016</v>
      </c>
      <c r="G49511">
        <v>84</v>
      </c>
      <c r="H49511" t="s">
        <v>2020</v>
      </c>
      <c r="I49511">
        <v>43424</v>
      </c>
      <c r="J49511">
        <v>3</v>
      </c>
      <c r="K49511">
        <v>-40.94</v>
      </c>
    </row>
    <row r="49601" spans="1:11">
      <c r="A49601" t="s">
        <v>1509</v>
      </c>
      <c r="B49601" t="s">
        <v>2021</v>
      </c>
      <c r="C49601" t="s">
        <v>2350</v>
      </c>
      <c r="D49601" t="s">
        <v>2216</v>
      </c>
      <c r="E49601">
        <v>3</v>
      </c>
      <c r="F49601" t="s">
        <v>2016</v>
      </c>
      <c r="G49601">
        <v>7.75</v>
      </c>
      <c r="H49601" t="s">
        <v>2020</v>
      </c>
      <c r="I49601">
        <v>43511</v>
      </c>
      <c r="J49601">
        <v>5</v>
      </c>
      <c r="K49601">
        <v>0</v>
      </c>
    </row>
    <row r="49602" spans="1:11">
      <c r="B49602" t="s">
        <v>2352</v>
      </c>
      <c r="C49602" t="s">
        <v>2988</v>
      </c>
      <c r="D49602" t="s">
        <v>2026</v>
      </c>
      <c r="E49602">
        <v>5</v>
      </c>
      <c r="F49602" t="s">
        <v>2016</v>
      </c>
      <c r="G49602">
        <v>14</v>
      </c>
      <c r="H49602" t="s">
        <v>2017</v>
      </c>
      <c r="I49602">
        <v>43511</v>
      </c>
      <c r="J49602">
        <v>9</v>
      </c>
      <c r="K49602">
        <v>-13.08</v>
      </c>
    </row>
    <row r="49603" spans="1:11">
      <c r="B49603" t="s">
        <v>2031</v>
      </c>
      <c r="C49603" t="s">
        <v>2355</v>
      </c>
      <c r="D49603" t="s">
        <v>2026</v>
      </c>
      <c r="E49603">
        <v>5</v>
      </c>
      <c r="F49603" t="s">
        <v>2016</v>
      </c>
      <c r="G49603">
        <v>13</v>
      </c>
      <c r="H49603" t="s">
        <v>2020</v>
      </c>
      <c r="I49603">
        <v>43510</v>
      </c>
      <c r="J49603">
        <v>8</v>
      </c>
      <c r="K49603">
        <v>-8.74</v>
      </c>
    </row>
    <row r="49604" spans="1:11">
      <c r="B49604" t="s">
        <v>2094</v>
      </c>
      <c r="C49604" t="s">
        <v>2095</v>
      </c>
      <c r="D49604" t="s">
        <v>2076</v>
      </c>
      <c r="E49604">
        <v>3</v>
      </c>
      <c r="F49604" t="s">
        <v>2016</v>
      </c>
      <c r="G49604" t="s">
        <v>2030</v>
      </c>
      <c r="H49604" t="s">
        <v>2017</v>
      </c>
      <c r="I49604">
        <v>43509</v>
      </c>
      <c r="J49604" t="s">
        <v>2030</v>
      </c>
      <c r="K49604" t="s">
        <v>2030</v>
      </c>
    </row>
    <row r="49605" spans="1:11">
      <c r="B49605" t="s">
        <v>2907</v>
      </c>
      <c r="C49605" t="s">
        <v>3293</v>
      </c>
      <c r="D49605" t="s">
        <v>2104</v>
      </c>
      <c r="E49605" t="s">
        <v>2030</v>
      </c>
      <c r="F49605" t="s">
        <v>2016</v>
      </c>
      <c r="G49605">
        <v>14</v>
      </c>
      <c r="H49605" t="s">
        <v>2020</v>
      </c>
      <c r="I49605">
        <v>43509</v>
      </c>
      <c r="J49605" t="s">
        <v>2030</v>
      </c>
      <c r="K49605" t="s">
        <v>2030</v>
      </c>
    </row>
    <row r="49606" spans="1:11">
      <c r="B49606" t="s">
        <v>2393</v>
      </c>
      <c r="C49606" t="s">
        <v>3094</v>
      </c>
      <c r="D49606" t="s">
        <v>2362</v>
      </c>
      <c r="E49606">
        <v>5</v>
      </c>
      <c r="F49606" t="s">
        <v>2016</v>
      </c>
      <c r="G49606">
        <v>12</v>
      </c>
      <c r="H49606" t="s">
        <v>2017</v>
      </c>
      <c r="I49606">
        <v>43508</v>
      </c>
      <c r="J49606">
        <v>8</v>
      </c>
      <c r="K49606">
        <v>-8.74</v>
      </c>
    </row>
    <row r="49607" spans="1:11">
      <c r="B49607" t="s">
        <v>2364</v>
      </c>
      <c r="C49607" t="s">
        <v>2365</v>
      </c>
      <c r="D49607" t="s">
        <v>2026</v>
      </c>
      <c r="E49607">
        <v>5</v>
      </c>
      <c r="F49607" t="s">
        <v>2016</v>
      </c>
      <c r="G49607">
        <v>14</v>
      </c>
      <c r="H49607" t="s">
        <v>2017</v>
      </c>
      <c r="I49607">
        <v>43507</v>
      </c>
      <c r="J49607">
        <v>8</v>
      </c>
      <c r="K49607">
        <v>-8.74</v>
      </c>
    </row>
    <row r="49608" spans="1:11">
      <c r="B49608" t="s">
        <v>2061</v>
      </c>
      <c r="C49608" t="s">
        <v>2990</v>
      </c>
      <c r="D49608" t="s">
        <v>2044</v>
      </c>
      <c r="E49608">
        <v>3</v>
      </c>
      <c r="F49608" t="s">
        <v>2016</v>
      </c>
      <c r="G49608">
        <v>10</v>
      </c>
      <c r="H49608" t="s">
        <v>2017</v>
      </c>
      <c r="I49608">
        <v>43507</v>
      </c>
      <c r="J49608" t="s">
        <v>2030</v>
      </c>
      <c r="K49608" t="s">
        <v>2030</v>
      </c>
    </row>
    <row r="49609" spans="1:11">
      <c r="B49609" t="s">
        <v>2267</v>
      </c>
      <c r="C49609" t="s">
        <v>2369</v>
      </c>
      <c r="D49609" t="s">
        <v>2041</v>
      </c>
      <c r="E49609">
        <v>1</v>
      </c>
      <c r="F49609" t="s">
        <v>2016</v>
      </c>
      <c r="G49609">
        <v>7</v>
      </c>
      <c r="H49609" t="s">
        <v>2017</v>
      </c>
      <c r="I49609">
        <v>43506</v>
      </c>
      <c r="J49609">
        <v>1</v>
      </c>
      <c r="K49609">
        <v>25.83</v>
      </c>
    </row>
    <row r="49610" spans="1:11">
      <c r="B49610" t="s">
        <v>2054</v>
      </c>
      <c r="C49610" t="s">
        <v>2370</v>
      </c>
      <c r="D49610" t="s">
        <v>2056</v>
      </c>
      <c r="E49610">
        <v>4</v>
      </c>
      <c r="F49610" t="s">
        <v>2016</v>
      </c>
      <c r="G49610">
        <v>10</v>
      </c>
      <c r="H49610" t="s">
        <v>2020</v>
      </c>
      <c r="I49610">
        <v>43504</v>
      </c>
      <c r="J49610">
        <v>8</v>
      </c>
      <c r="K49610">
        <v>-8.74</v>
      </c>
    </row>
    <row r="49611" spans="1:11">
      <c r="B49611" t="s">
        <v>2051</v>
      </c>
      <c r="C49611" t="s">
        <v>2354</v>
      </c>
      <c r="D49611" t="s">
        <v>2026</v>
      </c>
      <c r="E49611">
        <v>5</v>
      </c>
      <c r="F49611" t="s">
        <v>2016</v>
      </c>
      <c r="G49611">
        <v>11</v>
      </c>
      <c r="H49611" t="s">
        <v>2017</v>
      </c>
      <c r="I49611">
        <v>43503</v>
      </c>
      <c r="J49611">
        <v>6</v>
      </c>
      <c r="K49611">
        <v>-1.65</v>
      </c>
    </row>
    <row r="49612" spans="1:11">
      <c r="B49612" t="s">
        <v>2371</v>
      </c>
      <c r="C49612" t="s">
        <v>3095</v>
      </c>
      <c r="D49612" t="s">
        <v>2162</v>
      </c>
      <c r="E49612">
        <v>3</v>
      </c>
      <c r="F49612" t="s">
        <v>2016</v>
      </c>
      <c r="G49612">
        <v>10</v>
      </c>
      <c r="H49612" t="s">
        <v>2017</v>
      </c>
      <c r="I49612">
        <v>43502</v>
      </c>
      <c r="J49612">
        <v>11</v>
      </c>
      <c r="K49612">
        <v>-19.98</v>
      </c>
    </row>
    <row r="49613" spans="1:11">
      <c r="B49613" t="s">
        <v>2069</v>
      </c>
      <c r="C49613" t="s">
        <v>2373</v>
      </c>
      <c r="D49613" t="s">
        <v>2071</v>
      </c>
      <c r="E49613">
        <v>3</v>
      </c>
      <c r="F49613" t="s">
        <v>2016</v>
      </c>
      <c r="G49613" t="s">
        <v>2030</v>
      </c>
      <c r="H49613" t="s">
        <v>2017</v>
      </c>
      <c r="I49613">
        <v>43502</v>
      </c>
      <c r="J49613" t="s">
        <v>2030</v>
      </c>
      <c r="K49613" t="s">
        <v>2030</v>
      </c>
    </row>
    <row r="49614" spans="1:11">
      <c r="B49614" t="s">
        <v>2374</v>
      </c>
      <c r="C49614" t="s">
        <v>2375</v>
      </c>
      <c r="D49614" t="s">
        <v>2035</v>
      </c>
      <c r="E49614">
        <v>5</v>
      </c>
      <c r="F49614" t="s">
        <v>2016</v>
      </c>
      <c r="G49614">
        <v>11</v>
      </c>
      <c r="H49614" t="s">
        <v>2017</v>
      </c>
      <c r="I49614">
        <v>43502</v>
      </c>
      <c r="J49614">
        <v>8</v>
      </c>
      <c r="K49614">
        <v>-8.74</v>
      </c>
    </row>
    <row r="49615" spans="1:11">
      <c r="B49615" t="s">
        <v>2074</v>
      </c>
      <c r="C49615" t="s">
        <v>3096</v>
      </c>
      <c r="D49615" t="s">
        <v>2026</v>
      </c>
      <c r="E49615">
        <v>5</v>
      </c>
      <c r="F49615" t="s">
        <v>2016</v>
      </c>
      <c r="G49615">
        <v>12.2</v>
      </c>
      <c r="H49615" t="s">
        <v>2017</v>
      </c>
      <c r="I49615">
        <v>43500</v>
      </c>
      <c r="J49615" t="s">
        <v>2030</v>
      </c>
      <c r="K49615" t="s">
        <v>2030</v>
      </c>
    </row>
    <row r="49616" spans="1:11">
      <c r="B49616" t="s">
        <v>2037</v>
      </c>
      <c r="C49616" t="s">
        <v>3940</v>
      </c>
      <c r="D49616" t="s">
        <v>2026</v>
      </c>
      <c r="E49616">
        <v>5</v>
      </c>
      <c r="F49616" t="s">
        <v>2016</v>
      </c>
      <c r="G49616">
        <v>11</v>
      </c>
      <c r="H49616" t="s">
        <v>2020</v>
      </c>
      <c r="I49616">
        <v>43495</v>
      </c>
      <c r="J49616">
        <v>8</v>
      </c>
      <c r="K49616">
        <v>-8.74</v>
      </c>
    </row>
    <row r="49617" spans="2:11">
      <c r="B49617" t="s">
        <v>106</v>
      </c>
      <c r="C49617" t="s">
        <v>2378</v>
      </c>
      <c r="D49617" t="s">
        <v>3093</v>
      </c>
      <c r="E49617">
        <v>1</v>
      </c>
      <c r="F49617" t="s">
        <v>2016</v>
      </c>
      <c r="G49617">
        <v>7</v>
      </c>
      <c r="H49617" t="s">
        <v>2020</v>
      </c>
      <c r="I49617">
        <v>43494</v>
      </c>
      <c r="J49617">
        <v>3</v>
      </c>
      <c r="K49617">
        <v>8.74</v>
      </c>
    </row>
    <row r="49618" spans="2:11">
      <c r="B49618" t="s">
        <v>2151</v>
      </c>
      <c r="C49618" t="s">
        <v>3098</v>
      </c>
      <c r="D49618" t="s">
        <v>2044</v>
      </c>
      <c r="E49618">
        <v>3</v>
      </c>
      <c r="F49618" t="s">
        <v>2088</v>
      </c>
      <c r="G49618" t="s">
        <v>2030</v>
      </c>
      <c r="H49618" t="s">
        <v>2017</v>
      </c>
      <c r="I49618">
        <v>43494</v>
      </c>
      <c r="J49618">
        <v>7</v>
      </c>
      <c r="K49618">
        <v>-4.3099999999999996</v>
      </c>
    </row>
    <row r="49619" spans="2:11">
      <c r="B49619" t="s">
        <v>2207</v>
      </c>
      <c r="C49619" t="s">
        <v>3292</v>
      </c>
      <c r="D49619" t="s">
        <v>2044</v>
      </c>
      <c r="E49619">
        <v>3</v>
      </c>
      <c r="F49619" t="s">
        <v>2016</v>
      </c>
      <c r="G49619" t="s">
        <v>2030</v>
      </c>
      <c r="H49619" t="s">
        <v>2017</v>
      </c>
      <c r="I49619">
        <v>43494</v>
      </c>
      <c r="J49619" t="s">
        <v>2030</v>
      </c>
      <c r="K49619" t="s">
        <v>2030</v>
      </c>
    </row>
    <row r="49620" spans="2:11">
      <c r="B49620" t="s">
        <v>2382</v>
      </c>
      <c r="C49620" t="s">
        <v>2383</v>
      </c>
      <c r="D49620" t="s">
        <v>2029</v>
      </c>
      <c r="E49620">
        <v>5</v>
      </c>
      <c r="F49620" t="s">
        <v>2016</v>
      </c>
      <c r="G49620">
        <v>14</v>
      </c>
      <c r="H49620" t="s">
        <v>2017</v>
      </c>
      <c r="I49620">
        <v>43489</v>
      </c>
      <c r="J49620">
        <v>8</v>
      </c>
      <c r="K49620">
        <v>-8.74</v>
      </c>
    </row>
    <row r="49621" spans="2:11">
      <c r="B49621" t="s">
        <v>2079</v>
      </c>
      <c r="C49621" t="s">
        <v>3207</v>
      </c>
      <c r="D49621" t="s">
        <v>2015</v>
      </c>
      <c r="E49621">
        <v>3</v>
      </c>
      <c r="F49621" t="s">
        <v>2016</v>
      </c>
      <c r="G49621">
        <v>9</v>
      </c>
      <c r="H49621" t="s">
        <v>2017</v>
      </c>
      <c r="I49621">
        <v>43489</v>
      </c>
      <c r="J49621">
        <v>2</v>
      </c>
      <c r="K49621">
        <v>16.46</v>
      </c>
    </row>
    <row r="49622" spans="2:11">
      <c r="B49622" t="s">
        <v>2033</v>
      </c>
      <c r="C49622" t="s">
        <v>2397</v>
      </c>
      <c r="D49622" t="s">
        <v>2044</v>
      </c>
      <c r="E49622">
        <v>3</v>
      </c>
      <c r="F49622" t="s">
        <v>2016</v>
      </c>
      <c r="G49622">
        <v>10</v>
      </c>
      <c r="H49622" t="s">
        <v>2020</v>
      </c>
      <c r="I49622">
        <v>43487</v>
      </c>
      <c r="J49622">
        <v>4</v>
      </c>
      <c r="K49622">
        <v>5.79</v>
      </c>
    </row>
    <row r="49623" spans="2:11">
      <c r="B49623" t="s">
        <v>2399</v>
      </c>
      <c r="C49623" t="s">
        <v>2400</v>
      </c>
      <c r="D49623" t="s">
        <v>2026</v>
      </c>
      <c r="E49623">
        <v>5</v>
      </c>
      <c r="F49623" t="s">
        <v>2016</v>
      </c>
      <c r="G49623">
        <v>14</v>
      </c>
      <c r="H49623" t="s">
        <v>2020</v>
      </c>
      <c r="I49623">
        <v>43487</v>
      </c>
      <c r="J49623">
        <v>10</v>
      </c>
      <c r="K49623">
        <v>-17.11</v>
      </c>
    </row>
    <row r="49624" spans="2:11">
      <c r="B49624" t="s">
        <v>2027</v>
      </c>
      <c r="C49624" t="s">
        <v>2381</v>
      </c>
      <c r="D49624" t="s">
        <v>2044</v>
      </c>
      <c r="E49624">
        <v>3</v>
      </c>
      <c r="F49624" t="s">
        <v>2016</v>
      </c>
      <c r="G49624">
        <v>10</v>
      </c>
      <c r="H49624" t="s">
        <v>2017</v>
      </c>
      <c r="I49624">
        <v>43483</v>
      </c>
      <c r="J49624">
        <v>5</v>
      </c>
      <c r="K49624">
        <v>0</v>
      </c>
    </row>
    <row r="49625" spans="2:11">
      <c r="B49625" t="s">
        <v>2045</v>
      </c>
      <c r="C49625" t="s">
        <v>2351</v>
      </c>
      <c r="D49625" t="s">
        <v>2029</v>
      </c>
      <c r="E49625">
        <v>5</v>
      </c>
      <c r="F49625" t="s">
        <v>2016</v>
      </c>
      <c r="G49625">
        <v>16</v>
      </c>
      <c r="H49625" t="s">
        <v>2020</v>
      </c>
      <c r="I49625">
        <v>43483</v>
      </c>
      <c r="J49625" t="s">
        <v>2030</v>
      </c>
      <c r="K49625" t="s">
        <v>2030</v>
      </c>
    </row>
    <row r="49626" spans="2:11">
      <c r="B49626" t="s">
        <v>2388</v>
      </c>
      <c r="C49626" t="s">
        <v>2912</v>
      </c>
      <c r="D49626" t="s">
        <v>2026</v>
      </c>
      <c r="E49626">
        <v>5</v>
      </c>
      <c r="F49626" t="s">
        <v>2016</v>
      </c>
      <c r="G49626">
        <v>16</v>
      </c>
      <c r="H49626" t="s">
        <v>2020</v>
      </c>
      <c r="I49626">
        <v>43482</v>
      </c>
      <c r="J49626">
        <v>8</v>
      </c>
      <c r="K49626">
        <v>-8.74</v>
      </c>
    </row>
    <row r="49627" spans="2:11">
      <c r="B49627" t="s">
        <v>2198</v>
      </c>
      <c r="C49627" t="s">
        <v>2913</v>
      </c>
      <c r="D49627" t="s">
        <v>2035</v>
      </c>
      <c r="E49627">
        <v>5</v>
      </c>
      <c r="F49627" t="s">
        <v>2016</v>
      </c>
      <c r="G49627">
        <v>12</v>
      </c>
      <c r="H49627" t="s">
        <v>2020</v>
      </c>
      <c r="I49627">
        <v>43482</v>
      </c>
      <c r="J49627" t="s">
        <v>2030</v>
      </c>
      <c r="K49627" t="s">
        <v>2030</v>
      </c>
    </row>
    <row r="49628" spans="2:11">
      <c r="B49628" t="s">
        <v>2136</v>
      </c>
      <c r="C49628" t="s">
        <v>2915</v>
      </c>
      <c r="D49628" t="s">
        <v>2044</v>
      </c>
      <c r="E49628">
        <v>3</v>
      </c>
      <c r="F49628" t="s">
        <v>2016</v>
      </c>
      <c r="G49628">
        <v>8.25</v>
      </c>
      <c r="H49628" t="s">
        <v>2017</v>
      </c>
      <c r="I49628">
        <v>43455</v>
      </c>
      <c r="J49628">
        <v>5</v>
      </c>
      <c r="K49628">
        <v>0</v>
      </c>
    </row>
    <row r="49629" spans="2:11">
      <c r="B49629" t="s">
        <v>2083</v>
      </c>
      <c r="C49629" t="s">
        <v>2084</v>
      </c>
      <c r="D49629" t="s">
        <v>2026</v>
      </c>
      <c r="E49629">
        <v>5</v>
      </c>
      <c r="F49629" t="s">
        <v>2085</v>
      </c>
      <c r="G49629" t="s">
        <v>2030</v>
      </c>
      <c r="H49629" t="s">
        <v>2017</v>
      </c>
      <c r="I49629">
        <v>43320</v>
      </c>
      <c r="J49629">
        <v>12</v>
      </c>
      <c r="K49629">
        <v>-22.06</v>
      </c>
    </row>
    <row r="49701" spans="1:11">
      <c r="A49701" t="s">
        <v>1510</v>
      </c>
      <c r="B49701" t="s">
        <v>2129</v>
      </c>
      <c r="C49701" t="s">
        <v>2197</v>
      </c>
      <c r="D49701" t="s">
        <v>2053</v>
      </c>
      <c r="E49701">
        <v>1</v>
      </c>
      <c r="F49701" t="s">
        <v>2016</v>
      </c>
      <c r="G49701">
        <v>15</v>
      </c>
      <c r="H49701" t="s">
        <v>2020</v>
      </c>
      <c r="I49701">
        <v>43511</v>
      </c>
      <c r="J49701">
        <v>2</v>
      </c>
      <c r="K49701">
        <v>45.37</v>
      </c>
    </row>
    <row r="49702" spans="1:11">
      <c r="B49702" t="s">
        <v>2136</v>
      </c>
      <c r="C49702" t="s">
        <v>2185</v>
      </c>
      <c r="D49702" t="s">
        <v>2044</v>
      </c>
      <c r="E49702">
        <v>3</v>
      </c>
      <c r="F49702" t="s">
        <v>2016</v>
      </c>
      <c r="G49702">
        <v>15.5</v>
      </c>
      <c r="H49702" t="s">
        <v>2020</v>
      </c>
      <c r="I49702">
        <v>43511</v>
      </c>
      <c r="J49702">
        <v>3</v>
      </c>
      <c r="K49702">
        <v>0</v>
      </c>
    </row>
    <row r="49703" spans="1:11">
      <c r="B49703" t="s">
        <v>2083</v>
      </c>
      <c r="C49703" t="s">
        <v>2084</v>
      </c>
      <c r="D49703" t="s">
        <v>2026</v>
      </c>
      <c r="E49703">
        <v>5</v>
      </c>
      <c r="F49703" t="s">
        <v>2016</v>
      </c>
      <c r="G49703" t="s">
        <v>2030</v>
      </c>
      <c r="H49703" t="s">
        <v>2017</v>
      </c>
      <c r="I49703">
        <v>43508</v>
      </c>
      <c r="J49703">
        <v>4</v>
      </c>
      <c r="K49703">
        <v>-30.77</v>
      </c>
    </row>
    <row r="49704" spans="1:11">
      <c r="B49704" t="s">
        <v>2186</v>
      </c>
      <c r="C49704" t="s">
        <v>2187</v>
      </c>
      <c r="D49704" t="s">
        <v>2041</v>
      </c>
      <c r="E49704">
        <v>1</v>
      </c>
      <c r="F49704" t="s">
        <v>2016</v>
      </c>
      <c r="G49704">
        <v>13</v>
      </c>
      <c r="H49704" t="s">
        <v>2017</v>
      </c>
      <c r="I49704">
        <v>43497</v>
      </c>
      <c r="J49704">
        <v>1</v>
      </c>
      <c r="K49704">
        <v>53.02</v>
      </c>
    </row>
    <row r="49705" spans="1:11">
      <c r="B49705" t="s">
        <v>2049</v>
      </c>
      <c r="C49705" t="s">
        <v>3278</v>
      </c>
      <c r="D49705" t="s">
        <v>2029</v>
      </c>
      <c r="E49705">
        <v>5</v>
      </c>
      <c r="F49705" t="s">
        <v>2016</v>
      </c>
      <c r="G49705">
        <v>25</v>
      </c>
      <c r="H49705" t="s">
        <v>2020</v>
      </c>
      <c r="I49705">
        <v>43488</v>
      </c>
      <c r="J49705">
        <v>5</v>
      </c>
      <c r="K49705">
        <v>-53.02</v>
      </c>
    </row>
    <row r="49706" spans="1:11">
      <c r="B49706" t="s">
        <v>2065</v>
      </c>
      <c r="C49706" t="s">
        <v>2200</v>
      </c>
      <c r="D49706" t="s">
        <v>2053</v>
      </c>
      <c r="E49706">
        <v>1</v>
      </c>
      <c r="F49706" t="s">
        <v>2016</v>
      </c>
      <c r="G49706">
        <v>15</v>
      </c>
      <c r="H49706" t="s">
        <v>2020</v>
      </c>
      <c r="I49706">
        <v>43431</v>
      </c>
      <c r="J49706" t="s">
        <v>2030</v>
      </c>
      <c r="K49706" t="s">
        <v>2030</v>
      </c>
    </row>
    <row r="49707" spans="1:11">
      <c r="B49707" t="s">
        <v>2131</v>
      </c>
      <c r="C49707" t="s">
        <v>2191</v>
      </c>
      <c r="D49707" t="s">
        <v>2026</v>
      </c>
      <c r="E49707">
        <v>5</v>
      </c>
      <c r="F49707" t="s">
        <v>2016</v>
      </c>
      <c r="G49707">
        <v>42</v>
      </c>
      <c r="H49707" t="s">
        <v>2133</v>
      </c>
      <c r="I49707">
        <v>43412</v>
      </c>
      <c r="J49707">
        <v>5</v>
      </c>
      <c r="K49707">
        <v>-53.02</v>
      </c>
    </row>
    <row r="49708" spans="1:11">
      <c r="B49708" t="s">
        <v>2039</v>
      </c>
      <c r="C49708" t="s">
        <v>2193</v>
      </c>
      <c r="D49708" t="s">
        <v>2026</v>
      </c>
      <c r="E49708">
        <v>5</v>
      </c>
      <c r="F49708" t="s">
        <v>2016</v>
      </c>
      <c r="G49708">
        <v>35</v>
      </c>
      <c r="H49708" t="s">
        <v>2020</v>
      </c>
      <c r="I49708">
        <v>43412</v>
      </c>
      <c r="J49708">
        <v>5</v>
      </c>
      <c r="K49708">
        <v>-53.02</v>
      </c>
    </row>
    <row r="49709" spans="1:11">
      <c r="B49709" t="s">
        <v>2072</v>
      </c>
      <c r="C49709" t="s">
        <v>2188</v>
      </c>
      <c r="D49709" t="s">
        <v>2029</v>
      </c>
      <c r="E49709">
        <v>5</v>
      </c>
      <c r="F49709" t="s">
        <v>2016</v>
      </c>
      <c r="G49709">
        <v>31</v>
      </c>
      <c r="H49709" t="s">
        <v>2020</v>
      </c>
      <c r="I49709">
        <v>43412</v>
      </c>
      <c r="J49709">
        <v>5</v>
      </c>
      <c r="K49709">
        <v>-53.02</v>
      </c>
    </row>
    <row r="49710" spans="1:11">
      <c r="B49710" t="s">
        <v>2198</v>
      </c>
      <c r="C49710" t="s">
        <v>2199</v>
      </c>
      <c r="D49710" t="s">
        <v>2044</v>
      </c>
      <c r="E49710">
        <v>3</v>
      </c>
      <c r="F49710" t="s">
        <v>2016</v>
      </c>
      <c r="G49710">
        <v>20</v>
      </c>
      <c r="H49710" t="s">
        <v>2020</v>
      </c>
      <c r="I49710">
        <v>43411</v>
      </c>
      <c r="J49710">
        <v>3</v>
      </c>
      <c r="K49710">
        <v>0</v>
      </c>
    </row>
    <row r="49801" spans="1:11">
      <c r="A49801" t="s">
        <v>1511</v>
      </c>
      <c r="B49801" t="s">
        <v>2174</v>
      </c>
      <c r="C49801" t="s">
        <v>2456</v>
      </c>
      <c r="D49801" t="s">
        <v>2029</v>
      </c>
      <c r="E49801">
        <v>5</v>
      </c>
      <c r="F49801" t="s">
        <v>2016</v>
      </c>
      <c r="G49801">
        <v>83</v>
      </c>
      <c r="H49801" t="s">
        <v>2017</v>
      </c>
      <c r="I49801">
        <v>43511</v>
      </c>
      <c r="J49801">
        <v>8</v>
      </c>
      <c r="K49801">
        <v>-1.53</v>
      </c>
    </row>
    <row r="49802" spans="1:11">
      <c r="B49802" t="s">
        <v>2274</v>
      </c>
      <c r="C49802" t="s">
        <v>2457</v>
      </c>
      <c r="D49802" t="s">
        <v>2026</v>
      </c>
      <c r="E49802">
        <v>5</v>
      </c>
      <c r="F49802" t="s">
        <v>2016</v>
      </c>
      <c r="G49802" t="s">
        <v>2030</v>
      </c>
      <c r="H49802" t="s">
        <v>2017</v>
      </c>
      <c r="I49802">
        <v>43509</v>
      </c>
      <c r="J49802">
        <v>5</v>
      </c>
      <c r="K49802">
        <v>0.31</v>
      </c>
    </row>
    <row r="49803" spans="1:11">
      <c r="B49803" t="s">
        <v>2042</v>
      </c>
      <c r="C49803" t="s">
        <v>2458</v>
      </c>
      <c r="D49803" t="s">
        <v>2044</v>
      </c>
      <c r="E49803">
        <v>3</v>
      </c>
      <c r="F49803" t="s">
        <v>2016</v>
      </c>
      <c r="G49803">
        <v>76</v>
      </c>
      <c r="H49803" t="s">
        <v>2020</v>
      </c>
      <c r="I49803">
        <v>43509</v>
      </c>
      <c r="J49803">
        <v>9</v>
      </c>
      <c r="K49803">
        <v>-1.86</v>
      </c>
    </row>
    <row r="49804" spans="1:11">
      <c r="B49804" t="s">
        <v>2051</v>
      </c>
      <c r="C49804" t="s">
        <v>2459</v>
      </c>
      <c r="D49804" t="s">
        <v>2026</v>
      </c>
      <c r="E49804">
        <v>5</v>
      </c>
      <c r="F49804" t="s">
        <v>2016</v>
      </c>
      <c r="G49804">
        <v>85</v>
      </c>
      <c r="H49804" t="s">
        <v>2017</v>
      </c>
      <c r="I49804">
        <v>43509</v>
      </c>
      <c r="J49804">
        <v>1</v>
      </c>
      <c r="K49804">
        <v>4.5999999999999996</v>
      </c>
    </row>
    <row r="49805" spans="1:11">
      <c r="B49805" t="s">
        <v>2063</v>
      </c>
      <c r="C49805" t="s">
        <v>2460</v>
      </c>
      <c r="D49805" t="s">
        <v>2184</v>
      </c>
      <c r="E49805">
        <v>1</v>
      </c>
      <c r="F49805" t="s">
        <v>2016</v>
      </c>
      <c r="G49805">
        <v>76</v>
      </c>
      <c r="H49805" t="s">
        <v>2017</v>
      </c>
      <c r="I49805">
        <v>43509</v>
      </c>
      <c r="J49805">
        <v>10</v>
      </c>
      <c r="K49805">
        <v>-11.18</v>
      </c>
    </row>
    <row r="49806" spans="1:11">
      <c r="B49806" t="s">
        <v>2461</v>
      </c>
      <c r="C49806" t="s">
        <v>2462</v>
      </c>
      <c r="D49806" t="s">
        <v>2053</v>
      </c>
      <c r="E49806">
        <v>1</v>
      </c>
      <c r="F49806" t="s">
        <v>2016</v>
      </c>
      <c r="G49806">
        <v>60</v>
      </c>
      <c r="H49806" t="s">
        <v>2017</v>
      </c>
      <c r="I49806">
        <v>43509</v>
      </c>
      <c r="J49806" t="s">
        <v>2030</v>
      </c>
      <c r="K49806" t="s">
        <v>2030</v>
      </c>
    </row>
    <row r="49807" spans="1:11">
      <c r="B49807" t="s">
        <v>2463</v>
      </c>
      <c r="C49807" t="s">
        <v>2464</v>
      </c>
      <c r="D49807" t="s">
        <v>2035</v>
      </c>
      <c r="E49807">
        <v>5</v>
      </c>
      <c r="F49807" t="s">
        <v>2016</v>
      </c>
      <c r="G49807">
        <v>79</v>
      </c>
      <c r="H49807" t="s">
        <v>2020</v>
      </c>
      <c r="I49807">
        <v>43509</v>
      </c>
      <c r="J49807">
        <v>5</v>
      </c>
      <c r="K49807">
        <v>0.31</v>
      </c>
    </row>
    <row r="49808" spans="1:11">
      <c r="B49808" t="s">
        <v>106</v>
      </c>
      <c r="C49808" t="s">
        <v>2465</v>
      </c>
      <c r="D49808" t="s">
        <v>2432</v>
      </c>
      <c r="E49808">
        <v>1</v>
      </c>
      <c r="F49808" t="s">
        <v>2016</v>
      </c>
      <c r="G49808">
        <v>73</v>
      </c>
      <c r="H49808" t="s">
        <v>2020</v>
      </c>
      <c r="I49808">
        <v>43508</v>
      </c>
      <c r="J49808">
        <v>7</v>
      </c>
      <c r="K49808">
        <v>-0.31</v>
      </c>
    </row>
    <row r="49809" spans="2:11">
      <c r="B49809" t="s">
        <v>2067</v>
      </c>
      <c r="C49809" t="s">
        <v>2466</v>
      </c>
      <c r="D49809" t="s">
        <v>2252</v>
      </c>
      <c r="E49809">
        <v>3</v>
      </c>
      <c r="F49809" t="s">
        <v>2016</v>
      </c>
      <c r="G49809">
        <v>76</v>
      </c>
      <c r="H49809" t="s">
        <v>2020</v>
      </c>
      <c r="I49809">
        <v>43508</v>
      </c>
      <c r="J49809">
        <v>4</v>
      </c>
      <c r="K49809">
        <v>1.86</v>
      </c>
    </row>
    <row r="49810" spans="2:11">
      <c r="B49810" t="s">
        <v>2033</v>
      </c>
      <c r="C49810" t="s">
        <v>2467</v>
      </c>
      <c r="D49810" t="s">
        <v>2035</v>
      </c>
      <c r="E49810">
        <v>5</v>
      </c>
      <c r="F49810" t="s">
        <v>2016</v>
      </c>
      <c r="G49810">
        <v>86</v>
      </c>
      <c r="H49810" t="s">
        <v>2036</v>
      </c>
      <c r="I49810">
        <v>43508</v>
      </c>
      <c r="J49810">
        <v>5</v>
      </c>
      <c r="K49810">
        <v>0.31</v>
      </c>
    </row>
    <row r="49811" spans="2:11">
      <c r="B49811" t="s">
        <v>2077</v>
      </c>
      <c r="C49811" t="s">
        <v>2468</v>
      </c>
      <c r="D49811" t="s">
        <v>2227</v>
      </c>
      <c r="E49811">
        <v>3</v>
      </c>
      <c r="F49811" t="s">
        <v>2016</v>
      </c>
      <c r="G49811">
        <v>80</v>
      </c>
      <c r="H49811" t="s">
        <v>2020</v>
      </c>
      <c r="I49811">
        <v>43508</v>
      </c>
      <c r="J49811">
        <v>6</v>
      </c>
      <c r="K49811">
        <v>0</v>
      </c>
    </row>
    <row r="49812" spans="2:11">
      <c r="B49812" t="s">
        <v>2260</v>
      </c>
      <c r="C49812" t="s">
        <v>2469</v>
      </c>
      <c r="D49812" t="s">
        <v>2044</v>
      </c>
      <c r="E49812">
        <v>3</v>
      </c>
      <c r="F49812" t="s">
        <v>2016</v>
      </c>
      <c r="G49812">
        <v>78</v>
      </c>
      <c r="H49812" t="s">
        <v>2020</v>
      </c>
      <c r="I49812">
        <v>43508</v>
      </c>
      <c r="J49812">
        <v>3</v>
      </c>
      <c r="K49812">
        <v>2.11</v>
      </c>
    </row>
    <row r="49813" spans="2:11">
      <c r="B49813" t="s">
        <v>2470</v>
      </c>
      <c r="C49813" t="s">
        <v>2471</v>
      </c>
      <c r="D49813" t="s">
        <v>2053</v>
      </c>
      <c r="E49813">
        <v>1</v>
      </c>
      <c r="F49813" t="s">
        <v>2016</v>
      </c>
      <c r="G49813" t="s">
        <v>2030</v>
      </c>
      <c r="H49813" t="s">
        <v>2017</v>
      </c>
      <c r="I49813">
        <v>43500</v>
      </c>
      <c r="J49813" t="s">
        <v>2030</v>
      </c>
      <c r="K49813" t="s">
        <v>2030</v>
      </c>
    </row>
    <row r="49814" spans="2:11">
      <c r="B49814" t="s">
        <v>2094</v>
      </c>
      <c r="C49814" t="s">
        <v>2095</v>
      </c>
      <c r="D49814" t="s">
        <v>2026</v>
      </c>
      <c r="E49814">
        <v>5</v>
      </c>
      <c r="F49814" t="s">
        <v>2085</v>
      </c>
      <c r="G49814">
        <v>84</v>
      </c>
      <c r="H49814" t="s">
        <v>2020</v>
      </c>
      <c r="I49814">
        <v>43490</v>
      </c>
      <c r="J49814" t="s">
        <v>2030</v>
      </c>
      <c r="K49814" t="s">
        <v>2030</v>
      </c>
    </row>
    <row r="49815" spans="2:11">
      <c r="B49815" t="s">
        <v>2021</v>
      </c>
      <c r="C49815" t="s">
        <v>2472</v>
      </c>
      <c r="D49815" t="s">
        <v>2348</v>
      </c>
      <c r="E49815">
        <v>1</v>
      </c>
      <c r="F49815" t="s">
        <v>2016</v>
      </c>
      <c r="G49815">
        <v>69</v>
      </c>
      <c r="H49815" t="s">
        <v>2020</v>
      </c>
      <c r="I49815">
        <v>43389</v>
      </c>
      <c r="J49815">
        <v>7</v>
      </c>
      <c r="K49815">
        <v>-0.31</v>
      </c>
    </row>
    <row r="49816" spans="2:11">
      <c r="B49816" t="s">
        <v>2024</v>
      </c>
      <c r="C49816" t="s">
        <v>2262</v>
      </c>
      <c r="D49816" t="s">
        <v>2076</v>
      </c>
      <c r="E49816">
        <v>3</v>
      </c>
      <c r="F49816" t="s">
        <v>2016</v>
      </c>
      <c r="G49816" t="s">
        <v>2030</v>
      </c>
      <c r="H49816" t="s">
        <v>2017</v>
      </c>
      <c r="I49816">
        <v>43385</v>
      </c>
      <c r="J49816" t="s">
        <v>2030</v>
      </c>
      <c r="K49816" t="s">
        <v>2030</v>
      </c>
    </row>
    <row r="49817" spans="2:11">
      <c r="B49817" t="s">
        <v>2083</v>
      </c>
      <c r="C49817" t="s">
        <v>2084</v>
      </c>
      <c r="D49817" t="s">
        <v>2026</v>
      </c>
      <c r="E49817">
        <v>5</v>
      </c>
      <c r="F49817" t="s">
        <v>2016</v>
      </c>
      <c r="G49817" t="s">
        <v>2030</v>
      </c>
      <c r="H49817" t="s">
        <v>2017</v>
      </c>
      <c r="I49817">
        <v>43181</v>
      </c>
      <c r="J49817">
        <v>2</v>
      </c>
      <c r="K49817">
        <v>3.93</v>
      </c>
    </row>
    <row r="49901" spans="1:11">
      <c r="A49901" t="s">
        <v>1512</v>
      </c>
      <c r="B49901" t="s">
        <v>2159</v>
      </c>
      <c r="C49901" t="s">
        <v>2169</v>
      </c>
      <c r="D49901" t="s">
        <v>2029</v>
      </c>
      <c r="E49901">
        <v>5</v>
      </c>
      <c r="F49901" t="s">
        <v>2016</v>
      </c>
      <c r="G49901">
        <v>60</v>
      </c>
      <c r="H49901" t="s">
        <v>2017</v>
      </c>
      <c r="I49901">
        <v>43511</v>
      </c>
      <c r="J49901">
        <v>2</v>
      </c>
      <c r="K49901">
        <v>-8.09</v>
      </c>
    </row>
    <row r="49902" spans="1:11">
      <c r="B49902" t="s">
        <v>2067</v>
      </c>
      <c r="C49902" t="s">
        <v>2170</v>
      </c>
      <c r="D49902" t="s">
        <v>2171</v>
      </c>
      <c r="E49902" t="s">
        <v>2030</v>
      </c>
      <c r="F49902" t="s">
        <v>2016</v>
      </c>
      <c r="G49902" t="s">
        <v>2030</v>
      </c>
      <c r="H49902" t="s">
        <v>2017</v>
      </c>
      <c r="I49902">
        <v>43507</v>
      </c>
      <c r="J49902" t="s">
        <v>2030</v>
      </c>
      <c r="K49902" t="s">
        <v>2030</v>
      </c>
    </row>
    <row r="49903" spans="1:11">
      <c r="B49903" t="s">
        <v>2094</v>
      </c>
      <c r="C49903" t="s">
        <v>2095</v>
      </c>
      <c r="D49903" t="s">
        <v>2076</v>
      </c>
      <c r="E49903">
        <v>3</v>
      </c>
      <c r="F49903" t="s">
        <v>2088</v>
      </c>
      <c r="G49903" t="s">
        <v>2030</v>
      </c>
      <c r="H49903" t="s">
        <v>2017</v>
      </c>
      <c r="I49903">
        <v>43501</v>
      </c>
      <c r="J49903" t="s">
        <v>2030</v>
      </c>
      <c r="K49903" t="s">
        <v>2030</v>
      </c>
    </row>
    <row r="49904" spans="1:11">
      <c r="B49904" t="s">
        <v>2037</v>
      </c>
      <c r="C49904" t="s">
        <v>2172</v>
      </c>
      <c r="D49904" t="s">
        <v>2026</v>
      </c>
      <c r="E49904">
        <v>5</v>
      </c>
      <c r="F49904" t="s">
        <v>2016</v>
      </c>
      <c r="G49904">
        <v>62</v>
      </c>
      <c r="H49904" t="s">
        <v>2017</v>
      </c>
      <c r="I49904">
        <v>43500</v>
      </c>
      <c r="J49904" t="s">
        <v>2030</v>
      </c>
      <c r="K49904" t="s">
        <v>2030</v>
      </c>
    </row>
    <row r="49905" spans="2:11">
      <c r="B49905" t="s">
        <v>2157</v>
      </c>
      <c r="C49905" t="s">
        <v>2173</v>
      </c>
      <c r="D49905" t="s">
        <v>2026</v>
      </c>
      <c r="E49905">
        <v>5</v>
      </c>
      <c r="F49905" t="s">
        <v>2016</v>
      </c>
      <c r="G49905">
        <v>65</v>
      </c>
      <c r="H49905" t="s">
        <v>2017</v>
      </c>
      <c r="I49905">
        <v>43500</v>
      </c>
      <c r="J49905" t="s">
        <v>2030</v>
      </c>
      <c r="K49905" t="s">
        <v>2030</v>
      </c>
    </row>
    <row r="49906" spans="2:11">
      <c r="B49906" t="s">
        <v>2174</v>
      </c>
      <c r="C49906" t="s">
        <v>2175</v>
      </c>
      <c r="D49906" t="s">
        <v>2029</v>
      </c>
      <c r="E49906">
        <v>5</v>
      </c>
      <c r="F49906" t="s">
        <v>2016</v>
      </c>
      <c r="G49906">
        <v>65</v>
      </c>
      <c r="H49906" t="s">
        <v>2017</v>
      </c>
      <c r="I49906">
        <v>43499</v>
      </c>
      <c r="J49906">
        <v>2</v>
      </c>
      <c r="K49906">
        <v>-8.09</v>
      </c>
    </row>
    <row r="49907" spans="2:11">
      <c r="B49907" t="s">
        <v>106</v>
      </c>
      <c r="C49907" t="s">
        <v>2176</v>
      </c>
      <c r="D49907" t="s">
        <v>2114</v>
      </c>
      <c r="E49907">
        <v>3</v>
      </c>
      <c r="F49907" t="s">
        <v>2016</v>
      </c>
      <c r="G49907">
        <v>53</v>
      </c>
      <c r="H49907" t="s">
        <v>2020</v>
      </c>
      <c r="I49907">
        <v>43497</v>
      </c>
      <c r="J49907" t="s">
        <v>2030</v>
      </c>
      <c r="K49907" t="s">
        <v>2030</v>
      </c>
    </row>
    <row r="49908" spans="2:11">
      <c r="B49908" t="s">
        <v>2069</v>
      </c>
      <c r="C49908" t="s">
        <v>2177</v>
      </c>
      <c r="D49908" t="s">
        <v>2071</v>
      </c>
      <c r="E49908">
        <v>3</v>
      </c>
      <c r="F49908" t="s">
        <v>2016</v>
      </c>
      <c r="G49908" t="s">
        <v>2030</v>
      </c>
      <c r="H49908" t="s">
        <v>2017</v>
      </c>
      <c r="I49908">
        <v>43497</v>
      </c>
      <c r="J49908">
        <v>1</v>
      </c>
      <c r="K49908">
        <v>0</v>
      </c>
    </row>
    <row r="49909" spans="2:11">
      <c r="B49909" t="s">
        <v>2063</v>
      </c>
      <c r="C49909" t="s">
        <v>2178</v>
      </c>
      <c r="D49909" t="s">
        <v>2179</v>
      </c>
      <c r="E49909" t="s">
        <v>2030</v>
      </c>
      <c r="F49909" t="s">
        <v>2016</v>
      </c>
      <c r="G49909" t="s">
        <v>2030</v>
      </c>
      <c r="H49909" t="s">
        <v>2017</v>
      </c>
      <c r="I49909">
        <v>43497</v>
      </c>
      <c r="J49909" t="s">
        <v>2030</v>
      </c>
      <c r="K49909" t="s">
        <v>2030</v>
      </c>
    </row>
    <row r="49910" spans="2:11">
      <c r="B49910" t="s">
        <v>2021</v>
      </c>
      <c r="C49910" t="s">
        <v>2180</v>
      </c>
      <c r="D49910" t="s">
        <v>2104</v>
      </c>
      <c r="E49910" t="s">
        <v>2030</v>
      </c>
      <c r="F49910" t="s">
        <v>2016</v>
      </c>
      <c r="G49910" t="s">
        <v>2030</v>
      </c>
      <c r="H49910" t="s">
        <v>2017</v>
      </c>
      <c r="I49910">
        <v>43496</v>
      </c>
      <c r="J49910" t="s">
        <v>2030</v>
      </c>
      <c r="K49910" t="s">
        <v>2030</v>
      </c>
    </row>
    <row r="49911" spans="2:11">
      <c r="B49911" t="s">
        <v>2027</v>
      </c>
      <c r="C49911" t="s">
        <v>2181</v>
      </c>
      <c r="D49911" t="s">
        <v>2171</v>
      </c>
      <c r="E49911" t="s">
        <v>2030</v>
      </c>
      <c r="F49911" t="s">
        <v>2016</v>
      </c>
      <c r="G49911" t="s">
        <v>2030</v>
      </c>
      <c r="H49911" t="s">
        <v>2017</v>
      </c>
      <c r="I49911">
        <v>43496</v>
      </c>
      <c r="J49911" t="s">
        <v>2030</v>
      </c>
      <c r="K49911" t="s">
        <v>2030</v>
      </c>
    </row>
    <row r="49912" spans="2:11">
      <c r="B49912" t="s">
        <v>2079</v>
      </c>
      <c r="C49912" t="s">
        <v>2182</v>
      </c>
      <c r="D49912" t="s">
        <v>2179</v>
      </c>
      <c r="E49912" t="s">
        <v>2030</v>
      </c>
      <c r="F49912" t="s">
        <v>2016</v>
      </c>
      <c r="G49912" t="s">
        <v>2030</v>
      </c>
      <c r="H49912" t="s">
        <v>2017</v>
      </c>
      <c r="I49912">
        <v>43496</v>
      </c>
      <c r="J49912" t="s">
        <v>2030</v>
      </c>
      <c r="K49912" t="s">
        <v>2030</v>
      </c>
    </row>
    <row r="49913" spans="2:11">
      <c r="B49913" t="s">
        <v>2033</v>
      </c>
      <c r="C49913" t="s">
        <v>2183</v>
      </c>
      <c r="D49913" t="s">
        <v>2035</v>
      </c>
      <c r="E49913">
        <v>5</v>
      </c>
      <c r="F49913" t="s">
        <v>2016</v>
      </c>
      <c r="G49913">
        <v>65</v>
      </c>
      <c r="H49913" t="s">
        <v>2036</v>
      </c>
      <c r="I49913">
        <v>43483</v>
      </c>
      <c r="J49913">
        <v>2</v>
      </c>
      <c r="K49913">
        <v>-8.09</v>
      </c>
    </row>
    <row r="49914" spans="2:11">
      <c r="B49914" t="s">
        <v>2083</v>
      </c>
      <c r="C49914" t="s">
        <v>2084</v>
      </c>
      <c r="D49914" t="s">
        <v>2184</v>
      </c>
      <c r="E49914">
        <v>1</v>
      </c>
      <c r="F49914" t="s">
        <v>2088</v>
      </c>
      <c r="G49914" t="s">
        <v>2030</v>
      </c>
      <c r="H49914" t="s">
        <v>2017</v>
      </c>
      <c r="I49914">
        <v>43448</v>
      </c>
      <c r="J49914" t="s">
        <v>2030</v>
      </c>
      <c r="K49914" t="s">
        <v>2030</v>
      </c>
    </row>
    <row r="50001" spans="2:2">
      <c r="B50001" t="s">
        <v>4436</v>
      </c>
    </row>
    <row r="50101" spans="2:2">
      <c r="B50101" t="s">
        <v>4436</v>
      </c>
    </row>
    <row r="50201" spans="2:2">
      <c r="B50201" t="s">
        <v>4436</v>
      </c>
    </row>
    <row r="50301" spans="2:2">
      <c r="B50301" t="s">
        <v>4436</v>
      </c>
    </row>
    <row r="50401" spans="2:2">
      <c r="B50401" t="s">
        <v>4436</v>
      </c>
    </row>
    <row r="50501" spans="2:2">
      <c r="B50501" t="s">
        <v>4436</v>
      </c>
    </row>
    <row r="50601" spans="2:2">
      <c r="B50601" t="s">
        <v>4436</v>
      </c>
    </row>
    <row r="50701" spans="2:2">
      <c r="B50701" t="s">
        <v>4436</v>
      </c>
    </row>
    <row r="50801" spans="2:2">
      <c r="B50801" t="s">
        <v>4436</v>
      </c>
    </row>
    <row r="50901" spans="2:2">
      <c r="B50901" t="s">
        <v>4436</v>
      </c>
    </row>
    <row r="51001" spans="2:2">
      <c r="B51001" t="s">
        <v>4436</v>
      </c>
    </row>
    <row r="51101" spans="2:2">
      <c r="B51101" t="s">
        <v>4436</v>
      </c>
    </row>
    <row r="51201" spans="2:2">
      <c r="B51201" t="s">
        <v>4436</v>
      </c>
    </row>
    <row r="51301" spans="2:2">
      <c r="B51301" t="s">
        <v>4436</v>
      </c>
    </row>
    <row r="51401" spans="2:2">
      <c r="B51401" t="s">
        <v>4436</v>
      </c>
    </row>
    <row r="51501" spans="2:2">
      <c r="B51501" t="s">
        <v>4436</v>
      </c>
    </row>
    <row r="51601" spans="2:2">
      <c r="B51601" t="s">
        <v>4436</v>
      </c>
    </row>
    <row r="51701" spans="2:2">
      <c r="B51701" t="s">
        <v>4436</v>
      </c>
    </row>
    <row r="51801" spans="2:2">
      <c r="B51801" t="s">
        <v>4436</v>
      </c>
    </row>
    <row r="51901" spans="2:2">
      <c r="B51901" t="s">
        <v>4436</v>
      </c>
    </row>
    <row r="52001" spans="2:2">
      <c r="B52001" t="s">
        <v>4436</v>
      </c>
    </row>
    <row r="52101" spans="2:2">
      <c r="B52101" t="s">
        <v>4436</v>
      </c>
    </row>
    <row r="52201" spans="2:2">
      <c r="B52201" t="s">
        <v>4436</v>
      </c>
    </row>
    <row r="52301" spans="2:2">
      <c r="B52301" t="s">
        <v>4436</v>
      </c>
    </row>
    <row r="52401" spans="2:2">
      <c r="B52401" t="s">
        <v>4436</v>
      </c>
    </row>
    <row r="52501" spans="2:2">
      <c r="B52501" t="s">
        <v>4436</v>
      </c>
    </row>
    <row r="52601" spans="2:2">
      <c r="B52601" t="s">
        <v>4436</v>
      </c>
    </row>
    <row r="52701" spans="2:2">
      <c r="B52701" t="s">
        <v>4436</v>
      </c>
    </row>
    <row r="52801" spans="2:2">
      <c r="B52801" t="s">
        <v>4436</v>
      </c>
    </row>
    <row r="52901" spans="2:2">
      <c r="B52901" t="s">
        <v>4436</v>
      </c>
    </row>
    <row r="53001" spans="2:2">
      <c r="B53001" t="s">
        <v>4436</v>
      </c>
    </row>
    <row r="53101" spans="2:2">
      <c r="B53101" t="s">
        <v>4436</v>
      </c>
    </row>
    <row r="53201" spans="2:2">
      <c r="B53201" t="s">
        <v>4436</v>
      </c>
    </row>
    <row r="53301" spans="2:2">
      <c r="B53301" t="s">
        <v>4436</v>
      </c>
    </row>
    <row r="53401" spans="2:2">
      <c r="B53401" t="s">
        <v>4436</v>
      </c>
    </row>
    <row r="53501" spans="2:2">
      <c r="B53501" t="s">
        <v>4436</v>
      </c>
    </row>
    <row r="53601" spans="2:2">
      <c r="B53601" t="s">
        <v>4436</v>
      </c>
    </row>
    <row r="53701" spans="2:2">
      <c r="B53701" t="s">
        <v>4436</v>
      </c>
    </row>
    <row r="53801" spans="2:2">
      <c r="B53801" t="s">
        <v>4436</v>
      </c>
    </row>
    <row r="53901" spans="2:2">
      <c r="B53901" t="s">
        <v>4436</v>
      </c>
    </row>
    <row r="54001" spans="2:2">
      <c r="B54001" t="s">
        <v>4436</v>
      </c>
    </row>
    <row r="54101" spans="2:2">
      <c r="B54101" t="s">
        <v>4436</v>
      </c>
    </row>
    <row r="54201" spans="2:2">
      <c r="B54201" t="s">
        <v>4436</v>
      </c>
    </row>
    <row r="54301" spans="2:2">
      <c r="B54301" t="s">
        <v>4436</v>
      </c>
    </row>
    <row r="54401" spans="2:2">
      <c r="B54401" t="s">
        <v>4436</v>
      </c>
    </row>
    <row r="54501" spans="2:2">
      <c r="B54501" t="s">
        <v>4436</v>
      </c>
    </row>
    <row r="54601" spans="2:2">
      <c r="B54601" t="s">
        <v>4436</v>
      </c>
    </row>
    <row r="54701" spans="2:2">
      <c r="B54701" t="s">
        <v>4436</v>
      </c>
    </row>
    <row r="54801" spans="2:2">
      <c r="B54801" t="s">
        <v>4436</v>
      </c>
    </row>
    <row r="54901" spans="2:2">
      <c r="B54901" t="s">
        <v>4436</v>
      </c>
    </row>
    <row r="55001" spans="2:2">
      <c r="B55001" t="s">
        <v>4436</v>
      </c>
    </row>
    <row r="55101" spans="2:2">
      <c r="B55101" t="s">
        <v>4436</v>
      </c>
    </row>
    <row r="55201" spans="2:2">
      <c r="B55201" t="s">
        <v>4436</v>
      </c>
    </row>
    <row r="55301" spans="2:2">
      <c r="B55301" t="s">
        <v>4436</v>
      </c>
    </row>
    <row r="55401" spans="2:2">
      <c r="B55401" t="s">
        <v>4436</v>
      </c>
    </row>
    <row r="55501" spans="2:2">
      <c r="B55501" t="s">
        <v>4436</v>
      </c>
    </row>
    <row r="55601" spans="2:2">
      <c r="B55601" t="s">
        <v>4436</v>
      </c>
    </row>
    <row r="55701" spans="2:2">
      <c r="B55701" t="s">
        <v>4436</v>
      </c>
    </row>
    <row r="55801" spans="2:2">
      <c r="B55801" t="s">
        <v>4436</v>
      </c>
    </row>
    <row r="55901" spans="2:2">
      <c r="B55901" t="s">
        <v>4436</v>
      </c>
    </row>
    <row r="56001" spans="2:2">
      <c r="B56001" t="s">
        <v>4436</v>
      </c>
    </row>
    <row r="56101" spans="2:2">
      <c r="B56101" t="s">
        <v>4436</v>
      </c>
    </row>
    <row r="56201" spans="2:2">
      <c r="B56201" t="s">
        <v>4436</v>
      </c>
    </row>
    <row r="56301" spans="2:2">
      <c r="B56301" t="s">
        <v>4436</v>
      </c>
    </row>
    <row r="56401" spans="2:2">
      <c r="B56401" t="s">
        <v>4436</v>
      </c>
    </row>
    <row r="56501" spans="2:2">
      <c r="B56501" t="s">
        <v>4436</v>
      </c>
    </row>
    <row r="56601" spans="2:2">
      <c r="B56601" t="s">
        <v>4436</v>
      </c>
    </row>
    <row r="56701" spans="2:2">
      <c r="B56701" t="s">
        <v>4436</v>
      </c>
    </row>
    <row r="56801" spans="2:2">
      <c r="B56801" t="s">
        <v>4436</v>
      </c>
    </row>
    <row r="56901" spans="2:2">
      <c r="B56901" t="s">
        <v>4436</v>
      </c>
    </row>
    <row r="57001" spans="2:2">
      <c r="B57001" t="s">
        <v>4436</v>
      </c>
    </row>
    <row r="57101" spans="2:2">
      <c r="B57101" t="s">
        <v>4436</v>
      </c>
    </row>
    <row r="57201" spans="2:2">
      <c r="B57201" t="s">
        <v>4436</v>
      </c>
    </row>
    <row r="57301" spans="2:2">
      <c r="B57301" t="s">
        <v>4436</v>
      </c>
    </row>
    <row r="57401" spans="2:2">
      <c r="B57401" t="s">
        <v>4436</v>
      </c>
    </row>
    <row r="57501" spans="2:2">
      <c r="B57501" t="s">
        <v>4436</v>
      </c>
    </row>
    <row r="57601" spans="2:2">
      <c r="B57601" t="s">
        <v>4436</v>
      </c>
    </row>
    <row r="57701" spans="2:2">
      <c r="B57701" t="s">
        <v>4436</v>
      </c>
    </row>
    <row r="57801" spans="2:2">
      <c r="B57801" t="s">
        <v>4436</v>
      </c>
    </row>
    <row r="57901" spans="2:2">
      <c r="B57901" t="s">
        <v>4436</v>
      </c>
    </row>
    <row r="58001" spans="2:2">
      <c r="B58001" t="s">
        <v>4436</v>
      </c>
    </row>
    <row r="58101" spans="2:2">
      <c r="B58101" t="s">
        <v>4436</v>
      </c>
    </row>
    <row r="58201" spans="2:2">
      <c r="B58201" t="s">
        <v>4436</v>
      </c>
    </row>
    <row r="58301" spans="2:2">
      <c r="B58301" t="s">
        <v>4436</v>
      </c>
    </row>
    <row r="58401" spans="2:2">
      <c r="B58401" t="s">
        <v>4436</v>
      </c>
    </row>
    <row r="58501" spans="2:2">
      <c r="B58501" t="s">
        <v>4436</v>
      </c>
    </row>
    <row r="58601" spans="2:2">
      <c r="B58601" t="s">
        <v>4436</v>
      </c>
    </row>
    <row r="58701" spans="2:2">
      <c r="B58701" t="s">
        <v>4436</v>
      </c>
    </row>
    <row r="58801" spans="2:2">
      <c r="B58801" t="s">
        <v>4436</v>
      </c>
    </row>
    <row r="58901" spans="2:2">
      <c r="B58901" t="s">
        <v>4436</v>
      </c>
    </row>
    <row r="59001" spans="2:2">
      <c r="B59001" t="s">
        <v>4436</v>
      </c>
    </row>
    <row r="59101" spans="2:2">
      <c r="B59101" t="s">
        <v>4436</v>
      </c>
    </row>
    <row r="59201" spans="2:2">
      <c r="B59201" t="s">
        <v>4436</v>
      </c>
    </row>
    <row r="59301" spans="2:2">
      <c r="B59301" t="s">
        <v>4436</v>
      </c>
    </row>
    <row r="59401" spans="2:2">
      <c r="B59401" t="s">
        <v>4436</v>
      </c>
    </row>
    <row r="59501" spans="2:2">
      <c r="B59501" t="s">
        <v>4436</v>
      </c>
    </row>
    <row r="59601" spans="2:2">
      <c r="B59601" t="s">
        <v>4436</v>
      </c>
    </row>
    <row r="59701" spans="2:2">
      <c r="B59701" t="s">
        <v>4436</v>
      </c>
    </row>
    <row r="59801" spans="2:2">
      <c r="B59801" t="s">
        <v>4436</v>
      </c>
    </row>
    <row r="59901" spans="2:2">
      <c r="B59901" t="s">
        <v>4436</v>
      </c>
    </row>
    <row r="60001" spans="2:2">
      <c r="B60001" t="s">
        <v>4436</v>
      </c>
    </row>
    <row r="60101" spans="2:2">
      <c r="B60101" t="s">
        <v>4436</v>
      </c>
    </row>
    <row r="60201" spans="2:2">
      <c r="B60201" t="s">
        <v>4436</v>
      </c>
    </row>
    <row r="60301" spans="2:2">
      <c r="B60301" t="s">
        <v>4436</v>
      </c>
    </row>
    <row r="60401" spans="2:2">
      <c r="B60401" t="s">
        <v>4436</v>
      </c>
    </row>
    <row r="60501" spans="2:2">
      <c r="B60501" t="s">
        <v>4436</v>
      </c>
    </row>
    <row r="60601" spans="2:2">
      <c r="B60601" t="s">
        <v>4436</v>
      </c>
    </row>
    <row r="60701" spans="2:2">
      <c r="B60701" t="s">
        <v>4436</v>
      </c>
    </row>
    <row r="60801" spans="2:2">
      <c r="B60801" t="s">
        <v>4436</v>
      </c>
    </row>
    <row r="60901" spans="2:2">
      <c r="B60901" t="s">
        <v>4436</v>
      </c>
    </row>
    <row r="61001" spans="2:2">
      <c r="B61001" t="s">
        <v>4436</v>
      </c>
    </row>
    <row r="61101" spans="2:2">
      <c r="B61101" t="s">
        <v>4436</v>
      </c>
    </row>
    <row r="61201" spans="2:2">
      <c r="B61201" t="s">
        <v>4436</v>
      </c>
    </row>
    <row r="61301" spans="2:2">
      <c r="B61301" t="s">
        <v>4436</v>
      </c>
    </row>
    <row r="61401" spans="2:2">
      <c r="B61401" t="s">
        <v>4436</v>
      </c>
    </row>
    <row r="61501" spans="2:2">
      <c r="B61501" t="s">
        <v>4436</v>
      </c>
    </row>
    <row r="61601" spans="2:2">
      <c r="B61601" t="s">
        <v>4436</v>
      </c>
    </row>
    <row r="61701" spans="2:2">
      <c r="B61701" t="s">
        <v>4436</v>
      </c>
    </row>
    <row r="61801" spans="2:2">
      <c r="B61801" t="s">
        <v>4436</v>
      </c>
    </row>
    <row r="61901" spans="2:2">
      <c r="B61901" t="s">
        <v>4436</v>
      </c>
    </row>
    <row r="62001" spans="2:2">
      <c r="B62001" t="s">
        <v>4436</v>
      </c>
    </row>
    <row r="62101" spans="2:2">
      <c r="B62101" t="s">
        <v>4436</v>
      </c>
    </row>
    <row r="62201" spans="2:2">
      <c r="B62201" t="s">
        <v>4436</v>
      </c>
    </row>
    <row r="62301" spans="2:2">
      <c r="B62301" t="s">
        <v>4436</v>
      </c>
    </row>
    <row r="62401" spans="2:2">
      <c r="B62401" t="s">
        <v>4436</v>
      </c>
    </row>
    <row r="62501" spans="2:2">
      <c r="B62501" t="s">
        <v>4436</v>
      </c>
    </row>
    <row r="62601" spans="2:2">
      <c r="B62601" t="s">
        <v>4436</v>
      </c>
    </row>
    <row r="62701" spans="2:2">
      <c r="B62701" t="s">
        <v>4436</v>
      </c>
    </row>
    <row r="62801" spans="2:2">
      <c r="B62801" t="s">
        <v>4436</v>
      </c>
    </row>
    <row r="62901" spans="2:2">
      <c r="B62901" t="s">
        <v>4436</v>
      </c>
    </row>
    <row r="63001" spans="2:2">
      <c r="B63001" t="s">
        <v>4436</v>
      </c>
    </row>
    <row r="63101" spans="2:2">
      <c r="B63101" t="s">
        <v>4436</v>
      </c>
    </row>
    <row r="63201" spans="2:2">
      <c r="B63201" t="s">
        <v>4436</v>
      </c>
    </row>
    <row r="63301" spans="2:2">
      <c r="B63301" t="s">
        <v>4436</v>
      </c>
    </row>
    <row r="63401" spans="2:2">
      <c r="B63401" t="s">
        <v>4436</v>
      </c>
    </row>
    <row r="63501" spans="2:2">
      <c r="B63501" t="s">
        <v>4436</v>
      </c>
    </row>
    <row r="63601" spans="2:2">
      <c r="B63601" t="s">
        <v>4436</v>
      </c>
    </row>
    <row r="63701" spans="2:2">
      <c r="B63701" t="s">
        <v>4436</v>
      </c>
    </row>
    <row r="63801" spans="2:2">
      <c r="B63801" t="s">
        <v>4436</v>
      </c>
    </row>
    <row r="63901" spans="2:2">
      <c r="B63901" t="s">
        <v>4436</v>
      </c>
    </row>
    <row r="64001" spans="2:2">
      <c r="B64001" t="s">
        <v>4436</v>
      </c>
    </row>
    <row r="64101" spans="2:2">
      <c r="B64101" t="s">
        <v>4436</v>
      </c>
    </row>
    <row r="64201" spans="2:2">
      <c r="B64201" t="s">
        <v>4436</v>
      </c>
    </row>
    <row r="64301" spans="2:2">
      <c r="B64301" t="s">
        <v>4436</v>
      </c>
    </row>
    <row r="64401" spans="2:2">
      <c r="B64401" t="s">
        <v>4436</v>
      </c>
    </row>
    <row r="64501" spans="2:2">
      <c r="B64501" t="s">
        <v>4436</v>
      </c>
    </row>
    <row r="64601" spans="2:2">
      <c r="B64601" t="s">
        <v>4436</v>
      </c>
    </row>
    <row r="64701" spans="2:2">
      <c r="B64701" t="s">
        <v>4436</v>
      </c>
    </row>
    <row r="64801" spans="2:2">
      <c r="B64801" t="s">
        <v>4436</v>
      </c>
    </row>
    <row r="64901" spans="2:2">
      <c r="B64901" t="s">
        <v>4436</v>
      </c>
    </row>
    <row r="65001" spans="2:2">
      <c r="B65001" t="s">
        <v>4436</v>
      </c>
    </row>
    <row r="65101" spans="2:2">
      <c r="B65101" t="s">
        <v>4436</v>
      </c>
    </row>
    <row r="65201" spans="2:2">
      <c r="B65201" t="s">
        <v>4436</v>
      </c>
    </row>
    <row r="65301" spans="2:2">
      <c r="B65301" t="s">
        <v>4436</v>
      </c>
    </row>
    <row r="65401" spans="2:2">
      <c r="B65401" t="s">
        <v>4436</v>
      </c>
    </row>
    <row r="65501" spans="2:2">
      <c r="B65501" t="s">
        <v>4436</v>
      </c>
    </row>
    <row r="65601" spans="2:2">
      <c r="B65601" t="s">
        <v>4436</v>
      </c>
    </row>
    <row r="65701" spans="2:2">
      <c r="B65701" t="s">
        <v>4436</v>
      </c>
    </row>
    <row r="65801" spans="2:2">
      <c r="B65801" t="s">
        <v>4436</v>
      </c>
    </row>
    <row r="65901" spans="2:2">
      <c r="B65901" t="s">
        <v>4436</v>
      </c>
    </row>
    <row r="66001" spans="2:2">
      <c r="B66001" t="s">
        <v>4436</v>
      </c>
    </row>
    <row r="66101" spans="2:2">
      <c r="B66101" t="s">
        <v>4436</v>
      </c>
    </row>
    <row r="66201" spans="2:2">
      <c r="B66201" t="s">
        <v>4436</v>
      </c>
    </row>
    <row r="66301" spans="2:2">
      <c r="B66301" t="s">
        <v>4436</v>
      </c>
    </row>
    <row r="66401" spans="2:2">
      <c r="B66401" t="s">
        <v>4436</v>
      </c>
    </row>
    <row r="66501" spans="2:2">
      <c r="B66501" t="s">
        <v>4436</v>
      </c>
    </row>
    <row r="66601" spans="2:2">
      <c r="B66601" t="s">
        <v>4436</v>
      </c>
    </row>
    <row r="66701" spans="2:2">
      <c r="B66701" t="s">
        <v>4436</v>
      </c>
    </row>
    <row r="66801" spans="2:2">
      <c r="B66801" t="s">
        <v>4436</v>
      </c>
    </row>
    <row r="66901" spans="2:2">
      <c r="B66901" t="s">
        <v>4436</v>
      </c>
    </row>
    <row r="67001" spans="2:2">
      <c r="B67001" t="s">
        <v>4436</v>
      </c>
    </row>
    <row r="67101" spans="2:2">
      <c r="B67101" t="s">
        <v>4436</v>
      </c>
    </row>
    <row r="67201" spans="2:2">
      <c r="B67201" t="s">
        <v>4436</v>
      </c>
    </row>
    <row r="67301" spans="2:2">
      <c r="B67301" t="s">
        <v>4436</v>
      </c>
    </row>
    <row r="67401" spans="2:2">
      <c r="B67401" t="s">
        <v>4436</v>
      </c>
    </row>
    <row r="67501" spans="2:2">
      <c r="B67501" t="s">
        <v>4436</v>
      </c>
    </row>
    <row r="67601" spans="2:2">
      <c r="B67601" t="s">
        <v>4436</v>
      </c>
    </row>
    <row r="67701" spans="2:2">
      <c r="B67701" t="s">
        <v>4436</v>
      </c>
    </row>
    <row r="67801" spans="2:2">
      <c r="B67801" t="s">
        <v>4436</v>
      </c>
    </row>
    <row r="67901" spans="2:2">
      <c r="B67901" t="s">
        <v>4436</v>
      </c>
    </row>
    <row r="68001" spans="2:2">
      <c r="B68001" t="s">
        <v>4436</v>
      </c>
    </row>
    <row r="68101" spans="2:2">
      <c r="B68101" t="s">
        <v>4436</v>
      </c>
    </row>
    <row r="68201" spans="2:2">
      <c r="B68201" t="s">
        <v>4436</v>
      </c>
    </row>
    <row r="68301" spans="2:2">
      <c r="B68301" t="s">
        <v>4436</v>
      </c>
    </row>
    <row r="68401" spans="2:2">
      <c r="B68401" t="s">
        <v>4436</v>
      </c>
    </row>
    <row r="68501" spans="2:2">
      <c r="B68501" t="s">
        <v>4436</v>
      </c>
    </row>
    <row r="68601" spans="2:2">
      <c r="B68601" t="s">
        <v>4436</v>
      </c>
    </row>
    <row r="68701" spans="2:2">
      <c r="B68701" t="s">
        <v>4436</v>
      </c>
    </row>
    <row r="68801" spans="2:2">
      <c r="B68801" t="s">
        <v>4436</v>
      </c>
    </row>
    <row r="68901" spans="2:2">
      <c r="B68901" t="s">
        <v>4436</v>
      </c>
    </row>
    <row r="69001" spans="2:2">
      <c r="B69001" t="s">
        <v>4436</v>
      </c>
    </row>
    <row r="69101" spans="2:2">
      <c r="B69101" t="s">
        <v>4436</v>
      </c>
    </row>
    <row r="69201" spans="2:2">
      <c r="B69201" t="s">
        <v>4436</v>
      </c>
    </row>
    <row r="69301" spans="2:2">
      <c r="B69301" t="s">
        <v>4436</v>
      </c>
    </row>
    <row r="69401" spans="2:2">
      <c r="B69401" t="s">
        <v>4436</v>
      </c>
    </row>
    <row r="69501" spans="2:2">
      <c r="B69501" t="s">
        <v>4436</v>
      </c>
    </row>
    <row r="69601" spans="2:2">
      <c r="B69601" t="s">
        <v>4436</v>
      </c>
    </row>
    <row r="69701" spans="2:2">
      <c r="B69701" t="s">
        <v>4436</v>
      </c>
    </row>
    <row r="69801" spans="2:2">
      <c r="B69801" t="s">
        <v>4436</v>
      </c>
    </row>
    <row r="69901" spans="2:2">
      <c r="B69901" t="s">
        <v>4436</v>
      </c>
    </row>
    <row r="70001" spans="2:2">
      <c r="B70001" t="s">
        <v>4436</v>
      </c>
    </row>
    <row r="70101" spans="2:2">
      <c r="B70101" t="s">
        <v>4436</v>
      </c>
    </row>
    <row r="70201" spans="2:2">
      <c r="B70201" t="s">
        <v>4436</v>
      </c>
    </row>
    <row r="70301" spans="2:2">
      <c r="B70301" t="s">
        <v>4436</v>
      </c>
    </row>
    <row r="70401" spans="2:2">
      <c r="B70401" t="s">
        <v>4436</v>
      </c>
    </row>
    <row r="70501" spans="2:2">
      <c r="B70501" t="s">
        <v>4436</v>
      </c>
    </row>
    <row r="70601" spans="2:2">
      <c r="B70601" t="s">
        <v>4436</v>
      </c>
    </row>
    <row r="70701" spans="2:2">
      <c r="B70701" t="s">
        <v>4436</v>
      </c>
    </row>
    <row r="70801" spans="2:2">
      <c r="B70801" t="s">
        <v>4436</v>
      </c>
    </row>
    <row r="70901" spans="2:2">
      <c r="B70901" t="s">
        <v>4436</v>
      </c>
    </row>
    <row r="71001" spans="2:2">
      <c r="B71001" t="s">
        <v>4436</v>
      </c>
    </row>
    <row r="71101" spans="2:2">
      <c r="B71101" t="s">
        <v>4436</v>
      </c>
    </row>
    <row r="71201" spans="2:2">
      <c r="B71201" t="s">
        <v>4436</v>
      </c>
    </row>
    <row r="71301" spans="2:2">
      <c r="B71301" t="s">
        <v>4436</v>
      </c>
    </row>
    <row r="71401" spans="2:2">
      <c r="B71401" t="s">
        <v>4436</v>
      </c>
    </row>
    <row r="71501" spans="2:2">
      <c r="B71501" t="s">
        <v>4436</v>
      </c>
    </row>
    <row r="71601" spans="2:2">
      <c r="B71601" t="s">
        <v>4436</v>
      </c>
    </row>
    <row r="71701" spans="2:2">
      <c r="B71701" t="s">
        <v>4436</v>
      </c>
    </row>
    <row r="71801" spans="2:2">
      <c r="B71801" t="s">
        <v>4436</v>
      </c>
    </row>
    <row r="71901" spans="2:2">
      <c r="B71901" t="s">
        <v>4436</v>
      </c>
    </row>
    <row r="72001" spans="2:2">
      <c r="B72001" t="s">
        <v>4436</v>
      </c>
    </row>
    <row r="72101" spans="2:2">
      <c r="B72101" t="s">
        <v>4436</v>
      </c>
    </row>
    <row r="72201" spans="2:2">
      <c r="B72201" t="s">
        <v>4436</v>
      </c>
    </row>
    <row r="72301" spans="2:2">
      <c r="B72301" t="s">
        <v>4436</v>
      </c>
    </row>
    <row r="72401" spans="2:2">
      <c r="B72401" t="s">
        <v>4436</v>
      </c>
    </row>
    <row r="72501" spans="2:2">
      <c r="B72501" t="s">
        <v>4436</v>
      </c>
    </row>
    <row r="72601" spans="2:2">
      <c r="B72601" t="s">
        <v>4436</v>
      </c>
    </row>
    <row r="72701" spans="2:2">
      <c r="B72701" t="s">
        <v>4436</v>
      </c>
    </row>
    <row r="72801" spans="2:2">
      <c r="B72801" t="s">
        <v>4436</v>
      </c>
    </row>
    <row r="72901" spans="2:2">
      <c r="B72901" t="s">
        <v>4436</v>
      </c>
    </row>
    <row r="73001" spans="2:2">
      <c r="B73001" t="s">
        <v>4436</v>
      </c>
    </row>
    <row r="73101" spans="2:2">
      <c r="B73101" t="s">
        <v>4436</v>
      </c>
    </row>
    <row r="73201" spans="2:2">
      <c r="B73201" t="s">
        <v>4436</v>
      </c>
    </row>
    <row r="73301" spans="2:2">
      <c r="B73301" t="s">
        <v>4436</v>
      </c>
    </row>
    <row r="73401" spans="2:2">
      <c r="B73401" t="s">
        <v>4436</v>
      </c>
    </row>
    <row r="73501" spans="2:2">
      <c r="B73501" t="s">
        <v>4436</v>
      </c>
    </row>
    <row r="73601" spans="2:2">
      <c r="B73601" t="s">
        <v>4436</v>
      </c>
    </row>
    <row r="73701" spans="2:2">
      <c r="B73701" t="s">
        <v>4436</v>
      </c>
    </row>
    <row r="73801" spans="2:2">
      <c r="B73801" t="s">
        <v>4436</v>
      </c>
    </row>
    <row r="73901" spans="2:2">
      <c r="B73901" t="s">
        <v>4436</v>
      </c>
    </row>
    <row r="74001" spans="2:2">
      <c r="B74001" t="s">
        <v>4436</v>
      </c>
    </row>
    <row r="74101" spans="2:2">
      <c r="B74101" t="s">
        <v>4436</v>
      </c>
    </row>
    <row r="74201" spans="2:2">
      <c r="B74201" t="s">
        <v>4436</v>
      </c>
    </row>
    <row r="74301" spans="2:2">
      <c r="B74301" t="s">
        <v>4436</v>
      </c>
    </row>
    <row r="74401" spans="2:2">
      <c r="B74401" t="s">
        <v>4436</v>
      </c>
    </row>
    <row r="74501" spans="2:2">
      <c r="B74501" t="s">
        <v>4436</v>
      </c>
    </row>
    <row r="74601" spans="2:2">
      <c r="B74601" t="s">
        <v>4436</v>
      </c>
    </row>
    <row r="74701" spans="2:2">
      <c r="B74701" t="s">
        <v>4436</v>
      </c>
    </row>
    <row r="74801" spans="2:2">
      <c r="B74801" t="s">
        <v>4436</v>
      </c>
    </row>
    <row r="74901" spans="2:2">
      <c r="B74901" t="s">
        <v>4436</v>
      </c>
    </row>
    <row r="75001" spans="2:2">
      <c r="B75001" t="s">
        <v>4436</v>
      </c>
    </row>
    <row r="75101" spans="2:2">
      <c r="B75101" t="s">
        <v>4436</v>
      </c>
    </row>
    <row r="75201" spans="2:2">
      <c r="B75201" t="s">
        <v>4436</v>
      </c>
    </row>
    <row r="75301" spans="2:2">
      <c r="B75301" t="s">
        <v>4436</v>
      </c>
    </row>
    <row r="75401" spans="2:2">
      <c r="B75401" t="s">
        <v>4436</v>
      </c>
    </row>
    <row r="75501" spans="2:2">
      <c r="B75501" t="s">
        <v>4436</v>
      </c>
    </row>
    <row r="75601" spans="2:2">
      <c r="B75601" t="s">
        <v>4436</v>
      </c>
    </row>
    <row r="75701" spans="2:2">
      <c r="B75701" t="s">
        <v>4436</v>
      </c>
    </row>
    <row r="75801" spans="2:2">
      <c r="B75801" t="s">
        <v>4436</v>
      </c>
    </row>
    <row r="75901" spans="2:2">
      <c r="B75901" t="s">
        <v>4436</v>
      </c>
    </row>
    <row r="76001" spans="2:2">
      <c r="B76001" t="s">
        <v>4436</v>
      </c>
    </row>
    <row r="76101" spans="2:2">
      <c r="B76101" t="s">
        <v>4436</v>
      </c>
    </row>
    <row r="76201" spans="2:2">
      <c r="B76201" t="s">
        <v>4436</v>
      </c>
    </row>
    <row r="76301" spans="2:2">
      <c r="B76301" t="s">
        <v>4436</v>
      </c>
    </row>
    <row r="76401" spans="2:2">
      <c r="B76401" t="s">
        <v>4436</v>
      </c>
    </row>
    <row r="76501" spans="2:2">
      <c r="B76501" t="s">
        <v>4436</v>
      </c>
    </row>
    <row r="76601" spans="2:2">
      <c r="B76601" t="s">
        <v>4436</v>
      </c>
    </row>
    <row r="76701" spans="2:2">
      <c r="B76701" t="s">
        <v>4436</v>
      </c>
    </row>
    <row r="76801" spans="2:2">
      <c r="B76801" t="s">
        <v>4436</v>
      </c>
    </row>
    <row r="76901" spans="2:2">
      <c r="B76901" t="s">
        <v>4436</v>
      </c>
    </row>
    <row r="77001" spans="2:2">
      <c r="B77001" t="s">
        <v>4436</v>
      </c>
    </row>
    <row r="77101" spans="2:2">
      <c r="B77101" t="s">
        <v>4436</v>
      </c>
    </row>
    <row r="77201" spans="2:2">
      <c r="B77201" t="s">
        <v>4436</v>
      </c>
    </row>
    <row r="77301" spans="2:2">
      <c r="B77301" t="s">
        <v>4436</v>
      </c>
    </row>
    <row r="77401" spans="2:2">
      <c r="B77401" t="s">
        <v>4436</v>
      </c>
    </row>
    <row r="77501" spans="2:2">
      <c r="B77501" t="s">
        <v>4436</v>
      </c>
    </row>
    <row r="77601" spans="2:2">
      <c r="B77601" t="s">
        <v>4436</v>
      </c>
    </row>
    <row r="77701" spans="2:2">
      <c r="B77701" t="s">
        <v>4436</v>
      </c>
    </row>
    <row r="77801" spans="2:2">
      <c r="B77801" t="s">
        <v>4436</v>
      </c>
    </row>
    <row r="77901" spans="2:2">
      <c r="B77901" t="s">
        <v>4436</v>
      </c>
    </row>
    <row r="78001" spans="2:2">
      <c r="B78001" t="s">
        <v>4436</v>
      </c>
    </row>
    <row r="78101" spans="2:2">
      <c r="B78101" t="s">
        <v>4436</v>
      </c>
    </row>
    <row r="78201" spans="2:2">
      <c r="B78201" t="s">
        <v>4436</v>
      </c>
    </row>
    <row r="78301" spans="2:2">
      <c r="B78301" t="s">
        <v>4436</v>
      </c>
    </row>
    <row r="78401" spans="2:2">
      <c r="B78401" t="s">
        <v>4436</v>
      </c>
    </row>
    <row r="78501" spans="2:2">
      <c r="B78501" t="s">
        <v>4436</v>
      </c>
    </row>
    <row r="78601" spans="2:2">
      <c r="B78601" t="s">
        <v>4436</v>
      </c>
    </row>
    <row r="78701" spans="2:2">
      <c r="B78701" t="s">
        <v>4436</v>
      </c>
    </row>
    <row r="78801" spans="2:2">
      <c r="B78801" t="s">
        <v>4436</v>
      </c>
    </row>
    <row r="78901" spans="2:2">
      <c r="B78901" t="s">
        <v>4436</v>
      </c>
    </row>
    <row r="79001" spans="2:2">
      <c r="B79001" t="s">
        <v>4436</v>
      </c>
    </row>
    <row r="79101" spans="2:2">
      <c r="B79101" t="s">
        <v>4436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anr-02152019-csv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Zeus Habash</cp:lastModifiedBy>
  <dcterms:created xsi:type="dcterms:W3CDTF">2019-02-16T02:24:12Z</dcterms:created>
  <dcterms:modified xsi:type="dcterms:W3CDTF">2019-02-16T04:59:07Z</dcterms:modified>
</cp:coreProperties>
</file>